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H29病床機能報告\00_作業\20170919_様式\様式2\"/>
    </mc:Choice>
  </mc:AlternateContent>
  <workbookProtection workbookPassword="9A2D" lockStructure="1"/>
  <bookViews>
    <workbookView xWindow="-45" yWindow="5205" windowWidth="20730" windowHeight="8190" tabRatio="860" activeTab="1"/>
  </bookViews>
  <sheets>
    <sheet name="はじめに" sheetId="66" r:id="rId1"/>
    <sheet name="2B病棟票H29" sheetId="67" r:id="rId2"/>
    <sheet name="2B手術個別票H29" sheetId="68" r:id="rId3"/>
    <sheet name="2B全身麻酔手術個別票H29" sheetId="69" r:id="rId4"/>
    <sheet name="K" sheetId="63" state="hidden" r:id="rId5"/>
    <sheet name="テキスト手動保存用病棟票1" sheetId="36" r:id="rId6"/>
    <sheet name="テキスト手動保存用病棟票2" sheetId="37" r:id="rId7"/>
    <sheet name="テキスト手動保存用病棟票3" sheetId="38" r:id="rId8"/>
    <sheet name="テキスト手動保存用病棟票4" sheetId="39" r:id="rId9"/>
    <sheet name="テキスト手動保存用手術個別票" sheetId="34" r:id="rId10"/>
    <sheet name="テキスト手動保存用全身麻酔手術個別票" sheetId="65" r:id="rId11"/>
    <sheet name="2B病棟票Layout1" sheetId="43" state="hidden" r:id="rId12"/>
    <sheet name="2B病棟票Layout2" sheetId="57" state="hidden" r:id="rId13"/>
    <sheet name="2B病棟票Layout3" sheetId="58" state="hidden" r:id="rId14"/>
    <sheet name="2B病棟票Layout4" sheetId="60" state="hidden" r:id="rId15"/>
    <sheet name="2B手術個別票Layout" sheetId="41" state="hidden" r:id="rId16"/>
    <sheet name="2B全身麻酔手術個別票Layout" sheetId="42" state="hidden" r:id="rId17"/>
  </sheets>
  <definedNames>
    <definedName name="_xlnm._FilterDatabase" localSheetId="4" hidden="1">K!$A$1:$A$2257</definedName>
    <definedName name="_xlnm.Print_Area" localSheetId="2">'2B手術個別票H29'!$A$1:$BJ$768</definedName>
    <definedName name="_xlnm.Print_Area" localSheetId="3">'2B全身麻酔手術個別票H29'!$A$1:$BJ$768</definedName>
    <definedName name="_xlnm.Print_Area" localSheetId="1">'2B病棟票H29'!$A$1:$BJ$1246</definedName>
    <definedName name="_xlnm.Print_Area" localSheetId="0">はじめに!$A$1:$N$116</definedName>
  </definedNames>
  <calcPr calcId="152511" refMode="R1C1"/>
</workbook>
</file>

<file path=xl/calcChain.xml><?xml version="1.0" encoding="utf-8"?>
<calcChain xmlns="http://schemas.openxmlformats.org/spreadsheetml/2006/main">
  <c r="BM984" i="67" l="1"/>
  <c r="BM981" i="67"/>
  <c r="BM978" i="67"/>
  <c r="BM993" i="67"/>
  <c r="BM990" i="67"/>
  <c r="BM987" i="67"/>
  <c r="N1" i="36" l="1"/>
  <c r="BM767" i="69" l="1"/>
  <c r="BL767" i="69"/>
  <c r="BM764" i="69"/>
  <c r="BL764" i="69" s="1"/>
  <c r="BM761" i="69"/>
  <c r="BL761" i="69" s="1"/>
  <c r="BM758" i="69"/>
  <c r="BL758" i="69" s="1"/>
  <c r="BM755" i="69"/>
  <c r="BL755" i="69"/>
  <c r="BM752" i="69"/>
  <c r="BL752" i="69" s="1"/>
  <c r="BM749" i="69"/>
  <c r="BL749" i="69" s="1"/>
  <c r="BM746" i="69"/>
  <c r="BL746" i="69" s="1"/>
  <c r="BM743" i="69"/>
  <c r="BL743" i="69"/>
  <c r="BM740" i="69"/>
  <c r="BL740" i="69" s="1"/>
  <c r="BM737" i="69"/>
  <c r="BL737" i="69" s="1"/>
  <c r="BM734" i="69"/>
  <c r="BL734" i="69" s="1"/>
  <c r="BM731" i="69"/>
  <c r="BL731" i="69"/>
  <c r="BM728" i="69"/>
  <c r="BL728" i="69" s="1"/>
  <c r="BM725" i="69"/>
  <c r="BL725" i="69" s="1"/>
  <c r="BM722" i="69"/>
  <c r="BL722" i="69" s="1"/>
  <c r="BM719" i="69"/>
  <c r="BL719" i="69"/>
  <c r="BM716" i="69"/>
  <c r="BL716" i="69" s="1"/>
  <c r="BM713" i="69"/>
  <c r="BL713" i="69" s="1"/>
  <c r="BM710" i="69"/>
  <c r="BL710" i="69" s="1"/>
  <c r="BM707" i="69"/>
  <c r="BL707" i="69"/>
  <c r="BM704" i="69"/>
  <c r="BL704" i="69" s="1"/>
  <c r="BM701" i="69"/>
  <c r="BL701" i="69" s="1"/>
  <c r="BM698" i="69"/>
  <c r="BL698" i="69" s="1"/>
  <c r="BM695" i="69"/>
  <c r="BL695" i="69"/>
  <c r="BM690" i="69"/>
  <c r="BL690" i="69" s="1"/>
  <c r="BM687" i="69"/>
  <c r="BL687" i="69" s="1"/>
  <c r="BM684" i="69"/>
  <c r="BL684" i="69" s="1"/>
  <c r="BM681" i="69"/>
  <c r="BL681" i="69"/>
  <c r="BM678" i="69"/>
  <c r="BL678" i="69" s="1"/>
  <c r="BM675" i="69"/>
  <c r="BL675" i="69" s="1"/>
  <c r="BM672" i="69"/>
  <c r="BL672" i="69" s="1"/>
  <c r="BM669" i="69"/>
  <c r="BL669" i="69"/>
  <c r="BM666" i="69"/>
  <c r="BL666" i="69" s="1"/>
  <c r="BM663" i="69"/>
  <c r="BL663" i="69" s="1"/>
  <c r="BM660" i="69"/>
  <c r="BL660" i="69" s="1"/>
  <c r="BM657" i="69"/>
  <c r="BL657" i="69"/>
  <c r="BM654" i="69"/>
  <c r="BL654" i="69" s="1"/>
  <c r="BM651" i="69"/>
  <c r="BL651" i="69" s="1"/>
  <c r="BM648" i="69"/>
  <c r="BL648" i="69" s="1"/>
  <c r="BM645" i="69"/>
  <c r="BL645" i="69"/>
  <c r="BM642" i="69"/>
  <c r="BL642" i="69" s="1"/>
  <c r="BM639" i="69"/>
  <c r="BL639" i="69" s="1"/>
  <c r="BM636" i="69"/>
  <c r="BL636" i="69" s="1"/>
  <c r="BM633" i="69"/>
  <c r="BL633" i="69"/>
  <c r="BM630" i="69"/>
  <c r="BL630" i="69" s="1"/>
  <c r="BM627" i="69"/>
  <c r="BL627" i="69" s="1"/>
  <c r="BM624" i="69"/>
  <c r="BL624" i="69" s="1"/>
  <c r="BM621" i="69"/>
  <c r="BL621" i="69"/>
  <c r="BM618" i="69"/>
  <c r="BL618" i="69" s="1"/>
  <c r="BM613" i="69"/>
  <c r="BL613" i="69" s="1"/>
  <c r="BM610" i="69"/>
  <c r="BL610" i="69" s="1"/>
  <c r="BM607" i="69"/>
  <c r="BL607" i="69"/>
  <c r="BM604" i="69"/>
  <c r="BL604" i="69" s="1"/>
  <c r="BM601" i="69"/>
  <c r="BL601" i="69" s="1"/>
  <c r="BM598" i="69"/>
  <c r="BL598" i="69" s="1"/>
  <c r="BM595" i="69"/>
  <c r="BL595" i="69" s="1"/>
  <c r="BM592" i="69"/>
  <c r="BL592" i="69" s="1"/>
  <c r="BM589" i="69"/>
  <c r="BL589" i="69" s="1"/>
  <c r="BM586" i="69"/>
  <c r="BL586" i="69" s="1"/>
  <c r="BM583" i="69"/>
  <c r="BL583" i="69" s="1"/>
  <c r="BM580" i="69"/>
  <c r="BL580" i="69" s="1"/>
  <c r="BM577" i="69"/>
  <c r="BL577" i="69" s="1"/>
  <c r="BM574" i="69"/>
  <c r="BL574" i="69"/>
  <c r="BM571" i="69"/>
  <c r="BL571" i="69" s="1"/>
  <c r="BM568" i="69"/>
  <c r="BL568" i="69" s="1"/>
  <c r="BM565" i="69"/>
  <c r="BL565" i="69" s="1"/>
  <c r="BM562" i="69"/>
  <c r="BL562" i="69"/>
  <c r="BM559" i="69"/>
  <c r="BL559" i="69" s="1"/>
  <c r="BM556" i="69"/>
  <c r="BL556" i="69" s="1"/>
  <c r="BM553" i="69"/>
  <c r="BL553" i="69" s="1"/>
  <c r="BM550" i="69"/>
  <c r="BL550" i="69"/>
  <c r="BM547" i="69"/>
  <c r="BL547" i="69" s="1"/>
  <c r="BM544" i="69"/>
  <c r="BL544" i="69" s="1"/>
  <c r="BM541" i="69"/>
  <c r="BL541" i="69" s="1"/>
  <c r="BM536" i="69"/>
  <c r="BL536" i="69"/>
  <c r="BM533" i="69"/>
  <c r="BL533" i="69" s="1"/>
  <c r="BM530" i="69"/>
  <c r="BL530" i="69" s="1"/>
  <c r="BM527" i="69"/>
  <c r="BL527" i="69" s="1"/>
  <c r="BM524" i="69"/>
  <c r="BL524" i="69" s="1"/>
  <c r="BM521" i="69"/>
  <c r="BL521" i="69" s="1"/>
  <c r="BM518" i="69"/>
  <c r="BL518" i="69" s="1"/>
  <c r="BM515" i="69"/>
  <c r="BL515" i="69" s="1"/>
  <c r="BM512" i="69"/>
  <c r="BL512" i="69"/>
  <c r="BM509" i="69"/>
  <c r="BL509" i="69" s="1"/>
  <c r="BM506" i="69"/>
  <c r="BL506" i="69" s="1"/>
  <c r="BM503" i="69"/>
  <c r="BL503" i="69" s="1"/>
  <c r="BM500" i="69"/>
  <c r="BL500" i="69" s="1"/>
  <c r="BM497" i="69"/>
  <c r="BL497" i="69" s="1"/>
  <c r="BM494" i="69"/>
  <c r="BL494" i="69" s="1"/>
  <c r="BM491" i="69"/>
  <c r="BL491" i="69" s="1"/>
  <c r="BM488" i="69"/>
  <c r="BL488" i="69" s="1"/>
  <c r="BM485" i="69"/>
  <c r="BL485" i="69" s="1"/>
  <c r="BM482" i="69"/>
  <c r="BL482" i="69" s="1"/>
  <c r="BM479" i="69"/>
  <c r="BL479" i="69" s="1"/>
  <c r="BM476" i="69"/>
  <c r="BL476" i="69"/>
  <c r="BM473" i="69"/>
  <c r="BL473" i="69" s="1"/>
  <c r="BM470" i="69"/>
  <c r="BL470" i="69" s="1"/>
  <c r="BM467" i="69"/>
  <c r="BL467" i="69" s="1"/>
  <c r="BM464" i="69"/>
  <c r="BL464" i="69"/>
  <c r="BM459" i="69"/>
  <c r="BL459" i="69" s="1"/>
  <c r="BM456" i="69"/>
  <c r="BL456" i="69" s="1"/>
  <c r="BM453" i="69"/>
  <c r="BL453" i="69" s="1"/>
  <c r="BM450" i="69"/>
  <c r="BL450" i="69"/>
  <c r="BM447" i="69"/>
  <c r="BL447" i="69" s="1"/>
  <c r="BM444" i="69"/>
  <c r="BL444" i="69" s="1"/>
  <c r="BM441" i="69"/>
  <c r="BL441" i="69" s="1"/>
  <c r="BM438" i="69"/>
  <c r="BL438" i="69"/>
  <c r="BM435" i="69"/>
  <c r="BL435" i="69" s="1"/>
  <c r="BM432" i="69"/>
  <c r="BL432" i="69" s="1"/>
  <c r="BM429" i="69"/>
  <c r="BL429" i="69" s="1"/>
  <c r="BM426" i="69"/>
  <c r="BL426" i="69" s="1"/>
  <c r="BM423" i="69"/>
  <c r="BL423" i="69" s="1"/>
  <c r="BM420" i="69"/>
  <c r="BL420" i="69" s="1"/>
  <c r="BM417" i="69"/>
  <c r="BL417" i="69" s="1"/>
  <c r="BM414" i="69"/>
  <c r="BL414" i="69"/>
  <c r="BM411" i="69"/>
  <c r="BL411" i="69" s="1"/>
  <c r="BM408" i="69"/>
  <c r="BL408" i="69" s="1"/>
  <c r="BM405" i="69"/>
  <c r="BL405" i="69" s="1"/>
  <c r="BM402" i="69"/>
  <c r="BL402" i="69" s="1"/>
  <c r="BM399" i="69"/>
  <c r="BL399" i="69" s="1"/>
  <c r="BM396" i="69"/>
  <c r="BL396" i="69" s="1"/>
  <c r="BM393" i="69"/>
  <c r="BL393" i="69" s="1"/>
  <c r="BM390" i="69"/>
  <c r="BL390" i="69" s="1"/>
  <c r="BM387" i="69"/>
  <c r="BL387" i="69" s="1"/>
  <c r="BM382" i="69"/>
  <c r="BL382" i="69" s="1"/>
  <c r="BM379" i="69"/>
  <c r="BL379" i="69" s="1"/>
  <c r="BM376" i="69"/>
  <c r="BL376" i="69"/>
  <c r="BM373" i="69"/>
  <c r="BL373" i="69" s="1"/>
  <c r="BM370" i="69"/>
  <c r="BL370" i="69" s="1"/>
  <c r="BM367" i="69"/>
  <c r="BL367" i="69" s="1"/>
  <c r="BM364" i="69"/>
  <c r="BL364" i="69"/>
  <c r="BM361" i="69"/>
  <c r="BL361" i="69" s="1"/>
  <c r="BM358" i="69"/>
  <c r="BL358" i="69" s="1"/>
  <c r="BM355" i="69"/>
  <c r="BL355" i="69" s="1"/>
  <c r="BM352" i="69"/>
  <c r="BL352" i="69"/>
  <c r="BM349" i="69"/>
  <c r="BL349" i="69" s="1"/>
  <c r="BM346" i="69"/>
  <c r="BL346" i="69" s="1"/>
  <c r="BM343" i="69"/>
  <c r="BL343" i="69" s="1"/>
  <c r="BM340" i="69"/>
  <c r="BL340" i="69"/>
  <c r="BM337" i="69"/>
  <c r="BL337" i="69" s="1"/>
  <c r="BM334" i="69"/>
  <c r="BL334" i="69" s="1"/>
  <c r="BM331" i="69"/>
  <c r="BL331" i="69" s="1"/>
  <c r="BM328" i="69"/>
  <c r="BL328" i="69" s="1"/>
  <c r="BM325" i="69"/>
  <c r="BL325" i="69" s="1"/>
  <c r="BM322" i="69"/>
  <c r="BL322" i="69" s="1"/>
  <c r="BM319" i="69"/>
  <c r="BL319" i="69" s="1"/>
  <c r="BM316" i="69"/>
  <c r="BL316" i="69"/>
  <c r="BM313" i="69"/>
  <c r="BL313" i="69" s="1"/>
  <c r="BM310" i="69"/>
  <c r="BL310" i="69" s="1"/>
  <c r="BM305" i="69"/>
  <c r="BL305" i="69" s="1"/>
  <c r="BM302" i="69"/>
  <c r="BL302" i="69" s="1"/>
  <c r="BM299" i="69"/>
  <c r="BL299" i="69" s="1"/>
  <c r="BM296" i="69"/>
  <c r="BL296" i="69" s="1"/>
  <c r="BM293" i="69"/>
  <c r="BL293" i="69" s="1"/>
  <c r="BM290" i="69"/>
  <c r="BL290" i="69" s="1"/>
  <c r="BM287" i="69"/>
  <c r="BL287" i="69" s="1"/>
  <c r="BM284" i="69"/>
  <c r="BL284" i="69" s="1"/>
  <c r="BM281" i="69"/>
  <c r="BL281" i="69" s="1"/>
  <c r="BM278" i="69"/>
  <c r="BL278" i="69"/>
  <c r="BM275" i="69"/>
  <c r="BL275" i="69" s="1"/>
  <c r="BM272" i="69"/>
  <c r="BL272" i="69" s="1"/>
  <c r="BM269" i="69"/>
  <c r="BL269" i="69" s="1"/>
  <c r="BM266" i="69"/>
  <c r="BL266" i="69"/>
  <c r="BM263" i="69"/>
  <c r="BL263" i="69" s="1"/>
  <c r="BM260" i="69"/>
  <c r="BL260" i="69" s="1"/>
  <c r="BM257" i="69"/>
  <c r="BL257" i="69" s="1"/>
  <c r="BM254" i="69"/>
  <c r="BL254" i="69"/>
  <c r="BM251" i="69"/>
  <c r="BL251" i="69" s="1"/>
  <c r="BM248" i="69"/>
  <c r="BL248" i="69" s="1"/>
  <c r="BM245" i="69"/>
  <c r="BL245" i="69" s="1"/>
  <c r="BM242" i="69"/>
  <c r="BL242" i="69"/>
  <c r="BM239" i="69"/>
  <c r="BL239" i="69" s="1"/>
  <c r="BM236" i="69"/>
  <c r="BL236" i="69" s="1"/>
  <c r="BM233" i="69"/>
  <c r="BL233" i="69" s="1"/>
  <c r="BM228" i="69"/>
  <c r="BL228" i="69" s="1"/>
  <c r="BM225" i="69"/>
  <c r="BL225" i="69" s="1"/>
  <c r="BM222" i="69"/>
  <c r="BL222" i="69" s="1"/>
  <c r="BM219" i="69"/>
  <c r="BL219" i="69" s="1"/>
  <c r="BM216" i="69"/>
  <c r="BL216" i="69"/>
  <c r="BM213" i="69"/>
  <c r="BL213" i="69" s="1"/>
  <c r="BM210" i="69"/>
  <c r="BL210" i="69" s="1"/>
  <c r="BM207" i="69"/>
  <c r="BL207" i="69" s="1"/>
  <c r="BM204" i="69"/>
  <c r="BL204" i="69" s="1"/>
  <c r="BM201" i="69"/>
  <c r="BL201" i="69" s="1"/>
  <c r="BM198" i="69"/>
  <c r="BL198" i="69" s="1"/>
  <c r="BM195" i="69"/>
  <c r="BL195" i="69" s="1"/>
  <c r="BM192" i="69"/>
  <c r="BL192" i="69" s="1"/>
  <c r="BM189" i="69"/>
  <c r="BL189" i="69" s="1"/>
  <c r="BM186" i="69"/>
  <c r="BL186" i="69" s="1"/>
  <c r="BM183" i="69"/>
  <c r="BL183" i="69" s="1"/>
  <c r="BM180" i="69"/>
  <c r="BL180" i="69"/>
  <c r="BM177" i="69"/>
  <c r="BL177" i="69" s="1"/>
  <c r="BM174" i="69"/>
  <c r="BL174" i="69" s="1"/>
  <c r="BM171" i="69"/>
  <c r="BL171" i="69" s="1"/>
  <c r="BM168" i="69"/>
  <c r="BL168" i="69"/>
  <c r="BM165" i="69"/>
  <c r="BL165" i="69" s="1"/>
  <c r="BM162" i="69"/>
  <c r="BL162" i="69" s="1"/>
  <c r="BM159" i="69"/>
  <c r="BL159" i="69" s="1"/>
  <c r="BM156" i="69"/>
  <c r="BL156" i="69"/>
  <c r="BM151" i="69"/>
  <c r="BL151" i="69" s="1"/>
  <c r="BM148" i="69"/>
  <c r="BL148" i="69" s="1"/>
  <c r="BM145" i="69"/>
  <c r="BL145" i="69" s="1"/>
  <c r="BM142" i="69"/>
  <c r="BL142" i="69"/>
  <c r="BM139" i="69"/>
  <c r="BL139" i="69" s="1"/>
  <c r="BM136" i="69"/>
  <c r="BL136" i="69" s="1"/>
  <c r="BM133" i="69"/>
  <c r="BL133" i="69" s="1"/>
  <c r="BM130" i="69"/>
  <c r="BL130" i="69" s="1"/>
  <c r="BM127" i="69"/>
  <c r="BL127" i="69" s="1"/>
  <c r="BM124" i="69"/>
  <c r="BL124" i="69" s="1"/>
  <c r="BM121" i="69"/>
  <c r="BL121" i="69" s="1"/>
  <c r="BM118" i="69"/>
  <c r="BL118" i="69"/>
  <c r="BM115" i="69"/>
  <c r="BL115" i="69" s="1"/>
  <c r="BM112" i="69"/>
  <c r="BL112" i="69" s="1"/>
  <c r="BM109" i="69"/>
  <c r="BL109" i="69" s="1"/>
  <c r="BM106" i="69"/>
  <c r="BL106" i="69" s="1"/>
  <c r="BM103" i="69"/>
  <c r="BL103" i="69" s="1"/>
  <c r="BM100" i="69"/>
  <c r="BL100" i="69" s="1"/>
  <c r="BM97" i="69"/>
  <c r="BL97" i="69" s="1"/>
  <c r="BM94" i="69"/>
  <c r="BL94" i="69" s="1"/>
  <c r="BM91" i="69"/>
  <c r="BL91" i="69" s="1"/>
  <c r="BM88" i="69"/>
  <c r="BL88" i="69" s="1"/>
  <c r="BM85" i="69"/>
  <c r="BL85" i="69" s="1"/>
  <c r="BM82" i="69"/>
  <c r="BL82" i="69"/>
  <c r="BM79" i="69"/>
  <c r="BL79" i="69" s="1"/>
  <c r="BM73" i="69"/>
  <c r="BL73" i="69" s="1"/>
  <c r="BM70" i="69"/>
  <c r="BL70" i="69" s="1"/>
  <c r="BM67" i="69"/>
  <c r="BL67" i="69" s="1"/>
  <c r="BM64" i="69"/>
  <c r="BL64" i="69" s="1"/>
  <c r="BM61" i="69"/>
  <c r="BL61" i="69" s="1"/>
  <c r="BM58" i="69"/>
  <c r="BL58" i="69" s="1"/>
  <c r="BM55" i="69"/>
  <c r="BL55" i="69" s="1"/>
  <c r="BM52" i="69"/>
  <c r="BL52" i="69" s="1"/>
  <c r="BM49" i="69"/>
  <c r="BL49" i="69" s="1"/>
  <c r="BM46" i="69"/>
  <c r="BL46" i="69" s="1"/>
  <c r="BM43" i="69"/>
  <c r="BL43" i="69" s="1"/>
  <c r="BM40" i="69"/>
  <c r="BL40" i="69" s="1"/>
  <c r="BM37" i="69"/>
  <c r="BL37" i="69" s="1"/>
  <c r="BM34" i="69"/>
  <c r="BL34" i="69" s="1"/>
  <c r="BM31" i="69"/>
  <c r="BL31" i="69" s="1"/>
  <c r="BM28" i="69"/>
  <c r="BL28" i="69" s="1"/>
  <c r="BM25" i="69"/>
  <c r="BL25" i="69" s="1"/>
  <c r="BM22" i="69"/>
  <c r="BL22" i="69" s="1"/>
  <c r="BM19" i="69"/>
  <c r="BL19" i="69" s="1"/>
  <c r="BM16" i="69"/>
  <c r="BL16" i="69" s="1"/>
  <c r="BM13" i="69"/>
  <c r="BL13" i="69" s="1"/>
  <c r="BM10" i="69"/>
  <c r="BL10" i="69" s="1"/>
  <c r="Z1" i="65"/>
  <c r="Z2" i="65"/>
  <c r="Z3" i="65"/>
  <c r="Z4" i="65"/>
  <c r="Z5" i="65"/>
  <c r="Z6" i="65"/>
  <c r="Z7" i="65"/>
  <c r="Z8" i="65"/>
  <c r="Z9" i="65"/>
  <c r="Z10" i="65"/>
  <c r="Z11" i="65"/>
  <c r="Z12" i="65"/>
  <c r="Z13" i="65"/>
  <c r="Z14" i="65"/>
  <c r="Z15" i="65"/>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Z73" i="65"/>
  <c r="Z74" i="65"/>
  <c r="Z75" i="65"/>
  <c r="Z76" i="65"/>
  <c r="Z77" i="65"/>
  <c r="Z78" i="65"/>
  <c r="Z79" i="65"/>
  <c r="Z80" i="65"/>
  <c r="Z81" i="65"/>
  <c r="Z82" i="65"/>
  <c r="Z83" i="65"/>
  <c r="Z84" i="65"/>
  <c r="Z85" i="65"/>
  <c r="Z86" i="65"/>
  <c r="Z87" i="65"/>
  <c r="Z88" i="65"/>
  <c r="Z89" i="65"/>
  <c r="Z90" i="65"/>
  <c r="Z91" i="65"/>
  <c r="Z92" i="65"/>
  <c r="Z93" i="65"/>
  <c r="Z94" i="65"/>
  <c r="Z95" i="65"/>
  <c r="Z96" i="65"/>
  <c r="Z97" i="65"/>
  <c r="Z98" i="65"/>
  <c r="Z99" i="65"/>
  <c r="Z100" i="65"/>
  <c r="Z101" i="65"/>
  <c r="Z102" i="65"/>
  <c r="Z103" i="65"/>
  <c r="Z104" i="65"/>
  <c r="Z105" i="65"/>
  <c r="Z106" i="65"/>
  <c r="Z107" i="65"/>
  <c r="Z108" i="65"/>
  <c r="Z109" i="65"/>
  <c r="Z110" i="65"/>
  <c r="Z111" i="65"/>
  <c r="Z112" i="65"/>
  <c r="Z113" i="65"/>
  <c r="Z114" i="65"/>
  <c r="Z115" i="65"/>
  <c r="Z116" i="65"/>
  <c r="Z117" i="65"/>
  <c r="Z118" i="65"/>
  <c r="Z119" i="65"/>
  <c r="Z120" i="65"/>
  <c r="Z121" i="65"/>
  <c r="Z122" i="65"/>
  <c r="Z123" i="65"/>
  <c r="Z124" i="65"/>
  <c r="Z125" i="65"/>
  <c r="Z126" i="65"/>
  <c r="Z127" i="65"/>
  <c r="Z128" i="65"/>
  <c r="Z129" i="65"/>
  <c r="Z130" i="65"/>
  <c r="Z131" i="65"/>
  <c r="Z132" i="65"/>
  <c r="Z133" i="65"/>
  <c r="Z134" i="65"/>
  <c r="Z135" i="65"/>
  <c r="Z136" i="65"/>
  <c r="Z137" i="65"/>
  <c r="Z138" i="65"/>
  <c r="Z139" i="65"/>
  <c r="Z140" i="65"/>
  <c r="Z141" i="65"/>
  <c r="Z142" i="65"/>
  <c r="Z143" i="65"/>
  <c r="Z144" i="65"/>
  <c r="Z145" i="65"/>
  <c r="Z146" i="65"/>
  <c r="Z147" i="65"/>
  <c r="Z148" i="65"/>
  <c r="Z149" i="65"/>
  <c r="Z150" i="65"/>
  <c r="Z151" i="65"/>
  <c r="Z152" i="65"/>
  <c r="Z153" i="65"/>
  <c r="Z154" i="65"/>
  <c r="Z155" i="65"/>
  <c r="Z156" i="65"/>
  <c r="Z157" i="65"/>
  <c r="Z158" i="65"/>
  <c r="Z159" i="65"/>
  <c r="Z160" i="65"/>
  <c r="Z161" i="65"/>
  <c r="Z162" i="65"/>
  <c r="Z163" i="65"/>
  <c r="Z164" i="65"/>
  <c r="Z165" i="65"/>
  <c r="Z166" i="65"/>
  <c r="Z167" i="65"/>
  <c r="Z168" i="65"/>
  <c r="Z169" i="65"/>
  <c r="Z170" i="65"/>
  <c r="Z171" i="65"/>
  <c r="Z172" i="65"/>
  <c r="Z173" i="65"/>
  <c r="Z174" i="65"/>
  <c r="Z175" i="65"/>
  <c r="Z176" i="65"/>
  <c r="Z177" i="65"/>
  <c r="Z178" i="65"/>
  <c r="Z179" i="65"/>
  <c r="Z180" i="65"/>
  <c r="Z181" i="65"/>
  <c r="Z182" i="65"/>
  <c r="Z183" i="65"/>
  <c r="Z184" i="65"/>
  <c r="Z185" i="65"/>
  <c r="Z186" i="65"/>
  <c r="Z187" i="65"/>
  <c r="Z188" i="65"/>
  <c r="Z189" i="65"/>
  <c r="Z190" i="65"/>
  <c r="Z191" i="65"/>
  <c r="Z192" i="65"/>
  <c r="Z193" i="65"/>
  <c r="Z194" i="65"/>
  <c r="Z195" i="65"/>
  <c r="Z196" i="65"/>
  <c r="Z197" i="65"/>
  <c r="Z198" i="65"/>
  <c r="Z199" i="65"/>
  <c r="Z200" i="65"/>
  <c r="Z201" i="65"/>
  <c r="Z202" i="65"/>
  <c r="Z203" i="65"/>
  <c r="Z204" i="65"/>
  <c r="Z205" i="65"/>
  <c r="Z206" i="65"/>
  <c r="Z207" i="65"/>
  <c r="Z208" i="65"/>
  <c r="Z209" i="65"/>
  <c r="Z210" i="65"/>
  <c r="Z211" i="65"/>
  <c r="Z212" i="65"/>
  <c r="Z213" i="65"/>
  <c r="Z214" i="65"/>
  <c r="Z215" i="65"/>
  <c r="Z216" i="65"/>
  <c r="Z217" i="65"/>
  <c r="Z218" i="65"/>
  <c r="Z219" i="65"/>
  <c r="Z220" i="65"/>
  <c r="Z221" i="65"/>
  <c r="Z222" i="65"/>
  <c r="Z223" i="65"/>
  <c r="Z224" i="65"/>
  <c r="Z225" i="65"/>
  <c r="Z226" i="65"/>
  <c r="Z227" i="65"/>
  <c r="Z228" i="65"/>
  <c r="Z229" i="65"/>
  <c r="Z230" i="65"/>
  <c r="Z231" i="65"/>
  <c r="Z232" i="65"/>
  <c r="Z233" i="65"/>
  <c r="Z234" i="65"/>
  <c r="Z235" i="65"/>
  <c r="Z236" i="65"/>
  <c r="Z237" i="65"/>
  <c r="Z238" i="65"/>
  <c r="Z239" i="65"/>
  <c r="Z240" i="65"/>
  <c r="Z241" i="65"/>
  <c r="Z242" i="65"/>
  <c r="Z243" i="65"/>
  <c r="Z244" i="65"/>
  <c r="Z245" i="65"/>
  <c r="Z246" i="65"/>
  <c r="Z247" i="65"/>
  <c r="Y1" i="65"/>
  <c r="Y2" i="65"/>
  <c r="Y3" i="65"/>
  <c r="Y4" i="65"/>
  <c r="Y5" i="65"/>
  <c r="Y6" i="65"/>
  <c r="Y7" i="65"/>
  <c r="Y8" i="65"/>
  <c r="Y9" i="65"/>
  <c r="Y10" i="65"/>
  <c r="Y11" i="65"/>
  <c r="Y12" i="65"/>
  <c r="Y13" i="65"/>
  <c r="Y14" i="65"/>
  <c r="Y15" i="65"/>
  <c r="Y16" i="65"/>
  <c r="Y17" i="65"/>
  <c r="Y18" i="65"/>
  <c r="Y19" i="65"/>
  <c r="Y20" i="65"/>
  <c r="Y21" i="65"/>
  <c r="Y22" i="65"/>
  <c r="Y23" i="65"/>
  <c r="Y24" i="65"/>
  <c r="Y25" i="65"/>
  <c r="Y26" i="65"/>
  <c r="Y27" i="65"/>
  <c r="Y28" i="65"/>
  <c r="Y29" i="65"/>
  <c r="Y30" i="65"/>
  <c r="Y31" i="65"/>
  <c r="Y32" i="65"/>
  <c r="Y33" i="65"/>
  <c r="Y34" i="65"/>
  <c r="Y35" i="65"/>
  <c r="Y36" i="65"/>
  <c r="Y37" i="65"/>
  <c r="Y38" i="65"/>
  <c r="Y39" i="65"/>
  <c r="Y40" i="65"/>
  <c r="Y41" i="65"/>
  <c r="Y42" i="65"/>
  <c r="Y43" i="65"/>
  <c r="Y44" i="65"/>
  <c r="Y45" i="65"/>
  <c r="Y46" i="65"/>
  <c r="Y47" i="65"/>
  <c r="Y48" i="65"/>
  <c r="Y49" i="65"/>
  <c r="Y50" i="65"/>
  <c r="Y51" i="65"/>
  <c r="Y52" i="65"/>
  <c r="Y53" i="65"/>
  <c r="Y54" i="65"/>
  <c r="Y55" i="65"/>
  <c r="Y56" i="65"/>
  <c r="Y57" i="65"/>
  <c r="Y58" i="65"/>
  <c r="Y59" i="65"/>
  <c r="Y60" i="65"/>
  <c r="Y61" i="65"/>
  <c r="Y62" i="65"/>
  <c r="Y63" i="65"/>
  <c r="Y64" i="65"/>
  <c r="Y65" i="65"/>
  <c r="Y66" i="65"/>
  <c r="Y67" i="65"/>
  <c r="Y68" i="65"/>
  <c r="Y69" i="65"/>
  <c r="Y70" i="65"/>
  <c r="Y71" i="65"/>
  <c r="Y72" i="65"/>
  <c r="Y73" i="65"/>
  <c r="Y74" i="65"/>
  <c r="Y75" i="65"/>
  <c r="Y76" i="65"/>
  <c r="Y77" i="65"/>
  <c r="Y78" i="65"/>
  <c r="Y79" i="65"/>
  <c r="Y80" i="65"/>
  <c r="Y81" i="65"/>
  <c r="Y82" i="65"/>
  <c r="Y83" i="65"/>
  <c r="Y84" i="65"/>
  <c r="Y85" i="65"/>
  <c r="Y86" i="65"/>
  <c r="Y87" i="65"/>
  <c r="Y88" i="65"/>
  <c r="Y89" i="65"/>
  <c r="Y90" i="65"/>
  <c r="Y91" i="65"/>
  <c r="Y92" i="65"/>
  <c r="Y93" i="65"/>
  <c r="Y94" i="65"/>
  <c r="Y95" i="65"/>
  <c r="Y96" i="65"/>
  <c r="Y97" i="65"/>
  <c r="Y98" i="65"/>
  <c r="Y99" i="65"/>
  <c r="Y100" i="65"/>
  <c r="Y101" i="65"/>
  <c r="Y102" i="65"/>
  <c r="Y103" i="65"/>
  <c r="Y104" i="65"/>
  <c r="Y105" i="65"/>
  <c r="Y106" i="65"/>
  <c r="Y107" i="65"/>
  <c r="Y108" i="65"/>
  <c r="Y109" i="65"/>
  <c r="Y110" i="65"/>
  <c r="Y111" i="65"/>
  <c r="Y112" i="65"/>
  <c r="Y113" i="65"/>
  <c r="Y114" i="65"/>
  <c r="Y115" i="65"/>
  <c r="Y116" i="65"/>
  <c r="Y117" i="65"/>
  <c r="Y118" i="65"/>
  <c r="Y119" i="65"/>
  <c r="Y120" i="65"/>
  <c r="Y121" i="65"/>
  <c r="Y122" i="65"/>
  <c r="Y123" i="65"/>
  <c r="Y124" i="65"/>
  <c r="Y125" i="65"/>
  <c r="Y126" i="65"/>
  <c r="Y127" i="65"/>
  <c r="Y128" i="65"/>
  <c r="Y129" i="65"/>
  <c r="Y130" i="65"/>
  <c r="Y131" i="65"/>
  <c r="Y132" i="65"/>
  <c r="Y133" i="65"/>
  <c r="Y134" i="65"/>
  <c r="Y135" i="65"/>
  <c r="Y136" i="65"/>
  <c r="Y137" i="65"/>
  <c r="Y138" i="65"/>
  <c r="Y139" i="65"/>
  <c r="Y140" i="65"/>
  <c r="Y141" i="65"/>
  <c r="Y142" i="65"/>
  <c r="Y143" i="65"/>
  <c r="Y144" i="65"/>
  <c r="Y145" i="65"/>
  <c r="Y146" i="65"/>
  <c r="Y147" i="65"/>
  <c r="Y148" i="65"/>
  <c r="Y149" i="65"/>
  <c r="Y150" i="65"/>
  <c r="Y151" i="65"/>
  <c r="Y152" i="65"/>
  <c r="Y153" i="65"/>
  <c r="Y154" i="65"/>
  <c r="Y155" i="65"/>
  <c r="Y156" i="65"/>
  <c r="Y157" i="65"/>
  <c r="Y158" i="65"/>
  <c r="Y159" i="65"/>
  <c r="Y160" i="65"/>
  <c r="Y161" i="65"/>
  <c r="Y162" i="65"/>
  <c r="Y163" i="65"/>
  <c r="Y164" i="65"/>
  <c r="Y165" i="65"/>
  <c r="Y166" i="65"/>
  <c r="Y167" i="65"/>
  <c r="Y168" i="65"/>
  <c r="Y169" i="65"/>
  <c r="Y170" i="65"/>
  <c r="Y171" i="65"/>
  <c r="Y172" i="65"/>
  <c r="Y173" i="65"/>
  <c r="Y174" i="65"/>
  <c r="Y175" i="65"/>
  <c r="Y176" i="65"/>
  <c r="Y177" i="65"/>
  <c r="Y178" i="65"/>
  <c r="Y179" i="65"/>
  <c r="Y180" i="65"/>
  <c r="Y181" i="65"/>
  <c r="Y182" i="65"/>
  <c r="Y183" i="65"/>
  <c r="Y184" i="65"/>
  <c r="Y185" i="65"/>
  <c r="Y186" i="65"/>
  <c r="Y187" i="65"/>
  <c r="Y188" i="65"/>
  <c r="Y189" i="65"/>
  <c r="Y190" i="65"/>
  <c r="Y191" i="65"/>
  <c r="Y192" i="65"/>
  <c r="Y193" i="65"/>
  <c r="Y194" i="65"/>
  <c r="Y195" i="65"/>
  <c r="Y196" i="65"/>
  <c r="Y197" i="65"/>
  <c r="Y198" i="65"/>
  <c r="Y199" i="65"/>
  <c r="Y200" i="65"/>
  <c r="Y201" i="65"/>
  <c r="Y202" i="65"/>
  <c r="Y203" i="65"/>
  <c r="Y204" i="65"/>
  <c r="Y205" i="65"/>
  <c r="Y206" i="65"/>
  <c r="Y207" i="65"/>
  <c r="Y208" i="65"/>
  <c r="Y209" i="65"/>
  <c r="Y210" i="65"/>
  <c r="Y211" i="65"/>
  <c r="Y212" i="65"/>
  <c r="Y213" i="65"/>
  <c r="Y214" i="65"/>
  <c r="Y215" i="65"/>
  <c r="Y216" i="65"/>
  <c r="Y217" i="65"/>
  <c r="Y218" i="65"/>
  <c r="Y219" i="65"/>
  <c r="Y220" i="65"/>
  <c r="Y221" i="65"/>
  <c r="Y222" i="65"/>
  <c r="Y223" i="65"/>
  <c r="Y224" i="65"/>
  <c r="Y225" i="65"/>
  <c r="Y226" i="65"/>
  <c r="Y227" i="65"/>
  <c r="Y228" i="65"/>
  <c r="Y229" i="65"/>
  <c r="Y230" i="65"/>
  <c r="Y231" i="65"/>
  <c r="Y232" i="65"/>
  <c r="Y233" i="65"/>
  <c r="Y234" i="65"/>
  <c r="Y235" i="65"/>
  <c r="Y236" i="65"/>
  <c r="Y237" i="65"/>
  <c r="Y238" i="65"/>
  <c r="Y239" i="65"/>
  <c r="Y240" i="65"/>
  <c r="Y241" i="65"/>
  <c r="Y242" i="65"/>
  <c r="Y243" i="65"/>
  <c r="Y244" i="65"/>
  <c r="Y245" i="65"/>
  <c r="Y246" i="65"/>
  <c r="Y247" i="65"/>
  <c r="X1" i="65"/>
  <c r="X2" i="65"/>
  <c r="X3" i="65"/>
  <c r="X4" i="65"/>
  <c r="X5" i="65"/>
  <c r="X6" i="65"/>
  <c r="X7" i="65"/>
  <c r="X8" i="65"/>
  <c r="X9" i="65"/>
  <c r="X10" i="65"/>
  <c r="X11" i="65"/>
  <c r="X12" i="65"/>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T1" i="65"/>
  <c r="T2" i="65"/>
  <c r="T3" i="65"/>
  <c r="T4" i="65"/>
  <c r="T5" i="65"/>
  <c r="T6" i="65"/>
  <c r="T7" i="65"/>
  <c r="T8" i="65"/>
  <c r="T9" i="65"/>
  <c r="T10" i="65"/>
  <c r="T11" i="65"/>
  <c r="T12" i="65"/>
  <c r="T13" i="65"/>
  <c r="T14" i="65"/>
  <c r="T15" i="65"/>
  <c r="T16" i="65"/>
  <c r="T17" i="65"/>
  <c r="T18" i="65"/>
  <c r="T19" i="65"/>
  <c r="T20" i="65"/>
  <c r="T21" i="65"/>
  <c r="T22" i="65"/>
  <c r="T23" i="65"/>
  <c r="T24" i="65"/>
  <c r="T25" i="65"/>
  <c r="T26" i="65"/>
  <c r="T27" i="65"/>
  <c r="T28" i="65"/>
  <c r="T29" i="65"/>
  <c r="T30" i="65"/>
  <c r="T31" i="65"/>
  <c r="T32" i="65"/>
  <c r="T33" i="65"/>
  <c r="T34" i="65"/>
  <c r="T35" i="65"/>
  <c r="T36" i="65"/>
  <c r="T37" i="65"/>
  <c r="T38" i="65"/>
  <c r="T39" i="65"/>
  <c r="T40" i="65"/>
  <c r="T41" i="65"/>
  <c r="T42" i="65"/>
  <c r="T43" i="65"/>
  <c r="T44" i="65"/>
  <c r="T45" i="65"/>
  <c r="T46" i="65"/>
  <c r="T47" i="65"/>
  <c r="T48" i="65"/>
  <c r="T49" i="65"/>
  <c r="T50" i="65"/>
  <c r="T51" i="65"/>
  <c r="T52" i="65"/>
  <c r="T53" i="65"/>
  <c r="T54" i="65"/>
  <c r="T55" i="65"/>
  <c r="T56" i="65"/>
  <c r="T57" i="65"/>
  <c r="T58" i="65"/>
  <c r="T59" i="65"/>
  <c r="T60" i="65"/>
  <c r="T61" i="65"/>
  <c r="T62" i="65"/>
  <c r="T63" i="65"/>
  <c r="T64" i="65"/>
  <c r="T65" i="65"/>
  <c r="T66" i="65"/>
  <c r="T67" i="65"/>
  <c r="T68" i="65"/>
  <c r="T69" i="65"/>
  <c r="T70" i="65"/>
  <c r="T71" i="65"/>
  <c r="T72" i="65"/>
  <c r="T73" i="65"/>
  <c r="T74" i="65"/>
  <c r="T75" i="65"/>
  <c r="T76" i="65"/>
  <c r="T77" i="65"/>
  <c r="T78" i="65"/>
  <c r="T79" i="65"/>
  <c r="T80" i="65"/>
  <c r="T81" i="65"/>
  <c r="T82" i="65"/>
  <c r="T83" i="65"/>
  <c r="T84" i="65"/>
  <c r="T85" i="65"/>
  <c r="T86" i="65"/>
  <c r="T87" i="65"/>
  <c r="T88" i="65"/>
  <c r="T89" i="65"/>
  <c r="T90" i="65"/>
  <c r="T91" i="65"/>
  <c r="T92" i="65"/>
  <c r="T93" i="65"/>
  <c r="T94" i="65"/>
  <c r="T95" i="65"/>
  <c r="T96" i="65"/>
  <c r="T97" i="65"/>
  <c r="T98" i="65"/>
  <c r="T99" i="65"/>
  <c r="T100" i="65"/>
  <c r="T101" i="65"/>
  <c r="T102" i="65"/>
  <c r="T103" i="65"/>
  <c r="T104" i="65"/>
  <c r="T105" i="65"/>
  <c r="T106" i="65"/>
  <c r="T107" i="65"/>
  <c r="T108" i="65"/>
  <c r="T109" i="65"/>
  <c r="T110" i="65"/>
  <c r="T111" i="65"/>
  <c r="T112" i="65"/>
  <c r="T113" i="65"/>
  <c r="T114" i="65"/>
  <c r="T115" i="65"/>
  <c r="T116" i="65"/>
  <c r="T117" i="65"/>
  <c r="T118" i="65"/>
  <c r="T119" i="65"/>
  <c r="T120" i="65"/>
  <c r="T121" i="65"/>
  <c r="T122" i="65"/>
  <c r="T123" i="65"/>
  <c r="T124" i="65"/>
  <c r="T125" i="65"/>
  <c r="T126" i="65"/>
  <c r="T127" i="65"/>
  <c r="T128" i="65"/>
  <c r="T129" i="65"/>
  <c r="T130" i="65"/>
  <c r="T131" i="65"/>
  <c r="T132" i="65"/>
  <c r="T133" i="65"/>
  <c r="T134" i="65"/>
  <c r="T135" i="65"/>
  <c r="T136" i="65"/>
  <c r="T137" i="65"/>
  <c r="T138" i="65"/>
  <c r="T139" i="65"/>
  <c r="T140" i="65"/>
  <c r="T141" i="65"/>
  <c r="T142" i="65"/>
  <c r="T143" i="65"/>
  <c r="T144" i="65"/>
  <c r="T145" i="65"/>
  <c r="T146" i="65"/>
  <c r="T147" i="65"/>
  <c r="T148" i="65"/>
  <c r="T149" i="65"/>
  <c r="T150" i="65"/>
  <c r="T151" i="65"/>
  <c r="T152" i="65"/>
  <c r="T153" i="65"/>
  <c r="T154" i="65"/>
  <c r="T155" i="65"/>
  <c r="T156" i="65"/>
  <c r="T157" i="65"/>
  <c r="T158" i="65"/>
  <c r="T159" i="65"/>
  <c r="T160" i="65"/>
  <c r="T161" i="65"/>
  <c r="T162" i="65"/>
  <c r="T163" i="65"/>
  <c r="T164" i="65"/>
  <c r="T165" i="65"/>
  <c r="T166" i="65"/>
  <c r="T167" i="65"/>
  <c r="T168" i="65"/>
  <c r="T169" i="65"/>
  <c r="T170" i="65"/>
  <c r="T171" i="65"/>
  <c r="T172" i="65"/>
  <c r="T173" i="65"/>
  <c r="T174" i="65"/>
  <c r="T175" i="65"/>
  <c r="T176" i="65"/>
  <c r="T177" i="65"/>
  <c r="T178" i="65"/>
  <c r="T179" i="65"/>
  <c r="T180" i="65"/>
  <c r="T181" i="65"/>
  <c r="T182" i="65"/>
  <c r="T183" i="65"/>
  <c r="T184" i="65"/>
  <c r="T185" i="65"/>
  <c r="T186" i="65"/>
  <c r="T187" i="65"/>
  <c r="T188" i="65"/>
  <c r="T189" i="65"/>
  <c r="T190" i="65"/>
  <c r="T191" i="65"/>
  <c r="T192" i="65"/>
  <c r="T193" i="65"/>
  <c r="T194" i="65"/>
  <c r="T195" i="65"/>
  <c r="T196" i="65"/>
  <c r="T197" i="65"/>
  <c r="T198" i="65"/>
  <c r="T199" i="65"/>
  <c r="T200" i="65"/>
  <c r="T201" i="65"/>
  <c r="T202" i="65"/>
  <c r="T203" i="65"/>
  <c r="T204" i="65"/>
  <c r="T205" i="65"/>
  <c r="T206" i="65"/>
  <c r="T207" i="65"/>
  <c r="T208" i="65"/>
  <c r="T209" i="65"/>
  <c r="T210" i="65"/>
  <c r="T211" i="65"/>
  <c r="T212" i="65"/>
  <c r="T213" i="65"/>
  <c r="T214" i="65"/>
  <c r="T215" i="65"/>
  <c r="T216" i="65"/>
  <c r="T217" i="65"/>
  <c r="T218" i="65"/>
  <c r="T219" i="65"/>
  <c r="T220" i="65"/>
  <c r="T221" i="65"/>
  <c r="T222" i="65"/>
  <c r="T223" i="65"/>
  <c r="T224" i="65"/>
  <c r="T225" i="65"/>
  <c r="T226" i="65"/>
  <c r="T227" i="65"/>
  <c r="T228" i="65"/>
  <c r="T229" i="65"/>
  <c r="T230" i="65"/>
  <c r="T231" i="65"/>
  <c r="T232" i="65"/>
  <c r="T233" i="65"/>
  <c r="T234" i="65"/>
  <c r="T235" i="65"/>
  <c r="T236" i="65"/>
  <c r="T237" i="65"/>
  <c r="T238" i="65"/>
  <c r="T239" i="65"/>
  <c r="T240" i="65"/>
  <c r="T241" i="65"/>
  <c r="T242" i="65"/>
  <c r="T243" i="65"/>
  <c r="T244" i="65"/>
  <c r="T245" i="65"/>
  <c r="T246" i="65"/>
  <c r="T247" i="65"/>
  <c r="S1" i="65"/>
  <c r="S2" i="65"/>
  <c r="S3" i="65"/>
  <c r="S4" i="65"/>
  <c r="S5" i="65"/>
  <c r="S6" i="65"/>
  <c r="S7" i="65"/>
  <c r="S8" i="65"/>
  <c r="S9" i="65"/>
  <c r="S10" i="65"/>
  <c r="S11" i="65"/>
  <c r="S12" i="65"/>
  <c r="S13" i="65"/>
  <c r="S14" i="65"/>
  <c r="S15" i="65"/>
  <c r="S16" i="65"/>
  <c r="S17" i="65"/>
  <c r="S18" i="65"/>
  <c r="S19" i="65"/>
  <c r="S20" i="65"/>
  <c r="S21" i="65"/>
  <c r="S22" i="65"/>
  <c r="S23" i="65"/>
  <c r="S24" i="65"/>
  <c r="S25" i="65"/>
  <c r="S26" i="65"/>
  <c r="S27" i="65"/>
  <c r="S28" i="65"/>
  <c r="S29" i="65"/>
  <c r="S30" i="65"/>
  <c r="S31" i="65"/>
  <c r="S32" i="65"/>
  <c r="S33" i="65"/>
  <c r="S34" i="65"/>
  <c r="S35" i="65"/>
  <c r="S36" i="65"/>
  <c r="S37" i="65"/>
  <c r="S38" i="65"/>
  <c r="S39" i="65"/>
  <c r="S40" i="65"/>
  <c r="S41" i="65"/>
  <c r="S42" i="65"/>
  <c r="S43" i="65"/>
  <c r="S44" i="65"/>
  <c r="S45" i="65"/>
  <c r="S46" i="65"/>
  <c r="S47" i="65"/>
  <c r="S48" i="65"/>
  <c r="S49" i="65"/>
  <c r="S50" i="65"/>
  <c r="S51" i="65"/>
  <c r="S52" i="65"/>
  <c r="S53" i="65"/>
  <c r="S54" i="65"/>
  <c r="S55" i="65"/>
  <c r="S56" i="65"/>
  <c r="S57" i="65"/>
  <c r="S58" i="65"/>
  <c r="S59" i="65"/>
  <c r="S60" i="65"/>
  <c r="S61" i="65"/>
  <c r="S62" i="65"/>
  <c r="S63" i="65"/>
  <c r="S64" i="65"/>
  <c r="S65" i="65"/>
  <c r="S66" i="65"/>
  <c r="S67" i="65"/>
  <c r="S68" i="65"/>
  <c r="S69" i="65"/>
  <c r="S70" i="65"/>
  <c r="S71" i="65"/>
  <c r="S72" i="65"/>
  <c r="S73" i="65"/>
  <c r="S74" i="65"/>
  <c r="S75" i="65"/>
  <c r="S76" i="65"/>
  <c r="S77" i="65"/>
  <c r="S78" i="65"/>
  <c r="S79" i="65"/>
  <c r="S80" i="65"/>
  <c r="S81" i="65"/>
  <c r="S82" i="65"/>
  <c r="S83" i="65"/>
  <c r="S84" i="65"/>
  <c r="S85" i="65"/>
  <c r="S86" i="65"/>
  <c r="S87" i="65"/>
  <c r="S88" i="65"/>
  <c r="S89" i="65"/>
  <c r="S90" i="65"/>
  <c r="S91" i="65"/>
  <c r="S92" i="65"/>
  <c r="S93" i="65"/>
  <c r="S94" i="65"/>
  <c r="S95" i="65"/>
  <c r="S96" i="65"/>
  <c r="S97" i="65"/>
  <c r="S98" i="65"/>
  <c r="S99" i="65"/>
  <c r="S100" i="65"/>
  <c r="S101" i="65"/>
  <c r="S102" i="65"/>
  <c r="S103" i="65"/>
  <c r="S104" i="65"/>
  <c r="S105" i="65"/>
  <c r="S106" i="65"/>
  <c r="S107" i="65"/>
  <c r="S108" i="65"/>
  <c r="S109" i="65"/>
  <c r="S110" i="65"/>
  <c r="S111" i="65"/>
  <c r="S112" i="65"/>
  <c r="S113" i="65"/>
  <c r="S114" i="65"/>
  <c r="S115" i="65"/>
  <c r="S116" i="65"/>
  <c r="S117" i="65"/>
  <c r="S118" i="65"/>
  <c r="S119" i="65"/>
  <c r="S120" i="65"/>
  <c r="S121" i="65"/>
  <c r="S122" i="65"/>
  <c r="S123" i="65"/>
  <c r="S124" i="65"/>
  <c r="S125" i="65"/>
  <c r="S126" i="65"/>
  <c r="S127" i="65"/>
  <c r="S128" i="65"/>
  <c r="S129" i="65"/>
  <c r="S130" i="65"/>
  <c r="S131" i="65"/>
  <c r="S132" i="65"/>
  <c r="S133" i="65"/>
  <c r="S134" i="65"/>
  <c r="S135" i="65"/>
  <c r="S136" i="65"/>
  <c r="S137" i="65"/>
  <c r="S138" i="65"/>
  <c r="S139" i="65"/>
  <c r="S140" i="65"/>
  <c r="S141" i="65"/>
  <c r="S142" i="65"/>
  <c r="S143" i="65"/>
  <c r="S144" i="65"/>
  <c r="S145" i="65"/>
  <c r="S146" i="65"/>
  <c r="S147" i="65"/>
  <c r="S148" i="65"/>
  <c r="S149" i="65"/>
  <c r="S150" i="65"/>
  <c r="S151" i="65"/>
  <c r="S152" i="65"/>
  <c r="S153" i="65"/>
  <c r="S154" i="65"/>
  <c r="S155" i="65"/>
  <c r="S156" i="65"/>
  <c r="S157" i="65"/>
  <c r="S158" i="65"/>
  <c r="S159" i="65"/>
  <c r="S160" i="65"/>
  <c r="S161" i="65"/>
  <c r="S162" i="65"/>
  <c r="S163" i="65"/>
  <c r="S164" i="65"/>
  <c r="S165" i="65"/>
  <c r="S166" i="65"/>
  <c r="S167" i="65"/>
  <c r="S168" i="65"/>
  <c r="S169" i="65"/>
  <c r="S170" i="65"/>
  <c r="S171" i="65"/>
  <c r="S172" i="65"/>
  <c r="S173" i="65"/>
  <c r="S174" i="65"/>
  <c r="S175" i="65"/>
  <c r="S176" i="65"/>
  <c r="S177" i="65"/>
  <c r="S178" i="65"/>
  <c r="S179" i="65"/>
  <c r="S180" i="65"/>
  <c r="S181" i="65"/>
  <c r="S182" i="65"/>
  <c r="S183" i="65"/>
  <c r="S184" i="65"/>
  <c r="S185" i="65"/>
  <c r="S186" i="65"/>
  <c r="S187" i="65"/>
  <c r="S188" i="65"/>
  <c r="S189" i="65"/>
  <c r="S190" i="65"/>
  <c r="S191" i="65"/>
  <c r="S192" i="65"/>
  <c r="S193" i="65"/>
  <c r="S194" i="65"/>
  <c r="S195" i="65"/>
  <c r="S196" i="65"/>
  <c r="S197" i="65"/>
  <c r="S198" i="65"/>
  <c r="S199" i="65"/>
  <c r="S200" i="65"/>
  <c r="S201" i="65"/>
  <c r="S202" i="65"/>
  <c r="S203" i="65"/>
  <c r="S204" i="65"/>
  <c r="S205" i="65"/>
  <c r="S206" i="65"/>
  <c r="S207" i="65"/>
  <c r="S208" i="65"/>
  <c r="S209" i="65"/>
  <c r="S210" i="65"/>
  <c r="S211" i="65"/>
  <c r="S212" i="65"/>
  <c r="S213" i="65"/>
  <c r="S214" i="65"/>
  <c r="S215" i="65"/>
  <c r="S216" i="65"/>
  <c r="S217" i="65"/>
  <c r="S218" i="65"/>
  <c r="S219" i="65"/>
  <c r="S220" i="65"/>
  <c r="S221" i="65"/>
  <c r="S222" i="65"/>
  <c r="S223" i="65"/>
  <c r="S224" i="65"/>
  <c r="S225" i="65"/>
  <c r="S226" i="65"/>
  <c r="S227" i="65"/>
  <c r="S228" i="65"/>
  <c r="S229" i="65"/>
  <c r="S230" i="65"/>
  <c r="S231" i="65"/>
  <c r="S232" i="65"/>
  <c r="S233" i="65"/>
  <c r="S234" i="65"/>
  <c r="S235" i="65"/>
  <c r="S236" i="65"/>
  <c r="S237" i="65"/>
  <c r="S238" i="65"/>
  <c r="S239" i="65"/>
  <c r="S240" i="65"/>
  <c r="S241" i="65"/>
  <c r="S242" i="65"/>
  <c r="S243" i="65"/>
  <c r="S244" i="65"/>
  <c r="S245" i="65"/>
  <c r="S246" i="65"/>
  <c r="S247" i="65"/>
  <c r="R1" i="65"/>
  <c r="R2" i="65"/>
  <c r="R3" i="65"/>
  <c r="R4" i="65"/>
  <c r="R5" i="65"/>
  <c r="R6" i="65"/>
  <c r="R7" i="65"/>
  <c r="R8" i="65"/>
  <c r="R9" i="65"/>
  <c r="R10" i="65"/>
  <c r="R11" i="65"/>
  <c r="R12" i="65"/>
  <c r="R13" i="65"/>
  <c r="R14" i="65"/>
  <c r="R15" i="65"/>
  <c r="R16" i="65"/>
  <c r="R17" i="65"/>
  <c r="R18" i="65"/>
  <c r="R19" i="65"/>
  <c r="R20" i="65"/>
  <c r="R21" i="65"/>
  <c r="R22" i="65"/>
  <c r="R23" i="65"/>
  <c r="R24" i="65"/>
  <c r="R25" i="65"/>
  <c r="R26" i="65"/>
  <c r="R27" i="65"/>
  <c r="R28" i="65"/>
  <c r="R29" i="65"/>
  <c r="R30" i="65"/>
  <c r="R31" i="65"/>
  <c r="R32" i="65"/>
  <c r="R33" i="65"/>
  <c r="R34" i="65"/>
  <c r="R35" i="65"/>
  <c r="R36" i="65"/>
  <c r="R37" i="65"/>
  <c r="R38" i="65"/>
  <c r="R39" i="65"/>
  <c r="R40" i="65"/>
  <c r="R41" i="65"/>
  <c r="R42" i="65"/>
  <c r="R43" i="65"/>
  <c r="R44" i="65"/>
  <c r="R45" i="65"/>
  <c r="R46" i="65"/>
  <c r="R47" i="65"/>
  <c r="R48" i="65"/>
  <c r="R49" i="65"/>
  <c r="R50" i="65"/>
  <c r="R51" i="65"/>
  <c r="R52" i="65"/>
  <c r="R53" i="65"/>
  <c r="R54" i="65"/>
  <c r="R55" i="65"/>
  <c r="R56" i="65"/>
  <c r="R57" i="65"/>
  <c r="R58" i="65"/>
  <c r="R59" i="65"/>
  <c r="R60" i="65"/>
  <c r="R61" i="65"/>
  <c r="R62" i="65"/>
  <c r="R63" i="65"/>
  <c r="R64" i="65"/>
  <c r="R65" i="65"/>
  <c r="R66" i="65"/>
  <c r="R67" i="65"/>
  <c r="R68" i="65"/>
  <c r="R69" i="65"/>
  <c r="R70" i="65"/>
  <c r="R71" i="65"/>
  <c r="R72" i="65"/>
  <c r="R73" i="65"/>
  <c r="R74" i="65"/>
  <c r="R75" i="65"/>
  <c r="R76" i="65"/>
  <c r="R77" i="65"/>
  <c r="R78" i="65"/>
  <c r="R79" i="65"/>
  <c r="R80" i="65"/>
  <c r="R81" i="65"/>
  <c r="R82" i="65"/>
  <c r="R83" i="65"/>
  <c r="R84" i="65"/>
  <c r="R85" i="65"/>
  <c r="R86" i="65"/>
  <c r="R87" i="65"/>
  <c r="R88" i="65"/>
  <c r="R89" i="65"/>
  <c r="R90" i="65"/>
  <c r="R91" i="65"/>
  <c r="R92" i="65"/>
  <c r="R93" i="65"/>
  <c r="R94" i="65"/>
  <c r="R95" i="65"/>
  <c r="R96" i="65"/>
  <c r="R97" i="65"/>
  <c r="R98" i="65"/>
  <c r="R99" i="65"/>
  <c r="R100" i="65"/>
  <c r="R101" i="65"/>
  <c r="R102" i="65"/>
  <c r="R103" i="65"/>
  <c r="R104" i="65"/>
  <c r="R105" i="65"/>
  <c r="R106" i="65"/>
  <c r="R107" i="65"/>
  <c r="R108" i="65"/>
  <c r="R109" i="65"/>
  <c r="R110" i="65"/>
  <c r="R111" i="65"/>
  <c r="R112" i="65"/>
  <c r="R113" i="65"/>
  <c r="R114" i="65"/>
  <c r="R115" i="65"/>
  <c r="R116" i="65"/>
  <c r="R117" i="65"/>
  <c r="R118" i="65"/>
  <c r="R119" i="65"/>
  <c r="R120" i="65"/>
  <c r="R121" i="65"/>
  <c r="R122" i="65"/>
  <c r="R123" i="65"/>
  <c r="R124" i="65"/>
  <c r="R125" i="65"/>
  <c r="R126" i="65"/>
  <c r="R127" i="65"/>
  <c r="R128" i="65"/>
  <c r="R129" i="65"/>
  <c r="R130" i="65"/>
  <c r="R131" i="65"/>
  <c r="R132" i="65"/>
  <c r="R133" i="65"/>
  <c r="R134" i="65"/>
  <c r="R135" i="65"/>
  <c r="R136" i="65"/>
  <c r="R137" i="65"/>
  <c r="R138" i="65"/>
  <c r="R139" i="65"/>
  <c r="R140" i="65"/>
  <c r="R141" i="65"/>
  <c r="R142" i="65"/>
  <c r="R143" i="65"/>
  <c r="R144" i="65"/>
  <c r="R145" i="65"/>
  <c r="R146" i="65"/>
  <c r="R147" i="65"/>
  <c r="R148" i="65"/>
  <c r="R149" i="65"/>
  <c r="R150" i="65"/>
  <c r="R151" i="65"/>
  <c r="R152" i="65"/>
  <c r="R153" i="65"/>
  <c r="R154" i="65"/>
  <c r="R155" i="65"/>
  <c r="R156" i="65"/>
  <c r="R157" i="65"/>
  <c r="R158" i="65"/>
  <c r="R159" i="65"/>
  <c r="R160" i="65"/>
  <c r="R161" i="65"/>
  <c r="R162" i="65"/>
  <c r="R163" i="65"/>
  <c r="R164" i="65"/>
  <c r="R165" i="65"/>
  <c r="R166" i="65"/>
  <c r="R167" i="65"/>
  <c r="R168" i="65"/>
  <c r="R169" i="65"/>
  <c r="R170" i="65"/>
  <c r="R171" i="65"/>
  <c r="R172" i="65"/>
  <c r="R173" i="65"/>
  <c r="R174" i="65"/>
  <c r="R175" i="65"/>
  <c r="R176" i="65"/>
  <c r="R177" i="65"/>
  <c r="R178" i="65"/>
  <c r="R179" i="65"/>
  <c r="R180" i="65"/>
  <c r="R181" i="65"/>
  <c r="R182" i="65"/>
  <c r="R183" i="65"/>
  <c r="R184" i="65"/>
  <c r="R185" i="65"/>
  <c r="R186" i="65"/>
  <c r="R187" i="65"/>
  <c r="R188" i="65"/>
  <c r="R189" i="65"/>
  <c r="R190" i="65"/>
  <c r="R191" i="65"/>
  <c r="R192" i="65"/>
  <c r="R193" i="65"/>
  <c r="R194" i="65"/>
  <c r="R195" i="65"/>
  <c r="R196" i="65"/>
  <c r="R197" i="65"/>
  <c r="R198" i="65"/>
  <c r="R199" i="65"/>
  <c r="R200" i="65"/>
  <c r="R201" i="65"/>
  <c r="R202" i="65"/>
  <c r="R203" i="65"/>
  <c r="R204" i="65"/>
  <c r="R205" i="65"/>
  <c r="R206" i="65"/>
  <c r="R207" i="65"/>
  <c r="R208" i="65"/>
  <c r="R209" i="65"/>
  <c r="R210" i="65"/>
  <c r="R211" i="65"/>
  <c r="R212" i="65"/>
  <c r="R213" i="65"/>
  <c r="R214" i="65"/>
  <c r="R215" i="65"/>
  <c r="R216" i="65"/>
  <c r="R217" i="65"/>
  <c r="R218" i="65"/>
  <c r="R219" i="65"/>
  <c r="R220" i="65"/>
  <c r="R221" i="65"/>
  <c r="R222" i="65"/>
  <c r="R223" i="65"/>
  <c r="R224" i="65"/>
  <c r="R225" i="65"/>
  <c r="R226" i="65"/>
  <c r="R227" i="65"/>
  <c r="R228" i="65"/>
  <c r="R229" i="65"/>
  <c r="R230" i="65"/>
  <c r="R231" i="65"/>
  <c r="R232" i="65"/>
  <c r="R233" i="65"/>
  <c r="R234" i="65"/>
  <c r="R235" i="65"/>
  <c r="R236" i="65"/>
  <c r="R237" i="65"/>
  <c r="R238" i="65"/>
  <c r="R239" i="65"/>
  <c r="R240" i="65"/>
  <c r="R241" i="65"/>
  <c r="R242" i="65"/>
  <c r="R243" i="65"/>
  <c r="R244" i="65"/>
  <c r="R245" i="65"/>
  <c r="R246" i="65"/>
  <c r="R247" i="65"/>
  <c r="Q1" i="65"/>
  <c r="Q2" i="65"/>
  <c r="Q3" i="65"/>
  <c r="Q4" i="65"/>
  <c r="Q5" i="65"/>
  <c r="Q6" i="65"/>
  <c r="Q7" i="65"/>
  <c r="Q8" i="65"/>
  <c r="Q9" i="65"/>
  <c r="Q10" i="65"/>
  <c r="Q11" i="65"/>
  <c r="Q12" i="65"/>
  <c r="Q13" i="65"/>
  <c r="Q14" i="65"/>
  <c r="Q15" i="65"/>
  <c r="Q16" i="65"/>
  <c r="Q17" i="65"/>
  <c r="Q18" i="65"/>
  <c r="Q19" i="65"/>
  <c r="Q20" i="65"/>
  <c r="Q21" i="65"/>
  <c r="Q22" i="65"/>
  <c r="Q23" i="65"/>
  <c r="Q24" i="65"/>
  <c r="Q25" i="65"/>
  <c r="Q26" i="65"/>
  <c r="Q27" i="65"/>
  <c r="Q28" i="65"/>
  <c r="Q29" i="65"/>
  <c r="Q30" i="65"/>
  <c r="Q31" i="65"/>
  <c r="Q32" i="65"/>
  <c r="Q33" i="65"/>
  <c r="Q34" i="65"/>
  <c r="Q35" i="65"/>
  <c r="Q36" i="65"/>
  <c r="Q37" i="65"/>
  <c r="Q38" i="65"/>
  <c r="Q39" i="65"/>
  <c r="Q40" i="65"/>
  <c r="Q41" i="65"/>
  <c r="Q42" i="65"/>
  <c r="Q43" i="65"/>
  <c r="Q44" i="65"/>
  <c r="Q45" i="65"/>
  <c r="Q46" i="65"/>
  <c r="Q47" i="65"/>
  <c r="Q48" i="65"/>
  <c r="Q49" i="65"/>
  <c r="Q50" i="65"/>
  <c r="Q51" i="65"/>
  <c r="Q52" i="65"/>
  <c r="Q53" i="65"/>
  <c r="Q54" i="65"/>
  <c r="Q55" i="65"/>
  <c r="Q56" i="65"/>
  <c r="Q57" i="65"/>
  <c r="Q58" i="65"/>
  <c r="Q59" i="65"/>
  <c r="Q60" i="65"/>
  <c r="Q61" i="65"/>
  <c r="Q62" i="65"/>
  <c r="Q63" i="65"/>
  <c r="Q64" i="65"/>
  <c r="Q65" i="65"/>
  <c r="Q66" i="65"/>
  <c r="Q67" i="65"/>
  <c r="Q68" i="65"/>
  <c r="Q69" i="65"/>
  <c r="Q70" i="65"/>
  <c r="Q71" i="65"/>
  <c r="Q72" i="65"/>
  <c r="Q73" i="65"/>
  <c r="Q74" i="65"/>
  <c r="Q75" i="65"/>
  <c r="Q76" i="65"/>
  <c r="Q77" i="65"/>
  <c r="Q78" i="65"/>
  <c r="Q79" i="65"/>
  <c r="Q80" i="65"/>
  <c r="Q81" i="65"/>
  <c r="Q82" i="65"/>
  <c r="Q83" i="65"/>
  <c r="Q84" i="65"/>
  <c r="Q85" i="65"/>
  <c r="Q86" i="65"/>
  <c r="Q87" i="65"/>
  <c r="Q88" i="65"/>
  <c r="Q89" i="65"/>
  <c r="Q90" i="65"/>
  <c r="Q91" i="65"/>
  <c r="Q92" i="65"/>
  <c r="Q93" i="65"/>
  <c r="Q94" i="65"/>
  <c r="Q95" i="65"/>
  <c r="Q96" i="65"/>
  <c r="Q97" i="65"/>
  <c r="Q98" i="65"/>
  <c r="Q99" i="65"/>
  <c r="Q100" i="65"/>
  <c r="Q101" i="65"/>
  <c r="Q102" i="65"/>
  <c r="Q103" i="65"/>
  <c r="Q104" i="65"/>
  <c r="Q105" i="65"/>
  <c r="Q106" i="65"/>
  <c r="Q107" i="65"/>
  <c r="Q108" i="65"/>
  <c r="Q109" i="65"/>
  <c r="Q110" i="65"/>
  <c r="Q111" i="65"/>
  <c r="Q112" i="65"/>
  <c r="Q113" i="65"/>
  <c r="Q114" i="65"/>
  <c r="Q115" i="65"/>
  <c r="Q116" i="65"/>
  <c r="Q117" i="65"/>
  <c r="Q118" i="65"/>
  <c r="Q119" i="65"/>
  <c r="Q120" i="65"/>
  <c r="Q121" i="65"/>
  <c r="Q122" i="65"/>
  <c r="Q123" i="65"/>
  <c r="Q124" i="65"/>
  <c r="Q125" i="65"/>
  <c r="Q126" i="65"/>
  <c r="Q127" i="65"/>
  <c r="Q128" i="65"/>
  <c r="Q129" i="65"/>
  <c r="Q130" i="65"/>
  <c r="Q131" i="65"/>
  <c r="Q132" i="65"/>
  <c r="Q133" i="65"/>
  <c r="Q134" i="65"/>
  <c r="Q135" i="65"/>
  <c r="Q136" i="65"/>
  <c r="Q137" i="65"/>
  <c r="Q138" i="65"/>
  <c r="Q139" i="65"/>
  <c r="Q140" i="65"/>
  <c r="Q141" i="65"/>
  <c r="Q142" i="65"/>
  <c r="Q143" i="65"/>
  <c r="Q144" i="65"/>
  <c r="Q145" i="65"/>
  <c r="Q146" i="65"/>
  <c r="Q147" i="65"/>
  <c r="Q148" i="65"/>
  <c r="Q149" i="65"/>
  <c r="Q150" i="65"/>
  <c r="Q151" i="65"/>
  <c r="Q152" i="65"/>
  <c r="Q153" i="65"/>
  <c r="Q154" i="65"/>
  <c r="Q155" i="65"/>
  <c r="Q156" i="65"/>
  <c r="Q157" i="65"/>
  <c r="Q158" i="65"/>
  <c r="Q159" i="65"/>
  <c r="Q160" i="65"/>
  <c r="Q161" i="65"/>
  <c r="Q162" i="65"/>
  <c r="Q163" i="65"/>
  <c r="Q164" i="65"/>
  <c r="Q165" i="65"/>
  <c r="Q166" i="65"/>
  <c r="Q167" i="65"/>
  <c r="Q168" i="65"/>
  <c r="Q169" i="65"/>
  <c r="Q170" i="65"/>
  <c r="Q171" i="65"/>
  <c r="Q172" i="65"/>
  <c r="Q173" i="65"/>
  <c r="Q174" i="65"/>
  <c r="Q175" i="65"/>
  <c r="Q176" i="65"/>
  <c r="Q177" i="65"/>
  <c r="Q178" i="65"/>
  <c r="Q179" i="65"/>
  <c r="Q180" i="65"/>
  <c r="Q181" i="65"/>
  <c r="Q182" i="65"/>
  <c r="Q183" i="65"/>
  <c r="Q184" i="65"/>
  <c r="Q185" i="65"/>
  <c r="Q186" i="65"/>
  <c r="Q187" i="65"/>
  <c r="Q188" i="65"/>
  <c r="Q189" i="65"/>
  <c r="Q190" i="65"/>
  <c r="Q191" i="65"/>
  <c r="Q192" i="65"/>
  <c r="Q193" i="65"/>
  <c r="Q194" i="65"/>
  <c r="Q195" i="65"/>
  <c r="Q196" i="65"/>
  <c r="Q197" i="65"/>
  <c r="Q198" i="65"/>
  <c r="Q199" i="65"/>
  <c r="Q200" i="65"/>
  <c r="Q201" i="65"/>
  <c r="Q202" i="65"/>
  <c r="Q203" i="65"/>
  <c r="Q204" i="65"/>
  <c r="Q205" i="65"/>
  <c r="Q206" i="65"/>
  <c r="Q207" i="65"/>
  <c r="Q208" i="65"/>
  <c r="Q209" i="65"/>
  <c r="Q210" i="65"/>
  <c r="Q211" i="65"/>
  <c r="Q212" i="65"/>
  <c r="Q213" i="65"/>
  <c r="Q214" i="65"/>
  <c r="Q215" i="65"/>
  <c r="Q216" i="65"/>
  <c r="Q217" i="65"/>
  <c r="Q218" i="65"/>
  <c r="Q219" i="65"/>
  <c r="Q220" i="65"/>
  <c r="Q221" i="65"/>
  <c r="Q222" i="65"/>
  <c r="Q223" i="65"/>
  <c r="Q224" i="65"/>
  <c r="Q225" i="65"/>
  <c r="Q226" i="65"/>
  <c r="Q227" i="65"/>
  <c r="Q228" i="65"/>
  <c r="Q229" i="65"/>
  <c r="Q230" i="65"/>
  <c r="Q231" i="65"/>
  <c r="Q232" i="65"/>
  <c r="Q233" i="65"/>
  <c r="Q234" i="65"/>
  <c r="Q235" i="65"/>
  <c r="Q236" i="65"/>
  <c r="Q237" i="65"/>
  <c r="Q238" i="65"/>
  <c r="Q239" i="65"/>
  <c r="Q240" i="65"/>
  <c r="Q241" i="65"/>
  <c r="Q242" i="65"/>
  <c r="Q243" i="65"/>
  <c r="Q244" i="65"/>
  <c r="Q245" i="65"/>
  <c r="Q246" i="65"/>
  <c r="Q247" i="65"/>
  <c r="O1" i="65"/>
  <c r="O2" i="65"/>
  <c r="O3" i="65"/>
  <c r="O4" i="65"/>
  <c r="O5" i="65"/>
  <c r="O6" i="65"/>
  <c r="O7" i="65"/>
  <c r="O8" i="65"/>
  <c r="O9" i="65"/>
  <c r="O10" i="65"/>
  <c r="O11" i="65"/>
  <c r="O12" i="65"/>
  <c r="O13" i="65"/>
  <c r="O14" i="65"/>
  <c r="O15"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73" i="65"/>
  <c r="O74" i="65"/>
  <c r="O75" i="65"/>
  <c r="O76" i="65"/>
  <c r="O77" i="65"/>
  <c r="O78" i="65"/>
  <c r="O79" i="65"/>
  <c r="O80" i="65"/>
  <c r="O81" i="65"/>
  <c r="O82" i="65"/>
  <c r="O83" i="65"/>
  <c r="O84" i="65"/>
  <c r="O85"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O142" i="65"/>
  <c r="O143" i="65"/>
  <c r="O144" i="65"/>
  <c r="O145" i="65"/>
  <c r="O146" i="65"/>
  <c r="O147" i="65"/>
  <c r="O148" i="65"/>
  <c r="O149" i="65"/>
  <c r="O150" i="65"/>
  <c r="O151" i="65"/>
  <c r="O152" i="65"/>
  <c r="O153" i="65"/>
  <c r="O154" i="65"/>
  <c r="O155" i="65"/>
  <c r="O156" i="65"/>
  <c r="O157" i="65"/>
  <c r="O158" i="65"/>
  <c r="O159" i="65"/>
  <c r="O160" i="65"/>
  <c r="O161" i="65"/>
  <c r="O162" i="65"/>
  <c r="O163" i="65"/>
  <c r="O164" i="65"/>
  <c r="O165" i="65"/>
  <c r="O166" i="65"/>
  <c r="O167" i="65"/>
  <c r="O168" i="65"/>
  <c r="O169" i="65"/>
  <c r="O170" i="65"/>
  <c r="O171" i="65"/>
  <c r="O172" i="65"/>
  <c r="O173" i="65"/>
  <c r="O174" i="65"/>
  <c r="O175" i="65"/>
  <c r="O176" i="65"/>
  <c r="O177" i="65"/>
  <c r="O178" i="65"/>
  <c r="O179" i="65"/>
  <c r="O180" i="65"/>
  <c r="O181" i="65"/>
  <c r="O182" i="65"/>
  <c r="O183" i="65"/>
  <c r="O184" i="65"/>
  <c r="O185" i="65"/>
  <c r="O186" i="65"/>
  <c r="O187" i="65"/>
  <c r="O188" i="65"/>
  <c r="O189" i="65"/>
  <c r="O190" i="65"/>
  <c r="O191" i="65"/>
  <c r="O192" i="65"/>
  <c r="O193" i="65"/>
  <c r="O194" i="65"/>
  <c r="O195" i="65"/>
  <c r="O196" i="65"/>
  <c r="O197" i="65"/>
  <c r="O198" i="65"/>
  <c r="O199" i="65"/>
  <c r="O200" i="65"/>
  <c r="O201" i="65"/>
  <c r="O202" i="65"/>
  <c r="O203" i="65"/>
  <c r="O204" i="65"/>
  <c r="O205" i="65"/>
  <c r="O206" i="65"/>
  <c r="O207" i="65"/>
  <c r="O208" i="65"/>
  <c r="O209" i="65"/>
  <c r="O210" i="65"/>
  <c r="O211" i="65"/>
  <c r="O212" i="65"/>
  <c r="O213" i="65"/>
  <c r="O214" i="65"/>
  <c r="O215" i="65"/>
  <c r="O216" i="65"/>
  <c r="O217" i="65"/>
  <c r="O218" i="65"/>
  <c r="O219" i="65"/>
  <c r="O220" i="65"/>
  <c r="O221" i="65"/>
  <c r="O222" i="65"/>
  <c r="O223" i="65"/>
  <c r="O224" i="65"/>
  <c r="O225" i="65"/>
  <c r="O226" i="65"/>
  <c r="O227" i="65"/>
  <c r="O228" i="65"/>
  <c r="O229" i="65"/>
  <c r="O230" i="65"/>
  <c r="O231" i="65"/>
  <c r="O232" i="65"/>
  <c r="O233" i="65"/>
  <c r="O234" i="65"/>
  <c r="O235" i="65"/>
  <c r="O236" i="65"/>
  <c r="O237" i="65"/>
  <c r="O238" i="65"/>
  <c r="O239" i="65"/>
  <c r="O240" i="65"/>
  <c r="O241" i="65"/>
  <c r="O242" i="65"/>
  <c r="O243" i="65"/>
  <c r="O244" i="65"/>
  <c r="O245" i="65"/>
  <c r="O246" i="65"/>
  <c r="O247" i="65"/>
  <c r="Z1" i="34"/>
  <c r="Z2"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Y1" i="34"/>
  <c r="Y2" i="34"/>
  <c r="Y3" i="34"/>
  <c r="Y4" i="34"/>
  <c r="Y5" i="34"/>
  <c r="Y6" i="34"/>
  <c r="Y7" i="34"/>
  <c r="Y8" i="34"/>
  <c r="Y9" i="34"/>
  <c r="Y10" i="34"/>
  <c r="Y11" i="34"/>
  <c r="Y12" i="34"/>
  <c r="Y13" i="34"/>
  <c r="Y14" i="34"/>
  <c r="Y15" i="34"/>
  <c r="Y16" i="34"/>
  <c r="Y17" i="34"/>
  <c r="Y18" i="34"/>
  <c r="Y19" i="34"/>
  <c r="Y20" i="34"/>
  <c r="Y21" i="34"/>
  <c r="Y22" i="34"/>
  <c r="Y23" i="34"/>
  <c r="Y24" i="34"/>
  <c r="Y25" i="34"/>
  <c r="Y26" i="34"/>
  <c r="Y27" i="34"/>
  <c r="Y28" i="34"/>
  <c r="Y29" i="34"/>
  <c r="Y30" i="34"/>
  <c r="Y31" i="34"/>
  <c r="Y32" i="34"/>
  <c r="Y33" i="34"/>
  <c r="Y34" i="34"/>
  <c r="Y35" i="34"/>
  <c r="Y36" i="34"/>
  <c r="Y37" i="34"/>
  <c r="Y38" i="34"/>
  <c r="Y39" i="34"/>
  <c r="Y40" i="34"/>
  <c r="Y41" i="34"/>
  <c r="Y42" i="34"/>
  <c r="Y43" i="34"/>
  <c r="Y44" i="34"/>
  <c r="Y45" i="34"/>
  <c r="Y46" i="34"/>
  <c r="Y47" i="34"/>
  <c r="Y48" i="34"/>
  <c r="Y49" i="34"/>
  <c r="Y50" i="34"/>
  <c r="Y51" i="34"/>
  <c r="Y52" i="34"/>
  <c r="Y53" i="34"/>
  <c r="Y54" i="34"/>
  <c r="Y55" i="34"/>
  <c r="Y56" i="34"/>
  <c r="Y57" i="34"/>
  <c r="Y58" i="34"/>
  <c r="Y59" i="34"/>
  <c r="Y60" i="34"/>
  <c r="Y61" i="34"/>
  <c r="Y62" i="34"/>
  <c r="Y63" i="34"/>
  <c r="Y64" i="34"/>
  <c r="Y65" i="34"/>
  <c r="Y66" i="34"/>
  <c r="Y67" i="34"/>
  <c r="Y68" i="34"/>
  <c r="Y69" i="34"/>
  <c r="Y70" i="34"/>
  <c r="Y71" i="34"/>
  <c r="Y72" i="34"/>
  <c r="Y73" i="34"/>
  <c r="Y74" i="34"/>
  <c r="Y75" i="34"/>
  <c r="Y76" i="34"/>
  <c r="Y77" i="34"/>
  <c r="Y78" i="34"/>
  <c r="Y79" i="34"/>
  <c r="Y80" i="34"/>
  <c r="Y81" i="34"/>
  <c r="Y82" i="34"/>
  <c r="Y83" i="34"/>
  <c r="Y84" i="34"/>
  <c r="Y85" i="34"/>
  <c r="Y86" i="34"/>
  <c r="Y87" i="34"/>
  <c r="Y88" i="34"/>
  <c r="Y89" i="34"/>
  <c r="Y90" i="34"/>
  <c r="Y91" i="34"/>
  <c r="Y92" i="34"/>
  <c r="Y93" i="34"/>
  <c r="Y94" i="34"/>
  <c r="Y95" i="34"/>
  <c r="Y96" i="34"/>
  <c r="Y97" i="34"/>
  <c r="Y98" i="34"/>
  <c r="Y99" i="34"/>
  <c r="Y100" i="34"/>
  <c r="Y101" i="34"/>
  <c r="Y102" i="34"/>
  <c r="Y103" i="34"/>
  <c r="Y104" i="34"/>
  <c r="Y105" i="34"/>
  <c r="Y106" i="34"/>
  <c r="Y107" i="34"/>
  <c r="Y108" i="34"/>
  <c r="Y109" i="34"/>
  <c r="Y110" i="34"/>
  <c r="Y111" i="34"/>
  <c r="Y112" i="34"/>
  <c r="Y113" i="34"/>
  <c r="Y114" i="34"/>
  <c r="Y115" i="34"/>
  <c r="Y116" i="34"/>
  <c r="Y117" i="34"/>
  <c r="Y118" i="34"/>
  <c r="Y119" i="34"/>
  <c r="Y120" i="34"/>
  <c r="Y121" i="34"/>
  <c r="Y122" i="34"/>
  <c r="Y123" i="34"/>
  <c r="Y124" i="34"/>
  <c r="Y125" i="34"/>
  <c r="Y126" i="34"/>
  <c r="Y127" i="34"/>
  <c r="Y128" i="34"/>
  <c r="Y129" i="34"/>
  <c r="Y130" i="34"/>
  <c r="Y131" i="34"/>
  <c r="Y132" i="34"/>
  <c r="Y133" i="34"/>
  <c r="Y134" i="34"/>
  <c r="Y135" i="34"/>
  <c r="Y136" i="34"/>
  <c r="Y137" i="34"/>
  <c r="Y138" i="34"/>
  <c r="Y139" i="34"/>
  <c r="Y140" i="34"/>
  <c r="Y141" i="34"/>
  <c r="Y142" i="34"/>
  <c r="Y143" i="34"/>
  <c r="Y144" i="34"/>
  <c r="Y145" i="34"/>
  <c r="Y146" i="34"/>
  <c r="Y147" i="34"/>
  <c r="Y148" i="34"/>
  <c r="Y149" i="34"/>
  <c r="Y150" i="34"/>
  <c r="Y151" i="34"/>
  <c r="Y152" i="34"/>
  <c r="Y153" i="34"/>
  <c r="Y154" i="34"/>
  <c r="Y155" i="34"/>
  <c r="Y156"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03" i="34"/>
  <c r="Y204" i="34"/>
  <c r="Y205" i="34"/>
  <c r="Y206" i="34"/>
  <c r="Y207" i="34"/>
  <c r="Y208" i="34"/>
  <c r="Y209" i="34"/>
  <c r="Y210" i="34"/>
  <c r="Y211" i="34"/>
  <c r="Y212" i="34"/>
  <c r="Y213" i="34"/>
  <c r="Y214" i="34"/>
  <c r="Y215"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2" i="34"/>
  <c r="Y243" i="34"/>
  <c r="Y244" i="34"/>
  <c r="Y245" i="34"/>
  <c r="Y246" i="34"/>
  <c r="Y247" i="34"/>
  <c r="X1" i="34"/>
  <c r="X2" i="34"/>
  <c r="X3" i="34"/>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T1" i="34"/>
  <c r="T2" i="34"/>
  <c r="T3" i="34"/>
  <c r="T4" i="34"/>
  <c r="T5" i="34"/>
  <c r="T6" i="34"/>
  <c r="T7" i="34"/>
  <c r="T8" i="34"/>
  <c r="T9" i="34"/>
  <c r="T10" i="34"/>
  <c r="T11" i="34"/>
  <c r="T12" i="34"/>
  <c r="T13" i="34"/>
  <c r="T14" i="34"/>
  <c r="T15" i="34"/>
  <c r="T16" i="34"/>
  <c r="T17" i="34"/>
  <c r="T18" i="34"/>
  <c r="T19" i="34"/>
  <c r="T20" i="34"/>
  <c r="T21" i="34"/>
  <c r="T22" i="34"/>
  <c r="T23" i="34"/>
  <c r="T24" i="34"/>
  <c r="T25" i="34"/>
  <c r="T26" i="34"/>
  <c r="T27" i="34"/>
  <c r="T28" i="34"/>
  <c r="T29" i="34"/>
  <c r="T30" i="34"/>
  <c r="T31" i="34"/>
  <c r="T32" i="34"/>
  <c r="T33" i="34"/>
  <c r="T34" i="34"/>
  <c r="T35" i="34"/>
  <c r="T36" i="34"/>
  <c r="T37" i="34"/>
  <c r="T38" i="34"/>
  <c r="T39" i="34"/>
  <c r="T40" i="34"/>
  <c r="T41" i="34"/>
  <c r="T42" i="34"/>
  <c r="T43" i="34"/>
  <c r="T44" i="34"/>
  <c r="T45" i="34"/>
  <c r="T46" i="34"/>
  <c r="T47" i="34"/>
  <c r="T48" i="34"/>
  <c r="T49" i="34"/>
  <c r="T50" i="34"/>
  <c r="T51" i="34"/>
  <c r="T52" i="34"/>
  <c r="T53" i="34"/>
  <c r="T54" i="34"/>
  <c r="T55" i="34"/>
  <c r="T56" i="34"/>
  <c r="T57" i="34"/>
  <c r="T58" i="34"/>
  <c r="T59" i="34"/>
  <c r="T60" i="34"/>
  <c r="T61" i="34"/>
  <c r="T62" i="34"/>
  <c r="T63" i="34"/>
  <c r="T64" i="34"/>
  <c r="T65" i="34"/>
  <c r="T66" i="34"/>
  <c r="T67" i="34"/>
  <c r="T68" i="34"/>
  <c r="T69" i="34"/>
  <c r="T70" i="34"/>
  <c r="T71" i="34"/>
  <c r="T72" i="34"/>
  <c r="T73" i="34"/>
  <c r="T74" i="34"/>
  <c r="T75" i="34"/>
  <c r="T76" i="34"/>
  <c r="T77" i="34"/>
  <c r="T78" i="34"/>
  <c r="T79" i="34"/>
  <c r="T80" i="34"/>
  <c r="T81" i="34"/>
  <c r="T82" i="34"/>
  <c r="T83" i="34"/>
  <c r="T84" i="34"/>
  <c r="T85" i="34"/>
  <c r="T86" i="34"/>
  <c r="T87" i="34"/>
  <c r="T88" i="34"/>
  <c r="T89" i="34"/>
  <c r="T90" i="34"/>
  <c r="T91" i="34"/>
  <c r="T92" i="34"/>
  <c r="T93" i="34"/>
  <c r="T94" i="34"/>
  <c r="T95" i="34"/>
  <c r="T96" i="34"/>
  <c r="T97" i="34"/>
  <c r="T98" i="34"/>
  <c r="T99" i="34"/>
  <c r="T100" i="34"/>
  <c r="T101" i="34"/>
  <c r="T102" i="34"/>
  <c r="T103" i="34"/>
  <c r="T104" i="34"/>
  <c r="T105" i="34"/>
  <c r="T106" i="34"/>
  <c r="T107" i="34"/>
  <c r="T108" i="34"/>
  <c r="T109" i="34"/>
  <c r="T110" i="34"/>
  <c r="T111" i="34"/>
  <c r="T112" i="34"/>
  <c r="T113" i="34"/>
  <c r="T114" i="34"/>
  <c r="T115" i="34"/>
  <c r="T116" i="34"/>
  <c r="T117" i="34"/>
  <c r="T118" i="34"/>
  <c r="T119" i="34"/>
  <c r="T120" i="34"/>
  <c r="T121" i="34"/>
  <c r="T122" i="34"/>
  <c r="T123" i="34"/>
  <c r="T124" i="34"/>
  <c r="T125" i="34"/>
  <c r="T126" i="34"/>
  <c r="T127" i="34"/>
  <c r="T128" i="34"/>
  <c r="T129" i="34"/>
  <c r="T130" i="34"/>
  <c r="T131" i="34"/>
  <c r="T132" i="34"/>
  <c r="T133" i="34"/>
  <c r="T134" i="34"/>
  <c r="T135" i="34"/>
  <c r="T136" i="34"/>
  <c r="T137" i="34"/>
  <c r="T138" i="34"/>
  <c r="T139" i="34"/>
  <c r="T140" i="34"/>
  <c r="T141" i="34"/>
  <c r="T142" i="34"/>
  <c r="T143" i="34"/>
  <c r="T144" i="34"/>
  <c r="T145" i="34"/>
  <c r="T146" i="34"/>
  <c r="T147" i="34"/>
  <c r="T148" i="34"/>
  <c r="T149" i="34"/>
  <c r="T150" i="34"/>
  <c r="T151" i="34"/>
  <c r="T152" i="34"/>
  <c r="T153" i="34"/>
  <c r="T154" i="34"/>
  <c r="T155" i="34"/>
  <c r="T156" i="34"/>
  <c r="T157" i="34"/>
  <c r="T158" i="34"/>
  <c r="T159" i="34"/>
  <c r="T160" i="34"/>
  <c r="T161" i="34"/>
  <c r="T162" i="34"/>
  <c r="T163" i="34"/>
  <c r="T164" i="34"/>
  <c r="T165" i="34"/>
  <c r="T166" i="34"/>
  <c r="T167" i="34"/>
  <c r="T168" i="34"/>
  <c r="T169" i="34"/>
  <c r="T170" i="34"/>
  <c r="T171" i="34"/>
  <c r="T172" i="34"/>
  <c r="T173" i="34"/>
  <c r="T174" i="34"/>
  <c r="T175" i="34"/>
  <c r="T176" i="34"/>
  <c r="T177" i="34"/>
  <c r="T178" i="34"/>
  <c r="T179" i="34"/>
  <c r="T180" i="34"/>
  <c r="T181" i="34"/>
  <c r="T182" i="34"/>
  <c r="T183" i="34"/>
  <c r="T184" i="34"/>
  <c r="T185" i="34"/>
  <c r="T186" i="34"/>
  <c r="T187" i="34"/>
  <c r="T188" i="34"/>
  <c r="T189" i="34"/>
  <c r="T190" i="34"/>
  <c r="T191" i="34"/>
  <c r="T192" i="34"/>
  <c r="T193" i="34"/>
  <c r="T194" i="34"/>
  <c r="T195" i="34"/>
  <c r="T196" i="34"/>
  <c r="T197" i="34"/>
  <c r="T198" i="34"/>
  <c r="T199" i="34"/>
  <c r="T200" i="34"/>
  <c r="T201" i="34"/>
  <c r="T202" i="34"/>
  <c r="T203" i="34"/>
  <c r="T204" i="34"/>
  <c r="T205" i="34"/>
  <c r="T206" i="34"/>
  <c r="T207" i="34"/>
  <c r="T208" i="34"/>
  <c r="T209" i="34"/>
  <c r="T210" i="34"/>
  <c r="T211" i="34"/>
  <c r="T212" i="34"/>
  <c r="T213" i="34"/>
  <c r="T214" i="34"/>
  <c r="T215" i="34"/>
  <c r="T216" i="34"/>
  <c r="T217" i="34"/>
  <c r="T218" i="34"/>
  <c r="T219" i="34"/>
  <c r="T220" i="34"/>
  <c r="T221" i="34"/>
  <c r="T222" i="34"/>
  <c r="T223" i="34"/>
  <c r="T224" i="34"/>
  <c r="T225" i="34"/>
  <c r="T226" i="34"/>
  <c r="T227" i="34"/>
  <c r="T228" i="34"/>
  <c r="T229" i="34"/>
  <c r="T230" i="34"/>
  <c r="T231" i="34"/>
  <c r="T232" i="34"/>
  <c r="T233" i="34"/>
  <c r="T234" i="34"/>
  <c r="T235" i="34"/>
  <c r="T236" i="34"/>
  <c r="T237" i="34"/>
  <c r="T238" i="34"/>
  <c r="T239" i="34"/>
  <c r="T240" i="34"/>
  <c r="T241" i="34"/>
  <c r="T242" i="34"/>
  <c r="T243" i="34"/>
  <c r="T244" i="34"/>
  <c r="T245" i="34"/>
  <c r="T246" i="34"/>
  <c r="T247" i="34"/>
  <c r="S1" i="34"/>
  <c r="S2"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R1" i="34"/>
  <c r="R2"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Q1" i="34"/>
  <c r="Q2" i="34"/>
  <c r="Q3" i="34"/>
  <c r="Q4" i="34"/>
  <c r="Q5" i="34"/>
  <c r="Q6" i="34"/>
  <c r="Q7" i="34"/>
  <c r="Q8"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P1" i="65"/>
  <c r="P2" i="65"/>
  <c r="P3" i="65"/>
  <c r="P4" i="65"/>
  <c r="P5" i="65"/>
  <c r="P6" i="65"/>
  <c r="P7" i="65"/>
  <c r="P8" i="65"/>
  <c r="P9" i="65"/>
  <c r="P10" i="65"/>
  <c r="P11" i="65"/>
  <c r="P12" i="65"/>
  <c r="P13" i="65"/>
  <c r="P14" i="65"/>
  <c r="P15" i="65"/>
  <c r="P16" i="65"/>
  <c r="P17" i="65"/>
  <c r="P18" i="65"/>
  <c r="P19" i="65"/>
  <c r="P20" i="65"/>
  <c r="P21" i="65"/>
  <c r="P22" i="65"/>
  <c r="P23" i="65"/>
  <c r="P24" i="65"/>
  <c r="P25" i="65"/>
  <c r="P26" i="65"/>
  <c r="P27" i="65"/>
  <c r="P28" i="65"/>
  <c r="P29" i="65"/>
  <c r="P30" i="65"/>
  <c r="P31" i="65"/>
  <c r="P32" i="65"/>
  <c r="P33" i="65"/>
  <c r="P34" i="65"/>
  <c r="P35" i="65"/>
  <c r="P36" i="65"/>
  <c r="P37" i="65"/>
  <c r="P38" i="65"/>
  <c r="P39" i="65"/>
  <c r="P40" i="65"/>
  <c r="P41" i="65"/>
  <c r="P42" i="65"/>
  <c r="P43" i="65"/>
  <c r="P44" i="65"/>
  <c r="P45" i="65"/>
  <c r="P46" i="65"/>
  <c r="P47" i="65"/>
  <c r="P48" i="65"/>
  <c r="P49" i="65"/>
  <c r="P50" i="65"/>
  <c r="P51" i="65"/>
  <c r="P52" i="65"/>
  <c r="P53" i="65"/>
  <c r="P54" i="65"/>
  <c r="P55" i="65"/>
  <c r="P56" i="65"/>
  <c r="P57" i="65"/>
  <c r="P58" i="65"/>
  <c r="P59" i="65"/>
  <c r="P60" i="65"/>
  <c r="P61" i="65"/>
  <c r="P62" i="65"/>
  <c r="P63" i="65"/>
  <c r="P64" i="65"/>
  <c r="P65" i="65"/>
  <c r="P66" i="65"/>
  <c r="P67" i="65"/>
  <c r="P68" i="65"/>
  <c r="P69" i="65"/>
  <c r="P70" i="65"/>
  <c r="P71" i="65"/>
  <c r="P72" i="65"/>
  <c r="P73" i="65"/>
  <c r="P74" i="65"/>
  <c r="P75" i="65"/>
  <c r="P76" i="65"/>
  <c r="P77" i="65"/>
  <c r="P78" i="65"/>
  <c r="P79" i="65"/>
  <c r="P80" i="65"/>
  <c r="P81" i="65"/>
  <c r="P82" i="65"/>
  <c r="P83" i="65"/>
  <c r="P84" i="65"/>
  <c r="P85" i="65"/>
  <c r="P86" i="65"/>
  <c r="P87" i="65"/>
  <c r="P88" i="65"/>
  <c r="P89" i="65"/>
  <c r="P90" i="65"/>
  <c r="P91" i="65"/>
  <c r="P92" i="65"/>
  <c r="P93" i="65"/>
  <c r="P94" i="65"/>
  <c r="P95" i="65"/>
  <c r="P96" i="65"/>
  <c r="P97" i="65"/>
  <c r="P98" i="65"/>
  <c r="P99" i="65"/>
  <c r="P100" i="65"/>
  <c r="P101" i="65"/>
  <c r="P102" i="65"/>
  <c r="P103" i="65"/>
  <c r="P104" i="65"/>
  <c r="P105" i="65"/>
  <c r="P106" i="65"/>
  <c r="P107" i="65"/>
  <c r="P108" i="65"/>
  <c r="P109" i="65"/>
  <c r="P110" i="65"/>
  <c r="P111" i="65"/>
  <c r="P112" i="65"/>
  <c r="P113" i="65"/>
  <c r="P114" i="65"/>
  <c r="P115" i="65"/>
  <c r="P116" i="65"/>
  <c r="P117" i="65"/>
  <c r="P118" i="65"/>
  <c r="P119" i="65"/>
  <c r="P120" i="65"/>
  <c r="P121" i="65"/>
  <c r="P122" i="65"/>
  <c r="P123" i="65"/>
  <c r="P124" i="65"/>
  <c r="P125" i="65"/>
  <c r="P126" i="65"/>
  <c r="P127" i="65"/>
  <c r="P128" i="65"/>
  <c r="P129" i="65"/>
  <c r="P130" i="65"/>
  <c r="P131" i="65"/>
  <c r="P132" i="65"/>
  <c r="P133" i="65"/>
  <c r="P134" i="65"/>
  <c r="P135" i="65"/>
  <c r="P136" i="65"/>
  <c r="P137" i="65"/>
  <c r="P138" i="65"/>
  <c r="P139" i="65"/>
  <c r="P140" i="65"/>
  <c r="P141" i="65"/>
  <c r="P142" i="65"/>
  <c r="P143" i="65"/>
  <c r="P144" i="65"/>
  <c r="P145" i="65"/>
  <c r="P146" i="65"/>
  <c r="P147" i="65"/>
  <c r="P148" i="65"/>
  <c r="P149" i="65"/>
  <c r="P150" i="65"/>
  <c r="P151" i="65"/>
  <c r="P152" i="65"/>
  <c r="P153" i="65"/>
  <c r="P154" i="65"/>
  <c r="P155" i="65"/>
  <c r="P156" i="65"/>
  <c r="P157" i="65"/>
  <c r="P158" i="65"/>
  <c r="P159" i="65"/>
  <c r="P160" i="65"/>
  <c r="P161" i="65"/>
  <c r="P162" i="65"/>
  <c r="P163" i="65"/>
  <c r="P164" i="65"/>
  <c r="P165" i="65"/>
  <c r="P166" i="65"/>
  <c r="P167" i="65"/>
  <c r="P168" i="65"/>
  <c r="P169" i="65"/>
  <c r="P170" i="65"/>
  <c r="P171" i="65"/>
  <c r="P172" i="65"/>
  <c r="P173" i="65"/>
  <c r="P174" i="65"/>
  <c r="P175" i="65"/>
  <c r="P176" i="65"/>
  <c r="P177" i="65"/>
  <c r="P178" i="65"/>
  <c r="P179" i="65"/>
  <c r="P180" i="65"/>
  <c r="P181" i="65"/>
  <c r="P182" i="65"/>
  <c r="P183" i="65"/>
  <c r="P184" i="65"/>
  <c r="P185" i="65"/>
  <c r="P186" i="65"/>
  <c r="P187" i="65"/>
  <c r="P188" i="65"/>
  <c r="P189" i="65"/>
  <c r="P190" i="65"/>
  <c r="P191" i="65"/>
  <c r="P192" i="65"/>
  <c r="P193" i="65"/>
  <c r="P194" i="65"/>
  <c r="P195" i="65"/>
  <c r="P196" i="65"/>
  <c r="P197" i="65"/>
  <c r="P198" i="65"/>
  <c r="P199" i="65"/>
  <c r="P200" i="65"/>
  <c r="P201" i="65"/>
  <c r="P202" i="65"/>
  <c r="P203" i="65"/>
  <c r="P204" i="65"/>
  <c r="P205" i="65"/>
  <c r="P206" i="65"/>
  <c r="P207" i="65"/>
  <c r="P208" i="65"/>
  <c r="P209" i="65"/>
  <c r="P210" i="65"/>
  <c r="P211" i="65"/>
  <c r="P212" i="65"/>
  <c r="P213" i="65"/>
  <c r="P214" i="65"/>
  <c r="P215" i="65"/>
  <c r="P216" i="65"/>
  <c r="P217" i="65"/>
  <c r="P218" i="65"/>
  <c r="P219" i="65"/>
  <c r="P220" i="65"/>
  <c r="P221" i="65"/>
  <c r="P222" i="65"/>
  <c r="P223" i="65"/>
  <c r="P224" i="65"/>
  <c r="P225" i="65"/>
  <c r="P226" i="65"/>
  <c r="P227" i="65"/>
  <c r="P228" i="65"/>
  <c r="P229" i="65"/>
  <c r="P230" i="65"/>
  <c r="P231" i="65"/>
  <c r="P232" i="65"/>
  <c r="P233" i="65"/>
  <c r="P234" i="65"/>
  <c r="P235" i="65"/>
  <c r="P236" i="65"/>
  <c r="P237" i="65"/>
  <c r="P238" i="65"/>
  <c r="P239" i="65"/>
  <c r="P240" i="65"/>
  <c r="P241" i="65"/>
  <c r="P242" i="65"/>
  <c r="P243" i="65"/>
  <c r="P244" i="65"/>
  <c r="P245" i="65"/>
  <c r="P246" i="65"/>
  <c r="P247" i="65"/>
  <c r="P1" i="34"/>
  <c r="P2" i="34"/>
  <c r="P3" i="34"/>
  <c r="P4" i="34"/>
  <c r="P5" i="34"/>
  <c r="P6" i="34"/>
  <c r="P7" i="34"/>
  <c r="P8" i="34"/>
  <c r="P9" i="34"/>
  <c r="P10" i="34"/>
  <c r="P11" i="34"/>
  <c r="P12" i="34"/>
  <c r="P13" i="34"/>
  <c r="P14" i="34"/>
  <c r="P15" i="34"/>
  <c r="P16" i="34"/>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P90" i="34"/>
  <c r="P91" i="34"/>
  <c r="P92" i="34"/>
  <c r="P93" i="34"/>
  <c r="P94" i="34"/>
  <c r="P95" i="34"/>
  <c r="P96" i="34"/>
  <c r="P97" i="34"/>
  <c r="P98" i="34"/>
  <c r="P99" i="34"/>
  <c r="P100" i="34"/>
  <c r="P101" i="34"/>
  <c r="P102" i="34"/>
  <c r="P103" i="34"/>
  <c r="P104" i="34"/>
  <c r="P105" i="34"/>
  <c r="P106" i="34"/>
  <c r="P107" i="34"/>
  <c r="P108" i="34"/>
  <c r="P109" i="34"/>
  <c r="P110" i="34"/>
  <c r="P111" i="34"/>
  <c r="P112" i="34"/>
  <c r="P113" i="34"/>
  <c r="P114" i="34"/>
  <c r="P115" i="34"/>
  <c r="P116" i="34"/>
  <c r="P117" i="34"/>
  <c r="P118" i="34"/>
  <c r="P119" i="34"/>
  <c r="P120" i="34"/>
  <c r="P121" i="34"/>
  <c r="P122" i="34"/>
  <c r="P123" i="34"/>
  <c r="P124" i="34"/>
  <c r="P125" i="34"/>
  <c r="P126" i="34"/>
  <c r="P127" i="34"/>
  <c r="P128" i="34"/>
  <c r="P129" i="34"/>
  <c r="P130" i="34"/>
  <c r="P131" i="34"/>
  <c r="P132" i="34"/>
  <c r="P133" i="34"/>
  <c r="P134" i="34"/>
  <c r="P135" i="34"/>
  <c r="P136" i="34"/>
  <c r="P137" i="34"/>
  <c r="P138" i="34"/>
  <c r="P139" i="34"/>
  <c r="P140" i="34"/>
  <c r="P141" i="34"/>
  <c r="P142" i="34"/>
  <c r="P143" i="34"/>
  <c r="P144" i="34"/>
  <c r="P145" i="34"/>
  <c r="P146" i="34"/>
  <c r="P147" i="34"/>
  <c r="P148" i="34"/>
  <c r="P149" i="34"/>
  <c r="P150" i="34"/>
  <c r="P151" i="34"/>
  <c r="P152" i="34"/>
  <c r="P153" i="34"/>
  <c r="P154" i="34"/>
  <c r="P155" i="34"/>
  <c r="P156" i="34"/>
  <c r="P157" i="34"/>
  <c r="P158" i="34"/>
  <c r="P159" i="34"/>
  <c r="P160" i="34"/>
  <c r="P161" i="34"/>
  <c r="P162" i="34"/>
  <c r="P163" i="34"/>
  <c r="P164" i="34"/>
  <c r="P165" i="34"/>
  <c r="P166" i="34"/>
  <c r="P167" i="34"/>
  <c r="P168" i="34"/>
  <c r="P169" i="34"/>
  <c r="P170" i="34"/>
  <c r="P171" i="34"/>
  <c r="P172" i="34"/>
  <c r="P173" i="34"/>
  <c r="P174" i="34"/>
  <c r="P175" i="34"/>
  <c r="P176" i="34"/>
  <c r="P177" i="34"/>
  <c r="P178" i="34"/>
  <c r="P179" i="34"/>
  <c r="P180" i="34"/>
  <c r="P181" i="34"/>
  <c r="P182" i="34"/>
  <c r="P183" i="34"/>
  <c r="P184" i="34"/>
  <c r="P185" i="34"/>
  <c r="P186" i="34"/>
  <c r="P187" i="34"/>
  <c r="P188" i="34"/>
  <c r="P189" i="34"/>
  <c r="P190" i="34"/>
  <c r="P191" i="34"/>
  <c r="P192" i="34"/>
  <c r="P193" i="34"/>
  <c r="P194" i="34"/>
  <c r="P195" i="34"/>
  <c r="P196" i="34"/>
  <c r="P197" i="34"/>
  <c r="P198" i="34"/>
  <c r="P199" i="34"/>
  <c r="P200" i="34"/>
  <c r="P201" i="34"/>
  <c r="P202" i="34"/>
  <c r="P203" i="34"/>
  <c r="P204" i="34"/>
  <c r="P205" i="34"/>
  <c r="P206" i="34"/>
  <c r="P207" i="34"/>
  <c r="P208" i="34"/>
  <c r="P209" i="34"/>
  <c r="P210" i="34"/>
  <c r="P211" i="34"/>
  <c r="P212" i="34"/>
  <c r="P213" i="34"/>
  <c r="P214" i="34"/>
  <c r="P215" i="34"/>
  <c r="P216" i="34"/>
  <c r="P217" i="34"/>
  <c r="P218" i="34"/>
  <c r="P219" i="34"/>
  <c r="P220" i="34"/>
  <c r="P221" i="34"/>
  <c r="P222" i="34"/>
  <c r="P223" i="34"/>
  <c r="P224" i="34"/>
  <c r="P225" i="34"/>
  <c r="P226" i="34"/>
  <c r="P227" i="34"/>
  <c r="P228" i="34"/>
  <c r="P229" i="34"/>
  <c r="P230" i="34"/>
  <c r="P231" i="34"/>
  <c r="P232" i="34"/>
  <c r="P233" i="34"/>
  <c r="P234" i="34"/>
  <c r="P235" i="34"/>
  <c r="P236" i="34"/>
  <c r="P237" i="34"/>
  <c r="P238" i="34"/>
  <c r="P239" i="34"/>
  <c r="P240" i="34"/>
  <c r="P241" i="34"/>
  <c r="P242" i="34"/>
  <c r="P243" i="34"/>
  <c r="P244" i="34"/>
  <c r="P245" i="34"/>
  <c r="P246" i="34"/>
  <c r="P247" i="34"/>
  <c r="O1" i="34"/>
  <c r="O2" i="34"/>
  <c r="O3" i="34"/>
  <c r="O4" i="34"/>
  <c r="O5" i="34"/>
  <c r="O6" i="34"/>
  <c r="O7"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201" i="34"/>
  <c r="O202" i="34"/>
  <c r="O203" i="34"/>
  <c r="O204" i="34"/>
  <c r="O205" i="34"/>
  <c r="O206" i="34"/>
  <c r="O207" i="34"/>
  <c r="O208" i="34"/>
  <c r="O209" i="34"/>
  <c r="O210" i="34"/>
  <c r="O211" i="34"/>
  <c r="O212" i="34"/>
  <c r="O213" i="34"/>
  <c r="O214" i="34"/>
  <c r="O215" i="34"/>
  <c r="O216" i="34"/>
  <c r="O217" i="34"/>
  <c r="O218" i="34"/>
  <c r="O219" i="34"/>
  <c r="O220" i="34"/>
  <c r="O221" i="34"/>
  <c r="O222" i="34"/>
  <c r="O223" i="34"/>
  <c r="O224" i="34"/>
  <c r="O225" i="34"/>
  <c r="O226" i="34"/>
  <c r="O227" i="34"/>
  <c r="O228" i="34"/>
  <c r="O229" i="34"/>
  <c r="O230" i="34"/>
  <c r="O231" i="34"/>
  <c r="O232" i="34"/>
  <c r="O233" i="34"/>
  <c r="O234" i="34"/>
  <c r="O235" i="34"/>
  <c r="O236" i="34"/>
  <c r="O237" i="34"/>
  <c r="O238" i="34"/>
  <c r="O239" i="34"/>
  <c r="O240" i="34"/>
  <c r="O241" i="34"/>
  <c r="O242" i="34"/>
  <c r="O243" i="34"/>
  <c r="O244" i="34"/>
  <c r="O245" i="34"/>
  <c r="O246" i="34"/>
  <c r="O247" i="34"/>
  <c r="BM767" i="68"/>
  <c r="BL767" i="68"/>
  <c r="BM764" i="68"/>
  <c r="BL764" i="68" s="1"/>
  <c r="BM761" i="68"/>
  <c r="BL761" i="68"/>
  <c r="BM758" i="68"/>
  <c r="BL758" i="68" s="1"/>
  <c r="BM755" i="68"/>
  <c r="BL755" i="68"/>
  <c r="BM752" i="68"/>
  <c r="BL752" i="68" s="1"/>
  <c r="BM749" i="68"/>
  <c r="BL749" i="68"/>
  <c r="BM746" i="68"/>
  <c r="BL746" i="68" s="1"/>
  <c r="BM743" i="68"/>
  <c r="BL743" i="68" s="1"/>
  <c r="BM740" i="68"/>
  <c r="BL740" i="68" s="1"/>
  <c r="BM737" i="68"/>
  <c r="BL737" i="68" s="1"/>
  <c r="BM734" i="68"/>
  <c r="BL734" i="68" s="1"/>
  <c r="BM731" i="68"/>
  <c r="BL731" i="68"/>
  <c r="BM728" i="68"/>
  <c r="BL728" i="68" s="1"/>
  <c r="BM725" i="68"/>
  <c r="BL725" i="68" s="1"/>
  <c r="BM722" i="68"/>
  <c r="BL722" i="68" s="1"/>
  <c r="BM719" i="68"/>
  <c r="BL719" i="68"/>
  <c r="BM716" i="68"/>
  <c r="BL716" i="68" s="1"/>
  <c r="BM713" i="68"/>
  <c r="BL713" i="68"/>
  <c r="BM710" i="68"/>
  <c r="BL710" i="68" s="1"/>
  <c r="BM707" i="68"/>
  <c r="BL707" i="68"/>
  <c r="BM704" i="68"/>
  <c r="BL704" i="68" s="1"/>
  <c r="BM701" i="68"/>
  <c r="BL701" i="68"/>
  <c r="BM698" i="68"/>
  <c r="BL698" i="68" s="1"/>
  <c r="BM695" i="68"/>
  <c r="BL695" i="68" s="1"/>
  <c r="BM690" i="68"/>
  <c r="BL690" i="68" s="1"/>
  <c r="BM687" i="68"/>
  <c r="BL687" i="68" s="1"/>
  <c r="BM684" i="68"/>
  <c r="BL684" i="68" s="1"/>
  <c r="BM681" i="68"/>
  <c r="BL681" i="68"/>
  <c r="BM678" i="68"/>
  <c r="BL678" i="68" s="1"/>
  <c r="BM675" i="68"/>
  <c r="BL675" i="68" s="1"/>
  <c r="BM672" i="68"/>
  <c r="BL672" i="68" s="1"/>
  <c r="BM669" i="68"/>
  <c r="BL669" i="68"/>
  <c r="BM666" i="68"/>
  <c r="BL666" i="68" s="1"/>
  <c r="BM663" i="68"/>
  <c r="BL663" i="68"/>
  <c r="BM660" i="68"/>
  <c r="BL660" i="68" s="1"/>
  <c r="BM657" i="68"/>
  <c r="BL657" i="68"/>
  <c r="BM654" i="68"/>
  <c r="BL654" i="68" s="1"/>
  <c r="BM651" i="68"/>
  <c r="BL651" i="68"/>
  <c r="BM648" i="68"/>
  <c r="BL648" i="68" s="1"/>
  <c r="BM645" i="68"/>
  <c r="BL645" i="68" s="1"/>
  <c r="BM642" i="68"/>
  <c r="BL642" i="68" s="1"/>
  <c r="BM639" i="68"/>
  <c r="BL639" i="68" s="1"/>
  <c r="BM636" i="68"/>
  <c r="BL636" i="68" s="1"/>
  <c r="BM633" i="68"/>
  <c r="BL633" i="68"/>
  <c r="BM630" i="68"/>
  <c r="BL630" i="68" s="1"/>
  <c r="BM627" i="68"/>
  <c r="BL627" i="68" s="1"/>
  <c r="BM624" i="68"/>
  <c r="BL624" i="68" s="1"/>
  <c r="BM621" i="68"/>
  <c r="BL621" i="68"/>
  <c r="BM618" i="68"/>
  <c r="BL618" i="68" s="1"/>
  <c r="BM613" i="68"/>
  <c r="BL613" i="68"/>
  <c r="BM610" i="68"/>
  <c r="BL610" i="68" s="1"/>
  <c r="BM607" i="68"/>
  <c r="BL607" i="68"/>
  <c r="BM604" i="68"/>
  <c r="BL604" i="68" s="1"/>
  <c r="BM601" i="68"/>
  <c r="BL601" i="68"/>
  <c r="BM598" i="68"/>
  <c r="BL598" i="68" s="1"/>
  <c r="BM595" i="68"/>
  <c r="BL595" i="68" s="1"/>
  <c r="BM592" i="68"/>
  <c r="BL592" i="68" s="1"/>
  <c r="BM589" i="68"/>
  <c r="BL589" i="68" s="1"/>
  <c r="BM586" i="68"/>
  <c r="BL586" i="68" s="1"/>
  <c r="BM583" i="68"/>
  <c r="BL583" i="68"/>
  <c r="BM580" i="68"/>
  <c r="BL580" i="68" s="1"/>
  <c r="BM577" i="68"/>
  <c r="BL577" i="68" s="1"/>
  <c r="BM574" i="68"/>
  <c r="BL574" i="68" s="1"/>
  <c r="BM571" i="68"/>
  <c r="BL571" i="68"/>
  <c r="BM568" i="68"/>
  <c r="BL568" i="68" s="1"/>
  <c r="BM565" i="68"/>
  <c r="BL565" i="68"/>
  <c r="BM562" i="68"/>
  <c r="BL562" i="68" s="1"/>
  <c r="BM559" i="68"/>
  <c r="BL559" i="68"/>
  <c r="BM556" i="68"/>
  <c r="BL556" i="68" s="1"/>
  <c r="BM553" i="68"/>
  <c r="BL553" i="68"/>
  <c r="BM550" i="68"/>
  <c r="BL550" i="68" s="1"/>
  <c r="BM547" i="68"/>
  <c r="BL547" i="68" s="1"/>
  <c r="BM544" i="68"/>
  <c r="BL544" i="68" s="1"/>
  <c r="BM541" i="68"/>
  <c r="BL541" i="68" s="1"/>
  <c r="BM536" i="68"/>
  <c r="BL536" i="68" s="1"/>
  <c r="BM533" i="68"/>
  <c r="BL533" i="68"/>
  <c r="BM530" i="68"/>
  <c r="BL530" i="68" s="1"/>
  <c r="BM527" i="68"/>
  <c r="BL527" i="68" s="1"/>
  <c r="BM524" i="68"/>
  <c r="BL524" i="68" s="1"/>
  <c r="BM521" i="68"/>
  <c r="BL521" i="68"/>
  <c r="BM518" i="68"/>
  <c r="BL518" i="68" s="1"/>
  <c r="BM515" i="68"/>
  <c r="BL515" i="68"/>
  <c r="BM512" i="68"/>
  <c r="BL512" i="68" s="1"/>
  <c r="BM509" i="68"/>
  <c r="BL509" i="68"/>
  <c r="BM506" i="68"/>
  <c r="BL506" i="68" s="1"/>
  <c r="BM503" i="68"/>
  <c r="BL503" i="68"/>
  <c r="BM500" i="68"/>
  <c r="BL500" i="68" s="1"/>
  <c r="BM497" i="68"/>
  <c r="BL497" i="68" s="1"/>
  <c r="BM494" i="68"/>
  <c r="BL494" i="68" s="1"/>
  <c r="BM491" i="68"/>
  <c r="BL491" i="68" s="1"/>
  <c r="BM488" i="68"/>
  <c r="BL488" i="68" s="1"/>
  <c r="BM485" i="68"/>
  <c r="BL485" i="68" s="1"/>
  <c r="BM482" i="68"/>
  <c r="BL482" i="68" s="1"/>
  <c r="BM479" i="68"/>
  <c r="BL479" i="68" s="1"/>
  <c r="BM476" i="68"/>
  <c r="BL476" i="68" s="1"/>
  <c r="BM473" i="68"/>
  <c r="BL473" i="68" s="1"/>
  <c r="BM470" i="68"/>
  <c r="BL470" i="68" s="1"/>
  <c r="BM467" i="68"/>
  <c r="BL467" i="68" s="1"/>
  <c r="BM464" i="68"/>
  <c r="BL464" i="68" s="1"/>
  <c r="BM459" i="68"/>
  <c r="BL459" i="68" s="1"/>
  <c r="BM456" i="68"/>
  <c r="BL456" i="68" s="1"/>
  <c r="BM453" i="68"/>
  <c r="BL453" i="68" s="1"/>
  <c r="BM450" i="68"/>
  <c r="BL450" i="68" s="1"/>
  <c r="BM447" i="68"/>
  <c r="BL447" i="68" s="1"/>
  <c r="BM444" i="68"/>
  <c r="BL444" i="68" s="1"/>
  <c r="BM441" i="68"/>
  <c r="BL441" i="68" s="1"/>
  <c r="BM438" i="68"/>
  <c r="BL438" i="68" s="1"/>
  <c r="BM435" i="68"/>
  <c r="BL435" i="68" s="1"/>
  <c r="BM432" i="68"/>
  <c r="BL432" i="68" s="1"/>
  <c r="BM429" i="68"/>
  <c r="BL429" i="68" s="1"/>
  <c r="BM426" i="68"/>
  <c r="BL426" i="68" s="1"/>
  <c r="BM423" i="68"/>
  <c r="BL423" i="68" s="1"/>
  <c r="BM420" i="68"/>
  <c r="BL420" i="68" s="1"/>
  <c r="BM417" i="68"/>
  <c r="BL417" i="68" s="1"/>
  <c r="BM414" i="68"/>
  <c r="BL414" i="68" s="1"/>
  <c r="BM411" i="68"/>
  <c r="BL411" i="68" s="1"/>
  <c r="BM408" i="68"/>
  <c r="BL408" i="68" s="1"/>
  <c r="BM405" i="68"/>
  <c r="BL405" i="68" s="1"/>
  <c r="BM402" i="68"/>
  <c r="BL402" i="68" s="1"/>
  <c r="BM399" i="68"/>
  <c r="BL399" i="68" s="1"/>
  <c r="BM396" i="68"/>
  <c r="BL396" i="68" s="1"/>
  <c r="BM393" i="68"/>
  <c r="BL393" i="68" s="1"/>
  <c r="BM390" i="68"/>
  <c r="BL390" i="68" s="1"/>
  <c r="BM387" i="68"/>
  <c r="BL387" i="68" s="1"/>
  <c r="BM382" i="68"/>
  <c r="BL382" i="68" s="1"/>
  <c r="BM379" i="68"/>
  <c r="BL379" i="68" s="1"/>
  <c r="BM376" i="68"/>
  <c r="BL376" i="68" s="1"/>
  <c r="BM373" i="68"/>
  <c r="BL373" i="68" s="1"/>
  <c r="BM370" i="68"/>
  <c r="BL370" i="68" s="1"/>
  <c r="BM367" i="68"/>
  <c r="BL367" i="68" s="1"/>
  <c r="BM364" i="68"/>
  <c r="BL364" i="68" s="1"/>
  <c r="BM361" i="68"/>
  <c r="BL361" i="68" s="1"/>
  <c r="BM358" i="68"/>
  <c r="BL358" i="68" s="1"/>
  <c r="BM355" i="68"/>
  <c r="BL355" i="68" s="1"/>
  <c r="BM352" i="68"/>
  <c r="BL352" i="68" s="1"/>
  <c r="BM349" i="68"/>
  <c r="BL349" i="68" s="1"/>
  <c r="BM346" i="68"/>
  <c r="BL346" i="68" s="1"/>
  <c r="BM343" i="68"/>
  <c r="BL343" i="68" s="1"/>
  <c r="BM340" i="68"/>
  <c r="BL340" i="68" s="1"/>
  <c r="BM337" i="68"/>
  <c r="BL337" i="68" s="1"/>
  <c r="BM334" i="68"/>
  <c r="BL334" i="68" s="1"/>
  <c r="BM331" i="68"/>
  <c r="BL331" i="68" s="1"/>
  <c r="BM328" i="68"/>
  <c r="BL328" i="68" s="1"/>
  <c r="BM325" i="68"/>
  <c r="BL325" i="68" s="1"/>
  <c r="BM322" i="68"/>
  <c r="BL322" i="68" s="1"/>
  <c r="BM319" i="68"/>
  <c r="BL319" i="68" s="1"/>
  <c r="BM316" i="68"/>
  <c r="BL316" i="68" s="1"/>
  <c r="BM313" i="68"/>
  <c r="BL313" i="68" s="1"/>
  <c r="BM310" i="68"/>
  <c r="BL310" i="68" s="1"/>
  <c r="BM305" i="68"/>
  <c r="BL305" i="68" s="1"/>
  <c r="BM302" i="68"/>
  <c r="BL302" i="68" s="1"/>
  <c r="BM299" i="68"/>
  <c r="BL299" i="68" s="1"/>
  <c r="BM296" i="68"/>
  <c r="BL296" i="68" s="1"/>
  <c r="BM293" i="68"/>
  <c r="BL293" i="68" s="1"/>
  <c r="BM290" i="68"/>
  <c r="BL290" i="68" s="1"/>
  <c r="BM287" i="68"/>
  <c r="BL287" i="68" s="1"/>
  <c r="BM284" i="68"/>
  <c r="BL284" i="68" s="1"/>
  <c r="BM281" i="68"/>
  <c r="BL281" i="68" s="1"/>
  <c r="BM278" i="68"/>
  <c r="BL278" i="68" s="1"/>
  <c r="BM275" i="68"/>
  <c r="BL275" i="68" s="1"/>
  <c r="BM272" i="68"/>
  <c r="BL272" i="68" s="1"/>
  <c r="BM269" i="68"/>
  <c r="BL269" i="68" s="1"/>
  <c r="BM266" i="68"/>
  <c r="BL266" i="68" s="1"/>
  <c r="BM263" i="68"/>
  <c r="BL263" i="68" s="1"/>
  <c r="BM260" i="68"/>
  <c r="BL260" i="68" s="1"/>
  <c r="BM257" i="68"/>
  <c r="BL257" i="68" s="1"/>
  <c r="BM254" i="68"/>
  <c r="BL254" i="68" s="1"/>
  <c r="BM251" i="68"/>
  <c r="BL251" i="68" s="1"/>
  <c r="BM248" i="68"/>
  <c r="BL248" i="68" s="1"/>
  <c r="BM245" i="68"/>
  <c r="BL245" i="68" s="1"/>
  <c r="BM242" i="68"/>
  <c r="BL242" i="68"/>
  <c r="BM239" i="68"/>
  <c r="BL239" i="68" s="1"/>
  <c r="BM236" i="68"/>
  <c r="BL236" i="68"/>
  <c r="BM233" i="68"/>
  <c r="BL233" i="68" s="1"/>
  <c r="BM228" i="68"/>
  <c r="BL228" i="68" s="1"/>
  <c r="BM225" i="68"/>
  <c r="BL225" i="68" s="1"/>
  <c r="BM222" i="68"/>
  <c r="BL222" i="68"/>
  <c r="BM219" i="68"/>
  <c r="BL219" i="68" s="1"/>
  <c r="BM216" i="68"/>
  <c r="BL216" i="68"/>
  <c r="BM213" i="68"/>
  <c r="BL213" i="68" s="1"/>
  <c r="BM210" i="68"/>
  <c r="BL210" i="68"/>
  <c r="BM207" i="68"/>
  <c r="BL207" i="68" s="1"/>
  <c r="BM204" i="68"/>
  <c r="BL204" i="68" s="1"/>
  <c r="BM201" i="68"/>
  <c r="BL201" i="68" s="1"/>
  <c r="BM198" i="68"/>
  <c r="BL198" i="68"/>
  <c r="BM195" i="68"/>
  <c r="BL195" i="68" s="1"/>
  <c r="BM192" i="68"/>
  <c r="BL192" i="68"/>
  <c r="BM189" i="68"/>
  <c r="BL189" i="68" s="1"/>
  <c r="BM186" i="68"/>
  <c r="BL186" i="68"/>
  <c r="BM183" i="68"/>
  <c r="BL183" i="68" s="1"/>
  <c r="BM180" i="68"/>
  <c r="BL180" i="68" s="1"/>
  <c r="BM177" i="68"/>
  <c r="BL177" i="68" s="1"/>
  <c r="BM174" i="68"/>
  <c r="BL174" i="68"/>
  <c r="BM171" i="68"/>
  <c r="BL171" i="68" s="1"/>
  <c r="BM168" i="68"/>
  <c r="BL168" i="68"/>
  <c r="BM165" i="68"/>
  <c r="BL165" i="68" s="1"/>
  <c r="BM162" i="68"/>
  <c r="BL162" i="68" s="1"/>
  <c r="BM159" i="68"/>
  <c r="BL159" i="68" s="1"/>
  <c r="BM156" i="68"/>
  <c r="BL156" i="68" s="1"/>
  <c r="BM151" i="68"/>
  <c r="BL151" i="68" s="1"/>
  <c r="BM148" i="68"/>
  <c r="BL148" i="68"/>
  <c r="BM145" i="68"/>
  <c r="BL145" i="68" s="1"/>
  <c r="BM142" i="68"/>
  <c r="BL142" i="68" s="1"/>
  <c r="BM139" i="68"/>
  <c r="BL139" i="68" s="1"/>
  <c r="BM136" i="68"/>
  <c r="BL136" i="68" s="1"/>
  <c r="BM133" i="68"/>
  <c r="BL133" i="68" s="1"/>
  <c r="BM130" i="68"/>
  <c r="BL130" i="68" s="1"/>
  <c r="BM127" i="68"/>
  <c r="BL127" i="68" s="1"/>
  <c r="BM124" i="68"/>
  <c r="BL124" i="68" s="1"/>
  <c r="BM121" i="68"/>
  <c r="BL121" i="68" s="1"/>
  <c r="BM118" i="68"/>
  <c r="BL118" i="68" s="1"/>
  <c r="BM115" i="68"/>
  <c r="BL115" i="68" s="1"/>
  <c r="BM112" i="68"/>
  <c r="BL112" i="68"/>
  <c r="BM109" i="68"/>
  <c r="BL109" i="68" s="1"/>
  <c r="BM106" i="68"/>
  <c r="BL106" i="68" s="1"/>
  <c r="BM103" i="68"/>
  <c r="BL103" i="68" s="1"/>
  <c r="BM100" i="68"/>
  <c r="BL100" i="68" s="1"/>
  <c r="BM97" i="68"/>
  <c r="BL97" i="68" s="1"/>
  <c r="BM94" i="68"/>
  <c r="BL94" i="68"/>
  <c r="BM91" i="68"/>
  <c r="BL91" i="68" s="1"/>
  <c r="BM88" i="68"/>
  <c r="BL88" i="68" s="1"/>
  <c r="BM85" i="68"/>
  <c r="BL85" i="68" s="1"/>
  <c r="BM82" i="68"/>
  <c r="BL82" i="68" s="1"/>
  <c r="BM79" i="68"/>
  <c r="BL79" i="68" s="1"/>
  <c r="BM73" i="68"/>
  <c r="BL73" i="68"/>
  <c r="BM70" i="68"/>
  <c r="BL70" i="68" s="1"/>
  <c r="BM67" i="68"/>
  <c r="BL67" i="68" s="1"/>
  <c r="BM64" i="68"/>
  <c r="BL64" i="68" s="1"/>
  <c r="BM61" i="68"/>
  <c r="BL61" i="68"/>
  <c r="BM58" i="68"/>
  <c r="BL58" i="68" s="1"/>
  <c r="BM55" i="68"/>
  <c r="BL55" i="68" s="1"/>
  <c r="BM52" i="68"/>
  <c r="BL52" i="68" s="1"/>
  <c r="BM49" i="68"/>
  <c r="BL49" i="68" s="1"/>
  <c r="BM46" i="68"/>
  <c r="BL46" i="68" s="1"/>
  <c r="BM43" i="68"/>
  <c r="BL43" i="68"/>
  <c r="BM40" i="68"/>
  <c r="BL40" i="68" s="1"/>
  <c r="BM37" i="68"/>
  <c r="BL37" i="68"/>
  <c r="BM34" i="68"/>
  <c r="BL34" i="68" s="1"/>
  <c r="BM31" i="68"/>
  <c r="BL31" i="68" s="1"/>
  <c r="BM28" i="68"/>
  <c r="BL28" i="68" s="1"/>
  <c r="BM25" i="68"/>
  <c r="BL25" i="68"/>
  <c r="BM22" i="68"/>
  <c r="BL22" i="68" s="1"/>
  <c r="BM19" i="68"/>
  <c r="BL19" i="68"/>
  <c r="BM16" i="68"/>
  <c r="BL16" i="68" s="1"/>
  <c r="BM13" i="68"/>
  <c r="BL13" i="68"/>
  <c r="BM10" i="68"/>
  <c r="BL10" i="68" s="1"/>
  <c r="O1" i="39"/>
  <c r="P1" i="39"/>
  <c r="Q1" i="39"/>
  <c r="R1" i="39"/>
  <c r="S1" i="39"/>
  <c r="T1" i="39"/>
  <c r="U1" i="39"/>
  <c r="V1" i="39"/>
  <c r="W1" i="39"/>
  <c r="X1" i="39"/>
  <c r="Y1" i="39"/>
  <c r="Z1" i="39"/>
  <c r="AA1" i="39"/>
  <c r="AB1" i="39"/>
  <c r="AC1" i="39"/>
  <c r="AD1" i="39"/>
  <c r="AE1" i="39"/>
  <c r="AF1" i="39"/>
  <c r="AG1" i="39"/>
  <c r="AH1" i="39"/>
  <c r="AI1" i="39"/>
  <c r="AJ1" i="39"/>
  <c r="AK1" i="39"/>
  <c r="AL1" i="39"/>
  <c r="AM1" i="39"/>
  <c r="AN1" i="39"/>
  <c r="AO1" i="39"/>
  <c r="AP1" i="39"/>
  <c r="AQ1" i="39"/>
  <c r="AR1" i="39"/>
  <c r="AS1" i="39"/>
  <c r="AT1" i="39"/>
  <c r="AU1" i="39"/>
  <c r="AV1" i="39"/>
  <c r="AW1" i="39"/>
  <c r="AX1" i="39"/>
  <c r="AY1" i="39"/>
  <c r="AZ1" i="39"/>
  <c r="BA1" i="39"/>
  <c r="BB1" i="39"/>
  <c r="BC1" i="39"/>
  <c r="BD1" i="39"/>
  <c r="BE1" i="39"/>
  <c r="BF1" i="39"/>
  <c r="BG1" i="39"/>
  <c r="BH1" i="39"/>
  <c r="BI1" i="39"/>
  <c r="BJ1" i="39"/>
  <c r="BK1" i="39"/>
  <c r="BL1" i="39"/>
  <c r="BM1" i="39"/>
  <c r="BN1" i="39"/>
  <c r="BO1" i="39"/>
  <c r="BP1" i="39"/>
  <c r="BQ1" i="39"/>
  <c r="BR1" i="39"/>
  <c r="BS1" i="39"/>
  <c r="BT1" i="39"/>
  <c r="BU1" i="39"/>
  <c r="BV1" i="39"/>
  <c r="BW1" i="39"/>
  <c r="BX1" i="39"/>
  <c r="BY1" i="39"/>
  <c r="BZ1" i="39"/>
  <c r="CA1" i="39"/>
  <c r="CB1" i="39"/>
  <c r="CC1" i="39"/>
  <c r="CD1" i="39"/>
  <c r="CE1" i="39"/>
  <c r="CF1" i="39"/>
  <c r="CG1" i="39"/>
  <c r="CH1" i="39"/>
  <c r="CI1" i="39"/>
  <c r="CJ1" i="39"/>
  <c r="CK1" i="39"/>
  <c r="CL1" i="39"/>
  <c r="CM1" i="39"/>
  <c r="CN1" i="39"/>
  <c r="CO1" i="39"/>
  <c r="CP1" i="39"/>
  <c r="CQ1" i="39"/>
  <c r="CR1" i="39"/>
  <c r="CS1" i="39"/>
  <c r="CT1" i="39"/>
  <c r="CU1" i="39"/>
  <c r="CV1" i="39"/>
  <c r="CW1" i="39"/>
  <c r="CX1" i="39"/>
  <c r="CY1" i="39"/>
  <c r="CZ1" i="39"/>
  <c r="DA1" i="39"/>
  <c r="DB1" i="39"/>
  <c r="DC1" i="39"/>
  <c r="DD1" i="39"/>
  <c r="DE1" i="39"/>
  <c r="DF1" i="39"/>
  <c r="DG1" i="39"/>
  <c r="DH1" i="39"/>
  <c r="DI1" i="39"/>
  <c r="DJ1" i="39"/>
  <c r="DK1" i="39"/>
  <c r="DL1" i="39"/>
  <c r="DM1" i="39"/>
  <c r="DN1" i="39"/>
  <c r="DO1" i="39"/>
  <c r="DP1" i="39"/>
  <c r="DQ1" i="39"/>
  <c r="DR1" i="39"/>
  <c r="O1" i="38"/>
  <c r="P1" i="38"/>
  <c r="Q1" i="38"/>
  <c r="R1" i="38"/>
  <c r="S1" i="38"/>
  <c r="T1" i="38"/>
  <c r="U1" i="38"/>
  <c r="V1" i="38"/>
  <c r="W1" i="38"/>
  <c r="X1" i="38"/>
  <c r="Y1" i="38"/>
  <c r="Z1" i="38"/>
  <c r="AA1" i="38"/>
  <c r="AB1" i="38"/>
  <c r="AC1" i="38"/>
  <c r="AD1" i="38"/>
  <c r="AE1" i="38"/>
  <c r="AF1" i="38"/>
  <c r="AG1" i="38"/>
  <c r="AH1" i="38"/>
  <c r="AI1" i="38"/>
  <c r="AJ1" i="38"/>
  <c r="AK1" i="38"/>
  <c r="AL1" i="38"/>
  <c r="AM1" i="38"/>
  <c r="AN1" i="38"/>
  <c r="AO1" i="38"/>
  <c r="AP1" i="38"/>
  <c r="AQ1" i="38"/>
  <c r="AR1" i="38"/>
  <c r="AS1" i="38"/>
  <c r="AT1" i="38"/>
  <c r="AU1" i="38"/>
  <c r="AV1" i="38"/>
  <c r="AW1" i="38"/>
  <c r="AX1" i="38"/>
  <c r="AY1" i="38"/>
  <c r="AZ1" i="38"/>
  <c r="BA1" i="38"/>
  <c r="BB1" i="38"/>
  <c r="BC1" i="38"/>
  <c r="BD1" i="38"/>
  <c r="BE1" i="38"/>
  <c r="BF1" i="38"/>
  <c r="BG1" i="38"/>
  <c r="BH1" i="38"/>
  <c r="BI1" i="38"/>
  <c r="BJ1" i="38"/>
  <c r="BK1" i="38"/>
  <c r="BL1" i="38"/>
  <c r="BM1" i="38"/>
  <c r="BN1" i="38"/>
  <c r="BO1" i="38"/>
  <c r="BP1" i="38"/>
  <c r="BQ1" i="38"/>
  <c r="BR1" i="38"/>
  <c r="BS1" i="38"/>
  <c r="BT1" i="38"/>
  <c r="BU1" i="38"/>
  <c r="BV1" i="38"/>
  <c r="BW1" i="38"/>
  <c r="BX1" i="38"/>
  <c r="BY1" i="38"/>
  <c r="BZ1" i="38"/>
  <c r="CA1" i="38"/>
  <c r="CB1" i="38"/>
  <c r="CC1" i="38"/>
  <c r="CD1" i="38"/>
  <c r="CE1" i="38"/>
  <c r="CF1" i="38"/>
  <c r="CG1" i="38"/>
  <c r="CH1" i="38"/>
  <c r="CI1" i="38"/>
  <c r="CJ1" i="38"/>
  <c r="CK1" i="38"/>
  <c r="CL1" i="38"/>
  <c r="CM1" i="38"/>
  <c r="CN1" i="38"/>
  <c r="CO1" i="38"/>
  <c r="CP1" i="38"/>
  <c r="CQ1" i="38"/>
  <c r="CR1" i="38"/>
  <c r="CS1" i="38"/>
  <c r="CT1" i="38"/>
  <c r="CU1" i="38"/>
  <c r="CV1" i="38"/>
  <c r="CW1" i="38"/>
  <c r="CX1" i="38"/>
  <c r="CY1" i="38"/>
  <c r="CZ1" i="38"/>
  <c r="DA1" i="38"/>
  <c r="DB1" i="38"/>
  <c r="DC1" i="38"/>
  <c r="DD1" i="38"/>
  <c r="DE1" i="38"/>
  <c r="DF1" i="38"/>
  <c r="DG1" i="38"/>
  <c r="DH1" i="38"/>
  <c r="DI1" i="38"/>
  <c r="DJ1" i="38"/>
  <c r="DK1" i="38"/>
  <c r="DL1" i="38"/>
  <c r="DM1" i="38"/>
  <c r="DN1" i="38"/>
  <c r="DO1" i="38"/>
  <c r="DP1" i="38"/>
  <c r="DQ1" i="38"/>
  <c r="DR1" i="38"/>
  <c r="DS1" i="38"/>
  <c r="DT1" i="38"/>
  <c r="DU1" i="38"/>
  <c r="DV1" i="38"/>
  <c r="DW1" i="38"/>
  <c r="DX1" i="38"/>
  <c r="DY1" i="38"/>
  <c r="DZ1" i="38"/>
  <c r="EA1" i="38"/>
  <c r="EB1" i="38"/>
  <c r="EC1" i="38"/>
  <c r="ED1" i="38"/>
  <c r="EE1" i="38"/>
  <c r="EF1" i="38"/>
  <c r="EG1" i="38"/>
  <c r="EH1" i="38"/>
  <c r="EI1" i="38"/>
  <c r="EJ1" i="38"/>
  <c r="EK1" i="38"/>
  <c r="EL1" i="38"/>
  <c r="EM1" i="38"/>
  <c r="EN1" i="38"/>
  <c r="EO1" i="38"/>
  <c r="EP1" i="38"/>
  <c r="EQ1" i="38"/>
  <c r="ER1" i="38"/>
  <c r="ES1" i="38"/>
  <c r="ET1" i="38"/>
  <c r="EU1" i="38"/>
  <c r="EV1" i="38"/>
  <c r="EW1" i="38"/>
  <c r="EX1" i="38"/>
  <c r="EY1" i="38"/>
  <c r="EZ1" i="38"/>
  <c r="FA1" i="38"/>
  <c r="FB1" i="38"/>
  <c r="FC1" i="38"/>
  <c r="FD1" i="38"/>
  <c r="FE1" i="38"/>
  <c r="FF1" i="38"/>
  <c r="FG1" i="38"/>
  <c r="FH1" i="38"/>
  <c r="FI1" i="38"/>
  <c r="FJ1" i="38"/>
  <c r="FK1" i="38"/>
  <c r="FL1" i="38"/>
  <c r="FM1" i="38"/>
  <c r="FN1" i="38"/>
  <c r="FO1" i="38"/>
  <c r="FP1" i="38"/>
  <c r="FQ1" i="38"/>
  <c r="FR1" i="38"/>
  <c r="FS1" i="38"/>
  <c r="FT1" i="38"/>
  <c r="FU1" i="38"/>
  <c r="FV1" i="38"/>
  <c r="FW1" i="38"/>
  <c r="FX1" i="38"/>
  <c r="FY1" i="38"/>
  <c r="FZ1" i="38"/>
  <c r="GA1" i="38"/>
  <c r="GB1" i="38"/>
  <c r="GC1" i="38"/>
  <c r="GD1" i="38"/>
  <c r="GE1" i="38"/>
  <c r="GF1" i="38"/>
  <c r="GG1" i="38"/>
  <c r="GH1" i="38"/>
  <c r="GI1" i="38"/>
  <c r="GJ1" i="38"/>
  <c r="GK1" i="38"/>
  <c r="GL1" i="38"/>
  <c r="GM1" i="38"/>
  <c r="GN1" i="38"/>
  <c r="GO1" i="38"/>
  <c r="GP1" i="38"/>
  <c r="GQ1" i="38"/>
  <c r="GR1" i="38"/>
  <c r="GS1" i="38"/>
  <c r="GT1" i="38"/>
  <c r="GU1" i="38"/>
  <c r="GV1" i="38"/>
  <c r="GW1" i="38"/>
  <c r="GX1" i="38"/>
  <c r="GY1" i="38"/>
  <c r="GZ1" i="38"/>
  <c r="HA1" i="38"/>
  <c r="HB1" i="38"/>
  <c r="HC1" i="38"/>
  <c r="HD1" i="38"/>
  <c r="HE1" i="38"/>
  <c r="HF1" i="38"/>
  <c r="HG1" i="38"/>
  <c r="HH1" i="38"/>
  <c r="HI1" i="38"/>
  <c r="HJ1" i="38"/>
  <c r="HK1" i="38"/>
  <c r="HL1" i="38"/>
  <c r="HM1" i="38"/>
  <c r="HN1" i="38"/>
  <c r="HO1" i="38"/>
  <c r="HP1" i="38"/>
  <c r="HQ1" i="38"/>
  <c r="HR1" i="38"/>
  <c r="HS1" i="38"/>
  <c r="HT1" i="38"/>
  <c r="HU1" i="38"/>
  <c r="HV1" i="38"/>
  <c r="HW1" i="38"/>
  <c r="HX1" i="38"/>
  <c r="O1" i="37"/>
  <c r="P1" i="37"/>
  <c r="Q1" i="37"/>
  <c r="R1" i="37"/>
  <c r="S1" i="37"/>
  <c r="T1" i="37"/>
  <c r="U1" i="37"/>
  <c r="V1" i="37"/>
  <c r="W1" i="37"/>
  <c r="X1" i="37"/>
  <c r="Y1" i="37"/>
  <c r="Z1" i="37"/>
  <c r="AA1" i="37"/>
  <c r="AB1" i="37"/>
  <c r="AC1" i="37"/>
  <c r="AD1" i="37"/>
  <c r="AE1" i="37"/>
  <c r="AF1" i="37"/>
  <c r="AG1" i="37"/>
  <c r="AH1" i="37"/>
  <c r="AI1" i="37"/>
  <c r="AJ1" i="37"/>
  <c r="AK1" i="37"/>
  <c r="AL1" i="37"/>
  <c r="AM1" i="37"/>
  <c r="AN1" i="37"/>
  <c r="AO1" i="37"/>
  <c r="AP1" i="37"/>
  <c r="AQ1" i="37"/>
  <c r="AR1" i="37"/>
  <c r="AS1" i="37"/>
  <c r="AT1" i="37"/>
  <c r="AU1" i="37"/>
  <c r="AV1" i="37"/>
  <c r="AW1" i="37"/>
  <c r="AX1" i="37"/>
  <c r="AY1" i="37"/>
  <c r="AZ1" i="37"/>
  <c r="BA1" i="37"/>
  <c r="BB1" i="37"/>
  <c r="BC1" i="37"/>
  <c r="BD1" i="37"/>
  <c r="BE1" i="37"/>
  <c r="BF1" i="37"/>
  <c r="BG1" i="37"/>
  <c r="BH1" i="37"/>
  <c r="BI1" i="37"/>
  <c r="BJ1" i="37"/>
  <c r="BK1" i="37"/>
  <c r="BL1" i="37"/>
  <c r="BM1" i="37"/>
  <c r="BN1" i="37"/>
  <c r="BO1" i="37"/>
  <c r="BP1" i="37"/>
  <c r="BQ1" i="37"/>
  <c r="BR1" i="37"/>
  <c r="BS1" i="37"/>
  <c r="BT1" i="37"/>
  <c r="BU1" i="37"/>
  <c r="BV1" i="37"/>
  <c r="BW1" i="37"/>
  <c r="BX1" i="37"/>
  <c r="BY1" i="37"/>
  <c r="BZ1" i="37"/>
  <c r="CA1" i="37"/>
  <c r="CB1" i="37"/>
  <c r="CC1" i="37"/>
  <c r="CD1" i="37"/>
  <c r="CE1" i="37"/>
  <c r="CF1" i="37"/>
  <c r="CG1" i="37"/>
  <c r="CH1" i="37"/>
  <c r="CI1" i="37"/>
  <c r="CJ1" i="37"/>
  <c r="CK1" i="37"/>
  <c r="CL1" i="37"/>
  <c r="CM1" i="37"/>
  <c r="CN1" i="37"/>
  <c r="CO1" i="37"/>
  <c r="CP1" i="37"/>
  <c r="CQ1" i="37"/>
  <c r="CR1" i="37"/>
  <c r="CS1" i="37"/>
  <c r="CT1" i="37"/>
  <c r="CU1" i="37"/>
  <c r="CV1" i="37"/>
  <c r="CW1" i="37"/>
  <c r="CX1" i="37"/>
  <c r="CY1" i="37"/>
  <c r="CZ1" i="37"/>
  <c r="DA1" i="37"/>
  <c r="DB1" i="37"/>
  <c r="DC1" i="37"/>
  <c r="DD1" i="37"/>
  <c r="DE1" i="37"/>
  <c r="DF1" i="37"/>
  <c r="DG1" i="37"/>
  <c r="DH1" i="37"/>
  <c r="DI1" i="37"/>
  <c r="DJ1" i="37"/>
  <c r="DK1" i="37"/>
  <c r="DL1" i="37"/>
  <c r="DM1" i="37"/>
  <c r="DN1" i="37"/>
  <c r="DO1" i="37"/>
  <c r="DP1" i="37"/>
  <c r="DQ1" i="37"/>
  <c r="DR1" i="37"/>
  <c r="DS1" i="37"/>
  <c r="DT1" i="37"/>
  <c r="DU1" i="37"/>
  <c r="DV1" i="37"/>
  <c r="DW1" i="37"/>
  <c r="DX1" i="37"/>
  <c r="DY1" i="37"/>
  <c r="DZ1" i="37"/>
  <c r="EA1" i="37"/>
  <c r="EB1" i="37"/>
  <c r="EC1" i="37"/>
  <c r="ED1" i="37"/>
  <c r="EE1" i="37"/>
  <c r="EF1" i="37"/>
  <c r="EG1" i="37"/>
  <c r="EH1" i="37"/>
  <c r="EI1" i="37"/>
  <c r="EJ1" i="37"/>
  <c r="EK1" i="37"/>
  <c r="EL1" i="37"/>
  <c r="EM1" i="37"/>
  <c r="EN1" i="37"/>
  <c r="EO1" i="37"/>
  <c r="EP1" i="37"/>
  <c r="EQ1" i="37"/>
  <c r="ER1" i="37"/>
  <c r="ES1" i="37"/>
  <c r="ET1" i="37"/>
  <c r="EU1" i="37"/>
  <c r="EV1" i="37"/>
  <c r="EW1" i="37"/>
  <c r="EX1" i="37"/>
  <c r="EY1" i="37"/>
  <c r="EZ1" i="37"/>
  <c r="FA1" i="37"/>
  <c r="FB1" i="37"/>
  <c r="FC1" i="37"/>
  <c r="FD1" i="37"/>
  <c r="FE1" i="37"/>
  <c r="FF1" i="37"/>
  <c r="FG1" i="37"/>
  <c r="FH1" i="37"/>
  <c r="FI1" i="37"/>
  <c r="FJ1" i="37"/>
  <c r="FK1" i="37"/>
  <c r="FL1" i="37"/>
  <c r="FM1" i="37"/>
  <c r="FN1" i="37"/>
  <c r="FO1" i="37"/>
  <c r="FP1" i="37"/>
  <c r="FQ1" i="37"/>
  <c r="FR1" i="37"/>
  <c r="FS1" i="37"/>
  <c r="FT1" i="37"/>
  <c r="FU1" i="37"/>
  <c r="FV1" i="37"/>
  <c r="FW1" i="37"/>
  <c r="FX1" i="37"/>
  <c r="FY1" i="37"/>
  <c r="FZ1" i="37"/>
  <c r="GA1" i="37"/>
  <c r="GB1" i="37"/>
  <c r="GC1" i="37"/>
  <c r="GD1" i="37"/>
  <c r="GE1" i="37"/>
  <c r="GF1" i="37"/>
  <c r="GG1" i="37"/>
  <c r="GH1" i="37"/>
  <c r="GI1" i="37"/>
  <c r="GJ1" i="37"/>
  <c r="GK1" i="37"/>
  <c r="GL1" i="37"/>
  <c r="GM1" i="37"/>
  <c r="GN1" i="37"/>
  <c r="GO1" i="37"/>
  <c r="GP1" i="37"/>
  <c r="GQ1" i="37"/>
  <c r="GR1" i="37"/>
  <c r="GS1" i="37"/>
  <c r="GT1" i="37"/>
  <c r="GU1" i="37"/>
  <c r="GV1" i="37"/>
  <c r="GW1" i="37"/>
  <c r="GX1" i="37"/>
  <c r="GY1" i="37"/>
  <c r="GZ1" i="37"/>
  <c r="HA1" i="37"/>
  <c r="HB1" i="37"/>
  <c r="HC1" i="37"/>
  <c r="HD1" i="37"/>
  <c r="HE1" i="37"/>
  <c r="HF1" i="37"/>
  <c r="HG1" i="37"/>
  <c r="HH1" i="37"/>
  <c r="HI1" i="37"/>
  <c r="HJ1" i="37"/>
  <c r="HK1" i="37"/>
  <c r="HL1" i="37"/>
  <c r="HM1" i="37"/>
  <c r="HN1" i="37"/>
  <c r="HO1" i="37"/>
  <c r="HP1" i="37"/>
  <c r="HQ1" i="37"/>
  <c r="HR1" i="37"/>
  <c r="HS1" i="37"/>
  <c r="HT1" i="37"/>
  <c r="HU1" i="37"/>
  <c r="HV1" i="37"/>
  <c r="HW1" i="37"/>
  <c r="HX1" i="37"/>
  <c r="HY1" i="37"/>
  <c r="HZ1" i="37"/>
  <c r="IA1" i="37"/>
  <c r="IB1" i="37"/>
  <c r="IC1" i="37"/>
  <c r="ID1" i="37"/>
  <c r="IE1" i="37"/>
  <c r="IF1" i="37"/>
  <c r="K1" i="36"/>
  <c r="L1" i="36"/>
  <c r="M1" i="36"/>
  <c r="O1" i="36"/>
  <c r="P1" i="36"/>
  <c r="Q1" i="36"/>
  <c r="R1" i="36"/>
  <c r="S1" i="36"/>
  <c r="T1" i="36"/>
  <c r="U1" i="36"/>
  <c r="V1" i="36"/>
  <c r="W1" i="36"/>
  <c r="X1" i="36"/>
  <c r="Y1" i="36"/>
  <c r="Z1" i="36"/>
  <c r="AA1" i="36"/>
  <c r="AB1" i="36"/>
  <c r="AC1" i="36"/>
  <c r="AD1" i="36"/>
  <c r="AE1" i="36"/>
  <c r="AF1" i="36"/>
  <c r="AG1" i="36"/>
  <c r="AH1" i="36"/>
  <c r="AI1" i="36"/>
  <c r="AJ1" i="36"/>
  <c r="AK1" i="36"/>
  <c r="AL1" i="36"/>
  <c r="AM1" i="36"/>
  <c r="AN1" i="36"/>
  <c r="AO1" i="36"/>
  <c r="AP1" i="36"/>
  <c r="AQ1" i="36"/>
  <c r="AR1" i="36"/>
  <c r="AS1" i="36"/>
  <c r="AT1" i="36"/>
  <c r="AU1" i="36"/>
  <c r="AV1" i="36"/>
  <c r="AW1" i="36"/>
  <c r="AX1" i="36"/>
  <c r="AY1" i="36"/>
  <c r="AZ1" i="36"/>
  <c r="BA1" i="36"/>
  <c r="BB1" i="36"/>
  <c r="BC1" i="36"/>
  <c r="BD1" i="36"/>
  <c r="BE1" i="36"/>
  <c r="BF1" i="36"/>
  <c r="BG1" i="36"/>
  <c r="BH1" i="36"/>
  <c r="BI1" i="36"/>
  <c r="BJ1" i="36"/>
  <c r="BK1" i="36"/>
  <c r="BL1" i="36"/>
  <c r="BM1" i="36"/>
  <c r="BN1" i="36"/>
  <c r="BO1" i="36"/>
  <c r="BP1" i="36"/>
  <c r="BQ1" i="36"/>
  <c r="BR1" i="36"/>
  <c r="BS1" i="36"/>
  <c r="BT1" i="36"/>
  <c r="BU1" i="36"/>
  <c r="BV1" i="36"/>
  <c r="BW1" i="36"/>
  <c r="BX1" i="36"/>
  <c r="BY1" i="36"/>
  <c r="BZ1" i="36"/>
  <c r="CA1" i="36"/>
  <c r="CB1" i="36"/>
  <c r="CC1" i="36"/>
  <c r="CD1" i="36"/>
  <c r="CE1" i="36"/>
  <c r="CF1" i="36"/>
  <c r="CG1" i="36"/>
  <c r="CH1" i="36"/>
  <c r="CI1" i="36"/>
  <c r="CJ1" i="36"/>
  <c r="CK1" i="36"/>
  <c r="CL1" i="36"/>
  <c r="CM1" i="36"/>
  <c r="CN1" i="36"/>
  <c r="CO1" i="36"/>
  <c r="CP1" i="36"/>
  <c r="CQ1" i="36"/>
  <c r="CR1" i="36"/>
  <c r="CS1" i="36"/>
  <c r="CT1" i="36"/>
  <c r="CU1" i="36"/>
  <c r="CV1" i="36"/>
  <c r="CW1" i="36"/>
  <c r="CX1" i="36"/>
  <c r="CY1" i="36"/>
  <c r="CZ1" i="36"/>
  <c r="DA1" i="36"/>
  <c r="DB1" i="36"/>
  <c r="DC1" i="36"/>
  <c r="DD1" i="36"/>
  <c r="DE1" i="36"/>
  <c r="DF1" i="36"/>
  <c r="DG1" i="36"/>
  <c r="DH1" i="36"/>
  <c r="DI1" i="36"/>
  <c r="DJ1" i="36"/>
  <c r="DK1" i="36"/>
  <c r="DL1" i="36"/>
  <c r="DM1" i="36"/>
  <c r="DN1" i="36"/>
  <c r="DO1" i="36"/>
  <c r="DP1" i="36"/>
  <c r="DQ1" i="36"/>
  <c r="DR1" i="36"/>
  <c r="DS1" i="36"/>
  <c r="DT1" i="36"/>
  <c r="DU1" i="36"/>
  <c r="DV1" i="36"/>
  <c r="DW1" i="36"/>
  <c r="DX1" i="36"/>
  <c r="DY1" i="36"/>
  <c r="DZ1" i="36"/>
  <c r="EA1" i="36"/>
  <c r="EB1" i="36"/>
  <c r="EC1" i="36"/>
  <c r="ED1" i="36"/>
  <c r="EE1" i="36"/>
  <c r="EF1" i="36"/>
  <c r="EG1" i="36"/>
  <c r="EH1" i="36"/>
  <c r="EI1" i="36"/>
  <c r="EJ1" i="36"/>
  <c r="EK1" i="36"/>
  <c r="EL1" i="36"/>
  <c r="EM1" i="36"/>
  <c r="EN1" i="36"/>
  <c r="EO1" i="36"/>
  <c r="EP1" i="36"/>
  <c r="EQ1" i="36"/>
  <c r="ER1" i="36"/>
  <c r="ES1" i="36"/>
  <c r="ET1" i="36"/>
  <c r="EU1" i="36"/>
  <c r="EV1" i="36"/>
  <c r="EW1" i="36"/>
  <c r="EX1" i="36"/>
  <c r="EY1" i="36"/>
  <c r="EZ1" i="36"/>
  <c r="FA1" i="36"/>
  <c r="FB1" i="36"/>
  <c r="FC1" i="36"/>
  <c r="FD1" i="36"/>
  <c r="FE1" i="36"/>
  <c r="FF1" i="36"/>
  <c r="FG1" i="36"/>
  <c r="FH1" i="36"/>
  <c r="FI1" i="36"/>
  <c r="FJ1" i="36"/>
  <c r="FK1" i="36"/>
  <c r="FL1" i="36"/>
  <c r="FM1" i="36"/>
  <c r="FN1" i="36"/>
  <c r="FO1" i="36"/>
  <c r="FP1" i="36"/>
  <c r="FQ1" i="36"/>
  <c r="FR1" i="36"/>
  <c r="FS1" i="36"/>
  <c r="FT1" i="36"/>
  <c r="FU1" i="36"/>
  <c r="FV1" i="36"/>
  <c r="FW1" i="36"/>
  <c r="FX1" i="36"/>
  <c r="FY1" i="36"/>
  <c r="FZ1" i="36"/>
  <c r="GA1" i="36"/>
  <c r="GB1" i="36"/>
  <c r="GC1" i="36"/>
  <c r="GD1" i="36"/>
  <c r="GE1" i="36"/>
  <c r="GF1" i="36"/>
  <c r="GG1" i="36"/>
  <c r="GH1" i="36"/>
  <c r="GI1" i="36"/>
  <c r="GJ1" i="36"/>
  <c r="GK1" i="36"/>
  <c r="GL1" i="36"/>
  <c r="GM1" i="36"/>
  <c r="GN1" i="36"/>
  <c r="GO1" i="36"/>
  <c r="GP1" i="36"/>
  <c r="GQ1" i="36"/>
  <c r="GR1" i="36"/>
  <c r="GS1" i="36"/>
  <c r="GT1" i="36"/>
  <c r="GU1" i="36"/>
  <c r="GV1" i="36"/>
  <c r="GW1" i="36"/>
  <c r="GX1" i="36"/>
  <c r="GY1" i="36"/>
  <c r="GZ1" i="36"/>
  <c r="HA1" i="36"/>
  <c r="HB1" i="36"/>
  <c r="HC1" i="36"/>
  <c r="HD1" i="36"/>
  <c r="HE1" i="36"/>
  <c r="HF1" i="36"/>
  <c r="HG1" i="36"/>
  <c r="HH1" i="36"/>
  <c r="HI1" i="36"/>
  <c r="HJ1" i="36"/>
  <c r="HK1" i="36"/>
  <c r="HL1" i="36"/>
  <c r="HM1" i="36"/>
  <c r="HN1" i="36"/>
  <c r="HO1" i="36"/>
  <c r="HP1" i="36"/>
  <c r="HQ1" i="36"/>
  <c r="HR1" i="36"/>
  <c r="HS1" i="36"/>
  <c r="HT1" i="36"/>
  <c r="HU1" i="36"/>
  <c r="HV1" i="36"/>
  <c r="HW1" i="36"/>
  <c r="HX1" i="36"/>
  <c r="HY1" i="36"/>
  <c r="HZ1" i="36"/>
  <c r="IA1" i="36"/>
  <c r="IB1" i="36"/>
  <c r="IC1" i="36"/>
  <c r="ID1" i="36"/>
  <c r="IE1" i="36"/>
  <c r="IF1" i="36"/>
  <c r="IG1" i="36"/>
  <c r="IH1" i="36"/>
  <c r="II1" i="36"/>
  <c r="IJ1" i="36"/>
  <c r="IK1" i="36"/>
  <c r="IL1" i="36"/>
  <c r="IM1" i="36"/>
  <c r="IN1" i="36"/>
  <c r="IO1" i="36"/>
  <c r="IP1" i="36"/>
  <c r="IQ1" i="36"/>
  <c r="IR1" i="36"/>
  <c r="IS1" i="36"/>
  <c r="EW7" i="69"/>
  <c r="EV7" i="69"/>
  <c r="EU7" i="69"/>
  <c r="EW5" i="69"/>
  <c r="EV5" i="69"/>
  <c r="EU5" i="69"/>
  <c r="EW7" i="68"/>
  <c r="EV7" i="68"/>
  <c r="EU7" i="68"/>
  <c r="EW5" i="68"/>
  <c r="EV5" i="68"/>
  <c r="EU5" i="68"/>
  <c r="BL1241" i="67"/>
  <c r="BM1238" i="67"/>
  <c r="BL1238" i="67" s="1"/>
  <c r="BM1235" i="67"/>
  <c r="BL1235" i="67"/>
  <c r="BM1232" i="67"/>
  <c r="BL1232" i="67" s="1"/>
  <c r="BM1227" i="67"/>
  <c r="BL1227" i="67" s="1"/>
  <c r="BM1224" i="67"/>
  <c r="BL1224" i="67" s="1"/>
  <c r="BM1221" i="67"/>
  <c r="BL1221" i="67"/>
  <c r="BM1218" i="67"/>
  <c r="BL1218" i="67" s="1"/>
  <c r="BM1212" i="67"/>
  <c r="BL1212" i="67" s="1"/>
  <c r="BM1209" i="67"/>
  <c r="BL1209" i="67" s="1"/>
  <c r="BM1206" i="67"/>
  <c r="BL1206" i="67" s="1"/>
  <c r="BL1200" i="67"/>
  <c r="BM1197" i="67"/>
  <c r="BL1197" i="67"/>
  <c r="BM1194" i="67"/>
  <c r="BL1194" i="67" s="1"/>
  <c r="BM1191" i="67"/>
  <c r="BL1191" i="67"/>
  <c r="BM1188" i="67"/>
  <c r="BL1188" i="67" s="1"/>
  <c r="BM1185" i="67"/>
  <c r="BL1185" i="67"/>
  <c r="BM1182" i="67"/>
  <c r="BL1182" i="67" s="1"/>
  <c r="BM1179" i="67"/>
  <c r="BL1179" i="67"/>
  <c r="BM1176" i="67"/>
  <c r="BL1176" i="67" s="1"/>
  <c r="BM1173" i="67"/>
  <c r="BL1173" i="67"/>
  <c r="BM1170" i="67"/>
  <c r="BL1170" i="67" s="1"/>
  <c r="BM1167" i="67" s="1"/>
  <c r="BL1167" i="67" s="1"/>
  <c r="BM1161" i="67"/>
  <c r="BL1161" i="67" s="1"/>
  <c r="BM1155" i="67" s="1"/>
  <c r="BL1155" i="67" s="1"/>
  <c r="BM1158" i="67"/>
  <c r="BL1158" i="67"/>
  <c r="BM1152" i="67"/>
  <c r="BL1152" i="67"/>
  <c r="BM1149" i="67"/>
  <c r="BL1149" i="67" s="1"/>
  <c r="BM1143" i="67" s="1"/>
  <c r="BL1143" i="67" s="1"/>
  <c r="BM1146" i="67"/>
  <c r="BL1146" i="67"/>
  <c r="BM1140" i="67"/>
  <c r="BL1140" i="67"/>
  <c r="BM1137" i="67"/>
  <c r="BL1137" i="67" s="1"/>
  <c r="BM1131" i="67" s="1"/>
  <c r="BL1131" i="67" s="1"/>
  <c r="BM1134" i="67"/>
  <c r="BL1134" i="67"/>
  <c r="BM1128" i="67"/>
  <c r="BL1128" i="67"/>
  <c r="BM1125" i="67"/>
  <c r="BL1125" i="67" s="1"/>
  <c r="BM1119" i="67" s="1"/>
  <c r="BL1119" i="67" s="1"/>
  <c r="BM1122" i="67"/>
  <c r="BL1122" i="67"/>
  <c r="BM1116" i="67"/>
  <c r="BL1116" i="67"/>
  <c r="BM1113" i="67"/>
  <c r="BL1113" i="67" s="1"/>
  <c r="BM1110" i="67" s="1"/>
  <c r="BL1110" i="67" s="1"/>
  <c r="BM1101" i="67"/>
  <c r="BL1101" i="67"/>
  <c r="BM1098" i="67"/>
  <c r="BL1098" i="67" s="1"/>
  <c r="BM1092" i="67" s="1"/>
  <c r="BL1092" i="67" s="1"/>
  <c r="BM1095" i="67"/>
  <c r="BL1095" i="67"/>
  <c r="BM1089" i="67"/>
  <c r="BL1089" i="67"/>
  <c r="BM1086" i="67"/>
  <c r="BL1086" i="67" s="1"/>
  <c r="BM1083" i="67"/>
  <c r="BL1083" i="67"/>
  <c r="BM1080" i="67"/>
  <c r="BL1080" i="67" s="1"/>
  <c r="BM1074" i="67" s="1"/>
  <c r="BL1074" i="67" s="1"/>
  <c r="BM1071" i="67" s="1"/>
  <c r="BL1071" i="67" s="1"/>
  <c r="BM1068" i="67" s="1"/>
  <c r="BL1068" i="67" s="1"/>
  <c r="BM1077" i="67"/>
  <c r="BL1077" i="67"/>
  <c r="BM1065" i="67"/>
  <c r="BL1065" i="67"/>
  <c r="BM1059" i="67"/>
  <c r="BL1059" i="67" s="1"/>
  <c r="BM1056" i="67"/>
  <c r="BL1056" i="67"/>
  <c r="BM1053" i="67"/>
  <c r="BL1053" i="67" s="1"/>
  <c r="BM1050" i="67"/>
  <c r="BL1050" i="67"/>
  <c r="BM1047" i="67"/>
  <c r="BL1047" i="67" s="1"/>
  <c r="BM1044" i="67" s="1"/>
  <c r="BL1044" i="67" s="1"/>
  <c r="BM1038" i="67"/>
  <c r="BL1038" i="67"/>
  <c r="BM1035" i="67"/>
  <c r="BL1035" i="67" s="1"/>
  <c r="BM1032" i="67"/>
  <c r="BL1032" i="67"/>
  <c r="BM1029" i="67"/>
  <c r="BL1029" i="67" s="1"/>
  <c r="BM1023" i="67" s="1"/>
  <c r="BL1023" i="67" s="1"/>
  <c r="BM1017" i="67" s="1"/>
  <c r="BL1017" i="67" s="1"/>
  <c r="BM1026" i="67"/>
  <c r="BL1026" i="67"/>
  <c r="BM1020" i="67"/>
  <c r="BL1020" i="67"/>
  <c r="BM1014" i="67"/>
  <c r="BL1014" i="67"/>
  <c r="BM1008" i="67"/>
  <c r="BL1008" i="67" s="1"/>
  <c r="BL1005" i="67"/>
  <c r="BM1002" i="67"/>
  <c r="BL1002" i="67"/>
  <c r="BM999" i="67"/>
  <c r="BL999" i="67" s="1"/>
  <c r="BM996" i="67"/>
  <c r="BL996" i="67"/>
  <c r="BL993" i="67"/>
  <c r="BL990" i="67"/>
  <c r="BL987" i="67"/>
  <c r="BL984" i="67"/>
  <c r="BL981" i="67"/>
  <c r="BL978" i="67"/>
  <c r="BM972" i="67"/>
  <c r="BL972" i="67" s="1"/>
  <c r="BM969" i="67"/>
  <c r="BL969" i="67" s="1"/>
  <c r="BM963" i="67"/>
  <c r="BL963" i="67" s="1"/>
  <c r="BM960" i="67"/>
  <c r="BL960" i="67" s="1"/>
  <c r="BM951" i="67"/>
  <c r="BL951" i="67"/>
  <c r="BM948" i="67"/>
  <c r="BL948" i="67" s="1"/>
  <c r="BM945" i="67"/>
  <c r="BL945" i="67"/>
  <c r="BM942" i="67"/>
  <c r="BL942" i="67" s="1"/>
  <c r="BM939" i="67" s="1"/>
  <c r="BL939" i="67" s="1"/>
  <c r="BM936" i="67"/>
  <c r="BL936" i="67" s="1"/>
  <c r="BM933" i="67"/>
  <c r="BL933" i="67"/>
  <c r="BM930" i="67" s="1"/>
  <c r="BL930" i="67" s="1"/>
  <c r="BM927" i="67"/>
  <c r="BL927" i="67"/>
  <c r="BM924" i="67"/>
  <c r="BL924" i="67" s="1"/>
  <c r="BL921" i="67"/>
  <c r="BL918" i="67"/>
  <c r="BL915" i="67"/>
  <c r="BM912" i="67" s="1"/>
  <c r="BL912" i="67" s="1"/>
  <c r="BM909" i="67"/>
  <c r="BL909" i="67" s="1"/>
  <c r="BM903" i="67" s="1"/>
  <c r="BL903" i="67" s="1"/>
  <c r="BM906" i="67"/>
  <c r="BL906" i="67"/>
  <c r="BM900" i="67"/>
  <c r="BL900" i="67"/>
  <c r="BM897" i="67"/>
  <c r="BL897" i="67" s="1"/>
  <c r="BM894" i="67"/>
  <c r="BL894" i="67"/>
  <c r="BM888" i="67"/>
  <c r="BL888" i="67" s="1"/>
  <c r="BM885" i="67"/>
  <c r="BL885" i="67"/>
  <c r="BM882" i="67"/>
  <c r="BL882" i="67" s="1"/>
  <c r="BL879" i="67"/>
  <c r="BL876" i="67"/>
  <c r="BL873" i="67"/>
  <c r="BM870" i="67"/>
  <c r="BL870" i="67" s="1"/>
  <c r="BL867" i="67"/>
  <c r="BL864" i="67"/>
  <c r="BL861" i="67"/>
  <c r="BL858" i="67"/>
  <c r="BL855" i="67"/>
  <c r="BL849" i="67"/>
  <c r="BL846" i="67"/>
  <c r="BL843" i="67"/>
  <c r="BL840" i="67"/>
  <c r="BL837" i="67"/>
  <c r="BL834" i="67"/>
  <c r="BL831" i="67"/>
  <c r="BL828" i="67"/>
  <c r="BL825" i="67"/>
  <c r="BL822" i="67"/>
  <c r="BL819" i="67"/>
  <c r="BL816" i="67"/>
  <c r="BL813" i="67"/>
  <c r="BL810" i="67"/>
  <c r="BL807" i="67"/>
  <c r="BM804" i="67"/>
  <c r="BL804" i="67"/>
  <c r="BM801" i="67"/>
  <c r="BL801" i="67" s="1"/>
  <c r="BM798" i="67"/>
  <c r="BL798" i="67"/>
  <c r="BM795" i="67" s="1"/>
  <c r="BL795" i="67" s="1"/>
  <c r="BM792" i="67"/>
  <c r="BL792" i="67"/>
  <c r="BL789" i="67"/>
  <c r="BM786" i="67"/>
  <c r="BL786" i="67" s="1"/>
  <c r="BM780" i="67"/>
  <c r="BL780" i="67" s="1"/>
  <c r="BL777" i="67"/>
  <c r="BL774" i="67"/>
  <c r="BM771" i="67"/>
  <c r="BL771" i="67" s="1"/>
  <c r="BM768" i="67"/>
  <c r="BL768" i="67" s="1"/>
  <c r="BM765" i="67"/>
  <c r="BL765" i="67" s="1"/>
  <c r="BM759" i="67"/>
  <c r="BL759" i="67" s="1"/>
  <c r="BM756" i="67"/>
  <c r="BL756" i="67" s="1"/>
  <c r="BM750" i="67"/>
  <c r="BL750" i="67" s="1"/>
  <c r="BM747" i="67"/>
  <c r="BL747" i="67" s="1"/>
  <c r="BL741" i="67"/>
  <c r="BL738" i="67"/>
  <c r="BL735" i="67"/>
  <c r="BL732" i="67"/>
  <c r="BL729" i="67"/>
  <c r="BL726" i="67"/>
  <c r="BL723" i="67"/>
  <c r="BL720" i="67"/>
  <c r="BL717" i="67"/>
  <c r="BL714" i="67"/>
  <c r="BL711" i="67"/>
  <c r="BL708" i="67"/>
  <c r="BL705" i="67"/>
  <c r="BL702" i="67"/>
  <c r="BL699" i="67"/>
  <c r="BL696" i="67"/>
  <c r="BL693" i="67"/>
  <c r="BL690" i="67"/>
  <c r="BL687" i="67"/>
  <c r="BM684" i="67"/>
  <c r="BL684" i="67" s="1"/>
  <c r="BM681" i="67"/>
  <c r="BL681" i="67"/>
  <c r="BM678" i="67"/>
  <c r="BL678" i="67" s="1"/>
  <c r="BM675" i="67"/>
  <c r="BL675" i="67"/>
  <c r="BL672" i="67"/>
  <c r="BM669" i="67" s="1"/>
  <c r="BL669" i="67" s="1"/>
  <c r="BM666" i="67"/>
  <c r="BL666" i="67" s="1"/>
  <c r="BM660" i="67" s="1"/>
  <c r="BL660" i="67" s="1"/>
  <c r="BM663" i="67"/>
  <c r="BL663" i="67"/>
  <c r="BL657" i="67"/>
  <c r="BL654" i="67"/>
  <c r="BL651" i="67"/>
  <c r="BL648" i="67"/>
  <c r="BM645" i="67" s="1"/>
  <c r="BL645" i="67" s="1"/>
  <c r="BL642" i="67"/>
  <c r="BL639" i="67"/>
  <c r="BM636" i="67" s="1"/>
  <c r="BL636" i="67" s="1"/>
  <c r="BL633" i="67"/>
  <c r="BL624" i="67"/>
  <c r="BL621" i="67"/>
  <c r="BM618" i="67" s="1"/>
  <c r="BL618" i="67" s="1"/>
  <c r="BL615" i="67"/>
  <c r="BL612" i="67"/>
  <c r="BL609" i="67"/>
  <c r="BM606" i="67" s="1"/>
  <c r="BL606" i="67" s="1"/>
  <c r="BL603" i="67"/>
  <c r="BL600" i="67"/>
  <c r="BM597" i="67" s="1"/>
  <c r="BL597" i="67" s="1"/>
  <c r="BM594" i="67"/>
  <c r="BL594" i="67" s="1"/>
  <c r="BM591" i="67"/>
  <c r="BL591" i="67"/>
  <c r="BM588" i="67"/>
  <c r="BL588" i="67" s="1"/>
  <c r="BM585" i="67" s="1"/>
  <c r="BL585" i="67" s="1"/>
  <c r="BM582" i="67"/>
  <c r="BL582" i="67" s="1"/>
  <c r="BM579" i="67"/>
  <c r="BL579" i="67"/>
  <c r="BM576" i="67"/>
  <c r="BL576" i="67" s="1"/>
  <c r="BM573" i="67" s="1"/>
  <c r="BL573" i="67" s="1"/>
  <c r="BM570" i="67"/>
  <c r="BL570" i="67" s="1"/>
  <c r="BM567" i="67"/>
  <c r="BL567" i="67"/>
  <c r="BM564" i="67"/>
  <c r="BL564" i="67" s="1"/>
  <c r="BM561" i="67" s="1"/>
  <c r="BL561" i="67" s="1"/>
  <c r="BM558" i="67" s="1"/>
  <c r="BL558" i="67" s="1"/>
  <c r="BM555" i="67"/>
  <c r="BL555" i="67"/>
  <c r="BM552" i="67"/>
  <c r="BL552" i="67" s="1"/>
  <c r="BM549" i="67" s="1"/>
  <c r="BL549" i="67" s="1"/>
  <c r="BL543" i="67"/>
  <c r="BL540" i="67"/>
  <c r="BL537" i="67"/>
  <c r="BL534" i="67"/>
  <c r="BM531" i="67" s="1"/>
  <c r="BL531" i="67" s="1"/>
  <c r="BM528" i="67"/>
  <c r="BL528" i="67" s="1"/>
  <c r="BM525" i="67"/>
  <c r="BL525" i="67"/>
  <c r="BM522" i="67"/>
  <c r="BL522" i="67" s="1"/>
  <c r="BM516" i="67"/>
  <c r="BL516" i="67"/>
  <c r="BM507" i="67"/>
  <c r="BL507" i="67" s="1"/>
  <c r="BM504" i="67"/>
  <c r="BL504" i="67"/>
  <c r="BL501" i="67"/>
  <c r="BL495" i="67"/>
  <c r="BL492" i="67"/>
  <c r="BL489" i="67"/>
  <c r="BM477" i="67"/>
  <c r="BL477" i="67" s="1"/>
  <c r="BM474" i="67"/>
  <c r="BL474" i="67"/>
  <c r="BM471" i="67"/>
  <c r="BL471" i="67" s="1"/>
  <c r="BM468" i="67"/>
  <c r="BL468" i="67"/>
  <c r="BM465" i="67"/>
  <c r="BL465" i="67" s="1"/>
  <c r="BM462" i="67"/>
  <c r="BL462" i="67"/>
  <c r="BM459" i="67"/>
  <c r="BL459" i="67" s="1"/>
  <c r="BM453" i="67"/>
  <c r="BL453" i="67" s="1"/>
  <c r="BM450" i="67"/>
  <c r="BL450" i="67"/>
  <c r="BM447" i="67"/>
  <c r="BL447" i="67" s="1"/>
  <c r="BM444" i="67"/>
  <c r="BL444" i="67"/>
  <c r="BM441" i="67"/>
  <c r="BL441" i="67" s="1"/>
  <c r="BM438" i="67"/>
  <c r="BL438" i="67"/>
  <c r="BM432" i="67"/>
  <c r="BL432" i="67"/>
  <c r="BM429" i="67"/>
  <c r="BL429" i="67" s="1"/>
  <c r="BM426" i="67"/>
  <c r="BL426" i="67"/>
  <c r="BM423" i="67"/>
  <c r="BL423" i="67" s="1"/>
  <c r="BM420" i="67"/>
  <c r="BL420" i="67"/>
  <c r="BM411" i="67"/>
  <c r="BL411" i="67"/>
  <c r="BM408" i="67"/>
  <c r="BL408" i="67" s="1"/>
  <c r="BM405" i="67"/>
  <c r="BL405" i="67"/>
  <c r="BM402" i="67"/>
  <c r="BL402" i="67" s="1"/>
  <c r="BM399" i="67"/>
  <c r="BL399" i="67"/>
  <c r="BM396" i="67"/>
  <c r="BL396" i="67" s="1"/>
  <c r="BM393" i="67" s="1"/>
  <c r="BL393" i="67" s="1"/>
  <c r="BM384" i="67"/>
  <c r="BL384" i="67"/>
  <c r="BM381" i="67"/>
  <c r="BL381" i="67" s="1"/>
  <c r="BM378" i="67"/>
  <c r="BL378" i="67"/>
  <c r="BM375" i="67"/>
  <c r="BL375" i="67" s="1"/>
  <c r="BM372" i="67"/>
  <c r="BL372" i="67"/>
  <c r="BM369" i="67"/>
  <c r="BL369" i="67" s="1"/>
  <c r="BM366" i="67"/>
  <c r="BL366" i="67"/>
  <c r="BM363" i="67"/>
  <c r="BL363" i="67" s="1"/>
  <c r="BM360" i="67"/>
  <c r="BL360" i="67"/>
  <c r="BM357" i="67"/>
  <c r="BL357" i="67" s="1"/>
  <c r="BM354" i="67"/>
  <c r="BL354" i="67"/>
  <c r="BM348" i="67"/>
  <c r="BL348" i="67" s="1"/>
  <c r="BM345" i="67"/>
  <c r="BL345" i="67" s="1"/>
  <c r="BM342" i="67"/>
  <c r="BL342" i="67" s="1"/>
  <c r="BM339" i="67"/>
  <c r="BL339" i="67" s="1"/>
  <c r="BM336" i="67"/>
  <c r="BL336" i="67" s="1"/>
  <c r="BM333" i="67"/>
  <c r="BL333" i="67" s="1"/>
  <c r="BM327" i="67" s="1"/>
  <c r="BL327" i="67" s="1"/>
  <c r="BM330" i="67"/>
  <c r="BL330" i="67"/>
  <c r="BM324" i="67"/>
  <c r="BL324" i="67"/>
  <c r="BM321" i="67"/>
  <c r="BL321" i="67" s="1"/>
  <c r="BM318" i="67" s="1"/>
  <c r="BL318" i="67" s="1"/>
  <c r="BM315" i="67"/>
  <c r="BL315" i="67" s="1"/>
  <c r="BM312" i="67"/>
  <c r="BL312" i="67"/>
  <c r="BM306" i="67"/>
  <c r="BL306" i="67" s="1"/>
  <c r="BM303" i="67"/>
  <c r="BL303" i="67" s="1"/>
  <c r="BM300" i="67"/>
  <c r="BL300" i="67" s="1"/>
  <c r="BM297" i="67"/>
  <c r="BL297" i="67" s="1"/>
  <c r="BM294" i="67"/>
  <c r="BL294" i="67" s="1"/>
  <c r="BM291" i="67"/>
  <c r="BL291" i="67" s="1"/>
  <c r="BM288" i="67"/>
  <c r="BL288" i="67" s="1"/>
  <c r="BM285" i="67"/>
  <c r="BL285" i="67" s="1"/>
  <c r="BM282" i="67"/>
  <c r="BL282" i="67" s="1"/>
  <c r="BM279" i="67"/>
  <c r="BL279" i="67" s="1"/>
  <c r="BM276" i="67"/>
  <c r="BL276" i="67" s="1"/>
  <c r="BM270" i="67" s="1"/>
  <c r="BL270" i="67" s="1"/>
  <c r="BM273" i="67"/>
  <c r="BL273" i="67"/>
  <c r="BM267" i="67"/>
  <c r="BL267" i="67" s="1"/>
  <c r="BM264" i="67"/>
  <c r="BL264" i="67" s="1"/>
  <c r="BM261" i="67"/>
  <c r="BL261" i="67" s="1"/>
  <c r="BM258" i="67"/>
  <c r="BL258" i="67" s="1"/>
  <c r="BM255" i="67"/>
  <c r="BL255" i="67" s="1"/>
  <c r="BM252" i="67"/>
  <c r="BL252" i="67" s="1"/>
  <c r="BM249" i="67"/>
  <c r="BL249" i="67" s="1"/>
  <c r="BM246" i="67"/>
  <c r="BL246" i="67" s="1"/>
  <c r="BM243" i="67"/>
  <c r="BL243" i="67" s="1"/>
  <c r="BM240" i="67"/>
  <c r="BL240" i="67" s="1"/>
  <c r="BM234" i="67" s="1"/>
  <c r="BL234" i="67" s="1"/>
  <c r="BM237" i="67"/>
  <c r="BL237" i="67"/>
  <c r="BM231" i="67"/>
  <c r="BL231" i="67" s="1"/>
  <c r="BM228" i="67"/>
  <c r="BL228" i="67" s="1"/>
  <c r="BM222" i="67" s="1"/>
  <c r="BL222" i="67" s="1"/>
  <c r="BM225" i="67"/>
  <c r="BL225" i="67"/>
  <c r="BM219" i="67"/>
  <c r="BL219" i="67" s="1"/>
  <c r="BM216" i="67"/>
  <c r="BL216" i="67" s="1"/>
  <c r="BM210" i="67" s="1"/>
  <c r="BL210" i="67" s="1"/>
  <c r="BM213" i="67"/>
  <c r="BL213" i="67"/>
  <c r="BM207" i="67"/>
  <c r="BL207" i="67"/>
  <c r="BM204" i="67"/>
  <c r="BL204" i="67" s="1"/>
  <c r="BM201" i="67" s="1"/>
  <c r="BL201" i="67" s="1"/>
  <c r="BM195" i="67"/>
  <c r="BL195" i="67" s="1"/>
  <c r="BM192" i="67"/>
  <c r="BL192" i="67"/>
  <c r="BM189" i="67"/>
  <c r="BL189" i="67" s="1"/>
  <c r="BM186" i="67"/>
  <c r="BL186" i="67"/>
  <c r="BM183" i="67"/>
  <c r="BL183" i="67" s="1"/>
  <c r="BM180" i="67" s="1"/>
  <c r="BL180" i="67" s="1"/>
  <c r="BM177" i="67"/>
  <c r="BL177" i="67" s="1"/>
  <c r="BM171" i="67" s="1"/>
  <c r="BL171" i="67" s="1"/>
  <c r="BM174" i="67"/>
  <c r="BL174" i="67"/>
  <c r="BM168" i="67"/>
  <c r="BL168" i="67"/>
  <c r="BM165" i="67"/>
  <c r="BL165" i="67" s="1"/>
  <c r="BM162" i="67" s="1"/>
  <c r="BL162" i="67" s="1"/>
  <c r="BM159" i="67"/>
  <c r="BL159" i="67" s="1"/>
  <c r="BM153" i="67" s="1"/>
  <c r="BL153" i="67" s="1"/>
  <c r="BM156" i="67"/>
  <c r="BL156" i="67"/>
  <c r="BM150" i="67"/>
  <c r="BL150" i="67" s="1"/>
  <c r="BM147" i="67"/>
  <c r="BL147" i="67" s="1"/>
  <c r="BM144" i="67"/>
  <c r="BL144" i="67" s="1"/>
  <c r="BM141" i="67"/>
  <c r="BL141" i="67" s="1"/>
  <c r="BM138" i="67"/>
  <c r="BL138" i="67" s="1"/>
  <c r="BM135" i="67"/>
  <c r="BL135" i="67" s="1"/>
  <c r="BM132" i="67"/>
  <c r="BL132" i="67" s="1"/>
  <c r="BM129" i="67"/>
  <c r="BL129" i="67" s="1"/>
  <c r="BM126" i="67"/>
  <c r="BL126" i="67"/>
  <c r="BM123" i="67"/>
  <c r="BL123" i="67" s="1"/>
  <c r="BM120" i="67"/>
  <c r="BL120" i="67"/>
  <c r="BM117" i="67"/>
  <c r="BL117" i="67" s="1"/>
  <c r="BM114" i="67"/>
  <c r="BL114" i="67"/>
  <c r="BM111" i="67"/>
  <c r="BL111" i="67" s="1"/>
  <c r="BM108" i="67"/>
  <c r="BL108" i="67"/>
  <c r="BM105" i="67"/>
  <c r="BL105" i="67" s="1"/>
  <c r="BM99" i="67"/>
  <c r="BL99" i="67" s="1"/>
  <c r="BM96" i="67"/>
  <c r="BL96" i="67"/>
  <c r="BM90" i="67"/>
  <c r="BL90" i="67" s="1"/>
  <c r="BM87" i="67"/>
  <c r="BL87" i="67"/>
  <c r="BM84" i="67"/>
  <c r="BL84" i="67" s="1"/>
  <c r="BM81" i="67"/>
  <c r="BL81" i="67"/>
  <c r="BM78" i="67"/>
  <c r="BL78" i="67" s="1"/>
  <c r="BM75" i="67"/>
  <c r="BL75" i="67"/>
  <c r="BM72" i="67"/>
  <c r="BL72" i="67" s="1"/>
  <c r="BM66" i="67"/>
  <c r="BL66" i="67" s="1"/>
  <c r="BM63" i="67"/>
  <c r="BL63" i="67"/>
  <c r="BM60" i="67"/>
  <c r="BL60" i="67" s="1"/>
  <c r="BM57" i="67"/>
  <c r="BL57" i="67"/>
  <c r="BM54" i="67"/>
  <c r="BL54" i="67" s="1"/>
  <c r="BM51" i="67"/>
  <c r="BL51" i="67"/>
  <c r="BM48" i="67"/>
  <c r="BL48" i="67" s="1"/>
  <c r="BM45" i="67"/>
  <c r="BL45" i="67"/>
  <c r="BM42" i="67"/>
  <c r="BL42" i="67" s="1"/>
  <c r="BM39" i="67" s="1"/>
  <c r="BL39" i="67" s="1"/>
  <c r="BM36" i="67"/>
  <c r="BL36" i="67" s="1"/>
  <c r="BM33" i="67"/>
  <c r="BL33" i="67" s="1"/>
  <c r="BM30" i="67"/>
  <c r="BL30" i="67" s="1"/>
  <c r="BM27" i="67"/>
  <c r="BL27" i="67" s="1"/>
  <c r="BM24" i="67"/>
  <c r="BL24" i="67" s="1"/>
  <c r="BL18" i="67"/>
  <c r="BM16" i="67"/>
  <c r="BL16" i="67" s="1"/>
  <c r="B16" i="67"/>
  <c r="BM7" i="67"/>
  <c r="BL7" i="67" s="1"/>
  <c r="BM4" i="67"/>
  <c r="BL4" i="67" s="1"/>
  <c r="BM966" i="67" l="1"/>
  <c r="BL966" i="67" s="1"/>
  <c r="BM957" i="67"/>
  <c r="BL957" i="67" s="1"/>
  <c r="BM762" i="67"/>
  <c r="BL762" i="67" s="1"/>
  <c r="BM753" i="67"/>
  <c r="BL753" i="67" s="1"/>
  <c r="C771" i="68"/>
  <c r="BL3" i="68"/>
  <c r="C770" i="68"/>
  <c r="BM69" i="67"/>
  <c r="BL69" i="67" s="1"/>
  <c r="BM102" i="67"/>
  <c r="BL102" i="67" s="1"/>
  <c r="BM456" i="67"/>
  <c r="BL456" i="67" s="1"/>
  <c r="BM417" i="67"/>
  <c r="BL417" i="67" s="1"/>
  <c r="BM435" i="67"/>
  <c r="BL435" i="67" s="1"/>
  <c r="BM630" i="67"/>
  <c r="BL630" i="67" s="1"/>
  <c r="BM975" i="67"/>
  <c r="BL975" i="67" s="1"/>
  <c r="BM1041" i="67"/>
  <c r="BL1041" i="67" s="1"/>
  <c r="BM351" i="67"/>
  <c r="BL351" i="67" s="1"/>
  <c r="BM21" i="67" s="1"/>
  <c r="BL21" i="67" s="1"/>
  <c r="BM513" i="67"/>
  <c r="BL513" i="67" s="1"/>
  <c r="BM546" i="67"/>
  <c r="BL546" i="67" s="1"/>
  <c r="BM1107" i="67"/>
  <c r="BL1107" i="67" s="1"/>
  <c r="BM483" i="67"/>
  <c r="BL483" i="67" s="1"/>
  <c r="BM486" i="67"/>
  <c r="BL486" i="67" s="1"/>
  <c r="C771" i="69"/>
  <c r="C770" i="69"/>
  <c r="BL3" i="69"/>
  <c r="BM390" i="67" l="1"/>
  <c r="BL390" i="67" s="1"/>
  <c r="BM510" i="67"/>
  <c r="BL510" i="67" s="1"/>
  <c r="C1248" i="67" l="1"/>
  <c r="BL1" i="67"/>
  <c r="C1249" i="67"/>
  <c r="A119" i="34" l="1"/>
  <c r="A177" i="34"/>
  <c r="N177" i="34"/>
  <c r="A137" i="34"/>
  <c r="A201" i="34"/>
  <c r="A9" i="34"/>
  <c r="A41" i="34"/>
  <c r="A73" i="34"/>
  <c r="A105" i="34"/>
  <c r="A181" i="34"/>
  <c r="A34" i="34"/>
  <c r="A205" i="34"/>
  <c r="A33" i="34"/>
  <c r="A77" i="34"/>
  <c r="A129" i="34"/>
  <c r="A245" i="34"/>
  <c r="A121" i="34"/>
  <c r="A30" i="34"/>
  <c r="A217" i="34"/>
  <c r="A37" i="34"/>
  <c r="A81" i="34"/>
  <c r="A145" i="34"/>
  <c r="A126" i="34"/>
  <c r="N34" i="34"/>
  <c r="A165" i="34"/>
  <c r="A21" i="34"/>
  <c r="A65" i="34"/>
  <c r="A109" i="34"/>
  <c r="A209" i="34"/>
  <c r="A169" i="34"/>
  <c r="A189" i="34"/>
  <c r="A29" i="34"/>
  <c r="A69" i="34"/>
  <c r="A117" i="34"/>
  <c r="A237" i="34"/>
  <c r="A2" i="34"/>
  <c r="A185" i="34"/>
  <c r="A155" i="34"/>
  <c r="A114" i="34"/>
  <c r="A186" i="34"/>
  <c r="A79" i="34"/>
  <c r="A166" i="34"/>
  <c r="A58" i="34"/>
  <c r="A234" i="34"/>
  <c r="A215" i="34"/>
  <c r="A130" i="34"/>
  <c r="A52" i="34"/>
  <c r="A139" i="34"/>
  <c r="A240" i="34"/>
  <c r="A204" i="34"/>
  <c r="A160" i="34"/>
  <c r="A120" i="34"/>
  <c r="A84" i="34"/>
  <c r="A44" i="34"/>
  <c r="A235" i="34"/>
  <c r="A187" i="34"/>
  <c r="N119" i="34"/>
  <c r="A213" i="34"/>
  <c r="A149" i="34"/>
  <c r="N137" i="34"/>
  <c r="N161" i="34"/>
  <c r="A161" i="34"/>
  <c r="A225" i="34"/>
  <c r="N9" i="34"/>
  <c r="N25" i="34"/>
  <c r="A25" i="34"/>
  <c r="A57" i="34"/>
  <c r="N73" i="34"/>
  <c r="N89" i="34"/>
  <c r="A89" i="34"/>
  <c r="A133" i="34"/>
  <c r="N181" i="34"/>
  <c r="N221" i="34"/>
  <c r="A221" i="34"/>
  <c r="A70" i="34"/>
  <c r="N141" i="34"/>
  <c r="A141" i="34"/>
  <c r="A13" i="34"/>
  <c r="N33" i="34"/>
  <c r="N53" i="34"/>
  <c r="A53" i="34"/>
  <c r="A97" i="34"/>
  <c r="N129" i="34"/>
  <c r="N193" i="34"/>
  <c r="A193" i="34"/>
  <c r="A206" i="34"/>
  <c r="N121" i="34"/>
  <c r="N233" i="34"/>
  <c r="A233" i="34"/>
  <c r="A153" i="34"/>
  <c r="N217" i="34"/>
  <c r="N17" i="34"/>
  <c r="A17" i="34"/>
  <c r="A61" i="34"/>
  <c r="N81" i="34"/>
  <c r="N101" i="34"/>
  <c r="A101" i="34"/>
  <c r="A197" i="34"/>
  <c r="N126" i="34"/>
  <c r="A146" i="34"/>
  <c r="A113" i="34"/>
  <c r="N165" i="34"/>
  <c r="N229" i="34"/>
  <c r="A229" i="34"/>
  <c r="A45" i="34"/>
  <c r="N65" i="34"/>
  <c r="N85" i="34"/>
  <c r="A85" i="34"/>
  <c r="A157" i="34"/>
  <c r="N209" i="34"/>
  <c r="N170" i="34"/>
  <c r="A170" i="34"/>
  <c r="A125" i="34"/>
  <c r="N189" i="34"/>
  <c r="N5" i="34"/>
  <c r="A5" i="34"/>
  <c r="A49" i="34"/>
  <c r="N69" i="34"/>
  <c r="N93" i="34"/>
  <c r="A93" i="34"/>
  <c r="A173" i="34"/>
  <c r="N237" i="34"/>
  <c r="N174" i="34"/>
  <c r="A174" i="34"/>
  <c r="A123" i="34"/>
  <c r="N185" i="34"/>
  <c r="N226" i="34"/>
  <c r="A226" i="34"/>
  <c r="A202" i="34"/>
  <c r="N114" i="34"/>
  <c r="N50" i="34"/>
  <c r="A50" i="34"/>
  <c r="A180" i="34"/>
  <c r="N79" i="34"/>
  <c r="N230" i="34"/>
  <c r="A230" i="34"/>
  <c r="A106" i="34"/>
  <c r="N58" i="34"/>
  <c r="N22" i="34"/>
  <c r="A22" i="34"/>
  <c r="A98" i="34"/>
  <c r="N215" i="34"/>
  <c r="N35" i="34"/>
  <c r="A35" i="34"/>
  <c r="A168" i="34"/>
  <c r="N52" i="34"/>
  <c r="N4" i="34"/>
  <c r="A4" i="34"/>
  <c r="A71" i="34"/>
  <c r="N240" i="34"/>
  <c r="N220" i="34"/>
  <c r="A220" i="34"/>
  <c r="A184" i="34"/>
  <c r="N160" i="34"/>
  <c r="N144" i="34"/>
  <c r="A144" i="34"/>
  <c r="A104" i="34"/>
  <c r="N84" i="34"/>
  <c r="N68" i="34"/>
  <c r="A68" i="34"/>
  <c r="A16" i="34"/>
  <c r="N235" i="34"/>
  <c r="N211" i="34"/>
  <c r="A211" i="34"/>
  <c r="A159" i="34"/>
  <c r="N213" i="34"/>
  <c r="N225" i="34"/>
  <c r="N133" i="34"/>
  <c r="N97" i="34"/>
  <c r="N153" i="34"/>
  <c r="N197" i="34"/>
  <c r="N146" i="34"/>
  <c r="N45" i="34"/>
  <c r="N125" i="34"/>
  <c r="N173" i="34"/>
  <c r="N202" i="34"/>
  <c r="N106" i="34"/>
  <c r="N168" i="34"/>
  <c r="N184" i="34"/>
  <c r="N16" i="34"/>
  <c r="A131" i="34"/>
  <c r="N131" i="34"/>
  <c r="A103" i="34"/>
  <c r="A47" i="34"/>
  <c r="A222" i="34"/>
  <c r="A66" i="34"/>
  <c r="A118" i="34"/>
  <c r="A6" i="34"/>
  <c r="A99" i="34"/>
  <c r="A8" i="34"/>
  <c r="A244" i="34"/>
  <c r="A188" i="34"/>
  <c r="A128" i="34"/>
  <c r="A48" i="34"/>
  <c r="A219" i="34"/>
  <c r="A143" i="34"/>
  <c r="A55" i="34"/>
  <c r="A67" i="34"/>
  <c r="A110" i="34"/>
  <c r="A142" i="34"/>
  <c r="A39" i="34"/>
  <c r="A150" i="34"/>
  <c r="A54" i="34"/>
  <c r="A194" i="34"/>
  <c r="A191" i="34"/>
  <c r="A94" i="34"/>
  <c r="A28" i="34"/>
  <c r="A135" i="34"/>
  <c r="A236" i="34"/>
  <c r="A200" i="34"/>
  <c r="N41" i="34"/>
  <c r="A210" i="34"/>
  <c r="N210" i="34"/>
  <c r="N205" i="34"/>
  <c r="N245" i="34"/>
  <c r="N37" i="34"/>
  <c r="N109" i="34"/>
  <c r="N29" i="34"/>
  <c r="N2" i="34"/>
  <c r="N186" i="34"/>
  <c r="N234" i="34"/>
  <c r="N139" i="34"/>
  <c r="N120" i="34"/>
  <c r="N187" i="34"/>
  <c r="A75" i="34"/>
  <c r="N47" i="34"/>
  <c r="N23" i="34"/>
  <c r="A23" i="34"/>
  <c r="A82" i="34"/>
  <c r="N66" i="34"/>
  <c r="N246" i="34"/>
  <c r="A246" i="34"/>
  <c r="A74" i="34"/>
  <c r="N6" i="34"/>
  <c r="N20" i="34"/>
  <c r="A20" i="34"/>
  <c r="A224" i="34"/>
  <c r="N8" i="34"/>
  <c r="N183" i="34"/>
  <c r="A183" i="34"/>
  <c r="A228" i="34"/>
  <c r="N188" i="34"/>
  <c r="N164" i="34"/>
  <c r="A164" i="34"/>
  <c r="A88" i="34"/>
  <c r="N48" i="34"/>
  <c r="N243" i="34"/>
  <c r="A243" i="34"/>
  <c r="A163" i="34"/>
  <c r="N143" i="34"/>
  <c r="N87" i="34"/>
  <c r="A87" i="34"/>
  <c r="A7" i="34"/>
  <c r="N67" i="34"/>
  <c r="N178" i="34"/>
  <c r="A178" i="34"/>
  <c r="A46" i="34"/>
  <c r="N142" i="34"/>
  <c r="N92" i="34"/>
  <c r="A92" i="34"/>
  <c r="A214" i="34"/>
  <c r="N150" i="34"/>
  <c r="N90" i="34"/>
  <c r="A90" i="34"/>
  <c r="A14" i="34"/>
  <c r="N194" i="34"/>
  <c r="N38" i="34"/>
  <c r="A38" i="34"/>
  <c r="A218" i="34"/>
  <c r="N94" i="34"/>
  <c r="N140" i="34"/>
  <c r="A140" i="34"/>
  <c r="A239" i="34"/>
  <c r="N135" i="34"/>
  <c r="N51" i="34"/>
  <c r="A51" i="34"/>
  <c r="A216" i="34"/>
  <c r="N200" i="34"/>
  <c r="N176" i="34"/>
  <c r="A176" i="34"/>
  <c r="A136" i="34"/>
  <c r="A100" i="34"/>
  <c r="A64" i="34"/>
  <c r="A12" i="34"/>
  <c r="A203" i="34"/>
  <c r="A151" i="34"/>
  <c r="A95" i="34"/>
  <c r="A43" i="34"/>
  <c r="A138" i="34"/>
  <c r="A179" i="34"/>
  <c r="A26" i="34"/>
  <c r="A162" i="34"/>
  <c r="A83" i="34"/>
  <c r="A148" i="34"/>
  <c r="A72" i="34"/>
  <c r="A195" i="34"/>
  <c r="A27" i="34"/>
  <c r="A241" i="34"/>
  <c r="N241" i="34"/>
  <c r="N57" i="34"/>
  <c r="N13" i="34"/>
  <c r="N61" i="34"/>
  <c r="N157" i="34"/>
  <c r="N123" i="34"/>
  <c r="N98" i="34"/>
  <c r="N104" i="34"/>
  <c r="N82" i="34"/>
  <c r="N224" i="34"/>
  <c r="N88" i="34"/>
  <c r="N7" i="34"/>
  <c r="N214" i="34"/>
  <c r="N218" i="34"/>
  <c r="N216" i="34"/>
  <c r="A156" i="34"/>
  <c r="N100" i="34"/>
  <c r="N64" i="34"/>
  <c r="A231" i="34"/>
  <c r="N175" i="34"/>
  <c r="A175" i="34"/>
  <c r="A63" i="34"/>
  <c r="N63" i="34"/>
  <c r="A15" i="34"/>
  <c r="N179" i="34"/>
  <c r="N26" i="34"/>
  <c r="A56" i="34"/>
  <c r="N208" i="34"/>
  <c r="A208" i="34"/>
  <c r="A32" i="34"/>
  <c r="N32" i="34"/>
  <c r="A107" i="34"/>
  <c r="A158" i="34"/>
  <c r="A18" i="34"/>
  <c r="A227" i="34"/>
  <c r="A198" i="34"/>
  <c r="A86" i="34"/>
  <c r="A10" i="34"/>
  <c r="A192" i="34"/>
  <c r="A190" i="34"/>
  <c r="A124" i="34"/>
  <c r="A207" i="34"/>
  <c r="A19" i="34"/>
  <c r="A212" i="34"/>
  <c r="A172" i="34"/>
  <c r="A132" i="34"/>
  <c r="A96" i="34"/>
  <c r="A60" i="34"/>
  <c r="A247" i="34"/>
  <c r="A199" i="34"/>
  <c r="A147" i="34"/>
  <c r="A91" i="34"/>
  <c r="A31" i="34"/>
  <c r="N201" i="34"/>
  <c r="N30" i="34"/>
  <c r="N21" i="34"/>
  <c r="N117" i="34"/>
  <c r="N166" i="34"/>
  <c r="N204" i="34"/>
  <c r="N103" i="34"/>
  <c r="N118" i="34"/>
  <c r="N244" i="34"/>
  <c r="N219" i="34"/>
  <c r="N110" i="34"/>
  <c r="N54" i="34"/>
  <c r="N28" i="34"/>
  <c r="N156" i="34"/>
  <c r="A116" i="34"/>
  <c r="N116" i="34"/>
  <c r="A80" i="34"/>
  <c r="N12" i="34"/>
  <c r="N203" i="34"/>
  <c r="N127" i="34"/>
  <c r="A127" i="34"/>
  <c r="N15" i="34"/>
  <c r="A238" i="34"/>
  <c r="N238" i="34"/>
  <c r="A182" i="34"/>
  <c r="N162" i="34"/>
  <c r="N83" i="34"/>
  <c r="N108" i="34"/>
  <c r="A108" i="34"/>
  <c r="N107" i="34"/>
  <c r="A242" i="34"/>
  <c r="N242" i="34"/>
  <c r="N158" i="34"/>
  <c r="N102" i="34"/>
  <c r="A102" i="34"/>
  <c r="A78" i="34"/>
  <c r="N78" i="34"/>
  <c r="N227" i="34"/>
  <c r="N3" i="34"/>
  <c r="A3" i="34"/>
  <c r="A134" i="34"/>
  <c r="N134" i="34"/>
  <c r="N86" i="34"/>
  <c r="N42" i="34"/>
  <c r="A42" i="34"/>
  <c r="A154" i="34"/>
  <c r="N154" i="34"/>
  <c r="N192" i="34"/>
  <c r="N167" i="34"/>
  <c r="A167" i="34"/>
  <c r="A62" i="34"/>
  <c r="N124" i="34"/>
  <c r="N24" i="34"/>
  <c r="A24" i="34"/>
  <c r="A111" i="34"/>
  <c r="N19" i="34"/>
  <c r="N232" i="34"/>
  <c r="A232" i="34"/>
  <c r="A196" i="34"/>
  <c r="N172" i="34"/>
  <c r="N152" i="34"/>
  <c r="A152" i="34"/>
  <c r="A112" i="34"/>
  <c r="N96" i="34"/>
  <c r="N76" i="34"/>
  <c r="A76" i="34"/>
  <c r="A36" i="34"/>
  <c r="N247" i="34"/>
  <c r="N223" i="34"/>
  <c r="A223" i="34"/>
  <c r="A171" i="34"/>
  <c r="N147" i="34"/>
  <c r="N115" i="34"/>
  <c r="A115" i="34"/>
  <c r="A59" i="34"/>
  <c r="N31" i="34"/>
  <c r="N11" i="34"/>
  <c r="A11" i="34"/>
  <c r="N149" i="34"/>
  <c r="N70" i="34"/>
  <c r="N206" i="34"/>
  <c r="N113" i="34"/>
  <c r="N49" i="34"/>
  <c r="N180" i="34"/>
  <c r="N71" i="34"/>
  <c r="N159" i="34"/>
  <c r="N75" i="34"/>
  <c r="N74" i="34"/>
  <c r="N228" i="34"/>
  <c r="N163" i="34"/>
  <c r="N46" i="34"/>
  <c r="N14" i="34"/>
  <c r="N239" i="34"/>
  <c r="N80" i="34"/>
  <c r="A40" i="34"/>
  <c r="N40" i="34"/>
  <c r="N151" i="34"/>
  <c r="N95" i="34"/>
  <c r="N182" i="34"/>
  <c r="A122" i="34"/>
  <c r="N122" i="34"/>
  <c r="N148" i="34"/>
  <c r="N72" i="34"/>
  <c r="N62" i="34"/>
  <c r="N111" i="34"/>
  <c r="N196" i="34"/>
  <c r="N112" i="34"/>
  <c r="N36" i="34"/>
  <c r="N77" i="34"/>
  <c r="N130" i="34"/>
  <c r="N128" i="34"/>
  <c r="N236" i="34"/>
  <c r="N27" i="34"/>
  <c r="N190" i="34"/>
  <c r="N60" i="34"/>
  <c r="N199" i="34"/>
  <c r="N155" i="34"/>
  <c r="N99" i="34"/>
  <c r="N191" i="34"/>
  <c r="N10" i="34"/>
  <c r="N132" i="34"/>
  <c r="N171" i="34"/>
  <c r="N44" i="34"/>
  <c r="N56" i="34"/>
  <c r="N195" i="34"/>
  <c r="N207" i="34"/>
  <c r="A1" i="34"/>
  <c r="N1" i="34"/>
  <c r="N105" i="34"/>
  <c r="N169" i="34"/>
  <c r="N222" i="34"/>
  <c r="N39" i="34"/>
  <c r="N136" i="34"/>
  <c r="N231" i="34"/>
  <c r="N43" i="34"/>
  <c r="N198" i="34"/>
  <c r="N212" i="34"/>
  <c r="N91" i="34"/>
  <c r="N145" i="34"/>
  <c r="N55" i="34"/>
  <c r="N138" i="34"/>
  <c r="N18" i="34"/>
  <c r="N59" i="34"/>
  <c r="A10" i="65"/>
  <c r="A55" i="65"/>
  <c r="A79" i="65"/>
  <c r="A103" i="65"/>
  <c r="A126" i="65"/>
  <c r="A174" i="65"/>
  <c r="A198" i="65"/>
  <c r="A218" i="65"/>
  <c r="A242" i="65"/>
  <c r="A18" i="65"/>
  <c r="A50" i="65"/>
  <c r="A111" i="65"/>
  <c r="A143" i="65"/>
  <c r="A175" i="65"/>
  <c r="A206" i="65"/>
  <c r="A117" i="65"/>
  <c r="A37" i="65"/>
  <c r="A23" i="65"/>
  <c r="A86" i="65"/>
  <c r="A134" i="65"/>
  <c r="A194" i="65"/>
  <c r="A222" i="65"/>
  <c r="A190" i="65"/>
  <c r="A137" i="65"/>
  <c r="A46" i="65"/>
  <c r="A87" i="65"/>
  <c r="A54" i="65"/>
  <c r="A118" i="65"/>
  <c r="A178" i="65"/>
  <c r="A239" i="65"/>
  <c r="A14" i="65"/>
  <c r="A26" i="65"/>
  <c r="A74" i="65"/>
  <c r="N242" i="65"/>
  <c r="A62" i="65"/>
  <c r="A142" i="65"/>
  <c r="A202" i="65"/>
  <c r="A161" i="65"/>
  <c r="A154" i="65"/>
  <c r="A53" i="65"/>
  <c r="A106" i="65"/>
  <c r="A167" i="65"/>
  <c r="A230" i="65"/>
  <c r="A66" i="65"/>
  <c r="A15" i="65"/>
  <c r="A119" i="65"/>
  <c r="A182" i="65"/>
  <c r="A246" i="65"/>
  <c r="A146" i="65"/>
  <c r="A94" i="65"/>
  <c r="A186" i="65"/>
  <c r="A223" i="65"/>
  <c r="A237" i="65"/>
  <c r="A197" i="65"/>
  <c r="A109" i="65"/>
  <c r="A33" i="65"/>
  <c r="A157" i="65"/>
  <c r="A85" i="65"/>
  <c r="A9" i="65"/>
  <c r="A22" i="65"/>
  <c r="N22" i="65"/>
  <c r="N55" i="65"/>
  <c r="N79" i="65"/>
  <c r="N103" i="65"/>
  <c r="A138" i="65"/>
  <c r="N138" i="65"/>
  <c r="A183" i="65"/>
  <c r="A207" i="65"/>
  <c r="A231" i="65"/>
  <c r="A225" i="65"/>
  <c r="N225" i="65"/>
  <c r="A70" i="65"/>
  <c r="A6" i="65"/>
  <c r="A38" i="65"/>
  <c r="N111" i="65"/>
  <c r="N143" i="65"/>
  <c r="N175" i="65"/>
  <c r="N218" i="65"/>
  <c r="N37" i="65"/>
  <c r="A39" i="65"/>
  <c r="N86" i="65"/>
  <c r="N102" i="65"/>
  <c r="A102" i="65"/>
  <c r="A166" i="65"/>
  <c r="A226" i="65"/>
  <c r="N226" i="65"/>
  <c r="N16" i="65"/>
  <c r="A16" i="65"/>
  <c r="N222" i="65"/>
  <c r="N190" i="65"/>
  <c r="N137" i="65"/>
  <c r="N46" i="65"/>
  <c r="N87" i="65"/>
  <c r="N7" i="65"/>
  <c r="A7" i="65"/>
  <c r="A71" i="65"/>
  <c r="N118" i="65"/>
  <c r="A210" i="65"/>
  <c r="A97" i="65"/>
  <c r="N206" i="65"/>
  <c r="N14" i="65"/>
  <c r="A58" i="65"/>
  <c r="N74" i="65"/>
  <c r="N62" i="65"/>
  <c r="N110" i="65"/>
  <c r="A110" i="65"/>
  <c r="A170" i="65"/>
  <c r="N202" i="65"/>
  <c r="N234" i="65"/>
  <c r="A234" i="65"/>
  <c r="N30" i="65"/>
  <c r="A30" i="65"/>
  <c r="A215" i="65"/>
  <c r="N53" i="65"/>
  <c r="A162" i="65"/>
  <c r="A34" i="65"/>
  <c r="N47" i="65"/>
  <c r="A47" i="65"/>
  <c r="A135" i="65"/>
  <c r="N167" i="65"/>
  <c r="N199" i="65"/>
  <c r="A199" i="65"/>
  <c r="A181" i="65"/>
  <c r="N194" i="65"/>
  <c r="N66" i="65"/>
  <c r="N15" i="65"/>
  <c r="N78" i="65"/>
  <c r="A78" i="65"/>
  <c r="A151" i="65"/>
  <c r="N182" i="65"/>
  <c r="N214" i="65"/>
  <c r="A214" i="65"/>
  <c r="A73" i="65"/>
  <c r="N146" i="65"/>
  <c r="N18" i="65"/>
  <c r="A122" i="65"/>
  <c r="N186" i="65"/>
  <c r="N247" i="65"/>
  <c r="A247" i="65"/>
  <c r="A95" i="65"/>
  <c r="N237" i="65"/>
  <c r="N217" i="65"/>
  <c r="A217" i="65"/>
  <c r="A153" i="65"/>
  <c r="N109" i="65"/>
  <c r="N69" i="65"/>
  <c r="A69" i="65"/>
  <c r="A193" i="65"/>
  <c r="N157" i="65"/>
  <c r="N121" i="65"/>
  <c r="A121" i="65"/>
  <c r="A45" i="65"/>
  <c r="N9" i="65"/>
  <c r="A90" i="65"/>
  <c r="A114" i="65"/>
  <c r="N114" i="65"/>
  <c r="N150" i="65"/>
  <c r="A150" i="65"/>
  <c r="A98" i="65"/>
  <c r="N98" i="65"/>
  <c r="A130" i="65"/>
  <c r="A158" i="65"/>
  <c r="A245" i="65"/>
  <c r="N245" i="65"/>
  <c r="N90" i="65"/>
  <c r="N23" i="65"/>
  <c r="N134" i="65"/>
  <c r="N158" i="65"/>
  <c r="N126" i="65"/>
  <c r="A42" i="65"/>
  <c r="N42" i="65"/>
  <c r="N54" i="65"/>
  <c r="N239" i="65"/>
  <c r="N174" i="65"/>
  <c r="N26" i="65"/>
  <c r="A2" i="65"/>
  <c r="N142" i="65"/>
  <c r="N161" i="65"/>
  <c r="N154" i="65"/>
  <c r="N106" i="65"/>
  <c r="N230" i="65"/>
  <c r="N130" i="65"/>
  <c r="N2" i="65"/>
  <c r="N119" i="65"/>
  <c r="N246" i="65"/>
  <c r="N94" i="65"/>
  <c r="N223" i="65"/>
  <c r="N197" i="65"/>
  <c r="N33" i="65"/>
  <c r="N85" i="65"/>
  <c r="A236" i="65"/>
  <c r="N38" i="65"/>
  <c r="N166" i="65"/>
  <c r="N117" i="65"/>
  <c r="N50" i="65"/>
  <c r="N215" i="65"/>
  <c r="N181" i="65"/>
  <c r="N73" i="65"/>
  <c r="N193" i="65"/>
  <c r="A204" i="65"/>
  <c r="A172" i="65"/>
  <c r="A140" i="65"/>
  <c r="A108" i="65"/>
  <c r="A76" i="65"/>
  <c r="A40" i="65"/>
  <c r="A4" i="65"/>
  <c r="A187" i="65"/>
  <c r="A123" i="65"/>
  <c r="A59" i="65"/>
  <c r="A31" i="65"/>
  <c r="A17" i="65"/>
  <c r="A25" i="65"/>
  <c r="A180" i="65"/>
  <c r="A116" i="65"/>
  <c r="A12" i="65"/>
  <c r="A107" i="65"/>
  <c r="A191" i="65"/>
  <c r="A233" i="65"/>
  <c r="A189" i="65"/>
  <c r="A101" i="65"/>
  <c r="A21" i="65"/>
  <c r="A149" i="65"/>
  <c r="A77" i="65"/>
  <c r="A48" i="65"/>
  <c r="A216" i="65"/>
  <c r="A184" i="65"/>
  <c r="A152" i="65"/>
  <c r="A120" i="65"/>
  <c r="A88" i="65"/>
  <c r="A56" i="65"/>
  <c r="A20" i="65"/>
  <c r="A211" i="65"/>
  <c r="A147" i="65"/>
  <c r="A83" i="65"/>
  <c r="A19" i="65"/>
  <c r="A241" i="65"/>
  <c r="A205" i="65"/>
  <c r="A125" i="65"/>
  <c r="A41" i="65"/>
  <c r="A169" i="65"/>
  <c r="A93" i="65"/>
  <c r="N183" i="65"/>
  <c r="N198" i="65"/>
  <c r="A82" i="65"/>
  <c r="N82" i="65"/>
  <c r="A238" i="65"/>
  <c r="N238" i="65"/>
  <c r="N39" i="65"/>
  <c r="A201" i="65"/>
  <c r="N201" i="65"/>
  <c r="N10" i="65"/>
  <c r="N58" i="65"/>
  <c r="N135" i="65"/>
  <c r="N151" i="65"/>
  <c r="N153" i="65"/>
  <c r="N236" i="65"/>
  <c r="N220" i="65"/>
  <c r="A220" i="65"/>
  <c r="A188" i="65"/>
  <c r="N172" i="65"/>
  <c r="N156" i="65"/>
  <c r="A156" i="65"/>
  <c r="A124" i="65"/>
  <c r="N108" i="65"/>
  <c r="N92" i="65"/>
  <c r="A92" i="65"/>
  <c r="A60" i="65"/>
  <c r="N40" i="65"/>
  <c r="N24" i="65"/>
  <c r="A24" i="65"/>
  <c r="A219" i="65"/>
  <c r="N187" i="65"/>
  <c r="N155" i="65"/>
  <c r="A155" i="65"/>
  <c r="A91" i="65"/>
  <c r="N59" i="65"/>
  <c r="N27" i="65"/>
  <c r="A27" i="65"/>
  <c r="A129" i="65"/>
  <c r="N17" i="65"/>
  <c r="N105" i="65"/>
  <c r="A105" i="65"/>
  <c r="A228" i="65"/>
  <c r="N180" i="65"/>
  <c r="N148" i="65"/>
  <c r="A148" i="65"/>
  <c r="A68" i="65"/>
  <c r="N12" i="65"/>
  <c r="N203" i="65"/>
  <c r="A203" i="65"/>
  <c r="A43" i="65"/>
  <c r="N191" i="65"/>
  <c r="N63" i="65"/>
  <c r="A63" i="65"/>
  <c r="A213" i="65"/>
  <c r="N189" i="65"/>
  <c r="N141" i="65"/>
  <c r="A141" i="65"/>
  <c r="A61" i="65"/>
  <c r="N21" i="65"/>
  <c r="N185" i="65"/>
  <c r="A185" i="65"/>
  <c r="A113" i="65"/>
  <c r="N77" i="65"/>
  <c r="N29" i="65"/>
  <c r="A29" i="65"/>
  <c r="A232" i="65"/>
  <c r="N216" i="65"/>
  <c r="N200" i="65"/>
  <c r="A200" i="65"/>
  <c r="A168" i="65"/>
  <c r="N152" i="65"/>
  <c r="N136" i="65"/>
  <c r="A136" i="65"/>
  <c r="A104" i="65"/>
  <c r="N88" i="65"/>
  <c r="N72" i="65"/>
  <c r="A72" i="65"/>
  <c r="A36" i="65"/>
  <c r="N20" i="65"/>
  <c r="N243" i="65"/>
  <c r="A243" i="65"/>
  <c r="A179" i="65"/>
  <c r="N147" i="65"/>
  <c r="N115" i="65"/>
  <c r="A115" i="65"/>
  <c r="A51" i="65"/>
  <c r="N19" i="65"/>
  <c r="N127" i="65"/>
  <c r="A127" i="65"/>
  <c r="A221" i="65"/>
  <c r="N205" i="65"/>
  <c r="N165" i="65"/>
  <c r="A165" i="65"/>
  <c r="A81" i="65"/>
  <c r="N41" i="65"/>
  <c r="N5" i="65"/>
  <c r="A5" i="65"/>
  <c r="A133" i="65"/>
  <c r="N93" i="65"/>
  <c r="N70" i="65"/>
  <c r="N210" i="65"/>
  <c r="N95" i="65"/>
  <c r="N124" i="65"/>
  <c r="N219" i="65"/>
  <c r="N129" i="65"/>
  <c r="N68" i="65"/>
  <c r="N213" i="65"/>
  <c r="N113" i="65"/>
  <c r="N168" i="65"/>
  <c r="N36" i="65"/>
  <c r="N51" i="65"/>
  <c r="N81" i="65"/>
  <c r="A13" i="65"/>
  <c r="A224" i="65"/>
  <c r="A192" i="65"/>
  <c r="A160" i="65"/>
  <c r="A128" i="65"/>
  <c r="A96" i="65"/>
  <c r="A64" i="65"/>
  <c r="A28" i="65"/>
  <c r="A227" i="65"/>
  <c r="A163" i="65"/>
  <c r="A99" i="65"/>
  <c r="A35" i="65"/>
  <c r="A159" i="65"/>
  <c r="A209" i="65"/>
  <c r="A89" i="65"/>
  <c r="A177" i="65"/>
  <c r="A65" i="65"/>
  <c r="A212" i="65"/>
  <c r="A164" i="65"/>
  <c r="A100" i="65"/>
  <c r="A52" i="65"/>
  <c r="A235" i="65"/>
  <c r="A139" i="65"/>
  <c r="A11" i="65"/>
  <c r="N6" i="65"/>
  <c r="N71" i="65"/>
  <c r="N178" i="65"/>
  <c r="N207" i="65"/>
  <c r="N97" i="65"/>
  <c r="N162" i="65"/>
  <c r="N188" i="65"/>
  <c r="N60" i="65"/>
  <c r="N91" i="65"/>
  <c r="N228" i="65"/>
  <c r="N43" i="65"/>
  <c r="N61" i="65"/>
  <c r="N232" i="65"/>
  <c r="N104" i="65"/>
  <c r="N179" i="65"/>
  <c r="N221" i="65"/>
  <c r="N133" i="65"/>
  <c r="N231" i="65"/>
  <c r="N170" i="65"/>
  <c r="N45" i="65"/>
  <c r="N76" i="65"/>
  <c r="N25" i="65"/>
  <c r="N101" i="65"/>
  <c r="N120" i="65"/>
  <c r="N241" i="65"/>
  <c r="A57" i="65"/>
  <c r="N57" i="65"/>
  <c r="N240" i="65"/>
  <c r="A240" i="65"/>
  <c r="N192" i="65"/>
  <c r="A144" i="65"/>
  <c r="N144" i="65"/>
  <c r="N112" i="65"/>
  <c r="A112" i="65"/>
  <c r="N64" i="65"/>
  <c r="A8" i="65"/>
  <c r="N8" i="65"/>
  <c r="N195" i="65"/>
  <c r="A195" i="65"/>
  <c r="N99" i="65"/>
  <c r="A3" i="65"/>
  <c r="N3" i="65"/>
  <c r="N229" i="65"/>
  <c r="A229" i="65"/>
  <c r="N89" i="65"/>
  <c r="A145" i="65"/>
  <c r="N145" i="65"/>
  <c r="N244" i="65"/>
  <c r="A244" i="65"/>
  <c r="N164" i="65"/>
  <c r="A84" i="65"/>
  <c r="N84" i="65"/>
  <c r="N32" i="65"/>
  <c r="A32" i="65"/>
  <c r="N139" i="65"/>
  <c r="N34" i="65"/>
  <c r="N122" i="65"/>
  <c r="N140" i="65"/>
  <c r="N31" i="65"/>
  <c r="N233" i="65"/>
  <c r="N184" i="65"/>
  <c r="N83" i="65"/>
  <c r="N224" i="65"/>
  <c r="A176" i="65"/>
  <c r="N176" i="65"/>
  <c r="N96" i="65"/>
  <c r="A44" i="65"/>
  <c r="N44" i="65"/>
  <c r="N163" i="65"/>
  <c r="A67" i="65"/>
  <c r="N67" i="65"/>
  <c r="N209" i="65"/>
  <c r="A49" i="65"/>
  <c r="N49" i="65"/>
  <c r="N212" i="65"/>
  <c r="A132" i="65"/>
  <c r="N132" i="65"/>
  <c r="N235" i="65"/>
  <c r="A75" i="65"/>
  <c r="N75" i="65"/>
  <c r="N204" i="65"/>
  <c r="N123" i="65"/>
  <c r="N107" i="65"/>
  <c r="N48" i="65"/>
  <c r="N211" i="65"/>
  <c r="N169" i="65"/>
  <c r="N13" i="65"/>
  <c r="A208" i="65"/>
  <c r="N208" i="65"/>
  <c r="N128" i="65"/>
  <c r="A80" i="65"/>
  <c r="N80" i="65"/>
  <c r="N227" i="65"/>
  <c r="A131" i="65"/>
  <c r="N131" i="65"/>
  <c r="N159" i="65"/>
  <c r="A173" i="65"/>
  <c r="N173" i="65"/>
  <c r="N65" i="65"/>
  <c r="A196" i="65"/>
  <c r="N196" i="65"/>
  <c r="N52" i="65"/>
  <c r="A171" i="65"/>
  <c r="N171" i="65"/>
  <c r="N4" i="65"/>
  <c r="N116" i="65"/>
  <c r="N149" i="65"/>
  <c r="N56" i="65"/>
  <c r="N125" i="65"/>
  <c r="N160" i="65"/>
  <c r="N28" i="65"/>
  <c r="N35" i="65"/>
  <c r="N177" i="65"/>
  <c r="N100" i="65"/>
  <c r="N11" i="65"/>
  <c r="A1" i="65"/>
  <c r="N1" i="65"/>
</calcChain>
</file>

<file path=xl/sharedStrings.xml><?xml version="1.0" encoding="utf-8"?>
<sst xmlns="http://schemas.openxmlformats.org/spreadsheetml/2006/main" count="22274" uniqueCount="6688">
  <si>
    <t>件</t>
    <rPh sb="0" eb="1">
      <t>ケン</t>
    </rPh>
    <phoneticPr fontId="1"/>
  </si>
  <si>
    <t>日</t>
    <rPh sb="0" eb="1">
      <t>ニチ</t>
    </rPh>
    <phoneticPr fontId="1"/>
  </si>
  <si>
    <t>回</t>
    <rPh sb="0" eb="1">
      <t>カイ</t>
    </rPh>
    <phoneticPr fontId="1"/>
  </si>
  <si>
    <t>レセプト件数</t>
    <rPh sb="4" eb="6">
      <t>ケンスウ</t>
    </rPh>
    <phoneticPr fontId="1"/>
  </si>
  <si>
    <t>算定日数</t>
    <rPh sb="0" eb="2">
      <t>サンテイ</t>
    </rPh>
    <rPh sb="2" eb="4">
      <t>ニッスウ</t>
    </rPh>
    <phoneticPr fontId="1"/>
  </si>
  <si>
    <t>入院基本料</t>
    <rPh sb="0" eb="2">
      <t>ニュウイン</t>
    </rPh>
    <rPh sb="2" eb="5">
      <t>キホンリョウ</t>
    </rPh>
    <phoneticPr fontId="1"/>
  </si>
  <si>
    <t>２．一般病棟10対１入院基本料</t>
    <rPh sb="2" eb="4">
      <t>イッパン</t>
    </rPh>
    <rPh sb="4" eb="6">
      <t>ビョウトウ</t>
    </rPh>
    <rPh sb="8" eb="9">
      <t>ツイ</t>
    </rPh>
    <rPh sb="10" eb="12">
      <t>ニュウイン</t>
    </rPh>
    <rPh sb="12" eb="15">
      <t>キホンリョウ</t>
    </rPh>
    <phoneticPr fontId="2"/>
  </si>
  <si>
    <t>３．一般病棟13対１入院基本料</t>
    <rPh sb="2" eb="4">
      <t>イッパン</t>
    </rPh>
    <rPh sb="4" eb="6">
      <t>ビョウトウ</t>
    </rPh>
    <rPh sb="8" eb="9">
      <t>ツイ</t>
    </rPh>
    <rPh sb="10" eb="12">
      <t>ニュウイン</t>
    </rPh>
    <rPh sb="12" eb="15">
      <t>キホンリョウ</t>
    </rPh>
    <phoneticPr fontId="2"/>
  </si>
  <si>
    <t>４．一般病棟15対１入院基本料</t>
    <rPh sb="2" eb="4">
      <t>イッパン</t>
    </rPh>
    <rPh sb="4" eb="6">
      <t>ビョウトウ</t>
    </rPh>
    <rPh sb="8" eb="9">
      <t>ツイ</t>
    </rPh>
    <rPh sb="10" eb="12">
      <t>ニュウイン</t>
    </rPh>
    <rPh sb="12" eb="15">
      <t>キホンリョウ</t>
    </rPh>
    <phoneticPr fontId="2"/>
  </si>
  <si>
    <t>特定入院料</t>
    <rPh sb="0" eb="2">
      <t>トクテイ</t>
    </rPh>
    <rPh sb="2" eb="5">
      <t>ニュウインリョウ</t>
    </rPh>
    <phoneticPr fontId="1"/>
  </si>
  <si>
    <t>　入院基本料Ａ</t>
    <rPh sb="1" eb="3">
      <t>ニュウイン</t>
    </rPh>
    <rPh sb="3" eb="6">
      <t>キホンリョウ</t>
    </rPh>
    <phoneticPr fontId="1"/>
  </si>
  <si>
    <t>　入院基本料Ｂ</t>
    <rPh sb="1" eb="3">
      <t>ニュウイン</t>
    </rPh>
    <rPh sb="3" eb="6">
      <t>キホンリョウ</t>
    </rPh>
    <phoneticPr fontId="1"/>
  </si>
  <si>
    <t>　入院基本料Ｃ</t>
    <rPh sb="1" eb="3">
      <t>ニュウイン</t>
    </rPh>
    <rPh sb="3" eb="6">
      <t>キホンリョウ</t>
    </rPh>
    <phoneticPr fontId="1"/>
  </si>
  <si>
    <t>　入院基本料Ｄ</t>
    <rPh sb="1" eb="3">
      <t>ニュウイン</t>
    </rPh>
    <rPh sb="3" eb="6">
      <t>キホンリョウ</t>
    </rPh>
    <phoneticPr fontId="1"/>
  </si>
  <si>
    <t>　入院基本料Ｅ</t>
    <rPh sb="1" eb="3">
      <t>ニュウイン</t>
    </rPh>
    <rPh sb="3" eb="6">
      <t>キホンリョウ</t>
    </rPh>
    <phoneticPr fontId="1"/>
  </si>
  <si>
    <t>　入院基本料Ｆ</t>
    <rPh sb="1" eb="3">
      <t>ニュウイン</t>
    </rPh>
    <rPh sb="3" eb="6">
      <t>キホンリョウ</t>
    </rPh>
    <phoneticPr fontId="1"/>
  </si>
  <si>
    <t>　入院基本料Ｇ</t>
    <rPh sb="1" eb="3">
      <t>ニュウイン</t>
    </rPh>
    <rPh sb="3" eb="6">
      <t>キホンリョウ</t>
    </rPh>
    <phoneticPr fontId="1"/>
  </si>
  <si>
    <t>　入院基本料Ｈ</t>
    <rPh sb="1" eb="3">
      <t>ニュウイン</t>
    </rPh>
    <rPh sb="3" eb="6">
      <t>キホンリョウ</t>
    </rPh>
    <phoneticPr fontId="1"/>
  </si>
  <si>
    <t>　入院基本料Ｉ</t>
    <rPh sb="1" eb="3">
      <t>ニュウイン</t>
    </rPh>
    <rPh sb="3" eb="6">
      <t>キホンリョウ</t>
    </rPh>
    <phoneticPr fontId="1"/>
  </si>
  <si>
    <t>算定回数</t>
    <rPh sb="2" eb="4">
      <t>カイスウ</t>
    </rPh>
    <phoneticPr fontId="1"/>
  </si>
  <si>
    <t>　補助人工心臓</t>
    <rPh sb="1" eb="3">
      <t>ホジョ</t>
    </rPh>
    <rPh sb="3" eb="5">
      <t>ジンコウ</t>
    </rPh>
    <rPh sb="5" eb="7">
      <t>シンゾウ</t>
    </rPh>
    <phoneticPr fontId="1"/>
  </si>
  <si>
    <t>　救急医療管理加算１</t>
    <rPh sb="1" eb="3">
      <t>キュウキュウ</t>
    </rPh>
    <rPh sb="3" eb="5">
      <t>イリョウ</t>
    </rPh>
    <rPh sb="5" eb="7">
      <t>カンリ</t>
    </rPh>
    <rPh sb="7" eb="9">
      <t>カサン</t>
    </rPh>
    <phoneticPr fontId="1"/>
  </si>
  <si>
    <t>　救急医療管理加算２</t>
    <rPh sb="1" eb="3">
      <t>キュウキュウ</t>
    </rPh>
    <rPh sb="3" eb="5">
      <t>イリョウ</t>
    </rPh>
    <rPh sb="5" eb="7">
      <t>カンリ</t>
    </rPh>
    <rPh sb="7" eb="9">
      <t>カサン</t>
    </rPh>
    <phoneticPr fontId="1"/>
  </si>
  <si>
    <t>１．有床診療所入院基本料</t>
    <rPh sb="2" eb="4">
      <t>ユウショウ</t>
    </rPh>
    <rPh sb="4" eb="7">
      <t>シンリョウジョ</t>
    </rPh>
    <rPh sb="7" eb="9">
      <t>ニュウイン</t>
    </rPh>
    <rPh sb="9" eb="12">
      <t>キホンリョウ</t>
    </rPh>
    <phoneticPr fontId="2"/>
  </si>
  <si>
    <t>　有床診療所入院基本料１</t>
    <rPh sb="1" eb="3">
      <t>ユウショウ</t>
    </rPh>
    <rPh sb="3" eb="6">
      <t>シンリョウジョ</t>
    </rPh>
    <rPh sb="6" eb="8">
      <t>ニュウイン</t>
    </rPh>
    <rPh sb="8" eb="11">
      <t>キホンリョウ</t>
    </rPh>
    <phoneticPr fontId="1"/>
  </si>
  <si>
    <t>　有床診療所入院基本料２</t>
    <rPh sb="1" eb="3">
      <t>ユウショウ</t>
    </rPh>
    <rPh sb="3" eb="6">
      <t>シンリョウジョ</t>
    </rPh>
    <rPh sb="6" eb="8">
      <t>ニュウイン</t>
    </rPh>
    <rPh sb="8" eb="11">
      <t>キホンリョウ</t>
    </rPh>
    <phoneticPr fontId="1"/>
  </si>
  <si>
    <t>　有床診療所入院基本料３</t>
    <rPh sb="1" eb="3">
      <t>ユウショウ</t>
    </rPh>
    <rPh sb="3" eb="6">
      <t>シンリョウジョ</t>
    </rPh>
    <rPh sb="6" eb="8">
      <t>ニュウイン</t>
    </rPh>
    <rPh sb="8" eb="11">
      <t>キホンリョウ</t>
    </rPh>
    <phoneticPr fontId="1"/>
  </si>
  <si>
    <t>　有床診療所入院基本料４</t>
    <rPh sb="1" eb="3">
      <t>ユウショウ</t>
    </rPh>
    <rPh sb="3" eb="6">
      <t>シンリョウジョ</t>
    </rPh>
    <rPh sb="6" eb="8">
      <t>ニュウイン</t>
    </rPh>
    <rPh sb="8" eb="11">
      <t>キホンリョウ</t>
    </rPh>
    <phoneticPr fontId="1"/>
  </si>
  <si>
    <t>　有床診療所入院基本料５</t>
    <rPh sb="1" eb="3">
      <t>ユウショウ</t>
    </rPh>
    <rPh sb="3" eb="6">
      <t>シンリョウジョ</t>
    </rPh>
    <rPh sb="6" eb="8">
      <t>ニュウイン</t>
    </rPh>
    <rPh sb="8" eb="11">
      <t>キホンリョウ</t>
    </rPh>
    <phoneticPr fontId="1"/>
  </si>
  <si>
    <t>　有床診療所入院基本料６</t>
    <rPh sb="1" eb="3">
      <t>ユウショウ</t>
    </rPh>
    <rPh sb="3" eb="6">
      <t>シンリョウジョ</t>
    </rPh>
    <rPh sb="6" eb="8">
      <t>ニュウイン</t>
    </rPh>
    <rPh sb="8" eb="11">
      <t>キホンリョウ</t>
    </rPh>
    <phoneticPr fontId="1"/>
  </si>
  <si>
    <t>算定回数</t>
    <rPh sb="0" eb="2">
      <t>サンテイ</t>
    </rPh>
    <rPh sb="2" eb="4">
      <t>カイスウ</t>
    </rPh>
    <phoneticPr fontId="1"/>
  </si>
  <si>
    <t>　１時間以内又は１時間につき</t>
    <rPh sb="2" eb="4">
      <t>ジカン</t>
    </rPh>
    <rPh sb="4" eb="6">
      <t>イナイ</t>
    </rPh>
    <rPh sb="6" eb="7">
      <t>マタ</t>
    </rPh>
    <rPh sb="9" eb="11">
      <t>ジカン</t>
    </rPh>
    <phoneticPr fontId="1"/>
  </si>
  <si>
    <t>　初日</t>
    <rPh sb="1" eb="3">
      <t>ショニチ</t>
    </rPh>
    <phoneticPr fontId="1"/>
  </si>
  <si>
    <t>　２日目以降</t>
    <rPh sb="2" eb="3">
      <t>ニチ</t>
    </rPh>
    <rPh sb="3" eb="4">
      <t>メ</t>
    </rPh>
    <rPh sb="4" eb="6">
      <t>イコウ</t>
    </rPh>
    <phoneticPr fontId="1"/>
  </si>
  <si>
    <t>　２日目以降30日目まで</t>
    <rPh sb="2" eb="3">
      <t>ニチ</t>
    </rPh>
    <rPh sb="3" eb="4">
      <t>メ</t>
    </rPh>
    <rPh sb="4" eb="6">
      <t>イコウ</t>
    </rPh>
    <rPh sb="8" eb="9">
      <t>ニチ</t>
    </rPh>
    <rPh sb="9" eb="10">
      <t>メ</t>
    </rPh>
    <phoneticPr fontId="1"/>
  </si>
  <si>
    <t>　31日目以降</t>
    <rPh sb="3" eb="4">
      <t>ニチ</t>
    </rPh>
    <rPh sb="4" eb="5">
      <t>メ</t>
    </rPh>
    <rPh sb="5" eb="7">
      <t>イコウ</t>
    </rPh>
    <phoneticPr fontId="1"/>
  </si>
  <si>
    <t>　31日目以降90日目まで</t>
    <rPh sb="3" eb="4">
      <t>ニチ</t>
    </rPh>
    <rPh sb="4" eb="5">
      <t>メ</t>
    </rPh>
    <rPh sb="5" eb="7">
      <t>イコウ</t>
    </rPh>
    <rPh sb="9" eb="10">
      <t>ニチ</t>
    </rPh>
    <rPh sb="10" eb="11">
      <t>メ</t>
    </rPh>
    <phoneticPr fontId="1"/>
  </si>
  <si>
    <t>　91日目以降</t>
    <rPh sb="3" eb="4">
      <t>ニチ</t>
    </rPh>
    <rPh sb="4" eb="5">
      <t>メ</t>
    </rPh>
    <rPh sb="5" eb="7">
      <t>イコウ</t>
    </rPh>
    <phoneticPr fontId="1"/>
  </si>
  <si>
    <t>　２時間を超えた場合</t>
    <rPh sb="2" eb="4">
      <t>ジカン</t>
    </rPh>
    <rPh sb="5" eb="6">
      <t>コ</t>
    </rPh>
    <rPh sb="8" eb="10">
      <t>バアイ</t>
    </rPh>
    <phoneticPr fontId="1"/>
  </si>
  <si>
    <t>　植込型補助人工心臓（非拍動流型）</t>
    <rPh sb="1" eb="3">
      <t>ウエコ</t>
    </rPh>
    <rPh sb="3" eb="4">
      <t>ガタ</t>
    </rPh>
    <rPh sb="4" eb="6">
      <t>ホジョ</t>
    </rPh>
    <rPh sb="6" eb="8">
      <t>ジンコウ</t>
    </rPh>
    <rPh sb="8" eb="10">
      <t>シンゾウ</t>
    </rPh>
    <rPh sb="11" eb="12">
      <t>ヒ</t>
    </rPh>
    <rPh sb="12" eb="14">
      <t>ハクドウ</t>
    </rPh>
    <rPh sb="14" eb="15">
      <t>リュウ</t>
    </rPh>
    <rPh sb="15" eb="16">
      <t>ガタ</t>
    </rPh>
    <phoneticPr fontId="1"/>
  </si>
  <si>
    <t>　精神科疾患患者等受入加算</t>
    <rPh sb="1" eb="4">
      <t>セイシンカ</t>
    </rPh>
    <rPh sb="4" eb="6">
      <t>シッカン</t>
    </rPh>
    <rPh sb="6" eb="9">
      <t>カンジャトウ</t>
    </rPh>
    <rPh sb="9" eb="11">
      <t>ウケイレ</t>
    </rPh>
    <rPh sb="11" eb="13">
      <t>カサン</t>
    </rPh>
    <phoneticPr fontId="1"/>
  </si>
  <si>
    <t>　在宅療養支援病院等の場合</t>
    <rPh sb="1" eb="3">
      <t>ザイタク</t>
    </rPh>
    <rPh sb="3" eb="5">
      <t>リョウヨウ</t>
    </rPh>
    <rPh sb="5" eb="7">
      <t>シエン</t>
    </rPh>
    <rPh sb="7" eb="10">
      <t>ビョウイントウ</t>
    </rPh>
    <rPh sb="11" eb="13">
      <t>バアイ</t>
    </rPh>
    <phoneticPr fontId="1"/>
  </si>
  <si>
    <t>　上記以外の場合</t>
    <rPh sb="1" eb="3">
      <t>ジョウキ</t>
    </rPh>
    <rPh sb="3" eb="5">
      <t>イガイ</t>
    </rPh>
    <rPh sb="6" eb="8">
      <t>バアイ</t>
    </rPh>
    <phoneticPr fontId="1"/>
  </si>
  <si>
    <t>　30分までの場合</t>
    <rPh sb="3" eb="4">
      <t>ブン</t>
    </rPh>
    <rPh sb="7" eb="9">
      <t>バアイ</t>
    </rPh>
    <phoneticPr fontId="1"/>
  </si>
  <si>
    <t>　30分を超えた場合</t>
    <rPh sb="3" eb="4">
      <t>フン</t>
    </rPh>
    <rPh sb="5" eb="6">
      <t>コ</t>
    </rPh>
    <rPh sb="8" eb="10">
      <t>バアイ</t>
    </rPh>
    <phoneticPr fontId="1"/>
  </si>
  <si>
    <t>　その他の場合</t>
    <rPh sb="3" eb="4">
      <t>タ</t>
    </rPh>
    <rPh sb="5" eb="7">
      <t>バアイ</t>
    </rPh>
    <phoneticPr fontId="1"/>
  </si>
  <si>
    <t>　一般病棟入院基本料</t>
    <rPh sb="1" eb="3">
      <t>イッパン</t>
    </rPh>
    <rPh sb="3" eb="5">
      <t>ビョウトウ</t>
    </rPh>
    <rPh sb="5" eb="7">
      <t>ニュウイン</t>
    </rPh>
    <rPh sb="7" eb="10">
      <t>キホンリョウ</t>
    </rPh>
    <phoneticPr fontId="1"/>
  </si>
  <si>
    <t>　地域包括ケア病棟入院料</t>
    <rPh sb="1" eb="3">
      <t>チイキ</t>
    </rPh>
    <rPh sb="3" eb="5">
      <t>ホウカツ</t>
    </rPh>
    <rPh sb="7" eb="9">
      <t>ビョウトウ</t>
    </rPh>
    <rPh sb="9" eb="12">
      <t>ニュウインリョウ</t>
    </rPh>
    <phoneticPr fontId="1"/>
  </si>
  <si>
    <t>　特定一般病棟入院料</t>
    <rPh sb="1" eb="3">
      <t>トクテイ</t>
    </rPh>
    <rPh sb="3" eb="5">
      <t>イッパン</t>
    </rPh>
    <rPh sb="5" eb="7">
      <t>ビョウトウ</t>
    </rPh>
    <rPh sb="7" eb="10">
      <t>ニュウインリョウ</t>
    </rPh>
    <phoneticPr fontId="1"/>
  </si>
  <si>
    <t>　療養病棟入院基本料</t>
    <rPh sb="1" eb="3">
      <t>リョウヨウ</t>
    </rPh>
    <rPh sb="3" eb="5">
      <t>ビョウトウ</t>
    </rPh>
    <rPh sb="5" eb="7">
      <t>ニュウイン</t>
    </rPh>
    <rPh sb="7" eb="10">
      <t>キホンリョウ</t>
    </rPh>
    <phoneticPr fontId="1"/>
  </si>
  <si>
    <t>　有床診療所療養病床入院基本料</t>
    <rPh sb="1" eb="3">
      <t>ユウショウ</t>
    </rPh>
    <rPh sb="3" eb="6">
      <t>シンリョウジョ</t>
    </rPh>
    <rPh sb="6" eb="8">
      <t>リョウヨウ</t>
    </rPh>
    <rPh sb="8" eb="10">
      <t>ビョウショウ</t>
    </rPh>
    <rPh sb="10" eb="12">
      <t>ニュウイン</t>
    </rPh>
    <rPh sb="12" eb="15">
      <t>キホンリョウ</t>
    </rPh>
    <phoneticPr fontId="1"/>
  </si>
  <si>
    <t>　３時間を超えた場合</t>
    <rPh sb="2" eb="4">
      <t>ジカン</t>
    </rPh>
    <rPh sb="5" eb="6">
      <t>コ</t>
    </rPh>
    <rPh sb="8" eb="10">
      <t>バアイ</t>
    </rPh>
    <phoneticPr fontId="1"/>
  </si>
  <si>
    <t>　７日以内の場合</t>
    <rPh sb="2" eb="3">
      <t>ニチ</t>
    </rPh>
    <rPh sb="3" eb="5">
      <t>イナイ</t>
    </rPh>
    <rPh sb="6" eb="8">
      <t>バアイ</t>
    </rPh>
    <phoneticPr fontId="1"/>
  </si>
  <si>
    <t>　７日を超え14日以内の場合</t>
    <rPh sb="2" eb="3">
      <t>カ</t>
    </rPh>
    <rPh sb="4" eb="5">
      <t>コ</t>
    </rPh>
    <rPh sb="8" eb="9">
      <t>ニチ</t>
    </rPh>
    <rPh sb="9" eb="11">
      <t>イナイ</t>
    </rPh>
    <rPh sb="12" eb="14">
      <t>バアイ</t>
    </rPh>
    <phoneticPr fontId="1"/>
  </si>
  <si>
    <t>　14日を超えた場合</t>
    <rPh sb="3" eb="4">
      <t>ニチ</t>
    </rPh>
    <rPh sb="5" eb="6">
      <t>コ</t>
    </rPh>
    <rPh sb="8" eb="10">
      <t>バアイ</t>
    </rPh>
    <phoneticPr fontId="1"/>
  </si>
  <si>
    <t>　ドレーン法（ドレナージ）</t>
    <rPh sb="5" eb="6">
      <t>ホウ</t>
    </rPh>
    <phoneticPr fontId="1"/>
  </si>
  <si>
    <t>　持続的吸引を行うもの</t>
    <rPh sb="1" eb="4">
      <t>ジゾクテキ</t>
    </rPh>
    <rPh sb="4" eb="6">
      <t>キュウイン</t>
    </rPh>
    <rPh sb="7" eb="8">
      <t>オコナ</t>
    </rPh>
    <phoneticPr fontId="1"/>
  </si>
  <si>
    <t>　その他のもの</t>
    <rPh sb="3" eb="4">
      <t>タ</t>
    </rPh>
    <phoneticPr fontId="1"/>
  </si>
  <si>
    <t>　人工腎臓</t>
    <rPh sb="1" eb="3">
      <t>ジンコウ</t>
    </rPh>
    <rPh sb="3" eb="5">
      <t>ジンゾウ</t>
    </rPh>
    <phoneticPr fontId="1"/>
  </si>
  <si>
    <t>　慢性維持透析を行った場合</t>
    <rPh sb="1" eb="3">
      <t>マンセイ</t>
    </rPh>
    <rPh sb="3" eb="5">
      <t>イジ</t>
    </rPh>
    <rPh sb="5" eb="7">
      <t>トウセキ</t>
    </rPh>
    <rPh sb="8" eb="9">
      <t>オコナ</t>
    </rPh>
    <rPh sb="11" eb="13">
      <t>バアイ</t>
    </rPh>
    <phoneticPr fontId="1"/>
  </si>
  <si>
    <t>　４時間未満の場合</t>
    <rPh sb="2" eb="4">
      <t>ジカン</t>
    </rPh>
    <rPh sb="4" eb="6">
      <t>ミマン</t>
    </rPh>
    <rPh sb="7" eb="9">
      <t>バアイ</t>
    </rPh>
    <phoneticPr fontId="1"/>
  </si>
  <si>
    <t>　４時間以上５時間未満の場合</t>
    <rPh sb="2" eb="4">
      <t>ジカン</t>
    </rPh>
    <rPh sb="4" eb="6">
      <t>イジョウ</t>
    </rPh>
    <rPh sb="7" eb="9">
      <t>ジカン</t>
    </rPh>
    <rPh sb="9" eb="11">
      <t>ミマン</t>
    </rPh>
    <rPh sb="12" eb="14">
      <t>バアイ</t>
    </rPh>
    <phoneticPr fontId="1"/>
  </si>
  <si>
    <t>　５時間以上の場合</t>
    <rPh sb="2" eb="4">
      <t>ジカン</t>
    </rPh>
    <rPh sb="4" eb="6">
      <t>イジョウ</t>
    </rPh>
    <rPh sb="7" eb="9">
      <t>バアイ</t>
    </rPh>
    <phoneticPr fontId="1"/>
  </si>
  <si>
    <t>　腹膜灌流</t>
    <rPh sb="1" eb="3">
      <t>フクマク</t>
    </rPh>
    <rPh sb="3" eb="4">
      <t>カン</t>
    </rPh>
    <rPh sb="4" eb="5">
      <t>リュウ</t>
    </rPh>
    <phoneticPr fontId="1"/>
  </si>
  <si>
    <t>　連続携行式腹膜灌流</t>
    <rPh sb="1" eb="3">
      <t>レンゾク</t>
    </rPh>
    <rPh sb="3" eb="5">
      <t>ケイコウ</t>
    </rPh>
    <rPh sb="5" eb="6">
      <t>シキ</t>
    </rPh>
    <phoneticPr fontId="1"/>
  </si>
  <si>
    <t>　その他の腹膜灌流</t>
    <rPh sb="3" eb="4">
      <t>タ</t>
    </rPh>
    <rPh sb="5" eb="7">
      <t>フクマク</t>
    </rPh>
    <rPh sb="7" eb="8">
      <t>カン</t>
    </rPh>
    <rPh sb="8" eb="9">
      <t>リュウ</t>
    </rPh>
    <phoneticPr fontId="1"/>
  </si>
  <si>
    <t>　心大血管疾患リハビリテーション料</t>
    <rPh sb="1" eb="2">
      <t>ココロ</t>
    </rPh>
    <rPh sb="2" eb="3">
      <t>ダイ</t>
    </rPh>
    <rPh sb="3" eb="5">
      <t>ケッカン</t>
    </rPh>
    <rPh sb="5" eb="7">
      <t>シッカン</t>
    </rPh>
    <rPh sb="16" eb="17">
      <t>リョウ</t>
    </rPh>
    <phoneticPr fontId="1"/>
  </si>
  <si>
    <t>　脳血管疾患等リハビリテーション料</t>
    <rPh sb="1" eb="2">
      <t>ノウ</t>
    </rPh>
    <rPh sb="2" eb="4">
      <t>ケッカン</t>
    </rPh>
    <rPh sb="4" eb="6">
      <t>シッカン</t>
    </rPh>
    <rPh sb="6" eb="7">
      <t>トウ</t>
    </rPh>
    <rPh sb="16" eb="17">
      <t>リョウ</t>
    </rPh>
    <phoneticPr fontId="1"/>
  </si>
  <si>
    <t>　運動器リハビリテーション料</t>
    <rPh sb="1" eb="3">
      <t>ウンドウ</t>
    </rPh>
    <rPh sb="3" eb="4">
      <t>キ</t>
    </rPh>
    <rPh sb="13" eb="14">
      <t>リョウ</t>
    </rPh>
    <phoneticPr fontId="1"/>
  </si>
  <si>
    <t>　運動器リハビリテーション料（Ⅰ）</t>
    <rPh sb="1" eb="3">
      <t>ウンドウ</t>
    </rPh>
    <rPh sb="3" eb="4">
      <t>キ</t>
    </rPh>
    <rPh sb="13" eb="14">
      <t>リョウ</t>
    </rPh>
    <phoneticPr fontId="1"/>
  </si>
  <si>
    <t>　運動器リハビリテーション料（Ⅱ）</t>
    <rPh sb="1" eb="3">
      <t>ウンドウ</t>
    </rPh>
    <rPh sb="3" eb="4">
      <t>キ</t>
    </rPh>
    <rPh sb="13" eb="14">
      <t>リョウ</t>
    </rPh>
    <phoneticPr fontId="1"/>
  </si>
  <si>
    <t>　運動器リハビリテーション料（Ⅲ）</t>
    <rPh sb="1" eb="3">
      <t>ウンドウ</t>
    </rPh>
    <rPh sb="3" eb="4">
      <t>キ</t>
    </rPh>
    <rPh sb="13" eb="14">
      <t>リョウ</t>
    </rPh>
    <phoneticPr fontId="1"/>
  </si>
  <si>
    <t>　呼吸器リハビリテーション料</t>
    <rPh sb="1" eb="4">
      <t>コキュウキ</t>
    </rPh>
    <rPh sb="13" eb="14">
      <t>リョウ</t>
    </rPh>
    <phoneticPr fontId="1"/>
  </si>
  <si>
    <t>　呼吸器リハビリテーション料（Ⅰ）</t>
    <rPh sb="1" eb="4">
      <t>コキュウキ</t>
    </rPh>
    <rPh sb="13" eb="14">
      <t>リョウ</t>
    </rPh>
    <phoneticPr fontId="1"/>
  </si>
  <si>
    <t>　呼吸器リハビリテーション料（Ⅱ）</t>
    <rPh sb="1" eb="4">
      <t>コキュウキ</t>
    </rPh>
    <rPh sb="13" eb="14">
      <t>リョウ</t>
    </rPh>
    <phoneticPr fontId="1"/>
  </si>
  <si>
    <t>　障害児（者）リハビリテーション料</t>
    <rPh sb="1" eb="4">
      <t>ショウガイジ</t>
    </rPh>
    <rPh sb="5" eb="6">
      <t>シャ</t>
    </rPh>
    <rPh sb="16" eb="17">
      <t>リョウ</t>
    </rPh>
    <phoneticPr fontId="1"/>
  </si>
  <si>
    <t>　６歳未満の患者の場合</t>
    <rPh sb="2" eb="5">
      <t>サイミマン</t>
    </rPh>
    <rPh sb="6" eb="8">
      <t>カンジャ</t>
    </rPh>
    <rPh sb="9" eb="11">
      <t>バアイ</t>
    </rPh>
    <phoneticPr fontId="1"/>
  </si>
  <si>
    <t>　６歳以上18歳未満の患者の場合</t>
    <rPh sb="2" eb="5">
      <t>サイイジョウ</t>
    </rPh>
    <rPh sb="7" eb="10">
      <t>サイミマン</t>
    </rPh>
    <rPh sb="11" eb="13">
      <t>カンジャ</t>
    </rPh>
    <rPh sb="14" eb="16">
      <t>バアイ</t>
    </rPh>
    <phoneticPr fontId="1"/>
  </si>
  <si>
    <t>　18歳以上の患者の場合</t>
    <rPh sb="3" eb="6">
      <t>サイイジョウ</t>
    </rPh>
    <rPh sb="7" eb="9">
      <t>カンジャ</t>
    </rPh>
    <rPh sb="10" eb="12">
      <t>バアイ</t>
    </rPh>
    <phoneticPr fontId="1"/>
  </si>
  <si>
    <t>　がん患者リハビリテーション料</t>
    <rPh sb="3" eb="5">
      <t>カンジャ</t>
    </rPh>
    <rPh sb="14" eb="15">
      <t>リョウ</t>
    </rPh>
    <phoneticPr fontId="1"/>
  </si>
  <si>
    <t>　認知症患者リハビリテーション料</t>
    <rPh sb="1" eb="3">
      <t>ニンチ</t>
    </rPh>
    <rPh sb="3" eb="4">
      <t>ショウ</t>
    </rPh>
    <rPh sb="4" eb="6">
      <t>カンジャ</t>
    </rPh>
    <rPh sb="15" eb="16">
      <t>リョウ</t>
    </rPh>
    <phoneticPr fontId="1"/>
  </si>
  <si>
    <t>　非医療従事者向け自動除細動器を
　用いた場合</t>
    <rPh sb="1" eb="2">
      <t>ヒ</t>
    </rPh>
    <rPh sb="2" eb="4">
      <t>イリョウ</t>
    </rPh>
    <rPh sb="4" eb="7">
      <t>ジュウジシャ</t>
    </rPh>
    <rPh sb="7" eb="8">
      <t>ム</t>
    </rPh>
    <rPh sb="9" eb="11">
      <t>ジドウ</t>
    </rPh>
    <rPh sb="11" eb="12">
      <t>ジョ</t>
    </rPh>
    <rPh sb="12" eb="14">
      <t>サイドウ</t>
    </rPh>
    <rPh sb="14" eb="15">
      <t>キ</t>
    </rPh>
    <rPh sb="18" eb="19">
      <t>モチ</t>
    </rPh>
    <rPh sb="21" eb="23">
      <t>バアイ</t>
    </rPh>
    <phoneticPr fontId="1"/>
  </si>
  <si>
    <t>① 算定する入院基本料 総数</t>
    <rPh sb="2" eb="4">
      <t>サンテイ</t>
    </rPh>
    <rPh sb="6" eb="8">
      <t>ニュウイン</t>
    </rPh>
    <rPh sb="8" eb="11">
      <t>キホンリョウ</t>
    </rPh>
    <rPh sb="12" eb="14">
      <t>ソウスウ</t>
    </rPh>
    <phoneticPr fontId="2"/>
  </si>
  <si>
    <t>② 病理組織標本作製</t>
    <rPh sb="2" eb="4">
      <t>ビョウリ</t>
    </rPh>
    <rPh sb="4" eb="6">
      <t>ソシキ</t>
    </rPh>
    <rPh sb="6" eb="8">
      <t>ヒョウホン</t>
    </rPh>
    <rPh sb="8" eb="10">
      <t>サクセイ</t>
    </rPh>
    <phoneticPr fontId="2"/>
  </si>
  <si>
    <t>③ 術中迅速病理組織標本作製</t>
    <rPh sb="2" eb="4">
      <t>ジュツチュウ</t>
    </rPh>
    <rPh sb="4" eb="6">
      <t>ジンソク</t>
    </rPh>
    <rPh sb="6" eb="8">
      <t>ビョウリ</t>
    </rPh>
    <rPh sb="8" eb="10">
      <t>ソシキ</t>
    </rPh>
    <rPh sb="10" eb="12">
      <t>ヒョウホン</t>
    </rPh>
    <rPh sb="12" eb="14">
      <t>サクセイ</t>
    </rPh>
    <phoneticPr fontId="2"/>
  </si>
  <si>
    <t>⑥ がん患者指導管理料１及び２</t>
    <rPh sb="4" eb="6">
      <t>カンジャ</t>
    </rPh>
    <rPh sb="6" eb="8">
      <t>シドウ</t>
    </rPh>
    <rPh sb="8" eb="10">
      <t>カンリ</t>
    </rPh>
    <rPh sb="10" eb="11">
      <t>リョウ</t>
    </rPh>
    <rPh sb="12" eb="13">
      <t>オヨ</t>
    </rPh>
    <phoneticPr fontId="2"/>
  </si>
  <si>
    <t>⑦ 抗悪性腫瘍剤局所持続注入</t>
    <rPh sb="2" eb="3">
      <t>コウ</t>
    </rPh>
    <rPh sb="3" eb="5">
      <t>アクセイ</t>
    </rPh>
    <rPh sb="5" eb="7">
      <t>シュヨウ</t>
    </rPh>
    <rPh sb="7" eb="8">
      <t>ザイ</t>
    </rPh>
    <rPh sb="8" eb="10">
      <t>キョクショ</t>
    </rPh>
    <rPh sb="10" eb="12">
      <t>ジゾク</t>
    </rPh>
    <rPh sb="12" eb="14">
      <t>チュウニュウ</t>
    </rPh>
    <phoneticPr fontId="2"/>
  </si>
  <si>
    <t>⑧ 肝動脈塞栓を伴う抗悪性腫瘍剤
　 肝動脈内注入</t>
    <rPh sb="2" eb="3">
      <t>キモ</t>
    </rPh>
    <rPh sb="3" eb="5">
      <t>ドウミャク</t>
    </rPh>
    <rPh sb="5" eb="7">
      <t>ソクセン</t>
    </rPh>
    <rPh sb="8" eb="9">
      <t>トモナ</t>
    </rPh>
    <rPh sb="19" eb="20">
      <t>キモ</t>
    </rPh>
    <rPh sb="20" eb="22">
      <t>ドウミャク</t>
    </rPh>
    <rPh sb="22" eb="23">
      <t>ナイ</t>
    </rPh>
    <rPh sb="23" eb="25">
      <t>チュウニュウ</t>
    </rPh>
    <phoneticPr fontId="2"/>
  </si>
  <si>
    <t>① ハイリスク分娩管理加算</t>
    <rPh sb="7" eb="9">
      <t>ブンベン</t>
    </rPh>
    <rPh sb="9" eb="11">
      <t>カンリ</t>
    </rPh>
    <rPh sb="11" eb="13">
      <t>カサン</t>
    </rPh>
    <phoneticPr fontId="2"/>
  </si>
  <si>
    <t>② ハイリスク妊産婦共同管理料（Ⅱ）</t>
    <rPh sb="7" eb="10">
      <t>ニンサンプ</t>
    </rPh>
    <rPh sb="10" eb="12">
      <t>キョウドウ</t>
    </rPh>
    <rPh sb="12" eb="14">
      <t>カンリ</t>
    </rPh>
    <rPh sb="14" eb="15">
      <t>リョウ</t>
    </rPh>
    <phoneticPr fontId="2"/>
  </si>
  <si>
    <t>③ 救急搬送診療料</t>
    <rPh sb="2" eb="4">
      <t>キュウキュウ</t>
    </rPh>
    <rPh sb="4" eb="6">
      <t>ハンソウ</t>
    </rPh>
    <rPh sb="6" eb="8">
      <t>シンリョウ</t>
    </rPh>
    <rPh sb="8" eb="9">
      <t>リョウ</t>
    </rPh>
    <phoneticPr fontId="2"/>
  </si>
  <si>
    <t>④ 観血的肺動脈圧測定</t>
    <rPh sb="2" eb="3">
      <t>カン</t>
    </rPh>
    <rPh sb="3" eb="4">
      <t>チ</t>
    </rPh>
    <rPh sb="4" eb="5">
      <t>テキ</t>
    </rPh>
    <rPh sb="5" eb="8">
      <t>ハイドウミャク</t>
    </rPh>
    <rPh sb="8" eb="9">
      <t>アツ</t>
    </rPh>
    <rPh sb="9" eb="11">
      <t>ソクテイ</t>
    </rPh>
    <phoneticPr fontId="2"/>
  </si>
  <si>
    <t>⑤ 持続緩徐式血液濾過</t>
    <rPh sb="2" eb="4">
      <t>ジゾク</t>
    </rPh>
    <rPh sb="4" eb="5">
      <t>ユル</t>
    </rPh>
    <rPh sb="5" eb="6">
      <t>ジョ</t>
    </rPh>
    <rPh sb="6" eb="7">
      <t>シキ</t>
    </rPh>
    <rPh sb="7" eb="9">
      <t>ケツエキ</t>
    </rPh>
    <rPh sb="9" eb="11">
      <t>ロカ</t>
    </rPh>
    <phoneticPr fontId="2"/>
  </si>
  <si>
    <t>⑥ 大動脈バルーンパンピング法</t>
    <rPh sb="2" eb="5">
      <t>ダイドウミャク</t>
    </rPh>
    <rPh sb="14" eb="15">
      <t>ホウ</t>
    </rPh>
    <phoneticPr fontId="2"/>
  </si>
  <si>
    <t>⑦ 経皮的心肺補助法</t>
    <rPh sb="2" eb="3">
      <t>ヘ</t>
    </rPh>
    <rPh sb="3" eb="4">
      <t>カワ</t>
    </rPh>
    <rPh sb="4" eb="5">
      <t>テキ</t>
    </rPh>
    <rPh sb="5" eb="7">
      <t>シンパイ</t>
    </rPh>
    <rPh sb="7" eb="9">
      <t>ホジョ</t>
    </rPh>
    <rPh sb="9" eb="10">
      <t>ホウ</t>
    </rPh>
    <phoneticPr fontId="2"/>
  </si>
  <si>
    <t>⑧ 補助人工心臓・植込型補助人工心臓</t>
    <rPh sb="2" eb="4">
      <t>ホジョ</t>
    </rPh>
    <rPh sb="4" eb="6">
      <t>ジンコウ</t>
    </rPh>
    <rPh sb="6" eb="8">
      <t>シンゾウ</t>
    </rPh>
    <rPh sb="9" eb="11">
      <t>ウエコ</t>
    </rPh>
    <rPh sb="11" eb="12">
      <t>ガタ</t>
    </rPh>
    <rPh sb="12" eb="14">
      <t>ホジョ</t>
    </rPh>
    <rPh sb="14" eb="16">
      <t>ジンコウ</t>
    </rPh>
    <rPh sb="16" eb="18">
      <t>シンゾウ</t>
    </rPh>
    <phoneticPr fontId="2"/>
  </si>
  <si>
    <t>⑨ 頭蓋内圧持続測定（３時間を超えた
　 場合）</t>
    <rPh sb="2" eb="4">
      <t>ズガイ</t>
    </rPh>
    <rPh sb="4" eb="6">
      <t>ナイアツ</t>
    </rPh>
    <rPh sb="6" eb="8">
      <t>ジゾク</t>
    </rPh>
    <rPh sb="8" eb="10">
      <t>ソクテイ</t>
    </rPh>
    <rPh sb="12" eb="14">
      <t>ジカン</t>
    </rPh>
    <rPh sb="15" eb="16">
      <t>コ</t>
    </rPh>
    <rPh sb="21" eb="23">
      <t>バアイ</t>
    </rPh>
    <phoneticPr fontId="2"/>
  </si>
  <si>
    <t>⑩ 人工心肺</t>
    <rPh sb="2" eb="4">
      <t>ジンコウ</t>
    </rPh>
    <rPh sb="4" eb="6">
      <t>シンパイ</t>
    </rPh>
    <phoneticPr fontId="2"/>
  </si>
  <si>
    <t>⑪ 血漿交換療法</t>
    <rPh sb="2" eb="4">
      <t>ケッショウ</t>
    </rPh>
    <rPh sb="4" eb="6">
      <t>コウカン</t>
    </rPh>
    <rPh sb="6" eb="8">
      <t>リョウホウ</t>
    </rPh>
    <phoneticPr fontId="2"/>
  </si>
  <si>
    <t>⑫ 吸着式血液浄化法</t>
    <rPh sb="2" eb="4">
      <t>キュウチャク</t>
    </rPh>
    <rPh sb="4" eb="5">
      <t>シキ</t>
    </rPh>
    <rPh sb="5" eb="7">
      <t>ケツエキ</t>
    </rPh>
    <rPh sb="7" eb="9">
      <t>ジョウカ</t>
    </rPh>
    <rPh sb="9" eb="10">
      <t>ホウ</t>
    </rPh>
    <phoneticPr fontId="2"/>
  </si>
  <si>
    <t>⑬ 血球成分除去療法</t>
    <rPh sb="2" eb="4">
      <t>ケッキュウ</t>
    </rPh>
    <rPh sb="4" eb="6">
      <t>セイブン</t>
    </rPh>
    <rPh sb="6" eb="8">
      <t>ジョキョ</t>
    </rPh>
    <rPh sb="8" eb="10">
      <t>リョウホウ</t>
    </rPh>
    <phoneticPr fontId="1"/>
  </si>
  <si>
    <t>① 院内トリアージ実施料</t>
    <rPh sb="2" eb="4">
      <t>インナイ</t>
    </rPh>
    <rPh sb="9" eb="11">
      <t>ジッシ</t>
    </rPh>
    <rPh sb="11" eb="12">
      <t>リョウ</t>
    </rPh>
    <phoneticPr fontId="2"/>
  </si>
  <si>
    <t>① 中心静脈注射</t>
    <rPh sb="2" eb="4">
      <t>チュウシン</t>
    </rPh>
    <rPh sb="4" eb="6">
      <t>ジョウミャク</t>
    </rPh>
    <rPh sb="6" eb="8">
      <t>チュウシャ</t>
    </rPh>
    <phoneticPr fontId="2"/>
  </si>
  <si>
    <t>② 呼吸心拍監視</t>
    <rPh sb="2" eb="4">
      <t>コキュウ</t>
    </rPh>
    <rPh sb="4" eb="6">
      <t>シンパク</t>
    </rPh>
    <rPh sb="6" eb="8">
      <t>カンシ</t>
    </rPh>
    <phoneticPr fontId="2"/>
  </si>
  <si>
    <t>③ 酸素吸入</t>
    <rPh sb="2" eb="4">
      <t>サンソ</t>
    </rPh>
    <rPh sb="4" eb="6">
      <t>キュウニュウ</t>
    </rPh>
    <phoneticPr fontId="2"/>
  </si>
  <si>
    <t>⑤ ドレーン法、胸腔若しくは腹腔洗浄</t>
    <rPh sb="6" eb="7">
      <t>ホウ</t>
    </rPh>
    <rPh sb="8" eb="9">
      <t>ムネ</t>
    </rPh>
    <rPh sb="9" eb="10">
      <t>コウ</t>
    </rPh>
    <rPh sb="10" eb="11">
      <t>モ</t>
    </rPh>
    <rPh sb="14" eb="16">
      <t>フククウ</t>
    </rPh>
    <rPh sb="16" eb="18">
      <t>センジョウ</t>
    </rPh>
    <phoneticPr fontId="2"/>
  </si>
  <si>
    <t>⑥ 人工呼吸（５時間を超えた場合）</t>
    <rPh sb="2" eb="4">
      <t>ジンコウ</t>
    </rPh>
    <rPh sb="4" eb="6">
      <t>コキュウ</t>
    </rPh>
    <rPh sb="8" eb="10">
      <t>ジカン</t>
    </rPh>
    <rPh sb="11" eb="12">
      <t>コ</t>
    </rPh>
    <rPh sb="14" eb="16">
      <t>バアイ</t>
    </rPh>
    <phoneticPr fontId="2"/>
  </si>
  <si>
    <t>⑦ 人工腎臓、腹膜灌流</t>
    <rPh sb="2" eb="4">
      <t>ジンコウ</t>
    </rPh>
    <rPh sb="4" eb="6">
      <t>ジンゾウ</t>
    </rPh>
    <rPh sb="7" eb="9">
      <t>フクマク</t>
    </rPh>
    <rPh sb="9" eb="10">
      <t>カン</t>
    </rPh>
    <rPh sb="10" eb="11">
      <t>ナガ</t>
    </rPh>
    <phoneticPr fontId="2"/>
  </si>
  <si>
    <t>⑧ 経管栄養カテーテル交換法</t>
    <rPh sb="2" eb="3">
      <t>ヘ</t>
    </rPh>
    <rPh sb="3" eb="4">
      <t>クダ</t>
    </rPh>
    <rPh sb="4" eb="6">
      <t>エイヨウ</t>
    </rPh>
    <rPh sb="11" eb="13">
      <t>コウカン</t>
    </rPh>
    <rPh sb="13" eb="14">
      <t>ホウ</t>
    </rPh>
    <phoneticPr fontId="2"/>
  </si>
  <si>
    <t>① 疾患別リハビリテーション料</t>
    <rPh sb="2" eb="4">
      <t>シッカン</t>
    </rPh>
    <rPh sb="4" eb="5">
      <t>ベツ</t>
    </rPh>
    <rPh sb="14" eb="15">
      <t>リョウ</t>
    </rPh>
    <phoneticPr fontId="2"/>
  </si>
  <si>
    <t>③ 初期加算（リハビリテーション料）</t>
    <rPh sb="2" eb="4">
      <t>ショキ</t>
    </rPh>
    <rPh sb="4" eb="6">
      <t>カサン</t>
    </rPh>
    <rPh sb="16" eb="17">
      <t>リョウ</t>
    </rPh>
    <phoneticPr fontId="2"/>
  </si>
  <si>
    <t>④ 摂食機能療法</t>
    <rPh sb="2" eb="4">
      <t>セッショク</t>
    </rPh>
    <rPh sb="4" eb="6">
      <t>キノウ</t>
    </rPh>
    <rPh sb="6" eb="8">
      <t>リョウホウ</t>
    </rPh>
    <phoneticPr fontId="2"/>
  </si>
  <si>
    <t>② 重度褥瘡処置</t>
    <rPh sb="2" eb="4">
      <t>ジュウド</t>
    </rPh>
    <rPh sb="4" eb="5">
      <t>シトネ</t>
    </rPh>
    <rPh sb="5" eb="6">
      <t>カサ</t>
    </rPh>
    <rPh sb="6" eb="8">
      <t>ショチ</t>
    </rPh>
    <phoneticPr fontId="2"/>
  </si>
  <si>
    <t>① 難病等特別入院診療加算</t>
    <rPh sb="2" eb="5">
      <t>ナンビョウトウ</t>
    </rPh>
    <rPh sb="5" eb="7">
      <t>トクベツ</t>
    </rPh>
    <rPh sb="7" eb="9">
      <t>ニュウイン</t>
    </rPh>
    <rPh sb="9" eb="11">
      <t>シンリョウ</t>
    </rPh>
    <rPh sb="11" eb="13">
      <t>カサン</t>
    </rPh>
    <phoneticPr fontId="2"/>
  </si>
  <si>
    <t>② 特殊疾患入院施設管理加算</t>
    <rPh sb="2" eb="4">
      <t>トクシュ</t>
    </rPh>
    <rPh sb="4" eb="6">
      <t>シッカン</t>
    </rPh>
    <rPh sb="6" eb="8">
      <t>ニュウイン</t>
    </rPh>
    <rPh sb="8" eb="10">
      <t>シセツ</t>
    </rPh>
    <rPh sb="10" eb="12">
      <t>カンリ</t>
    </rPh>
    <rPh sb="12" eb="14">
      <t>カサン</t>
    </rPh>
    <phoneticPr fontId="2"/>
  </si>
  <si>
    <t>④ 強度行動障害入院医療管理加算</t>
    <rPh sb="2" eb="4">
      <t>キョウド</t>
    </rPh>
    <rPh sb="4" eb="6">
      <t>コウドウ</t>
    </rPh>
    <rPh sb="6" eb="8">
      <t>ショウガイ</t>
    </rPh>
    <rPh sb="8" eb="10">
      <t>ニュウイン</t>
    </rPh>
    <rPh sb="10" eb="12">
      <t>イリョウ</t>
    </rPh>
    <rPh sb="12" eb="14">
      <t>カンリ</t>
    </rPh>
    <rPh sb="14" eb="16">
      <t>カサン</t>
    </rPh>
    <phoneticPr fontId="2"/>
  </si>
  <si>
    <t>① 手術 総数</t>
    <rPh sb="2" eb="4">
      <t>シュジュツ</t>
    </rPh>
    <rPh sb="5" eb="7">
      <t>ソウスウ</t>
    </rPh>
    <phoneticPr fontId="2"/>
  </si>
  <si>
    <t>② 全身麻酔の手術 総数</t>
    <rPh sb="2" eb="4">
      <t>ゼンシン</t>
    </rPh>
    <rPh sb="4" eb="6">
      <t>マスイ</t>
    </rPh>
    <rPh sb="7" eb="9">
      <t>シュジュツ</t>
    </rPh>
    <rPh sb="10" eb="12">
      <t>ソウスウ</t>
    </rPh>
    <phoneticPr fontId="2"/>
  </si>
  <si>
    <t>① 悪性腫瘍手術</t>
    <rPh sb="2" eb="4">
      <t>アクセイ</t>
    </rPh>
    <rPh sb="4" eb="6">
      <t>シュヨウ</t>
    </rPh>
    <rPh sb="6" eb="8">
      <t>シュジュツ</t>
    </rPh>
    <phoneticPr fontId="2"/>
  </si>
  <si>
    <t>④ 放射線治療</t>
    <rPh sb="2" eb="5">
      <t>ホウシャセン</t>
    </rPh>
    <rPh sb="5" eb="7">
      <t>チリョウ</t>
    </rPh>
    <phoneticPr fontId="2"/>
  </si>
  <si>
    <t>⑤ 化学療法</t>
    <rPh sb="2" eb="4">
      <t>カガク</t>
    </rPh>
    <rPh sb="4" eb="6">
      <t>リョウホウ</t>
    </rPh>
    <phoneticPr fontId="2"/>
  </si>
  <si>
    <t>③ 重症皮膚潰瘍管理加算</t>
    <rPh sb="2" eb="4">
      <t>ジュウショウ</t>
    </rPh>
    <rPh sb="4" eb="6">
      <t>ヒフ</t>
    </rPh>
    <rPh sb="6" eb="8">
      <t>カイヨウ</t>
    </rPh>
    <rPh sb="8" eb="10">
      <t>カンリ</t>
    </rPh>
    <rPh sb="10" eb="12">
      <t>カサン</t>
    </rPh>
    <phoneticPr fontId="2"/>
  </si>
  <si>
    <t>　連携医療機関である場合（上記を
　除く）</t>
    <rPh sb="1" eb="3">
      <t>レンケイ</t>
    </rPh>
    <rPh sb="3" eb="5">
      <t>イリョウ</t>
    </rPh>
    <rPh sb="5" eb="7">
      <t>キカン</t>
    </rPh>
    <rPh sb="10" eb="12">
      <t>バアイ</t>
    </rPh>
    <rPh sb="13" eb="15">
      <t>ジョウキ</t>
    </rPh>
    <rPh sb="18" eb="19">
      <t>ノゾ</t>
    </rPh>
    <phoneticPr fontId="1"/>
  </si>
  <si>
    <t>④ 観血的動脈圧測定（１時間を越えた
　 場合）</t>
    <rPh sb="2" eb="3">
      <t>カン</t>
    </rPh>
    <rPh sb="3" eb="4">
      <t>チ</t>
    </rPh>
    <rPh sb="4" eb="5">
      <t>テキ</t>
    </rPh>
    <rPh sb="5" eb="7">
      <t>ドウミャク</t>
    </rPh>
    <rPh sb="7" eb="8">
      <t>アツ</t>
    </rPh>
    <rPh sb="8" eb="10">
      <t>ソクテイ</t>
    </rPh>
    <rPh sb="12" eb="14">
      <t>ジカン</t>
    </rPh>
    <rPh sb="15" eb="16">
      <t>コ</t>
    </rPh>
    <rPh sb="21" eb="23">
      <t>バアイ</t>
    </rPh>
    <phoneticPr fontId="2"/>
  </si>
  <si>
    <t>　胸腔穿刺（洗浄、注入及び排液を
　含む）</t>
    <rPh sb="1" eb="2">
      <t>ムネ</t>
    </rPh>
    <rPh sb="2" eb="3">
      <t>コウ</t>
    </rPh>
    <rPh sb="3" eb="5">
      <t>センシ</t>
    </rPh>
    <rPh sb="6" eb="8">
      <t>センジョウ</t>
    </rPh>
    <rPh sb="9" eb="11">
      <t>チュウニュウ</t>
    </rPh>
    <rPh sb="11" eb="12">
      <t>オヨ</t>
    </rPh>
    <rPh sb="13" eb="15">
      <t>ハイエキ</t>
    </rPh>
    <rPh sb="18" eb="19">
      <t>フク</t>
    </rPh>
    <phoneticPr fontId="1"/>
  </si>
  <si>
    <t>　慢性維持透析濾過（複雑なもの）
　を行った場合</t>
    <rPh sb="1" eb="3">
      <t>マンセイ</t>
    </rPh>
    <rPh sb="3" eb="5">
      <t>イジ</t>
    </rPh>
    <rPh sb="5" eb="7">
      <t>トウセキ</t>
    </rPh>
    <rPh sb="7" eb="9">
      <t>ロカ</t>
    </rPh>
    <rPh sb="10" eb="12">
      <t>フクザツ</t>
    </rPh>
    <rPh sb="19" eb="20">
      <t>オコナ</t>
    </rPh>
    <rPh sb="22" eb="24">
      <t>バアイ</t>
    </rPh>
    <phoneticPr fontId="1"/>
  </si>
  <si>
    <t>　心大血管疾患ﾘﾊﾋﾞﾘﾃｰｼｮﾝ料（Ⅰ）</t>
    <rPh sb="1" eb="2">
      <t>ココロ</t>
    </rPh>
    <rPh sb="2" eb="3">
      <t>ダイ</t>
    </rPh>
    <rPh sb="3" eb="5">
      <t>ケッカン</t>
    </rPh>
    <rPh sb="5" eb="7">
      <t>シッカン</t>
    </rPh>
    <rPh sb="17" eb="18">
      <t>リョウ</t>
    </rPh>
    <phoneticPr fontId="1"/>
  </si>
  <si>
    <t>　心大血管疾患ﾘﾊﾋﾞﾘﾃｰｼｮﾝ料（Ⅱ）</t>
    <rPh sb="1" eb="2">
      <t>ココロ</t>
    </rPh>
    <rPh sb="2" eb="3">
      <t>ダイ</t>
    </rPh>
    <rPh sb="3" eb="5">
      <t>ケッカン</t>
    </rPh>
    <rPh sb="5" eb="7">
      <t>シッカン</t>
    </rPh>
    <rPh sb="17" eb="18">
      <t>リョウ</t>
    </rPh>
    <phoneticPr fontId="1"/>
  </si>
  <si>
    <t>② 早期ﾘﾊﾋﾞﾘﾃｰｼｮﾝ加算（ﾘﾊﾋﾞﾘﾃｰｼｮﾝ料）</t>
    <rPh sb="2" eb="4">
      <t>ソウキ</t>
    </rPh>
    <rPh sb="14" eb="16">
      <t>カサン</t>
    </rPh>
    <phoneticPr fontId="2"/>
  </si>
  <si>
    <t>① 褥瘡評価実施加算（療養病棟入院基本
　 料、有床診療所療養病床入院基本料）</t>
    <rPh sb="2" eb="3">
      <t>シトネ</t>
    </rPh>
    <rPh sb="3" eb="4">
      <t>カサ</t>
    </rPh>
    <rPh sb="4" eb="6">
      <t>ヒョウカ</t>
    </rPh>
    <rPh sb="6" eb="8">
      <t>ジッシ</t>
    </rPh>
    <rPh sb="8" eb="10">
      <t>カサン</t>
    </rPh>
    <rPh sb="11" eb="13">
      <t>リョウヨウ</t>
    </rPh>
    <rPh sb="13" eb="15">
      <t>ビョウトウ</t>
    </rPh>
    <rPh sb="15" eb="17">
      <t>ニュウイン</t>
    </rPh>
    <rPh sb="17" eb="19">
      <t>キホン</t>
    </rPh>
    <rPh sb="22" eb="23">
      <t>リョウ</t>
    </rPh>
    <rPh sb="24" eb="26">
      <t>ユウショウ</t>
    </rPh>
    <rPh sb="26" eb="29">
      <t>シンリョウジョ</t>
    </rPh>
    <rPh sb="29" eb="31">
      <t>リョウヨウ</t>
    </rPh>
    <rPh sb="31" eb="33">
      <t>ビョウショウ</t>
    </rPh>
    <rPh sb="33" eb="35">
      <t>ニュウイン</t>
    </rPh>
    <rPh sb="35" eb="38">
      <t>キホンリョウ</t>
    </rPh>
    <phoneticPr fontId="2"/>
  </si>
  <si>
    <t>③ 超重症児（者）入院診療加算・
　 準超重症児（者）入院診療加算</t>
    <rPh sb="2" eb="3">
      <t>チョウ</t>
    </rPh>
    <rPh sb="3" eb="6">
      <t>ジュウショウジ</t>
    </rPh>
    <rPh sb="7" eb="8">
      <t>シャ</t>
    </rPh>
    <rPh sb="9" eb="11">
      <t>ニュウイン</t>
    </rPh>
    <rPh sb="11" eb="13">
      <t>シンリョウ</t>
    </rPh>
    <rPh sb="13" eb="15">
      <t>カサン</t>
    </rPh>
    <rPh sb="19" eb="20">
      <t>ジュン</t>
    </rPh>
    <rPh sb="20" eb="21">
      <t>チョウ</t>
    </rPh>
    <rPh sb="21" eb="24">
      <t>ジュウショウジ</t>
    </rPh>
    <rPh sb="25" eb="26">
      <t>シャ</t>
    </rPh>
    <rPh sb="27" eb="29">
      <t>ニュウイン</t>
    </rPh>
    <rPh sb="29" eb="31">
      <t>シンリョウ</t>
    </rPh>
    <rPh sb="31" eb="33">
      <t>カサン</t>
    </rPh>
    <phoneticPr fontId="2"/>
  </si>
  <si>
    <t>⑤ ﾘﾊﾋﾞﾘﾃｰｼｮﾝ充実加算（回復期
　 ﾘﾊﾋﾞﾘﾃｰｼｮﾝ病棟入院料）</t>
    <rPh sb="12" eb="14">
      <t>ジュウジツ</t>
    </rPh>
    <rPh sb="14" eb="16">
      <t>カサン</t>
    </rPh>
    <rPh sb="17" eb="19">
      <t>カイフク</t>
    </rPh>
    <rPh sb="19" eb="20">
      <t>キ</t>
    </rPh>
    <rPh sb="33" eb="35">
      <t>ビョウトウ</t>
    </rPh>
    <rPh sb="35" eb="38">
      <t>ニュウインリョウ</t>
    </rPh>
    <phoneticPr fontId="2"/>
  </si>
  <si>
    <t>③ 救急医療管理加算１及び２</t>
    <rPh sb="2" eb="4">
      <t>キュウキュウ</t>
    </rPh>
    <rPh sb="4" eb="6">
      <t>イリョウ</t>
    </rPh>
    <rPh sb="6" eb="8">
      <t>カンリ</t>
    </rPh>
    <rPh sb="8" eb="10">
      <t>カサン</t>
    </rPh>
    <rPh sb="11" eb="12">
      <t>オヨ</t>
    </rPh>
    <phoneticPr fontId="2"/>
  </si>
  <si>
    <t>④ 在宅患者緊急入院診療加算</t>
    <rPh sb="2" eb="4">
      <t>ザイタク</t>
    </rPh>
    <rPh sb="4" eb="6">
      <t>カンジャ</t>
    </rPh>
    <rPh sb="6" eb="8">
      <t>キンキュウ</t>
    </rPh>
    <rPh sb="8" eb="10">
      <t>ニュウイン</t>
    </rPh>
    <rPh sb="10" eb="12">
      <t>シンリョウ</t>
    </rPh>
    <rPh sb="12" eb="14">
      <t>カサン</t>
    </rPh>
    <phoneticPr fontId="2"/>
  </si>
  <si>
    <t>　有床診療所入院基本料</t>
    <rPh sb="1" eb="3">
      <t>ユウショウ</t>
    </rPh>
    <rPh sb="3" eb="6">
      <t>シンリョウジョ</t>
    </rPh>
    <rPh sb="6" eb="8">
      <t>ニュウイン</t>
    </rPh>
    <rPh sb="8" eb="11">
      <t>キホンリョウ</t>
    </rPh>
    <phoneticPr fontId="1"/>
  </si>
  <si>
    <t>③ 救急・在宅等支援（療養）病床初期
　加算及び有床診療所一般病床初期加算</t>
    <rPh sb="2" eb="4">
      <t>キュウキュウ</t>
    </rPh>
    <rPh sb="5" eb="7">
      <t>ザイタク</t>
    </rPh>
    <rPh sb="7" eb="8">
      <t>トウ</t>
    </rPh>
    <rPh sb="8" eb="10">
      <t>シエン</t>
    </rPh>
    <rPh sb="11" eb="13">
      <t>リョウヨウ</t>
    </rPh>
    <rPh sb="14" eb="16">
      <t>ビョウショウ</t>
    </rPh>
    <rPh sb="16" eb="18">
      <t>ショキ</t>
    </rPh>
    <rPh sb="20" eb="22">
      <t>カサン</t>
    </rPh>
    <rPh sb="22" eb="23">
      <t>オヨ</t>
    </rPh>
    <rPh sb="24" eb="26">
      <t>ユウショウ</t>
    </rPh>
    <rPh sb="26" eb="29">
      <t>シンリョウジョ</t>
    </rPh>
    <rPh sb="29" eb="31">
      <t>イッパン</t>
    </rPh>
    <rPh sb="31" eb="33">
      <t>ビョウショウ</t>
    </rPh>
    <rPh sb="33" eb="35">
      <t>ショキ</t>
    </rPh>
    <rPh sb="35" eb="37">
      <t>カサンキュウキュウザイタクトウシエンビョウショウショキカサンオヨキュウキュウザイタクトウシエンビョウショウショキカサン</t>
    </rPh>
    <phoneticPr fontId="2"/>
  </si>
  <si>
    <t>　救命救急入院料</t>
    <rPh sb="1" eb="3">
      <t>キュウメイ</t>
    </rPh>
    <rPh sb="3" eb="5">
      <t>キュウキュウ</t>
    </rPh>
    <rPh sb="5" eb="8">
      <t>ニュウインリョウ</t>
    </rPh>
    <phoneticPr fontId="2"/>
  </si>
  <si>
    <t>　広範囲熱傷特定集中治療管理料</t>
    <rPh sb="1" eb="4">
      <t>コウハンイ</t>
    </rPh>
    <rPh sb="4" eb="6">
      <t>ネッショウ</t>
    </rPh>
    <rPh sb="6" eb="8">
      <t>トクテイ</t>
    </rPh>
    <rPh sb="8" eb="10">
      <t>シュウチュウ</t>
    </rPh>
    <rPh sb="10" eb="12">
      <t>チリョウ</t>
    </rPh>
    <rPh sb="12" eb="14">
      <t>カンリ</t>
    </rPh>
    <rPh sb="14" eb="15">
      <t>リョウ</t>
    </rPh>
    <phoneticPr fontId="2"/>
  </si>
  <si>
    <t>　特定集中治療室管理料</t>
    <rPh sb="1" eb="3">
      <t>トクテイ</t>
    </rPh>
    <rPh sb="3" eb="5">
      <t>シュウチュウ</t>
    </rPh>
    <rPh sb="5" eb="8">
      <t>チリョウシツ</t>
    </rPh>
    <rPh sb="8" eb="10">
      <t>カンリ</t>
    </rPh>
    <rPh sb="10" eb="11">
      <t>リョウ</t>
    </rPh>
    <phoneticPr fontId="2"/>
  </si>
  <si>
    <t>２．有床診療所入院基本料（有床診療所療養病床入院基本料の
　　例により算定）</t>
    <rPh sb="2" eb="4">
      <t>ユウショウ</t>
    </rPh>
    <rPh sb="4" eb="7">
      <t>シンリョウジョ</t>
    </rPh>
    <rPh sb="13" eb="15">
      <t>ユウショウ</t>
    </rPh>
    <rPh sb="15" eb="18">
      <t>シンリョウジョ</t>
    </rPh>
    <rPh sb="20" eb="22">
      <t>ビョウショウ</t>
    </rPh>
    <phoneticPr fontId="2"/>
  </si>
  <si>
    <t>３．有床診療所療養病床入院基本料</t>
    <rPh sb="2" eb="4">
      <t>ユウショウ</t>
    </rPh>
    <rPh sb="4" eb="7">
      <t>シンリョウジョ</t>
    </rPh>
    <rPh sb="9" eb="11">
      <t>ビョウショウ</t>
    </rPh>
    <phoneticPr fontId="2"/>
  </si>
  <si>
    <t>４．有床診療所療養病床特別入院基本料</t>
    <rPh sb="2" eb="4">
      <t>ユウショウ</t>
    </rPh>
    <rPh sb="4" eb="7">
      <t>シンリョウジョ</t>
    </rPh>
    <rPh sb="9" eb="11">
      <t>ビョウショウ</t>
    </rPh>
    <rPh sb="11" eb="13">
      <t>トクベツ</t>
    </rPh>
    <phoneticPr fontId="2"/>
  </si>
  <si>
    <t>５．有床診療所療養病床入院基本料（有床診療所入院基本料の
　　例により算定）</t>
    <rPh sb="2" eb="4">
      <t>ユウショウ</t>
    </rPh>
    <rPh sb="4" eb="7">
      <t>シンリョウジョ</t>
    </rPh>
    <rPh sb="7" eb="9">
      <t>リョウヨウ</t>
    </rPh>
    <rPh sb="9" eb="11">
      <t>ビョウショウ</t>
    </rPh>
    <rPh sb="17" eb="19">
      <t>ユウショウ</t>
    </rPh>
    <rPh sb="19" eb="22">
      <t>シンリョウジョ</t>
    </rPh>
    <phoneticPr fontId="2"/>
  </si>
  <si>
    <t>区分番号</t>
    <rPh sb="0" eb="2">
      <t>クブン</t>
    </rPh>
    <rPh sb="2" eb="4">
      <t>バンゴウ</t>
    </rPh>
    <phoneticPr fontId="1"/>
  </si>
  <si>
    <t>枝番</t>
    <rPh sb="0" eb="1">
      <t>エダ</t>
    </rPh>
    <rPh sb="1" eb="2">
      <t>バン</t>
    </rPh>
    <phoneticPr fontId="1"/>
  </si>
  <si>
    <t>項番</t>
    <rPh sb="0" eb="1">
      <t>コウ</t>
    </rPh>
    <rPh sb="1" eb="2">
      <t>バン</t>
    </rPh>
    <phoneticPr fontId="1"/>
  </si>
  <si>
    <t>名称</t>
    <rPh sb="0" eb="2">
      <t>メイショウ</t>
    </rPh>
    <phoneticPr fontId="1"/>
  </si>
  <si>
    <t>　ガンマナイフによる定位放射線治療</t>
    <rPh sb="10" eb="12">
      <t>テイイ</t>
    </rPh>
    <rPh sb="12" eb="15">
      <t>ホウシャセン</t>
    </rPh>
    <rPh sb="15" eb="17">
      <t>チリョウ</t>
    </rPh>
    <phoneticPr fontId="1"/>
  </si>
  <si>
    <t>　直線加速器による放射線治療
　（一連につき）</t>
    <rPh sb="1" eb="3">
      <t>チョクセン</t>
    </rPh>
    <rPh sb="3" eb="6">
      <t>カソクキ</t>
    </rPh>
    <rPh sb="9" eb="12">
      <t>ホウシャセン</t>
    </rPh>
    <rPh sb="12" eb="14">
      <t>チリョウ</t>
    </rPh>
    <rPh sb="17" eb="19">
      <t>イチレン</t>
    </rPh>
    <phoneticPr fontId="1"/>
  </si>
  <si>
    <t>　全身照射（一連につき）</t>
    <rPh sb="1" eb="3">
      <t>ゼンシン</t>
    </rPh>
    <rPh sb="3" eb="5">
      <t>ショウシャ</t>
    </rPh>
    <rPh sb="6" eb="8">
      <t>イチレン</t>
    </rPh>
    <phoneticPr fontId="1"/>
  </si>
  <si>
    <t>　電磁波温熱療法（一連につき）</t>
    <rPh sb="1" eb="4">
      <t>デンジハ</t>
    </rPh>
    <rPh sb="4" eb="6">
      <t>オンネツ</t>
    </rPh>
    <rPh sb="6" eb="8">
      <t>リョウホウ</t>
    </rPh>
    <rPh sb="9" eb="11">
      <t>イチレン</t>
    </rPh>
    <phoneticPr fontId="1"/>
  </si>
  <si>
    <t>　密封小線源治療（一連につき） 
　腔内照射 その他の場合</t>
    <rPh sb="25" eb="26">
      <t>タ</t>
    </rPh>
    <rPh sb="27" eb="29">
      <t>バアイ</t>
    </rPh>
    <phoneticPr fontId="1"/>
  </si>
  <si>
    <t xml:space="preserve">　放射線治療管理料 </t>
    <rPh sb="1" eb="4">
      <t>ホウシャセン</t>
    </rPh>
    <rPh sb="4" eb="6">
      <t>チリョウ</t>
    </rPh>
    <rPh sb="6" eb="8">
      <t>カンリ</t>
    </rPh>
    <rPh sb="8" eb="9">
      <t>リョウ</t>
    </rPh>
    <phoneticPr fontId="1"/>
  </si>
  <si>
    <t>　１門照射，対向２門照射又は
　外部照射を行った場合</t>
    <rPh sb="2" eb="3">
      <t>モン</t>
    </rPh>
    <rPh sb="3" eb="5">
      <t>ショウシャ</t>
    </rPh>
    <rPh sb="6" eb="8">
      <t>タイコウ</t>
    </rPh>
    <rPh sb="9" eb="10">
      <t>モン</t>
    </rPh>
    <rPh sb="10" eb="12">
      <t>ショウシャ</t>
    </rPh>
    <rPh sb="12" eb="13">
      <t>マタ</t>
    </rPh>
    <rPh sb="16" eb="18">
      <t>ガイブ</t>
    </rPh>
    <rPh sb="18" eb="20">
      <t>ショウシャ</t>
    </rPh>
    <rPh sb="21" eb="22">
      <t>オコナ</t>
    </rPh>
    <rPh sb="24" eb="26">
      <t>バアイ</t>
    </rPh>
    <phoneticPr fontId="1"/>
  </si>
  <si>
    <t>　非対向２門照射，３門照射又は
　腔内照射を行った場合</t>
    <rPh sb="1" eb="2">
      <t>ヒ</t>
    </rPh>
    <rPh sb="2" eb="4">
      <t>タイコウ</t>
    </rPh>
    <rPh sb="5" eb="6">
      <t>モン</t>
    </rPh>
    <rPh sb="6" eb="8">
      <t>ショウシャ</t>
    </rPh>
    <rPh sb="10" eb="11">
      <t>モン</t>
    </rPh>
    <rPh sb="11" eb="13">
      <t>ショウシャ</t>
    </rPh>
    <rPh sb="13" eb="14">
      <t>マタ</t>
    </rPh>
    <rPh sb="17" eb="18">
      <t>コウ</t>
    </rPh>
    <rPh sb="18" eb="19">
      <t>ナイ</t>
    </rPh>
    <rPh sb="19" eb="21">
      <t>ショウシャ</t>
    </rPh>
    <rPh sb="22" eb="23">
      <t>オコナ</t>
    </rPh>
    <rPh sb="25" eb="27">
      <t>バアイ</t>
    </rPh>
    <phoneticPr fontId="1"/>
  </si>
  <si>
    <t>　４門以上の照射，運動照射，原対
　照射又は組織内照射を行った場合</t>
    <rPh sb="2" eb="3">
      <t>モン</t>
    </rPh>
    <rPh sb="3" eb="5">
      <t>イジョウ</t>
    </rPh>
    <rPh sb="6" eb="8">
      <t>ショウシャ</t>
    </rPh>
    <rPh sb="9" eb="11">
      <t>ウンドウ</t>
    </rPh>
    <rPh sb="11" eb="13">
      <t>ショウシャ</t>
    </rPh>
    <rPh sb="14" eb="15">
      <t>ハラ</t>
    </rPh>
    <rPh sb="15" eb="16">
      <t>ツイ</t>
    </rPh>
    <rPh sb="18" eb="20">
      <t>ショウシャ</t>
    </rPh>
    <rPh sb="20" eb="21">
      <t>マタ</t>
    </rPh>
    <rPh sb="22" eb="24">
      <t>ソシキ</t>
    </rPh>
    <rPh sb="24" eb="25">
      <t>ナイ</t>
    </rPh>
    <rPh sb="25" eb="27">
      <t>ショウシャ</t>
    </rPh>
    <rPh sb="28" eb="29">
      <t>オコナ</t>
    </rPh>
    <rPh sb="31" eb="33">
      <t>バアイ</t>
    </rPh>
    <phoneticPr fontId="1"/>
  </si>
  <si>
    <t>　強度変調放射線治療（IMRT）
　による体外照射を行った場合</t>
    <rPh sb="1" eb="3">
      <t>キョウド</t>
    </rPh>
    <rPh sb="3" eb="5">
      <t>ヘンチョウ</t>
    </rPh>
    <rPh sb="5" eb="8">
      <t>ホウシャセン</t>
    </rPh>
    <rPh sb="8" eb="10">
      <t>チリョウ</t>
    </rPh>
    <rPh sb="21" eb="23">
      <t>タイガイ</t>
    </rPh>
    <rPh sb="23" eb="25">
      <t>ショウシャ</t>
    </rPh>
    <rPh sb="26" eb="27">
      <t>オコナ</t>
    </rPh>
    <rPh sb="29" eb="31">
      <t>バアイ</t>
    </rPh>
    <phoneticPr fontId="1"/>
  </si>
  <si>
    <t>　甲状腺癌に対するもの</t>
    <rPh sb="1" eb="4">
      <t>コウジョウセン</t>
    </rPh>
    <rPh sb="4" eb="5">
      <t>ガン</t>
    </rPh>
    <rPh sb="6" eb="7">
      <t>タイ</t>
    </rPh>
    <phoneticPr fontId="1"/>
  </si>
  <si>
    <t>　甲状腺機能亢進症に対するもの</t>
    <rPh sb="1" eb="4">
      <t>コウジョウセン</t>
    </rPh>
    <rPh sb="4" eb="6">
      <t>キノウ</t>
    </rPh>
    <rPh sb="6" eb="8">
      <t>コウシン</t>
    </rPh>
    <rPh sb="8" eb="9">
      <t>ショウ</t>
    </rPh>
    <rPh sb="10" eb="11">
      <t>タイ</t>
    </rPh>
    <phoneticPr fontId="1"/>
  </si>
  <si>
    <t>　Ｂ細胞性非ﾎｼﾞｷﾝﾘﾝﾊﾟ腫に対する
　もの</t>
    <rPh sb="2" eb="5">
      <t>サイボウセイ</t>
    </rPh>
    <rPh sb="5" eb="6">
      <t>ヒ</t>
    </rPh>
    <rPh sb="15" eb="16">
      <t>タイ</t>
    </rPh>
    <rPh sb="16" eb="18">
      <t>ウル</t>
    </rPh>
    <phoneticPr fontId="1"/>
  </si>
  <si>
    <t>　固形癌骨転移による疼痛に対する
　もの</t>
    <rPh sb="1" eb="3">
      <t>コケイ</t>
    </rPh>
    <rPh sb="3" eb="4">
      <t>ガン</t>
    </rPh>
    <rPh sb="4" eb="5">
      <t>コツ</t>
    </rPh>
    <rPh sb="5" eb="7">
      <t>テンイ</t>
    </rPh>
    <rPh sb="10" eb="12">
      <t>トウツウ</t>
    </rPh>
    <rPh sb="13" eb="14">
      <t>タイ</t>
    </rPh>
    <phoneticPr fontId="1"/>
  </si>
  <si>
    <t>　放射性同位元素内用療法管理料</t>
    <rPh sb="1" eb="4">
      <t>ホウシャセイ</t>
    </rPh>
    <rPh sb="4" eb="6">
      <t>ドウイ</t>
    </rPh>
    <rPh sb="6" eb="8">
      <t>ゲンソ</t>
    </rPh>
    <rPh sb="8" eb="10">
      <t>ナイヨウ</t>
    </rPh>
    <rPh sb="10" eb="12">
      <t>リョウホウ</t>
    </rPh>
    <rPh sb="12" eb="14">
      <t>カンリ</t>
    </rPh>
    <rPh sb="14" eb="15">
      <t>リョウ</t>
    </rPh>
    <phoneticPr fontId="1"/>
  </si>
  <si>
    <t>　体外照射</t>
    <rPh sb="1" eb="3">
      <t>タイガイ</t>
    </rPh>
    <rPh sb="3" eb="5">
      <t>ショウシャ</t>
    </rPh>
    <phoneticPr fontId="1"/>
  </si>
  <si>
    <t>　エックス線表在治療</t>
    <rPh sb="5" eb="6">
      <t>セン</t>
    </rPh>
    <rPh sb="6" eb="8">
      <t>ヒョウザイ</t>
    </rPh>
    <rPh sb="8" eb="10">
      <t>チリョウ</t>
    </rPh>
    <phoneticPr fontId="1"/>
  </si>
  <si>
    <t>　１回目</t>
    <rPh sb="2" eb="4">
      <t>カイメ</t>
    </rPh>
    <phoneticPr fontId="1"/>
  </si>
  <si>
    <t>　２回目</t>
    <rPh sb="2" eb="4">
      <t>カイメ</t>
    </rPh>
    <phoneticPr fontId="1"/>
  </si>
  <si>
    <t>　高エネルギー放射線治療</t>
    <rPh sb="1" eb="2">
      <t>コウ</t>
    </rPh>
    <rPh sb="7" eb="10">
      <t>ホウシャセン</t>
    </rPh>
    <rPh sb="10" eb="12">
      <t>チリョウ</t>
    </rPh>
    <phoneticPr fontId="1"/>
  </si>
  <si>
    <t>　強度変調放射線治療（IMRT）</t>
    <rPh sb="1" eb="3">
      <t>キョウド</t>
    </rPh>
    <rPh sb="3" eb="5">
      <t>ヘンチョウ</t>
    </rPh>
    <rPh sb="5" eb="8">
      <t>ホウシャセン</t>
    </rPh>
    <rPh sb="8" eb="10">
      <t>チリョウ</t>
    </rPh>
    <phoneticPr fontId="1"/>
  </si>
  <si>
    <t>　定位放射線治療の場合</t>
    <rPh sb="1" eb="3">
      <t>テイイ</t>
    </rPh>
    <rPh sb="3" eb="6">
      <t>ホウシャセン</t>
    </rPh>
    <rPh sb="6" eb="8">
      <t>チリョウ</t>
    </rPh>
    <rPh sb="9" eb="11">
      <t>バアイ</t>
    </rPh>
    <phoneticPr fontId="1"/>
  </si>
  <si>
    <t>　定位放射線治療以外の場合</t>
    <rPh sb="1" eb="3">
      <t>テイイ</t>
    </rPh>
    <rPh sb="3" eb="6">
      <t>ホウシャセン</t>
    </rPh>
    <rPh sb="6" eb="8">
      <t>チリョウ</t>
    </rPh>
    <rPh sb="8" eb="10">
      <t>イガイ</t>
    </rPh>
    <rPh sb="11" eb="13">
      <t>バアイ</t>
    </rPh>
    <phoneticPr fontId="1"/>
  </si>
  <si>
    <t>　深在性悪性腫瘍に対するもの</t>
    <rPh sb="1" eb="2">
      <t>フカ</t>
    </rPh>
    <rPh sb="2" eb="3">
      <t>ザイ</t>
    </rPh>
    <rPh sb="3" eb="5">
      <t>ショウワル</t>
    </rPh>
    <rPh sb="5" eb="6">
      <t>セイ</t>
    </rPh>
    <rPh sb="6" eb="8">
      <t>シュヨウ</t>
    </rPh>
    <rPh sb="9" eb="10">
      <t>タイ</t>
    </rPh>
    <phoneticPr fontId="1"/>
  </si>
  <si>
    <t>　浅在性悪性腫瘍に対するもの</t>
    <rPh sb="1" eb="2">
      <t>アサ</t>
    </rPh>
    <rPh sb="2" eb="3">
      <t>ザイ</t>
    </rPh>
    <rPh sb="3" eb="5">
      <t>ショウワル</t>
    </rPh>
    <rPh sb="5" eb="6">
      <t>セイ</t>
    </rPh>
    <rPh sb="6" eb="8">
      <t>シュヨウ</t>
    </rPh>
    <rPh sb="9" eb="10">
      <t>タイ</t>
    </rPh>
    <phoneticPr fontId="1"/>
  </si>
  <si>
    <t>　密封小線源治療（一連につき）</t>
    <rPh sb="1" eb="3">
      <t>ミップウ</t>
    </rPh>
    <rPh sb="3" eb="4">
      <t>ショウ</t>
    </rPh>
    <rPh sb="4" eb="5">
      <t>セン</t>
    </rPh>
    <rPh sb="5" eb="6">
      <t>ミナモト</t>
    </rPh>
    <rPh sb="6" eb="8">
      <t>チリョウ</t>
    </rPh>
    <rPh sb="9" eb="11">
      <t>イチレン</t>
    </rPh>
    <phoneticPr fontId="1"/>
  </si>
  <si>
    <t>　外部照射</t>
    <rPh sb="1" eb="3">
      <t>ガイブ</t>
    </rPh>
    <rPh sb="3" eb="5">
      <t>ショウシャ</t>
    </rPh>
    <phoneticPr fontId="1"/>
  </si>
  <si>
    <t>　腔内照射</t>
    <rPh sb="1" eb="2">
      <t>コウ</t>
    </rPh>
    <rPh sb="2" eb="3">
      <t>ナイ</t>
    </rPh>
    <rPh sb="3" eb="5">
      <t>ショウシャ</t>
    </rPh>
    <phoneticPr fontId="1"/>
  </si>
  <si>
    <t>　組織内照射</t>
    <rPh sb="1" eb="3">
      <t>ソシキ</t>
    </rPh>
    <rPh sb="3" eb="4">
      <t>ナイ</t>
    </rPh>
    <rPh sb="4" eb="6">
      <t>ショウシャ</t>
    </rPh>
    <phoneticPr fontId="1"/>
  </si>
  <si>
    <t>　１門照射又は対向２門
　照射を行った場合</t>
    <rPh sb="2" eb="3">
      <t>モン</t>
    </rPh>
    <rPh sb="3" eb="5">
      <t>ショウシャ</t>
    </rPh>
    <rPh sb="5" eb="6">
      <t>マタ</t>
    </rPh>
    <rPh sb="7" eb="9">
      <t>タイコウ</t>
    </rPh>
    <rPh sb="10" eb="11">
      <t>モン</t>
    </rPh>
    <rPh sb="13" eb="15">
      <t>ショウシャ</t>
    </rPh>
    <rPh sb="16" eb="17">
      <t>オコナ</t>
    </rPh>
    <rPh sb="19" eb="21">
      <t>バアイ</t>
    </rPh>
    <phoneticPr fontId="1"/>
  </si>
  <si>
    <t>　非対向２門照射又は３門
　照射を行った場合</t>
    <rPh sb="1" eb="2">
      <t>ヒ</t>
    </rPh>
    <rPh sb="2" eb="4">
      <t>タイコウ</t>
    </rPh>
    <rPh sb="5" eb="6">
      <t>モン</t>
    </rPh>
    <rPh sb="6" eb="8">
      <t>ショウシャ</t>
    </rPh>
    <rPh sb="8" eb="9">
      <t>マタ</t>
    </rPh>
    <rPh sb="11" eb="12">
      <t>モン</t>
    </rPh>
    <rPh sb="14" eb="16">
      <t>ショウシャ</t>
    </rPh>
    <rPh sb="17" eb="18">
      <t>オコナ</t>
    </rPh>
    <rPh sb="20" eb="22">
      <t>バアイ</t>
    </rPh>
    <phoneticPr fontId="1"/>
  </si>
  <si>
    <t>　４門以上の照射，運動照射
　又は原体照射を行った場合</t>
    <rPh sb="2" eb="3">
      <t>モン</t>
    </rPh>
    <rPh sb="3" eb="5">
      <t>イジョウ</t>
    </rPh>
    <rPh sb="6" eb="8">
      <t>ショウシャ</t>
    </rPh>
    <rPh sb="9" eb="11">
      <t>ウンドウ</t>
    </rPh>
    <rPh sb="11" eb="13">
      <t>ショウシャ</t>
    </rPh>
    <rPh sb="15" eb="16">
      <t>マタ</t>
    </rPh>
    <rPh sb="17" eb="18">
      <t>ハラ</t>
    </rPh>
    <rPh sb="18" eb="19">
      <t>カラダ</t>
    </rPh>
    <rPh sb="19" eb="21">
      <t>ショウシャ</t>
    </rPh>
    <rPh sb="22" eb="23">
      <t>オコナ</t>
    </rPh>
    <rPh sb="25" eb="27">
      <t>バアイ</t>
    </rPh>
    <phoneticPr fontId="1"/>
  </si>
  <si>
    <t>　脳血管内手術 １箇所</t>
    <rPh sb="1" eb="2">
      <t>ノウ</t>
    </rPh>
    <rPh sb="2" eb="4">
      <t>ケッカン</t>
    </rPh>
    <rPh sb="4" eb="5">
      <t>ナイ</t>
    </rPh>
    <rPh sb="5" eb="7">
      <t>シュジュツ</t>
    </rPh>
    <rPh sb="9" eb="11">
      <t>カショ</t>
    </rPh>
    <phoneticPr fontId="1"/>
  </si>
  <si>
    <t>　脳血管内手術 ２箇所以上</t>
    <rPh sb="1" eb="2">
      <t>ノウ</t>
    </rPh>
    <rPh sb="2" eb="4">
      <t>ケッカン</t>
    </rPh>
    <rPh sb="4" eb="5">
      <t>ナイ</t>
    </rPh>
    <rPh sb="5" eb="7">
      <t>シュジュツ</t>
    </rPh>
    <rPh sb="9" eb="11">
      <t>カショ</t>
    </rPh>
    <rPh sb="11" eb="13">
      <t>イジョウ</t>
    </rPh>
    <phoneticPr fontId="1"/>
  </si>
  <si>
    <t>　脳血管内ステントを用いるもの</t>
    <rPh sb="1" eb="2">
      <t>ノウ</t>
    </rPh>
    <rPh sb="2" eb="4">
      <t>ケッカン</t>
    </rPh>
    <rPh sb="4" eb="5">
      <t>ナイ</t>
    </rPh>
    <rPh sb="10" eb="11">
      <t>モチ</t>
    </rPh>
    <phoneticPr fontId="1"/>
  </si>
  <si>
    <t>　経皮的脳血管形成術</t>
    <rPh sb="1" eb="2">
      <t>キョウ</t>
    </rPh>
    <rPh sb="2" eb="3">
      <t>カワ</t>
    </rPh>
    <rPh sb="3" eb="4">
      <t>テキ</t>
    </rPh>
    <rPh sb="4" eb="5">
      <t>ノウ</t>
    </rPh>
    <rPh sb="5" eb="7">
      <t>ケッカン</t>
    </rPh>
    <rPh sb="7" eb="9">
      <t>ケイセイ</t>
    </rPh>
    <rPh sb="9" eb="10">
      <t>ジュツ</t>
    </rPh>
    <phoneticPr fontId="1"/>
  </si>
  <si>
    <t>　経皮的選択的脳血栓・塞栓溶解術</t>
    <rPh sb="1" eb="2">
      <t>キョウ</t>
    </rPh>
    <rPh sb="2" eb="3">
      <t>カワ</t>
    </rPh>
    <rPh sb="3" eb="4">
      <t>テキ</t>
    </rPh>
    <rPh sb="4" eb="7">
      <t>センタクテキ</t>
    </rPh>
    <rPh sb="7" eb="10">
      <t>ノウケッセン</t>
    </rPh>
    <rPh sb="11" eb="13">
      <t>ソクセン</t>
    </rPh>
    <rPh sb="13" eb="15">
      <t>ヨウカイ</t>
    </rPh>
    <rPh sb="15" eb="16">
      <t>ジュツ</t>
    </rPh>
    <phoneticPr fontId="1"/>
  </si>
  <si>
    <t>　経皮的脳血栓回収術</t>
    <rPh sb="1" eb="2">
      <t>キョウ</t>
    </rPh>
    <rPh sb="2" eb="3">
      <t>カワ</t>
    </rPh>
    <rPh sb="3" eb="4">
      <t>テキ</t>
    </rPh>
    <rPh sb="4" eb="7">
      <t>ノウケッセン</t>
    </rPh>
    <rPh sb="7" eb="9">
      <t>カイシュウ</t>
    </rPh>
    <rPh sb="9" eb="10">
      <t>ジュツ</t>
    </rPh>
    <phoneticPr fontId="1"/>
  </si>
  <si>
    <t>　経皮的冠動脈形成術（急性心筋梗塞
　に対するもの）</t>
    <rPh sb="1" eb="2">
      <t>キョウ</t>
    </rPh>
    <rPh sb="2" eb="3">
      <t>カワ</t>
    </rPh>
    <rPh sb="3" eb="4">
      <t>テキ</t>
    </rPh>
    <rPh sb="4" eb="7">
      <t>カンドウミャク</t>
    </rPh>
    <rPh sb="7" eb="9">
      <t>ケイセイ</t>
    </rPh>
    <rPh sb="9" eb="10">
      <t>ジュツ</t>
    </rPh>
    <rPh sb="11" eb="13">
      <t>キュウセイ</t>
    </rPh>
    <rPh sb="13" eb="15">
      <t>シンキン</t>
    </rPh>
    <rPh sb="15" eb="17">
      <t>コウソク</t>
    </rPh>
    <rPh sb="20" eb="21">
      <t>タイ</t>
    </rPh>
    <phoneticPr fontId="1"/>
  </si>
  <si>
    <t>　経皮的冠動脈形成術（不安定狭心症
　に対するもの）</t>
    <rPh sb="1" eb="2">
      <t>キョウ</t>
    </rPh>
    <rPh sb="2" eb="3">
      <t>カワ</t>
    </rPh>
    <rPh sb="3" eb="4">
      <t>テキ</t>
    </rPh>
    <rPh sb="4" eb="7">
      <t>カンドウミャク</t>
    </rPh>
    <rPh sb="7" eb="9">
      <t>ケイセイ</t>
    </rPh>
    <rPh sb="9" eb="10">
      <t>ジュツ</t>
    </rPh>
    <rPh sb="11" eb="14">
      <t>フアンテイ</t>
    </rPh>
    <rPh sb="14" eb="17">
      <t>キョウシンショウ</t>
    </rPh>
    <rPh sb="20" eb="21">
      <t>タイ</t>
    </rPh>
    <phoneticPr fontId="1"/>
  </si>
  <si>
    <t>　経皮的冠動脈形成術（高速回転式
　経皮経管ｱﾃﾚｸﾄﾐｰｶﾃｰﾃﾙによるもの）</t>
    <rPh sb="1" eb="2">
      <t>キョウ</t>
    </rPh>
    <rPh sb="2" eb="3">
      <t>カワ</t>
    </rPh>
    <rPh sb="3" eb="4">
      <t>テキ</t>
    </rPh>
    <rPh sb="4" eb="7">
      <t>カンドウミャク</t>
    </rPh>
    <rPh sb="7" eb="9">
      <t>ケイセイ</t>
    </rPh>
    <rPh sb="9" eb="10">
      <t>ジュツ</t>
    </rPh>
    <rPh sb="11" eb="13">
      <t>コウソク</t>
    </rPh>
    <rPh sb="13" eb="15">
      <t>カイテン</t>
    </rPh>
    <rPh sb="15" eb="16">
      <t>シキ</t>
    </rPh>
    <rPh sb="18" eb="19">
      <t>キョウ</t>
    </rPh>
    <rPh sb="19" eb="20">
      <t>カワ</t>
    </rPh>
    <rPh sb="20" eb="21">
      <t>キョウ</t>
    </rPh>
    <rPh sb="21" eb="22">
      <t>カン</t>
    </rPh>
    <phoneticPr fontId="1"/>
  </si>
  <si>
    <t>　経皮的冠動脈形成術（ｴｷｼﾏﾚｰｻﾞｰ
　血管形成用ｶﾃｰﾃﾙによるもの）</t>
    <rPh sb="1" eb="2">
      <t>キョウ</t>
    </rPh>
    <rPh sb="2" eb="3">
      <t>カワ</t>
    </rPh>
    <rPh sb="3" eb="4">
      <t>テキ</t>
    </rPh>
    <rPh sb="4" eb="7">
      <t>カンドウミャク</t>
    </rPh>
    <rPh sb="7" eb="9">
      <t>ケイセイ</t>
    </rPh>
    <rPh sb="9" eb="10">
      <t>ジュツ</t>
    </rPh>
    <rPh sb="23" eb="25">
      <t>ケイセイ</t>
    </rPh>
    <rPh sb="25" eb="26">
      <t>ヨウ</t>
    </rPh>
    <rPh sb="26" eb="31">
      <t>カテーテル</t>
    </rPh>
    <phoneticPr fontId="1"/>
  </si>
  <si>
    <t>　経皮的冠動脈ｽﾃﾝﾄ留置術（急性心筋
　梗塞に対するもの）</t>
    <rPh sb="1" eb="2">
      <t>キョウ</t>
    </rPh>
    <rPh sb="2" eb="3">
      <t>カワ</t>
    </rPh>
    <rPh sb="3" eb="4">
      <t>テキ</t>
    </rPh>
    <rPh sb="4" eb="7">
      <t>カンドウミャク</t>
    </rPh>
    <rPh sb="11" eb="13">
      <t>リュウチ</t>
    </rPh>
    <rPh sb="13" eb="14">
      <t>ジュツ</t>
    </rPh>
    <rPh sb="15" eb="17">
      <t>キュウセイ</t>
    </rPh>
    <rPh sb="17" eb="19">
      <t>シンキン</t>
    </rPh>
    <rPh sb="21" eb="23">
      <t>コウソク</t>
    </rPh>
    <rPh sb="24" eb="25">
      <t>タイ</t>
    </rPh>
    <phoneticPr fontId="1"/>
  </si>
  <si>
    <t>　経皮的冠動脈ｽﾃﾝﾄ留置術（不安定
　狭心症に対するもの）</t>
    <rPh sb="1" eb="2">
      <t>キョウ</t>
    </rPh>
    <rPh sb="2" eb="3">
      <t>カワ</t>
    </rPh>
    <rPh sb="3" eb="4">
      <t>テキ</t>
    </rPh>
    <rPh sb="4" eb="7">
      <t>カンドウミャク</t>
    </rPh>
    <rPh sb="11" eb="13">
      <t>リュウチ</t>
    </rPh>
    <rPh sb="13" eb="14">
      <t>ジュツ</t>
    </rPh>
    <rPh sb="15" eb="18">
      <t>フアンテイ</t>
    </rPh>
    <rPh sb="20" eb="23">
      <t>キョウシンショウ</t>
    </rPh>
    <rPh sb="24" eb="25">
      <t>タイ</t>
    </rPh>
    <phoneticPr fontId="1"/>
  </si>
  <si>
    <t>　経皮的冠動脈ｽﾃﾝﾄ留置術
　（その他のもの）</t>
    <rPh sb="1" eb="2">
      <t>キョウ</t>
    </rPh>
    <rPh sb="2" eb="3">
      <t>カワ</t>
    </rPh>
    <rPh sb="3" eb="4">
      <t>テキ</t>
    </rPh>
    <rPh sb="4" eb="7">
      <t>カンドウミャク</t>
    </rPh>
    <rPh sb="11" eb="13">
      <t>リュウチ</t>
    </rPh>
    <rPh sb="13" eb="14">
      <t>ジュツ</t>
    </rPh>
    <rPh sb="19" eb="20">
      <t>タ</t>
    </rPh>
    <phoneticPr fontId="1"/>
  </si>
  <si>
    <t>　冠動脈内血栓溶解療法</t>
    <rPh sb="1" eb="4">
      <t>カンドウミャク</t>
    </rPh>
    <rPh sb="4" eb="5">
      <t>ナイ</t>
    </rPh>
    <rPh sb="5" eb="7">
      <t>ケッセン</t>
    </rPh>
    <rPh sb="7" eb="9">
      <t>ヨウカイ</t>
    </rPh>
    <rPh sb="9" eb="11">
      <t>リョウホウ</t>
    </rPh>
    <phoneticPr fontId="1"/>
  </si>
  <si>
    <t>　経皮的冠動脈血栓吸引術</t>
    <rPh sb="1" eb="2">
      <t>キョウ</t>
    </rPh>
    <rPh sb="2" eb="3">
      <t>カワ</t>
    </rPh>
    <rPh sb="3" eb="4">
      <t>テキ</t>
    </rPh>
    <rPh sb="4" eb="7">
      <t>カンドウミャク</t>
    </rPh>
    <rPh sb="7" eb="9">
      <t>ケッセン</t>
    </rPh>
    <rPh sb="9" eb="11">
      <t>キュウイン</t>
    </rPh>
    <rPh sb="11" eb="12">
      <t>ジュツ</t>
    </rPh>
    <phoneticPr fontId="1"/>
  </si>
  <si>
    <t>　前立腺癌に対する永久挿入
　療法</t>
    <rPh sb="1" eb="4">
      <t>ゼンリツセン</t>
    </rPh>
    <rPh sb="4" eb="5">
      <t>ガン</t>
    </rPh>
    <rPh sb="6" eb="7">
      <t>タイ</t>
    </rPh>
    <rPh sb="9" eb="11">
      <t>エイキュウ</t>
    </rPh>
    <rPh sb="11" eb="13">
      <t>ソウニュウ</t>
    </rPh>
    <rPh sb="15" eb="17">
      <t>リョウホウ</t>
    </rPh>
    <phoneticPr fontId="1"/>
  </si>
  <si>
    <t>　放射性粒子照射
　（本数に関係なく）</t>
    <rPh sb="1" eb="4">
      <t>ホウシャセイ</t>
    </rPh>
    <rPh sb="4" eb="6">
      <t>リュウシ</t>
    </rPh>
    <rPh sb="6" eb="8">
      <t>ショウシャ</t>
    </rPh>
    <rPh sb="11" eb="13">
      <t>ホンスウ</t>
    </rPh>
    <rPh sb="14" eb="16">
      <t>カンケイ</t>
    </rPh>
    <phoneticPr fontId="1"/>
  </si>
  <si>
    <t>　経皮的冠動脈形成術（その他の
　もの）</t>
    <rPh sb="1" eb="2">
      <t>キョウ</t>
    </rPh>
    <rPh sb="2" eb="3">
      <t>カワ</t>
    </rPh>
    <rPh sb="3" eb="4">
      <t>テキ</t>
    </rPh>
    <rPh sb="4" eb="7">
      <t>カンドウミャク</t>
    </rPh>
    <rPh sb="7" eb="9">
      <t>ケイセイ</t>
    </rPh>
    <rPh sb="9" eb="10">
      <t>ジュツ</t>
    </rPh>
    <rPh sb="13" eb="14">
      <t>タ</t>
    </rPh>
    <phoneticPr fontId="1"/>
  </si>
  <si>
    <t>ｲﾛﾊ等</t>
    <rPh sb="3" eb="4">
      <t>トウ</t>
    </rPh>
    <phoneticPr fontId="1"/>
  </si>
  <si>
    <t>※枝番、項番を誤って逆に記入しないよう、確認・記入要領に従ってご記入ください。</t>
    <rPh sb="20" eb="22">
      <t>カクニン</t>
    </rPh>
    <rPh sb="23" eb="25">
      <t>キニュウ</t>
    </rPh>
    <rPh sb="25" eb="27">
      <t>ヨウリョウ</t>
    </rPh>
    <rPh sb="28" eb="29">
      <t>シタガ</t>
    </rPh>
    <rPh sb="32" eb="34">
      <t>キニュウ</t>
    </rPh>
    <phoneticPr fontId="1"/>
  </si>
  <si>
    <t>　その他、ご報告にあたっての特記事項【自由記入欄】</t>
    <rPh sb="3" eb="4">
      <t>タ</t>
    </rPh>
    <rPh sb="6" eb="8">
      <t>ホウコク</t>
    </rPh>
    <rPh sb="14" eb="16">
      <t>トッキ</t>
    </rPh>
    <rPh sb="16" eb="18">
      <t>ジコウ</t>
    </rPh>
    <rPh sb="19" eb="21">
      <t>ジユウ</t>
    </rPh>
    <rPh sb="21" eb="23">
      <t>キニュウ</t>
    </rPh>
    <rPh sb="23" eb="24">
      <t>ラン</t>
    </rPh>
    <phoneticPr fontId="1"/>
  </si>
  <si>
    <t>６．介護療養病床における診療所型介護療養施設サービス費等</t>
    <rPh sb="2" eb="4">
      <t>カイゴ</t>
    </rPh>
    <rPh sb="4" eb="6">
      <t>リョウヨウ</t>
    </rPh>
    <rPh sb="6" eb="8">
      <t>ビョウショウ</t>
    </rPh>
    <rPh sb="12" eb="16">
      <t>シンリョウジョガタ</t>
    </rPh>
    <rPh sb="16" eb="18">
      <t>カイゴ</t>
    </rPh>
    <rPh sb="18" eb="20">
      <t>リョウヨウ</t>
    </rPh>
    <rPh sb="20" eb="22">
      <t>シセツ</t>
    </rPh>
    <rPh sb="26" eb="27">
      <t>ヒ</t>
    </rPh>
    <rPh sb="27" eb="28">
      <t>トウ</t>
    </rPh>
    <phoneticPr fontId="2"/>
  </si>
  <si>
    <t>② 夜間休日救急搬送医学管理料</t>
    <rPh sb="2" eb="4">
      <t>ヤカン</t>
    </rPh>
    <rPh sb="4" eb="6">
      <t>キュウジツ</t>
    </rPh>
    <rPh sb="6" eb="8">
      <t>キュウキュウ</t>
    </rPh>
    <rPh sb="8" eb="10">
      <t>ハンソウ</t>
    </rPh>
    <rPh sb="10" eb="12">
      <t>イガク</t>
    </rPh>
    <rPh sb="12" eb="14">
      <t>カンリ</t>
    </rPh>
    <rPh sb="14" eb="15">
      <t>リョウ</t>
    </rPh>
    <phoneticPr fontId="2"/>
  </si>
  <si>
    <t>　歯科ドレーン法（ドレナージ）</t>
    <rPh sb="1" eb="3">
      <t>シカ</t>
    </rPh>
    <rPh sb="7" eb="8">
      <t>ホウ</t>
    </rPh>
    <phoneticPr fontId="1"/>
  </si>
  <si>
    <t>(213)　レセプト件数</t>
  </si>
  <si>
    <t>(213)　算定回数</t>
  </si>
  <si>
    <t>(214)　レセプト件数</t>
  </si>
  <si>
    <t>(214)　算定回数</t>
  </si>
  <si>
    <t>(215)　レセプト件数</t>
  </si>
  <si>
    <t>(215)　算定回数</t>
  </si>
  <si>
    <t>(216)　レセプト件数</t>
  </si>
  <si>
    <t>(216)　算定回数</t>
  </si>
  <si>
    <t>(217)　レセプト件数</t>
  </si>
  <si>
    <t>(218)　レセプト件数</t>
  </si>
  <si>
    <t>(218)　算定回数</t>
  </si>
  <si>
    <t>(219)　レセプト件数</t>
  </si>
  <si>
    <t>(220)　レセプト件数</t>
  </si>
  <si>
    <t>(220)　算定回数</t>
  </si>
  <si>
    <t>(221)　レセプト件数</t>
  </si>
  <si>
    <t>(221)　算定回数</t>
  </si>
  <si>
    <t>(222)　レセプト件数</t>
  </si>
  <si>
    <t>(222)　算定回数</t>
  </si>
  <si>
    <t>(223)　レセプト件数</t>
  </si>
  <si>
    <t>(223)　算定回数</t>
  </si>
  <si>
    <t>(224)　レセプト件数</t>
  </si>
  <si>
    <t>(224)　算定回数</t>
  </si>
  <si>
    <t>(225)　レセプト件数</t>
  </si>
  <si>
    <t>(225)　算定回数</t>
  </si>
  <si>
    <t>(226)　レセプト件数</t>
  </si>
  <si>
    <t>(226)　算定回数</t>
  </si>
  <si>
    <t>(227)　レセプト件数</t>
  </si>
  <si>
    <t>(227)　算定回数</t>
  </si>
  <si>
    <t>(228)　レセプト件数</t>
  </si>
  <si>
    <t>(228)　算定回数</t>
  </si>
  <si>
    <t>(229)　レセプト件数</t>
  </si>
  <si>
    <t>(230)　レセプト件数</t>
  </si>
  <si>
    <t>(250)　レセプト件数</t>
  </si>
  <si>
    <t>(250)　算定回数</t>
  </si>
  <si>
    <t>(251)　レセプト件数</t>
  </si>
  <si>
    <t>(251)　算定回数</t>
  </si>
  <si>
    <t>(252)　レセプト件数</t>
  </si>
  <si>
    <t>(252)　算定回数</t>
  </si>
  <si>
    <t>(253)　レセプト件数</t>
  </si>
  <si>
    <t>(253)　算定回数</t>
  </si>
  <si>
    <t>(254)　レセプト件数</t>
  </si>
  <si>
    <t>(254)　算定回数</t>
  </si>
  <si>
    <t>(255)　レセプト件数</t>
  </si>
  <si>
    <t>(255)　算定回数</t>
  </si>
  <si>
    <t>(256)　レセプト件数</t>
  </si>
  <si>
    <t>(256)　算定回数</t>
  </si>
  <si>
    <t>(257)　レセプト件数</t>
  </si>
  <si>
    <t>(258)　レセプト件数</t>
  </si>
  <si>
    <t>(259)　レセプト件数</t>
  </si>
  <si>
    <t>(260)　レセプト件数</t>
  </si>
  <si>
    <t>(261)　レセプト件数</t>
  </si>
  <si>
    <t>(262)　レセプト件数</t>
  </si>
  <si>
    <t>(263)　レセプト件数</t>
  </si>
  <si>
    <t>(263)　算定回数</t>
  </si>
  <si>
    <t>(264)　レセプト件数</t>
  </si>
  <si>
    <t>(264)　算定回数</t>
  </si>
  <si>
    <t>(265)　レセプト件数</t>
  </si>
  <si>
    <t>(265)　算定回数</t>
  </si>
  <si>
    <t>(266)　レセプト件数</t>
  </si>
  <si>
    <t>(266)　算定回数</t>
  </si>
  <si>
    <t>(267)　レセプト件数</t>
  </si>
  <si>
    <t>(267)　算定回数</t>
  </si>
  <si>
    <t>(268)　レセプト件数</t>
  </si>
  <si>
    <t>(268)　算定回数</t>
  </si>
  <si>
    <t>(269)　レセプト件数</t>
  </si>
  <si>
    <t>(269)　算定回数</t>
  </si>
  <si>
    <t>(271)　レセプト件数</t>
  </si>
  <si>
    <t>(271)　算定回数</t>
  </si>
  <si>
    <t>(272)　レセプト件数</t>
  </si>
  <si>
    <t>(272)　算定回数</t>
  </si>
  <si>
    <t>(273)　レセプト件数</t>
  </si>
  <si>
    <t>項目名称</t>
  </si>
  <si>
    <t>値</t>
  </si>
  <si>
    <t>C10</t>
  </si>
  <si>
    <t>I10</t>
  </si>
  <si>
    <t>K10</t>
  </si>
  <si>
    <t>M10</t>
  </si>
  <si>
    <t>O10</t>
  </si>
  <si>
    <t>AH10</t>
  </si>
  <si>
    <t>AR10</t>
  </si>
  <si>
    <t>BB10</t>
  </si>
  <si>
    <t>C13</t>
  </si>
  <si>
    <t>I13</t>
  </si>
  <si>
    <t>K13</t>
  </si>
  <si>
    <t>M13</t>
  </si>
  <si>
    <t>O13</t>
  </si>
  <si>
    <t>AH13</t>
  </si>
  <si>
    <t>AR13</t>
  </si>
  <si>
    <t>BB13</t>
  </si>
  <si>
    <t>C16</t>
  </si>
  <si>
    <t>I16</t>
  </si>
  <si>
    <t>K16</t>
  </si>
  <si>
    <t>M16</t>
  </si>
  <si>
    <t>O16</t>
  </si>
  <si>
    <t>AH16</t>
  </si>
  <si>
    <t>AR16</t>
  </si>
  <si>
    <t>BB16</t>
  </si>
  <si>
    <t>C19</t>
  </si>
  <si>
    <t>I19</t>
  </si>
  <si>
    <t>K19</t>
  </si>
  <si>
    <t>M19</t>
  </si>
  <si>
    <t>O19</t>
  </si>
  <si>
    <t>AH19</t>
  </si>
  <si>
    <t>AR19</t>
  </si>
  <si>
    <t>BB19</t>
  </si>
  <si>
    <t>C22</t>
  </si>
  <si>
    <t>I22</t>
  </si>
  <si>
    <t>K22</t>
  </si>
  <si>
    <t>M22</t>
  </si>
  <si>
    <t>O22</t>
  </si>
  <si>
    <t>AH22</t>
  </si>
  <si>
    <t>AR22</t>
  </si>
  <si>
    <t>BB22</t>
  </si>
  <si>
    <t>C25</t>
  </si>
  <si>
    <t>I25</t>
  </si>
  <si>
    <t>K25</t>
  </si>
  <si>
    <t>M25</t>
  </si>
  <si>
    <t>O25</t>
  </si>
  <si>
    <t>AH25</t>
  </si>
  <si>
    <t>AR25</t>
  </si>
  <si>
    <t>BB25</t>
  </si>
  <si>
    <t>C28</t>
  </si>
  <si>
    <t>I28</t>
  </si>
  <si>
    <t>K28</t>
  </si>
  <si>
    <t>M28</t>
  </si>
  <si>
    <t>O28</t>
  </si>
  <si>
    <t>AH28</t>
  </si>
  <si>
    <t>AR28</t>
  </si>
  <si>
    <t>BB28</t>
  </si>
  <si>
    <t>C31</t>
  </si>
  <si>
    <t>I31</t>
  </si>
  <si>
    <t>K31</t>
  </si>
  <si>
    <t>M31</t>
  </si>
  <si>
    <t>O31</t>
  </si>
  <si>
    <t>AH31</t>
  </si>
  <si>
    <t>AR31</t>
  </si>
  <si>
    <t>BB31</t>
  </si>
  <si>
    <t>C34</t>
  </si>
  <si>
    <t>I34</t>
  </si>
  <si>
    <t>K34</t>
  </si>
  <si>
    <t>M34</t>
  </si>
  <si>
    <t>O34</t>
  </si>
  <si>
    <t>AH34</t>
  </si>
  <si>
    <t>AR34</t>
  </si>
  <si>
    <t>BB34</t>
  </si>
  <si>
    <t>C37</t>
  </si>
  <si>
    <t>I37</t>
  </si>
  <si>
    <t>K37</t>
  </si>
  <si>
    <t>M37</t>
  </si>
  <si>
    <t>O37</t>
  </si>
  <si>
    <t>AH37</t>
  </si>
  <si>
    <t>AR37</t>
  </si>
  <si>
    <t>BB37</t>
  </si>
  <si>
    <t>C40</t>
  </si>
  <si>
    <t>I40</t>
  </si>
  <si>
    <t>K40</t>
  </si>
  <si>
    <t>M40</t>
  </si>
  <si>
    <t>O40</t>
  </si>
  <si>
    <t>AH40</t>
  </si>
  <si>
    <t>AR40</t>
  </si>
  <si>
    <t>BB40</t>
  </si>
  <si>
    <t>C43</t>
  </si>
  <si>
    <t>I43</t>
  </si>
  <si>
    <t>K43</t>
  </si>
  <si>
    <t>M43</t>
  </si>
  <si>
    <t>O43</t>
  </si>
  <si>
    <t>AH43</t>
  </si>
  <si>
    <t>AR43</t>
  </si>
  <si>
    <t>BB43</t>
  </si>
  <si>
    <t>C46</t>
  </si>
  <si>
    <t>I46</t>
  </si>
  <si>
    <t>K46</t>
  </si>
  <si>
    <t>M46</t>
  </si>
  <si>
    <t>O46</t>
  </si>
  <si>
    <t>AH46</t>
  </si>
  <si>
    <t>AR46</t>
  </si>
  <si>
    <t>BB46</t>
  </si>
  <si>
    <t>C49</t>
  </si>
  <si>
    <t>I49</t>
  </si>
  <si>
    <t>K49</t>
  </si>
  <si>
    <t>M49</t>
  </si>
  <si>
    <t>O49</t>
  </si>
  <si>
    <t>AH49</t>
  </si>
  <si>
    <t>AR49</t>
  </si>
  <si>
    <t>BB49</t>
  </si>
  <si>
    <t>C52</t>
  </si>
  <si>
    <t>I52</t>
  </si>
  <si>
    <t>K52</t>
  </si>
  <si>
    <t>M52</t>
  </si>
  <si>
    <t>O52</t>
  </si>
  <si>
    <t>AH52</t>
  </si>
  <si>
    <t>AR52</t>
  </si>
  <si>
    <t>BB52</t>
  </si>
  <si>
    <t>C55</t>
  </si>
  <si>
    <t>I55</t>
  </si>
  <si>
    <t>K55</t>
  </si>
  <si>
    <t>M55</t>
  </si>
  <si>
    <t>O55</t>
  </si>
  <si>
    <t>AH55</t>
  </si>
  <si>
    <t>AR55</t>
  </si>
  <si>
    <t>BB55</t>
  </si>
  <si>
    <t>C58</t>
  </si>
  <si>
    <t>I58</t>
  </si>
  <si>
    <t>K58</t>
  </si>
  <si>
    <t>M58</t>
  </si>
  <si>
    <t>O58</t>
  </si>
  <si>
    <t>AH58</t>
  </si>
  <si>
    <t>AR58</t>
  </si>
  <si>
    <t>BB58</t>
  </si>
  <si>
    <t>C61</t>
  </si>
  <si>
    <t>I61</t>
  </si>
  <si>
    <t>K61</t>
  </si>
  <si>
    <t>M61</t>
  </si>
  <si>
    <t>O61</t>
  </si>
  <si>
    <t>AH61</t>
  </si>
  <si>
    <t>AR61</t>
  </si>
  <si>
    <t>BB61</t>
  </si>
  <si>
    <t>C64</t>
  </si>
  <si>
    <t>I64</t>
  </si>
  <si>
    <t>K64</t>
  </si>
  <si>
    <t>M64</t>
  </si>
  <si>
    <t>O64</t>
  </si>
  <si>
    <t>AH64</t>
  </si>
  <si>
    <t>AR64</t>
  </si>
  <si>
    <t>BB64</t>
  </si>
  <si>
    <t>C67</t>
  </si>
  <si>
    <t>I67</t>
  </si>
  <si>
    <t>K67</t>
  </si>
  <si>
    <t>M67</t>
  </si>
  <si>
    <t>O67</t>
  </si>
  <si>
    <t>AH67</t>
  </si>
  <si>
    <t>AR67</t>
  </si>
  <si>
    <t>BB67</t>
  </si>
  <si>
    <t>C70</t>
  </si>
  <si>
    <t>I70</t>
  </si>
  <si>
    <t>K70</t>
  </si>
  <si>
    <t>M70</t>
  </si>
  <si>
    <t>O70</t>
  </si>
  <si>
    <t>AH70</t>
  </si>
  <si>
    <t>AR70</t>
  </si>
  <si>
    <t>BB70</t>
  </si>
  <si>
    <t>C73</t>
  </si>
  <si>
    <t>I73</t>
  </si>
  <si>
    <t>K73</t>
  </si>
  <si>
    <t>M73</t>
  </si>
  <si>
    <t>O73</t>
  </si>
  <si>
    <t>AH73</t>
  </si>
  <si>
    <t>AR73</t>
  </si>
  <si>
    <t>BB73</t>
  </si>
  <si>
    <t>C79</t>
  </si>
  <si>
    <t>I79</t>
  </si>
  <si>
    <t>K79</t>
  </si>
  <si>
    <t>M79</t>
  </si>
  <si>
    <t>O79</t>
  </si>
  <si>
    <t>AH79</t>
  </si>
  <si>
    <t>AR79</t>
  </si>
  <si>
    <t>BB79</t>
  </si>
  <si>
    <t>C82</t>
  </si>
  <si>
    <t>I82</t>
  </si>
  <si>
    <t>K82</t>
  </si>
  <si>
    <t>M82</t>
  </si>
  <si>
    <t>O82</t>
  </si>
  <si>
    <t>AH82</t>
  </si>
  <si>
    <t>AR82</t>
  </si>
  <si>
    <t>BB82</t>
  </si>
  <si>
    <t>C85</t>
  </si>
  <si>
    <t>I85</t>
  </si>
  <si>
    <t>K85</t>
  </si>
  <si>
    <t>M85</t>
  </si>
  <si>
    <t>O85</t>
  </si>
  <si>
    <t>AH85</t>
  </si>
  <si>
    <t>AR85</t>
  </si>
  <si>
    <t>BB85</t>
  </si>
  <si>
    <t>C88</t>
  </si>
  <si>
    <t>I88</t>
  </si>
  <si>
    <t>K88</t>
  </si>
  <si>
    <t>M88</t>
  </si>
  <si>
    <t>O88</t>
  </si>
  <si>
    <t>AH88</t>
  </si>
  <si>
    <t>AR88</t>
  </si>
  <si>
    <t>BB88</t>
  </si>
  <si>
    <t>C91</t>
  </si>
  <si>
    <t>I91</t>
  </si>
  <si>
    <t>K91</t>
  </si>
  <si>
    <t>M91</t>
  </si>
  <si>
    <t>O91</t>
  </si>
  <si>
    <t>AH91</t>
  </si>
  <si>
    <t>AR91</t>
  </si>
  <si>
    <t>BB91</t>
  </si>
  <si>
    <t>C94</t>
  </si>
  <si>
    <t>I94</t>
  </si>
  <si>
    <t>K94</t>
  </si>
  <si>
    <t>M94</t>
  </si>
  <si>
    <t>O94</t>
  </si>
  <si>
    <t>AH94</t>
  </si>
  <si>
    <t>AR94</t>
  </si>
  <si>
    <t>BB94</t>
  </si>
  <si>
    <t>C97</t>
  </si>
  <si>
    <t>I97</t>
  </si>
  <si>
    <t>K97</t>
  </si>
  <si>
    <t>M97</t>
  </si>
  <si>
    <t>O97</t>
  </si>
  <si>
    <t>AH97</t>
  </si>
  <si>
    <t>AR97</t>
  </si>
  <si>
    <t>BB97</t>
  </si>
  <si>
    <t>C100</t>
  </si>
  <si>
    <t>I100</t>
  </si>
  <si>
    <t>K100</t>
  </si>
  <si>
    <t>M100</t>
  </si>
  <si>
    <t>O100</t>
  </si>
  <si>
    <t>AH100</t>
  </si>
  <si>
    <t>AR100</t>
  </si>
  <si>
    <t>BB100</t>
  </si>
  <si>
    <t>C103</t>
  </si>
  <si>
    <t>I103</t>
  </si>
  <si>
    <t>K103</t>
  </si>
  <si>
    <t>M103</t>
  </si>
  <si>
    <t>O103</t>
  </si>
  <si>
    <t>AH103</t>
  </si>
  <si>
    <t>AR103</t>
  </si>
  <si>
    <t>BB103</t>
  </si>
  <si>
    <t>C106</t>
  </si>
  <si>
    <t>I106</t>
  </si>
  <si>
    <t>K106</t>
  </si>
  <si>
    <t>M106</t>
  </si>
  <si>
    <t>O106</t>
  </si>
  <si>
    <t>AH106</t>
  </si>
  <si>
    <t>AR106</t>
  </si>
  <si>
    <t>BB106</t>
  </si>
  <si>
    <t>C109</t>
  </si>
  <si>
    <t>I109</t>
  </si>
  <si>
    <t>K109</t>
  </si>
  <si>
    <t>M109</t>
  </si>
  <si>
    <t>O109</t>
  </si>
  <si>
    <t>AH109</t>
  </si>
  <si>
    <t>AR109</t>
  </si>
  <si>
    <t>BB109</t>
  </si>
  <si>
    <t>C112</t>
  </si>
  <si>
    <t>I112</t>
  </si>
  <si>
    <t>K112</t>
  </si>
  <si>
    <t>M112</t>
  </si>
  <si>
    <t>O112</t>
  </si>
  <si>
    <t>AH112</t>
  </si>
  <si>
    <t>AR112</t>
  </si>
  <si>
    <t>BB112</t>
  </si>
  <si>
    <t>C115</t>
  </si>
  <si>
    <t>I115</t>
  </si>
  <si>
    <t>K115</t>
  </si>
  <si>
    <t>M115</t>
  </si>
  <si>
    <t>O115</t>
  </si>
  <si>
    <t>AH115</t>
  </si>
  <si>
    <t>AR115</t>
  </si>
  <si>
    <t>BB115</t>
  </si>
  <si>
    <t>C118</t>
  </si>
  <si>
    <t>I118</t>
  </si>
  <si>
    <t>K118</t>
  </si>
  <si>
    <t>M118</t>
  </si>
  <si>
    <t>O118</t>
  </si>
  <si>
    <t>AH118</t>
  </si>
  <si>
    <t>AR118</t>
  </si>
  <si>
    <t>BB118</t>
  </si>
  <si>
    <t>C121</t>
  </si>
  <si>
    <t>I121</t>
  </si>
  <si>
    <t>K121</t>
  </si>
  <si>
    <t>M121</t>
  </si>
  <si>
    <t>O121</t>
  </si>
  <si>
    <t>AH121</t>
  </si>
  <si>
    <t>AR121</t>
  </si>
  <si>
    <t>BB121</t>
  </si>
  <si>
    <t>C124</t>
  </si>
  <si>
    <t>I124</t>
  </si>
  <si>
    <t>K124</t>
  </si>
  <si>
    <t>M124</t>
  </si>
  <si>
    <t>O124</t>
  </si>
  <si>
    <t>AH124</t>
  </si>
  <si>
    <t>AR124</t>
  </si>
  <si>
    <t>BB124</t>
  </si>
  <si>
    <t>C127</t>
  </si>
  <si>
    <t>I127</t>
  </si>
  <si>
    <t>K127</t>
  </si>
  <si>
    <t>M127</t>
  </si>
  <si>
    <t>O127</t>
  </si>
  <si>
    <t>AH127</t>
  </si>
  <si>
    <t>AR127</t>
  </si>
  <si>
    <t>BB127</t>
  </si>
  <si>
    <t>C130</t>
  </si>
  <si>
    <t>I130</t>
  </si>
  <si>
    <t>K130</t>
  </si>
  <si>
    <t>M130</t>
  </si>
  <si>
    <t>O130</t>
  </si>
  <si>
    <t>AH130</t>
  </si>
  <si>
    <t>AR130</t>
  </si>
  <si>
    <t>BB130</t>
  </si>
  <si>
    <t>C133</t>
  </si>
  <si>
    <t>I133</t>
  </si>
  <si>
    <t>K133</t>
  </si>
  <si>
    <t>M133</t>
  </si>
  <si>
    <t>O133</t>
  </si>
  <si>
    <t>AH133</t>
  </si>
  <si>
    <t>AR133</t>
  </si>
  <si>
    <t>BB133</t>
  </si>
  <si>
    <t>C136</t>
  </si>
  <si>
    <t>I136</t>
  </si>
  <si>
    <t>K136</t>
  </si>
  <si>
    <t>M136</t>
  </si>
  <si>
    <t>O136</t>
  </si>
  <si>
    <t>AH136</t>
  </si>
  <si>
    <t>AR136</t>
  </si>
  <si>
    <t>BB136</t>
  </si>
  <si>
    <t>C139</t>
  </si>
  <si>
    <t>I139</t>
  </si>
  <si>
    <t>K139</t>
  </si>
  <si>
    <t>M139</t>
  </si>
  <si>
    <t>O139</t>
  </si>
  <si>
    <t>AH139</t>
  </si>
  <si>
    <t>AR139</t>
  </si>
  <si>
    <t>BB139</t>
  </si>
  <si>
    <t>C142</t>
  </si>
  <si>
    <t>I142</t>
  </si>
  <si>
    <t>K142</t>
  </si>
  <si>
    <t>M142</t>
  </si>
  <si>
    <t>O142</t>
  </si>
  <si>
    <t>AH142</t>
  </si>
  <si>
    <t>AR142</t>
  </si>
  <si>
    <t>BB142</t>
  </si>
  <si>
    <t>C145</t>
  </si>
  <si>
    <t>I145</t>
  </si>
  <si>
    <t>K145</t>
  </si>
  <si>
    <t>M145</t>
  </si>
  <si>
    <t>O145</t>
  </si>
  <si>
    <t>AH145</t>
  </si>
  <si>
    <t>AR145</t>
  </si>
  <si>
    <t>BB145</t>
  </si>
  <si>
    <t>C148</t>
  </si>
  <si>
    <t>I148</t>
  </si>
  <si>
    <t>K148</t>
  </si>
  <si>
    <t>M148</t>
  </si>
  <si>
    <t>O148</t>
  </si>
  <si>
    <t>AH148</t>
  </si>
  <si>
    <t>AR148</t>
  </si>
  <si>
    <t>BB148</t>
  </si>
  <si>
    <t>C151</t>
  </si>
  <si>
    <t>I151</t>
  </si>
  <si>
    <t>K151</t>
  </si>
  <si>
    <t>M151</t>
  </si>
  <si>
    <t>O151</t>
  </si>
  <si>
    <t>AH151</t>
  </si>
  <si>
    <t>AR151</t>
  </si>
  <si>
    <t>BB151</t>
  </si>
  <si>
    <t>C156</t>
  </si>
  <si>
    <t>I156</t>
  </si>
  <si>
    <t>K156</t>
  </si>
  <si>
    <t>M156</t>
  </si>
  <si>
    <t>O156</t>
  </si>
  <si>
    <t>AH156</t>
  </si>
  <si>
    <t>AR156</t>
  </si>
  <si>
    <t>BB156</t>
  </si>
  <si>
    <t>C159</t>
  </si>
  <si>
    <t>I159</t>
  </si>
  <si>
    <t>K159</t>
  </si>
  <si>
    <t>M159</t>
  </si>
  <si>
    <t>O159</t>
  </si>
  <si>
    <t>AH159</t>
  </si>
  <si>
    <t>AR159</t>
  </si>
  <si>
    <t>BB159</t>
  </si>
  <si>
    <t>C162</t>
  </si>
  <si>
    <t>I162</t>
  </si>
  <si>
    <t>K162</t>
  </si>
  <si>
    <t>M162</t>
  </si>
  <si>
    <t>O162</t>
  </si>
  <si>
    <t>AH162</t>
  </si>
  <si>
    <t>AR162</t>
  </si>
  <si>
    <t>BB162</t>
  </si>
  <si>
    <t>C165</t>
  </si>
  <si>
    <t>I165</t>
  </si>
  <si>
    <t>K165</t>
  </si>
  <si>
    <t>M165</t>
  </si>
  <si>
    <t>O165</t>
  </si>
  <si>
    <t>AH165</t>
  </si>
  <si>
    <t>AR165</t>
  </si>
  <si>
    <t>BB165</t>
  </si>
  <si>
    <t>C168</t>
  </si>
  <si>
    <t>I168</t>
  </si>
  <si>
    <t>K168</t>
  </si>
  <si>
    <t>M168</t>
  </si>
  <si>
    <t>O168</t>
  </si>
  <si>
    <t>AH168</t>
  </si>
  <si>
    <t>AR168</t>
  </si>
  <si>
    <t>BB168</t>
  </si>
  <si>
    <t>C171</t>
  </si>
  <si>
    <t>I171</t>
  </si>
  <si>
    <t>K171</t>
  </si>
  <si>
    <t>M171</t>
  </si>
  <si>
    <t>O171</t>
  </si>
  <si>
    <t>AH171</t>
  </si>
  <si>
    <t>AR171</t>
  </si>
  <si>
    <t>BB171</t>
  </si>
  <si>
    <t>C174</t>
  </si>
  <si>
    <t>I174</t>
  </si>
  <si>
    <t>K174</t>
  </si>
  <si>
    <t>M174</t>
  </si>
  <si>
    <t>O174</t>
  </si>
  <si>
    <t>AH174</t>
  </si>
  <si>
    <t>AR174</t>
  </si>
  <si>
    <t>BB174</t>
  </si>
  <si>
    <t>C177</t>
  </si>
  <si>
    <t>I177</t>
  </si>
  <si>
    <t>K177</t>
  </si>
  <si>
    <t>M177</t>
  </si>
  <si>
    <t>O177</t>
  </si>
  <si>
    <t>AH177</t>
  </si>
  <si>
    <t>AR177</t>
  </si>
  <si>
    <t>BB177</t>
  </si>
  <si>
    <t>C180</t>
  </si>
  <si>
    <t>I180</t>
  </si>
  <si>
    <t>K180</t>
  </si>
  <si>
    <t>M180</t>
  </si>
  <si>
    <t>O180</t>
  </si>
  <si>
    <t>AH180</t>
  </si>
  <si>
    <t>AR180</t>
  </si>
  <si>
    <t>BB180</t>
  </si>
  <si>
    <t>C183</t>
  </si>
  <si>
    <t>I183</t>
  </si>
  <si>
    <t>K183</t>
  </si>
  <si>
    <t>M183</t>
  </si>
  <si>
    <t>O183</t>
  </si>
  <si>
    <t>AH183</t>
  </si>
  <si>
    <t>AR183</t>
  </si>
  <si>
    <t>BB183</t>
  </si>
  <si>
    <t>C186</t>
  </si>
  <si>
    <t>I186</t>
  </si>
  <si>
    <t>K186</t>
  </si>
  <si>
    <t>M186</t>
  </si>
  <si>
    <t>O186</t>
  </si>
  <si>
    <t>AH186</t>
  </si>
  <si>
    <t>AR186</t>
  </si>
  <si>
    <t>BB186</t>
  </si>
  <si>
    <t>C189</t>
  </si>
  <si>
    <t>I189</t>
  </si>
  <si>
    <t>K189</t>
  </si>
  <si>
    <t>M189</t>
  </si>
  <si>
    <t>O189</t>
  </si>
  <si>
    <t>AH189</t>
  </si>
  <si>
    <t>AR189</t>
  </si>
  <si>
    <t>BB189</t>
  </si>
  <si>
    <t>C192</t>
  </si>
  <si>
    <t>I192</t>
  </si>
  <si>
    <t>K192</t>
  </si>
  <si>
    <t>M192</t>
  </si>
  <si>
    <t>O192</t>
  </si>
  <si>
    <t>AH192</t>
  </si>
  <si>
    <t>AR192</t>
  </si>
  <si>
    <t>BB192</t>
  </si>
  <si>
    <t>C195</t>
  </si>
  <si>
    <t>I195</t>
  </si>
  <si>
    <t>K195</t>
  </si>
  <si>
    <t>M195</t>
  </si>
  <si>
    <t>O195</t>
  </si>
  <si>
    <t>AH195</t>
  </si>
  <si>
    <t>AR195</t>
  </si>
  <si>
    <t>BB195</t>
  </si>
  <si>
    <t>C198</t>
  </si>
  <si>
    <t>I198</t>
  </si>
  <si>
    <t>K198</t>
  </si>
  <si>
    <t>M198</t>
  </si>
  <si>
    <t>O198</t>
  </si>
  <si>
    <t>AH198</t>
  </si>
  <si>
    <t>AR198</t>
  </si>
  <si>
    <t>BB198</t>
  </si>
  <si>
    <t>C201</t>
  </si>
  <si>
    <t>I201</t>
  </si>
  <si>
    <t>K201</t>
  </si>
  <si>
    <t>M201</t>
  </si>
  <si>
    <t>O201</t>
  </si>
  <si>
    <t>AH201</t>
  </si>
  <si>
    <t>AR201</t>
  </si>
  <si>
    <t>BB201</t>
  </si>
  <si>
    <t>C204</t>
  </si>
  <si>
    <t>I204</t>
  </si>
  <si>
    <t>K204</t>
  </si>
  <si>
    <t>M204</t>
  </si>
  <si>
    <t>O204</t>
  </si>
  <si>
    <t>AH204</t>
  </si>
  <si>
    <t>AR204</t>
  </si>
  <si>
    <t>BB204</t>
  </si>
  <si>
    <t>C207</t>
  </si>
  <si>
    <t>I207</t>
  </si>
  <si>
    <t>K207</t>
  </si>
  <si>
    <t>M207</t>
  </si>
  <si>
    <t>O207</t>
  </si>
  <si>
    <t>AH207</t>
  </si>
  <si>
    <t>AR207</t>
  </si>
  <si>
    <t>BB207</t>
  </si>
  <si>
    <t>C210</t>
  </si>
  <si>
    <t>I210</t>
  </si>
  <si>
    <t>K210</t>
  </si>
  <si>
    <t>M210</t>
  </si>
  <si>
    <t>O210</t>
  </si>
  <si>
    <t>AH210</t>
  </si>
  <si>
    <t>AR210</t>
  </si>
  <si>
    <t>BB210</t>
  </si>
  <si>
    <t>C213</t>
  </si>
  <si>
    <t>I213</t>
  </si>
  <si>
    <t>K213</t>
  </si>
  <si>
    <t>M213</t>
  </si>
  <si>
    <t>O213</t>
  </si>
  <si>
    <t>AH213</t>
  </si>
  <si>
    <t>AR213</t>
  </si>
  <si>
    <t>BB213</t>
  </si>
  <si>
    <t>C216</t>
  </si>
  <si>
    <t>I216</t>
  </si>
  <si>
    <t>K216</t>
  </si>
  <si>
    <t>M216</t>
  </si>
  <si>
    <t>O216</t>
  </si>
  <si>
    <t>AH216</t>
  </si>
  <si>
    <t>AR216</t>
  </si>
  <si>
    <t>BB216</t>
  </si>
  <si>
    <t>C219</t>
  </si>
  <si>
    <t>I219</t>
  </si>
  <si>
    <t>K219</t>
  </si>
  <si>
    <t>M219</t>
  </si>
  <si>
    <t>O219</t>
  </si>
  <si>
    <t>AH219</t>
  </si>
  <si>
    <t>AR219</t>
  </si>
  <si>
    <t>BB219</t>
  </si>
  <si>
    <t>C222</t>
  </si>
  <si>
    <t>I222</t>
  </si>
  <si>
    <t>K222</t>
  </si>
  <si>
    <t>M222</t>
  </si>
  <si>
    <t>O222</t>
  </si>
  <si>
    <t>AH222</t>
  </si>
  <si>
    <t>AR222</t>
  </si>
  <si>
    <t>BB222</t>
  </si>
  <si>
    <t>C225</t>
  </si>
  <si>
    <t>I225</t>
  </si>
  <si>
    <t>K225</t>
  </si>
  <si>
    <t>M225</t>
  </si>
  <si>
    <t>O225</t>
  </si>
  <si>
    <t>AH225</t>
  </si>
  <si>
    <t>AR225</t>
  </si>
  <si>
    <t>BB225</t>
  </si>
  <si>
    <t>C228</t>
  </si>
  <si>
    <t>I228</t>
  </si>
  <si>
    <t>K228</t>
  </si>
  <si>
    <t>M228</t>
  </si>
  <si>
    <t>O228</t>
  </si>
  <si>
    <t>AH228</t>
  </si>
  <si>
    <t>AR228</t>
  </si>
  <si>
    <t>BB228</t>
  </si>
  <si>
    <t>C233</t>
  </si>
  <si>
    <t>I233</t>
  </si>
  <si>
    <t>K233</t>
  </si>
  <si>
    <t>M233</t>
  </si>
  <si>
    <t>O233</t>
  </si>
  <si>
    <t>AH233</t>
  </si>
  <si>
    <t>AR233</t>
  </si>
  <si>
    <t>BB233</t>
  </si>
  <si>
    <t>C236</t>
  </si>
  <si>
    <t>I236</t>
  </si>
  <si>
    <t>K236</t>
  </si>
  <si>
    <t>M236</t>
  </si>
  <si>
    <t>O236</t>
  </si>
  <si>
    <t>AH236</t>
  </si>
  <si>
    <t>AR236</t>
  </si>
  <si>
    <t>BB236</t>
  </si>
  <si>
    <t>C239</t>
  </si>
  <si>
    <t>I239</t>
  </si>
  <si>
    <t>K239</t>
  </si>
  <si>
    <t>M239</t>
  </si>
  <si>
    <t>O239</t>
  </si>
  <si>
    <t>AH239</t>
  </si>
  <si>
    <t>AR239</t>
  </si>
  <si>
    <t>BB239</t>
  </si>
  <si>
    <t>C242</t>
  </si>
  <si>
    <t>I242</t>
  </si>
  <si>
    <t>K242</t>
  </si>
  <si>
    <t>M242</t>
  </si>
  <si>
    <t>O242</t>
  </si>
  <si>
    <t>AH242</t>
  </si>
  <si>
    <t>AR242</t>
  </si>
  <si>
    <t>BB242</t>
  </si>
  <si>
    <t>C245</t>
  </si>
  <si>
    <t>I245</t>
  </si>
  <si>
    <t>K245</t>
  </si>
  <si>
    <t>M245</t>
  </si>
  <si>
    <t>O245</t>
  </si>
  <si>
    <t>AH245</t>
  </si>
  <si>
    <t>AR245</t>
  </si>
  <si>
    <t>BB245</t>
  </si>
  <si>
    <t>C248</t>
  </si>
  <si>
    <t>I248</t>
  </si>
  <si>
    <t>K248</t>
  </si>
  <si>
    <t>M248</t>
  </si>
  <si>
    <t>O248</t>
  </si>
  <si>
    <t>AH248</t>
  </si>
  <si>
    <t>AR248</t>
  </si>
  <si>
    <t>BB248</t>
  </si>
  <si>
    <t>C251</t>
  </si>
  <si>
    <t>I251</t>
  </si>
  <si>
    <t>K251</t>
  </si>
  <si>
    <t>M251</t>
  </si>
  <si>
    <t>O251</t>
  </si>
  <si>
    <t>AH251</t>
  </si>
  <si>
    <t>AR251</t>
  </si>
  <si>
    <t>BB251</t>
  </si>
  <si>
    <t>C254</t>
  </si>
  <si>
    <t>I254</t>
  </si>
  <si>
    <t>K254</t>
  </si>
  <si>
    <t>M254</t>
  </si>
  <si>
    <t>O254</t>
  </si>
  <si>
    <t>AH254</t>
  </si>
  <si>
    <t>AR254</t>
  </si>
  <si>
    <t>BB254</t>
  </si>
  <si>
    <t>C257</t>
  </si>
  <si>
    <t>I257</t>
  </si>
  <si>
    <t>K257</t>
  </si>
  <si>
    <t>M257</t>
  </si>
  <si>
    <t>O257</t>
  </si>
  <si>
    <t>AH257</t>
  </si>
  <si>
    <t>AR257</t>
  </si>
  <si>
    <t>BB257</t>
  </si>
  <si>
    <t>C260</t>
  </si>
  <si>
    <t>I260</t>
  </si>
  <si>
    <t>K260</t>
  </si>
  <si>
    <t>M260</t>
  </si>
  <si>
    <t>O260</t>
  </si>
  <si>
    <t>AH260</t>
  </si>
  <si>
    <t>AR260</t>
  </si>
  <si>
    <t>BB260</t>
  </si>
  <si>
    <t>C263</t>
  </si>
  <si>
    <t>I263</t>
  </si>
  <si>
    <t>K263</t>
  </si>
  <si>
    <t>M263</t>
  </si>
  <si>
    <t>O263</t>
  </si>
  <si>
    <t>AH263</t>
  </si>
  <si>
    <t>AR263</t>
  </si>
  <si>
    <t>BB263</t>
  </si>
  <si>
    <t>C266</t>
  </si>
  <si>
    <t>I266</t>
  </si>
  <si>
    <t>K266</t>
  </si>
  <si>
    <t>M266</t>
  </si>
  <si>
    <t>O266</t>
  </si>
  <si>
    <t>AH266</t>
  </si>
  <si>
    <t>AR266</t>
  </si>
  <si>
    <t>BB266</t>
  </si>
  <si>
    <t>C269</t>
  </si>
  <si>
    <t>I269</t>
  </si>
  <si>
    <t>K269</t>
  </si>
  <si>
    <t>M269</t>
  </si>
  <si>
    <t>O269</t>
  </si>
  <si>
    <t>AH269</t>
  </si>
  <si>
    <t>AR269</t>
  </si>
  <si>
    <t>BB269</t>
  </si>
  <si>
    <t>C272</t>
  </si>
  <si>
    <t>I272</t>
  </si>
  <si>
    <t>K272</t>
  </si>
  <si>
    <t>M272</t>
  </si>
  <si>
    <t>O272</t>
  </si>
  <si>
    <t>AH272</t>
  </si>
  <si>
    <t>AR272</t>
  </si>
  <si>
    <t>BB272</t>
  </si>
  <si>
    <t>C275</t>
  </si>
  <si>
    <t>I275</t>
  </si>
  <si>
    <t>K275</t>
  </si>
  <si>
    <t>M275</t>
  </si>
  <si>
    <t>O275</t>
  </si>
  <si>
    <t>AH275</t>
  </si>
  <si>
    <t>AR275</t>
  </si>
  <si>
    <t>BB275</t>
  </si>
  <si>
    <t>C278</t>
  </si>
  <si>
    <t>I278</t>
  </si>
  <si>
    <t>K278</t>
  </si>
  <si>
    <t>M278</t>
  </si>
  <si>
    <t>O278</t>
  </si>
  <si>
    <t>AH278</t>
  </si>
  <si>
    <t>AR278</t>
  </si>
  <si>
    <t>BB278</t>
  </si>
  <si>
    <t>C281</t>
  </si>
  <si>
    <t>I281</t>
  </si>
  <si>
    <t>K281</t>
  </si>
  <si>
    <t>M281</t>
  </si>
  <si>
    <t>O281</t>
  </si>
  <si>
    <t>AH281</t>
  </si>
  <si>
    <t>AR281</t>
  </si>
  <si>
    <t>BB281</t>
  </si>
  <si>
    <t>C284</t>
  </si>
  <si>
    <t>I284</t>
  </si>
  <si>
    <t>K284</t>
  </si>
  <si>
    <t>M284</t>
  </si>
  <si>
    <t>O284</t>
  </si>
  <si>
    <t>AH284</t>
  </si>
  <si>
    <t>AR284</t>
  </si>
  <si>
    <t>BB284</t>
  </si>
  <si>
    <t>C287</t>
  </si>
  <si>
    <t>I287</t>
  </si>
  <si>
    <t>K287</t>
  </si>
  <si>
    <t>M287</t>
  </si>
  <si>
    <t>O287</t>
  </si>
  <si>
    <t>AH287</t>
  </si>
  <si>
    <t>AR287</t>
  </si>
  <si>
    <t>BB287</t>
  </si>
  <si>
    <t>C290</t>
  </si>
  <si>
    <t>I290</t>
  </si>
  <si>
    <t>K290</t>
  </si>
  <si>
    <t>M290</t>
  </si>
  <si>
    <t>O290</t>
  </si>
  <si>
    <t>AH290</t>
  </si>
  <si>
    <t>AR290</t>
  </si>
  <si>
    <t>BB290</t>
  </si>
  <si>
    <t>C293</t>
  </si>
  <si>
    <t>I293</t>
  </si>
  <si>
    <t>K293</t>
  </si>
  <si>
    <t>M293</t>
  </si>
  <si>
    <t>O293</t>
  </si>
  <si>
    <t>AH293</t>
  </si>
  <si>
    <t>AR293</t>
  </si>
  <si>
    <t>BB293</t>
  </si>
  <si>
    <t>C296</t>
  </si>
  <si>
    <t>I296</t>
  </si>
  <si>
    <t>K296</t>
  </si>
  <si>
    <t>M296</t>
  </si>
  <si>
    <t>O296</t>
  </si>
  <si>
    <t>AH296</t>
  </si>
  <si>
    <t>AR296</t>
  </si>
  <si>
    <t>BB296</t>
  </si>
  <si>
    <t>C299</t>
  </si>
  <si>
    <t>I299</t>
  </si>
  <si>
    <t>K299</t>
  </si>
  <si>
    <t>M299</t>
  </si>
  <si>
    <t>O299</t>
  </si>
  <si>
    <t>AH299</t>
  </si>
  <si>
    <t>AR299</t>
  </si>
  <si>
    <t>BB299</t>
  </si>
  <si>
    <t>C302</t>
  </si>
  <si>
    <t>I302</t>
  </si>
  <si>
    <t>K302</t>
  </si>
  <si>
    <t>M302</t>
  </si>
  <si>
    <t>O302</t>
  </si>
  <si>
    <t>AH302</t>
  </si>
  <si>
    <t>AR302</t>
  </si>
  <si>
    <t>BB302</t>
  </si>
  <si>
    <t>C305</t>
  </si>
  <si>
    <t>I305</t>
  </si>
  <si>
    <t>K305</t>
  </si>
  <si>
    <t>M305</t>
  </si>
  <si>
    <t>O305</t>
  </si>
  <si>
    <t>AH305</t>
  </si>
  <si>
    <t>AR305</t>
  </si>
  <si>
    <t>BB305</t>
  </si>
  <si>
    <t>件</t>
    <phoneticPr fontId="1"/>
  </si>
  <si>
    <t>日</t>
    <phoneticPr fontId="1"/>
  </si>
  <si>
    <t>　内服薬を用いている化学療法</t>
    <rPh sb="1" eb="4">
      <t>ナイフクヤク</t>
    </rPh>
    <rPh sb="5" eb="6">
      <t>モチ</t>
    </rPh>
    <rPh sb="10" eb="12">
      <t>カガク</t>
    </rPh>
    <rPh sb="12" eb="14">
      <t>リョウホウ</t>
    </rPh>
    <phoneticPr fontId="1"/>
  </si>
  <si>
    <t>　注射薬を用いている化学療法</t>
    <rPh sb="1" eb="4">
      <t>チュウシャヤク</t>
    </rPh>
    <rPh sb="5" eb="6">
      <t>モチ</t>
    </rPh>
    <rPh sb="10" eb="12">
      <t>カガク</t>
    </rPh>
    <rPh sb="12" eb="14">
      <t>リョウホウ</t>
    </rPh>
    <phoneticPr fontId="1"/>
  </si>
  <si>
    <t>BK1</t>
  </si>
  <si>
    <t>レセプトに印字又は
表示した名称</t>
    <rPh sb="5" eb="7">
      <t>インジ</t>
    </rPh>
    <rPh sb="7" eb="8">
      <t>マタ</t>
    </rPh>
    <rPh sb="10" eb="12">
      <t>ヒョウジ</t>
    </rPh>
    <rPh sb="14" eb="16">
      <t>メイショウ</t>
    </rPh>
    <phoneticPr fontId="32"/>
  </si>
  <si>
    <t>病棟コード※</t>
    <rPh sb="0" eb="2">
      <t>ビョウトウ</t>
    </rPh>
    <phoneticPr fontId="32"/>
  </si>
  <si>
    <t>病棟名</t>
    <rPh sb="0" eb="2">
      <t>ビョウトウ</t>
    </rPh>
    <rPh sb="2" eb="3">
      <t>メイ</t>
    </rPh>
    <phoneticPr fontId="32"/>
  </si>
  <si>
    <t>６．一般病棟入院基本料（療養病棟入院基本料１の例により
　　算定）</t>
    <rPh sb="2" eb="4">
      <t>イッパン</t>
    </rPh>
    <rPh sb="4" eb="6">
      <t>ビョウトウ</t>
    </rPh>
    <rPh sb="6" eb="8">
      <t>ニュウイン</t>
    </rPh>
    <rPh sb="8" eb="11">
      <t>キホンリョウ</t>
    </rPh>
    <phoneticPr fontId="2"/>
  </si>
  <si>
    <t>５．一般病棟特別入院基本料</t>
    <rPh sb="2" eb="4">
      <t>イッパン</t>
    </rPh>
    <rPh sb="4" eb="6">
      <t>ビョウトウ</t>
    </rPh>
    <rPh sb="8" eb="10">
      <t>ニュウイン</t>
    </rPh>
    <rPh sb="10" eb="13">
      <t>キホンリョウ</t>
    </rPh>
    <phoneticPr fontId="2"/>
  </si>
  <si>
    <t>９．療養病棟特別入院基本料</t>
    <rPh sb="2" eb="4">
      <t>リョウヨウ</t>
    </rPh>
    <rPh sb="4" eb="6">
      <t>ビョウトウ</t>
    </rPh>
    <rPh sb="6" eb="8">
      <t>トクベツ</t>
    </rPh>
    <rPh sb="8" eb="10">
      <t>ニュウイン</t>
    </rPh>
    <rPh sb="10" eb="13">
      <t>キホンリョウ</t>
    </rPh>
    <phoneticPr fontId="2"/>
  </si>
  <si>
    <t>10．介護療養病床における療養型介護療養施設サービス費等</t>
    <rPh sb="3" eb="5">
      <t>カイゴ</t>
    </rPh>
    <rPh sb="5" eb="7">
      <t>リョウヨウ</t>
    </rPh>
    <rPh sb="7" eb="9">
      <t>ビョウショウ</t>
    </rPh>
    <rPh sb="13" eb="16">
      <t>リョウヨウガタ</t>
    </rPh>
    <rPh sb="16" eb="18">
      <t>カイゴ</t>
    </rPh>
    <rPh sb="18" eb="20">
      <t>リョウヨウ</t>
    </rPh>
    <rPh sb="20" eb="22">
      <t>シセツ</t>
    </rPh>
    <rPh sb="26" eb="27">
      <t>ヒ</t>
    </rPh>
    <rPh sb="27" eb="28">
      <t>トウ</t>
    </rPh>
    <phoneticPr fontId="2"/>
  </si>
  <si>
    <t>11．特定機能病院一般病棟７対１入院基本料</t>
    <rPh sb="3" eb="5">
      <t>トクテイ</t>
    </rPh>
    <rPh sb="5" eb="7">
      <t>キノウ</t>
    </rPh>
    <rPh sb="7" eb="9">
      <t>ビョウイン</t>
    </rPh>
    <rPh sb="9" eb="11">
      <t>イッパン</t>
    </rPh>
    <rPh sb="11" eb="13">
      <t>ビョウトウ</t>
    </rPh>
    <rPh sb="14" eb="15">
      <t>ツイ</t>
    </rPh>
    <rPh sb="16" eb="18">
      <t>ニュウイン</t>
    </rPh>
    <rPh sb="18" eb="21">
      <t>キホンリョウ</t>
    </rPh>
    <phoneticPr fontId="2"/>
  </si>
  <si>
    <t>12．特定機能病院一般病棟10対１入院基本料</t>
    <rPh sb="3" eb="5">
      <t>トクテイ</t>
    </rPh>
    <rPh sb="5" eb="7">
      <t>キノウ</t>
    </rPh>
    <rPh sb="7" eb="9">
      <t>ビョウイン</t>
    </rPh>
    <rPh sb="9" eb="11">
      <t>イッパン</t>
    </rPh>
    <rPh sb="11" eb="13">
      <t>ビョウトウ</t>
    </rPh>
    <rPh sb="15" eb="16">
      <t>ツイ</t>
    </rPh>
    <rPh sb="17" eb="19">
      <t>ニュウイン</t>
    </rPh>
    <rPh sb="19" eb="22">
      <t>キホンリョウ</t>
    </rPh>
    <phoneticPr fontId="2"/>
  </si>
  <si>
    <t>13．専門病院７対１入院基本料</t>
    <rPh sb="3" eb="5">
      <t>センモン</t>
    </rPh>
    <rPh sb="5" eb="7">
      <t>ビョウイン</t>
    </rPh>
    <rPh sb="8" eb="9">
      <t>ツイ</t>
    </rPh>
    <rPh sb="10" eb="12">
      <t>ニュウイン</t>
    </rPh>
    <rPh sb="12" eb="15">
      <t>キホンリョウ</t>
    </rPh>
    <phoneticPr fontId="2"/>
  </si>
  <si>
    <t>14．専門病院10対１入院基本料</t>
    <rPh sb="3" eb="5">
      <t>センモン</t>
    </rPh>
    <rPh sb="5" eb="7">
      <t>ビョウイン</t>
    </rPh>
    <rPh sb="9" eb="10">
      <t>ツイ</t>
    </rPh>
    <rPh sb="11" eb="13">
      <t>ニュウイン</t>
    </rPh>
    <rPh sb="13" eb="16">
      <t>キホンリョウ</t>
    </rPh>
    <phoneticPr fontId="2"/>
  </si>
  <si>
    <t>15．専門病院13対１入院基本料</t>
    <rPh sb="3" eb="5">
      <t>センモン</t>
    </rPh>
    <rPh sb="5" eb="7">
      <t>ビョウイン</t>
    </rPh>
    <rPh sb="9" eb="10">
      <t>ツイ</t>
    </rPh>
    <rPh sb="11" eb="13">
      <t>ニュウイン</t>
    </rPh>
    <rPh sb="13" eb="16">
      <t>キホンリョウ</t>
    </rPh>
    <phoneticPr fontId="2"/>
  </si>
  <si>
    <t>16．障害者施設等７対１入院基本料</t>
    <rPh sb="3" eb="6">
      <t>ショウガイシャ</t>
    </rPh>
    <rPh sb="6" eb="9">
      <t>シセツナド</t>
    </rPh>
    <rPh sb="10" eb="11">
      <t>ツイ</t>
    </rPh>
    <rPh sb="12" eb="14">
      <t>ニュウイン</t>
    </rPh>
    <rPh sb="14" eb="17">
      <t>キホンリョウ</t>
    </rPh>
    <phoneticPr fontId="2"/>
  </si>
  <si>
    <t>17．障害者施設等10対１入院基本料</t>
    <rPh sb="3" eb="6">
      <t>ショウガイシャ</t>
    </rPh>
    <rPh sb="6" eb="9">
      <t>シセツナド</t>
    </rPh>
    <rPh sb="11" eb="12">
      <t>ツイ</t>
    </rPh>
    <rPh sb="13" eb="15">
      <t>ニュウイン</t>
    </rPh>
    <rPh sb="15" eb="18">
      <t>キホンリョウ</t>
    </rPh>
    <phoneticPr fontId="2"/>
  </si>
  <si>
    <t>18．障害者施設等13対１入院基本料</t>
    <rPh sb="3" eb="6">
      <t>ショウガイシャ</t>
    </rPh>
    <rPh sb="6" eb="9">
      <t>シセツナド</t>
    </rPh>
    <rPh sb="11" eb="12">
      <t>ツイ</t>
    </rPh>
    <rPh sb="13" eb="15">
      <t>ニュウイン</t>
    </rPh>
    <rPh sb="15" eb="18">
      <t>キホンリョウ</t>
    </rPh>
    <phoneticPr fontId="2"/>
  </si>
  <si>
    <t>19．障害者施設等15対１入院基本料</t>
    <rPh sb="3" eb="6">
      <t>ショウガイシャ</t>
    </rPh>
    <rPh sb="6" eb="9">
      <t>シセツナド</t>
    </rPh>
    <rPh sb="11" eb="12">
      <t>ツイ</t>
    </rPh>
    <rPh sb="13" eb="15">
      <t>ニュウイン</t>
    </rPh>
    <rPh sb="15" eb="18">
      <t>キホンリョウ</t>
    </rPh>
    <phoneticPr fontId="2"/>
  </si>
  <si>
    <t>20．障害者施設等特定入院基本料</t>
    <rPh sb="3" eb="6">
      <t>ショウガイシャ</t>
    </rPh>
    <rPh sb="6" eb="9">
      <t>シセツナド</t>
    </rPh>
    <rPh sb="9" eb="11">
      <t>トクテイ</t>
    </rPh>
    <rPh sb="11" eb="13">
      <t>ニュウイン</t>
    </rPh>
    <rPh sb="13" eb="16">
      <t>キホンリョウ</t>
    </rPh>
    <phoneticPr fontId="2"/>
  </si>
  <si>
    <t>21．救命救急入院料１</t>
    <rPh sb="3" eb="5">
      <t>キュウメイ</t>
    </rPh>
    <rPh sb="5" eb="7">
      <t>キュウキュウ</t>
    </rPh>
    <rPh sb="7" eb="10">
      <t>ニュウインリョウ</t>
    </rPh>
    <phoneticPr fontId="2"/>
  </si>
  <si>
    <t>22．救命救急入院料２</t>
    <rPh sb="3" eb="5">
      <t>キュウメイ</t>
    </rPh>
    <rPh sb="5" eb="7">
      <t>キュウキュウ</t>
    </rPh>
    <rPh sb="7" eb="10">
      <t>ニュウインリョウ</t>
    </rPh>
    <phoneticPr fontId="2"/>
  </si>
  <si>
    <t>23．救命救急入院料３</t>
    <rPh sb="3" eb="5">
      <t>キュウメイ</t>
    </rPh>
    <rPh sb="5" eb="7">
      <t>キュウキュウ</t>
    </rPh>
    <rPh sb="7" eb="10">
      <t>ニュウインリョウ</t>
    </rPh>
    <phoneticPr fontId="2"/>
  </si>
  <si>
    <t>24．救命救急入院料４</t>
    <rPh sb="3" eb="5">
      <t>キュウメイ</t>
    </rPh>
    <rPh sb="5" eb="7">
      <t>キュウキュウ</t>
    </rPh>
    <rPh sb="7" eb="10">
      <t>ニュウインリョウ</t>
    </rPh>
    <phoneticPr fontId="2"/>
  </si>
  <si>
    <t>25．特定集中治療室管理料１</t>
    <rPh sb="3" eb="5">
      <t>トクテイ</t>
    </rPh>
    <rPh sb="5" eb="7">
      <t>シュウチュウ</t>
    </rPh>
    <rPh sb="7" eb="10">
      <t>チリョウシツ</t>
    </rPh>
    <rPh sb="10" eb="12">
      <t>カンリ</t>
    </rPh>
    <rPh sb="12" eb="13">
      <t>リョウ</t>
    </rPh>
    <phoneticPr fontId="2"/>
  </si>
  <si>
    <t>27．特定集中治療室管理料３</t>
    <rPh sb="3" eb="5">
      <t>トクテイ</t>
    </rPh>
    <rPh sb="5" eb="7">
      <t>シュウチュウ</t>
    </rPh>
    <rPh sb="7" eb="10">
      <t>チリョウシツ</t>
    </rPh>
    <rPh sb="10" eb="12">
      <t>カンリ</t>
    </rPh>
    <rPh sb="12" eb="13">
      <t>リョウ</t>
    </rPh>
    <phoneticPr fontId="2"/>
  </si>
  <si>
    <t>28．特定集中治療室管理料４</t>
    <rPh sb="3" eb="5">
      <t>トクテイ</t>
    </rPh>
    <rPh sb="5" eb="7">
      <t>シュウチュウ</t>
    </rPh>
    <rPh sb="7" eb="10">
      <t>チリョウシツ</t>
    </rPh>
    <rPh sb="10" eb="12">
      <t>カンリ</t>
    </rPh>
    <rPh sb="12" eb="13">
      <t>リョウ</t>
    </rPh>
    <phoneticPr fontId="2"/>
  </si>
  <si>
    <t>29．ハイケアユニット入院医療管理料１</t>
    <rPh sb="11" eb="13">
      <t>ニュウイン</t>
    </rPh>
    <rPh sb="13" eb="15">
      <t>イリョウ</t>
    </rPh>
    <rPh sb="15" eb="17">
      <t>カンリ</t>
    </rPh>
    <rPh sb="17" eb="18">
      <t>リョウ</t>
    </rPh>
    <phoneticPr fontId="2"/>
  </si>
  <si>
    <t>30．ハイケアユニット入院医療管理料２</t>
    <rPh sb="11" eb="13">
      <t>ニュウイン</t>
    </rPh>
    <rPh sb="13" eb="15">
      <t>イリョウ</t>
    </rPh>
    <rPh sb="15" eb="17">
      <t>カンリ</t>
    </rPh>
    <rPh sb="17" eb="18">
      <t>リョウ</t>
    </rPh>
    <phoneticPr fontId="2"/>
  </si>
  <si>
    <t>32．小児特定集中治療室管理料</t>
    <rPh sb="3" eb="5">
      <t>ショウニ</t>
    </rPh>
    <rPh sb="5" eb="7">
      <t>トクテイ</t>
    </rPh>
    <rPh sb="7" eb="9">
      <t>シュウチュウ</t>
    </rPh>
    <rPh sb="9" eb="12">
      <t>チリョウシツ</t>
    </rPh>
    <rPh sb="12" eb="14">
      <t>カンリ</t>
    </rPh>
    <rPh sb="14" eb="15">
      <t>リョウ</t>
    </rPh>
    <phoneticPr fontId="2"/>
  </si>
  <si>
    <t>33．新生児特定集中治療室管理料１</t>
    <rPh sb="3" eb="6">
      <t>シンセイジ</t>
    </rPh>
    <rPh sb="6" eb="8">
      <t>トクテイ</t>
    </rPh>
    <rPh sb="8" eb="10">
      <t>シュウチュウ</t>
    </rPh>
    <rPh sb="10" eb="13">
      <t>チリョウシツ</t>
    </rPh>
    <rPh sb="13" eb="15">
      <t>カンリ</t>
    </rPh>
    <rPh sb="15" eb="16">
      <t>リョウ</t>
    </rPh>
    <phoneticPr fontId="2"/>
  </si>
  <si>
    <t>34．新生児特定集中治療室管理料２</t>
    <rPh sb="3" eb="6">
      <t>シンセイジ</t>
    </rPh>
    <rPh sb="6" eb="8">
      <t>トクテイ</t>
    </rPh>
    <rPh sb="8" eb="10">
      <t>シュウチュウ</t>
    </rPh>
    <rPh sb="10" eb="13">
      <t>チリョウシツ</t>
    </rPh>
    <rPh sb="13" eb="15">
      <t>カンリ</t>
    </rPh>
    <rPh sb="15" eb="16">
      <t>リョウ</t>
    </rPh>
    <phoneticPr fontId="2"/>
  </si>
  <si>
    <t>38．特殊疾患入院医療管理料</t>
    <rPh sb="3" eb="5">
      <t>トクシュ</t>
    </rPh>
    <rPh sb="5" eb="7">
      <t>シッカン</t>
    </rPh>
    <rPh sb="7" eb="9">
      <t>ニュウイン</t>
    </rPh>
    <rPh sb="9" eb="11">
      <t>イリョウ</t>
    </rPh>
    <rPh sb="11" eb="13">
      <t>カンリ</t>
    </rPh>
    <rPh sb="13" eb="14">
      <t>リョウ</t>
    </rPh>
    <phoneticPr fontId="2"/>
  </si>
  <si>
    <t>39．小児入院医療管理料１</t>
    <rPh sb="3" eb="5">
      <t>ショウニ</t>
    </rPh>
    <rPh sb="5" eb="7">
      <t>ニュウイン</t>
    </rPh>
    <rPh sb="7" eb="9">
      <t>イリョウ</t>
    </rPh>
    <rPh sb="9" eb="11">
      <t>カンリ</t>
    </rPh>
    <rPh sb="11" eb="12">
      <t>リョウ</t>
    </rPh>
    <phoneticPr fontId="2"/>
  </si>
  <si>
    <t>40．小児入院医療管理料２</t>
    <rPh sb="3" eb="5">
      <t>ショウニ</t>
    </rPh>
    <rPh sb="5" eb="7">
      <t>ニュウイン</t>
    </rPh>
    <rPh sb="7" eb="9">
      <t>イリョウ</t>
    </rPh>
    <rPh sb="9" eb="11">
      <t>カンリ</t>
    </rPh>
    <rPh sb="11" eb="12">
      <t>リョウ</t>
    </rPh>
    <phoneticPr fontId="2"/>
  </si>
  <si>
    <t>42．小児入院医療管理料４</t>
    <rPh sb="3" eb="5">
      <t>ショウニ</t>
    </rPh>
    <rPh sb="5" eb="7">
      <t>ニュウイン</t>
    </rPh>
    <rPh sb="7" eb="9">
      <t>イリョウ</t>
    </rPh>
    <rPh sb="9" eb="11">
      <t>カンリ</t>
    </rPh>
    <rPh sb="11" eb="12">
      <t>リョウ</t>
    </rPh>
    <phoneticPr fontId="2"/>
  </si>
  <si>
    <t>43．小児入院医療管理料５</t>
    <rPh sb="3" eb="5">
      <t>ショウニ</t>
    </rPh>
    <rPh sb="5" eb="7">
      <t>ニュウイン</t>
    </rPh>
    <rPh sb="7" eb="9">
      <t>イリョウ</t>
    </rPh>
    <rPh sb="9" eb="11">
      <t>カンリ</t>
    </rPh>
    <rPh sb="11" eb="12">
      <t>リョウ</t>
    </rPh>
    <phoneticPr fontId="2"/>
  </si>
  <si>
    <t>44．回復期リハビリテーション病棟入院料１</t>
    <rPh sb="3" eb="5">
      <t>カイフク</t>
    </rPh>
    <rPh sb="5" eb="6">
      <t>キ</t>
    </rPh>
    <rPh sb="15" eb="17">
      <t>ビョウトウ</t>
    </rPh>
    <rPh sb="16" eb="19">
      <t>ニュウインリョウ</t>
    </rPh>
    <rPh sb="19" eb="20">
      <t>１</t>
    </rPh>
    <phoneticPr fontId="2"/>
  </si>
  <si>
    <t>45．回復期リハビリテーション病棟入院料２</t>
    <rPh sb="3" eb="5">
      <t>カイフク</t>
    </rPh>
    <rPh sb="5" eb="6">
      <t>キ</t>
    </rPh>
    <rPh sb="15" eb="17">
      <t>ビョウトウ</t>
    </rPh>
    <rPh sb="16" eb="19">
      <t>ニュウインリョウ</t>
    </rPh>
    <rPh sb="19" eb="20">
      <t>２</t>
    </rPh>
    <phoneticPr fontId="2"/>
  </si>
  <si>
    <t>47．地域包括ケア病棟入院料１</t>
    <rPh sb="3" eb="5">
      <t>チイキ</t>
    </rPh>
    <rPh sb="5" eb="7">
      <t>ホウカツ</t>
    </rPh>
    <rPh sb="9" eb="11">
      <t>ビョウトウ</t>
    </rPh>
    <rPh sb="11" eb="14">
      <t>ニュウインリョウ</t>
    </rPh>
    <phoneticPr fontId="2"/>
  </si>
  <si>
    <t>48．地域包括ケア病棟入院料２</t>
    <rPh sb="3" eb="5">
      <t>チイキ</t>
    </rPh>
    <rPh sb="5" eb="7">
      <t>ホウカツ</t>
    </rPh>
    <rPh sb="9" eb="11">
      <t>ビョウトウ</t>
    </rPh>
    <rPh sb="11" eb="14">
      <t>ニュウインリョウ</t>
    </rPh>
    <phoneticPr fontId="2"/>
  </si>
  <si>
    <t>50．地域包括ケア入院医療管理料２</t>
    <rPh sb="3" eb="5">
      <t>チイキ</t>
    </rPh>
    <rPh sb="5" eb="7">
      <t>ホウカツ</t>
    </rPh>
    <rPh sb="9" eb="11">
      <t>ニュウイン</t>
    </rPh>
    <rPh sb="11" eb="13">
      <t>イリョウ</t>
    </rPh>
    <rPh sb="13" eb="15">
      <t>カンリ</t>
    </rPh>
    <rPh sb="15" eb="16">
      <t>リョウ</t>
    </rPh>
    <phoneticPr fontId="2"/>
  </si>
  <si>
    <t>51．特殊疾患病棟入院料１</t>
    <rPh sb="3" eb="5">
      <t>トクシュ</t>
    </rPh>
    <rPh sb="5" eb="7">
      <t>シッカン</t>
    </rPh>
    <rPh sb="7" eb="9">
      <t>ビョウトウ</t>
    </rPh>
    <rPh sb="9" eb="12">
      <t>ニュウインリョウ</t>
    </rPh>
    <phoneticPr fontId="2"/>
  </si>
  <si>
    <t>52．特殊疾患病棟入院料２</t>
    <rPh sb="3" eb="5">
      <t>トクシュ</t>
    </rPh>
    <rPh sb="5" eb="7">
      <t>シッカン</t>
    </rPh>
    <rPh sb="7" eb="9">
      <t>ビョウトウ</t>
    </rPh>
    <rPh sb="9" eb="12">
      <t>ニュウインリョウ</t>
    </rPh>
    <phoneticPr fontId="2"/>
  </si>
  <si>
    <t>53．緩和ケア病棟入院料</t>
    <rPh sb="3" eb="5">
      <t>カンワ</t>
    </rPh>
    <rPh sb="7" eb="9">
      <t>ビョウトウ</t>
    </rPh>
    <rPh sb="9" eb="12">
      <t>ニュウインリョウ</t>
    </rPh>
    <phoneticPr fontId="2"/>
  </si>
  <si>
    <t>55．特定一般病棟入院料（地域包括ケア入院医療管理１）</t>
    <rPh sb="3" eb="5">
      <t>トクテイ</t>
    </rPh>
    <rPh sb="5" eb="7">
      <t>イッパン</t>
    </rPh>
    <rPh sb="7" eb="9">
      <t>ビョウトウ</t>
    </rPh>
    <rPh sb="9" eb="12">
      <t>ニュウインリョウ</t>
    </rPh>
    <rPh sb="13" eb="15">
      <t>チイキ</t>
    </rPh>
    <rPh sb="15" eb="17">
      <t>ホウカツ</t>
    </rPh>
    <rPh sb="19" eb="21">
      <t>ニュウイン</t>
    </rPh>
    <rPh sb="21" eb="23">
      <t>イリョウ</t>
    </rPh>
    <rPh sb="23" eb="25">
      <t>カンリ</t>
    </rPh>
    <phoneticPr fontId="2"/>
  </si>
  <si>
    <t>56．特定一般病棟入院料２</t>
    <rPh sb="3" eb="5">
      <t>トクテイ</t>
    </rPh>
    <rPh sb="5" eb="7">
      <t>イッパン</t>
    </rPh>
    <rPh sb="7" eb="9">
      <t>ビョウトウ</t>
    </rPh>
    <rPh sb="9" eb="12">
      <t>ニュウインリョウ</t>
    </rPh>
    <phoneticPr fontId="2"/>
  </si>
  <si>
    <t>57．特定一般病棟入院料（地域包括ケア入院医療管理２）</t>
    <rPh sb="3" eb="5">
      <t>トクテイ</t>
    </rPh>
    <rPh sb="5" eb="7">
      <t>イッパン</t>
    </rPh>
    <rPh sb="7" eb="9">
      <t>ビョウトウ</t>
    </rPh>
    <rPh sb="9" eb="12">
      <t>ニュウインリョウ</t>
    </rPh>
    <rPh sb="13" eb="15">
      <t>チイキ</t>
    </rPh>
    <rPh sb="15" eb="17">
      <t>ホウカツ</t>
    </rPh>
    <rPh sb="19" eb="21">
      <t>ニュウイン</t>
    </rPh>
    <rPh sb="21" eb="23">
      <t>イリョウ</t>
    </rPh>
    <rPh sb="23" eb="25">
      <t>カンリ</t>
    </rPh>
    <phoneticPr fontId="2"/>
  </si>
  <si>
    <t>60．短期滞在手術等基本料３</t>
    <rPh sb="3" eb="5">
      <t>タンキ</t>
    </rPh>
    <rPh sb="5" eb="7">
      <t>タイザイ</t>
    </rPh>
    <rPh sb="7" eb="9">
      <t>シュジュツ</t>
    </rPh>
    <rPh sb="10" eb="13">
      <t>キホンリョウ</t>
    </rPh>
    <phoneticPr fontId="2"/>
  </si>
  <si>
    <t>③ 人工心肺を用いた手術</t>
    <rPh sb="2" eb="4">
      <t>ジンコウ</t>
    </rPh>
    <rPh sb="4" eb="6">
      <t>シンパイ</t>
    </rPh>
    <rPh sb="7" eb="8">
      <t>モチ</t>
    </rPh>
    <rPh sb="10" eb="12">
      <t>シュジュツ</t>
    </rPh>
    <phoneticPr fontId="2"/>
  </si>
  <si>
    <t>④ 胸腔鏡下手術</t>
    <rPh sb="2" eb="3">
      <t>ムネ</t>
    </rPh>
    <rPh sb="3" eb="4">
      <t>コウ</t>
    </rPh>
    <rPh sb="4" eb="5">
      <t>カガミ</t>
    </rPh>
    <rPh sb="5" eb="7">
      <t>ヘタ</t>
    </rPh>
    <rPh sb="7" eb="8">
      <t>ジュツ</t>
    </rPh>
    <phoneticPr fontId="2"/>
  </si>
  <si>
    <t>⑤ 腹腔鏡下手術</t>
    <rPh sb="2" eb="4">
      <t>フククウ</t>
    </rPh>
    <rPh sb="4" eb="5">
      <t>キョウ</t>
    </rPh>
    <rPh sb="5" eb="6">
      <t>カ</t>
    </rPh>
    <rPh sb="6" eb="8">
      <t>シュジュツ</t>
    </rPh>
    <phoneticPr fontId="2"/>
  </si>
  <si>
    <t>　重粒子線治療の場合</t>
    <rPh sb="1" eb="2">
      <t>ジュウ</t>
    </rPh>
    <rPh sb="2" eb="4">
      <t>リュウシ</t>
    </rPh>
    <rPh sb="4" eb="5">
      <t>セン</t>
    </rPh>
    <rPh sb="5" eb="7">
      <t>チリョウ</t>
    </rPh>
    <rPh sb="8" eb="10">
      <t>バアイ</t>
    </rPh>
    <phoneticPr fontId="1"/>
  </si>
  <si>
    <t>　陽子線治療の場合</t>
    <rPh sb="1" eb="3">
      <t>ヨウシ</t>
    </rPh>
    <rPh sb="3" eb="4">
      <t>セン</t>
    </rPh>
    <rPh sb="4" eb="6">
      <t>チリョウ</t>
    </rPh>
    <rPh sb="7" eb="9">
      <t>バアイ</t>
    </rPh>
    <phoneticPr fontId="1"/>
  </si>
  <si>
    <t>　精神疾患診療体制加算１</t>
    <rPh sb="1" eb="3">
      <t>セイシン</t>
    </rPh>
    <rPh sb="3" eb="5">
      <t>シッカン</t>
    </rPh>
    <rPh sb="5" eb="7">
      <t>シンリョウ</t>
    </rPh>
    <rPh sb="7" eb="9">
      <t>タイセイ</t>
    </rPh>
    <rPh sb="9" eb="11">
      <t>カサン</t>
    </rPh>
    <phoneticPr fontId="1"/>
  </si>
  <si>
    <t>　精神疾患診療体制加算２</t>
    <rPh sb="1" eb="3">
      <t>セイシン</t>
    </rPh>
    <rPh sb="3" eb="5">
      <t>シッカン</t>
    </rPh>
    <rPh sb="5" eb="7">
      <t>シンリョウ</t>
    </rPh>
    <rPh sb="7" eb="9">
      <t>タイセイ</t>
    </rPh>
    <rPh sb="9" eb="11">
      <t>カサン</t>
    </rPh>
    <phoneticPr fontId="1"/>
  </si>
  <si>
    <t>　小児補助人工心臓</t>
    <rPh sb="1" eb="3">
      <t>ショウニ</t>
    </rPh>
    <rPh sb="3" eb="5">
      <t>ホジョ</t>
    </rPh>
    <rPh sb="5" eb="7">
      <t>ジンコウ</t>
    </rPh>
    <rPh sb="7" eb="9">
      <t>シンゾウ</t>
    </rPh>
    <phoneticPr fontId="1"/>
  </si>
  <si>
    <t>⑤ 救命のための気管内挿管</t>
    <rPh sb="2" eb="4">
      <t>キュウメイ</t>
    </rPh>
    <rPh sb="8" eb="10">
      <t>キカン</t>
    </rPh>
    <rPh sb="10" eb="11">
      <t>ナイ</t>
    </rPh>
    <rPh sb="11" eb="12">
      <t>サ</t>
    </rPh>
    <rPh sb="12" eb="13">
      <t>クダ</t>
    </rPh>
    <phoneticPr fontId="2"/>
  </si>
  <si>
    <t>⑥ 体表面ペーシング法又は
　 食道ペーシング法</t>
    <rPh sb="2" eb="3">
      <t>カラダ</t>
    </rPh>
    <rPh sb="3" eb="5">
      <t>ヒョウメン</t>
    </rPh>
    <rPh sb="10" eb="11">
      <t>ホウ</t>
    </rPh>
    <rPh sb="11" eb="12">
      <t>マタ</t>
    </rPh>
    <rPh sb="16" eb="18">
      <t>ショクドウ</t>
    </rPh>
    <rPh sb="23" eb="24">
      <t>ホウ</t>
    </rPh>
    <phoneticPr fontId="2"/>
  </si>
  <si>
    <t>⑦ 非開胸的心マッサージ</t>
    <rPh sb="2" eb="3">
      <t>ヒ</t>
    </rPh>
    <rPh sb="3" eb="4">
      <t>ヒラ</t>
    </rPh>
    <rPh sb="4" eb="5">
      <t>ムネ</t>
    </rPh>
    <rPh sb="5" eb="6">
      <t>テキ</t>
    </rPh>
    <rPh sb="6" eb="7">
      <t>シン</t>
    </rPh>
    <phoneticPr fontId="2"/>
  </si>
  <si>
    <t>⑨ 心膜穿刺</t>
    <rPh sb="2" eb="3">
      <t>シン</t>
    </rPh>
    <rPh sb="3" eb="4">
      <t>マク</t>
    </rPh>
    <rPh sb="4" eb="6">
      <t>センシ</t>
    </rPh>
    <phoneticPr fontId="2"/>
  </si>
  <si>
    <t>⑩ 食道圧迫止血チューブ挿入法</t>
    <rPh sb="2" eb="4">
      <t>ショクドウ</t>
    </rPh>
    <rPh sb="4" eb="6">
      <t>アッパク</t>
    </rPh>
    <rPh sb="6" eb="8">
      <t>シケツ</t>
    </rPh>
    <rPh sb="12" eb="14">
      <t>ソウニュウ</t>
    </rPh>
    <rPh sb="14" eb="15">
      <t>ホウ</t>
    </rPh>
    <phoneticPr fontId="1"/>
  </si>
  <si>
    <t>① 退院支援加算１</t>
    <rPh sb="4" eb="6">
      <t>シエン</t>
    </rPh>
    <phoneticPr fontId="1"/>
  </si>
  <si>
    <t>② 退院支援加算２</t>
    <rPh sb="4" eb="6">
      <t>シエン</t>
    </rPh>
    <phoneticPr fontId="1"/>
  </si>
  <si>
    <t>　一般病棟入院基本料等の場合</t>
    <rPh sb="1" eb="3">
      <t>イッパン</t>
    </rPh>
    <rPh sb="3" eb="5">
      <t>ビョウトウ</t>
    </rPh>
    <rPh sb="5" eb="7">
      <t>ニュウイン</t>
    </rPh>
    <rPh sb="7" eb="11">
      <t>キホンリョウナド</t>
    </rPh>
    <rPh sb="12" eb="14">
      <t>バアイ</t>
    </rPh>
    <phoneticPr fontId="1"/>
  </si>
  <si>
    <t>　療養病棟入院基本料等の場合</t>
    <rPh sb="1" eb="3">
      <t>リョウヨウ</t>
    </rPh>
    <rPh sb="3" eb="5">
      <t>ビョウトウ</t>
    </rPh>
    <rPh sb="5" eb="7">
      <t>ニュウイン</t>
    </rPh>
    <rPh sb="7" eb="11">
      <t>キホンリョウナド</t>
    </rPh>
    <rPh sb="12" eb="14">
      <t>バアイ</t>
    </rPh>
    <phoneticPr fontId="1"/>
  </si>
  <si>
    <t>⑤ 退院時共同指導料２</t>
    <rPh sb="2" eb="4">
      <t>タイイン</t>
    </rPh>
    <rPh sb="4" eb="5">
      <t>ジ</t>
    </rPh>
    <rPh sb="5" eb="7">
      <t>キョウドウ</t>
    </rPh>
    <rPh sb="7" eb="9">
      <t>シドウ</t>
    </rPh>
    <rPh sb="9" eb="10">
      <t>リョウ</t>
    </rPh>
    <phoneticPr fontId="2"/>
  </si>
  <si>
    <t>⑥ 介護支援連携指導料</t>
    <rPh sb="2" eb="4">
      <t>カイゴ</t>
    </rPh>
    <rPh sb="4" eb="6">
      <t>シエン</t>
    </rPh>
    <rPh sb="6" eb="8">
      <t>レンケイ</t>
    </rPh>
    <rPh sb="8" eb="10">
      <t>シドウ</t>
    </rPh>
    <rPh sb="10" eb="11">
      <t>リョウ</t>
    </rPh>
    <phoneticPr fontId="2"/>
  </si>
  <si>
    <t>⑦ 退院時リハビリテーション指導料</t>
    <rPh sb="2" eb="4">
      <t>タイイン</t>
    </rPh>
    <rPh sb="4" eb="5">
      <t>ジ</t>
    </rPh>
    <rPh sb="14" eb="16">
      <t>シドウ</t>
    </rPh>
    <rPh sb="16" eb="17">
      <t>リョウ</t>
    </rPh>
    <phoneticPr fontId="2"/>
  </si>
  <si>
    <t>⑧ 退院前訪問指導料</t>
    <rPh sb="2" eb="4">
      <t>タイイン</t>
    </rPh>
    <rPh sb="4" eb="5">
      <t>マエ</t>
    </rPh>
    <rPh sb="5" eb="7">
      <t>ホウモン</t>
    </rPh>
    <rPh sb="7" eb="9">
      <t>シドウ</t>
    </rPh>
    <rPh sb="9" eb="10">
      <t>リョウ</t>
    </rPh>
    <phoneticPr fontId="2"/>
  </si>
  <si>
    <t>　廃用症候群リハビリテーション料</t>
    <rPh sb="1" eb="2">
      <t>ハイ</t>
    </rPh>
    <rPh sb="2" eb="3">
      <t>ヨウ</t>
    </rPh>
    <rPh sb="3" eb="6">
      <t>ショウコウグン</t>
    </rPh>
    <rPh sb="15" eb="16">
      <t>リョウ</t>
    </rPh>
    <phoneticPr fontId="1"/>
  </si>
  <si>
    <t>⑥ 休日ﾘﾊﾋﾞﾘﾃｰｼｮﾝ提供体制加算（回復期
　 ﾘﾊﾋﾞﾘﾃｰｼｮﾝ病棟入院料）</t>
    <rPh sb="2" eb="4">
      <t>キュウジツ</t>
    </rPh>
    <rPh sb="14" eb="16">
      <t>テイキョウ</t>
    </rPh>
    <rPh sb="16" eb="18">
      <t>タイセイ</t>
    </rPh>
    <rPh sb="18" eb="20">
      <t>カサン</t>
    </rPh>
    <phoneticPr fontId="2"/>
  </si>
  <si>
    <t>⑦ 入院時訪問指導加算（ﾘﾊﾋﾞﾘﾃｰｼｮﾝ総合
　 計画評価料）</t>
    <rPh sb="2" eb="4">
      <t>ニュウイン</t>
    </rPh>
    <rPh sb="4" eb="5">
      <t>ジ</t>
    </rPh>
    <rPh sb="5" eb="7">
      <t>ホウモン</t>
    </rPh>
    <rPh sb="7" eb="9">
      <t>シドウ</t>
    </rPh>
    <rPh sb="9" eb="11">
      <t>カサン</t>
    </rPh>
    <rPh sb="22" eb="24">
      <t>ソウゴウ</t>
    </rPh>
    <rPh sb="27" eb="29">
      <t>ケイカク</t>
    </rPh>
    <rPh sb="29" eb="31">
      <t>ヒョウカ</t>
    </rPh>
    <rPh sb="31" eb="32">
      <t>リョウ</t>
    </rPh>
    <phoneticPr fontId="2"/>
  </si>
  <si>
    <t>　経皮的脳血管ステント留置術</t>
    <rPh sb="1" eb="2">
      <t>キョウ</t>
    </rPh>
    <rPh sb="2" eb="3">
      <t>カワ</t>
    </rPh>
    <rPh sb="3" eb="4">
      <t>テキ</t>
    </rPh>
    <rPh sb="4" eb="5">
      <t>ノウ</t>
    </rPh>
    <rPh sb="5" eb="7">
      <t>ケッカン</t>
    </rPh>
    <rPh sb="11" eb="13">
      <t>リュウチ</t>
    </rPh>
    <rPh sb="13" eb="14">
      <t>ジュツ</t>
    </rPh>
    <phoneticPr fontId="1"/>
  </si>
  <si>
    <r>
      <t>ＩＤ</t>
    </r>
    <r>
      <rPr>
        <sz val="10"/>
        <rFont val="HGPｺﾞｼｯｸM"/>
        <family val="3"/>
        <charset val="128"/>
      </rPr>
      <t>（報告マニュアル送付状
に記載の８桁コード）</t>
    </r>
    <rPh sb="3" eb="5">
      <t>ホウコク</t>
    </rPh>
    <rPh sb="10" eb="12">
      <t>ソウフ</t>
    </rPh>
    <rPh sb="12" eb="13">
      <t>ジョウ</t>
    </rPh>
    <rPh sb="15" eb="17">
      <t>キサイ</t>
    </rPh>
    <rPh sb="19" eb="20">
      <t>ケタ</t>
    </rPh>
    <phoneticPr fontId="2"/>
  </si>
  <si>
    <t>※「手術（個別）票」でご記入頂きました個別の手術の実施状況を集計して算出します。</t>
    <rPh sb="12" eb="14">
      <t>キニュウ</t>
    </rPh>
    <rPh sb="14" eb="15">
      <t>イタダ</t>
    </rPh>
    <rPh sb="19" eb="21">
      <t>コベツ</t>
    </rPh>
    <rPh sb="22" eb="24">
      <t>シュジュツ</t>
    </rPh>
    <rPh sb="25" eb="27">
      <t>ジッシ</t>
    </rPh>
    <rPh sb="27" eb="29">
      <t>ジョウキョウ</t>
    </rPh>
    <rPh sb="30" eb="32">
      <t>シュウケイ</t>
    </rPh>
    <rPh sb="34" eb="36">
      <t>サンシュツ</t>
    </rPh>
    <phoneticPr fontId="1"/>
  </si>
  <si>
    <t>※病棟コードは、電子レセプトにより診療報酬請求を行っている病院であって、６月診療分であって７月審査分の電子の
　入院レセプトに一般病床または療養病床の入院に係る「病棟コード」を記録頂いた場合、電子レセプトに記録頂いた
　病棟コード（「1906*****」の９桁コード）をご記入ください。
　上記以外の医療機関・病棟は、以下の病床機能報告制度ホームページに掲載されている「病床機能報告に関する電子
　レセプト作成の手引き」をはじめとする通知及びマスターファイル等ご参照のうえ、病棟ごとに報告様式１・２を
　作成する際に共通となる病棟コード（「1906*****」の９桁コード）を選定しご記入ください（ただし、電子
　レセプトに記録していない場合であって休棟中等の場合、病棟コードの５桁目を「５」とすることは可とします）。</t>
    <rPh sb="155" eb="157">
      <t>ビョウトウ</t>
    </rPh>
    <rPh sb="319" eb="321">
      <t>バアイ</t>
    </rPh>
    <phoneticPr fontId="32"/>
  </si>
  <si>
    <t xml:space="preserve"> 高線量率ｲﾘｼﾞｳﾑ照射を行った場合又は
 新型ｺﾊﾞﾙﾄ小線源治療装置を用いた場合</t>
    <rPh sb="1" eb="2">
      <t>コウ</t>
    </rPh>
    <rPh sb="2" eb="3">
      <t>セン</t>
    </rPh>
    <rPh sb="3" eb="4">
      <t>リョウ</t>
    </rPh>
    <rPh sb="4" eb="5">
      <t>リツ</t>
    </rPh>
    <rPh sb="11" eb="13">
      <t>ショウシャ</t>
    </rPh>
    <rPh sb="14" eb="15">
      <t>オコナ</t>
    </rPh>
    <rPh sb="17" eb="19">
      <t>バアイ</t>
    </rPh>
    <rPh sb="19" eb="20">
      <t>マタ</t>
    </rPh>
    <rPh sb="23" eb="25">
      <t>シンガタ</t>
    </rPh>
    <rPh sb="30" eb="31">
      <t>チイ</t>
    </rPh>
    <rPh sb="31" eb="32">
      <t>セン</t>
    </rPh>
    <rPh sb="32" eb="33">
      <t>ミナモト</t>
    </rPh>
    <rPh sb="33" eb="35">
      <t>チリョウ</t>
    </rPh>
    <rPh sb="35" eb="37">
      <t>ソウチ</t>
    </rPh>
    <rPh sb="38" eb="39">
      <t>モチ</t>
    </rPh>
    <rPh sb="41" eb="43">
      <t>バアイ</t>
    </rPh>
    <phoneticPr fontId="1"/>
  </si>
  <si>
    <t>⑨ 超急性期脳卒中加算</t>
    <rPh sb="2" eb="3">
      <t>チョウ</t>
    </rPh>
    <rPh sb="3" eb="6">
      <t>キュウセイキ</t>
    </rPh>
    <rPh sb="6" eb="9">
      <t>ノウソッチュウ</t>
    </rPh>
    <rPh sb="9" eb="11">
      <t>カサン</t>
    </rPh>
    <phoneticPr fontId="2"/>
  </si>
  <si>
    <t>⑩ 脳血管内手術</t>
    <rPh sb="2" eb="3">
      <t>ノウ</t>
    </rPh>
    <rPh sb="3" eb="5">
      <t>ケッカン</t>
    </rPh>
    <rPh sb="5" eb="6">
      <t>ナイ</t>
    </rPh>
    <rPh sb="6" eb="8">
      <t>シュジュツ</t>
    </rPh>
    <phoneticPr fontId="2"/>
  </si>
  <si>
    <t>⑪ 経皮的冠動脈形成術</t>
    <rPh sb="2" eb="3">
      <t>ヘ</t>
    </rPh>
    <rPh sb="3" eb="4">
      <t>カワ</t>
    </rPh>
    <rPh sb="4" eb="5">
      <t>テキ</t>
    </rPh>
    <rPh sb="5" eb="8">
      <t>カンドウミャク</t>
    </rPh>
    <rPh sb="8" eb="10">
      <t>ケイセイ</t>
    </rPh>
    <rPh sb="10" eb="11">
      <t>ジュツ</t>
    </rPh>
    <phoneticPr fontId="2"/>
  </si>
  <si>
    <t>⑫ 入院精神療法（Ⅰ）</t>
    <rPh sb="2" eb="4">
      <t>ニュウイン</t>
    </rPh>
    <rPh sb="4" eb="6">
      <t>セイシン</t>
    </rPh>
    <rPh sb="6" eb="8">
      <t>リョウホウ</t>
    </rPh>
    <phoneticPr fontId="2"/>
  </si>
  <si>
    <t>⑬ 精神科リエゾンチーム加算</t>
    <rPh sb="2" eb="5">
      <t>セイシンカ</t>
    </rPh>
    <rPh sb="12" eb="14">
      <t>カサン</t>
    </rPh>
    <phoneticPr fontId="1"/>
  </si>
  <si>
    <t>⑭ 認知症ケア加算１</t>
    <rPh sb="2" eb="4">
      <t>ニンチ</t>
    </rPh>
    <rPh sb="4" eb="5">
      <t>ショウ</t>
    </rPh>
    <rPh sb="7" eb="9">
      <t>カサン</t>
    </rPh>
    <phoneticPr fontId="2"/>
  </si>
  <si>
    <t>⑮ 認知症ケア加算２</t>
    <rPh sb="2" eb="4">
      <t>ニンチ</t>
    </rPh>
    <rPh sb="4" eb="5">
      <t>ショウ</t>
    </rPh>
    <rPh sb="7" eb="9">
      <t>カサン</t>
    </rPh>
    <phoneticPr fontId="2"/>
  </si>
  <si>
    <t>⑯ 精神疾患診療体制加算１及び２</t>
    <rPh sb="2" eb="4">
      <t>セイシン</t>
    </rPh>
    <rPh sb="4" eb="6">
      <t>シッカン</t>
    </rPh>
    <rPh sb="6" eb="8">
      <t>シンリョウ</t>
    </rPh>
    <rPh sb="8" eb="10">
      <t>タイセイ</t>
    </rPh>
    <rPh sb="10" eb="12">
      <t>カサン</t>
    </rPh>
    <rPh sb="13" eb="14">
      <t>オヨ</t>
    </rPh>
    <phoneticPr fontId="2"/>
  </si>
  <si>
    <t>⑰ 精神疾患診断治療初回加算
　 （救命救急入院料）</t>
    <rPh sb="2" eb="4">
      <t>セイシン</t>
    </rPh>
    <rPh sb="4" eb="6">
      <t>シッカン</t>
    </rPh>
    <rPh sb="6" eb="8">
      <t>シンダン</t>
    </rPh>
    <rPh sb="8" eb="10">
      <t>チリョウ</t>
    </rPh>
    <rPh sb="10" eb="12">
      <t>ショカイ</t>
    </rPh>
    <rPh sb="12" eb="14">
      <t>カサン</t>
    </rPh>
    <rPh sb="18" eb="20">
      <t>キュウメイ</t>
    </rPh>
    <rPh sb="20" eb="22">
      <t>キュウキュウ</t>
    </rPh>
    <rPh sb="22" eb="25">
      <t>ニュウインリョウ</t>
    </rPh>
    <phoneticPr fontId="2"/>
  </si>
  <si>
    <t>② 周術期口腔機能管理後手術加算</t>
    <rPh sb="2" eb="3">
      <t>シュウ</t>
    </rPh>
    <rPh sb="3" eb="4">
      <t>ジュツ</t>
    </rPh>
    <rPh sb="4" eb="5">
      <t>キ</t>
    </rPh>
    <rPh sb="5" eb="7">
      <t>コウクウ</t>
    </rPh>
    <rPh sb="7" eb="9">
      <t>キノウ</t>
    </rPh>
    <rPh sb="9" eb="11">
      <t>カンリ</t>
    </rPh>
    <rPh sb="11" eb="12">
      <t>ゴ</t>
    </rPh>
    <rPh sb="12" eb="14">
      <t>シュジュツ</t>
    </rPh>
    <rPh sb="14" eb="16">
      <t>カサン</t>
    </rPh>
    <phoneticPr fontId="2"/>
  </si>
  <si>
    <t>③ 周術期口腔機能管理料（Ⅱ）</t>
    <rPh sb="2" eb="3">
      <t>シュウ</t>
    </rPh>
    <rPh sb="3" eb="4">
      <t>ジュツ</t>
    </rPh>
    <rPh sb="4" eb="5">
      <t>キ</t>
    </rPh>
    <rPh sb="5" eb="7">
      <t>コウクウ</t>
    </rPh>
    <rPh sb="7" eb="9">
      <t>キノウ</t>
    </rPh>
    <rPh sb="9" eb="11">
      <t>カンリ</t>
    </rPh>
    <rPh sb="11" eb="12">
      <t>リョウ</t>
    </rPh>
    <phoneticPr fontId="2"/>
  </si>
  <si>
    <t>1 9 0 6</t>
    <phoneticPr fontId="32"/>
  </si>
  <si>
    <t>E13,F13,G13</t>
  </si>
  <si>
    <t>E16,F16,G16</t>
  </si>
  <si>
    <t>E19,F19,G19</t>
  </si>
  <si>
    <t>E22,F22,G22</t>
  </si>
  <si>
    <t>E25,F25,G25</t>
  </si>
  <si>
    <t>E28,F28,G28</t>
  </si>
  <si>
    <t>E31,F31,G31</t>
  </si>
  <si>
    <t>E34,F34,G34</t>
  </si>
  <si>
    <t>E37,F37,G37</t>
  </si>
  <si>
    <t>E40,F40,G40</t>
  </si>
  <si>
    <t>E43,F43,G43</t>
  </si>
  <si>
    <t>E46,F46,G46</t>
  </si>
  <si>
    <t>E49,F49,G49</t>
  </si>
  <si>
    <t>E52,F52,G52</t>
  </si>
  <si>
    <t>E55,F55,G55</t>
  </si>
  <si>
    <t>E58,F58,G58</t>
  </si>
  <si>
    <t>E61,F61,G61</t>
  </si>
  <si>
    <t>E64,F64,G64</t>
  </si>
  <si>
    <t>E67,F67,G67</t>
  </si>
  <si>
    <t>E70,F70,G70</t>
  </si>
  <si>
    <t>E73,F73,G73</t>
  </si>
  <si>
    <t>E79,F79,G79</t>
  </si>
  <si>
    <t>E82,F82,G82</t>
  </si>
  <si>
    <t>E85,F85,G85</t>
  </si>
  <si>
    <t>E88,F88,G88</t>
  </si>
  <si>
    <t>E91,F91,G91</t>
  </si>
  <si>
    <t>E94,F94,G94</t>
  </si>
  <si>
    <t>E97,F97,G97</t>
  </si>
  <si>
    <t>E100,F100,G100</t>
  </si>
  <si>
    <t>E103,F103,G103</t>
  </si>
  <si>
    <t>E106,F106,G106</t>
  </si>
  <si>
    <t>E109,F109,G109</t>
  </si>
  <si>
    <t>E112,F112,G112</t>
  </si>
  <si>
    <t>E115,F115,G115</t>
  </si>
  <si>
    <t>E118,F118,G118</t>
  </si>
  <si>
    <t>E121,F121,G121</t>
  </si>
  <si>
    <t>E124,F124,G124</t>
  </si>
  <si>
    <t>E127,F127,G127</t>
  </si>
  <si>
    <t>E130,F130,G130</t>
  </si>
  <si>
    <t>E133,F133,G133</t>
  </si>
  <si>
    <t>E136,F136,G136</t>
  </si>
  <si>
    <t>E139,F139,G139</t>
  </si>
  <si>
    <t>E142,F142,G142</t>
  </si>
  <si>
    <t>E145,F145,G145</t>
  </si>
  <si>
    <t>E148,F148,G148</t>
  </si>
  <si>
    <t>E151,F151,G151</t>
  </si>
  <si>
    <t>E156,F156,G156</t>
  </si>
  <si>
    <t>E159,F159,G159</t>
  </si>
  <si>
    <t>E162,F162,G162</t>
  </si>
  <si>
    <t>E165,F165,G165</t>
  </si>
  <si>
    <t>E168,F168,G168</t>
  </si>
  <si>
    <t>E171,F171,G171</t>
  </si>
  <si>
    <t>E174,F174,G174</t>
  </si>
  <si>
    <t>E177,F177,G177</t>
  </si>
  <si>
    <t>E180,F180,G180</t>
  </si>
  <si>
    <t>E183,F183,G183</t>
  </si>
  <si>
    <t>E186,F186,G186</t>
  </si>
  <si>
    <t>E189,F189,G189</t>
  </si>
  <si>
    <t>E192,F192,G192</t>
  </si>
  <si>
    <t>E195,F195,G195</t>
  </si>
  <si>
    <t>E198,F198,G198</t>
  </si>
  <si>
    <t>E201,F201,G201</t>
  </si>
  <si>
    <t>E204,F204,G204</t>
  </si>
  <si>
    <t>E207,F207,G207</t>
  </si>
  <si>
    <t>E210,F210,G210</t>
  </si>
  <si>
    <t>E213,F213,G213</t>
  </si>
  <si>
    <t>E216,F216,G216</t>
  </si>
  <si>
    <t>E219,F219,G219</t>
  </si>
  <si>
    <t>E222,F222,G222</t>
  </si>
  <si>
    <t>E225,F225,G225</t>
  </si>
  <si>
    <t>E228,F228,G228</t>
  </si>
  <si>
    <t>E233,F233,G233</t>
  </si>
  <si>
    <t>E236,F236,G236</t>
  </si>
  <si>
    <t>E239,F239,G239</t>
  </si>
  <si>
    <t>E242,F242,G242</t>
  </si>
  <si>
    <t>E245,F245,G245</t>
  </si>
  <si>
    <t>E248,F248,G248</t>
  </si>
  <si>
    <t>E251,F251,G251</t>
  </si>
  <si>
    <t>E254,F254,G254</t>
  </si>
  <si>
    <t>E257,F257,G257</t>
  </si>
  <si>
    <t>E260,F260,G260</t>
  </si>
  <si>
    <t>E263,F263,G263</t>
  </si>
  <si>
    <t>E266,F266,G266</t>
  </si>
  <si>
    <t>E269,F269,G269</t>
  </si>
  <si>
    <t>E272,F272,G272</t>
  </si>
  <si>
    <t>E275,F275,G275</t>
  </si>
  <si>
    <t>E278,F278,G278</t>
  </si>
  <si>
    <t>E281,F281,G281</t>
  </si>
  <si>
    <t>E284,F284,G284</t>
  </si>
  <si>
    <t>E287,F287,G287</t>
  </si>
  <si>
    <t>E290,F290,G290</t>
  </si>
  <si>
    <t>E293,F293,G293</t>
  </si>
  <si>
    <t>E296,F296,G296</t>
  </si>
  <si>
    <t>E299,F299,G299</t>
  </si>
  <si>
    <t>E302,F302,G302</t>
  </si>
  <si>
    <t>E305,F305,G305</t>
  </si>
  <si>
    <t>３．―ｺｰﾄﾞ</t>
  </si>
  <si>
    <t>C310</t>
  </si>
  <si>
    <t>３．―区分番号</t>
  </si>
  <si>
    <t>E310,F310,G310</t>
  </si>
  <si>
    <t>３．―枝番</t>
  </si>
  <si>
    <t>I310</t>
  </si>
  <si>
    <t>３．―項番</t>
  </si>
  <si>
    <t>K310</t>
  </si>
  <si>
    <t>３．―ｲﾛﾊ等</t>
  </si>
  <si>
    <t>M310</t>
  </si>
  <si>
    <t>３．―名称</t>
  </si>
  <si>
    <t>O310</t>
  </si>
  <si>
    <t>３．―レセプト件数</t>
  </si>
  <si>
    <t>AH310</t>
  </si>
  <si>
    <t>３．―算定日数</t>
  </si>
  <si>
    <t>AR310</t>
  </si>
  <si>
    <t>３．―算定回数</t>
  </si>
  <si>
    <t>BB310</t>
  </si>
  <si>
    <t>C313</t>
  </si>
  <si>
    <t>E313,F313,G313</t>
  </si>
  <si>
    <t>I313</t>
  </si>
  <si>
    <t>K313</t>
  </si>
  <si>
    <t>M313</t>
  </si>
  <si>
    <t>O313</t>
  </si>
  <si>
    <t>AH313</t>
  </si>
  <si>
    <t>AR313</t>
  </si>
  <si>
    <t>BB313</t>
  </si>
  <si>
    <t>C316</t>
  </si>
  <si>
    <t>E316,F316,G316</t>
  </si>
  <si>
    <t>I316</t>
  </si>
  <si>
    <t>K316</t>
  </si>
  <si>
    <t>M316</t>
  </si>
  <si>
    <t>O316</t>
  </si>
  <si>
    <t>AH316</t>
  </si>
  <si>
    <t>AR316</t>
  </si>
  <si>
    <t>BB316</t>
  </si>
  <si>
    <t>C319</t>
  </si>
  <si>
    <t>E319,F319,G319</t>
  </si>
  <si>
    <t>I319</t>
  </si>
  <si>
    <t>K319</t>
  </si>
  <si>
    <t>M319</t>
  </si>
  <si>
    <t>O319</t>
  </si>
  <si>
    <t>AH319</t>
  </si>
  <si>
    <t>AR319</t>
  </si>
  <si>
    <t>BB319</t>
  </si>
  <si>
    <t>C322</t>
  </si>
  <si>
    <t>E322,F322,G322</t>
  </si>
  <si>
    <t>I322</t>
  </si>
  <si>
    <t>K322</t>
  </si>
  <si>
    <t>M322</t>
  </si>
  <si>
    <t>O322</t>
  </si>
  <si>
    <t>AH322</t>
  </si>
  <si>
    <t>AR322</t>
  </si>
  <si>
    <t>BB322</t>
  </si>
  <si>
    <t>C325</t>
  </si>
  <si>
    <t>E325,F325,G325</t>
  </si>
  <si>
    <t>I325</t>
  </si>
  <si>
    <t>K325</t>
  </si>
  <si>
    <t>M325</t>
  </si>
  <si>
    <t>O325</t>
  </si>
  <si>
    <t>AH325</t>
  </si>
  <si>
    <t>AR325</t>
  </si>
  <si>
    <t>BB325</t>
  </si>
  <si>
    <t>C328</t>
  </si>
  <si>
    <t>E328,F328,G328</t>
  </si>
  <si>
    <t>I328</t>
  </si>
  <si>
    <t>K328</t>
  </si>
  <si>
    <t>M328</t>
  </si>
  <si>
    <t>O328</t>
  </si>
  <si>
    <t>AH328</t>
  </si>
  <si>
    <t>AR328</t>
  </si>
  <si>
    <t>BB328</t>
  </si>
  <si>
    <t>C331</t>
  </si>
  <si>
    <t>E331,F331,G331</t>
  </si>
  <si>
    <t>I331</t>
  </si>
  <si>
    <t>K331</t>
  </si>
  <si>
    <t>M331</t>
  </si>
  <si>
    <t>O331</t>
  </si>
  <si>
    <t>AH331</t>
  </si>
  <si>
    <t>AR331</t>
  </si>
  <si>
    <t>BB331</t>
  </si>
  <si>
    <t>C334</t>
  </si>
  <si>
    <t>E334,F334,G334</t>
  </si>
  <si>
    <t>I334</t>
  </si>
  <si>
    <t>K334</t>
  </si>
  <si>
    <t>M334</t>
  </si>
  <si>
    <t>O334</t>
  </si>
  <si>
    <t>AH334</t>
  </si>
  <si>
    <t>AR334</t>
  </si>
  <si>
    <t>BB334</t>
  </si>
  <si>
    <t>C337</t>
  </si>
  <si>
    <t>E337,F337,G337</t>
  </si>
  <si>
    <t>I337</t>
  </si>
  <si>
    <t>K337</t>
  </si>
  <si>
    <t>M337</t>
  </si>
  <si>
    <t>O337</t>
  </si>
  <si>
    <t>AH337</t>
  </si>
  <si>
    <t>AR337</t>
  </si>
  <si>
    <t>BB337</t>
  </si>
  <si>
    <t>C340</t>
  </si>
  <si>
    <t>E340,F340,G340</t>
  </si>
  <si>
    <t>I340</t>
  </si>
  <si>
    <t>K340</t>
  </si>
  <si>
    <t>M340</t>
  </si>
  <si>
    <t>O340</t>
  </si>
  <si>
    <t>AH340</t>
  </si>
  <si>
    <t>AR340</t>
  </si>
  <si>
    <t>BB340</t>
  </si>
  <si>
    <t>C343</t>
  </si>
  <si>
    <t>E343,F343,G343</t>
  </si>
  <si>
    <t>I343</t>
  </si>
  <si>
    <t>K343</t>
  </si>
  <si>
    <t>M343</t>
  </si>
  <si>
    <t>O343</t>
  </si>
  <si>
    <t>AH343</t>
  </si>
  <si>
    <t>AR343</t>
  </si>
  <si>
    <t>BB343</t>
  </si>
  <si>
    <t>C346</t>
  </si>
  <si>
    <t>E346,F346,G346</t>
  </si>
  <si>
    <t>I346</t>
  </si>
  <si>
    <t>K346</t>
  </si>
  <si>
    <t>M346</t>
  </si>
  <si>
    <t>O346</t>
  </si>
  <si>
    <t>AH346</t>
  </si>
  <si>
    <t>AR346</t>
  </si>
  <si>
    <t>BB346</t>
  </si>
  <si>
    <t>C349</t>
  </si>
  <si>
    <t>E349,F349,G349</t>
  </si>
  <si>
    <t>I349</t>
  </si>
  <si>
    <t>K349</t>
  </si>
  <si>
    <t>M349</t>
  </si>
  <si>
    <t>O349</t>
  </si>
  <si>
    <t>AH349</t>
  </si>
  <si>
    <t>AR349</t>
  </si>
  <si>
    <t>BB349</t>
  </si>
  <si>
    <t>C352</t>
  </si>
  <si>
    <t>E352,F352,G352</t>
  </si>
  <si>
    <t>I352</t>
  </si>
  <si>
    <t>K352</t>
  </si>
  <si>
    <t>M352</t>
  </si>
  <si>
    <t>O352</t>
  </si>
  <si>
    <t>AH352</t>
  </si>
  <si>
    <t>AR352</t>
  </si>
  <si>
    <t>BB352</t>
  </si>
  <si>
    <t>C355</t>
  </si>
  <si>
    <t>E355,F355,G355</t>
  </si>
  <si>
    <t>I355</t>
  </si>
  <si>
    <t>K355</t>
  </si>
  <si>
    <t>M355</t>
  </si>
  <si>
    <t>O355</t>
  </si>
  <si>
    <t>AH355</t>
  </si>
  <si>
    <t>AR355</t>
  </si>
  <si>
    <t>BB355</t>
  </si>
  <si>
    <t>C358</t>
  </si>
  <si>
    <t>E358,F358,G358</t>
  </si>
  <si>
    <t>I358</t>
  </si>
  <si>
    <t>K358</t>
  </si>
  <si>
    <t>M358</t>
  </si>
  <si>
    <t>O358</t>
  </si>
  <si>
    <t>AH358</t>
  </si>
  <si>
    <t>AR358</t>
  </si>
  <si>
    <t>BB358</t>
  </si>
  <si>
    <t>C361</t>
  </si>
  <si>
    <t>E361,F361,G361</t>
  </si>
  <si>
    <t>I361</t>
  </si>
  <si>
    <t>K361</t>
  </si>
  <si>
    <t>M361</t>
  </si>
  <si>
    <t>O361</t>
  </si>
  <si>
    <t>AH361</t>
  </si>
  <si>
    <t>AR361</t>
  </si>
  <si>
    <t>BB361</t>
  </si>
  <si>
    <t>C364</t>
  </si>
  <si>
    <t>E364,F364,G364</t>
  </si>
  <si>
    <t>I364</t>
  </si>
  <si>
    <t>K364</t>
  </si>
  <si>
    <t>M364</t>
  </si>
  <si>
    <t>O364</t>
  </si>
  <si>
    <t>AH364</t>
  </si>
  <si>
    <t>AR364</t>
  </si>
  <si>
    <t>BB364</t>
  </si>
  <si>
    <t>C367</t>
  </si>
  <si>
    <t>E367,F367,G367</t>
  </si>
  <si>
    <t>I367</t>
  </si>
  <si>
    <t>K367</t>
  </si>
  <si>
    <t>M367</t>
  </si>
  <si>
    <t>O367</t>
  </si>
  <si>
    <t>AH367</t>
  </si>
  <si>
    <t>AR367</t>
  </si>
  <si>
    <t>BB367</t>
  </si>
  <si>
    <t>C370</t>
  </si>
  <si>
    <t>E370,F370,G370</t>
  </si>
  <si>
    <t>I370</t>
  </si>
  <si>
    <t>K370</t>
  </si>
  <si>
    <t>M370</t>
  </si>
  <si>
    <t>O370</t>
  </si>
  <si>
    <t>AH370</t>
  </si>
  <si>
    <t>AR370</t>
  </si>
  <si>
    <t>BB370</t>
  </si>
  <si>
    <t>C373</t>
  </si>
  <si>
    <t>E373,F373,G373</t>
  </si>
  <si>
    <t>I373</t>
  </si>
  <si>
    <t>K373</t>
  </si>
  <si>
    <t>M373</t>
  </si>
  <si>
    <t>O373</t>
  </si>
  <si>
    <t>AH373</t>
  </si>
  <si>
    <t>AR373</t>
  </si>
  <si>
    <t>BB373</t>
  </si>
  <si>
    <t>C376</t>
  </si>
  <si>
    <t>E376,F376,G376</t>
  </si>
  <si>
    <t>I376</t>
  </si>
  <si>
    <t>K376</t>
  </si>
  <si>
    <t>M376</t>
  </si>
  <si>
    <t>O376</t>
  </si>
  <si>
    <t>AH376</t>
  </si>
  <si>
    <t>AR376</t>
  </si>
  <si>
    <t>BB376</t>
  </si>
  <si>
    <t>C379</t>
  </si>
  <si>
    <t>E379,F379,G379</t>
  </si>
  <si>
    <t>I379</t>
  </si>
  <si>
    <t>K379</t>
  </si>
  <si>
    <t>M379</t>
  </si>
  <si>
    <t>O379</t>
  </si>
  <si>
    <t>AH379</t>
  </si>
  <si>
    <t>AR379</t>
  </si>
  <si>
    <t>BB379</t>
  </si>
  <si>
    <t>C382</t>
  </si>
  <si>
    <t>E382,F382,G382</t>
  </si>
  <si>
    <t>I382</t>
  </si>
  <si>
    <t>K382</t>
  </si>
  <si>
    <t>M382</t>
  </si>
  <si>
    <t>O382</t>
  </si>
  <si>
    <t>AH382</t>
  </si>
  <si>
    <t>AR382</t>
  </si>
  <si>
    <t>BB382</t>
  </si>
  <si>
    <t>C387</t>
  </si>
  <si>
    <t>E387,F387,G387</t>
  </si>
  <si>
    <t>I387</t>
  </si>
  <si>
    <t>K387</t>
  </si>
  <si>
    <t>M387</t>
  </si>
  <si>
    <t>O387</t>
  </si>
  <si>
    <t>AH387</t>
  </si>
  <si>
    <t>AR387</t>
  </si>
  <si>
    <t>BB387</t>
  </si>
  <si>
    <t>C390</t>
  </si>
  <si>
    <t>E390,F390,G390</t>
  </si>
  <si>
    <t>I390</t>
  </si>
  <si>
    <t>K390</t>
  </si>
  <si>
    <t>M390</t>
  </si>
  <si>
    <t>O390</t>
  </si>
  <si>
    <t>AH390</t>
  </si>
  <si>
    <t>AR390</t>
  </si>
  <si>
    <t>BB390</t>
  </si>
  <si>
    <t>C393</t>
  </si>
  <si>
    <t>E393,F393,G393</t>
  </si>
  <si>
    <t>I393</t>
  </si>
  <si>
    <t>K393</t>
  </si>
  <si>
    <t>M393</t>
  </si>
  <si>
    <t>O393</t>
  </si>
  <si>
    <t>AH393</t>
  </si>
  <si>
    <t>AR393</t>
  </si>
  <si>
    <t>BB393</t>
  </si>
  <si>
    <t>C396</t>
  </si>
  <si>
    <t>E396,F396,G396</t>
  </si>
  <si>
    <t>I396</t>
  </si>
  <si>
    <t>K396</t>
  </si>
  <si>
    <t>M396</t>
  </si>
  <si>
    <t>O396</t>
  </si>
  <si>
    <t>AH396</t>
  </si>
  <si>
    <t>AR396</t>
  </si>
  <si>
    <t>BB396</t>
  </si>
  <si>
    <t>C399</t>
  </si>
  <si>
    <t>E399,F399,G399</t>
  </si>
  <si>
    <t>I399</t>
  </si>
  <si>
    <t>K399</t>
  </si>
  <si>
    <t>M399</t>
  </si>
  <si>
    <t>O399</t>
  </si>
  <si>
    <t>AH399</t>
  </si>
  <si>
    <t>AR399</t>
  </si>
  <si>
    <t>BB399</t>
  </si>
  <si>
    <t>C402</t>
  </si>
  <si>
    <t>E402,F402,G402</t>
  </si>
  <si>
    <t>I402</t>
  </si>
  <si>
    <t>K402</t>
  </si>
  <si>
    <t>M402</t>
  </si>
  <si>
    <t>O402</t>
  </si>
  <si>
    <t>AH402</t>
  </si>
  <si>
    <t>AR402</t>
  </si>
  <si>
    <t>BB402</t>
  </si>
  <si>
    <t>C405</t>
  </si>
  <si>
    <t>E405,F405,G405</t>
  </si>
  <si>
    <t>I405</t>
  </si>
  <si>
    <t>K405</t>
  </si>
  <si>
    <t>M405</t>
  </si>
  <si>
    <t>O405</t>
  </si>
  <si>
    <t>AH405</t>
  </si>
  <si>
    <t>AR405</t>
  </si>
  <si>
    <t>BB405</t>
  </si>
  <si>
    <t>C408</t>
  </si>
  <si>
    <t>E408,F408,G408</t>
  </si>
  <si>
    <t>I408</t>
  </si>
  <si>
    <t>K408</t>
  </si>
  <si>
    <t>M408</t>
  </si>
  <si>
    <t>O408</t>
  </si>
  <si>
    <t>AH408</t>
  </si>
  <si>
    <t>AR408</t>
  </si>
  <si>
    <t>BB408</t>
  </si>
  <si>
    <t>C411</t>
  </si>
  <si>
    <t>E411,F411,G411</t>
  </si>
  <si>
    <t>I411</t>
  </si>
  <si>
    <t>K411</t>
  </si>
  <si>
    <t>M411</t>
  </si>
  <si>
    <t>O411</t>
  </si>
  <si>
    <t>AH411</t>
  </si>
  <si>
    <t>AR411</t>
  </si>
  <si>
    <t>BB411</t>
  </si>
  <si>
    <t>C414</t>
  </si>
  <si>
    <t>E414,F414,G414</t>
  </si>
  <si>
    <t>I414</t>
  </si>
  <si>
    <t>K414</t>
  </si>
  <si>
    <t>M414</t>
  </si>
  <si>
    <t>O414</t>
  </si>
  <si>
    <t>AH414</t>
  </si>
  <si>
    <t>AR414</t>
  </si>
  <si>
    <t>BB414</t>
  </si>
  <si>
    <t>C417</t>
  </si>
  <si>
    <t>E417,F417,G417</t>
  </si>
  <si>
    <t>I417</t>
  </si>
  <si>
    <t>K417</t>
  </si>
  <si>
    <t>M417</t>
  </si>
  <si>
    <t>O417</t>
  </si>
  <si>
    <t>AH417</t>
  </si>
  <si>
    <t>AR417</t>
  </si>
  <si>
    <t>BB417</t>
  </si>
  <si>
    <t>C420</t>
  </si>
  <si>
    <t>E420,F420,G420</t>
  </si>
  <si>
    <t>I420</t>
  </si>
  <si>
    <t>K420</t>
  </si>
  <si>
    <t>M420</t>
  </si>
  <si>
    <t>O420</t>
  </si>
  <si>
    <t>AH420</t>
  </si>
  <si>
    <t>AR420</t>
  </si>
  <si>
    <t>BB420</t>
  </si>
  <si>
    <t>C423</t>
  </si>
  <si>
    <t>E423,F423,G423</t>
  </si>
  <si>
    <t>I423</t>
  </si>
  <si>
    <t>K423</t>
  </si>
  <si>
    <t>M423</t>
  </si>
  <si>
    <t>O423</t>
  </si>
  <si>
    <t>AH423</t>
  </si>
  <si>
    <t>AR423</t>
  </si>
  <si>
    <t>BB423</t>
  </si>
  <si>
    <t>C426</t>
  </si>
  <si>
    <t>E426,F426,G426</t>
  </si>
  <si>
    <t>I426</t>
  </si>
  <si>
    <t>K426</t>
  </si>
  <si>
    <t>M426</t>
  </si>
  <si>
    <t>O426</t>
  </si>
  <si>
    <t>AH426</t>
  </si>
  <si>
    <t>AR426</t>
  </si>
  <si>
    <t>BB426</t>
  </si>
  <si>
    <t>C429</t>
  </si>
  <si>
    <t>E429,F429,G429</t>
  </si>
  <si>
    <t>I429</t>
  </si>
  <si>
    <t>K429</t>
  </si>
  <si>
    <t>M429</t>
  </si>
  <si>
    <t>O429</t>
  </si>
  <si>
    <t>AH429</t>
  </si>
  <si>
    <t>AR429</t>
  </si>
  <si>
    <t>BB429</t>
  </si>
  <si>
    <t>C432</t>
  </si>
  <si>
    <t>E432,F432,G432</t>
  </si>
  <si>
    <t>I432</t>
  </si>
  <si>
    <t>K432</t>
  </si>
  <si>
    <t>M432</t>
  </si>
  <si>
    <t>O432</t>
  </si>
  <si>
    <t>AH432</t>
  </si>
  <si>
    <t>AR432</t>
  </si>
  <si>
    <t>BB432</t>
  </si>
  <si>
    <t>C435</t>
  </si>
  <si>
    <t>E435,F435,G435</t>
  </si>
  <si>
    <t>I435</t>
  </si>
  <si>
    <t>K435</t>
  </si>
  <si>
    <t>M435</t>
  </si>
  <si>
    <t>O435</t>
  </si>
  <si>
    <t>AH435</t>
  </si>
  <si>
    <t>AR435</t>
  </si>
  <si>
    <t>BB435</t>
  </si>
  <si>
    <t>C438</t>
  </si>
  <si>
    <t>E438,F438,G438</t>
  </si>
  <si>
    <t>I438</t>
  </si>
  <si>
    <t>K438</t>
  </si>
  <si>
    <t>M438</t>
  </si>
  <si>
    <t>O438</t>
  </si>
  <si>
    <t>AH438</t>
  </si>
  <si>
    <t>AR438</t>
  </si>
  <si>
    <t>BB438</t>
  </si>
  <si>
    <t>C441</t>
  </si>
  <si>
    <t>E441,F441,G441</t>
  </si>
  <si>
    <t>I441</t>
  </si>
  <si>
    <t>K441</t>
  </si>
  <si>
    <t>M441</t>
  </si>
  <si>
    <t>O441</t>
  </si>
  <si>
    <t>AH441</t>
  </si>
  <si>
    <t>AR441</t>
  </si>
  <si>
    <t>BB441</t>
  </si>
  <si>
    <t>C444</t>
  </si>
  <si>
    <t>E444,F444,G444</t>
  </si>
  <si>
    <t>I444</t>
  </si>
  <si>
    <t>K444</t>
  </si>
  <si>
    <t>M444</t>
  </si>
  <si>
    <t>O444</t>
  </si>
  <si>
    <t>AH444</t>
  </si>
  <si>
    <t>AR444</t>
  </si>
  <si>
    <t>BB444</t>
  </si>
  <si>
    <t>C447</t>
  </si>
  <si>
    <t>E447,F447,G447</t>
  </si>
  <si>
    <t>I447</t>
  </si>
  <si>
    <t>K447</t>
  </si>
  <si>
    <t>M447</t>
  </si>
  <si>
    <t>O447</t>
  </si>
  <si>
    <t>AH447</t>
  </si>
  <si>
    <t>AR447</t>
  </si>
  <si>
    <t>BB447</t>
  </si>
  <si>
    <t>C450</t>
  </si>
  <si>
    <t>E450,F450,G450</t>
  </si>
  <si>
    <t>I450</t>
  </si>
  <si>
    <t>K450</t>
  </si>
  <si>
    <t>M450</t>
  </si>
  <si>
    <t>O450</t>
  </si>
  <si>
    <t>AH450</t>
  </si>
  <si>
    <t>AR450</t>
  </si>
  <si>
    <t>BB450</t>
  </si>
  <si>
    <t>C453</t>
  </si>
  <si>
    <t>E453,F453,G453</t>
  </si>
  <si>
    <t>I453</t>
  </si>
  <si>
    <t>K453</t>
  </si>
  <si>
    <t>M453</t>
  </si>
  <si>
    <t>O453</t>
  </si>
  <si>
    <t>AH453</t>
  </si>
  <si>
    <t>AR453</t>
  </si>
  <si>
    <t>BB453</t>
  </si>
  <si>
    <t>C456</t>
  </si>
  <si>
    <t>E456,F456,G456</t>
  </si>
  <si>
    <t>I456</t>
  </si>
  <si>
    <t>K456</t>
  </si>
  <si>
    <t>M456</t>
  </si>
  <si>
    <t>O456</t>
  </si>
  <si>
    <t>AH456</t>
  </si>
  <si>
    <t>AR456</t>
  </si>
  <si>
    <t>BB456</t>
  </si>
  <si>
    <t>C459</t>
  </si>
  <si>
    <t>E459,F459,G459</t>
  </si>
  <si>
    <t>I459</t>
  </si>
  <si>
    <t>K459</t>
  </si>
  <si>
    <t>M459</t>
  </si>
  <si>
    <t>O459</t>
  </si>
  <si>
    <t>AH459</t>
  </si>
  <si>
    <t>AR459</t>
  </si>
  <si>
    <t>BB459</t>
  </si>
  <si>
    <t>C464</t>
  </si>
  <si>
    <t>E464,F464,G464</t>
  </si>
  <si>
    <t>I464</t>
  </si>
  <si>
    <t>K464</t>
  </si>
  <si>
    <t>M464</t>
  </si>
  <si>
    <t>O464</t>
  </si>
  <si>
    <t>AH464</t>
  </si>
  <si>
    <t>AR464</t>
  </si>
  <si>
    <t>BB464</t>
  </si>
  <si>
    <t>C467</t>
  </si>
  <si>
    <t>E467,F467,G467</t>
  </si>
  <si>
    <t>I467</t>
  </si>
  <si>
    <t>K467</t>
  </si>
  <si>
    <t>M467</t>
  </si>
  <si>
    <t>O467</t>
  </si>
  <si>
    <t>AH467</t>
  </si>
  <si>
    <t>AR467</t>
  </si>
  <si>
    <t>BB467</t>
  </si>
  <si>
    <t>C470</t>
  </si>
  <si>
    <t>E470,F470,G470</t>
  </si>
  <si>
    <t>I470</t>
  </si>
  <si>
    <t>K470</t>
  </si>
  <si>
    <t>M470</t>
  </si>
  <si>
    <t>O470</t>
  </si>
  <si>
    <t>AH470</t>
  </si>
  <si>
    <t>AR470</t>
  </si>
  <si>
    <t>BB470</t>
  </si>
  <si>
    <t>C473</t>
  </si>
  <si>
    <t>E473,F473,G473</t>
  </si>
  <si>
    <t>I473</t>
  </si>
  <si>
    <t>K473</t>
  </si>
  <si>
    <t>M473</t>
  </si>
  <si>
    <t>O473</t>
  </si>
  <si>
    <t>AH473</t>
  </si>
  <si>
    <t>AR473</t>
  </si>
  <si>
    <t>BB473</t>
  </si>
  <si>
    <t>C476</t>
  </si>
  <si>
    <t>E476,F476,G476</t>
  </si>
  <si>
    <t>I476</t>
  </si>
  <si>
    <t>K476</t>
  </si>
  <si>
    <t>M476</t>
  </si>
  <si>
    <t>O476</t>
  </si>
  <si>
    <t>AH476</t>
  </si>
  <si>
    <t>AR476</t>
  </si>
  <si>
    <t>BB476</t>
  </si>
  <si>
    <t>C479</t>
  </si>
  <si>
    <t>E479,F479,G479</t>
  </si>
  <si>
    <t>I479</t>
  </si>
  <si>
    <t>K479</t>
  </si>
  <si>
    <t>M479</t>
  </si>
  <si>
    <t>O479</t>
  </si>
  <si>
    <t>AH479</t>
  </si>
  <si>
    <t>AR479</t>
  </si>
  <si>
    <t>BB479</t>
  </si>
  <si>
    <t>C482</t>
  </si>
  <si>
    <t>E482,F482,G482</t>
  </si>
  <si>
    <t>I482</t>
  </si>
  <si>
    <t>K482</t>
  </si>
  <si>
    <t>M482</t>
  </si>
  <si>
    <t>O482</t>
  </si>
  <si>
    <t>AH482</t>
  </si>
  <si>
    <t>AR482</t>
  </si>
  <si>
    <t>BB482</t>
  </si>
  <si>
    <t>C485</t>
  </si>
  <si>
    <t>E485,F485,G485</t>
  </si>
  <si>
    <t>I485</t>
  </si>
  <si>
    <t>K485</t>
  </si>
  <si>
    <t>M485</t>
  </si>
  <si>
    <t>O485</t>
  </si>
  <si>
    <t>AH485</t>
  </si>
  <si>
    <t>AR485</t>
  </si>
  <si>
    <t>BB485</t>
  </si>
  <si>
    <t>C488</t>
  </si>
  <si>
    <t>E488,F488,G488</t>
  </si>
  <si>
    <t>I488</t>
  </si>
  <si>
    <t>K488</t>
  </si>
  <si>
    <t>M488</t>
  </si>
  <si>
    <t>O488</t>
  </si>
  <si>
    <t>AH488</t>
  </si>
  <si>
    <t>AR488</t>
  </si>
  <si>
    <t>BB488</t>
  </si>
  <si>
    <t>C491</t>
  </si>
  <si>
    <t>E491,F491,G491</t>
  </si>
  <si>
    <t>I491</t>
  </si>
  <si>
    <t>K491</t>
  </si>
  <si>
    <t>M491</t>
  </si>
  <si>
    <t>O491</t>
  </si>
  <si>
    <t>AH491</t>
  </si>
  <si>
    <t>AR491</t>
  </si>
  <si>
    <t>BB491</t>
  </si>
  <si>
    <t>C494</t>
  </si>
  <si>
    <t>E494,F494,G494</t>
  </si>
  <si>
    <t>I494</t>
  </si>
  <si>
    <t>K494</t>
  </si>
  <si>
    <t>M494</t>
  </si>
  <si>
    <t>O494</t>
  </si>
  <si>
    <t>AH494</t>
  </si>
  <si>
    <t>AR494</t>
  </si>
  <si>
    <t>BB494</t>
  </si>
  <si>
    <t>C497</t>
  </si>
  <si>
    <t>E497,F497,G497</t>
  </si>
  <si>
    <t>I497</t>
  </si>
  <si>
    <t>K497</t>
  </si>
  <si>
    <t>M497</t>
  </si>
  <si>
    <t>O497</t>
  </si>
  <si>
    <t>AH497</t>
  </si>
  <si>
    <t>AR497</t>
  </si>
  <si>
    <t>BB497</t>
  </si>
  <si>
    <t>C500</t>
  </si>
  <si>
    <t>E500,F500,G500</t>
  </si>
  <si>
    <t>I500</t>
  </si>
  <si>
    <t>K500</t>
  </si>
  <si>
    <t>M500</t>
  </si>
  <si>
    <t>O500</t>
  </si>
  <si>
    <t>AH500</t>
  </si>
  <si>
    <t>AR500</t>
  </si>
  <si>
    <t>BB500</t>
  </si>
  <si>
    <t>C503</t>
  </si>
  <si>
    <t>E503,F503,G503</t>
  </si>
  <si>
    <t>I503</t>
  </si>
  <si>
    <t>K503</t>
  </si>
  <si>
    <t>M503</t>
  </si>
  <si>
    <t>O503</t>
  </si>
  <si>
    <t>AH503</t>
  </si>
  <si>
    <t>AR503</t>
  </si>
  <si>
    <t>BB503</t>
  </si>
  <si>
    <t>C506</t>
  </si>
  <si>
    <t>E506,F506,G506</t>
  </si>
  <si>
    <t>I506</t>
  </si>
  <si>
    <t>K506</t>
  </si>
  <si>
    <t>M506</t>
  </si>
  <si>
    <t>O506</t>
  </si>
  <si>
    <t>AH506</t>
  </si>
  <si>
    <t>AR506</t>
  </si>
  <si>
    <t>BB506</t>
  </si>
  <si>
    <t>C509</t>
  </si>
  <si>
    <t>E509,F509,G509</t>
  </si>
  <si>
    <t>I509</t>
  </si>
  <si>
    <t>K509</t>
  </si>
  <si>
    <t>M509</t>
  </si>
  <si>
    <t>O509</t>
  </si>
  <si>
    <t>AH509</t>
  </si>
  <si>
    <t>AR509</t>
  </si>
  <si>
    <t>BB509</t>
  </si>
  <si>
    <t>C512</t>
  </si>
  <si>
    <t>E512,F512,G512</t>
  </si>
  <si>
    <t>I512</t>
  </si>
  <si>
    <t>K512</t>
  </si>
  <si>
    <t>M512</t>
  </si>
  <si>
    <t>O512</t>
  </si>
  <si>
    <t>AH512</t>
  </si>
  <si>
    <t>AR512</t>
  </si>
  <si>
    <t>BB512</t>
  </si>
  <si>
    <t>C515</t>
  </si>
  <si>
    <t>E515,F515,G515</t>
  </si>
  <si>
    <t>I515</t>
  </si>
  <si>
    <t>K515</t>
  </si>
  <si>
    <t>M515</t>
  </si>
  <si>
    <t>O515</t>
  </si>
  <si>
    <t>AH515</t>
  </si>
  <si>
    <t>AR515</t>
  </si>
  <si>
    <t>BB515</t>
  </si>
  <si>
    <t>C518</t>
  </si>
  <si>
    <t>E518,F518,G518</t>
  </si>
  <si>
    <t>I518</t>
  </si>
  <si>
    <t>K518</t>
  </si>
  <si>
    <t>M518</t>
  </si>
  <si>
    <t>O518</t>
  </si>
  <si>
    <t>AH518</t>
  </si>
  <si>
    <t>AR518</t>
  </si>
  <si>
    <t>BB518</t>
  </si>
  <si>
    <t>C521</t>
  </si>
  <si>
    <t>E521,F521,G521</t>
  </si>
  <si>
    <t>I521</t>
  </si>
  <si>
    <t>K521</t>
  </si>
  <si>
    <t>M521</t>
  </si>
  <si>
    <t>O521</t>
  </si>
  <si>
    <t>AH521</t>
  </si>
  <si>
    <t>AR521</t>
  </si>
  <si>
    <t>BB521</t>
  </si>
  <si>
    <t>C524</t>
  </si>
  <si>
    <t>E524,F524,G524</t>
  </si>
  <si>
    <t>I524</t>
  </si>
  <si>
    <t>K524</t>
  </si>
  <si>
    <t>M524</t>
  </si>
  <si>
    <t>O524</t>
  </si>
  <si>
    <t>AH524</t>
  </si>
  <si>
    <t>AR524</t>
  </si>
  <si>
    <t>BB524</t>
  </si>
  <si>
    <t>C527</t>
  </si>
  <si>
    <t>E527,F527,G527</t>
  </si>
  <si>
    <t>I527</t>
  </si>
  <si>
    <t>K527</t>
  </si>
  <si>
    <t>M527</t>
  </si>
  <si>
    <t>O527</t>
  </si>
  <si>
    <t>AH527</t>
  </si>
  <si>
    <t>AR527</t>
  </si>
  <si>
    <t>BB527</t>
  </si>
  <si>
    <t>C530</t>
  </si>
  <si>
    <t>E530,F530,G530</t>
  </si>
  <si>
    <t>I530</t>
  </si>
  <si>
    <t>K530</t>
  </si>
  <si>
    <t>M530</t>
  </si>
  <si>
    <t>O530</t>
  </si>
  <si>
    <t>AH530</t>
  </si>
  <si>
    <t>AR530</t>
  </si>
  <si>
    <t>BB530</t>
  </si>
  <si>
    <t>C533</t>
  </si>
  <si>
    <t>E533,F533,G533</t>
  </si>
  <si>
    <t>I533</t>
  </si>
  <si>
    <t>K533</t>
  </si>
  <si>
    <t>M533</t>
  </si>
  <si>
    <t>O533</t>
  </si>
  <si>
    <t>AH533</t>
  </si>
  <si>
    <t>AR533</t>
  </si>
  <si>
    <t>BB533</t>
  </si>
  <si>
    <t>C536</t>
  </si>
  <si>
    <t>E536,F536,G536</t>
  </si>
  <si>
    <t>I536</t>
  </si>
  <si>
    <t>K536</t>
  </si>
  <si>
    <t>M536</t>
  </si>
  <si>
    <t>O536</t>
  </si>
  <si>
    <t>AH536</t>
  </si>
  <si>
    <t>AR536</t>
  </si>
  <si>
    <t>BB536</t>
  </si>
  <si>
    <t>C541</t>
  </si>
  <si>
    <t>E541,F541,G541</t>
  </si>
  <si>
    <t>I541</t>
  </si>
  <si>
    <t>K541</t>
  </si>
  <si>
    <t>M541</t>
  </si>
  <si>
    <t>O541</t>
  </si>
  <si>
    <t>AH541</t>
  </si>
  <si>
    <t>AR541</t>
  </si>
  <si>
    <t>BB541</t>
  </si>
  <si>
    <t>C544</t>
  </si>
  <si>
    <t>E544,F544,G544</t>
  </si>
  <si>
    <t>I544</t>
  </si>
  <si>
    <t>K544</t>
  </si>
  <si>
    <t>M544</t>
  </si>
  <si>
    <t>O544</t>
  </si>
  <si>
    <t>AH544</t>
  </si>
  <si>
    <t>AR544</t>
  </si>
  <si>
    <t>BB544</t>
  </si>
  <si>
    <t>C547</t>
  </si>
  <si>
    <t>E547,F547,G547</t>
  </si>
  <si>
    <t>I547</t>
  </si>
  <si>
    <t>K547</t>
  </si>
  <si>
    <t>M547</t>
  </si>
  <si>
    <t>O547</t>
  </si>
  <si>
    <t>AH547</t>
  </si>
  <si>
    <t>AR547</t>
  </si>
  <si>
    <t>BB547</t>
  </si>
  <si>
    <t>C550</t>
  </si>
  <si>
    <t>E550,F550,G550</t>
  </si>
  <si>
    <t>I550</t>
  </si>
  <si>
    <t>K550</t>
  </si>
  <si>
    <t>M550</t>
  </si>
  <si>
    <t>O550</t>
  </si>
  <si>
    <t>AH550</t>
  </si>
  <si>
    <t>AR550</t>
  </si>
  <si>
    <t>BB550</t>
  </si>
  <si>
    <t>C553</t>
  </si>
  <si>
    <t>E553,F553,G553</t>
  </si>
  <si>
    <t>I553</t>
  </si>
  <si>
    <t>K553</t>
  </si>
  <si>
    <t>M553</t>
  </si>
  <si>
    <t>O553</t>
  </si>
  <si>
    <t>AH553</t>
  </si>
  <si>
    <t>AR553</t>
  </si>
  <si>
    <t>BB553</t>
  </si>
  <si>
    <t>C556</t>
  </si>
  <si>
    <t>E556,F556,G556</t>
  </si>
  <si>
    <t>I556</t>
  </si>
  <si>
    <t>K556</t>
  </si>
  <si>
    <t>M556</t>
  </si>
  <si>
    <t>O556</t>
  </si>
  <si>
    <t>AH556</t>
  </si>
  <si>
    <t>AR556</t>
  </si>
  <si>
    <t>BB556</t>
  </si>
  <si>
    <t>C559</t>
  </si>
  <si>
    <t>E559,F559,G559</t>
  </si>
  <si>
    <t>I559</t>
  </si>
  <si>
    <t>K559</t>
  </si>
  <si>
    <t>M559</t>
  </si>
  <si>
    <t>O559</t>
  </si>
  <si>
    <t>AH559</t>
  </si>
  <si>
    <t>AR559</t>
  </si>
  <si>
    <t>BB559</t>
  </si>
  <si>
    <t>C562</t>
  </si>
  <si>
    <t>E562,F562,G562</t>
  </si>
  <si>
    <t>I562</t>
  </si>
  <si>
    <t>K562</t>
  </si>
  <si>
    <t>M562</t>
  </si>
  <si>
    <t>O562</t>
  </si>
  <si>
    <t>AH562</t>
  </si>
  <si>
    <t>AR562</t>
  </si>
  <si>
    <t>BB562</t>
  </si>
  <si>
    <t>C565</t>
  </si>
  <si>
    <t>E565,F565,G565</t>
  </si>
  <si>
    <t>I565</t>
  </si>
  <si>
    <t>K565</t>
  </si>
  <si>
    <t>M565</t>
  </si>
  <si>
    <t>O565</t>
  </si>
  <si>
    <t>AH565</t>
  </si>
  <si>
    <t>AR565</t>
  </si>
  <si>
    <t>BB565</t>
  </si>
  <si>
    <t>C568</t>
  </si>
  <si>
    <t>E568,F568,G568</t>
  </si>
  <si>
    <t>I568</t>
  </si>
  <si>
    <t>K568</t>
  </si>
  <si>
    <t>M568</t>
  </si>
  <si>
    <t>O568</t>
  </si>
  <si>
    <t>AH568</t>
  </si>
  <si>
    <t>AR568</t>
  </si>
  <si>
    <t>BB568</t>
  </si>
  <si>
    <t>C571</t>
  </si>
  <si>
    <t>E571,F571,G571</t>
  </si>
  <si>
    <t>I571</t>
  </si>
  <si>
    <t>K571</t>
  </si>
  <si>
    <t>M571</t>
  </si>
  <si>
    <t>O571</t>
  </si>
  <si>
    <t>AH571</t>
  </si>
  <si>
    <t>AR571</t>
  </si>
  <si>
    <t>BB571</t>
  </si>
  <si>
    <t>C574</t>
  </si>
  <si>
    <t>E574,F574,G574</t>
  </si>
  <si>
    <t>I574</t>
  </si>
  <si>
    <t>K574</t>
  </si>
  <si>
    <t>M574</t>
  </si>
  <si>
    <t>O574</t>
  </si>
  <si>
    <t>AH574</t>
  </si>
  <si>
    <t>AR574</t>
  </si>
  <si>
    <t>BB574</t>
  </si>
  <si>
    <t>C577</t>
  </si>
  <si>
    <t>E577,F577,G577</t>
  </si>
  <si>
    <t>I577</t>
  </si>
  <si>
    <t>K577</t>
  </si>
  <si>
    <t>M577</t>
  </si>
  <si>
    <t>O577</t>
  </si>
  <si>
    <t>AH577</t>
  </si>
  <si>
    <t>AR577</t>
  </si>
  <si>
    <t>BB577</t>
  </si>
  <si>
    <t>C580</t>
  </si>
  <si>
    <t>E580,F580,G580</t>
  </si>
  <si>
    <t>I580</t>
  </si>
  <si>
    <t>K580</t>
  </si>
  <si>
    <t>M580</t>
  </si>
  <si>
    <t>O580</t>
  </si>
  <si>
    <t>AH580</t>
  </si>
  <si>
    <t>AR580</t>
  </si>
  <si>
    <t>BB580</t>
  </si>
  <si>
    <t>C583</t>
  </si>
  <si>
    <t>E583,F583,G583</t>
  </si>
  <si>
    <t>I583</t>
  </si>
  <si>
    <t>K583</t>
  </si>
  <si>
    <t>M583</t>
  </si>
  <si>
    <t>O583</t>
  </si>
  <si>
    <t>AH583</t>
  </si>
  <si>
    <t>AR583</t>
  </si>
  <si>
    <t>BB583</t>
  </si>
  <si>
    <t>C586</t>
  </si>
  <si>
    <t>E586,F586,G586</t>
  </si>
  <si>
    <t>I586</t>
  </si>
  <si>
    <t>K586</t>
  </si>
  <si>
    <t>M586</t>
  </si>
  <si>
    <t>O586</t>
  </si>
  <si>
    <t>AH586</t>
  </si>
  <si>
    <t>AR586</t>
  </si>
  <si>
    <t>BB586</t>
  </si>
  <si>
    <t>C589</t>
  </si>
  <si>
    <t>E589,F589,G589</t>
  </si>
  <si>
    <t>I589</t>
  </si>
  <si>
    <t>K589</t>
  </si>
  <si>
    <t>M589</t>
  </si>
  <si>
    <t>O589</t>
  </si>
  <si>
    <t>AH589</t>
  </si>
  <si>
    <t>AR589</t>
  </si>
  <si>
    <t>BB589</t>
  </si>
  <si>
    <t>C592</t>
  </si>
  <si>
    <t>E592,F592,G592</t>
  </si>
  <si>
    <t>I592</t>
  </si>
  <si>
    <t>K592</t>
  </si>
  <si>
    <t>M592</t>
  </si>
  <si>
    <t>O592</t>
  </si>
  <si>
    <t>AH592</t>
  </si>
  <si>
    <t>AR592</t>
  </si>
  <si>
    <t>BB592</t>
  </si>
  <si>
    <t>C595</t>
  </si>
  <si>
    <t>E595,F595,G595</t>
  </si>
  <si>
    <t>I595</t>
  </si>
  <si>
    <t>K595</t>
  </si>
  <si>
    <t>M595</t>
  </si>
  <si>
    <t>O595</t>
  </si>
  <si>
    <t>AH595</t>
  </si>
  <si>
    <t>AR595</t>
  </si>
  <si>
    <t>BB595</t>
  </si>
  <si>
    <t>C598</t>
  </si>
  <si>
    <t>E598,F598,G598</t>
  </si>
  <si>
    <t>I598</t>
  </si>
  <si>
    <t>K598</t>
  </si>
  <si>
    <t>M598</t>
  </si>
  <si>
    <t>O598</t>
  </si>
  <si>
    <t>AH598</t>
  </si>
  <si>
    <t>AR598</t>
  </si>
  <si>
    <t>BB598</t>
  </si>
  <si>
    <t>C601</t>
  </si>
  <si>
    <t>E601,F601,G601</t>
  </si>
  <si>
    <t>I601</t>
  </si>
  <si>
    <t>K601</t>
  </si>
  <si>
    <t>M601</t>
  </si>
  <si>
    <t>O601</t>
  </si>
  <si>
    <t>AH601</t>
  </si>
  <si>
    <t>AR601</t>
  </si>
  <si>
    <t>BB601</t>
  </si>
  <si>
    <t>C604</t>
  </si>
  <si>
    <t>E604,F604,G604</t>
  </si>
  <si>
    <t>I604</t>
  </si>
  <si>
    <t>K604</t>
  </si>
  <si>
    <t>M604</t>
  </si>
  <si>
    <t>O604</t>
  </si>
  <si>
    <t>AH604</t>
  </si>
  <si>
    <t>AR604</t>
  </si>
  <si>
    <t>BB604</t>
  </si>
  <si>
    <t>C607</t>
  </si>
  <si>
    <t>E607,F607,G607</t>
  </si>
  <si>
    <t>I607</t>
  </si>
  <si>
    <t>K607</t>
  </si>
  <si>
    <t>M607</t>
  </si>
  <si>
    <t>O607</t>
  </si>
  <si>
    <t>AH607</t>
  </si>
  <si>
    <t>AR607</t>
  </si>
  <si>
    <t>BB607</t>
  </si>
  <si>
    <t>C610</t>
  </si>
  <si>
    <t>E610,F610,G610</t>
  </si>
  <si>
    <t>I610</t>
  </si>
  <si>
    <t>K610</t>
  </si>
  <si>
    <t>M610</t>
  </si>
  <si>
    <t>O610</t>
  </si>
  <si>
    <t>AH610</t>
  </si>
  <si>
    <t>AR610</t>
  </si>
  <si>
    <t>BB610</t>
  </si>
  <si>
    <t>C613</t>
  </si>
  <si>
    <t>E613,F613,G613</t>
  </si>
  <si>
    <t>I613</t>
  </si>
  <si>
    <t>K613</t>
  </si>
  <si>
    <t>M613</t>
  </si>
  <si>
    <t>O613</t>
  </si>
  <si>
    <t>AH613</t>
  </si>
  <si>
    <t>AR613</t>
  </si>
  <si>
    <t>BB613</t>
  </si>
  <si>
    <t>C618</t>
  </si>
  <si>
    <t>E618,F618,G618</t>
  </si>
  <si>
    <t>I618</t>
  </si>
  <si>
    <t>K618</t>
  </si>
  <si>
    <t>M618</t>
  </si>
  <si>
    <t>O618</t>
  </si>
  <si>
    <t>AH618</t>
  </si>
  <si>
    <t>AR618</t>
  </si>
  <si>
    <t>BB618</t>
  </si>
  <si>
    <t>C621</t>
  </si>
  <si>
    <t>E621,F621,G621</t>
  </si>
  <si>
    <t>I621</t>
  </si>
  <si>
    <t>K621</t>
  </si>
  <si>
    <t>M621</t>
  </si>
  <si>
    <t>O621</t>
  </si>
  <si>
    <t>AH621</t>
  </si>
  <si>
    <t>AR621</t>
  </si>
  <si>
    <t>BB621</t>
  </si>
  <si>
    <t>C624</t>
  </si>
  <si>
    <t>E624,F624,G624</t>
  </si>
  <si>
    <t>I624</t>
  </si>
  <si>
    <t>K624</t>
  </si>
  <si>
    <t>M624</t>
  </si>
  <si>
    <t>O624</t>
  </si>
  <si>
    <t>AH624</t>
  </si>
  <si>
    <t>AR624</t>
  </si>
  <si>
    <t>BB624</t>
  </si>
  <si>
    <t>C627</t>
  </si>
  <si>
    <t>E627,F627,G627</t>
  </si>
  <si>
    <t>I627</t>
  </si>
  <si>
    <t>K627</t>
  </si>
  <si>
    <t>M627</t>
  </si>
  <si>
    <t>O627</t>
  </si>
  <si>
    <t>AH627</t>
  </si>
  <si>
    <t>AR627</t>
  </si>
  <si>
    <t>BB627</t>
  </si>
  <si>
    <t>C630</t>
  </si>
  <si>
    <t>E630,F630,G630</t>
  </si>
  <si>
    <t>I630</t>
  </si>
  <si>
    <t>K630</t>
  </si>
  <si>
    <t>M630</t>
  </si>
  <si>
    <t>O630</t>
  </si>
  <si>
    <t>AH630</t>
  </si>
  <si>
    <t>AR630</t>
  </si>
  <si>
    <t>BB630</t>
  </si>
  <si>
    <t>C633</t>
  </si>
  <si>
    <t>E633,F633,G633</t>
  </si>
  <si>
    <t>I633</t>
  </si>
  <si>
    <t>K633</t>
  </si>
  <si>
    <t>M633</t>
  </si>
  <si>
    <t>O633</t>
  </si>
  <si>
    <t>AH633</t>
  </si>
  <si>
    <t>AR633</t>
  </si>
  <si>
    <t>BB633</t>
  </si>
  <si>
    <t>C636</t>
  </si>
  <si>
    <t>E636,F636,G636</t>
  </si>
  <si>
    <t>I636</t>
  </si>
  <si>
    <t>K636</t>
  </si>
  <si>
    <t>M636</t>
  </si>
  <si>
    <t>O636</t>
  </si>
  <si>
    <t>AH636</t>
  </si>
  <si>
    <t>AR636</t>
  </si>
  <si>
    <t>BB636</t>
  </si>
  <si>
    <t>C639</t>
  </si>
  <si>
    <t>E639,F639,G639</t>
  </si>
  <si>
    <t>I639</t>
  </si>
  <si>
    <t>K639</t>
  </si>
  <si>
    <t>M639</t>
  </si>
  <si>
    <t>O639</t>
  </si>
  <si>
    <t>AH639</t>
  </si>
  <si>
    <t>AR639</t>
  </si>
  <si>
    <t>BB639</t>
  </si>
  <si>
    <t>C642</t>
  </si>
  <si>
    <t>E642,F642,G642</t>
  </si>
  <si>
    <t>I642</t>
  </si>
  <si>
    <t>K642</t>
  </si>
  <si>
    <t>M642</t>
  </si>
  <si>
    <t>O642</t>
  </si>
  <si>
    <t>AH642</t>
  </si>
  <si>
    <t>AR642</t>
  </si>
  <si>
    <t>BB642</t>
  </si>
  <si>
    <t>C645</t>
  </si>
  <si>
    <t>E645,F645,G645</t>
  </si>
  <si>
    <t>I645</t>
  </si>
  <si>
    <t>K645</t>
  </si>
  <si>
    <t>M645</t>
  </si>
  <si>
    <t>O645</t>
  </si>
  <si>
    <t>AH645</t>
  </si>
  <si>
    <t>AR645</t>
  </si>
  <si>
    <t>BB645</t>
  </si>
  <si>
    <t>C648</t>
  </si>
  <si>
    <t>E648,F648,G648</t>
  </si>
  <si>
    <t>I648</t>
  </si>
  <si>
    <t>K648</t>
  </si>
  <si>
    <t>M648</t>
  </si>
  <si>
    <t>O648</t>
  </si>
  <si>
    <t>AH648</t>
  </si>
  <si>
    <t>AR648</t>
  </si>
  <si>
    <t>BB648</t>
  </si>
  <si>
    <t>C651</t>
  </si>
  <si>
    <t>E651,F651,G651</t>
  </si>
  <si>
    <t>I651</t>
  </si>
  <si>
    <t>K651</t>
  </si>
  <si>
    <t>M651</t>
  </si>
  <si>
    <t>O651</t>
  </si>
  <si>
    <t>AH651</t>
  </si>
  <si>
    <t>AR651</t>
  </si>
  <si>
    <t>BB651</t>
  </si>
  <si>
    <t>C654</t>
  </si>
  <si>
    <t>E654,F654,G654</t>
  </si>
  <si>
    <t>I654</t>
  </si>
  <si>
    <t>K654</t>
  </si>
  <si>
    <t>M654</t>
  </si>
  <si>
    <t>O654</t>
  </si>
  <si>
    <t>AH654</t>
  </si>
  <si>
    <t>AR654</t>
  </si>
  <si>
    <t>BB654</t>
  </si>
  <si>
    <t>C657</t>
  </si>
  <si>
    <t>E657,F657,G657</t>
  </si>
  <si>
    <t>I657</t>
  </si>
  <si>
    <t>K657</t>
  </si>
  <si>
    <t>M657</t>
  </si>
  <si>
    <t>O657</t>
  </si>
  <si>
    <t>AH657</t>
  </si>
  <si>
    <t>AR657</t>
  </si>
  <si>
    <t>BB657</t>
  </si>
  <si>
    <t>C660</t>
  </si>
  <si>
    <t>E660,F660,G660</t>
  </si>
  <si>
    <t>I660</t>
  </si>
  <si>
    <t>K660</t>
  </si>
  <si>
    <t>M660</t>
  </si>
  <si>
    <t>O660</t>
  </si>
  <si>
    <t>AH660</t>
  </si>
  <si>
    <t>AR660</t>
  </si>
  <si>
    <t>BB660</t>
  </si>
  <si>
    <t>C663</t>
  </si>
  <si>
    <t>E663,F663,G663</t>
  </si>
  <si>
    <t>I663</t>
  </si>
  <si>
    <t>K663</t>
  </si>
  <si>
    <t>M663</t>
  </si>
  <si>
    <t>O663</t>
  </si>
  <si>
    <t>AH663</t>
  </si>
  <si>
    <t>AR663</t>
  </si>
  <si>
    <t>BB663</t>
  </si>
  <si>
    <t>C666</t>
  </si>
  <si>
    <t>E666,F666,G666</t>
  </si>
  <si>
    <t>I666</t>
  </si>
  <si>
    <t>K666</t>
  </si>
  <si>
    <t>M666</t>
  </si>
  <si>
    <t>O666</t>
  </si>
  <si>
    <t>AH666</t>
  </si>
  <si>
    <t>AR666</t>
  </si>
  <si>
    <t>BB666</t>
  </si>
  <si>
    <t>C669</t>
  </si>
  <si>
    <t>E669,F669,G669</t>
  </si>
  <si>
    <t>I669</t>
  </si>
  <si>
    <t>K669</t>
  </si>
  <si>
    <t>M669</t>
  </si>
  <si>
    <t>O669</t>
  </si>
  <si>
    <t>AH669</t>
  </si>
  <si>
    <t>AR669</t>
  </si>
  <si>
    <t>BB669</t>
  </si>
  <si>
    <t>C672</t>
  </si>
  <si>
    <t>E672,F672,G672</t>
  </si>
  <si>
    <t>I672</t>
  </si>
  <si>
    <t>K672</t>
  </si>
  <si>
    <t>M672</t>
  </si>
  <si>
    <t>O672</t>
  </si>
  <si>
    <t>AH672</t>
  </si>
  <si>
    <t>AR672</t>
  </si>
  <si>
    <t>BB672</t>
  </si>
  <si>
    <t>C675</t>
  </si>
  <si>
    <t>E675,F675,G675</t>
  </si>
  <si>
    <t>I675</t>
  </si>
  <si>
    <t>K675</t>
  </si>
  <si>
    <t>M675</t>
  </si>
  <si>
    <t>O675</t>
  </si>
  <si>
    <t>AH675</t>
  </si>
  <si>
    <t>AR675</t>
  </si>
  <si>
    <t>BB675</t>
  </si>
  <si>
    <t>C678</t>
  </si>
  <si>
    <t>E678,F678,G678</t>
  </si>
  <si>
    <t>I678</t>
  </si>
  <si>
    <t>K678</t>
  </si>
  <si>
    <t>M678</t>
  </si>
  <si>
    <t>O678</t>
  </si>
  <si>
    <t>AH678</t>
  </si>
  <si>
    <t>AR678</t>
  </si>
  <si>
    <t>BB678</t>
  </si>
  <si>
    <t>C681</t>
  </si>
  <si>
    <t>E681,F681,G681</t>
  </si>
  <si>
    <t>I681</t>
  </si>
  <si>
    <t>K681</t>
  </si>
  <si>
    <t>M681</t>
  </si>
  <si>
    <t>O681</t>
  </si>
  <si>
    <t>AH681</t>
  </si>
  <si>
    <t>AR681</t>
  </si>
  <si>
    <t>BB681</t>
  </si>
  <si>
    <t>C684</t>
  </si>
  <si>
    <t>E684,F684,G684</t>
  </si>
  <si>
    <t>I684</t>
  </si>
  <si>
    <t>K684</t>
  </si>
  <si>
    <t>M684</t>
  </si>
  <si>
    <t>O684</t>
  </si>
  <si>
    <t>AH684</t>
  </si>
  <si>
    <t>AR684</t>
  </si>
  <si>
    <t>BB684</t>
  </si>
  <si>
    <t>C687</t>
  </si>
  <si>
    <t>E687,F687,G687</t>
  </si>
  <si>
    <t>I687</t>
  </si>
  <si>
    <t>K687</t>
  </si>
  <si>
    <t>M687</t>
  </si>
  <si>
    <t>O687</t>
  </si>
  <si>
    <t>AH687</t>
  </si>
  <si>
    <t>AR687</t>
  </si>
  <si>
    <t>BB687</t>
  </si>
  <si>
    <t>C690</t>
  </si>
  <si>
    <t>E690,F690,G690</t>
  </si>
  <si>
    <t>I690</t>
  </si>
  <si>
    <t>K690</t>
  </si>
  <si>
    <t>M690</t>
  </si>
  <si>
    <t>O690</t>
  </si>
  <si>
    <t>AH690</t>
  </si>
  <si>
    <t>AR690</t>
  </si>
  <si>
    <t>BB690</t>
  </si>
  <si>
    <t>C695</t>
  </si>
  <si>
    <t>E695,F695,G695</t>
  </si>
  <si>
    <t>I695</t>
  </si>
  <si>
    <t>K695</t>
  </si>
  <si>
    <t>M695</t>
  </si>
  <si>
    <t>O695</t>
  </si>
  <si>
    <t>AH695</t>
  </si>
  <si>
    <t>AR695</t>
  </si>
  <si>
    <t>BB695</t>
  </si>
  <si>
    <t>C698</t>
  </si>
  <si>
    <t>E698,F698,G698</t>
  </si>
  <si>
    <t>I698</t>
  </si>
  <si>
    <t>K698</t>
  </si>
  <si>
    <t>M698</t>
  </si>
  <si>
    <t>O698</t>
  </si>
  <si>
    <t>AH698</t>
  </si>
  <si>
    <t>AR698</t>
  </si>
  <si>
    <t>BB698</t>
  </si>
  <si>
    <t>C701</t>
  </si>
  <si>
    <t>E701,F701,G701</t>
  </si>
  <si>
    <t>I701</t>
  </si>
  <si>
    <t>K701</t>
  </si>
  <si>
    <t>M701</t>
  </si>
  <si>
    <t>O701</t>
  </si>
  <si>
    <t>AH701</t>
  </si>
  <si>
    <t>AR701</t>
  </si>
  <si>
    <t>BB701</t>
  </si>
  <si>
    <t>C704</t>
  </si>
  <si>
    <t>E704,F704,G704</t>
  </si>
  <si>
    <t>I704</t>
  </si>
  <si>
    <t>K704</t>
  </si>
  <si>
    <t>M704</t>
  </si>
  <si>
    <t>O704</t>
  </si>
  <si>
    <t>AH704</t>
  </si>
  <si>
    <t>AR704</t>
  </si>
  <si>
    <t>BB704</t>
  </si>
  <si>
    <t>C707</t>
  </si>
  <si>
    <t>E707,F707,G707</t>
  </si>
  <si>
    <t>I707</t>
  </si>
  <si>
    <t>K707</t>
  </si>
  <si>
    <t>M707</t>
  </si>
  <si>
    <t>O707</t>
  </si>
  <si>
    <t>AH707</t>
  </si>
  <si>
    <t>AR707</t>
  </si>
  <si>
    <t>BB707</t>
  </si>
  <si>
    <t>C710</t>
  </si>
  <si>
    <t>E710,F710,G710</t>
  </si>
  <si>
    <t>I710</t>
  </si>
  <si>
    <t>K710</t>
  </si>
  <si>
    <t>M710</t>
  </si>
  <si>
    <t>O710</t>
  </si>
  <si>
    <t>AH710</t>
  </si>
  <si>
    <t>AR710</t>
  </si>
  <si>
    <t>BB710</t>
  </si>
  <si>
    <t>C713</t>
  </si>
  <si>
    <t>E713,F713,G713</t>
  </si>
  <si>
    <t>I713</t>
  </si>
  <si>
    <t>K713</t>
  </si>
  <si>
    <t>M713</t>
  </si>
  <si>
    <t>O713</t>
  </si>
  <si>
    <t>AH713</t>
  </si>
  <si>
    <t>AR713</t>
  </si>
  <si>
    <t>BB713</t>
  </si>
  <si>
    <t>C716</t>
  </si>
  <si>
    <t>E716,F716,G716</t>
  </si>
  <si>
    <t>I716</t>
  </si>
  <si>
    <t>K716</t>
  </si>
  <si>
    <t>M716</t>
  </si>
  <si>
    <t>O716</t>
  </si>
  <si>
    <t>AH716</t>
  </si>
  <si>
    <t>AR716</t>
  </si>
  <si>
    <t>BB716</t>
  </si>
  <si>
    <t>C719</t>
  </si>
  <si>
    <t>E719,F719,G719</t>
  </si>
  <si>
    <t>I719</t>
  </si>
  <si>
    <t>K719</t>
  </si>
  <si>
    <t>M719</t>
  </si>
  <si>
    <t>O719</t>
  </si>
  <si>
    <t>AH719</t>
  </si>
  <si>
    <t>AR719</t>
  </si>
  <si>
    <t>BB719</t>
  </si>
  <si>
    <t>C722</t>
  </si>
  <si>
    <t>E722,F722,G722</t>
  </si>
  <si>
    <t>I722</t>
  </si>
  <si>
    <t>K722</t>
  </si>
  <si>
    <t>M722</t>
  </si>
  <si>
    <t>O722</t>
  </si>
  <si>
    <t>AH722</t>
  </si>
  <si>
    <t>AR722</t>
  </si>
  <si>
    <t>BB722</t>
  </si>
  <si>
    <t>C725</t>
  </si>
  <si>
    <t>E725,F725,G725</t>
  </si>
  <si>
    <t>I725</t>
  </si>
  <si>
    <t>K725</t>
  </si>
  <si>
    <t>M725</t>
  </si>
  <si>
    <t>O725</t>
  </si>
  <si>
    <t>AH725</t>
  </si>
  <si>
    <t>AR725</t>
  </si>
  <si>
    <t>BB725</t>
  </si>
  <si>
    <t>C728</t>
  </si>
  <si>
    <t>E728,F728,G728</t>
  </si>
  <si>
    <t>I728</t>
  </si>
  <si>
    <t>K728</t>
  </si>
  <si>
    <t>M728</t>
  </si>
  <si>
    <t>O728</t>
  </si>
  <si>
    <t>AH728</t>
  </si>
  <si>
    <t>AR728</t>
  </si>
  <si>
    <t>BB728</t>
  </si>
  <si>
    <t>C731</t>
  </si>
  <si>
    <t>E731,F731,G731</t>
  </si>
  <si>
    <t>I731</t>
  </si>
  <si>
    <t>K731</t>
  </si>
  <si>
    <t>M731</t>
  </si>
  <si>
    <t>O731</t>
  </si>
  <si>
    <t>AH731</t>
  </si>
  <si>
    <t>AR731</t>
  </si>
  <si>
    <t>BB731</t>
  </si>
  <si>
    <t>C734</t>
  </si>
  <si>
    <t>E734,F734,G734</t>
  </si>
  <si>
    <t>I734</t>
  </si>
  <si>
    <t>K734</t>
  </si>
  <si>
    <t>M734</t>
  </si>
  <si>
    <t>O734</t>
  </si>
  <si>
    <t>AH734</t>
  </si>
  <si>
    <t>AR734</t>
  </si>
  <si>
    <t>BB734</t>
  </si>
  <si>
    <t>C737</t>
  </si>
  <si>
    <t>E737,F737,G737</t>
  </si>
  <si>
    <t>I737</t>
  </si>
  <si>
    <t>K737</t>
  </si>
  <si>
    <t>M737</t>
  </si>
  <si>
    <t>O737</t>
  </si>
  <si>
    <t>AH737</t>
  </si>
  <si>
    <t>AR737</t>
  </si>
  <si>
    <t>BB737</t>
  </si>
  <si>
    <t>C740</t>
  </si>
  <si>
    <t>E740,F740,G740</t>
  </si>
  <si>
    <t>I740</t>
  </si>
  <si>
    <t>K740</t>
  </si>
  <si>
    <t>M740</t>
  </si>
  <si>
    <t>O740</t>
  </si>
  <si>
    <t>AH740</t>
  </si>
  <si>
    <t>AR740</t>
  </si>
  <si>
    <t>BB740</t>
  </si>
  <si>
    <t>C743</t>
  </si>
  <si>
    <t>E743,F743,G743</t>
  </si>
  <si>
    <t>I743</t>
  </si>
  <si>
    <t>K743</t>
  </si>
  <si>
    <t>M743</t>
  </si>
  <si>
    <t>O743</t>
  </si>
  <si>
    <t>AH743</t>
  </si>
  <si>
    <t>AR743</t>
  </si>
  <si>
    <t>BB743</t>
  </si>
  <si>
    <t>C746</t>
  </si>
  <si>
    <t>E746,F746,G746</t>
  </si>
  <si>
    <t>I746</t>
  </si>
  <si>
    <t>K746</t>
  </si>
  <si>
    <t>M746</t>
  </si>
  <si>
    <t>O746</t>
  </si>
  <si>
    <t>AH746</t>
  </si>
  <si>
    <t>AR746</t>
  </si>
  <si>
    <t>BB746</t>
  </si>
  <si>
    <t>C749</t>
  </si>
  <si>
    <t>E749,F749,G749</t>
  </si>
  <si>
    <t>I749</t>
  </si>
  <si>
    <t>K749</t>
  </si>
  <si>
    <t>M749</t>
  </si>
  <si>
    <t>O749</t>
  </si>
  <si>
    <t>AH749</t>
  </si>
  <si>
    <t>AR749</t>
  </si>
  <si>
    <t>BB749</t>
  </si>
  <si>
    <t>C752</t>
  </si>
  <si>
    <t>E752,F752,G752</t>
  </si>
  <si>
    <t>I752</t>
  </si>
  <si>
    <t>K752</t>
  </si>
  <si>
    <t>M752</t>
  </si>
  <si>
    <t>O752</t>
  </si>
  <si>
    <t>AH752</t>
  </si>
  <si>
    <t>AR752</t>
  </si>
  <si>
    <t>BB752</t>
  </si>
  <si>
    <t>C755</t>
  </si>
  <si>
    <t>E755,F755,G755</t>
  </si>
  <si>
    <t>I755</t>
  </si>
  <si>
    <t>K755</t>
  </si>
  <si>
    <t>M755</t>
  </si>
  <si>
    <t>O755</t>
  </si>
  <si>
    <t>AH755</t>
  </si>
  <si>
    <t>AR755</t>
  </si>
  <si>
    <t>BB755</t>
  </si>
  <si>
    <t>C758</t>
  </si>
  <si>
    <t>E758,F758,G758</t>
  </si>
  <si>
    <t>I758</t>
  </si>
  <si>
    <t>K758</t>
  </si>
  <si>
    <t>M758</t>
  </si>
  <si>
    <t>O758</t>
  </si>
  <si>
    <t>AH758</t>
  </si>
  <si>
    <t>AR758</t>
  </si>
  <si>
    <t>BB758</t>
  </si>
  <si>
    <t>C761</t>
  </si>
  <si>
    <t>E761,F761,G761</t>
  </si>
  <si>
    <t>I761</t>
  </si>
  <si>
    <t>K761</t>
  </si>
  <si>
    <t>M761</t>
  </si>
  <si>
    <t>O761</t>
  </si>
  <si>
    <t>AH761</t>
  </si>
  <si>
    <t>AR761</t>
  </si>
  <si>
    <t>BB761</t>
  </si>
  <si>
    <t>C764</t>
  </si>
  <si>
    <t>E764,F764,G764</t>
  </si>
  <si>
    <t>I764</t>
  </si>
  <si>
    <t>K764</t>
  </si>
  <si>
    <t>M764</t>
  </si>
  <si>
    <t>O764</t>
  </si>
  <si>
    <t>AH764</t>
  </si>
  <si>
    <t>AR764</t>
  </si>
  <si>
    <t>BB764</t>
  </si>
  <si>
    <t>C767</t>
  </si>
  <si>
    <t>E767,F767,G767</t>
  </si>
  <si>
    <t>I767</t>
  </si>
  <si>
    <t>K767</t>
  </si>
  <si>
    <t>M767</t>
  </si>
  <si>
    <t>O767</t>
  </si>
  <si>
    <t>AH767</t>
  </si>
  <si>
    <t>AR767</t>
  </si>
  <si>
    <t>BB767</t>
  </si>
  <si>
    <t>１．―①＿６．＿基本料Ａ＿レセプト件数＿(8)</t>
  </si>
  <si>
    <t>１．―①＿６．＿基本料Ａ＿算定回数＿(8)</t>
  </si>
  <si>
    <t>１．―①＿６．＿基本料Ｂ＿レセプト件数＿(9)</t>
  </si>
  <si>
    <t>１．―①＿６．＿基本料Ｂ＿算定回数＿(9)</t>
  </si>
  <si>
    <t>１．―①＿６．＿基本料Ｃ＿レセプト件数(10)</t>
  </si>
  <si>
    <t>１．―①＿６．＿基本料Ｃ＿算定回数＿(10)</t>
  </si>
  <si>
    <t>１．―①＿６．＿基本料Ｄ＿レセプト件数＿(11)</t>
  </si>
  <si>
    <t>１．―①＿６．＿基本料Ｄ＿算定回数＿(11)</t>
  </si>
  <si>
    <t>１．―①＿６．＿基本料Ｅ＿レセプト件数＿(12)</t>
  </si>
  <si>
    <t>１．―①＿６．＿基本料Ｅ＿算定回数＿(12)</t>
  </si>
  <si>
    <t>１．―①＿６．＿基本料Ｆ＿レセプト件数＿(13)</t>
  </si>
  <si>
    <t>１．―①＿６．＿基本料Ｆ＿算定回数＿(13)</t>
  </si>
  <si>
    <t>１．―①＿６．＿基本料Ｇ＿レセプト件数＿(14)</t>
  </si>
  <si>
    <t>１．―①＿６．＿基本料Ｇ＿算定回数＿(14)</t>
  </si>
  <si>
    <t>１．―①＿６．＿基本料Ｈ＿レセプト件数＿(15)</t>
  </si>
  <si>
    <t>１．―①＿６．＿基本料Ｈ＿算定回数＿(15)</t>
  </si>
  <si>
    <t>１．―①＿７．療養病棟１＿レセプト件数＿(17)</t>
  </si>
  <si>
    <t>１．―①＿７．療養病棟１＿算定回数＿(17)</t>
  </si>
  <si>
    <t>１．―①＿７．＿基本料Ａ＿レセプト件数＿(18)</t>
  </si>
  <si>
    <t>１．―①＿７．＿基本料Ａ＿算定回数＿(18)</t>
  </si>
  <si>
    <t>１．―①＿７．＿基本料Ｂ＿レセプト件数＿(19)</t>
  </si>
  <si>
    <t>１．―①＿７．＿基本料Ｂ＿算定回数＿(19)</t>
  </si>
  <si>
    <t>１．―①＿７．＿基本料Ｃ＿レセプト件数＿(20)</t>
  </si>
  <si>
    <t>１．―①＿７．＿基本料Ｃ＿算定回数＿(20)</t>
  </si>
  <si>
    <t>１．―①＿７．＿基本料Ｄ＿レセプト件数＿(21)</t>
  </si>
  <si>
    <t>１．―①＿７．＿基本料Ｄ＿算定回数＿(21)</t>
  </si>
  <si>
    <t>１．―①＿７．＿基本料Ｅ＿レセプト件数＿(22)</t>
  </si>
  <si>
    <t>１．―①＿７．＿基本料Ｅ＿算定回数＿(22)</t>
  </si>
  <si>
    <t>１．―①＿７．＿基本料Ｆ＿レセプト件数＿(23)</t>
  </si>
  <si>
    <t>１．―①＿７．＿基本料Ｆ＿算定回数＿(23)</t>
  </si>
  <si>
    <t>１．―①＿７．＿基本料Ｇ＿レセプト件数＿(24)</t>
  </si>
  <si>
    <t>１．―①＿７．＿基本料Ｇ＿算定回数＿(24)</t>
  </si>
  <si>
    <t>１．―①＿７．＿基本料Ｈ＿レセプト件数＿(25)</t>
  </si>
  <si>
    <t>１．―①＿７．＿基本料Ｈ＿算定回数＿(25)</t>
  </si>
  <si>
    <t>１．―①＿12．特定10対１＿レセプト件数＿(40)</t>
  </si>
  <si>
    <t>１．―①＿12．特定10対１＿算定回数＿(40)</t>
  </si>
  <si>
    <t>１．―①＿13．専門７対１＿レセプト件数＿(41)</t>
  </si>
  <si>
    <t>１．―①＿13．専門７対１＿算定回数＿(41)</t>
  </si>
  <si>
    <t>１．―①＿14．専門10対１＿レセプト件数＿(42)</t>
  </si>
  <si>
    <t>１．―①＿14．専門10対１＿算定回数＿(42)</t>
  </si>
  <si>
    <t>１．―①＿15．専門13対１＿レセプト件数＿(43)</t>
  </si>
  <si>
    <t>１．―①＿15．専門13対１＿算定回数＿(43)</t>
  </si>
  <si>
    <t>１．―①＿16．障害７対１＿レセプト件数＿(44)</t>
  </si>
  <si>
    <t>１．―①＿16．障害７対１＿算定回数＿(44)</t>
  </si>
  <si>
    <t>１．―①＿17．障害10対１＿レセプト件数＿(47)</t>
  </si>
  <si>
    <t>１．―①＿17．障害10対１＿算定回数＿(47)</t>
  </si>
  <si>
    <t>１．―①＿18．障害13対１＿レセプト件数＿(50)</t>
  </si>
  <si>
    <t>１．―①＿18．障害13対１＿算定回数＿(50)</t>
  </si>
  <si>
    <t>１．―①＿19．障害15対１＿レセプト件数＿(53)</t>
  </si>
  <si>
    <t>１．―①＿19．障害15対１＿算定回数＿(53)</t>
  </si>
  <si>
    <t>１．―①＿19．内医療区分２に相当＿レセプト件数＿(54)</t>
  </si>
  <si>
    <t>１．―①＿20．障害特定＿レセプト件数＿(56)</t>
  </si>
  <si>
    <t>１．―①＿20．障害特定＿算定回数＿(56)</t>
  </si>
  <si>
    <t>１．―①＿21．救命救急１＿レセプト件数＿(57)</t>
  </si>
  <si>
    <t>１．―①＿21．救命救急１＿算定回数＿(57)</t>
  </si>
  <si>
    <t>１．―①＿22．救命救急２＿レセプト件数＿(58)</t>
  </si>
  <si>
    <t>１．―①＿22．救命救急２＿算定回数＿(58)</t>
  </si>
  <si>
    <t>１．―①＿23．救命救急３＿レセプト件数＿(59)</t>
  </si>
  <si>
    <t>１．―①＿23．救命救急３＿算定回数＿(59)</t>
  </si>
  <si>
    <t>１．―①＿23．＿救命救急＿レセプト件数＿(60)</t>
  </si>
  <si>
    <t>１．―①＿23．＿救命救急＿算定回数＿(60)</t>
  </si>
  <si>
    <t>１．―①＿23．＿集中治療＿レセプト件数＿(61)</t>
  </si>
  <si>
    <t>１．―①＿23．＿集中治療＿算定回数＿(61)</t>
  </si>
  <si>
    <t>１．―①＿24．救命救急４＿レセプト件数＿(62)</t>
  </si>
  <si>
    <t>１．―①＿24．救命救急４＿算定回数＿(62)</t>
  </si>
  <si>
    <t>１．―①＿24．＿救命救急＿レセプト件数＿(63)</t>
  </si>
  <si>
    <t>１．―①＿24．＿救命救急＿算定回数＿(63)</t>
  </si>
  <si>
    <t>１．―①＿26．＿集中治療室＿レセプト件数＿(67)</t>
  </si>
  <si>
    <t>１．―①＿26．＿集中治療室＿算定回数＿(67)</t>
  </si>
  <si>
    <t>１．―①＿26．＿広範囲熱傷＿レセプト件数＿(68)</t>
  </si>
  <si>
    <t>１．―①＿26．＿広範囲熱傷＿算定回数＿(68)</t>
  </si>
  <si>
    <t>１．―①＿28．＿集中治療室＿レセプト件数＿(71)</t>
  </si>
  <si>
    <t>１．―①＿28．＿集中治療室＿算定回数＿(71)</t>
  </si>
  <si>
    <t>１．―①＿28．＿広範囲熱傷＿レセプト件数＿(72)</t>
  </si>
  <si>
    <t>１．―①＿28．＿広範囲熱傷＿算定回数＿(72)</t>
  </si>
  <si>
    <t>１．―①＿29．ハイケア１＿レセプト件数＿(73)</t>
  </si>
  <si>
    <t>１．―①＿29．ハイケア１＿算定回数＿(73)</t>
  </si>
  <si>
    <t>１．―①＿30．ハイケア２＿レセプト件数＿(74)</t>
  </si>
  <si>
    <t>１．―①＿30．ハイケア２＿算定回数＿(74)</t>
  </si>
  <si>
    <t>１．―①＿31．脳卒中ケア＿レセプト件数＿(75)</t>
  </si>
  <si>
    <t>１．―①＿31．脳卒中ケア＿算定回数＿(75)</t>
  </si>
  <si>
    <t>１．―①＿32．小児特定＿レセプト件数＿(76)</t>
  </si>
  <si>
    <t>１．―①＿32．小児特定＿算定回数＿(76)</t>
  </si>
  <si>
    <t>１．―①＿33．新生児１＿レセプト件数＿(77)</t>
  </si>
  <si>
    <t>１．―①＿33．新生児１＿算定回数＿(77)</t>
  </si>
  <si>
    <t>１．―①＿34．新生児２＿レセプト件数＿(78)</t>
  </si>
  <si>
    <t>１．―①＿34．新生児２＿算定回数＿(78)</t>
  </si>
  <si>
    <t>１．―①＿35．総合(母体・胎児)＿レセプト件数＿(79)</t>
  </si>
  <si>
    <t>１．―①＿35．総合(母体・胎児)＿算定回数＿(79)</t>
  </si>
  <si>
    <t>１．―①＿36．総合(新生児)＿レセプト件数＿(80)</t>
  </si>
  <si>
    <t>１．―①＿36．総合(新生児)＿算定回数＿(80)</t>
  </si>
  <si>
    <t>１．―①＿37．新生児治療＿レセプト件数＿(81)</t>
  </si>
  <si>
    <t>１．―①＿37．新生児治療＿算定回数＿(81)</t>
  </si>
  <si>
    <t>１．―①＿38．特殊疾患＿レセプト件数＿(82)</t>
  </si>
  <si>
    <t>１．―①＿38．特殊疾患＿算定回数＿(82)</t>
  </si>
  <si>
    <t>１．―①＿39．小児入院１＿レセプト件数＿(85)</t>
  </si>
  <si>
    <t>１．―①＿39．小児入院１＿算定回数＿(85)</t>
  </si>
  <si>
    <t>１．―①＿40．小児入院２＿レセプト件数＿(86)</t>
  </si>
  <si>
    <t>１．―①＿40．小児入院２＿算定回数＿(86)</t>
  </si>
  <si>
    <t>１．―①＿41．小児入院３＿レセプト件数＿(87)</t>
  </si>
  <si>
    <t>１．―①＿41．小児入院３＿算定回数＿(87)</t>
  </si>
  <si>
    <t>１．―①＿42．小児入院４＿レセプト件数＿(88)</t>
  </si>
  <si>
    <t>１．―①＿42．小児入院４＿算定回数＿(88)</t>
  </si>
  <si>
    <t>１．―①＿43．小児入院５＿レセプト件数＿(89)</t>
  </si>
  <si>
    <t>１．―①＿43．小児入院５＿算定回数＿(89)</t>
  </si>
  <si>
    <t>１．―①＿44．リハビリ１＿レセプト件数＿(90)</t>
  </si>
  <si>
    <t>１．―①＿44．リハビリ１＿算定回数＿(90)</t>
  </si>
  <si>
    <t>１．―①＿45．リハビリ２＿レセプト件数＿(91)</t>
  </si>
  <si>
    <t>１．―①＿45．リハビリ２＿算定回数＿(91)</t>
  </si>
  <si>
    <t>１．―①＿46．リハビリ３＿レセプト件数＿(92)</t>
  </si>
  <si>
    <t>１．―①＿46．リハビリ３＿算定回数＿(92)</t>
  </si>
  <si>
    <t>１．―①＿47．地域包括病棟１＿レセプト件数＿(93)</t>
  </si>
  <si>
    <t>１．―①＿47．地域包括病棟１＿算定回数＿(93)</t>
  </si>
  <si>
    <t>１．―①＿48．地域包括病棟２＿レセプト件数＿(94)</t>
  </si>
  <si>
    <t>１．―①＿48．地域包括病棟２＿算定回数＿(94)</t>
  </si>
  <si>
    <t>１．―①＿49．地域包括入院１＿レセプト件数＿(95)</t>
  </si>
  <si>
    <t>１．―①＿49．地域包括入院１＿算定回数＿(95)</t>
  </si>
  <si>
    <t>１．―①＿50．地域包括入院２＿レセプト件数＿(96)</t>
  </si>
  <si>
    <t>１．―①＿50．地域包括入院２＿算定回数＿(96)</t>
  </si>
  <si>
    <t>１．―①＿51．特殊疾患１＿レセプト件数＿(97)</t>
  </si>
  <si>
    <t>１．―①＿51．特殊疾患１＿算定回数＿(97)</t>
  </si>
  <si>
    <t>１．―①＿52．特殊疾患２＿レセプト件数＿(100)</t>
  </si>
  <si>
    <t>１．―①＿52．特殊疾患２＿算定回数＿(100)</t>
  </si>
  <si>
    <t>１．―①＿53．緩和ケア＿レセプト件数＿(103)</t>
  </si>
  <si>
    <t>１．―①＿53．緩和ケア＿算定回数＿(103)</t>
  </si>
  <si>
    <t>１．―①＿54．特定一般１＿レセプト件数＿(104)</t>
  </si>
  <si>
    <t>１．―①＿54．特定一般１＿算定回数＿(104)</t>
  </si>
  <si>
    <t>１．―①＿55．特定一般１（包括ケア)＿レセプト件数＿(105)</t>
  </si>
  <si>
    <t>１．―①＿55．特定一般１（包括ケア)＿算定回数＿(105)</t>
  </si>
  <si>
    <t>１．―①＿56．特定一般２＿レセプト件数＿(106)</t>
  </si>
  <si>
    <t>１．―①＿56．特定一般２＿算定回数＿(106)</t>
  </si>
  <si>
    <t>１．―①＿57．特定一般２（包括ケア)＿レセプト件数＿(107)</t>
  </si>
  <si>
    <t>１．―①＿57．特定一般２（包括ケア)＿算定回数＿(107)</t>
  </si>
  <si>
    <t>１．―①＿58．特定一般（療養病棟)＿レセプト件数＿(108)</t>
  </si>
  <si>
    <t>１．―①＿58．特定一般（療養病棟)＿算定回数＿(108)</t>
  </si>
  <si>
    <t>１．―①＿58．＿入院基本Ａ＿レセプト件数＿(109)</t>
  </si>
  <si>
    <t>１．―①＿58．＿入院基本Ａ＿算定回数＿(109)</t>
  </si>
  <si>
    <t>１．―①＿58．＿入院基本Ｂ＿レセプト件数＿(110)</t>
  </si>
  <si>
    <t>１．―①＿58．＿入院基本Ｂ＿算定回数＿(110)</t>
  </si>
  <si>
    <t>１．―①＿58．＿入院基本Ｃ＿レセプト件数＿(111)</t>
  </si>
  <si>
    <t>１．―①＿58．＿入院基本Ｃ＿算定回数＿(111)</t>
  </si>
  <si>
    <t>１．―①＿58．＿入院基本Ｄ＿レセプト件数＿(112)</t>
  </si>
  <si>
    <t>１．―①＿58．＿入院基本Ｄ＿算定回数＿(112)</t>
  </si>
  <si>
    <t>１．―①＿58．＿入院基本Ｅ＿レセプト件数＿(113)</t>
  </si>
  <si>
    <t>１．―①＿58．＿入院基本Ｅ＿算定回数＿(113)</t>
  </si>
  <si>
    <t>１．―①＿58．＿入院基本Ｆ＿レセプト件数＿(114)</t>
  </si>
  <si>
    <t>１．―①＿58．＿入院基本Ｆ＿算定回数＿(114)</t>
  </si>
  <si>
    <t>１．―①＿58．＿入院基本Ｇ＿レセプト件数＿((115)</t>
  </si>
  <si>
    <t>１．―①＿58．＿入院基本Ｇ＿算定回数＿(115)</t>
  </si>
  <si>
    <t>１．―①＿58．＿入院基本Ｈ＿レセプト件数＿(116)</t>
  </si>
  <si>
    <t>１．―①＿58．＿入院基本Ｈ＿算定回数＿(116)</t>
  </si>
  <si>
    <t>１．―①＿59．短期滞在２＿レセプト件数＿(118)</t>
  </si>
  <si>
    <t>１．―①＿59．短期滞在２＿算定回数＿(118)</t>
  </si>
  <si>
    <t>１．―①＿60．短期滞在３＿レセプト件数＿(119)</t>
  </si>
  <si>
    <t>１．―①＿60．短期滞在３＿算定回数＿(119)</t>
  </si>
  <si>
    <t>２．―①算定する入院＿レセプト件数＿(120)</t>
  </si>
  <si>
    <t>２．―①算定する入院＿算定回数＿(120)</t>
  </si>
  <si>
    <t>２．―①＿１．有床診療所＿レセプト件数＿(121)</t>
  </si>
  <si>
    <t>２．―①＿１．有床診療所＿算定回数＿(121)</t>
  </si>
  <si>
    <t>２．―①＿２．入院基本料算定＿レセプト件数＿(128)</t>
  </si>
  <si>
    <t>２．―①＿２．入院基本料算定＿算定回数＿(128)</t>
  </si>
  <si>
    <t>２．―①＿３．療養病床＿レセプト件数＿(134)</t>
  </si>
  <si>
    <t>２．―①＿３．療養病床＿算定回数＿(134)</t>
  </si>
  <si>
    <t>２．―①＿４．特別入院＿レセプト件数＿(140)</t>
  </si>
  <si>
    <t>２．―①＿４．特別入院＿算定回数＿(140)</t>
  </si>
  <si>
    <t>２．―①＿５．入院基本料算定＿レセプト件数＿(141)</t>
  </si>
  <si>
    <t>２．―①＿５．入院基本料算定＿算定回数＿(141)</t>
  </si>
  <si>
    <t>２．―①＿６．サービス費等＿レセプト件数＿(148)</t>
  </si>
  <si>
    <t>２．―①＿６．サービス費等＿算定回数＿(148)</t>
  </si>
  <si>
    <t>３．―①手術総数＿レセプト件数＿(149)</t>
  </si>
  <si>
    <t>３．―①手術総数＿算定日数＿(149)</t>
  </si>
  <si>
    <t>３．―②全身麻酔の手術総数＿レセプト件数＿(150)</t>
  </si>
  <si>
    <t>４．―④放射線治療＿レセプト件数＿(157)</t>
  </si>
  <si>
    <t>４．―④＿放射線治療管理料＿レセプト件数＿(158)</t>
  </si>
  <si>
    <t>４．―④＿放射線治療管理料＿算定日数＿(158)</t>
  </si>
  <si>
    <t>４．―④＿放射線治療管理料＿算定回数＿(158)</t>
  </si>
  <si>
    <t>４．―④＿放射線＿１門２門照射＿レセプト件数＿(159)</t>
  </si>
  <si>
    <t>４．―④＿放射線＿１門２門照射＿算定日数＿(159)</t>
  </si>
  <si>
    <t>４．―④＿放射線＿１門２門照射＿算定回数＿(159)</t>
  </si>
  <si>
    <t>４．―④＿放射線＿２門３門照射＿レセプト件数＿(160)</t>
  </si>
  <si>
    <t>４．―④＿放射線＿２門３門照射＿算定日数＿(160)</t>
  </si>
  <si>
    <t>４．―④＿放射線＿２門３門照射＿算定回数＿(160)</t>
  </si>
  <si>
    <t>４．―④＿放射線＿４門以上照射＿レセプト件数＿(161)</t>
  </si>
  <si>
    <t>４．―④＿放射線＿４門以上照射＿算定日数＿(161)</t>
  </si>
  <si>
    <t>４．―④＿放射線＿４門以上照射＿算定回数＿(161)</t>
  </si>
  <si>
    <t>４．―④＿同位元素＿レセプト件数＿(163)</t>
  </si>
  <si>
    <t>４．―④＿同位元素＿甲状腺癌＿レセプト件数＿(164)</t>
  </si>
  <si>
    <t>４．―④＿同位元素＿甲状腺機能亢進症＿レセプト件数＿(165)</t>
  </si>
  <si>
    <t>４．―④＿同位元素＿固形癌＿レセプト件数＿(166)</t>
  </si>
  <si>
    <t>４．―④＿同位元素＿Ｂ細胞＿レセプト件数＿(167)</t>
  </si>
  <si>
    <t>４．―④＿体外照射＿レセプト件数＿(168)</t>
  </si>
  <si>
    <t>４．―④＿体外照射＿エックス線＿レセプト件数＿(169)</t>
  </si>
  <si>
    <t>４．―④＿体外照射＿エックス線＿算定日数＿(169)</t>
  </si>
  <si>
    <t>４．―④＿体外照射＿エックス線＿算定回数＿(169)</t>
  </si>
  <si>
    <t>４．―④＿体外照射＿エックス線＿１回目＿レセプト件数＿(170)</t>
  </si>
  <si>
    <t>４．―④＿体外照射＿エックス線＿１回目＿算定日数＿(170)</t>
  </si>
  <si>
    <t>４．―④＿体外照射＿エックス線＿１回目＿算定回数＿(170)</t>
  </si>
  <si>
    <t>４．―④＿体外照射＿エックス線＿２回目＿レセプト件数＿(171)</t>
  </si>
  <si>
    <t>４．―④＿体外照射＿エックス線＿２回目＿算定日数＿(171)</t>
  </si>
  <si>
    <t>４．―④＿体外照射＿エックス線＿２回目＿算定回数＿(171)</t>
  </si>
  <si>
    <t>４．―④＿高エネルギー＿レセプト件数＿(172)</t>
  </si>
  <si>
    <t>４．―④＿高エネルギー＿算定日数＿(172)</t>
  </si>
  <si>
    <t>４．―④＿高エネルギー＿算定回数＿(172)</t>
  </si>
  <si>
    <t>４．―④＿高エネルギー＿１回目＿レセプト件数＿(173)</t>
  </si>
  <si>
    <t>４．―④＿高エネルギー＿１回目＿算定日数＿(173)</t>
  </si>
  <si>
    <t>４．―④＿高エネルギー＿１回目＿算定回数＿(173)</t>
  </si>
  <si>
    <t>４．―④＿高エネルギー＿１回目＿１門２門照射＿レセプト件数＿(174)</t>
  </si>
  <si>
    <t>４．―④＿高エネルギー＿１回目＿１門２門照射＿算定日数＿(174)</t>
  </si>
  <si>
    <t>４．―④＿高エネルギー＿１回目＿１門２門照射＿算定回数＿(174)</t>
  </si>
  <si>
    <t>４．―④＿高エネルギー＿１回目＿２門３門照射＿レセプト件数＿(175)</t>
  </si>
  <si>
    <t>４．―④＿高エネルギー＿１回目＿２門３門照射＿算定日数＿(175)</t>
  </si>
  <si>
    <t>４．―④＿高エネルギー＿１回目＿２門３門照射＿算定回数＿(175)</t>
  </si>
  <si>
    <t>４．―④＿高エネルギー＿２回目＿レセプト件数＿(177)</t>
  </si>
  <si>
    <t>４．―④＿高エネルギー＿２回目＿算定回数＿(177)</t>
  </si>
  <si>
    <t>４．―④＿高エネルギー＿２回目＿１門２門照射＿レセプト件数＿(178)</t>
  </si>
  <si>
    <t>４．―④＿高エネルギー＿２回目＿１門２門照射＿算定日数＿(178)</t>
  </si>
  <si>
    <t>４．―④＿高エネルギー＿２回目＿１門２門照射＿算定回数＿(178)</t>
  </si>
  <si>
    <t>４．―④＿高エネルギー＿２回目＿２門３門照射＿レセプト件数＿(179)</t>
  </si>
  <si>
    <t>４．―④＿高エネルギー＿２回目＿２門３門照射＿算定回数＿(179)</t>
  </si>
  <si>
    <t>４．―④＿ＩＭＲＴ＿レセプト件数＿(181)</t>
  </si>
  <si>
    <t>４．―④＿ＩＭＲＴ＿算定日数＿(181)</t>
  </si>
  <si>
    <t>４．―④＿ＩＭＲＴ＿算定回数＿(181)</t>
  </si>
  <si>
    <t>４．―④＿ＩＭＲＴ＿１回目＿レセプト件数＿(182)</t>
  </si>
  <si>
    <t>４．―④＿ＩＭＲＴ＿１回目＿算定日数＿(182)</t>
  </si>
  <si>
    <t>４．―④＿ＩＭＲＴ＿１回目＿算定回数＿(182)</t>
  </si>
  <si>
    <t>４．―④＿ＩＭＲＴ＿２回目＿レセプト件数＿(183)</t>
  </si>
  <si>
    <t>４．―④＿ＩＭＲＴ＿２回目＿算定日数＿(183)</t>
  </si>
  <si>
    <t>４．―④＿ＩＭＲＴ＿２回目＿算定回数＿(183)</t>
  </si>
  <si>
    <t>４．―④＿ガンマナイフ＿レセプト件数＿(184)</t>
  </si>
  <si>
    <t>４．―④＿ガンマナイフ＿算定日数＿(184)</t>
  </si>
  <si>
    <t>４．―④＿ガンマナイフ＿算定回数＿(184)</t>
  </si>
  <si>
    <t>４．―④＿直線加速器＿レセプト件数＿(185)</t>
  </si>
  <si>
    <t>４．―④＿直線加速器＿定位放射線治療＿レセプト件数＿(186)</t>
  </si>
  <si>
    <t>４．―④＿直線加速器＿定位放射線治療以外＿レセプト件数＿(187)</t>
  </si>
  <si>
    <t>４．―④＿粒子線治療＿レセプト件数＿(188)</t>
  </si>
  <si>
    <t>４．―④＿粒子線治療＿重粒子線治療＿レセプト件数＿(189)</t>
  </si>
  <si>
    <t>４．―④＿粒子線治療＿陽子線治療＿レセプト件数＿(190)</t>
  </si>
  <si>
    <t>４．―④＿全身照射＿レセプト件数＿(191)</t>
  </si>
  <si>
    <t>４．―④＿電磁波温熱療法＿レセプト件数＿(192)</t>
  </si>
  <si>
    <t>４．―④＿電磁波温熱療法＿深在性＿レセプト件数＿(193)</t>
  </si>
  <si>
    <t>４．―④＿電磁波温熱療法＿浅在性＿レセプト件数＿(194)</t>
  </si>
  <si>
    <t>４．―④＿密封小線源治療＿レセプト件数＿(195)</t>
  </si>
  <si>
    <t>４．―④＿密封小線源治療＿外部照射＿レセプト件数＿(196)</t>
  </si>
  <si>
    <t>４．―④＿密封小線源治療＿腔内照射＿レセプト件数＿(197)</t>
  </si>
  <si>
    <t>４．―④＿密封小線源治療＿腔内照射＿コバルト＿レセプト件数＿(198)</t>
  </si>
  <si>
    <t>４．―④＿密封小線源治療＿腔内照射＿その他＿レセプト件数＿(199)</t>
  </si>
  <si>
    <t>４．―④＿密封小線源治療＿組織内照射＿レセプト件数＿(200)</t>
  </si>
  <si>
    <t>４．―④＿密封小線源治療＿組織内照射＿前立腺癌＿レセプト件数＿(201)</t>
  </si>
  <si>
    <t>４．―④＿密封小線源治療＿組織内照射＿イリジウム＿レセプト件数＿(202)</t>
  </si>
  <si>
    <t>４．―④＿密封小線源治療＿組織内照射＿その他＿レセプト件数＿(203)</t>
  </si>
  <si>
    <t>４．―④＿密封小線源治療＿粒子照射＿レセプト件数＿(204)</t>
  </si>
  <si>
    <t>４．―⑤化学療法＿レセプト件数＿(205)</t>
  </si>
  <si>
    <t>４．―⑤化学療法＿算定回数＿(205)</t>
  </si>
  <si>
    <t>４．―⑥がん患者指導管理＿レセプト件数＿(206)</t>
  </si>
  <si>
    <t>４．―⑥がん患者指導管理＿指導管理料１＿レセプト件数＿(207)</t>
  </si>
  <si>
    <t>４．―⑥がん患者指導管理＿指導管理料２＿レセプト件数＿(208)</t>
  </si>
  <si>
    <t>４．―⑥がん患者指導管理＿指導管理料２＿算定日数＿(208)</t>
  </si>
  <si>
    <t>４．―⑥がん患者指導管理＿指導管理料２＿算定回数＿(208)</t>
  </si>
  <si>
    <t>４．―⑦抗悪性腫瘍＿レセプト件数＿(209)</t>
  </si>
  <si>
    <t>４．―⑦抗悪性腫瘍＿算定回数＿(209)</t>
  </si>
  <si>
    <t>４．―⑧肝動脈内注入＿レセプト件数＿(210)</t>
  </si>
  <si>
    <t>４．―⑧肝動脈内注入＿算定回数＿(210)</t>
  </si>
  <si>
    <t>(217)　算定回数</t>
  </si>
  <si>
    <t>(219)　算定回数</t>
  </si>
  <si>
    <t>(229)　算定回数</t>
  </si>
  <si>
    <t>(230)　算定回数</t>
  </si>
  <si>
    <t>４．―⑬精神科リエゾンチーム加算数＿レセプト件数＿(232)</t>
  </si>
  <si>
    <t>４．―⑬精神科リエゾンチーム加算数＿算定回数＿(232)</t>
  </si>
  <si>
    <t>４．―⑭認知症ケア加算１＿レセプト件数＿(233)</t>
  </si>
  <si>
    <t>４．―⑭認知症ケア加算１＿算定回数＿(233)</t>
  </si>
  <si>
    <t>４．―⑭14日以内の期間＿レセプト件数＿(234)</t>
  </si>
  <si>
    <t>４．―⑭14日以内の期間＿算定回数＿(234)</t>
  </si>
  <si>
    <t>４．―⑭15日以上の期間＿レセプト件数＿(235)</t>
  </si>
  <si>
    <t>４．―⑭15日以上の期間＿算定回数＿(235)</t>
  </si>
  <si>
    <t>４．―⑮認知症ケア加算２＿レセプト件数＿(236)</t>
  </si>
  <si>
    <t>４．―⑮認知症ケア加算２＿算定回数＿(236)</t>
  </si>
  <si>
    <t>４．―⑮14日以内の期間＿レセプト件数＿(237)</t>
  </si>
  <si>
    <t>４．―⑮14日以内の期間＿算定回数＿(237)</t>
  </si>
  <si>
    <t>４．―⑮15日以上の期間＿レセプト件数＿(238)</t>
  </si>
  <si>
    <t>４．―⑮15日以上の期間＿算定回数＿(238)</t>
  </si>
  <si>
    <t>４．―⑯精神疾患資料体制１及び２＿レセプト件数＿(239)</t>
  </si>
  <si>
    <t>４．―⑯精神疾患資料体制１＿レセプト件数＿(240)</t>
  </si>
  <si>
    <t>４．―⑯精神疾患資料体制２＿レセプト件数＿(241)</t>
  </si>
  <si>
    <t>４．―⑰精神疾患診断治療初回＿レセプト件数＿(242)</t>
  </si>
  <si>
    <t>５．―①ハイリスク分娩管理加算＿レセプト件数＿(243)</t>
  </si>
  <si>
    <t>５．―①ハイリスク分娩管理加算＿算定回数＿(243)</t>
  </si>
  <si>
    <t>５．―②ハイリスク妊産婦共同管理料（Ⅱ）＿レセプト件数＿(244)</t>
  </si>
  <si>
    <t>５．―③救急搬送診療料＿レセプト件数＿(245)</t>
  </si>
  <si>
    <t>５．―③救急搬送診療料＿算定回数＿(245)</t>
  </si>
  <si>
    <t>５．―④観血的肺動脈圧測定＿レセプト件数＿(246)</t>
  </si>
  <si>
    <t>５．―④観血的肺動脈圧測定＿１時間＿レセプト件数＿(247)</t>
  </si>
  <si>
    <t>５．―④観血的肺動脈圧測定＿１時間＿算定日数＿(247)</t>
  </si>
  <si>
    <t>５．―④観血的肺動脈圧測定＿１時間＿算定回数＿(247)</t>
  </si>
  <si>
    <t>５．―④観血的肺動脈圧測定＿２時間超＿レセプト件数＿(248)</t>
  </si>
  <si>
    <t>５．―④観血的肺動脈圧測定＿２時間超＿算定回数＿(248)</t>
  </si>
  <si>
    <t>５．―⑤持続緩除式血液濾過＿レセプト件数＿(249)</t>
  </si>
  <si>
    <t>５．―⑤持続緩除式血液濾過＿算定回数＿(249)</t>
  </si>
  <si>
    <t>(257)　算定回数</t>
  </si>
  <si>
    <t>(258)　算定回数</t>
  </si>
  <si>
    <t>(259)　算定回数</t>
  </si>
  <si>
    <t>(260)　算定回数</t>
  </si>
  <si>
    <t>(261)　算定回数</t>
  </si>
  <si>
    <t>５．―⑨頭蓋内圧持続測定＿レセプト件数＿(270)</t>
  </si>
  <si>
    <t>５．―⑨頭蓋内圧持続測定＿算定回数＿(270)</t>
  </si>
  <si>
    <t>(273)　算定回数</t>
  </si>
  <si>
    <t>５．―⑪血漿交換療法＿レセプト件数＿(274)</t>
  </si>
  <si>
    <t>５．―⑪血漿交換療法＿算定回数＿(274)</t>
  </si>
  <si>
    <t>５．―⑫吸着式血液浄化法＿レセプト件数＿(275)</t>
  </si>
  <si>
    <t>５．―⑫吸着式血液浄化法＿算定回数＿(275)</t>
  </si>
  <si>
    <t>５．―⑬血球成分除去療法＿レセプト件数＿(276)</t>
  </si>
  <si>
    <t>５．―⑬血球成分除去療法＿算定回数＿(276)</t>
  </si>
  <si>
    <t>６．―①院内トリアージ実施料＿レセプト件数＿(277)</t>
  </si>
  <si>
    <t>６．―①院内トリアージ実施料＿算定回数＿(277)</t>
  </si>
  <si>
    <t>６．―②夜間休日救急搬送＿レセプト件数＿(278)</t>
  </si>
  <si>
    <t>６．―②夜間休日救急搬送＿算定回数＿(278)</t>
  </si>
  <si>
    <t>６．―②夜間休日救急搬送＿精神科＿レセプト件数＿(279)</t>
  </si>
  <si>
    <t>６．―②夜間休日救急搬送＿精神科＿算定回数＿(279)</t>
  </si>
  <si>
    <t>６．―③救急医療管理加算＿レセプト件数＿(280)</t>
  </si>
  <si>
    <t>６．―③救急医療管理加算＿算定回数＿(280)</t>
  </si>
  <si>
    <t>６．―③救急医療管理加算＿加算１＿レセプト件数＿(281)</t>
  </si>
  <si>
    <t>６．―③救急医療管理加算＿加算１＿算定回数＿(281)</t>
  </si>
  <si>
    <t>６．―③救急医療管理加算＿加算２＿レセプト件数＿(282)</t>
  </si>
  <si>
    <t>６．―③救急医療管理加算＿加算２＿算定回数＿(282)</t>
  </si>
  <si>
    <t>６．―④在宅患者緊急入院＿レセプト件数＿(283)</t>
  </si>
  <si>
    <t>６．―④在宅患者緊急入院＿在宅療養＿レセプト件数＿(284)</t>
  </si>
  <si>
    <t>６．―④在宅患者緊急入院＿連携医療機関＿レセプト件数＿(285)</t>
  </si>
  <si>
    <t>６．―④在宅患者緊急入院＿以外＿レセプト件数＿(286)</t>
  </si>
  <si>
    <t>６．―⑤救命のための気管内挿管＿レセプト件数＿(287)</t>
  </si>
  <si>
    <t>６．―⑤救命のための気管内挿管＿算定日数＿(287)</t>
  </si>
  <si>
    <t>６．―⑤救命のための気管内挿管＿算定回数＿(287)</t>
  </si>
  <si>
    <t>６．―⑦非開胸的心マッサージ＿レセプト件数＿(289)</t>
  </si>
  <si>
    <t>６．―⑦非開胸的心マッサージ＿算定日数＿(289)</t>
  </si>
  <si>
    <t>６．―⑦非開胸的心マッサージ＿算定回数＿(289)</t>
  </si>
  <si>
    <t>６．―⑦非開胸的心マッサージ＿30分まで＿レセプト件数＿(290)</t>
  </si>
  <si>
    <t>６．―⑦非開胸的心マッサージ＿30分まで＿算定日数＿(290)</t>
  </si>
  <si>
    <t>６．―⑦非開胸的心マッサージ＿30分まで＿算定回数＿(290)</t>
  </si>
  <si>
    <t>６．―⑦非開胸的心マッサージ＿30分超＿レセプト件数＿(291)</t>
  </si>
  <si>
    <t>６．―⑦非開胸的心マッサージ＿30分超＿算定日数＿(291)</t>
  </si>
  <si>
    <t>６．―⑦非開胸的心マッサージ＿30分超＿算定回数＿(291)</t>
  </si>
  <si>
    <t>６．―⑧カウンターショック＿レセプト件数＿(292)</t>
  </si>
  <si>
    <t>６．―⑧カウンターショック＿算定回数＿(292)</t>
  </si>
  <si>
    <t>６．―⑧カウンターショック＿自動除細動器＿レセプト件数＿(293)</t>
  </si>
  <si>
    <t>６．―⑧カウンターショック＿自動除細動器＿算定回数＿(293)</t>
  </si>
  <si>
    <t>６．―⑧カウンターショック＿その他＿レセプト件数＿(294)</t>
  </si>
  <si>
    <t>６．―⑧カウンターショック＿その他＿算定回数＿(294)</t>
  </si>
  <si>
    <t>６．―⑨心膜穿刺＿レセプト件数＿(295)</t>
  </si>
  <si>
    <t>６．―⑨心膜穿刺＿算定日数＿(295)</t>
  </si>
  <si>
    <t>６．―⑩心膜穿刺＿算定回数＿(295)</t>
  </si>
  <si>
    <t>６．―⑩食道圧迫止血チューブ挿入法＿レセプト件数＿(296)</t>
  </si>
  <si>
    <t>６．―⑩食道圧迫止血チューブ挿入法＿算定日数＿(296)</t>
  </si>
  <si>
    <t>６．―⑩食道圧迫止血チューブ挿入法＿算定回数＿(296)</t>
  </si>
  <si>
    <t>７．―①退院支援加算１＿レセプト件数＿(297)</t>
  </si>
  <si>
    <t>７．―①一般病棟入院基本料＿レセプト件数＿(298)</t>
  </si>
  <si>
    <t>７．―①療養病棟入院基本料＿レセプト件数＿(299)</t>
  </si>
  <si>
    <t>７．―②退院支援加算２＿レセプト件数＿(300)</t>
  </si>
  <si>
    <t>７．―②一般病棟入院基本料＿レセプト件数＿(301)</t>
  </si>
  <si>
    <t>７．―②療養病棟入院基本料＿レセプト件数＿(302)</t>
  </si>
  <si>
    <t>７．―③救急・在宅等支援＿レセプト件数＿(303)</t>
  </si>
  <si>
    <t>７．―③救急・在宅等支援＿算定回数＿(303)</t>
  </si>
  <si>
    <t>７．―③救急・在宅等支援＿一般病棟＿レセプト件数＿(304)</t>
  </si>
  <si>
    <t>７．―③救急・在宅等支援＿一般病棟＿算定回数＿(304)</t>
  </si>
  <si>
    <t>７．―③救急・在宅等支援＿地域包括ケア＿レセプト件数＿(305)</t>
  </si>
  <si>
    <t>７．―③救急・在宅等支援＿地域包括ケア＿算定回数＿(305)</t>
  </si>
  <si>
    <t>７．―③救急・在宅等支援＿特定一般病棟＿レセプト件数＿(306)</t>
  </si>
  <si>
    <t>７．―③救急・在宅等支援＿特定一般病棟＿算定回数＿(306)</t>
  </si>
  <si>
    <t>７．―③救急・在宅等支援＿有床診療所＿レセプト件数＿(307)</t>
  </si>
  <si>
    <t>７．―③救急・在宅等支援＿有床診療所＿算定回数＿(307)</t>
  </si>
  <si>
    <t>７．―③救急・在宅等支援＿療養病棟＿レセプト件数＿(308)</t>
  </si>
  <si>
    <t>７．―③救急・在宅等支援＿療養病棟＿算定回数＿(308)</t>
  </si>
  <si>
    <t>７．―③救急・在宅等支援＿有床診療所療養病床＿レセプト件数＿(309)</t>
  </si>
  <si>
    <t>７．―③救急・在宅等支援＿有床診療所療養病床＿算定回数＿(309)</t>
  </si>
  <si>
    <t>７．―④地域連携診療計画加算＿レセプト件数＿(310)</t>
  </si>
  <si>
    <t>７．―⑤退院時共同指導料２＿レセプト件数＿(311)</t>
  </si>
  <si>
    <t>７．―⑤退院時共同指導料２＿算定回数＿(311)</t>
  </si>
  <si>
    <t>７．―⑥介護支援連携指導料＿レセプト件数＿(312)</t>
  </si>
  <si>
    <t>７．―⑥介護支援連携指導料＿算定回数＿(312)</t>
  </si>
  <si>
    <t>７．―⑦退院時リハビリテーション指導料＿レセプト件数＿(313)</t>
  </si>
  <si>
    <t>７．―⑧退院前訪問指導料＿レセプト件数＿(314)</t>
  </si>
  <si>
    <t>７．―⑧退院前訪問指導料＿算定回数＿(314)</t>
  </si>
  <si>
    <t>８．―①中心静脈注射＿レセプト件数＿(315)</t>
  </si>
  <si>
    <t>８．―①中心静脈注射＿算定回数＿(315)</t>
  </si>
  <si>
    <t>８．―②呼吸心拍監視＿レセプト件数＿(316)</t>
  </si>
  <si>
    <t>８．―②呼吸心拍監視＿１時間＿レセプト件数＿(317)</t>
  </si>
  <si>
    <t>８．―②呼吸心拍監視＿１時間＿算定日数＿(317)</t>
  </si>
  <si>
    <t>８．―②呼吸心拍監視＿１時間＿算定回数＿(317)</t>
  </si>
  <si>
    <t>８．―②呼吸心拍監視＿３時間超＿レセプト件数＿(318)</t>
  </si>
  <si>
    <t>８．―②呼吸心拍監視＿３時間超＿算定回数＿(318)</t>
  </si>
  <si>
    <t>８．―②呼吸心拍監視＿３時間超＿７日以内＿レセプト件数＿(319)</t>
  </si>
  <si>
    <t>８．―②呼吸心拍監視＿３時間超＿７日以内＿算定回数＿(319)</t>
  </si>
  <si>
    <t>８．―②呼吸心拍監視＿３時間超＿７日超14日以内＿レセプト件数＿(320)</t>
  </si>
  <si>
    <t>８．―②呼吸心拍監視＿３時間超＿７日超14日以内＿算定回数＿(320)</t>
  </si>
  <si>
    <t>８．―②呼吸心拍監視＿３時間超＿14日超＿レセプト件数＿(321)</t>
  </si>
  <si>
    <t>８．―②呼吸心拍監視＿３時間超＿14日超＿算定回数＿(321)</t>
  </si>
  <si>
    <t>８．―③酸素吸入＿レセプト件数＿(322)</t>
  </si>
  <si>
    <t>８．―③酸素吸入＿算定回数＿(322)</t>
  </si>
  <si>
    <t>８．―④観血的動脈圧測定＿レセプト件数＿(323)</t>
  </si>
  <si>
    <t>８．―④観血的動脈圧測定＿算定回数＿(323)</t>
  </si>
  <si>
    <t>８．―⑥人工呼吸＿レセプト件数＿(331)</t>
  </si>
  <si>
    <t>８．―⑦人工腎臓、腹膜灌流＿レセプト件数＿(332)</t>
  </si>
  <si>
    <t>８．―⑦人工腎臓、腹膜灌流＿算定回数＿(332)</t>
  </si>
  <si>
    <t>８．―⑦人工腎臓、腹膜灌流＿腹膜灌流＿レセプト件数＿(340)</t>
  </si>
  <si>
    <t>８．―⑦人工腎臓、腹膜灌流＿腹膜灌流＿算定回数＿(340)</t>
  </si>
  <si>
    <t>８．―⑦人工腎臓、腹膜灌流＿腹膜灌流＿腹膜灌流＿レセプト件数＿(341)</t>
  </si>
  <si>
    <t>８．―⑦人工腎臓、腹膜灌流＿腹膜灌流＿腹膜灌流＿算定回数＿(341)</t>
  </si>
  <si>
    <t>８．―⑦人工腎臓、腹膜灌流＿腹膜灌流＿その他＿レセプト件数＿(342)</t>
  </si>
  <si>
    <t>８．―⑦人工腎臓、腹膜灌流＿腹膜灌流＿その他＿算定回数＿(342)</t>
  </si>
  <si>
    <t>８．―⑧経管栄養カテーテル交換法＿レセプト件数＿(343)</t>
  </si>
  <si>
    <t>８．―⑧経管栄養カテーテル交換法＿算定回数＿(343)</t>
  </si>
  <si>
    <t>９．―① 疾患別リハビリ＿レセプト件数＿(344)</t>
  </si>
  <si>
    <t>９．―①＿心大血管疾患リハビリ＿レセプト件数＿(345)</t>
  </si>
  <si>
    <t>９．―①＿心大血管疾患リハビリ＿算定日数＿(345)</t>
  </si>
  <si>
    <t>９．―①＿心大血管疾患リハビリ＿算定回数＿(345)</t>
  </si>
  <si>
    <t>９．―①＿心大血管疾患リハビリ＿（Ⅰ）＿レセプト件数＿(346)</t>
  </si>
  <si>
    <t>９．―①＿心大血管疾患リハビリ＿（Ⅰ）＿算定日数＿(346)</t>
  </si>
  <si>
    <t>９．―①＿心大血管疾患リハビリ＿（Ⅰ）＿算定回数＿(346)</t>
  </si>
  <si>
    <t>９．―①＿心大血管疾患リハビリ＿（Ⅱ）＿レセプト件数＿(347)</t>
  </si>
  <si>
    <t>９．―①＿心大血管疾患リハビリ＿（Ⅱ）＿算定日数＿(347)</t>
  </si>
  <si>
    <t>９．―①＿心大血管疾患リハビリ＿（Ⅱ）＿算定回数＿(347)</t>
  </si>
  <si>
    <t>９．―①＿脳血管疾患等リハビリ＿レセプト件数＿(348)</t>
  </si>
  <si>
    <t>９．―①＿脳血管疾患等リハビリ＿算定日数＿(348)</t>
  </si>
  <si>
    <t>９．―①＿脳血管疾患等リハビリ＿算定回数＿(348)</t>
  </si>
  <si>
    <t>９．―①＿脳血管疾患等リハビリ＿（Ⅰ）＿レセプト件数＿(349)</t>
  </si>
  <si>
    <t>９．―①＿脳血管疾患等リハビリ＿（Ⅰ）＿算定日数＿(349)</t>
  </si>
  <si>
    <t>９．―①＿脳血管疾患等リハビリ＿（Ⅰ）＿算定回数＿(349)</t>
  </si>
  <si>
    <t>９．―①＿脳血管疾患等リハビリ＿（Ⅱ）＿レセプト件数＿(350)</t>
  </si>
  <si>
    <t>９．―①＿脳血管疾患等リハビリ＿（Ⅱ）＿算定日数＿(350)</t>
  </si>
  <si>
    <t>９．―①＿脳血管疾患等リハビリ＿（Ⅱ）＿算定回数＿(350)</t>
  </si>
  <si>
    <t>９．―①＿脳血管疾患等リハビリ＿（Ⅲ）＿レセプト件数＿(351)</t>
  </si>
  <si>
    <t>９．―①＿脳血管疾患等リハビリ＿（Ⅲ）＿算定日数＿(351)</t>
  </si>
  <si>
    <t>９．―①＿脳血管疾患等リハビリ＿（Ⅲ）＿算定回数＿(351)</t>
  </si>
  <si>
    <t>９．―①＿運動器リハビリ＿レセプト件数＿(356)</t>
  </si>
  <si>
    <t>９．―①＿運動器リハビリ＿算定日数＿(356)</t>
  </si>
  <si>
    <t>９．―①＿運動器リハビリ＿算定回数＿(356)</t>
  </si>
  <si>
    <t>９．―①＿運動器リハビリ＿（Ⅰ）＿レセプト件数＿(357)</t>
  </si>
  <si>
    <t>９．―①＿運動器リハビリ＿（Ⅰ）＿算定日数＿(357)</t>
  </si>
  <si>
    <t>９．―①＿運動器リハビリ＿（Ⅰ）＿算定回数＿(357)</t>
  </si>
  <si>
    <t>９．―①＿運動器リハビリ＿（Ⅱ）＿レセプト件数＿(358)</t>
  </si>
  <si>
    <t>９．―①＿運動器リハビリ＿（Ⅱ）＿算定日数＿(358)</t>
  </si>
  <si>
    <t>９．―①＿運動器リハビリ＿（Ⅱ）＿算定回数(358)</t>
  </si>
  <si>
    <t>９．―①＿運動器リハビリ＿（Ⅲ）＿レセプト件数＿(359)</t>
  </si>
  <si>
    <t>９．―①＿運動器リハビリ＿（Ⅲ）＿算定日数＿(359)</t>
  </si>
  <si>
    <t>９．―①＿運動器リハビリ＿（Ⅲ）＿算定回数＿(359)</t>
  </si>
  <si>
    <t>９．―①＿呼吸器リハビリ＿レセプト件数＿(360)</t>
  </si>
  <si>
    <t>９．―①＿呼吸器リハビリ＿算定日数＿(360)</t>
  </si>
  <si>
    <t>９．―①＿呼吸器リハビリ＿算定回数＿(360)</t>
  </si>
  <si>
    <t>９．―①＿呼吸器リハビリ＿（Ⅰ）＿レセプト件数＿(361)</t>
  </si>
  <si>
    <t>９．―①＿呼吸器リハビリ＿（Ⅰ）＿算定日数＿(361)</t>
  </si>
  <si>
    <t>９．―①＿呼吸器リハビリ＿（Ⅰ）＿算定回数＿(361)</t>
  </si>
  <si>
    <t>９．―①＿呼吸器リハビリ＿（Ⅱ）＿レセプト件数＿(362)</t>
  </si>
  <si>
    <t>９．―①＿呼吸器リハビリ＿（Ⅱ）＿算定日数＿(362)</t>
  </si>
  <si>
    <t>９．―①＿呼吸器リハビリ＿（Ⅱ）＿算定回数＿(362)</t>
  </si>
  <si>
    <t>９．―①＿障害児(者)リハビリ＿レセプト件数＿(363)</t>
  </si>
  <si>
    <t>９．―①＿障害児(者)リハビリ＿算定日数＿(363)</t>
  </si>
  <si>
    <t>９．―①＿障害児(者)リハビリ＿算定回数＿(363)</t>
  </si>
  <si>
    <t>９．―①＿障害児(者)リハビリ＿６歳未満＿レセプト件数＿(364)</t>
  </si>
  <si>
    <t>９．―①＿障害児(者)リハビリ＿６歳未満＿算定日数＿(364)</t>
  </si>
  <si>
    <t>９．―①＿障害児(者)リハビリ＿６歳未満＿算定回数＿(364)</t>
  </si>
  <si>
    <t>９．―①＿障害児(者)リハビリ＿６歳以上18歳未満＿レセプト件数＿(365)</t>
  </si>
  <si>
    <t>９．―①＿障害児(者)リハビリ＿６歳以上18歳未満＿算定日数＿(365)</t>
  </si>
  <si>
    <t>９．―①＿障害児(者)リハビリ＿６歳以上18歳未満＿算定回数＿(365)</t>
  </si>
  <si>
    <t>９．―①＿障害児(者)リハビリ＿18歳以上＿レセプト件数＿(366)</t>
  </si>
  <si>
    <t>９．―①＿障害児(者)リハビリ＿18歳以上＿算定日数＿(366)</t>
  </si>
  <si>
    <t>９．―①＿障害児(者)リハビリ＿18歳以上＿算定回数＿(366)</t>
  </si>
  <si>
    <t>９．―①＿がん患者リハビリ＿レセプト件数＿(367)</t>
  </si>
  <si>
    <t>９．―①＿がん患者リハビリ＿算定日数＿(367)</t>
  </si>
  <si>
    <t>９．―①＿がん患者リハビリ＿算定回数＿(367)</t>
  </si>
  <si>
    <t>９．―①＿認知症患者リハビリ＿レセプト件数＿(368)</t>
  </si>
  <si>
    <t>９．―①＿認知症患者リハビリ＿算定回数＿(368)</t>
  </si>
  <si>
    <t>９．―④摂食機能療法＿レセプト件数＿(371)</t>
  </si>
  <si>
    <t>９．―④摂食機能療法＿算定回数＿(371)</t>
  </si>
  <si>
    <t>９．―⑦入院時訪問指導加算＿レセプト件数＿(374)</t>
  </si>
  <si>
    <t>10．―①褥瘡評価実施加算＿レセプト件数＿(375)</t>
  </si>
  <si>
    <t>10．―①褥瘡評価実施加算＿算定回数＿(375)</t>
  </si>
  <si>
    <t>10．―②重度褥瘡処置＿レセプト件数＿(376)</t>
  </si>
  <si>
    <t>10．―②重度褥瘡処置＿算定回数＿(376)</t>
  </si>
  <si>
    <t>10．―③重症皮膚潰瘍管理加算＿レセプト件数＿(377)</t>
  </si>
  <si>
    <t>10．―③重症皮膚潰瘍管理加算＿算定回数＿(377)</t>
  </si>
  <si>
    <t>11．―①難病等特別入院診療加算＿レセプト件数＿(378)</t>
  </si>
  <si>
    <t>11．―①難病等特別入院診療加算＿算定回数＿(378)</t>
  </si>
  <si>
    <t>11．―②特殊疾患入院施設管理加算＿レセプト件数＿(379)</t>
  </si>
  <si>
    <t>11．―②特殊疾患入院施設管理加算＿算定回数＿(379)</t>
  </si>
  <si>
    <t>11．―④強度行動障害入院医療管理加算＿レセプト件数＿(381)</t>
  </si>
  <si>
    <t>11．―④強度行動障害入院医療管理加算＿算定回数＿(381)</t>
  </si>
  <si>
    <t>12．―②周術期口腔機能管理後手術加算＿レセプト件数＿(383)</t>
  </si>
  <si>
    <t>12．―②周術期口腔機能管理後手術加算＿算定日数＿(383)</t>
  </si>
  <si>
    <t>12．―②周術期口腔機能管理後手術加算＿算定回数＿(383)</t>
  </si>
  <si>
    <t>12．―③周術期口腔機能管理料(Ⅱ)＿レセプト件数＿(384)</t>
  </si>
  <si>
    <t>○手動でテキストを作成する手順</t>
    <rPh sb="1" eb="3">
      <t>シュドウ</t>
    </rPh>
    <rPh sb="9" eb="11">
      <t>サクセイ</t>
    </rPh>
    <rPh sb="13" eb="15">
      <t>テジュン</t>
    </rPh>
    <phoneticPr fontId="2"/>
  </si>
  <si>
    <t>　腹腔穿刺（人工気腹，洗浄，注入
　及び排液を含む）</t>
    <rPh sb="1" eb="3">
      <t>フククウ</t>
    </rPh>
    <rPh sb="3" eb="5">
      <t>センシ</t>
    </rPh>
    <rPh sb="6" eb="8">
      <t>ジンコウ</t>
    </rPh>
    <rPh sb="8" eb="9">
      <t>キ</t>
    </rPh>
    <rPh sb="9" eb="10">
      <t>ハラ</t>
    </rPh>
    <rPh sb="11" eb="13">
      <t>センジョウ</t>
    </rPh>
    <rPh sb="14" eb="16">
      <t>チュウニュウ</t>
    </rPh>
    <rPh sb="18" eb="19">
      <t>オヨ</t>
    </rPh>
    <rPh sb="20" eb="22">
      <t>ハイエキ</t>
    </rPh>
    <rPh sb="23" eb="24">
      <t>フク</t>
    </rPh>
    <phoneticPr fontId="1"/>
  </si>
  <si>
    <r>
      <t>病 棟 情 報
※</t>
    </r>
    <r>
      <rPr>
        <u/>
        <sz val="10"/>
        <rFont val="HGSｺﾞｼｯｸM"/>
        <family val="3"/>
        <charset val="128"/>
      </rPr>
      <t xml:space="preserve">病棟コード、
</t>
    </r>
    <r>
      <rPr>
        <sz val="10"/>
        <rFont val="HGSｺﾞｼｯｸM"/>
        <family val="3"/>
        <charset val="128"/>
      </rPr>
      <t>　</t>
    </r>
    <r>
      <rPr>
        <u/>
        <sz val="10"/>
        <rFont val="HGSｺﾞｼｯｸM"/>
        <family val="3"/>
        <charset val="128"/>
      </rPr>
      <t xml:space="preserve">病棟名の記入
</t>
    </r>
    <r>
      <rPr>
        <sz val="10"/>
        <rFont val="HGSｺﾞｼｯｸM"/>
        <family val="3"/>
        <charset val="128"/>
      </rPr>
      <t>　</t>
    </r>
    <r>
      <rPr>
        <u/>
        <sz val="10"/>
        <rFont val="HGSｺﾞｼｯｸM"/>
        <family val="3"/>
        <charset val="128"/>
      </rPr>
      <t xml:space="preserve">は、病院のみ
</t>
    </r>
    <r>
      <rPr>
        <sz val="10"/>
        <rFont val="HGSｺﾞｼｯｸM"/>
        <family val="3"/>
        <charset val="128"/>
      </rPr>
      <t>　</t>
    </r>
    <r>
      <rPr>
        <u/>
        <sz val="10"/>
        <rFont val="HGSｺﾞｼｯｸM"/>
        <family val="3"/>
        <charset val="128"/>
      </rPr>
      <t xml:space="preserve">対象。有床
</t>
    </r>
    <r>
      <rPr>
        <sz val="10"/>
        <rFont val="HGSｺﾞｼｯｸM"/>
        <family val="3"/>
        <charset val="128"/>
      </rPr>
      <t>　</t>
    </r>
    <r>
      <rPr>
        <u/>
        <sz val="10"/>
        <rFont val="HGSｺﾞｼｯｸM"/>
        <family val="3"/>
        <charset val="128"/>
      </rPr>
      <t>診療所は除く</t>
    </r>
    <rPh sb="0" eb="1">
      <t>ビョウ</t>
    </rPh>
    <rPh sb="2" eb="3">
      <t>ムネ</t>
    </rPh>
    <rPh sb="4" eb="5">
      <t>ジョウ</t>
    </rPh>
    <rPh sb="6" eb="7">
      <t>ホウ</t>
    </rPh>
    <rPh sb="17" eb="19">
      <t>ビョウトウ</t>
    </rPh>
    <rPh sb="19" eb="20">
      <t>メイ</t>
    </rPh>
    <phoneticPr fontId="32"/>
  </si>
  <si>
    <t>※１</t>
    <phoneticPr fontId="1"/>
  </si>
  <si>
    <t>＜病棟票の数が多くデータチェックの処理に時間を要する場合等＞</t>
    <phoneticPr fontId="1"/>
  </si>
  <si>
    <t>※２</t>
    <phoneticPr fontId="2"/>
  </si>
  <si>
    <t>１．各ファイルの「テキスト手動保存用」シートを表示してください。</t>
    <rPh sb="2" eb="3">
      <t>カク</t>
    </rPh>
    <rPh sb="13" eb="15">
      <t>シュドウ</t>
    </rPh>
    <rPh sb="15" eb="18">
      <t>ホゾンヨウ</t>
    </rPh>
    <rPh sb="23" eb="25">
      <t>ヒョウジ</t>
    </rPh>
    <phoneticPr fontId="2"/>
  </si>
  <si>
    <t>End</t>
    <phoneticPr fontId="1"/>
  </si>
  <si>
    <t/>
  </si>
  <si>
    <t>　１．病院　２．有床診療所</t>
    <rPh sb="3" eb="5">
      <t>ビョウイン</t>
    </rPh>
    <rPh sb="8" eb="10">
      <t>ユウショウ</t>
    </rPh>
    <rPh sb="10" eb="13">
      <t>シンリョウジョ</t>
    </rPh>
    <phoneticPr fontId="1"/>
  </si>
  <si>
    <t>該当番号 ⇒</t>
    <phoneticPr fontId="1"/>
  </si>
  <si>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</si>
  <si>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</si>
  <si>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</si>
  <si>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</si>
  <si>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</si>
  <si>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</si>
  <si>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</si>
  <si>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</si>
  <si>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</si>
  <si>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</si>
  <si>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</si>
  <si>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</si>
  <si>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</si>
  <si>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</si>
  <si>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</si>
  <si>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</si>
  <si>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</si>
  <si>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</si>
  <si>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</si>
  <si>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</si>
  <si>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</si>
  <si>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</si>
  <si>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</si>
  <si>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</si>
  <si>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</si>
  <si>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</si>
  <si>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</si>
  <si>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</si>
  <si>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</si>
  <si>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</si>
  <si>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</si>
  <si>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</si>
  <si>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</si>
  <si>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</si>
  <si>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</si>
  <si>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</si>
  <si>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</si>
  <si>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</si>
  <si>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</si>
  <si>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</si>
  <si>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</si>
  <si>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</si>
  <si>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</si>
  <si>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</si>
  <si>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</si>
  <si>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</si>
  <si>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</si>
  <si>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</si>
  <si>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</si>
  <si>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</si>
  <si>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</si>
  <si>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</si>
  <si>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</si>
  <si>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</si>
  <si>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</si>
  <si>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</si>
  <si>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</si>
  <si>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</si>
  <si>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</si>
  <si>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</si>
  <si>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</si>
  <si>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</si>
  <si>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</si>
  <si>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</si>
  <si>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</si>
  <si>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</si>
  <si>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</si>
  <si>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</si>
  <si>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</si>
  <si>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</si>
  <si>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</si>
  <si>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</si>
  <si>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</si>
  <si>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</si>
  <si>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</si>
  <si>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</si>
  <si>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</si>
  <si>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</si>
  <si>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</si>
  <si>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</si>
  <si>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</si>
  <si>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</si>
  <si>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</si>
  <si>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</si>
  <si>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</si>
  <si>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</si>
  <si>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</si>
  <si>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</si>
  <si>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</si>
  <si>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</si>
  <si>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</si>
  <si>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</si>
  <si>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</si>
  <si>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</si>
  <si>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</si>
  <si>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</si>
  <si>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</si>
  <si>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</si>
  <si>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</si>
  <si>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</si>
  <si>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</si>
  <si>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</si>
  <si>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</si>
  <si>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</si>
  <si>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</si>
  <si>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</si>
  <si>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</si>
  <si>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</si>
  <si>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</si>
  <si>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</si>
  <si>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</si>
  <si>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</si>
  <si>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</si>
  <si>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</si>
  <si>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</si>
  <si>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</si>
  <si>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</si>
  <si>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</si>
  <si>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</si>
  <si>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</si>
  <si>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</si>
  <si>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</si>
  <si>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</si>
  <si>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</si>
  <si>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</si>
  <si>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</si>
  <si>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</si>
  <si>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</si>
  <si>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</si>
  <si>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</si>
  <si>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</si>
  <si>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</si>
  <si>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</si>
  <si>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</si>
  <si>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</si>
  <si>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</si>
  <si>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</si>
  <si>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</si>
  <si>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</si>
  <si>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</si>
  <si>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</si>
  <si>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</si>
  <si>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</si>
  <si>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</si>
  <si>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</si>
  <si>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</si>
  <si>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</si>
  <si>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</si>
  <si>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</si>
  <si>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</si>
  <si>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</si>
  <si>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</si>
  <si>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</si>
  <si>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</si>
  <si>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</si>
  <si>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</si>
  <si>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</si>
  <si>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</si>
  <si>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</si>
  <si>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</si>
  <si>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</si>
  <si>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</si>
  <si>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</si>
  <si>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</si>
  <si>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</si>
  <si>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</si>
  <si>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</si>
  <si>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</si>
  <si>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</si>
  <si>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</si>
  <si>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</si>
  <si>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</si>
  <si>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</si>
  <si>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</si>
  <si>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</si>
  <si>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</si>
  <si>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</si>
  <si>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</si>
  <si>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</si>
  <si>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</si>
  <si>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</si>
  <si>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</si>
  <si>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</si>
  <si>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</si>
  <si>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</si>
  <si>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</si>
  <si>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</si>
  <si>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</si>
  <si>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</si>
  <si>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</si>
  <si>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</si>
  <si>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</si>
  <si>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</si>
  <si>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</si>
  <si>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</si>
  <si>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</si>
  <si>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</si>
  <si>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</si>
  <si>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</si>
  <si>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</si>
  <si>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</si>
  <si>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</si>
  <si>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</si>
  <si>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</si>
  <si>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</si>
  <si>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</si>
  <si>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</si>
  <si>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</si>
  <si>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</si>
  <si>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</si>
  <si>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</si>
  <si>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</si>
  <si>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</si>
  <si>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</si>
  <si>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</si>
  <si>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</si>
  <si>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</si>
  <si>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</si>
  <si>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</si>
  <si>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</si>
  <si>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</si>
  <si>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</si>
  <si>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</si>
  <si>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</si>
  <si>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</si>
  <si>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</si>
  <si>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</si>
  <si>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</si>
  <si>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</si>
  <si>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</si>
  <si>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</si>
  <si>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</si>
  <si>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</si>
  <si>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</si>
  <si>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</si>
  <si>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</si>
  <si>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</si>
  <si>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</si>
  <si>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</si>
  <si>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</si>
  <si>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</si>
  <si>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</si>
  <si>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</si>
  <si>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</si>
  <si>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</si>
  <si>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</si>
  <si>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</si>
  <si>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</si>
  <si>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</si>
  <si>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</si>
  <si>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</si>
  <si>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</si>
  <si>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</si>
  <si>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</si>
  <si>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</si>
  <si>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</si>
  <si>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</si>
  <si>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</si>
  <si>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</si>
  <si>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</si>
  <si>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</si>
  <si>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</si>
  <si>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</si>
  <si>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</si>
  <si>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</si>
  <si>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</si>
  <si>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</si>
  <si>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</si>
  <si>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</si>
  <si>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</si>
  <si>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</si>
  <si>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</si>
  <si>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</si>
  <si>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</si>
  <si>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</si>
  <si>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</si>
  <si>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</si>
  <si>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</si>
  <si>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</si>
  <si>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</si>
  <si>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</si>
  <si>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</si>
  <si>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</si>
  <si>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</si>
  <si>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</si>
  <si>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</si>
  <si>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</si>
  <si>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</si>
  <si>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</si>
  <si>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</si>
  <si>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</si>
  <si>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</si>
  <si>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</si>
  <si>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</si>
  <si>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</si>
  <si>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</si>
  <si>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</si>
  <si>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</si>
  <si>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</si>
  <si>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</si>
  <si>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</si>
  <si>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</si>
  <si>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</si>
  <si>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</si>
  <si>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</si>
  <si>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</si>
  <si>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</si>
  <si>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</si>
  <si>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</si>
  <si>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</si>
  <si>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</si>
  <si>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</si>
  <si>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</si>
  <si>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</si>
  <si>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</si>
  <si>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</si>
  <si>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</si>
  <si>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</si>
  <si>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</si>
  <si>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</si>
  <si>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</si>
  <si>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</si>
  <si>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</si>
  <si>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</si>
  <si>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</si>
  <si>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</si>
  <si>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</si>
  <si>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</si>
  <si>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</si>
  <si>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</si>
  <si>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</si>
  <si>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</si>
  <si>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</si>
  <si>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</si>
  <si>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</si>
  <si>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</si>
  <si>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</si>
  <si>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</si>
  <si>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</si>
  <si>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</si>
  <si>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</si>
  <si>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</si>
  <si>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</si>
  <si>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</si>
  <si>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</si>
  <si>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</si>
  <si>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</si>
  <si>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</si>
  <si>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</si>
  <si>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</si>
  <si>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</si>
  <si>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</si>
  <si>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</si>
  <si>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</si>
  <si>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</si>
  <si>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</si>
  <si>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</si>
  <si>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</si>
  <si>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</si>
  <si>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</si>
  <si>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</si>
  <si>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</si>
  <si>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</si>
  <si>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</si>
  <si>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</si>
  <si>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</si>
  <si>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</si>
  <si>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</si>
  <si>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</si>
  <si>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</si>
  <si>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</si>
  <si>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</si>
  <si>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</si>
  <si>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</si>
  <si>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</si>
  <si>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</si>
  <si>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</si>
  <si>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</si>
  <si>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</si>
  <si>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</si>
  <si>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</si>
  <si>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</si>
  <si>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</si>
  <si>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</si>
  <si>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</si>
  <si>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① 算定する入院基本料・特定入院料等 総数</t>
    <rPh sb="2" eb="4">
      <t>サンテイ</t>
    </rPh>
    <rPh sb="6" eb="8">
      <t>ニュウイン</t>
    </rPh>
    <rPh sb="8" eb="11">
      <t>キホンリョウ</t>
    </rPh>
    <rPh sb="12" eb="14">
      <t>トクテイ</t>
    </rPh>
    <rPh sb="14" eb="17">
      <t>ニュウインリョウ</t>
    </rPh>
    <rPh sb="17" eb="18">
      <t>トウ</t>
    </rPh>
    <rPh sb="19" eb="21">
      <t>ソウスウ</t>
    </rPh>
    <phoneticPr fontId="2"/>
  </si>
  <si>
    <t>その他</t>
    <rPh sb="2" eb="3">
      <t>タ</t>
    </rPh>
    <phoneticPr fontId="1"/>
  </si>
  <si>
    <t>○</t>
    <phoneticPr fontId="1"/>
  </si>
  <si>
    <t>K0001</t>
  </si>
  <si>
    <t>K0002</t>
  </si>
  <si>
    <t>K0003ｲ</t>
  </si>
  <si>
    <t>K0003ﾛ</t>
  </si>
  <si>
    <t>K0004</t>
  </si>
  <si>
    <t>K0005</t>
  </si>
  <si>
    <t>K0006</t>
  </si>
  <si>
    <t>K000-21</t>
  </si>
  <si>
    <t>K000-22</t>
  </si>
  <si>
    <t>K000-23</t>
  </si>
  <si>
    <t>K000-24</t>
  </si>
  <si>
    <t>K000-25</t>
  </si>
  <si>
    <t>K000-26</t>
  </si>
  <si>
    <t>K000-27</t>
  </si>
  <si>
    <t>K000-28</t>
  </si>
  <si>
    <t>K0011</t>
  </si>
  <si>
    <t>K0012</t>
  </si>
  <si>
    <t>K0013</t>
  </si>
  <si>
    <t>K0021</t>
  </si>
  <si>
    <t>K0022</t>
  </si>
  <si>
    <t>K0023</t>
  </si>
  <si>
    <t>K0031</t>
  </si>
  <si>
    <t>K0032</t>
  </si>
  <si>
    <t>K0033</t>
  </si>
  <si>
    <t>K0041</t>
  </si>
  <si>
    <t>K0042</t>
  </si>
  <si>
    <t>K0043</t>
  </si>
  <si>
    <t>K0051</t>
  </si>
  <si>
    <t>K0052</t>
  </si>
  <si>
    <t>K0053</t>
  </si>
  <si>
    <t>K0061</t>
  </si>
  <si>
    <t>K0062</t>
  </si>
  <si>
    <t>K0063</t>
  </si>
  <si>
    <t>K0064</t>
  </si>
  <si>
    <t>K006-21</t>
  </si>
  <si>
    <t>K006-22</t>
  </si>
  <si>
    <t>K006-23</t>
  </si>
  <si>
    <t>K006-31</t>
  </si>
  <si>
    <t>K006-32</t>
  </si>
  <si>
    <t>K006-33</t>
  </si>
  <si>
    <t>K006-41</t>
  </si>
  <si>
    <t>K006-42</t>
  </si>
  <si>
    <t>K006-43</t>
  </si>
  <si>
    <t>K006-44</t>
  </si>
  <si>
    <t>K0071</t>
  </si>
  <si>
    <t>K0072</t>
  </si>
  <si>
    <t>K007-2</t>
  </si>
  <si>
    <t>K0081</t>
  </si>
  <si>
    <t>K0082</t>
  </si>
  <si>
    <t>K0083</t>
  </si>
  <si>
    <t>K0091</t>
  </si>
  <si>
    <t>K0092</t>
  </si>
  <si>
    <t>K0093</t>
  </si>
  <si>
    <t>K0094</t>
  </si>
  <si>
    <t>K0101</t>
  </si>
  <si>
    <t>K0102</t>
  </si>
  <si>
    <t>K0111</t>
  </si>
  <si>
    <t>K0112</t>
  </si>
  <si>
    <t>K0131</t>
  </si>
  <si>
    <t>K0132</t>
  </si>
  <si>
    <t>K0133</t>
  </si>
  <si>
    <t>K0134</t>
  </si>
  <si>
    <t>K013-21</t>
  </si>
  <si>
    <t>K013-22</t>
  </si>
  <si>
    <t>K013-23</t>
  </si>
  <si>
    <t>K013-24</t>
  </si>
  <si>
    <t>K014</t>
  </si>
  <si>
    <t>K014-21</t>
  </si>
  <si>
    <t>K014-22</t>
  </si>
  <si>
    <t>K014-23</t>
  </si>
  <si>
    <t>K014-24</t>
  </si>
  <si>
    <t>K014-25</t>
  </si>
  <si>
    <t>K0151</t>
  </si>
  <si>
    <t>K0152</t>
  </si>
  <si>
    <t>K0153</t>
  </si>
  <si>
    <t>K016</t>
  </si>
  <si>
    <t>K0171</t>
  </si>
  <si>
    <t>K0172</t>
  </si>
  <si>
    <t>K019</t>
  </si>
  <si>
    <t>K020</t>
  </si>
  <si>
    <t>K0211</t>
  </si>
  <si>
    <t>K0212</t>
  </si>
  <si>
    <t>K021-21</t>
  </si>
  <si>
    <t>K021-22</t>
  </si>
  <si>
    <t>K0221</t>
  </si>
  <si>
    <t>K0222</t>
  </si>
  <si>
    <t>K022-21</t>
  </si>
  <si>
    <t>K022-22</t>
  </si>
  <si>
    <t>K023</t>
  </si>
  <si>
    <t>K024</t>
  </si>
  <si>
    <t>K025</t>
  </si>
  <si>
    <t>K026</t>
  </si>
  <si>
    <t>K026-2</t>
  </si>
  <si>
    <t>K0271</t>
  </si>
  <si>
    <t>K0272</t>
  </si>
  <si>
    <t>K028</t>
  </si>
  <si>
    <t>K029</t>
  </si>
  <si>
    <t>K0301</t>
  </si>
  <si>
    <t>K0302</t>
  </si>
  <si>
    <t>K0311</t>
  </si>
  <si>
    <t>K0312</t>
  </si>
  <si>
    <t>K0331</t>
  </si>
  <si>
    <t>K0332</t>
  </si>
  <si>
    <t>K034</t>
  </si>
  <si>
    <t>K035</t>
  </si>
  <si>
    <t>K035-2</t>
  </si>
  <si>
    <t>K037</t>
  </si>
  <si>
    <t>K037-2</t>
  </si>
  <si>
    <t>K038</t>
  </si>
  <si>
    <t>K0391</t>
  </si>
  <si>
    <t>K0392</t>
  </si>
  <si>
    <t>K0401</t>
  </si>
  <si>
    <t>K0402</t>
  </si>
  <si>
    <t>K040-2</t>
  </si>
  <si>
    <t>K040-3</t>
  </si>
  <si>
    <t>K042</t>
  </si>
  <si>
    <t>K0431</t>
  </si>
  <si>
    <t>K0432</t>
  </si>
  <si>
    <t>K0433</t>
  </si>
  <si>
    <t>K043-21</t>
  </si>
  <si>
    <t>K043-22</t>
  </si>
  <si>
    <t>K043-23</t>
  </si>
  <si>
    <t>K043-31</t>
  </si>
  <si>
    <t>K043-32</t>
  </si>
  <si>
    <t>K043-33</t>
  </si>
  <si>
    <t>K0441</t>
  </si>
  <si>
    <t>K0442</t>
  </si>
  <si>
    <t>K0443</t>
  </si>
  <si>
    <t>K0451</t>
  </si>
  <si>
    <t>K0452</t>
  </si>
  <si>
    <t>K0453</t>
  </si>
  <si>
    <t>K0461</t>
  </si>
  <si>
    <t>K0462</t>
  </si>
  <si>
    <t>K0463</t>
  </si>
  <si>
    <t>K046-21</t>
  </si>
  <si>
    <t>K046-22</t>
  </si>
  <si>
    <t>K046-23</t>
  </si>
  <si>
    <t>K047</t>
  </si>
  <si>
    <t>K047-2</t>
  </si>
  <si>
    <t>K047-3</t>
  </si>
  <si>
    <t>K0481</t>
  </si>
  <si>
    <t>K0482</t>
  </si>
  <si>
    <t>K0483</t>
  </si>
  <si>
    <t>K0484</t>
  </si>
  <si>
    <t>K0491</t>
  </si>
  <si>
    <t>K0492</t>
  </si>
  <si>
    <t>K0493</t>
  </si>
  <si>
    <t>K0501</t>
  </si>
  <si>
    <t>K0502</t>
  </si>
  <si>
    <t>K0503</t>
  </si>
  <si>
    <t>K0511</t>
  </si>
  <si>
    <t>K0512</t>
  </si>
  <si>
    <t>K0513</t>
  </si>
  <si>
    <t>K051-2</t>
  </si>
  <si>
    <t>K0521</t>
  </si>
  <si>
    <t>K0522</t>
  </si>
  <si>
    <t>K0523</t>
  </si>
  <si>
    <t>K052-21</t>
  </si>
  <si>
    <t>K052-22</t>
  </si>
  <si>
    <t>K052-23</t>
  </si>
  <si>
    <t>K052-31</t>
  </si>
  <si>
    <t>K052-32</t>
  </si>
  <si>
    <t>K052-33</t>
  </si>
  <si>
    <t>K0531</t>
  </si>
  <si>
    <t>K0532</t>
  </si>
  <si>
    <t>K0533</t>
  </si>
  <si>
    <t>K0541</t>
  </si>
  <si>
    <t>K0542</t>
  </si>
  <si>
    <t>K0543</t>
  </si>
  <si>
    <t>K055-2</t>
  </si>
  <si>
    <t>K055-3</t>
  </si>
  <si>
    <t>K0561</t>
  </si>
  <si>
    <t>K0562</t>
  </si>
  <si>
    <t>K0563</t>
  </si>
  <si>
    <t>K056-2</t>
  </si>
  <si>
    <t>K0571</t>
  </si>
  <si>
    <t>K0572</t>
  </si>
  <si>
    <t>K0573</t>
  </si>
  <si>
    <t>K0581</t>
  </si>
  <si>
    <t>K0582</t>
  </si>
  <si>
    <t>K0583</t>
  </si>
  <si>
    <t>K0584</t>
  </si>
  <si>
    <t>K0591</t>
  </si>
  <si>
    <t>K0592</t>
  </si>
  <si>
    <t>K0593ｲ</t>
  </si>
  <si>
    <t>K0593ﾛ</t>
  </si>
  <si>
    <t>K0594</t>
  </si>
  <si>
    <t>K059-2</t>
  </si>
  <si>
    <t>K0601</t>
  </si>
  <si>
    <t>K0602</t>
  </si>
  <si>
    <t>K0603</t>
  </si>
  <si>
    <t>K060-2</t>
  </si>
  <si>
    <t>K060-31</t>
  </si>
  <si>
    <t>K060-32</t>
  </si>
  <si>
    <t>K060-33</t>
  </si>
  <si>
    <t>K0611</t>
  </si>
  <si>
    <t>K0612</t>
  </si>
  <si>
    <t>K0613</t>
  </si>
  <si>
    <t>K0621</t>
  </si>
  <si>
    <t>K0622</t>
  </si>
  <si>
    <t>K0631</t>
  </si>
  <si>
    <t>K0632</t>
  </si>
  <si>
    <t>K0633</t>
  </si>
  <si>
    <t>K064</t>
  </si>
  <si>
    <t>K0651</t>
  </si>
  <si>
    <t>K0652</t>
  </si>
  <si>
    <t>K0653</t>
  </si>
  <si>
    <t>K065-21</t>
  </si>
  <si>
    <t>K065-22</t>
  </si>
  <si>
    <t>K065-23</t>
  </si>
  <si>
    <t>K0661</t>
  </si>
  <si>
    <t>K0662</t>
  </si>
  <si>
    <t>K0663</t>
  </si>
  <si>
    <t>K066-21</t>
  </si>
  <si>
    <t>K066-22</t>
  </si>
  <si>
    <t>K066-23</t>
  </si>
  <si>
    <t>K066-31</t>
  </si>
  <si>
    <t>K066-32</t>
  </si>
  <si>
    <t>K066-33</t>
  </si>
  <si>
    <t>K066-41</t>
  </si>
  <si>
    <t>K066-42</t>
  </si>
  <si>
    <t>K066-43</t>
  </si>
  <si>
    <t>K066-5</t>
  </si>
  <si>
    <t>K066-6</t>
  </si>
  <si>
    <t>K066-7</t>
  </si>
  <si>
    <t>K066-8</t>
  </si>
  <si>
    <t>K0671</t>
  </si>
  <si>
    <t>K0672</t>
  </si>
  <si>
    <t>K0673</t>
  </si>
  <si>
    <t>K067-21</t>
  </si>
  <si>
    <t>K067-22</t>
  </si>
  <si>
    <t>K067-23</t>
  </si>
  <si>
    <t>K068</t>
  </si>
  <si>
    <t>K068-2</t>
  </si>
  <si>
    <t>K069</t>
  </si>
  <si>
    <t>K069-2</t>
  </si>
  <si>
    <t>K069-3</t>
  </si>
  <si>
    <t>K0701</t>
  </si>
  <si>
    <t>K0702</t>
  </si>
  <si>
    <t>K0721</t>
  </si>
  <si>
    <t>K0722</t>
  </si>
  <si>
    <t>K0723</t>
  </si>
  <si>
    <t>K0731</t>
  </si>
  <si>
    <t>K0732</t>
  </si>
  <si>
    <t>K0733</t>
  </si>
  <si>
    <t>K073-21</t>
  </si>
  <si>
    <t>K073-22</t>
  </si>
  <si>
    <t>K073-23</t>
  </si>
  <si>
    <t>K0741</t>
  </si>
  <si>
    <t>K0742</t>
  </si>
  <si>
    <t>K0743</t>
  </si>
  <si>
    <t>K074-21</t>
  </si>
  <si>
    <t>K074-22</t>
  </si>
  <si>
    <t>K074-23</t>
  </si>
  <si>
    <t>K0751</t>
  </si>
  <si>
    <t>K0752</t>
  </si>
  <si>
    <t>K0753</t>
  </si>
  <si>
    <t>K0761</t>
  </si>
  <si>
    <t>K0762</t>
  </si>
  <si>
    <t>K0763</t>
  </si>
  <si>
    <t>K0771</t>
  </si>
  <si>
    <t>K0772</t>
  </si>
  <si>
    <t>K0773</t>
  </si>
  <si>
    <t>K0781</t>
  </si>
  <si>
    <t>K0782</t>
  </si>
  <si>
    <t>K0783</t>
  </si>
  <si>
    <t>K0791</t>
  </si>
  <si>
    <t>K0792</t>
  </si>
  <si>
    <t>K0793</t>
  </si>
  <si>
    <t>K079-21</t>
  </si>
  <si>
    <t>K079-22</t>
  </si>
  <si>
    <t>K079-23</t>
  </si>
  <si>
    <t>K079-24</t>
  </si>
  <si>
    <t>K0801</t>
  </si>
  <si>
    <t>K0802</t>
  </si>
  <si>
    <t>K0803</t>
  </si>
  <si>
    <t>K080-2</t>
  </si>
  <si>
    <t>K080-31</t>
  </si>
  <si>
    <t>K080-32</t>
  </si>
  <si>
    <t>K080-41</t>
  </si>
  <si>
    <t>K080-42</t>
  </si>
  <si>
    <t>K080-51</t>
  </si>
  <si>
    <t>K080-52</t>
  </si>
  <si>
    <t>K080-6</t>
  </si>
  <si>
    <t>K0811</t>
  </si>
  <si>
    <t>K0812</t>
  </si>
  <si>
    <t>K0813</t>
  </si>
  <si>
    <t>K0821</t>
  </si>
  <si>
    <t>K0822</t>
  </si>
  <si>
    <t>K0823</t>
  </si>
  <si>
    <t>K082-21</t>
  </si>
  <si>
    <t>K082-22</t>
  </si>
  <si>
    <t>K082-23</t>
  </si>
  <si>
    <t>K082-31</t>
  </si>
  <si>
    <t>K082-32</t>
  </si>
  <si>
    <t>K082-33</t>
  </si>
  <si>
    <t>K083</t>
  </si>
  <si>
    <t>K083-2</t>
  </si>
  <si>
    <t>K0841</t>
  </si>
  <si>
    <t>K0842</t>
  </si>
  <si>
    <t>K0843</t>
  </si>
  <si>
    <t>K084-2</t>
  </si>
  <si>
    <t>K0851</t>
  </si>
  <si>
    <t>K0852</t>
  </si>
  <si>
    <t>K0853</t>
  </si>
  <si>
    <t>K0861</t>
  </si>
  <si>
    <t>K0862</t>
  </si>
  <si>
    <t>K0871</t>
  </si>
  <si>
    <t>K0872</t>
  </si>
  <si>
    <t>K0881</t>
  </si>
  <si>
    <t>K0882</t>
  </si>
  <si>
    <t>K089</t>
  </si>
  <si>
    <t>K0901</t>
  </si>
  <si>
    <t>K0902</t>
  </si>
  <si>
    <t>K090-2</t>
  </si>
  <si>
    <t>K0911</t>
  </si>
  <si>
    <t>K0912</t>
  </si>
  <si>
    <t>K093</t>
  </si>
  <si>
    <t>K093-2</t>
  </si>
  <si>
    <t>K094</t>
  </si>
  <si>
    <t>K0961</t>
  </si>
  <si>
    <t>K0962</t>
  </si>
  <si>
    <t>K096-2</t>
  </si>
  <si>
    <t>K097</t>
  </si>
  <si>
    <t>K098</t>
  </si>
  <si>
    <t>K099</t>
  </si>
  <si>
    <t>K099-21</t>
  </si>
  <si>
    <t>K099-22</t>
  </si>
  <si>
    <t>K099-23</t>
  </si>
  <si>
    <t>K1001</t>
  </si>
  <si>
    <t>K1002</t>
  </si>
  <si>
    <t>K1011</t>
  </si>
  <si>
    <t>K1012</t>
  </si>
  <si>
    <t>K101-21</t>
  </si>
  <si>
    <t>K101-22</t>
  </si>
  <si>
    <t>K1021</t>
  </si>
  <si>
    <t>K1022</t>
  </si>
  <si>
    <t>K1031</t>
  </si>
  <si>
    <t>K1032</t>
  </si>
  <si>
    <t>K105</t>
  </si>
  <si>
    <t>K107</t>
  </si>
  <si>
    <t>K108</t>
  </si>
  <si>
    <t>K110</t>
  </si>
  <si>
    <t>K110-2</t>
  </si>
  <si>
    <t>K113</t>
  </si>
  <si>
    <t>K116</t>
  </si>
  <si>
    <t>K117</t>
  </si>
  <si>
    <t>K117-2</t>
  </si>
  <si>
    <t>K117-3</t>
  </si>
  <si>
    <t>K119</t>
  </si>
  <si>
    <t>K120</t>
  </si>
  <si>
    <t>K120-2</t>
  </si>
  <si>
    <t>K124-2</t>
  </si>
  <si>
    <t>K125</t>
  </si>
  <si>
    <t>K1261</t>
  </si>
  <si>
    <t>K1262</t>
  </si>
  <si>
    <t>K126-2</t>
  </si>
  <si>
    <t>K128</t>
  </si>
  <si>
    <t>K131-2</t>
  </si>
  <si>
    <t>K1341</t>
  </si>
  <si>
    <t>K1342</t>
  </si>
  <si>
    <t>K1343</t>
  </si>
  <si>
    <t>K1344</t>
  </si>
  <si>
    <t>K134-21</t>
  </si>
  <si>
    <t>K134-22</t>
  </si>
  <si>
    <t>K135</t>
  </si>
  <si>
    <t>K136-2</t>
  </si>
  <si>
    <t>K137</t>
  </si>
  <si>
    <t>K1381</t>
  </si>
  <si>
    <t>K1382</t>
  </si>
  <si>
    <t>K140</t>
  </si>
  <si>
    <t>K141</t>
  </si>
  <si>
    <t>K141-2</t>
  </si>
  <si>
    <t>K141-3</t>
  </si>
  <si>
    <t>K142</t>
    <phoneticPr fontId="1"/>
  </si>
  <si>
    <t>K1421</t>
  </si>
  <si>
    <t>K1422</t>
  </si>
  <si>
    <t>K1423</t>
  </si>
  <si>
    <t>K1424</t>
  </si>
  <si>
    <t>K1425</t>
  </si>
  <si>
    <t>K1426</t>
  </si>
  <si>
    <t>K142-21</t>
  </si>
  <si>
    <t>K142-22ｲ</t>
  </si>
  <si>
    <t>K142-22ﾊ</t>
  </si>
  <si>
    <t>K142-22ﾛ</t>
  </si>
  <si>
    <t>K142-3</t>
  </si>
  <si>
    <t>K142-4</t>
  </si>
  <si>
    <t>K143</t>
  </si>
  <si>
    <t>K144</t>
  </si>
  <si>
    <t>K146</t>
  </si>
  <si>
    <t>K147</t>
  </si>
  <si>
    <t>K1491</t>
  </si>
  <si>
    <t>K1492</t>
  </si>
  <si>
    <t>K150</t>
  </si>
  <si>
    <t>K151-2</t>
  </si>
  <si>
    <t>K152</t>
  </si>
  <si>
    <t>K152-2</t>
  </si>
  <si>
    <t>K153</t>
  </si>
  <si>
    <t>K1541</t>
  </si>
  <si>
    <t>K1542</t>
  </si>
  <si>
    <t>K154-2</t>
  </si>
  <si>
    <t>K154-3</t>
  </si>
  <si>
    <t>K155</t>
  </si>
  <si>
    <t>K157</t>
  </si>
  <si>
    <t>K158</t>
  </si>
  <si>
    <t>K159-2</t>
  </si>
  <si>
    <t>K160</t>
  </si>
  <si>
    <t>K160-2</t>
  </si>
  <si>
    <t>K161</t>
  </si>
  <si>
    <t>K163</t>
  </si>
  <si>
    <t>K1641</t>
  </si>
  <si>
    <t>K1642</t>
  </si>
  <si>
    <t>K1643</t>
  </si>
  <si>
    <t>K164-2</t>
  </si>
  <si>
    <t>K164-3</t>
  </si>
  <si>
    <t>K164-4</t>
  </si>
  <si>
    <t>K164-5</t>
  </si>
  <si>
    <t>K166</t>
  </si>
  <si>
    <t>K167</t>
  </si>
  <si>
    <t>K1691</t>
  </si>
  <si>
    <t>K1692</t>
  </si>
  <si>
    <t>K170</t>
  </si>
  <si>
    <t>K171-21</t>
  </si>
  <si>
    <t>K171-22</t>
  </si>
  <si>
    <t>K172</t>
  </si>
  <si>
    <t>K173</t>
  </si>
  <si>
    <t>K1741</t>
  </si>
  <si>
    <t>K1742</t>
  </si>
  <si>
    <t>K174-2</t>
  </si>
  <si>
    <t>K1751</t>
  </si>
  <si>
    <t>K1752</t>
  </si>
  <si>
    <t>K1761</t>
  </si>
  <si>
    <t>K1762</t>
  </si>
  <si>
    <t>K1771</t>
  </si>
  <si>
    <t>K1772</t>
  </si>
  <si>
    <t>K1781</t>
  </si>
  <si>
    <t>K1782</t>
  </si>
  <si>
    <t>K1783</t>
  </si>
  <si>
    <t>K178-2</t>
  </si>
  <si>
    <t>K178-31</t>
  </si>
  <si>
    <t>K178-32</t>
  </si>
  <si>
    <t>K178-4</t>
  </si>
  <si>
    <t>K178-5</t>
  </si>
  <si>
    <t>K179</t>
  </si>
  <si>
    <t>K1801</t>
  </si>
  <si>
    <t>K1802</t>
  </si>
  <si>
    <t>K1803</t>
  </si>
  <si>
    <t>K1811</t>
  </si>
  <si>
    <t>K1812</t>
  </si>
  <si>
    <t>K181-2</t>
  </si>
  <si>
    <t>K181-3</t>
  </si>
  <si>
    <t>K181-4</t>
  </si>
  <si>
    <t>K181-5</t>
  </si>
  <si>
    <t>K1821</t>
  </si>
  <si>
    <t>K1822</t>
  </si>
  <si>
    <t>K182-21</t>
  </si>
  <si>
    <t>K182-22</t>
  </si>
  <si>
    <t>K182-3</t>
  </si>
  <si>
    <t>K183-2</t>
  </si>
  <si>
    <t>K184</t>
  </si>
  <si>
    <t>K185</t>
  </si>
  <si>
    <t>K187</t>
  </si>
  <si>
    <t>K1881</t>
  </si>
  <si>
    <t>K1882</t>
  </si>
  <si>
    <t>K1901</t>
  </si>
  <si>
    <t>K1902</t>
  </si>
  <si>
    <t>K190-21</t>
  </si>
  <si>
    <t>K190-22</t>
  </si>
  <si>
    <t>K190-3</t>
  </si>
  <si>
    <t>K190-4</t>
  </si>
  <si>
    <t>K190-5</t>
  </si>
  <si>
    <t>K190-6</t>
  </si>
  <si>
    <t>K190-7</t>
  </si>
  <si>
    <t>K1911</t>
  </si>
  <si>
    <t>K1912</t>
  </si>
  <si>
    <t>K1931</t>
  </si>
  <si>
    <t>K1932</t>
  </si>
  <si>
    <t>K193-21</t>
  </si>
  <si>
    <t>K193-22</t>
  </si>
  <si>
    <t>K193-23</t>
  </si>
  <si>
    <t>K193-31</t>
  </si>
  <si>
    <t>K193-32</t>
  </si>
  <si>
    <t>K193-33</t>
  </si>
  <si>
    <t>K1941</t>
  </si>
  <si>
    <t>K1942</t>
  </si>
  <si>
    <t>K1943</t>
  </si>
  <si>
    <t>K1944</t>
  </si>
  <si>
    <t>K1945</t>
  </si>
  <si>
    <t>K194-2</t>
  </si>
  <si>
    <t>K194-3</t>
  </si>
  <si>
    <t>K194-4</t>
  </si>
  <si>
    <t>K1951</t>
  </si>
  <si>
    <t>K1952</t>
  </si>
  <si>
    <t>K195-2</t>
  </si>
  <si>
    <t>K1961</t>
  </si>
  <si>
    <t>K1962</t>
  </si>
  <si>
    <t>K1963</t>
  </si>
  <si>
    <t>K196-2</t>
  </si>
  <si>
    <t>K196-3</t>
  </si>
  <si>
    <t>K196-4</t>
  </si>
  <si>
    <t>K196-5</t>
  </si>
  <si>
    <t>K197</t>
  </si>
  <si>
    <t>K199</t>
  </si>
  <si>
    <t>K200</t>
  </si>
  <si>
    <t>K200-2</t>
  </si>
  <si>
    <t>K2021</t>
  </si>
  <si>
    <t>K2022</t>
  </si>
  <si>
    <t>K203</t>
  </si>
  <si>
    <t>K205</t>
  </si>
  <si>
    <t>K206</t>
  </si>
  <si>
    <t>K208</t>
  </si>
  <si>
    <t>K209</t>
  </si>
  <si>
    <t>K209-2</t>
  </si>
  <si>
    <t>K211</t>
  </si>
  <si>
    <t>K212</t>
  </si>
  <si>
    <t>K214</t>
  </si>
  <si>
    <t>K215</t>
  </si>
  <si>
    <t>K215-2</t>
  </si>
  <si>
    <t>K2171</t>
  </si>
  <si>
    <t>K2172</t>
  </si>
  <si>
    <t>K218</t>
  </si>
  <si>
    <t>K2191</t>
  </si>
  <si>
    <t>K2192</t>
  </si>
  <si>
    <t>K2193</t>
  </si>
  <si>
    <t>K220</t>
  </si>
  <si>
    <t>K2211</t>
  </si>
  <si>
    <t>K2212</t>
  </si>
  <si>
    <t>K2231</t>
  </si>
  <si>
    <t>K2232</t>
  </si>
  <si>
    <t>K2233</t>
  </si>
  <si>
    <t>K223-2</t>
  </si>
  <si>
    <t>K224</t>
  </si>
  <si>
    <t>K225-2</t>
  </si>
  <si>
    <t>K225-3</t>
  </si>
  <si>
    <t>K226</t>
  </si>
  <si>
    <t>K227</t>
  </si>
  <si>
    <t>K229</t>
  </si>
  <si>
    <t>K2301</t>
  </si>
  <si>
    <t>K2302</t>
  </si>
  <si>
    <t>K234</t>
  </si>
  <si>
    <t>K235</t>
  </si>
  <si>
    <t>K237</t>
  </si>
  <si>
    <t>K241</t>
  </si>
  <si>
    <t>K2421</t>
  </si>
  <si>
    <t>K2422</t>
  </si>
  <si>
    <t>K2423</t>
  </si>
  <si>
    <t>K2424</t>
  </si>
  <si>
    <t>K2425</t>
  </si>
  <si>
    <t>K243</t>
  </si>
  <si>
    <t>K244</t>
  </si>
  <si>
    <t>K246</t>
  </si>
  <si>
    <t>K248-2</t>
  </si>
  <si>
    <t>K249</t>
  </si>
  <si>
    <t>K250</t>
  </si>
  <si>
    <t>K252</t>
  </si>
  <si>
    <t>K2541</t>
  </si>
  <si>
    <t>K2542</t>
  </si>
  <si>
    <t>K255</t>
  </si>
  <si>
    <t>K256</t>
  </si>
  <si>
    <t>K259</t>
  </si>
  <si>
    <t>K260-2</t>
  </si>
  <si>
    <t>K261</t>
  </si>
  <si>
    <t>K265</t>
  </si>
  <si>
    <t>K2681</t>
  </si>
  <si>
    <t>K2682</t>
  </si>
  <si>
    <t>K2683</t>
  </si>
  <si>
    <t>K2684</t>
  </si>
  <si>
    <t>K2685</t>
  </si>
  <si>
    <t>K270</t>
  </si>
  <si>
    <t>K271</t>
  </si>
  <si>
    <t>K273</t>
  </si>
  <si>
    <t>K274</t>
  </si>
  <si>
    <t>K2761</t>
  </si>
  <si>
    <t>K2762</t>
  </si>
  <si>
    <t>K277</t>
  </si>
  <si>
    <t>K277-2</t>
  </si>
  <si>
    <t>K279</t>
  </si>
  <si>
    <t>K2801</t>
  </si>
  <si>
    <t>K2802</t>
  </si>
  <si>
    <t>K280-2</t>
  </si>
  <si>
    <t>K281-2</t>
  </si>
  <si>
    <t>K2821ｲ</t>
  </si>
  <si>
    <t>K2821ﾛ</t>
  </si>
  <si>
    <t>K2822</t>
  </si>
  <si>
    <t>K2823</t>
  </si>
  <si>
    <t>K282-2</t>
  </si>
  <si>
    <t>K285</t>
  </si>
  <si>
    <t>K2861</t>
  </si>
  <si>
    <t>K2862</t>
  </si>
  <si>
    <t>K288</t>
  </si>
  <si>
    <t>K289</t>
  </si>
  <si>
    <t>K290-2</t>
  </si>
  <si>
    <t>K291</t>
  </si>
  <si>
    <t>K292</t>
  </si>
  <si>
    <t>K294</t>
  </si>
  <si>
    <t>K295</t>
  </si>
  <si>
    <t>K2961</t>
  </si>
  <si>
    <t>K2962</t>
  </si>
  <si>
    <t>K297</t>
  </si>
  <si>
    <t>K298</t>
  </si>
  <si>
    <t>K2991</t>
  </si>
  <si>
    <t>K2992</t>
  </si>
  <si>
    <t>K300</t>
  </si>
  <si>
    <t>K301</t>
  </si>
  <si>
    <t>K303</t>
  </si>
  <si>
    <t>K304</t>
  </si>
  <si>
    <t>K306</t>
  </si>
  <si>
    <t>K308</t>
  </si>
  <si>
    <t>K308-2</t>
  </si>
  <si>
    <t>K309</t>
  </si>
  <si>
    <t>K311</t>
  </si>
  <si>
    <t>K312</t>
  </si>
  <si>
    <t>K3141</t>
  </si>
  <si>
    <t>K3142</t>
  </si>
  <si>
    <t>K315</t>
  </si>
  <si>
    <t>K317</t>
  </si>
  <si>
    <t>K318</t>
  </si>
  <si>
    <t>K320</t>
  </si>
  <si>
    <t>K321</t>
  </si>
  <si>
    <t>K323</t>
  </si>
  <si>
    <t>K3251</t>
  </si>
  <si>
    <t>K3252</t>
  </si>
  <si>
    <t>K327</t>
  </si>
  <si>
    <t>K328-2</t>
  </si>
  <si>
    <t>K328-3</t>
  </si>
  <si>
    <t>K329</t>
  </si>
  <si>
    <t>K330</t>
  </si>
  <si>
    <t>K331-2</t>
  </si>
  <si>
    <t>K331-3</t>
  </si>
  <si>
    <t>K333</t>
  </si>
  <si>
    <t>K333-2</t>
  </si>
  <si>
    <t>K333-3</t>
  </si>
  <si>
    <t>K334-2</t>
  </si>
  <si>
    <t>K335</t>
  </si>
  <si>
    <t>K335-2</t>
  </si>
  <si>
    <t>K335-3</t>
  </si>
  <si>
    <t>K336</t>
  </si>
  <si>
    <t>K3381</t>
  </si>
  <si>
    <t>K3382</t>
  </si>
  <si>
    <t>K339</t>
  </si>
  <si>
    <t>K340-3</t>
  </si>
  <si>
    <t>K340-4</t>
  </si>
  <si>
    <t>K340-5</t>
  </si>
  <si>
    <t>K340-6</t>
  </si>
  <si>
    <t>K340-7</t>
  </si>
  <si>
    <t>K341</t>
  </si>
  <si>
    <t>K342</t>
  </si>
  <si>
    <t>K3431</t>
  </si>
  <si>
    <t>K3432</t>
  </si>
  <si>
    <t>K344</t>
  </si>
  <si>
    <t>K345</t>
  </si>
  <si>
    <t>K3461</t>
  </si>
  <si>
    <t>K3462</t>
  </si>
  <si>
    <t>K347</t>
  </si>
  <si>
    <t>K347-2</t>
  </si>
  <si>
    <t>K347-3</t>
  </si>
  <si>
    <t>K347-4</t>
  </si>
  <si>
    <t>K347-5</t>
  </si>
  <si>
    <t>K347-6</t>
  </si>
  <si>
    <t>K347-7</t>
  </si>
  <si>
    <t>K350</t>
  </si>
  <si>
    <t>K352-2</t>
  </si>
  <si>
    <t>K352-3</t>
  </si>
  <si>
    <t>K353</t>
  </si>
  <si>
    <t>K356-2</t>
  </si>
  <si>
    <t>K357</t>
  </si>
  <si>
    <t>K359</t>
  </si>
  <si>
    <t>K360</t>
  </si>
  <si>
    <t>K362</t>
  </si>
  <si>
    <t>K362-2</t>
  </si>
  <si>
    <t>K363</t>
  </si>
  <si>
    <t>K365</t>
  </si>
  <si>
    <t>K368</t>
  </si>
  <si>
    <t>K3691</t>
  </si>
  <si>
    <t>K3692</t>
  </si>
  <si>
    <t>K3711</t>
  </si>
  <si>
    <t>K3712</t>
  </si>
  <si>
    <t>K3713</t>
  </si>
  <si>
    <t>K3714</t>
  </si>
  <si>
    <t>K371-21</t>
  </si>
  <si>
    <t>K371-22</t>
  </si>
  <si>
    <t>K371-23</t>
  </si>
  <si>
    <t>K371-24</t>
  </si>
  <si>
    <t>K3721</t>
  </si>
  <si>
    <t>K3722</t>
  </si>
  <si>
    <t>K3731</t>
  </si>
  <si>
    <t>K3732</t>
  </si>
  <si>
    <t>K374</t>
  </si>
  <si>
    <t>K3751</t>
  </si>
  <si>
    <t>K3752</t>
  </si>
  <si>
    <t>K375-2</t>
  </si>
  <si>
    <t>K3771</t>
  </si>
  <si>
    <t>K3772</t>
  </si>
  <si>
    <t>K378</t>
  </si>
  <si>
    <t>K3791</t>
  </si>
  <si>
    <t>K3792</t>
  </si>
  <si>
    <t>K379-21</t>
  </si>
  <si>
    <t>K379-22</t>
  </si>
  <si>
    <t>K380</t>
  </si>
  <si>
    <t>K381</t>
  </si>
  <si>
    <t>K382-2</t>
  </si>
  <si>
    <t>K383</t>
  </si>
  <si>
    <t>K384</t>
  </si>
  <si>
    <t>K384-2</t>
  </si>
  <si>
    <t>K385</t>
  </si>
  <si>
    <t>K386</t>
  </si>
  <si>
    <t>K388</t>
  </si>
  <si>
    <t>K388-2</t>
  </si>
  <si>
    <t>K3891</t>
  </si>
  <si>
    <t>K3892</t>
  </si>
  <si>
    <t>K3901</t>
  </si>
  <si>
    <t>K3902</t>
  </si>
  <si>
    <t>K3911</t>
  </si>
  <si>
    <t>K3912</t>
  </si>
  <si>
    <t>K392</t>
  </si>
  <si>
    <t>K392-2</t>
  </si>
  <si>
    <t>K3931</t>
  </si>
  <si>
    <t>K3932</t>
  </si>
  <si>
    <t>K3941</t>
  </si>
  <si>
    <t>K3942</t>
  </si>
  <si>
    <t>K395</t>
  </si>
  <si>
    <t>K396-2</t>
  </si>
  <si>
    <t>K397</t>
  </si>
  <si>
    <t>K3981</t>
  </si>
  <si>
    <t>K3982</t>
  </si>
  <si>
    <t>K3983</t>
  </si>
  <si>
    <t>K4001</t>
  </si>
  <si>
    <t>K4002</t>
  </si>
  <si>
    <t>K401</t>
  </si>
  <si>
    <t>K4031</t>
  </si>
  <si>
    <t>K4032</t>
  </si>
  <si>
    <t>K403-21</t>
  </si>
  <si>
    <t>K403-22</t>
  </si>
  <si>
    <t>K403-23</t>
  </si>
  <si>
    <t>K403-24</t>
  </si>
  <si>
    <t>K4041</t>
  </si>
  <si>
    <t>K4042</t>
  </si>
  <si>
    <t>K4043</t>
  </si>
  <si>
    <t>K4044</t>
  </si>
  <si>
    <t>K4061</t>
  </si>
  <si>
    <t>K4062</t>
  </si>
  <si>
    <t>K4071</t>
  </si>
  <si>
    <t>K4072</t>
  </si>
  <si>
    <t>K4073ｲ</t>
  </si>
  <si>
    <t>K4073ﾛ</t>
  </si>
  <si>
    <t>K407-2</t>
  </si>
  <si>
    <t>K409</t>
  </si>
  <si>
    <t>K410</t>
  </si>
  <si>
    <t>K412</t>
  </si>
  <si>
    <t>K4131</t>
  </si>
  <si>
    <t>K4132</t>
  </si>
  <si>
    <t>K414-2</t>
  </si>
  <si>
    <t>K4151</t>
  </si>
  <si>
    <t>K4152</t>
  </si>
  <si>
    <t>K418</t>
  </si>
  <si>
    <t>K418-2</t>
  </si>
  <si>
    <t>K419</t>
  </si>
  <si>
    <t>K4211</t>
  </si>
  <si>
    <t>K4212</t>
  </si>
  <si>
    <t>K422</t>
  </si>
  <si>
    <t>K4231</t>
  </si>
  <si>
    <t>K4232</t>
  </si>
  <si>
    <t>K424</t>
  </si>
  <si>
    <t>K425</t>
  </si>
  <si>
    <t>K4261</t>
  </si>
  <si>
    <t>K4262</t>
  </si>
  <si>
    <t>K4263</t>
  </si>
  <si>
    <t>K426-21</t>
  </si>
  <si>
    <t>K426-22</t>
  </si>
  <si>
    <t>K426-23</t>
  </si>
  <si>
    <t>K427</t>
  </si>
  <si>
    <t>K427-2</t>
  </si>
  <si>
    <t>K428</t>
  </si>
  <si>
    <t>K4291</t>
  </si>
  <si>
    <t>K4292</t>
  </si>
  <si>
    <t>K429-21</t>
  </si>
  <si>
    <t>K429-22</t>
  </si>
  <si>
    <t>K430</t>
  </si>
  <si>
    <t>K431</t>
  </si>
  <si>
    <t>K433</t>
  </si>
  <si>
    <t>K434</t>
  </si>
  <si>
    <t>K434-2</t>
  </si>
  <si>
    <t>K4361</t>
  </si>
  <si>
    <t>K4362</t>
  </si>
  <si>
    <t>K437</t>
  </si>
  <si>
    <t>K4391</t>
  </si>
  <si>
    <t>K4392</t>
  </si>
  <si>
    <t>K440</t>
  </si>
  <si>
    <t>K4421</t>
  </si>
  <si>
    <t>K4422</t>
  </si>
  <si>
    <t>K4423</t>
  </si>
  <si>
    <t>K4431</t>
  </si>
  <si>
    <t>K4432</t>
  </si>
  <si>
    <t>K4433</t>
  </si>
  <si>
    <t>K4441</t>
  </si>
  <si>
    <t>K4442</t>
  </si>
  <si>
    <t>K4443</t>
  </si>
  <si>
    <t>K4444</t>
  </si>
  <si>
    <t>K444-21</t>
  </si>
  <si>
    <t>K444-22</t>
  </si>
  <si>
    <t>K445</t>
  </si>
  <si>
    <t>K4461ｲ</t>
  </si>
  <si>
    <t>K4461ﾛ</t>
  </si>
  <si>
    <t>K4462</t>
  </si>
  <si>
    <t>K4463</t>
  </si>
  <si>
    <t>K4471</t>
  </si>
  <si>
    <t>K4472</t>
  </si>
  <si>
    <t>K448</t>
  </si>
  <si>
    <t>K449</t>
  </si>
  <si>
    <t>K4501</t>
  </si>
  <si>
    <t>K4502</t>
  </si>
  <si>
    <t>K4503</t>
  </si>
  <si>
    <t>K451</t>
  </si>
  <si>
    <t>K452</t>
  </si>
  <si>
    <t>K454</t>
  </si>
  <si>
    <t>K455</t>
  </si>
  <si>
    <t>K4571</t>
  </si>
  <si>
    <t>K4572</t>
  </si>
  <si>
    <t>K4581</t>
  </si>
  <si>
    <t>K4582</t>
  </si>
  <si>
    <t>K4601</t>
  </si>
  <si>
    <t>K4602</t>
  </si>
  <si>
    <t>K4611</t>
  </si>
  <si>
    <t>K4612</t>
  </si>
  <si>
    <t>K461-21</t>
  </si>
  <si>
    <t>K461-22</t>
  </si>
  <si>
    <t>K462</t>
  </si>
  <si>
    <t>K462-2</t>
  </si>
  <si>
    <t>K4631</t>
  </si>
  <si>
    <t>K4632</t>
  </si>
  <si>
    <t>K4641</t>
  </si>
  <si>
    <t>K4642</t>
  </si>
  <si>
    <t>K464-2</t>
  </si>
  <si>
    <t>K465</t>
  </si>
  <si>
    <t>K466</t>
  </si>
  <si>
    <t>K468</t>
  </si>
  <si>
    <t>K4691</t>
  </si>
  <si>
    <t>K4692</t>
  </si>
  <si>
    <t>K471</t>
  </si>
  <si>
    <t>K472</t>
  </si>
  <si>
    <t>K4741</t>
  </si>
  <si>
    <t>K4742</t>
  </si>
  <si>
    <t>K474-2</t>
  </si>
  <si>
    <t>K474-3</t>
  </si>
  <si>
    <t>K475</t>
  </si>
  <si>
    <t>K475-2</t>
  </si>
  <si>
    <t>K4761</t>
  </si>
  <si>
    <t>K4762</t>
  </si>
  <si>
    <t>K4763</t>
  </si>
  <si>
    <t>K4764</t>
  </si>
  <si>
    <t>K4765</t>
  </si>
  <si>
    <t>K4766</t>
  </si>
  <si>
    <t>K4767</t>
  </si>
  <si>
    <t>K4768</t>
  </si>
  <si>
    <t>K4769</t>
  </si>
  <si>
    <t>K476-2</t>
  </si>
  <si>
    <t>K476-31</t>
  </si>
  <si>
    <t>K476-32</t>
  </si>
  <si>
    <t>K476-4</t>
  </si>
  <si>
    <t>K477</t>
  </si>
  <si>
    <t>K478</t>
  </si>
  <si>
    <t>K480</t>
  </si>
  <si>
    <t>K480-2</t>
  </si>
  <si>
    <t>K481</t>
  </si>
  <si>
    <t>K4821</t>
  </si>
  <si>
    <t>K4822</t>
  </si>
  <si>
    <t>K483</t>
  </si>
  <si>
    <t>K4841</t>
  </si>
  <si>
    <t>K4842</t>
  </si>
  <si>
    <t>K484-21</t>
  </si>
  <si>
    <t>K484-22</t>
  </si>
  <si>
    <t>K486</t>
  </si>
  <si>
    <t>K4871</t>
  </si>
  <si>
    <t>K4872</t>
  </si>
  <si>
    <t>K4873</t>
  </si>
  <si>
    <t>K488-2</t>
  </si>
  <si>
    <t>K488-3</t>
  </si>
  <si>
    <t>K488-4</t>
  </si>
  <si>
    <t>K493</t>
  </si>
  <si>
    <t>K4961</t>
  </si>
  <si>
    <t>K4962</t>
  </si>
  <si>
    <t>K496-2</t>
  </si>
  <si>
    <t>K496-31</t>
  </si>
  <si>
    <t>K496-32</t>
  </si>
  <si>
    <t>K496-4</t>
  </si>
  <si>
    <t>K497-2</t>
  </si>
  <si>
    <t>K4981</t>
  </si>
  <si>
    <t>K4982</t>
  </si>
  <si>
    <t>K499</t>
  </si>
  <si>
    <t>K501</t>
  </si>
  <si>
    <t>K501-2</t>
  </si>
  <si>
    <t>K501-3</t>
  </si>
  <si>
    <t>K502</t>
  </si>
  <si>
    <t>K502-21</t>
  </si>
  <si>
    <t>K502-22</t>
  </si>
  <si>
    <t>K502-3</t>
  </si>
  <si>
    <t>K502-4</t>
  </si>
  <si>
    <t>K502-5</t>
  </si>
  <si>
    <t>K5041</t>
  </si>
  <si>
    <t>K5042</t>
  </si>
  <si>
    <t>K504-2</t>
  </si>
  <si>
    <t>K507</t>
  </si>
  <si>
    <t>K508</t>
  </si>
  <si>
    <t>K508-21</t>
  </si>
  <si>
    <t>K508-22</t>
  </si>
  <si>
    <t>K508-3</t>
  </si>
  <si>
    <t>K5091</t>
  </si>
  <si>
    <t>K5092</t>
  </si>
  <si>
    <t>K509-2</t>
  </si>
  <si>
    <t>K509-3</t>
  </si>
  <si>
    <t>K509-4</t>
  </si>
  <si>
    <t>K510</t>
  </si>
  <si>
    <t>K510-21</t>
  </si>
  <si>
    <t>K510-22</t>
  </si>
  <si>
    <t>K510-3</t>
  </si>
  <si>
    <t>K5111</t>
  </si>
  <si>
    <t>K5112</t>
  </si>
  <si>
    <t>K5113</t>
  </si>
  <si>
    <t>K5114</t>
  </si>
  <si>
    <t>K5115</t>
  </si>
  <si>
    <t>K5116</t>
  </si>
  <si>
    <t>K5131</t>
  </si>
  <si>
    <t>K5132</t>
  </si>
  <si>
    <t>K513-2</t>
  </si>
  <si>
    <t>K513-3</t>
  </si>
  <si>
    <t>K513-4</t>
  </si>
  <si>
    <t>K5141</t>
  </si>
  <si>
    <t>K5142</t>
  </si>
  <si>
    <t>K5143</t>
  </si>
  <si>
    <t>K5144</t>
  </si>
  <si>
    <t>K5145</t>
  </si>
  <si>
    <t>K5146</t>
  </si>
  <si>
    <t>K5147</t>
  </si>
  <si>
    <t>K5148</t>
  </si>
  <si>
    <t>K5149</t>
  </si>
  <si>
    <t>K51410</t>
  </si>
  <si>
    <t>K514-21</t>
  </si>
  <si>
    <t>K514-22</t>
  </si>
  <si>
    <t>K514-23</t>
  </si>
  <si>
    <t>K514-3</t>
  </si>
  <si>
    <t>K514-4</t>
  </si>
  <si>
    <t>K514-5</t>
  </si>
  <si>
    <t>K514-6</t>
  </si>
  <si>
    <t>K516</t>
  </si>
  <si>
    <t>K517</t>
  </si>
  <si>
    <t>K5181</t>
  </si>
  <si>
    <t>K5182</t>
  </si>
  <si>
    <t>K519</t>
  </si>
  <si>
    <t>K5201</t>
  </si>
  <si>
    <t>K5202</t>
  </si>
  <si>
    <t>K5203</t>
  </si>
  <si>
    <t>K5211</t>
  </si>
  <si>
    <t>K5212</t>
  </si>
  <si>
    <t>K5213</t>
  </si>
  <si>
    <t>K5221</t>
  </si>
  <si>
    <t>K5222</t>
  </si>
  <si>
    <t>K5223</t>
  </si>
  <si>
    <t>K522-2</t>
  </si>
  <si>
    <t>K522-3</t>
  </si>
  <si>
    <t>K5231</t>
  </si>
  <si>
    <t>K5232</t>
  </si>
  <si>
    <t>K5233</t>
  </si>
  <si>
    <t>K5241</t>
  </si>
  <si>
    <t>K5242</t>
  </si>
  <si>
    <t>K524-2</t>
  </si>
  <si>
    <t>K5251</t>
  </si>
  <si>
    <t>K5252</t>
  </si>
  <si>
    <t>K5253</t>
  </si>
  <si>
    <t>K525-21</t>
  </si>
  <si>
    <t>K525-22</t>
  </si>
  <si>
    <t>K525-23</t>
  </si>
  <si>
    <t>K525-24</t>
  </si>
  <si>
    <t>K525-3</t>
  </si>
  <si>
    <t>K5261</t>
  </si>
  <si>
    <t>K5262</t>
  </si>
  <si>
    <t>K5263</t>
  </si>
  <si>
    <t>K526-21</t>
  </si>
  <si>
    <t>K526-22</t>
  </si>
  <si>
    <t>K526-3</t>
  </si>
  <si>
    <t>K526-4</t>
  </si>
  <si>
    <t>K5271</t>
  </si>
  <si>
    <t>K5272</t>
  </si>
  <si>
    <t>K528</t>
  </si>
  <si>
    <t>K528-2</t>
  </si>
  <si>
    <t>K528-3</t>
  </si>
  <si>
    <t>K5291</t>
  </si>
  <si>
    <t>K5292</t>
  </si>
  <si>
    <t>K5293</t>
  </si>
  <si>
    <t>K529-21</t>
  </si>
  <si>
    <t>K529-22</t>
  </si>
  <si>
    <t>K530-2</t>
  </si>
  <si>
    <t>K530-3</t>
  </si>
  <si>
    <t>K5311</t>
  </si>
  <si>
    <t>K5312</t>
  </si>
  <si>
    <t>K5321</t>
  </si>
  <si>
    <t>K5322</t>
  </si>
  <si>
    <t>K532-2</t>
  </si>
  <si>
    <t>K532-3</t>
  </si>
  <si>
    <t>K533-2</t>
  </si>
  <si>
    <t>K5341</t>
  </si>
  <si>
    <t>K5342</t>
  </si>
  <si>
    <t>K534-21</t>
  </si>
  <si>
    <t>K534-22</t>
  </si>
  <si>
    <t>K534-3</t>
  </si>
  <si>
    <t>K5351</t>
  </si>
  <si>
    <t>K5352</t>
  </si>
  <si>
    <t>K5371</t>
  </si>
  <si>
    <t>K5372</t>
  </si>
  <si>
    <t>K537-2</t>
  </si>
  <si>
    <t>K538</t>
  </si>
  <si>
    <t>K538-2</t>
  </si>
  <si>
    <t>K539</t>
  </si>
  <si>
    <t>K539-2</t>
  </si>
  <si>
    <t>K539-3</t>
  </si>
  <si>
    <t>K540</t>
  </si>
  <si>
    <t>K542</t>
  </si>
  <si>
    <t>K543</t>
  </si>
  <si>
    <t>K5441</t>
  </si>
  <si>
    <t>K5442</t>
  </si>
  <si>
    <t>K5443</t>
  </si>
  <si>
    <t>K545</t>
  </si>
  <si>
    <t>K5461</t>
  </si>
  <si>
    <t>K5462</t>
  </si>
  <si>
    <t>K5463</t>
  </si>
  <si>
    <t>K5481</t>
  </si>
  <si>
    <t>K5482</t>
  </si>
  <si>
    <t>K5491</t>
  </si>
  <si>
    <t>K5492</t>
  </si>
  <si>
    <t>K5493</t>
  </si>
  <si>
    <t>K550-2</t>
  </si>
  <si>
    <t>K5511</t>
  </si>
  <si>
    <t>K5512</t>
  </si>
  <si>
    <t>K5521</t>
  </si>
  <si>
    <t>K5522</t>
  </si>
  <si>
    <t>K552-21</t>
  </si>
  <si>
    <t>K552-22</t>
  </si>
  <si>
    <t>K5531</t>
  </si>
  <si>
    <t>K5532</t>
  </si>
  <si>
    <t>K5533</t>
  </si>
  <si>
    <t>K553-21</t>
  </si>
  <si>
    <t>K553-22</t>
  </si>
  <si>
    <t>K553-23</t>
  </si>
  <si>
    <t>K5541</t>
  </si>
  <si>
    <t>K5542</t>
  </si>
  <si>
    <t>K5543</t>
  </si>
  <si>
    <t>K5551</t>
  </si>
  <si>
    <t>K5552</t>
  </si>
  <si>
    <t>K5553</t>
  </si>
  <si>
    <t>K555-21</t>
  </si>
  <si>
    <t>K555-22</t>
  </si>
  <si>
    <t>K556-2</t>
  </si>
  <si>
    <t>K557</t>
  </si>
  <si>
    <t>K557-2</t>
  </si>
  <si>
    <t>K557-3</t>
  </si>
  <si>
    <t>K557-4</t>
  </si>
  <si>
    <t>K558</t>
  </si>
  <si>
    <t>K559-2</t>
  </si>
  <si>
    <t>K5601ｲ</t>
  </si>
  <si>
    <t>K5601ﾆ</t>
  </si>
  <si>
    <t>K5601ﾊ</t>
  </si>
  <si>
    <t>K5601ﾛ</t>
  </si>
  <si>
    <t>K5602</t>
  </si>
  <si>
    <t>K5603ｲ</t>
  </si>
  <si>
    <t>K5603ﾆ</t>
  </si>
  <si>
    <t>K5603ﾊ</t>
  </si>
  <si>
    <t>K5603ﾛ</t>
  </si>
  <si>
    <t>K5604</t>
  </si>
  <si>
    <t>K5605</t>
  </si>
  <si>
    <t>K5606</t>
  </si>
  <si>
    <t>K5607</t>
  </si>
  <si>
    <t>K560-21</t>
  </si>
  <si>
    <t>K560-22ｲ</t>
  </si>
  <si>
    <t>K560-22ﾆ</t>
  </si>
  <si>
    <t>K560-22ﾊ</t>
  </si>
  <si>
    <t>K560-22ﾛ</t>
  </si>
  <si>
    <t>K560-23</t>
  </si>
  <si>
    <t>K5611</t>
  </si>
  <si>
    <t>K5612</t>
  </si>
  <si>
    <t>K5613</t>
  </si>
  <si>
    <t>K5621</t>
  </si>
  <si>
    <t>K5622</t>
  </si>
  <si>
    <t>K562-2</t>
  </si>
  <si>
    <t>K563</t>
  </si>
  <si>
    <t>K564</t>
  </si>
  <si>
    <t>K566</t>
  </si>
  <si>
    <t>K5671</t>
  </si>
  <si>
    <t>K5672</t>
  </si>
  <si>
    <t>K5673</t>
  </si>
  <si>
    <t>K567-2</t>
  </si>
  <si>
    <t>K5681</t>
  </si>
  <si>
    <t>K5682</t>
  </si>
  <si>
    <t>K569</t>
  </si>
  <si>
    <t>K5701</t>
  </si>
  <si>
    <t>K5702</t>
  </si>
  <si>
    <t>K570-2</t>
  </si>
  <si>
    <t>K570-3</t>
  </si>
  <si>
    <t>K5711</t>
  </si>
  <si>
    <t>K5712ｲ</t>
  </si>
  <si>
    <t>K5712ﾛ</t>
  </si>
  <si>
    <t>K572</t>
  </si>
  <si>
    <t>K5731</t>
  </si>
  <si>
    <t>K5732</t>
  </si>
  <si>
    <t>K5741</t>
  </si>
  <si>
    <t>K5742</t>
  </si>
  <si>
    <t>K574-2</t>
  </si>
  <si>
    <t>K575</t>
  </si>
  <si>
    <t>K5761</t>
  </si>
  <si>
    <t>K5762</t>
  </si>
  <si>
    <t>K5763</t>
  </si>
  <si>
    <t>K5764</t>
  </si>
  <si>
    <t>K5771</t>
  </si>
  <si>
    <t>K5772</t>
  </si>
  <si>
    <t>K578</t>
  </si>
  <si>
    <t>K5791</t>
  </si>
  <si>
    <t>K5792</t>
  </si>
  <si>
    <t>K579-21</t>
  </si>
  <si>
    <t>K579-22</t>
  </si>
  <si>
    <t>K5801</t>
  </si>
  <si>
    <t>K5802</t>
  </si>
  <si>
    <t>K5811</t>
  </si>
  <si>
    <t>K5812</t>
  </si>
  <si>
    <t>K5813</t>
  </si>
  <si>
    <t>K5821</t>
  </si>
  <si>
    <t>K5822</t>
  </si>
  <si>
    <t>K5823</t>
  </si>
  <si>
    <t>K5831</t>
  </si>
  <si>
    <t>K5832</t>
  </si>
  <si>
    <t>K5833</t>
  </si>
  <si>
    <t>K5834</t>
  </si>
  <si>
    <t>K5841</t>
  </si>
  <si>
    <t>K5842</t>
  </si>
  <si>
    <t>K585</t>
  </si>
  <si>
    <t>K5861</t>
  </si>
  <si>
    <t>K5862</t>
  </si>
  <si>
    <t>K5863</t>
  </si>
  <si>
    <t>K587</t>
  </si>
  <si>
    <t>K588</t>
  </si>
  <si>
    <t>K590</t>
  </si>
  <si>
    <t>K591</t>
  </si>
  <si>
    <t>K592-2</t>
  </si>
  <si>
    <t>K593</t>
  </si>
  <si>
    <t>K5941</t>
  </si>
  <si>
    <t>K5942</t>
  </si>
  <si>
    <t>K5943</t>
  </si>
  <si>
    <t>K5951</t>
  </si>
  <si>
    <t>K5952</t>
  </si>
  <si>
    <t>K595-2</t>
  </si>
  <si>
    <t>K596</t>
  </si>
  <si>
    <t>K5971</t>
  </si>
  <si>
    <t>K5972</t>
  </si>
  <si>
    <t>K597-2</t>
  </si>
  <si>
    <t>K597-3</t>
  </si>
  <si>
    <t>K597-4</t>
  </si>
  <si>
    <t>K598-2</t>
  </si>
  <si>
    <t>K5991</t>
  </si>
  <si>
    <t>K5992</t>
  </si>
  <si>
    <t>K599-2</t>
  </si>
  <si>
    <t>K599-3</t>
  </si>
  <si>
    <t>K599-4</t>
  </si>
  <si>
    <t>K599-51</t>
  </si>
  <si>
    <t>K599-52</t>
  </si>
  <si>
    <t>K6001</t>
  </si>
  <si>
    <t>K6002</t>
  </si>
  <si>
    <t>K6011</t>
  </si>
  <si>
    <t>K6012</t>
  </si>
  <si>
    <t>K6021</t>
  </si>
  <si>
    <t>K6022</t>
  </si>
  <si>
    <t>K6031</t>
  </si>
  <si>
    <t>K6032</t>
  </si>
  <si>
    <t>K6033</t>
  </si>
  <si>
    <t>K603-21</t>
  </si>
  <si>
    <t>K603-22</t>
  </si>
  <si>
    <t>K603-23</t>
  </si>
  <si>
    <t>K604-21</t>
  </si>
  <si>
    <t>K604-22</t>
  </si>
  <si>
    <t>K604-23</t>
  </si>
  <si>
    <t>K604-24</t>
  </si>
  <si>
    <t>K605</t>
  </si>
  <si>
    <t>K605-2</t>
  </si>
  <si>
    <t>K605-3</t>
  </si>
  <si>
    <t>K605-4</t>
  </si>
  <si>
    <t>K605-5</t>
  </si>
  <si>
    <t>K606</t>
  </si>
  <si>
    <t>K6071</t>
  </si>
  <si>
    <t>K6072</t>
  </si>
  <si>
    <t>K607-2</t>
  </si>
  <si>
    <t>K607-3</t>
  </si>
  <si>
    <t>K6081</t>
  </si>
  <si>
    <t>K6082</t>
  </si>
  <si>
    <t>K608-2</t>
  </si>
  <si>
    <t>K608-3</t>
  </si>
  <si>
    <t>K6091</t>
  </si>
  <si>
    <t>K6092</t>
  </si>
  <si>
    <t>K6093</t>
  </si>
  <si>
    <t>K609-2</t>
  </si>
  <si>
    <t>K6101</t>
  </si>
  <si>
    <t>K6102</t>
  </si>
  <si>
    <t>K6103</t>
  </si>
  <si>
    <t>K6104</t>
  </si>
  <si>
    <t>K6105</t>
  </si>
  <si>
    <t>K610-2</t>
  </si>
  <si>
    <t>K610-3</t>
  </si>
  <si>
    <t>K610-4</t>
  </si>
  <si>
    <t>K610-5</t>
  </si>
  <si>
    <t>K6111</t>
  </si>
  <si>
    <t>K6112</t>
  </si>
  <si>
    <t>K6113</t>
  </si>
  <si>
    <t>K612</t>
  </si>
  <si>
    <t>K6141</t>
  </si>
  <si>
    <t>K6142</t>
  </si>
  <si>
    <t>K6143</t>
  </si>
  <si>
    <t>K6144</t>
  </si>
  <si>
    <t>K6145</t>
  </si>
  <si>
    <t>K6146</t>
  </si>
  <si>
    <t>K6147</t>
  </si>
  <si>
    <t>K6151</t>
  </si>
  <si>
    <t>K6152</t>
  </si>
  <si>
    <t>K6153</t>
  </si>
  <si>
    <t>K615-2</t>
  </si>
  <si>
    <t>K616</t>
  </si>
  <si>
    <t>K616-2</t>
  </si>
  <si>
    <t>K616-3</t>
  </si>
  <si>
    <t>K616-4</t>
  </si>
  <si>
    <t>K616-5</t>
  </si>
  <si>
    <t>K6171</t>
  </si>
  <si>
    <t>K6172</t>
  </si>
  <si>
    <t>K6173</t>
  </si>
  <si>
    <t>K617-2</t>
  </si>
  <si>
    <t>K617-3</t>
  </si>
  <si>
    <t>K617-4</t>
  </si>
  <si>
    <t>K617-5</t>
  </si>
  <si>
    <t>K6181</t>
  </si>
  <si>
    <t>K6182</t>
  </si>
  <si>
    <t>K6191</t>
  </si>
  <si>
    <t>K6192</t>
  </si>
  <si>
    <t>K619-2</t>
  </si>
  <si>
    <t>K620</t>
  </si>
  <si>
    <t>K620-2</t>
  </si>
  <si>
    <t>K622</t>
  </si>
  <si>
    <t>K6231</t>
  </si>
  <si>
    <t>K6232</t>
  </si>
  <si>
    <t>K6233</t>
  </si>
  <si>
    <t>K623-2</t>
  </si>
  <si>
    <t>K6251</t>
  </si>
  <si>
    <t>K6252</t>
  </si>
  <si>
    <t>K6261</t>
  </si>
  <si>
    <t>K6262</t>
  </si>
  <si>
    <t>K626-2</t>
  </si>
  <si>
    <t>K6271</t>
  </si>
  <si>
    <t>K6272</t>
  </si>
  <si>
    <t>K6273</t>
  </si>
  <si>
    <t>K6274</t>
  </si>
  <si>
    <t>K6275</t>
  </si>
  <si>
    <t>K6276</t>
  </si>
  <si>
    <t>K6277</t>
  </si>
  <si>
    <t>K6278</t>
  </si>
  <si>
    <t>K627-2</t>
  </si>
  <si>
    <t>K627-3</t>
  </si>
  <si>
    <t>K627-4</t>
  </si>
  <si>
    <t>K628</t>
  </si>
  <si>
    <t>K6311</t>
  </si>
  <si>
    <t>K6312</t>
  </si>
  <si>
    <t>K6321</t>
  </si>
  <si>
    <t>K6322</t>
  </si>
  <si>
    <t>K6331</t>
  </si>
  <si>
    <t>K6332</t>
  </si>
  <si>
    <t>K6333</t>
  </si>
  <si>
    <t>K6334</t>
  </si>
  <si>
    <t>K6335</t>
  </si>
  <si>
    <t>K6336</t>
  </si>
  <si>
    <t>K6337</t>
  </si>
  <si>
    <t>K6338</t>
  </si>
  <si>
    <t>K6339</t>
  </si>
  <si>
    <t>K633-21</t>
  </si>
  <si>
    <t>K633-22</t>
  </si>
  <si>
    <t>K633-23</t>
  </si>
  <si>
    <t>K633-24</t>
  </si>
  <si>
    <t>K633-25</t>
  </si>
  <si>
    <t>K634</t>
  </si>
  <si>
    <t>K635</t>
  </si>
  <si>
    <t>K635-2</t>
  </si>
  <si>
    <t>K635-3</t>
  </si>
  <si>
    <t>K636-2</t>
  </si>
  <si>
    <t>K636-3</t>
  </si>
  <si>
    <t>K636-4</t>
  </si>
  <si>
    <t>K6371</t>
  </si>
  <si>
    <t>K6372</t>
  </si>
  <si>
    <t>K6373</t>
  </si>
  <si>
    <t>K6374</t>
  </si>
  <si>
    <t>K637-2</t>
  </si>
  <si>
    <t>K638</t>
  </si>
  <si>
    <t>K639-2</t>
  </si>
  <si>
    <t>K639-3</t>
  </si>
  <si>
    <t>K6401</t>
  </si>
  <si>
    <t>K6402</t>
  </si>
  <si>
    <t>K641</t>
  </si>
  <si>
    <t>K6421</t>
  </si>
  <si>
    <t>K6422</t>
  </si>
  <si>
    <t>K642-2</t>
  </si>
  <si>
    <t>K642-3</t>
  </si>
  <si>
    <t>K643</t>
  </si>
  <si>
    <t>K643-2</t>
  </si>
  <si>
    <t>K6441</t>
  </si>
  <si>
    <t>K6442</t>
  </si>
  <si>
    <t>K646</t>
  </si>
  <si>
    <t>K647</t>
  </si>
  <si>
    <t>K647-2</t>
  </si>
  <si>
    <t>K649</t>
  </si>
  <si>
    <t>K649-2</t>
  </si>
  <si>
    <t>K652</t>
  </si>
  <si>
    <t>K6531</t>
  </si>
  <si>
    <t>K6532</t>
  </si>
  <si>
    <t>K6533</t>
  </si>
  <si>
    <t>K6534</t>
  </si>
  <si>
    <t>K653-2</t>
  </si>
  <si>
    <t>K653-3</t>
  </si>
  <si>
    <t>K653-4</t>
  </si>
  <si>
    <t>K653-5</t>
  </si>
  <si>
    <t>K654-2</t>
  </si>
  <si>
    <t>K654-31</t>
  </si>
  <si>
    <t>K654-32</t>
  </si>
  <si>
    <t>K6551</t>
  </si>
  <si>
    <t>K6552</t>
  </si>
  <si>
    <t>K655-21</t>
  </si>
  <si>
    <t>K655-22</t>
  </si>
  <si>
    <t>K655-3</t>
  </si>
  <si>
    <t>K655-41</t>
  </si>
  <si>
    <t>K655-42</t>
  </si>
  <si>
    <t>K655-51</t>
  </si>
  <si>
    <t>K655-52</t>
  </si>
  <si>
    <t>K656</t>
  </si>
  <si>
    <t>K656-2</t>
  </si>
  <si>
    <t>K6571</t>
  </si>
  <si>
    <t>K6572</t>
  </si>
  <si>
    <t>K657-21</t>
  </si>
  <si>
    <t>K657-22</t>
  </si>
  <si>
    <t>K6591</t>
  </si>
  <si>
    <t>K6592</t>
  </si>
  <si>
    <t>K6593</t>
  </si>
  <si>
    <t>K659-2</t>
  </si>
  <si>
    <t>K6601</t>
  </si>
  <si>
    <t>K6602</t>
  </si>
  <si>
    <t>K6603</t>
  </si>
  <si>
    <t>K660-2</t>
  </si>
  <si>
    <t>K661</t>
  </si>
  <si>
    <t>K662</t>
  </si>
  <si>
    <t>K662-2</t>
  </si>
  <si>
    <t>K664</t>
  </si>
  <si>
    <t>K664-2</t>
  </si>
  <si>
    <t>K665</t>
  </si>
  <si>
    <t>K665-2</t>
  </si>
  <si>
    <t>K666-2</t>
  </si>
  <si>
    <t>K667</t>
  </si>
  <si>
    <t>K667-2</t>
  </si>
  <si>
    <t>K667-3</t>
  </si>
  <si>
    <t>K668</t>
  </si>
  <si>
    <t>K670</t>
  </si>
  <si>
    <t>K6711</t>
  </si>
  <si>
    <t>K6712</t>
  </si>
  <si>
    <t>K671-21</t>
  </si>
  <si>
    <t>K671-22</t>
  </si>
  <si>
    <t>K672-2</t>
  </si>
  <si>
    <t>K673</t>
  </si>
  <si>
    <t>K674</t>
  </si>
  <si>
    <t>K674-2</t>
  </si>
  <si>
    <t>K6751</t>
  </si>
  <si>
    <t>K6752</t>
  </si>
  <si>
    <t>K6753</t>
  </si>
  <si>
    <t>K6754</t>
  </si>
  <si>
    <t>K6755</t>
  </si>
  <si>
    <t>K6771</t>
  </si>
  <si>
    <t>K6772</t>
  </si>
  <si>
    <t>K677-21</t>
  </si>
  <si>
    <t>K677-22</t>
  </si>
  <si>
    <t>K679</t>
  </si>
  <si>
    <t>K680</t>
  </si>
  <si>
    <t>K6821</t>
  </si>
  <si>
    <t>K6822</t>
  </si>
  <si>
    <t>K682-2</t>
  </si>
  <si>
    <t>K682-3</t>
  </si>
  <si>
    <t>K682-4</t>
  </si>
  <si>
    <t>K6851</t>
  </si>
  <si>
    <t>K6852</t>
  </si>
  <si>
    <t>K686</t>
  </si>
  <si>
    <t>K6871</t>
  </si>
  <si>
    <t>K6872</t>
  </si>
  <si>
    <t>K688</t>
  </si>
  <si>
    <t>K689</t>
  </si>
  <si>
    <t>K6911</t>
  </si>
  <si>
    <t>K6912</t>
  </si>
  <si>
    <t>K691-2</t>
  </si>
  <si>
    <t>K692</t>
  </si>
  <si>
    <t>K692-2</t>
  </si>
  <si>
    <t>K693</t>
  </si>
  <si>
    <t>K694</t>
  </si>
  <si>
    <t>K6951</t>
  </si>
  <si>
    <t>K6952</t>
  </si>
  <si>
    <t>K6953</t>
  </si>
  <si>
    <t>K6954</t>
  </si>
  <si>
    <t>K6955</t>
  </si>
  <si>
    <t>K6956</t>
  </si>
  <si>
    <t>K6957</t>
  </si>
  <si>
    <t>K695-21</t>
  </si>
  <si>
    <t>K695-22</t>
  </si>
  <si>
    <t>K695-23</t>
  </si>
  <si>
    <t>K695-24</t>
  </si>
  <si>
    <t>K695-25</t>
  </si>
  <si>
    <t>K695-26</t>
  </si>
  <si>
    <t>K696</t>
  </si>
  <si>
    <t>K6971</t>
  </si>
  <si>
    <t>K6972</t>
  </si>
  <si>
    <t>K697-21</t>
  </si>
  <si>
    <t>K697-22</t>
  </si>
  <si>
    <t>K697-31ｲ</t>
  </si>
  <si>
    <t>K697-31ﾛ</t>
  </si>
  <si>
    <t>K697-32ｲ</t>
  </si>
  <si>
    <t>K697-32ﾛ</t>
  </si>
  <si>
    <t>K697-4</t>
  </si>
  <si>
    <t>K697-5</t>
  </si>
  <si>
    <t>K697-6</t>
  </si>
  <si>
    <t>K697-7</t>
  </si>
  <si>
    <t>K6981</t>
  </si>
  <si>
    <t>K6982</t>
  </si>
  <si>
    <t>K6991</t>
  </si>
  <si>
    <t>K6992</t>
  </si>
  <si>
    <t>K699-2</t>
  </si>
  <si>
    <t>K700</t>
  </si>
  <si>
    <t>K700-2</t>
  </si>
  <si>
    <t>K7021ｲ</t>
  </si>
  <si>
    <t>K7021ﾛ</t>
  </si>
  <si>
    <t>K7022</t>
  </si>
  <si>
    <t>K7023</t>
  </si>
  <si>
    <t>K7024</t>
  </si>
  <si>
    <t>K702-21</t>
  </si>
  <si>
    <t>K702-22</t>
  </si>
  <si>
    <t>K7031</t>
  </si>
  <si>
    <t>K7032</t>
  </si>
  <si>
    <t>K7033</t>
  </si>
  <si>
    <t>K7034</t>
  </si>
  <si>
    <t>K703-2</t>
  </si>
  <si>
    <t>K705</t>
  </si>
  <si>
    <t>K706</t>
  </si>
  <si>
    <t>K7071</t>
  </si>
  <si>
    <t>K7072</t>
  </si>
  <si>
    <t>K708</t>
  </si>
  <si>
    <t>K708-2</t>
  </si>
  <si>
    <t>K708-3</t>
  </si>
  <si>
    <t>K709</t>
  </si>
  <si>
    <t>K709-2</t>
  </si>
  <si>
    <t>K709-3</t>
  </si>
  <si>
    <t>K709-4</t>
  </si>
  <si>
    <t>K709-5</t>
  </si>
  <si>
    <t>K711</t>
  </si>
  <si>
    <t>K711-2</t>
  </si>
  <si>
    <t>K712</t>
  </si>
  <si>
    <t>K714</t>
  </si>
  <si>
    <t>K714-2</t>
  </si>
  <si>
    <t>K7151</t>
  </si>
  <si>
    <t>K7152</t>
  </si>
  <si>
    <t>K715-2</t>
  </si>
  <si>
    <t>K7161</t>
  </si>
  <si>
    <t>K7162</t>
  </si>
  <si>
    <t>K716-21</t>
  </si>
  <si>
    <t>K716-22</t>
  </si>
  <si>
    <t>K717</t>
  </si>
  <si>
    <t>K7181</t>
  </si>
  <si>
    <t>K7182</t>
  </si>
  <si>
    <t>K718-21</t>
  </si>
  <si>
    <t>K718-22</t>
  </si>
  <si>
    <t>K7191</t>
  </si>
  <si>
    <t>K7192</t>
  </si>
  <si>
    <t>K7193</t>
  </si>
  <si>
    <t>K719-21</t>
  </si>
  <si>
    <t>K719-22</t>
  </si>
  <si>
    <t>K719-3</t>
  </si>
  <si>
    <t>K719-4</t>
  </si>
  <si>
    <t>K719-5</t>
  </si>
  <si>
    <t>K720</t>
  </si>
  <si>
    <t>K7211</t>
  </si>
  <si>
    <t>K7212</t>
  </si>
  <si>
    <t>K721-3</t>
  </si>
  <si>
    <t>K721-4</t>
  </si>
  <si>
    <t>K724</t>
  </si>
  <si>
    <t>K725-2</t>
  </si>
  <si>
    <t>K726</t>
  </si>
  <si>
    <t>K726-2</t>
  </si>
  <si>
    <t>K727</t>
  </si>
  <si>
    <t>K7291</t>
  </si>
  <si>
    <t>K7292</t>
  </si>
  <si>
    <t>K729-2</t>
  </si>
  <si>
    <t>K729-3</t>
  </si>
  <si>
    <t>K7301</t>
  </si>
  <si>
    <t>K7302</t>
  </si>
  <si>
    <t>K7311</t>
  </si>
  <si>
    <t>K7312</t>
  </si>
  <si>
    <t>K7321</t>
  </si>
  <si>
    <t>K7322</t>
  </si>
  <si>
    <t>K733</t>
  </si>
  <si>
    <t>K734-2</t>
  </si>
  <si>
    <t>K735</t>
  </si>
  <si>
    <t>K735-2</t>
  </si>
  <si>
    <t>K735-3</t>
  </si>
  <si>
    <t>K735-4</t>
  </si>
  <si>
    <t>K7361</t>
  </si>
  <si>
    <t>K7362</t>
  </si>
  <si>
    <t>K7381</t>
  </si>
  <si>
    <t>K7382</t>
  </si>
  <si>
    <t>K7391</t>
  </si>
  <si>
    <t>K7392</t>
  </si>
  <si>
    <t>K7393</t>
  </si>
  <si>
    <t>K739-2</t>
  </si>
  <si>
    <t>K739-3</t>
  </si>
  <si>
    <t>K7401</t>
  </si>
  <si>
    <t>K7402</t>
  </si>
  <si>
    <t>K7403</t>
  </si>
  <si>
    <t>K7404</t>
  </si>
  <si>
    <t>K740-21</t>
  </si>
  <si>
    <t>K740-22</t>
  </si>
  <si>
    <t>K740-23</t>
  </si>
  <si>
    <t>K741</t>
  </si>
  <si>
    <t>K7421ｲ</t>
  </si>
  <si>
    <t>K7421ﾛ</t>
  </si>
  <si>
    <t>K7422</t>
  </si>
  <si>
    <t>K7423</t>
  </si>
  <si>
    <t>K7424</t>
  </si>
  <si>
    <t>K742-2</t>
  </si>
  <si>
    <t>K7431</t>
  </si>
  <si>
    <t>K7432</t>
  </si>
  <si>
    <t>K7433</t>
  </si>
  <si>
    <t>K7434</t>
  </si>
  <si>
    <t>K7435</t>
  </si>
  <si>
    <t>K743-2</t>
  </si>
  <si>
    <t>K743-4</t>
  </si>
  <si>
    <t>K743-5</t>
  </si>
  <si>
    <t>K743-6</t>
  </si>
  <si>
    <t>K744</t>
  </si>
  <si>
    <t>K745</t>
  </si>
  <si>
    <t>K7461</t>
  </si>
  <si>
    <t>K7462</t>
  </si>
  <si>
    <t>K746-2</t>
  </si>
  <si>
    <t>K747</t>
  </si>
  <si>
    <t>K7481</t>
  </si>
  <si>
    <t>K7482</t>
  </si>
  <si>
    <t>K7501</t>
  </si>
  <si>
    <t>K7502</t>
  </si>
  <si>
    <t>K7511</t>
  </si>
  <si>
    <t>K7512</t>
  </si>
  <si>
    <t>K7513</t>
  </si>
  <si>
    <t>K7514</t>
  </si>
  <si>
    <t>K751-2</t>
  </si>
  <si>
    <t>K751-3</t>
  </si>
  <si>
    <t>K7521</t>
  </si>
  <si>
    <t>K7522</t>
  </si>
  <si>
    <t>K753</t>
  </si>
  <si>
    <t>K754</t>
  </si>
  <si>
    <t>K754-2</t>
  </si>
  <si>
    <t>K754-3</t>
  </si>
  <si>
    <t>K7551</t>
  </si>
  <si>
    <t>K7552</t>
  </si>
  <si>
    <t>K755-2</t>
  </si>
  <si>
    <t>K756</t>
  </si>
  <si>
    <t>K756-2</t>
  </si>
  <si>
    <t>K757</t>
  </si>
  <si>
    <t>K757-2</t>
  </si>
  <si>
    <t>K759</t>
  </si>
  <si>
    <t>K760</t>
  </si>
  <si>
    <t>K762</t>
  </si>
  <si>
    <t>K763</t>
  </si>
  <si>
    <t>K765</t>
  </si>
  <si>
    <t>K766</t>
  </si>
  <si>
    <t>K768</t>
  </si>
  <si>
    <t>K769</t>
  </si>
  <si>
    <t>K769-2</t>
  </si>
  <si>
    <t>K769-3</t>
  </si>
  <si>
    <t>K770</t>
  </si>
  <si>
    <t>K770-2</t>
  </si>
  <si>
    <t>K770-3</t>
  </si>
  <si>
    <t>K771</t>
  </si>
  <si>
    <t>K772</t>
  </si>
  <si>
    <t>K772-2</t>
  </si>
  <si>
    <t>K772-3</t>
  </si>
  <si>
    <t>K773</t>
  </si>
  <si>
    <t>K773-2</t>
  </si>
  <si>
    <t>K773-3</t>
  </si>
  <si>
    <t>K773-4</t>
  </si>
  <si>
    <t>K773-5</t>
  </si>
  <si>
    <t>K775</t>
  </si>
  <si>
    <t>K776</t>
  </si>
  <si>
    <t>K777</t>
  </si>
  <si>
    <t>K778</t>
  </si>
  <si>
    <t>K778-2</t>
  </si>
  <si>
    <t>K779</t>
  </si>
  <si>
    <t>K779-2</t>
  </si>
  <si>
    <t>K779-3</t>
  </si>
  <si>
    <t>K780</t>
  </si>
  <si>
    <t>K780-2</t>
  </si>
  <si>
    <t>K7811</t>
  </si>
  <si>
    <t>K7812</t>
  </si>
  <si>
    <t>K781-2</t>
  </si>
  <si>
    <t>K781-3</t>
  </si>
  <si>
    <t>K7821</t>
  </si>
  <si>
    <t>K7822</t>
  </si>
  <si>
    <t>K783</t>
  </si>
  <si>
    <t>K783-2</t>
  </si>
  <si>
    <t>K783-3</t>
  </si>
  <si>
    <t>K784</t>
  </si>
  <si>
    <t>K784-2</t>
  </si>
  <si>
    <t>K785</t>
  </si>
  <si>
    <t>K785-2</t>
  </si>
  <si>
    <t>K786</t>
  </si>
  <si>
    <t>K787</t>
  </si>
  <si>
    <t>K788</t>
  </si>
  <si>
    <t>K789</t>
  </si>
  <si>
    <t>K790</t>
  </si>
  <si>
    <t>K791</t>
  </si>
  <si>
    <t>K792</t>
  </si>
  <si>
    <t>K793</t>
  </si>
  <si>
    <t>K794</t>
  </si>
  <si>
    <t>K794-2</t>
  </si>
  <si>
    <t>K795</t>
  </si>
  <si>
    <t>K796</t>
  </si>
  <si>
    <t>K797</t>
  </si>
  <si>
    <t>K7981</t>
  </si>
  <si>
    <t>K7982</t>
  </si>
  <si>
    <t>K798-2</t>
  </si>
  <si>
    <t>K799</t>
  </si>
  <si>
    <t>K800</t>
  </si>
  <si>
    <t>K800-2</t>
  </si>
  <si>
    <t>K800-3</t>
  </si>
  <si>
    <t>K8011</t>
  </si>
  <si>
    <t>K8012</t>
  </si>
  <si>
    <t>K802</t>
  </si>
  <si>
    <t>K802-21</t>
  </si>
  <si>
    <t>K802-22</t>
  </si>
  <si>
    <t>K802-31</t>
  </si>
  <si>
    <t>K802-32</t>
  </si>
  <si>
    <t>K802-4</t>
  </si>
  <si>
    <t>K802-5</t>
  </si>
  <si>
    <t>K802-6</t>
  </si>
  <si>
    <t>K8031</t>
  </si>
  <si>
    <t>K8032</t>
  </si>
  <si>
    <t>K8033</t>
  </si>
  <si>
    <t>K8034</t>
  </si>
  <si>
    <t>K8035</t>
  </si>
  <si>
    <t>K8036ｲ</t>
  </si>
  <si>
    <t>K8036ﾛ</t>
  </si>
  <si>
    <t>K803-2</t>
  </si>
  <si>
    <t>K803-3</t>
  </si>
  <si>
    <t>K804</t>
  </si>
  <si>
    <t>K804-2</t>
  </si>
  <si>
    <t>K805</t>
  </si>
  <si>
    <t>K806</t>
  </si>
  <si>
    <t>K807</t>
  </si>
  <si>
    <t>K808</t>
  </si>
  <si>
    <t>K809</t>
  </si>
  <si>
    <t>K809-2</t>
  </si>
  <si>
    <t>K809-3</t>
  </si>
  <si>
    <t>K810</t>
  </si>
  <si>
    <t>K811</t>
  </si>
  <si>
    <t>K812</t>
  </si>
  <si>
    <t>K812-21</t>
  </si>
  <si>
    <t>K812-22</t>
  </si>
  <si>
    <t>K813</t>
  </si>
  <si>
    <t>K814</t>
  </si>
  <si>
    <t>K8151</t>
  </si>
  <si>
    <t>K8152</t>
  </si>
  <si>
    <t>K816</t>
  </si>
  <si>
    <t>K8171</t>
  </si>
  <si>
    <t>K8172</t>
  </si>
  <si>
    <t>K8173</t>
  </si>
  <si>
    <t>K8181</t>
  </si>
  <si>
    <t>K8182</t>
  </si>
  <si>
    <t>K819</t>
  </si>
  <si>
    <t>K819-2</t>
  </si>
  <si>
    <t>K820</t>
  </si>
  <si>
    <t>K821</t>
  </si>
  <si>
    <t>K821-2</t>
  </si>
  <si>
    <t>K821-3</t>
  </si>
  <si>
    <t>K822</t>
  </si>
  <si>
    <t>K8231</t>
  </si>
  <si>
    <t>K8232</t>
  </si>
  <si>
    <t>K823-2</t>
  </si>
  <si>
    <t>K823-3</t>
  </si>
  <si>
    <t>K823-4</t>
  </si>
  <si>
    <t>K823-5</t>
  </si>
  <si>
    <t>K824</t>
  </si>
  <si>
    <t>K825</t>
  </si>
  <si>
    <t>K826</t>
  </si>
  <si>
    <t>K826-2</t>
  </si>
  <si>
    <t>K826-3</t>
  </si>
  <si>
    <t>K8271</t>
  </si>
  <si>
    <t>K8272</t>
  </si>
  <si>
    <t>K8281</t>
  </si>
  <si>
    <t>K8282</t>
  </si>
  <si>
    <t>K828-21</t>
  </si>
  <si>
    <t>K828-22</t>
  </si>
  <si>
    <t>K829</t>
  </si>
  <si>
    <t>K830</t>
  </si>
  <si>
    <t>K830-21</t>
  </si>
  <si>
    <t>K830-22</t>
  </si>
  <si>
    <t>K832</t>
  </si>
  <si>
    <t>K833</t>
  </si>
  <si>
    <t>K834</t>
  </si>
  <si>
    <t>K834-2</t>
  </si>
  <si>
    <t>K8351</t>
  </si>
  <si>
    <t>K8352</t>
  </si>
  <si>
    <t>K836</t>
  </si>
  <si>
    <t>K836-2</t>
  </si>
  <si>
    <t>K837</t>
  </si>
  <si>
    <t>K8381</t>
  </si>
  <si>
    <t>K8382</t>
  </si>
  <si>
    <t>K839</t>
  </si>
  <si>
    <t>K840</t>
  </si>
  <si>
    <t>K8411</t>
  </si>
  <si>
    <t>K8412</t>
  </si>
  <si>
    <t>K841-21</t>
  </si>
  <si>
    <t>K841-22</t>
  </si>
  <si>
    <t>K841-3</t>
  </si>
  <si>
    <t>K841-4</t>
  </si>
  <si>
    <t>K843</t>
  </si>
  <si>
    <t>K843-2</t>
  </si>
  <si>
    <t>K843-3</t>
  </si>
  <si>
    <t>K843-4</t>
  </si>
  <si>
    <t>K844</t>
  </si>
  <si>
    <t>K845</t>
  </si>
  <si>
    <t>K846</t>
  </si>
  <si>
    <t>K847</t>
  </si>
  <si>
    <t>K848</t>
  </si>
  <si>
    <t>K849</t>
  </si>
  <si>
    <t>K8501</t>
  </si>
  <si>
    <t>K8502</t>
  </si>
  <si>
    <t>K850-2</t>
  </si>
  <si>
    <t>K8511</t>
  </si>
  <si>
    <t>K8512</t>
  </si>
  <si>
    <t>K851-2</t>
  </si>
  <si>
    <t>K851-31</t>
  </si>
  <si>
    <t>K851-32</t>
  </si>
  <si>
    <t>K8521</t>
  </si>
  <si>
    <t>K8522</t>
  </si>
  <si>
    <t>K8523</t>
  </si>
  <si>
    <t>K8524</t>
  </si>
  <si>
    <t>K8531</t>
  </si>
  <si>
    <t>K8532</t>
  </si>
  <si>
    <t>K854</t>
  </si>
  <si>
    <t>K854-2</t>
  </si>
  <si>
    <t>K8551</t>
  </si>
  <si>
    <t>K8552</t>
  </si>
  <si>
    <t>K856</t>
  </si>
  <si>
    <t>K856-2</t>
  </si>
  <si>
    <t>K856-3</t>
  </si>
  <si>
    <t>K856-4</t>
  </si>
  <si>
    <t>K857</t>
  </si>
  <si>
    <t>K858</t>
  </si>
  <si>
    <t>K8591</t>
  </si>
  <si>
    <t>K8592</t>
  </si>
  <si>
    <t>K8593</t>
  </si>
  <si>
    <t>K8594</t>
  </si>
  <si>
    <t>K8595</t>
  </si>
  <si>
    <t>K859-2</t>
  </si>
  <si>
    <t>K860</t>
  </si>
  <si>
    <t>K860-2</t>
  </si>
  <si>
    <t>K861</t>
  </si>
  <si>
    <t>K862</t>
  </si>
  <si>
    <t>K863</t>
  </si>
  <si>
    <t>K863-2</t>
  </si>
  <si>
    <t>K863-3</t>
  </si>
  <si>
    <t>K8641</t>
  </si>
  <si>
    <t>K8642</t>
  </si>
  <si>
    <t>K8643</t>
  </si>
  <si>
    <t>K8651</t>
  </si>
  <si>
    <t>K8652</t>
  </si>
  <si>
    <t>K8653</t>
  </si>
  <si>
    <t>K8654</t>
  </si>
  <si>
    <t>K865-2</t>
  </si>
  <si>
    <t>K866</t>
  </si>
  <si>
    <t>K866-2</t>
  </si>
  <si>
    <t>K867</t>
  </si>
  <si>
    <t>K867-2</t>
  </si>
  <si>
    <t>K867-3</t>
  </si>
  <si>
    <t>K867-4</t>
  </si>
  <si>
    <t>K871</t>
  </si>
  <si>
    <t>K8721</t>
  </si>
  <si>
    <t>K8722</t>
  </si>
  <si>
    <t>K872-2</t>
  </si>
  <si>
    <t>K872-3</t>
  </si>
  <si>
    <t>K872-41</t>
  </si>
  <si>
    <t>K872-42</t>
  </si>
  <si>
    <t>K872-5</t>
  </si>
  <si>
    <t>K873</t>
  </si>
  <si>
    <t>K876</t>
  </si>
  <si>
    <t>K876-2</t>
  </si>
  <si>
    <t>K877</t>
  </si>
  <si>
    <t>K877-2</t>
  </si>
  <si>
    <t>K878</t>
  </si>
  <si>
    <t>K878-2</t>
  </si>
  <si>
    <t>K879</t>
  </si>
  <si>
    <t>K879-2</t>
  </si>
  <si>
    <t>K881</t>
  </si>
  <si>
    <t>K882</t>
  </si>
  <si>
    <t>K883</t>
  </si>
  <si>
    <t>K883-21</t>
  </si>
  <si>
    <t>K883-22</t>
  </si>
  <si>
    <t>K884</t>
  </si>
  <si>
    <t>K885</t>
  </si>
  <si>
    <t>K885-2</t>
  </si>
  <si>
    <t>K8861</t>
  </si>
  <si>
    <t>K8862</t>
  </si>
  <si>
    <t>K8871</t>
  </si>
  <si>
    <t>K8872</t>
  </si>
  <si>
    <t>K887-21</t>
  </si>
  <si>
    <t>K887-22</t>
  </si>
  <si>
    <t>K887-31</t>
  </si>
  <si>
    <t>K887-32</t>
  </si>
  <si>
    <t>K887-4</t>
  </si>
  <si>
    <t>K8881</t>
  </si>
  <si>
    <t>K8882</t>
  </si>
  <si>
    <t>K888-21</t>
  </si>
  <si>
    <t>K888-22</t>
  </si>
  <si>
    <t>K889</t>
  </si>
  <si>
    <t>K890</t>
  </si>
  <si>
    <t>K890-2</t>
  </si>
  <si>
    <t>K890-3</t>
  </si>
  <si>
    <t>K891</t>
  </si>
  <si>
    <t>K892</t>
  </si>
  <si>
    <t>K893</t>
  </si>
  <si>
    <t>K8941</t>
  </si>
  <si>
    <t>K8942</t>
  </si>
  <si>
    <t>K895</t>
  </si>
  <si>
    <t>K8961</t>
  </si>
  <si>
    <t>K8962</t>
  </si>
  <si>
    <t>K8963</t>
  </si>
  <si>
    <t>K8964</t>
  </si>
  <si>
    <t>K897</t>
  </si>
  <si>
    <t>K8981</t>
  </si>
  <si>
    <t>K8982</t>
  </si>
  <si>
    <t>K899</t>
  </si>
  <si>
    <t>K900</t>
  </si>
  <si>
    <t>K900-2</t>
  </si>
  <si>
    <t>K901</t>
  </si>
  <si>
    <t>K902</t>
  </si>
  <si>
    <t>K9031</t>
  </si>
  <si>
    <t>K9032</t>
  </si>
  <si>
    <t>K9033</t>
  </si>
  <si>
    <t>K904</t>
  </si>
  <si>
    <t>K9051</t>
  </si>
  <si>
    <t>K9052</t>
  </si>
  <si>
    <t>K9061</t>
  </si>
  <si>
    <t>K9062</t>
  </si>
  <si>
    <t>K9063</t>
  </si>
  <si>
    <t>K907</t>
  </si>
  <si>
    <t>K908</t>
  </si>
  <si>
    <t>K9091</t>
  </si>
  <si>
    <t>K9092</t>
  </si>
  <si>
    <t>K909-2</t>
  </si>
  <si>
    <t>K910-2</t>
  </si>
  <si>
    <t>K910-3</t>
  </si>
  <si>
    <t>K911</t>
  </si>
  <si>
    <t>K9121</t>
  </si>
  <si>
    <t>K9122</t>
  </si>
  <si>
    <t>K9131</t>
  </si>
  <si>
    <t>K9132</t>
  </si>
  <si>
    <t>K913-21</t>
  </si>
  <si>
    <t>K913-22</t>
  </si>
  <si>
    <t>K914</t>
  </si>
  <si>
    <t>K915</t>
  </si>
  <si>
    <t>K9211ｲ</t>
  </si>
  <si>
    <t>K9211ﾛ</t>
  </si>
  <si>
    <t>K9212ｲ</t>
  </si>
  <si>
    <t>K9212ﾛ</t>
  </si>
  <si>
    <t>K9221ｲ</t>
  </si>
  <si>
    <t>K9221ﾛ</t>
  </si>
  <si>
    <t>K9222ｲ</t>
  </si>
  <si>
    <t>K9222ﾛ</t>
  </si>
  <si>
    <t>K9223</t>
  </si>
  <si>
    <t>K923</t>
  </si>
  <si>
    <t>K924</t>
  </si>
  <si>
    <t>J0001</t>
  </si>
  <si>
    <t>J0002</t>
  </si>
  <si>
    <t>J0003</t>
  </si>
  <si>
    <t>J0004</t>
  </si>
  <si>
    <t>J000-2</t>
  </si>
  <si>
    <t>J000-31</t>
  </si>
  <si>
    <t>J000-32</t>
  </si>
  <si>
    <t>J001</t>
  </si>
  <si>
    <t>J002</t>
  </si>
  <si>
    <t>J0031</t>
  </si>
  <si>
    <t>J0032</t>
  </si>
  <si>
    <t>J0033</t>
  </si>
  <si>
    <t>J0041</t>
  </si>
  <si>
    <t>J0042</t>
  </si>
  <si>
    <t>J004-2</t>
  </si>
  <si>
    <t>J004-3</t>
  </si>
  <si>
    <t>J006</t>
  </si>
  <si>
    <t>J007</t>
  </si>
  <si>
    <t>J0081</t>
  </si>
  <si>
    <t>J0082</t>
  </si>
  <si>
    <t>J0091</t>
  </si>
  <si>
    <t>J0092</t>
  </si>
  <si>
    <t>J0093</t>
  </si>
  <si>
    <t>J0101</t>
  </si>
  <si>
    <t>J0102</t>
  </si>
  <si>
    <t>J0103</t>
  </si>
  <si>
    <t>J012</t>
  </si>
  <si>
    <t>J0131</t>
  </si>
  <si>
    <t>J0132</t>
  </si>
  <si>
    <t>J0133</t>
  </si>
  <si>
    <t>J014</t>
  </si>
  <si>
    <t>J015</t>
  </si>
  <si>
    <t>J015-2</t>
  </si>
  <si>
    <t>J016</t>
  </si>
  <si>
    <t>J0171</t>
  </si>
  <si>
    <t>J0172</t>
  </si>
  <si>
    <t>J017-2</t>
  </si>
  <si>
    <t>J0181</t>
  </si>
  <si>
    <t>J0182</t>
  </si>
  <si>
    <t>J0191</t>
  </si>
  <si>
    <t>J0192</t>
  </si>
  <si>
    <t>J020</t>
  </si>
  <si>
    <t>J0211</t>
  </si>
  <si>
    <t>J0212</t>
  </si>
  <si>
    <t>J0221</t>
  </si>
  <si>
    <t>J0222</t>
  </si>
  <si>
    <t>J0231</t>
  </si>
  <si>
    <t>J0232</t>
  </si>
  <si>
    <t>J0241</t>
  </si>
  <si>
    <t>J0242</t>
  </si>
  <si>
    <t>J0243</t>
  </si>
  <si>
    <t>J024-21</t>
  </si>
  <si>
    <t>J024-22</t>
  </si>
  <si>
    <t>J024-23</t>
  </si>
  <si>
    <t>J024-3</t>
  </si>
  <si>
    <t>J024-4</t>
  </si>
  <si>
    <t>J026</t>
  </si>
  <si>
    <t>J027</t>
  </si>
  <si>
    <t>J028</t>
  </si>
  <si>
    <t>J0301</t>
  </si>
  <si>
    <t>J0302</t>
  </si>
  <si>
    <t>J031</t>
  </si>
  <si>
    <t>J032</t>
  </si>
  <si>
    <t>J0331</t>
  </si>
  <si>
    <t>J0332</t>
  </si>
  <si>
    <t>J034</t>
  </si>
  <si>
    <t>J035</t>
  </si>
  <si>
    <t>J0361</t>
  </si>
  <si>
    <t>J0362</t>
  </si>
  <si>
    <t>J0371</t>
  </si>
  <si>
    <t>J0372</t>
  </si>
  <si>
    <t>J0373</t>
  </si>
  <si>
    <t>J038</t>
  </si>
  <si>
    <t>J0391</t>
  </si>
  <si>
    <t>J0392</t>
  </si>
  <si>
    <t>J0393</t>
  </si>
  <si>
    <t>J040</t>
  </si>
  <si>
    <t>J041</t>
  </si>
  <si>
    <t>J0421</t>
  </si>
  <si>
    <t>J0422</t>
  </si>
  <si>
    <t>J0431</t>
  </si>
  <si>
    <t>J0432</t>
  </si>
  <si>
    <t>J044</t>
  </si>
  <si>
    <t>J045</t>
  </si>
  <si>
    <t>J046</t>
  </si>
  <si>
    <t>J0471</t>
  </si>
  <si>
    <t>J049</t>
  </si>
  <si>
    <t>J050</t>
  </si>
  <si>
    <t>J051</t>
  </si>
  <si>
    <t>J052</t>
  </si>
  <si>
    <t>J0531</t>
  </si>
  <si>
    <t>J0532</t>
  </si>
  <si>
    <t>J0533</t>
  </si>
  <si>
    <t>J054</t>
  </si>
  <si>
    <t>J055</t>
  </si>
  <si>
    <t>J056</t>
  </si>
  <si>
    <t>J057</t>
  </si>
  <si>
    <t>J0591</t>
  </si>
  <si>
    <t>J0592</t>
  </si>
  <si>
    <t>J0601</t>
  </si>
  <si>
    <t>J0602</t>
  </si>
  <si>
    <t>J061</t>
  </si>
  <si>
    <t>J062</t>
  </si>
  <si>
    <t>J0631</t>
  </si>
  <si>
    <t>J0632</t>
  </si>
  <si>
    <t>J0633</t>
  </si>
  <si>
    <t>J0634</t>
  </si>
  <si>
    <t>J063-22</t>
  </si>
  <si>
    <t>J063-31</t>
  </si>
  <si>
    <t>J063-32</t>
  </si>
  <si>
    <t>J0651</t>
  </si>
  <si>
    <t>J0652</t>
  </si>
  <si>
    <t>J0661</t>
  </si>
  <si>
    <t>J0662</t>
  </si>
  <si>
    <t>J067</t>
  </si>
  <si>
    <t>J068</t>
  </si>
  <si>
    <t>J0691</t>
  </si>
  <si>
    <t>J0692</t>
  </si>
  <si>
    <t>J0693</t>
  </si>
  <si>
    <t>J070</t>
  </si>
  <si>
    <t>J070-2</t>
  </si>
  <si>
    <t>J071</t>
  </si>
  <si>
    <t>J0721</t>
  </si>
  <si>
    <t>J0722</t>
  </si>
  <si>
    <t>J072-21</t>
  </si>
  <si>
    <t>J072-22</t>
  </si>
  <si>
    <t>J0731</t>
  </si>
  <si>
    <t>J0733</t>
  </si>
  <si>
    <t>J0751</t>
  </si>
  <si>
    <t>J0752</t>
  </si>
  <si>
    <t>J0753</t>
  </si>
  <si>
    <t>J0754</t>
  </si>
  <si>
    <t>J075-21</t>
  </si>
  <si>
    <t>J075-22</t>
  </si>
  <si>
    <t>J076</t>
  </si>
  <si>
    <t>J077</t>
  </si>
  <si>
    <t>J078</t>
  </si>
  <si>
    <t>J079</t>
  </si>
  <si>
    <t>J0802</t>
  </si>
  <si>
    <t>J0803</t>
  </si>
  <si>
    <t>J0811</t>
  </si>
  <si>
    <t>J0812</t>
  </si>
  <si>
    <t>J0821</t>
  </si>
  <si>
    <t>J0822</t>
  </si>
  <si>
    <t>J0823</t>
  </si>
  <si>
    <t>J0831</t>
  </si>
  <si>
    <t>J0832</t>
  </si>
  <si>
    <t>J0841</t>
  </si>
  <si>
    <t>J0842</t>
  </si>
  <si>
    <t>J0844</t>
  </si>
  <si>
    <t>J0845</t>
  </si>
  <si>
    <t>J0846</t>
  </si>
  <si>
    <t>J084-21</t>
  </si>
  <si>
    <t>J084-22</t>
  </si>
  <si>
    <t>J084-23</t>
  </si>
  <si>
    <t>J084-24</t>
  </si>
  <si>
    <t>J084-25</t>
  </si>
  <si>
    <t>J084-26</t>
  </si>
  <si>
    <t>J084-27</t>
  </si>
  <si>
    <t>J084-28</t>
  </si>
  <si>
    <t>J0851</t>
  </si>
  <si>
    <t>J0852</t>
  </si>
  <si>
    <t>J086</t>
  </si>
  <si>
    <t>J086-2</t>
  </si>
  <si>
    <t>J087</t>
  </si>
  <si>
    <t>J087-2</t>
  </si>
  <si>
    <t>J0881</t>
  </si>
  <si>
    <t>J0882</t>
  </si>
  <si>
    <t>J0891</t>
  </si>
  <si>
    <t>J0892</t>
  </si>
  <si>
    <t>J0893</t>
  </si>
  <si>
    <t>J0894</t>
  </si>
  <si>
    <t>J089-21</t>
  </si>
  <si>
    <t>J089-22</t>
  </si>
  <si>
    <t>J089-23</t>
  </si>
  <si>
    <t>J089-24</t>
  </si>
  <si>
    <t>J090</t>
  </si>
  <si>
    <t>J090-21</t>
  </si>
  <si>
    <t>J090-22</t>
  </si>
  <si>
    <t>J090-23</t>
  </si>
  <si>
    <t>J090-24</t>
  </si>
  <si>
    <t>J0911</t>
  </si>
  <si>
    <t>J0912</t>
  </si>
  <si>
    <t>J0913</t>
  </si>
  <si>
    <t>J092</t>
  </si>
  <si>
    <t>J093</t>
  </si>
  <si>
    <t>J095</t>
  </si>
  <si>
    <t>J096</t>
  </si>
  <si>
    <t>J0971</t>
  </si>
  <si>
    <t>J0972</t>
  </si>
  <si>
    <t>J098</t>
  </si>
  <si>
    <t>J099</t>
  </si>
  <si>
    <t>J099-2</t>
  </si>
  <si>
    <t>J1001</t>
  </si>
  <si>
    <t>J1002</t>
  </si>
  <si>
    <t>J100-2</t>
  </si>
  <si>
    <t>J101</t>
  </si>
  <si>
    <t>J101-2</t>
  </si>
  <si>
    <t>J102</t>
  </si>
  <si>
    <t>J103</t>
  </si>
  <si>
    <t>J1041</t>
  </si>
  <si>
    <t>J1042</t>
  </si>
  <si>
    <t>J1043</t>
  </si>
  <si>
    <t>J1044</t>
  </si>
  <si>
    <t>J104-21</t>
  </si>
  <si>
    <t>J104-22</t>
  </si>
  <si>
    <t>J105</t>
  </si>
  <si>
    <t>J106</t>
  </si>
  <si>
    <t>J107</t>
  </si>
  <si>
    <t>J1081</t>
  </si>
  <si>
    <t>J1082</t>
  </si>
  <si>
    <t>J1091</t>
  </si>
  <si>
    <t>J110</t>
  </si>
  <si>
    <t>-</t>
    <phoneticPr fontId="1"/>
  </si>
  <si>
    <t>◎ 個別の全身麻酔の手術の実施状況（「病棟票」３．「② 全身麻酔の手術 総数」(150)欄の内訳）</t>
    <rPh sb="2" eb="4">
      <t>コベツ</t>
    </rPh>
    <rPh sb="5" eb="7">
      <t>ゼンシン</t>
    </rPh>
    <rPh sb="7" eb="9">
      <t>マスイ</t>
    </rPh>
    <rPh sb="10" eb="12">
      <t>シュジュツ</t>
    </rPh>
    <rPh sb="13" eb="15">
      <t>ジッシ</t>
    </rPh>
    <rPh sb="15" eb="17">
      <t>ジョウキョウ</t>
    </rPh>
    <rPh sb="19" eb="21">
      <t>ビョウトウ</t>
    </rPh>
    <phoneticPr fontId="2"/>
  </si>
  <si>
    <t>◎ 個別の手術の実施状況（「病棟票」３．「① 手術 総数」(149)欄の内訳）</t>
    <rPh sb="2" eb="4">
      <t>コベツ</t>
    </rPh>
    <rPh sb="5" eb="7">
      <t>シュジュツ</t>
    </rPh>
    <rPh sb="8" eb="10">
      <t>ジッシ</t>
    </rPh>
    <rPh sb="10" eb="12">
      <t>ジョウキョウ</t>
    </rPh>
    <rPh sb="14" eb="16">
      <t>ビョウトウ</t>
    </rPh>
    <rPh sb="34" eb="35">
      <t>ラン</t>
    </rPh>
    <rPh sb="36" eb="38">
      <t>ウチワケ</t>
    </rPh>
    <phoneticPr fontId="2"/>
  </si>
  <si>
    <t>V1107</t>
  </si>
  <si>
    <t>V1110</t>
  </si>
  <si>
    <t>AJ1110</t>
  </si>
  <si>
    <t>AX1110</t>
  </si>
  <si>
    <t>V1113</t>
  </si>
  <si>
    <t>AJ1113</t>
  </si>
  <si>
    <t>AX1113</t>
  </si>
  <si>
    <t>V1116</t>
  </si>
  <si>
    <t>AJ1116</t>
  </si>
  <si>
    <t>AX1116</t>
  </si>
  <si>
    <t>V1119</t>
  </si>
  <si>
    <t>AJ1119</t>
  </si>
  <si>
    <t>AX1119</t>
  </si>
  <si>
    <t>V1122</t>
  </si>
  <si>
    <t>AJ1122</t>
  </si>
  <si>
    <t>AX1122</t>
  </si>
  <si>
    <t>V1125</t>
  </si>
  <si>
    <t>AJ1125</t>
  </si>
  <si>
    <t>AX1125</t>
  </si>
  <si>
    <t>V1128</t>
  </si>
  <si>
    <t>AJ1128</t>
  </si>
  <si>
    <t>AX1128</t>
  </si>
  <si>
    <t>９．―①＿廃用症候群リハビリ＿レセプト件数＿(352)</t>
  </si>
  <si>
    <t>V1131</t>
  </si>
  <si>
    <t>９．―①＿廃用症候群リハビリ＿算定日数＿(352)</t>
  </si>
  <si>
    <t>AJ1131</t>
  </si>
  <si>
    <t>９．―①＿廃用症候群リハビリ＿算定回数＿(352)</t>
  </si>
  <si>
    <t>AX1131</t>
  </si>
  <si>
    <t>９．―①＿廃用症候群リハビリ＿（Ⅰ）＿レセプト件数＿(353)</t>
  </si>
  <si>
    <t>V1134</t>
  </si>
  <si>
    <t>９．―①＿廃用症候群リハビリ＿（Ⅰ）＿算定日数＿(353)</t>
  </si>
  <si>
    <t>AJ1134</t>
  </si>
  <si>
    <t>９．―①＿廃用症候群リハビリ＿（Ⅰ）＿算定回数＿(353)</t>
  </si>
  <si>
    <t>AX1134</t>
  </si>
  <si>
    <t>９．―①＿廃用症候群リハビリ＿（Ⅱ）＿レセプト件数＿(354)</t>
  </si>
  <si>
    <t>V1137</t>
  </si>
  <si>
    <t>９．―①＿廃用症候群リハビリ＿（Ⅱ）＿算定日数＿(354)</t>
  </si>
  <si>
    <t>AJ1137</t>
  </si>
  <si>
    <t>９．―①＿廃用症候群リハビリ＿（Ⅱ）＿算定回数＿(354)</t>
  </si>
  <si>
    <t>AX1137</t>
  </si>
  <si>
    <t>９．―①＿廃用症候群リハビリ＿（Ⅲ）＿レセプト件数＿(355)</t>
  </si>
  <si>
    <t>V1140</t>
  </si>
  <si>
    <t>９．―①＿廃用症候群リハビリ＿（Ⅲ）＿算定日数＿(355)</t>
  </si>
  <si>
    <t>AJ1140</t>
  </si>
  <si>
    <t>９．―①＿廃用症候群リハビリ＿（Ⅲ）＿算定回数＿(355)</t>
  </si>
  <si>
    <t>AX1140</t>
  </si>
  <si>
    <t>V1143</t>
  </si>
  <si>
    <t>AJ1143</t>
  </si>
  <si>
    <t>AX1143</t>
  </si>
  <si>
    <t>V1146</t>
  </si>
  <si>
    <t>AJ1146</t>
  </si>
  <si>
    <t>AX1146</t>
  </si>
  <si>
    <t>V1149</t>
  </si>
  <si>
    <t>AJ1149</t>
  </si>
  <si>
    <t>AX1149</t>
  </si>
  <si>
    <t>V1152</t>
  </si>
  <si>
    <t>AJ1152</t>
  </si>
  <si>
    <t>AX1152</t>
  </si>
  <si>
    <t>V1155</t>
  </si>
  <si>
    <t>AJ1155</t>
  </si>
  <si>
    <t>AX1155</t>
  </si>
  <si>
    <t>V1158</t>
  </si>
  <si>
    <t>AJ1158</t>
  </si>
  <si>
    <t>AX1158</t>
  </si>
  <si>
    <t>V1161</t>
  </si>
  <si>
    <t>AJ1161</t>
  </si>
  <si>
    <t>AX1161</t>
  </si>
  <si>
    <t>V1167</t>
  </si>
  <si>
    <t>AJ1167</t>
  </si>
  <si>
    <t>AX1167</t>
  </si>
  <si>
    <t>V1170</t>
  </si>
  <si>
    <t>AJ1170</t>
  </si>
  <si>
    <t>AX1170</t>
  </si>
  <si>
    <t>V1173</t>
  </si>
  <si>
    <t>AJ1173</t>
  </si>
  <si>
    <t>AX1173</t>
  </si>
  <si>
    <t>V1176</t>
  </si>
  <si>
    <t>AJ1176</t>
  </si>
  <si>
    <t>AX1176</t>
  </si>
  <si>
    <t>V1179</t>
  </si>
  <si>
    <t>AJ1179</t>
  </si>
  <si>
    <t>AX1179</t>
  </si>
  <si>
    <t>V1182</t>
  </si>
  <si>
    <t>AX1182</t>
  </si>
  <si>
    <t>V1185</t>
  </si>
  <si>
    <t>AJ1185</t>
  </si>
  <si>
    <t>AX1185</t>
  </si>
  <si>
    <t>V1188</t>
  </si>
  <si>
    <t>AJ1188</t>
  </si>
  <si>
    <t>AX1188</t>
  </si>
  <si>
    <t>V1191</t>
  </si>
  <si>
    <t>AX1191</t>
  </si>
  <si>
    <t>V1194</t>
  </si>
  <si>
    <t>AX1194</t>
  </si>
  <si>
    <t>V1197</t>
  </si>
  <si>
    <t>AX1197</t>
  </si>
  <si>
    <t>V1200</t>
  </si>
  <si>
    <t>V1206</t>
  </si>
  <si>
    <t>AX1206</t>
  </si>
  <si>
    <t>V1209</t>
  </si>
  <si>
    <t>AX1209</t>
  </si>
  <si>
    <t>V1212</t>
  </si>
  <si>
    <t>AX1212</t>
  </si>
  <si>
    <t>V1218</t>
  </si>
  <si>
    <t>AX1218</t>
  </si>
  <si>
    <t>V1221</t>
  </si>
  <si>
    <t>AX1221</t>
  </si>
  <si>
    <t>V1224</t>
  </si>
  <si>
    <t>AX1224</t>
  </si>
  <si>
    <t>V1227</t>
  </si>
  <si>
    <t>AX1227</t>
  </si>
  <si>
    <t>V1232</t>
  </si>
  <si>
    <t>AX1232</t>
  </si>
  <si>
    <t>V1235</t>
  </si>
  <si>
    <t>AJ1235</t>
  </si>
  <si>
    <t>AX1235</t>
  </si>
  <si>
    <t>V1238</t>
  </si>
  <si>
    <t>AX1238</t>
  </si>
  <si>
    <t>V1241</t>
  </si>
  <si>
    <t>V747</t>
  </si>
  <si>
    <t>AJ747</t>
  </si>
  <si>
    <t>AX747</t>
  </si>
  <si>
    <t>V750</t>
  </si>
  <si>
    <t>AX750</t>
  </si>
  <si>
    <t>V753</t>
  </si>
  <si>
    <t>AX753</t>
  </si>
  <si>
    <t>V756</t>
  </si>
  <si>
    <t>AX756</t>
  </si>
  <si>
    <t>V759</t>
  </si>
  <si>
    <t>AX759</t>
  </si>
  <si>
    <t>V762</t>
  </si>
  <si>
    <t>AX762</t>
  </si>
  <si>
    <t>V765</t>
  </si>
  <si>
    <t>AX765</t>
  </si>
  <si>
    <t>V768</t>
  </si>
  <si>
    <t>AX768</t>
  </si>
  <si>
    <t>V771</t>
  </si>
  <si>
    <t>V774</t>
  </si>
  <si>
    <t>V777</t>
  </si>
  <si>
    <t>V780</t>
  </si>
  <si>
    <t>V786</t>
  </si>
  <si>
    <t>AX786</t>
  </si>
  <si>
    <t>V789</t>
  </si>
  <si>
    <t>V792</t>
  </si>
  <si>
    <t>AX792</t>
  </si>
  <si>
    <t>V795</t>
  </si>
  <si>
    <t>V798</t>
  </si>
  <si>
    <t>AJ798</t>
  </si>
  <si>
    <t>AX798</t>
  </si>
  <si>
    <t>V801</t>
  </si>
  <si>
    <t>AX801</t>
  </si>
  <si>
    <t>V804</t>
  </si>
  <si>
    <t>AX804</t>
  </si>
  <si>
    <t>V870</t>
  </si>
  <si>
    <t>AX870</t>
  </si>
  <si>
    <t>V882</t>
  </si>
  <si>
    <t>AX882</t>
  </si>
  <si>
    <t>V885</t>
  </si>
  <si>
    <t>AX885</t>
  </si>
  <si>
    <t>V888</t>
  </si>
  <si>
    <t>AX888</t>
  </si>
  <si>
    <t>V894</t>
  </si>
  <si>
    <t>AX894</t>
  </si>
  <si>
    <t>V897</t>
  </si>
  <si>
    <t>AX897</t>
  </si>
  <si>
    <t>V900</t>
  </si>
  <si>
    <t>AX900</t>
  </si>
  <si>
    <t>V903</t>
  </si>
  <si>
    <t>AX903</t>
  </si>
  <si>
    <t>V906</t>
  </si>
  <si>
    <t>AX906</t>
  </si>
  <si>
    <t>V909</t>
  </si>
  <si>
    <t>AX909</t>
  </si>
  <si>
    <t>V912</t>
  </si>
  <si>
    <t>V915</t>
  </si>
  <si>
    <t>V918</t>
  </si>
  <si>
    <t>V921</t>
  </si>
  <si>
    <t>V924</t>
  </si>
  <si>
    <t>AJ924</t>
  </si>
  <si>
    <t>AX924</t>
  </si>
  <si>
    <t>V927</t>
  </si>
  <si>
    <t>AX927</t>
  </si>
  <si>
    <t>V930</t>
  </si>
  <si>
    <t>AJ930</t>
  </si>
  <si>
    <t>AX930</t>
  </si>
  <si>
    <t>V933</t>
  </si>
  <si>
    <t>AJ933</t>
  </si>
  <si>
    <t>AX933</t>
  </si>
  <si>
    <t>V936</t>
  </si>
  <si>
    <t>AJ936</t>
  </si>
  <si>
    <t>AX936</t>
  </si>
  <si>
    <t>V939</t>
  </si>
  <si>
    <t>AX939</t>
  </si>
  <si>
    <t>V942</t>
  </si>
  <si>
    <t>AX942</t>
  </si>
  <si>
    <t>V945</t>
  </si>
  <si>
    <t>AX945</t>
  </si>
  <si>
    <t>V948</t>
  </si>
  <si>
    <t>AJ948</t>
  </si>
  <si>
    <t>AX948</t>
  </si>
  <si>
    <t>V951</t>
  </si>
  <si>
    <t>AJ951</t>
  </si>
  <si>
    <t>AX951</t>
  </si>
  <si>
    <t>V957</t>
  </si>
  <si>
    <t>V960</t>
  </si>
  <si>
    <t>V963</t>
  </si>
  <si>
    <t>V966</t>
  </si>
  <si>
    <t>V969</t>
  </si>
  <si>
    <t>V972</t>
  </si>
  <si>
    <t>V975</t>
  </si>
  <si>
    <t>AX975</t>
  </si>
  <si>
    <t>V978</t>
  </si>
  <si>
    <t>AX978</t>
  </si>
  <si>
    <t>V981</t>
  </si>
  <si>
    <t>AX981</t>
  </si>
  <si>
    <t>V984</t>
  </si>
  <si>
    <t>AX984</t>
  </si>
  <si>
    <t>V987</t>
  </si>
  <si>
    <t>AX987</t>
  </si>
  <si>
    <t>V990</t>
  </si>
  <si>
    <t>AX990</t>
  </si>
  <si>
    <t>V993</t>
  </si>
  <si>
    <t>AX993</t>
  </si>
  <si>
    <t>V996</t>
  </si>
  <si>
    <t>V999</t>
  </si>
  <si>
    <t>AX999</t>
  </si>
  <si>
    <t>V1002</t>
  </si>
  <si>
    <t>AX1002</t>
  </si>
  <si>
    <t>V1005</t>
  </si>
  <si>
    <t>V1008</t>
  </si>
  <si>
    <t>AX1008</t>
  </si>
  <si>
    <t>V1014</t>
  </si>
  <si>
    <t>AX1014</t>
  </si>
  <si>
    <t>V1017</t>
  </si>
  <si>
    <t>V1020</t>
  </si>
  <si>
    <t>AJ1020</t>
  </si>
  <si>
    <t>AX1020</t>
  </si>
  <si>
    <t>V1023</t>
  </si>
  <si>
    <t>AX1023</t>
  </si>
  <si>
    <t>V1026</t>
  </si>
  <si>
    <t>AX1026</t>
  </si>
  <si>
    <t>V1029</t>
  </si>
  <si>
    <t>AX1029</t>
  </si>
  <si>
    <t>V1032</t>
  </si>
  <si>
    <t>AX1032</t>
  </si>
  <si>
    <t>V1035</t>
  </si>
  <si>
    <t>AX1035</t>
  </si>
  <si>
    <t>V1038</t>
  </si>
  <si>
    <t>AX1038</t>
  </si>
  <si>
    <t>V1041</t>
  </si>
  <si>
    <t>V1044</t>
  </si>
  <si>
    <t>AX1044</t>
  </si>
  <si>
    <t>V1047</t>
  </si>
  <si>
    <t>AX1047</t>
  </si>
  <si>
    <t>V1050</t>
  </si>
  <si>
    <t>AX1050</t>
  </si>
  <si>
    <t>V1053</t>
  </si>
  <si>
    <t>AJ1053</t>
  </si>
  <si>
    <t>AX1053</t>
  </si>
  <si>
    <t>V1056</t>
  </si>
  <si>
    <t>AJ1056</t>
  </si>
  <si>
    <t>AX1056</t>
  </si>
  <si>
    <t>V1059</t>
  </si>
  <si>
    <t>AX1059</t>
  </si>
  <si>
    <t>V1065</t>
  </si>
  <si>
    <t>AX1065</t>
  </si>
  <si>
    <t>V1068</t>
  </si>
  <si>
    <t>AX1068</t>
  </si>
  <si>
    <t>８．―⑦人工腎臓、腹膜灌流＿人工腎臓＿レセプト件数＿(333)</t>
  </si>
  <si>
    <t>V1071</t>
  </si>
  <si>
    <t>８．―⑦人工腎臓、腹膜灌流＿人工腎臓＿算定回数＿(333)</t>
  </si>
  <si>
    <t>AX1071</t>
  </si>
  <si>
    <t>８．―⑦人工腎臓、腹膜灌流＿人工腎臓＿慢性維持透析＿レセプト件数＿(334)</t>
  </si>
  <si>
    <t>V1074</t>
  </si>
  <si>
    <t>８．―⑦人工腎臓、腹膜灌流＿人工腎臓＿慢性維持透析＿算定回数＿(334)</t>
  </si>
  <si>
    <t>AX1074</t>
  </si>
  <si>
    <t>８．―⑦人工腎臓、腹膜灌流＿人工腎臓＿慢性維持透析＿4h未満＿レセプト件数＿(335)</t>
  </si>
  <si>
    <t>V1077</t>
  </si>
  <si>
    <t>８．―⑦人工腎臓、腹膜灌流＿人工腎臓＿慢性維持透析＿4h未満＿算定回数＿(335)</t>
  </si>
  <si>
    <t>AX1077</t>
  </si>
  <si>
    <t>８．―⑦人工腎臓、腹膜灌流＿人工腎臓＿慢性維持透析＿4h以上5h未満＿レセプト件数＿(336)</t>
  </si>
  <si>
    <t>V1080</t>
  </si>
  <si>
    <t>８．―⑦人工腎臓、腹膜灌流＿人工腎臓＿慢性維持透析＿4h以上5h未満＿算定回数＿(336)</t>
  </si>
  <si>
    <t>AX1080</t>
  </si>
  <si>
    <t>８．―⑦人工腎臓、腹膜灌流＿人工腎臓＿慢性維持透析＿5h以上＿レセプト件数＿(337)</t>
  </si>
  <si>
    <t>V1083</t>
  </si>
  <si>
    <t>８．―⑦人工腎臓、腹膜灌流＿人工腎臓＿慢性維持透析＿5h以上＿算定回数＿(337)</t>
  </si>
  <si>
    <t>AX1083</t>
  </si>
  <si>
    <t>８．―⑦人工腎臓、腹膜灌流＿人工腎臓＿透析（複雑なもの）＿レセプト件数＿(338)</t>
  </si>
  <si>
    <t>V1086</t>
  </si>
  <si>
    <t>８．―⑦人工腎臓、腹膜灌流＿人工腎臓＿透析（複雑なもの）＿算定回数＿(338)</t>
  </si>
  <si>
    <t>AX1086</t>
  </si>
  <si>
    <t>８．―⑦人工腎臓、腹膜灌流＿人工腎臓＿その他＿レセプト件数＿(339)</t>
  </si>
  <si>
    <t>V1089</t>
  </si>
  <si>
    <t>８．―⑦人工腎臓、腹膜灌流＿人工腎臓＿その他＿算定回数＿(339)</t>
  </si>
  <si>
    <t>AX1089</t>
  </si>
  <si>
    <t>V1092</t>
  </si>
  <si>
    <t>AX1092</t>
  </si>
  <si>
    <t>V1095</t>
  </si>
  <si>
    <t>AX1095</t>
  </si>
  <si>
    <t>V1098</t>
  </si>
  <si>
    <t>AX1098</t>
  </si>
  <si>
    <t>V1101</t>
  </si>
  <si>
    <t>AJ1101</t>
  </si>
  <si>
    <t>AX1101</t>
  </si>
  <si>
    <t>AJ390</t>
  </si>
  <si>
    <t>AX390</t>
  </si>
  <si>
    <t>AJ393</t>
  </si>
  <si>
    <t>AX393</t>
  </si>
  <si>
    <t>AJ396</t>
  </si>
  <si>
    <t>AX396</t>
  </si>
  <si>
    <t>AJ399</t>
  </si>
  <si>
    <t>AX399</t>
  </si>
  <si>
    <t>AJ402</t>
  </si>
  <si>
    <t>AX402</t>
  </si>
  <si>
    <t>AJ405</t>
  </si>
  <si>
    <t>AX405</t>
  </si>
  <si>
    <t>AJ408</t>
  </si>
  <si>
    <t>AX408</t>
  </si>
  <si>
    <t>AJ411</t>
  </si>
  <si>
    <t>２．―①＿１．＿基本料６＿算定回数＿(127)</t>
  </si>
  <si>
    <t>AX411</t>
  </si>
  <si>
    <t>AJ417</t>
  </si>
  <si>
    <t>AX417</t>
  </si>
  <si>
    <t>２．―①＿２．＿基本料Ａ＿レセプト件数＿(129)</t>
  </si>
  <si>
    <t>２．―①＿２．＿基本料Ａ＿算定回数＿(129)</t>
  </si>
  <si>
    <t>２．―①＿２．＿基本料Ｂ＿レセプト件数＿(130)</t>
  </si>
  <si>
    <t>AJ423</t>
  </si>
  <si>
    <t>２．―①＿２．＿基本料Ｂ＿算定回数＿(130)</t>
  </si>
  <si>
    <t>AX423</t>
  </si>
  <si>
    <t>２．―①＿２．＿基本料Ｃ＿レセプト件数＿(131)</t>
  </si>
  <si>
    <t>AJ426</t>
  </si>
  <si>
    <t>２．―①＿２．＿基本料Ｃ＿算定回数＿(131)</t>
  </si>
  <si>
    <t>AX426</t>
  </si>
  <si>
    <t>２．―①＿２．＿基本料Ｄ＿レセプト件数＿(132)</t>
  </si>
  <si>
    <t>AJ429</t>
  </si>
  <si>
    <t>２．―①＿２．＿基本料Ｄ＿算定回数＿(132)</t>
  </si>
  <si>
    <t>AX429</t>
  </si>
  <si>
    <t>２．―①＿２．＿基本料Ｅ＿レセプト件数＿(133)</t>
  </si>
  <si>
    <t>AJ432</t>
  </si>
  <si>
    <t>２．―①＿２．＿基本料Ｅ＿算定回数＿(133)</t>
  </si>
  <si>
    <t>AX432</t>
  </si>
  <si>
    <t>AJ435</t>
  </si>
  <si>
    <t>AX435</t>
  </si>
  <si>
    <t>２．―①＿３．＿基本料Ａ＿レセプト件数＿(135)</t>
  </si>
  <si>
    <t>AJ438</t>
  </si>
  <si>
    <t>２．―①＿３．＿基本料Ａ＿算定回数＿(135)</t>
  </si>
  <si>
    <t>AX438</t>
  </si>
  <si>
    <t>２．―①＿３．＿基本料Ｂ＿レセプト件数＿(136)</t>
  </si>
  <si>
    <t>AJ441</t>
  </si>
  <si>
    <t>２．―①＿３．＿基本料Ｂ＿算定回数＿(136)</t>
  </si>
  <si>
    <t>AX441</t>
  </si>
  <si>
    <t>２．―①＿３．＿基本料Ｃ＿レセプト件数＿(137)</t>
  </si>
  <si>
    <t>AJ444</t>
  </si>
  <si>
    <t>２．―①＿３．＿基本料Ｃ＿算定回数＿(137)</t>
  </si>
  <si>
    <t>AX444</t>
  </si>
  <si>
    <t>２．―①＿３．＿基本料Ｄ＿レセプト件数＿(138)</t>
  </si>
  <si>
    <t>AJ447</t>
  </si>
  <si>
    <t>２．―①＿３．＿基本料Ｄ＿算定回数＿(138)</t>
  </si>
  <si>
    <t>AX447</t>
  </si>
  <si>
    <t>２．―①＿３．＿基本料Ｅ＿レセプト件数＿(139)</t>
  </si>
  <si>
    <t>AJ450</t>
  </si>
  <si>
    <t>２．―①＿３．＿基本料Ｅ＿算定回数＿(139)</t>
  </si>
  <si>
    <t>AX450</t>
  </si>
  <si>
    <t>AJ453</t>
  </si>
  <si>
    <t>AX453</t>
  </si>
  <si>
    <t>AJ456</t>
  </si>
  <si>
    <t>AX456</t>
  </si>
  <si>
    <t>２．―①＿５．＿基本料１＿レセプト件数＿(142)</t>
  </si>
  <si>
    <t>AJ459</t>
  </si>
  <si>
    <t>２．―①＿５．＿基本料１＿算定回数＿(142)</t>
  </si>
  <si>
    <t>AX459</t>
  </si>
  <si>
    <t>２．―①＿５．＿基本料２＿レセプト件数＿(143)</t>
  </si>
  <si>
    <t>AJ462</t>
  </si>
  <si>
    <t>２．―①＿５．＿基本料２＿算定回数＿(143)</t>
  </si>
  <si>
    <t>AX462</t>
  </si>
  <si>
    <t>２．―①＿５．＿基本料３＿レセプト件数＿(144)</t>
  </si>
  <si>
    <t>AJ465</t>
  </si>
  <si>
    <t>２．―①＿５．＿基本料３＿算定回数＿(144)</t>
  </si>
  <si>
    <t>AX465</t>
  </si>
  <si>
    <t>２．―①＿５．＿基本料４＿レセプト件数＿(145)</t>
  </si>
  <si>
    <t>AJ468</t>
  </si>
  <si>
    <t>２．―①＿５．＿基本料４＿算定回数＿(145)</t>
  </si>
  <si>
    <t>AX468</t>
  </si>
  <si>
    <t>２．―①＿５．＿基本料５＿レセプト件数＿(146)</t>
  </si>
  <si>
    <t>AJ471</t>
  </si>
  <si>
    <t>２．―①＿５．＿基本料５＿算定回数＿(146)</t>
  </si>
  <si>
    <t>AX471</t>
  </si>
  <si>
    <t>２．―①＿５．＿基本料６＿レセプト件数＿(147)</t>
  </si>
  <si>
    <t>AJ474</t>
  </si>
  <si>
    <t>２．―①＿５．＿基本料６＿算定回数＿(147)</t>
  </si>
  <si>
    <t>AX474</t>
  </si>
  <si>
    <t>AJ477</t>
  </si>
  <si>
    <t>AX477</t>
  </si>
  <si>
    <t>V483</t>
  </si>
  <si>
    <t>AJ483</t>
  </si>
  <si>
    <t>AX483</t>
  </si>
  <si>
    <t>V486</t>
  </si>
  <si>
    <t>AJ486</t>
  </si>
  <si>
    <t>AX486</t>
  </si>
  <si>
    <t>V504</t>
  </si>
  <si>
    <t>AJ504</t>
  </si>
  <si>
    <t>AX504</t>
  </si>
  <si>
    <t>V507</t>
  </si>
  <si>
    <t>AJ507</t>
  </si>
  <si>
    <t>AX507</t>
  </si>
  <si>
    <t>V510</t>
  </si>
  <si>
    <t>V513</t>
  </si>
  <si>
    <t>AJ513</t>
  </si>
  <si>
    <t>AX513</t>
  </si>
  <si>
    <t>V516</t>
  </si>
  <si>
    <t>AJ516</t>
  </si>
  <si>
    <t>AX516</t>
  </si>
  <si>
    <t>V525</t>
  </si>
  <si>
    <t>AJ525</t>
  </si>
  <si>
    <t>AX525</t>
  </si>
  <si>
    <t>V528</t>
  </si>
  <si>
    <t>AJ528</t>
  </si>
  <si>
    <t>AX528</t>
  </si>
  <si>
    <t>V531</t>
  </si>
  <si>
    <t>V534</t>
  </si>
  <si>
    <t>V537</t>
  </si>
  <si>
    <t>V540</t>
  </si>
  <si>
    <t>V543</t>
  </si>
  <si>
    <t>V546</t>
  </si>
  <si>
    <t>V549</t>
  </si>
  <si>
    <t>AJ549</t>
  </si>
  <si>
    <t>AX549</t>
  </si>
  <si>
    <t>V552</t>
  </si>
  <si>
    <t>AJ552</t>
  </si>
  <si>
    <t>AX552</t>
  </si>
  <si>
    <t>V555</t>
  </si>
  <si>
    <t>AJ555</t>
  </si>
  <si>
    <t>AX555</t>
  </si>
  <si>
    <t>V558</t>
  </si>
  <si>
    <t>AJ558</t>
  </si>
  <si>
    <t>AX558</t>
  </si>
  <si>
    <t>V561</t>
  </si>
  <si>
    <t>AJ561</t>
  </si>
  <si>
    <t>AX561</t>
  </si>
  <si>
    <t>V564</t>
  </si>
  <si>
    <t>AJ564</t>
  </si>
  <si>
    <t>AX564</t>
  </si>
  <si>
    <t>V567</t>
  </si>
  <si>
    <t>AJ567</t>
  </si>
  <si>
    <t>AX567</t>
  </si>
  <si>
    <t>V570</t>
  </si>
  <si>
    <t>AJ570</t>
  </si>
  <si>
    <t>AX570</t>
  </si>
  <si>
    <t>V573</t>
  </si>
  <si>
    <t>４．―④＿高エネルギー＿２回目＿算定日数＿(177)</t>
  </si>
  <si>
    <t>AJ573</t>
  </si>
  <si>
    <t>AX573</t>
  </si>
  <si>
    <t>V576</t>
  </si>
  <si>
    <t>AJ576</t>
  </si>
  <si>
    <t>AX576</t>
  </si>
  <si>
    <t>V579</t>
  </si>
  <si>
    <t>AJ579</t>
  </si>
  <si>
    <t>AX579</t>
  </si>
  <si>
    <t>V582</t>
  </si>
  <si>
    <t>AJ582</t>
  </si>
  <si>
    <t>AX582</t>
  </si>
  <si>
    <t>V585</t>
  </si>
  <si>
    <t>AJ585</t>
  </si>
  <si>
    <t>AX585</t>
  </si>
  <si>
    <t>V588</t>
  </si>
  <si>
    <t>AJ588</t>
  </si>
  <si>
    <t>AX588</t>
  </si>
  <si>
    <t>V591</t>
  </si>
  <si>
    <t>AJ591</t>
  </si>
  <si>
    <t>AX591</t>
  </si>
  <si>
    <t>V594</t>
  </si>
  <si>
    <t>AJ594</t>
  </si>
  <si>
    <t>AX594</t>
  </si>
  <si>
    <t>V597</t>
  </si>
  <si>
    <t>V600</t>
  </si>
  <si>
    <t>V603</t>
  </si>
  <si>
    <t>V606</t>
  </si>
  <si>
    <t>V609</t>
  </si>
  <si>
    <t>V612</t>
  </si>
  <si>
    <t>V615</t>
  </si>
  <si>
    <t>V618</t>
  </si>
  <si>
    <t>V621</t>
  </si>
  <si>
    <t>V624</t>
  </si>
  <si>
    <t>V630</t>
  </si>
  <si>
    <t>V639</t>
  </si>
  <si>
    <t>V642</t>
  </si>
  <si>
    <t>V645</t>
  </si>
  <si>
    <t>V648</t>
  </si>
  <si>
    <t>V651</t>
  </si>
  <si>
    <t>V654</t>
  </si>
  <si>
    <t>V657</t>
  </si>
  <si>
    <t>V660</t>
  </si>
  <si>
    <t>AJ660</t>
  </si>
  <si>
    <t>V663</t>
  </si>
  <si>
    <t>AJ663</t>
  </si>
  <si>
    <t>V666</t>
  </si>
  <si>
    <t>AJ666</t>
  </si>
  <si>
    <t>V669</t>
  </si>
  <si>
    <t>V672</t>
  </si>
  <si>
    <t>V675</t>
  </si>
  <si>
    <t>AJ675</t>
  </si>
  <si>
    <t>AX675</t>
  </si>
  <si>
    <t>V678</t>
  </si>
  <si>
    <t>AX678</t>
  </si>
  <si>
    <t>V681</t>
  </si>
  <si>
    <t>AX681</t>
  </si>
  <si>
    <t>V684</t>
  </si>
  <si>
    <t>AJ30</t>
  </si>
  <si>
    <t>AX30</t>
  </si>
  <si>
    <t>AJ33</t>
  </si>
  <si>
    <t>AX33</t>
  </si>
  <si>
    <t>AJ36</t>
  </si>
  <si>
    <t>AX36</t>
  </si>
  <si>
    <t>AJ39</t>
  </si>
  <si>
    <t>AX39</t>
  </si>
  <si>
    <t>AJ42</t>
  </si>
  <si>
    <t>AX42</t>
  </si>
  <si>
    <t>AJ45</t>
  </si>
  <si>
    <t>AX45</t>
  </si>
  <si>
    <t>AJ48</t>
  </si>
  <si>
    <t>AX48</t>
  </si>
  <si>
    <t>AJ51</t>
  </si>
  <si>
    <t>AX51</t>
  </si>
  <si>
    <t>AJ54</t>
  </si>
  <si>
    <t>AX54</t>
  </si>
  <si>
    <t>AJ57</t>
  </si>
  <si>
    <t>AX57</t>
  </si>
  <si>
    <t>AJ60</t>
  </si>
  <si>
    <t>AX60</t>
  </si>
  <si>
    <t>AJ63</t>
  </si>
  <si>
    <t>AX63</t>
  </si>
  <si>
    <t>AJ66</t>
  </si>
  <si>
    <t>AX66</t>
  </si>
  <si>
    <t>AJ69</t>
  </si>
  <si>
    <t>AX69</t>
  </si>
  <si>
    <t>AJ72</t>
  </si>
  <si>
    <t>AX72</t>
  </si>
  <si>
    <t>AJ75</t>
  </si>
  <si>
    <t>AX75</t>
  </si>
  <si>
    <t>AJ78</t>
  </si>
  <si>
    <t>AX78</t>
  </si>
  <si>
    <t>AJ81</t>
  </si>
  <si>
    <t>AX81</t>
  </si>
  <si>
    <t>AJ84</t>
  </si>
  <si>
    <t>AX84</t>
  </si>
  <si>
    <t>AJ87</t>
  </si>
  <si>
    <t>AX87</t>
  </si>
  <si>
    <t>AJ90</t>
  </si>
  <si>
    <t>AX90</t>
  </si>
  <si>
    <t>AJ96</t>
  </si>
  <si>
    <t>AX96</t>
  </si>
  <si>
    <t>AJ102</t>
  </si>
  <si>
    <t>AX102</t>
  </si>
  <si>
    <t>AJ105</t>
  </si>
  <si>
    <t>AX105</t>
  </si>
  <si>
    <t>AJ108</t>
  </si>
  <si>
    <t>AX108</t>
  </si>
  <si>
    <t>AJ111</t>
  </si>
  <si>
    <t>AX111</t>
  </si>
  <si>
    <t>AJ114</t>
  </si>
  <si>
    <t>AX114</t>
  </si>
  <si>
    <t>AJ117</t>
  </si>
  <si>
    <t>AX117</t>
  </si>
  <si>
    <t>AJ120</t>
  </si>
  <si>
    <t>AX120</t>
  </si>
  <si>
    <t>AJ123</t>
  </si>
  <si>
    <t>AX123</t>
  </si>
  <si>
    <t>AJ126</t>
  </si>
  <si>
    <t>AX126</t>
  </si>
  <si>
    <t>AJ129</t>
  </si>
  <si>
    <t>AX129</t>
  </si>
  <si>
    <t>AJ132</t>
  </si>
  <si>
    <t>AX132</t>
  </si>
  <si>
    <t>AJ135</t>
  </si>
  <si>
    <t>AX135</t>
  </si>
  <si>
    <t>AJ138</t>
  </si>
  <si>
    <t>AX138</t>
  </si>
  <si>
    <t>AJ141</t>
  </si>
  <si>
    <t>AX141</t>
  </si>
  <si>
    <t>AJ144</t>
  </si>
  <si>
    <t>AX144</t>
  </si>
  <si>
    <t>AJ147</t>
  </si>
  <si>
    <t>AX147</t>
  </si>
  <si>
    <t>AJ150</t>
  </si>
  <si>
    <t>AX150</t>
  </si>
  <si>
    <t>AJ153</t>
  </si>
  <si>
    <t>AX153</t>
  </si>
  <si>
    <t>AJ156</t>
  </si>
  <si>
    <t>AX156</t>
  </si>
  <si>
    <t>AJ159</t>
  </si>
  <si>
    <t>AX159</t>
  </si>
  <si>
    <t>AJ162</t>
  </si>
  <si>
    <t>AX162</t>
  </si>
  <si>
    <t>AJ165</t>
  </si>
  <si>
    <t>AX165</t>
  </si>
  <si>
    <t>AJ168</t>
  </si>
  <si>
    <t>AX168</t>
  </si>
  <si>
    <t>AJ171</t>
  </si>
  <si>
    <t>AX171</t>
  </si>
  <si>
    <t>AJ174</t>
  </si>
  <si>
    <t>AX174</t>
  </si>
  <si>
    <t>AJ177</t>
  </si>
  <si>
    <t>AX177</t>
  </si>
  <si>
    <t>AJ180</t>
  </si>
  <si>
    <t>AX180</t>
  </si>
  <si>
    <t>AJ183</t>
  </si>
  <si>
    <t>AX183</t>
  </si>
  <si>
    <t>AJ186</t>
  </si>
  <si>
    <t>AX186</t>
  </si>
  <si>
    <t>AJ189</t>
  </si>
  <si>
    <t>AX189</t>
  </si>
  <si>
    <t>AJ192</t>
  </si>
  <si>
    <t>AX192</t>
  </si>
  <si>
    <t>AJ195</t>
  </si>
  <si>
    <t>AX195</t>
  </si>
  <si>
    <t>AJ201</t>
  </si>
  <si>
    <t>AX201</t>
  </si>
  <si>
    <t>AJ204</t>
  </si>
  <si>
    <t>AX204</t>
  </si>
  <si>
    <t>AJ210</t>
  </si>
  <si>
    <t>AX210</t>
  </si>
  <si>
    <t>AJ213</t>
  </si>
  <si>
    <t>AX213</t>
  </si>
  <si>
    <t>AJ216</t>
  </si>
  <si>
    <t>AX216</t>
  </si>
  <si>
    <t>AJ219</t>
  </si>
  <si>
    <t>AX219</t>
  </si>
  <si>
    <t>AJ222</t>
  </si>
  <si>
    <t>AX222</t>
  </si>
  <si>
    <t>AJ225</t>
  </si>
  <si>
    <t>AX225</t>
  </si>
  <si>
    <t>AJ228</t>
  </si>
  <si>
    <t>AX228</t>
  </si>
  <si>
    <t>AJ231</t>
  </si>
  <si>
    <t>AX231</t>
  </si>
  <si>
    <t>AJ234</t>
  </si>
  <si>
    <t>AX234</t>
  </si>
  <si>
    <t>AJ237</t>
  </si>
  <si>
    <t>AX237</t>
  </si>
  <si>
    <t>AJ240</t>
  </si>
  <si>
    <t>AX240</t>
  </si>
  <si>
    <t>AJ243</t>
  </si>
  <si>
    <t>AX243</t>
  </si>
  <si>
    <t>AJ246</t>
  </si>
  <si>
    <t>AX246</t>
  </si>
  <si>
    <t>AJ249</t>
  </si>
  <si>
    <t>AX249</t>
  </si>
  <si>
    <t>AJ252</t>
  </si>
  <si>
    <t>AX252</t>
  </si>
  <si>
    <t>AJ255</t>
  </si>
  <si>
    <t>AX255</t>
  </si>
  <si>
    <t>AJ258</t>
  </si>
  <si>
    <t>AX258</t>
  </si>
  <si>
    <t>AJ261</t>
  </si>
  <si>
    <t>AX261</t>
  </si>
  <si>
    <t>AJ264</t>
  </si>
  <si>
    <t>AX264</t>
  </si>
  <si>
    <t>AJ267</t>
  </si>
  <si>
    <t>AX267</t>
  </si>
  <si>
    <t>AJ270</t>
  </si>
  <si>
    <t>AX270</t>
  </si>
  <si>
    <t>AJ273</t>
  </si>
  <si>
    <t>AX273</t>
  </si>
  <si>
    <t>AJ276</t>
  </si>
  <si>
    <t>AX276</t>
  </si>
  <si>
    <t>AJ279</t>
  </si>
  <si>
    <t>AX279</t>
  </si>
  <si>
    <t>AJ282</t>
  </si>
  <si>
    <t>AX282</t>
  </si>
  <si>
    <t>AJ285</t>
  </si>
  <si>
    <t>AX285</t>
  </si>
  <si>
    <t>AJ288</t>
  </si>
  <si>
    <t>AX288</t>
  </si>
  <si>
    <t>AJ291</t>
  </si>
  <si>
    <t>AX291</t>
  </si>
  <si>
    <t>AJ294</t>
  </si>
  <si>
    <t>AX294</t>
  </si>
  <si>
    <t>AJ297</t>
  </si>
  <si>
    <t>AX297</t>
  </si>
  <si>
    <t>AJ300</t>
  </si>
  <si>
    <t>AX300</t>
  </si>
  <si>
    <t>AJ303</t>
  </si>
  <si>
    <t>AX303</t>
  </si>
  <si>
    <t>AJ306</t>
  </si>
  <si>
    <t>AX306</t>
  </si>
  <si>
    <t>AX312</t>
  </si>
  <si>
    <t>AJ318</t>
  </si>
  <si>
    <t>AX318</t>
  </si>
  <si>
    <t>AJ321</t>
  </si>
  <si>
    <t>AX321</t>
  </si>
  <si>
    <t>AJ324</t>
  </si>
  <si>
    <t>AX324</t>
  </si>
  <si>
    <t>AJ327</t>
  </si>
  <si>
    <t>AX327</t>
  </si>
  <si>
    <t>AJ330</t>
  </si>
  <si>
    <t>AX330</t>
  </si>
  <si>
    <t>AJ333</t>
  </si>
  <si>
    <t>AX333</t>
  </si>
  <si>
    <t>AJ336</t>
  </si>
  <si>
    <t>AX336</t>
  </si>
  <si>
    <t>AJ339</t>
  </si>
  <si>
    <t>AX339</t>
  </si>
  <si>
    <t>AJ342</t>
  </si>
  <si>
    <t>AX342</t>
  </si>
  <si>
    <t>AJ345</t>
  </si>
  <si>
    <t>AX345</t>
  </si>
  <si>
    <t>AJ348</t>
  </si>
  <si>
    <t>AX348</t>
  </si>
  <si>
    <t>AJ351</t>
  </si>
  <si>
    <t>AX351</t>
  </si>
  <si>
    <t>AJ354</t>
  </si>
  <si>
    <t>AX354</t>
  </si>
  <si>
    <t>AJ357</t>
  </si>
  <si>
    <t>AX357</t>
  </si>
  <si>
    <t>AJ360</t>
  </si>
  <si>
    <t>AX360</t>
  </si>
  <si>
    <t>AJ363</t>
  </si>
  <si>
    <t>AX363</t>
  </si>
  <si>
    <t>AJ366</t>
  </si>
  <si>
    <t>AX366</t>
  </si>
  <si>
    <t>AJ369</t>
  </si>
  <si>
    <t>AX369</t>
  </si>
  <si>
    <t>AJ372</t>
  </si>
  <si>
    <t>AX372</t>
  </si>
  <si>
    <t>AJ375</t>
  </si>
  <si>
    <t>AX375</t>
  </si>
  <si>
    <t>AJ378</t>
  </si>
  <si>
    <t>AX378</t>
  </si>
  <si>
    <t>AJ381</t>
  </si>
  <si>
    <t>AX381</t>
  </si>
  <si>
    <t>AJ384</t>
  </si>
  <si>
    <t>AX384</t>
  </si>
  <si>
    <t>２．画面上段左の「ファイル」から、「名前を付けて保存」を</t>
    <rPh sb="2" eb="4">
      <t>ガメン</t>
    </rPh>
    <rPh sb="4" eb="6">
      <t>ジョウダン</t>
    </rPh>
    <rPh sb="6" eb="7">
      <t>ヒダリ</t>
    </rPh>
    <rPh sb="18" eb="20">
      <t>ナマエ</t>
    </rPh>
    <rPh sb="21" eb="22">
      <t>ツ</t>
    </rPh>
    <rPh sb="24" eb="26">
      <t>ホゾン</t>
    </rPh>
    <phoneticPr fontId="2"/>
  </si>
  <si>
    <t>４．デスクトップを選択し、ファイル名を指定してください。</t>
    <rPh sb="9" eb="11">
      <t>センタク</t>
    </rPh>
    <phoneticPr fontId="2"/>
  </si>
  <si>
    <t>J0111</t>
    <phoneticPr fontId="1"/>
  </si>
  <si>
    <t>J0112</t>
    <phoneticPr fontId="1"/>
  </si>
  <si>
    <t>J0134ｲ</t>
  </si>
  <si>
    <t>J0134ﾛ</t>
  </si>
  <si>
    <t>J0134ﾊ</t>
  </si>
  <si>
    <t>J0223ｲ</t>
  </si>
  <si>
    <t>J0472ｲ</t>
  </si>
  <si>
    <t>J0472ﾛ</t>
  </si>
  <si>
    <t>J0481ｲ</t>
  </si>
  <si>
    <t>J0481ﾛ</t>
  </si>
  <si>
    <t>J0481ﾊ</t>
  </si>
  <si>
    <t>J0482ｲ</t>
  </si>
  <si>
    <t>J0482ﾛ</t>
  </si>
  <si>
    <t>J0635ｲ</t>
  </si>
  <si>
    <t>J0635ﾛ</t>
  </si>
  <si>
    <t>J0636ｲ</t>
  </si>
  <si>
    <t>J0636ﾛ</t>
  </si>
  <si>
    <t>J0636ﾊ</t>
  </si>
  <si>
    <t>J0636ﾆ</t>
  </si>
  <si>
    <t>J0636ﾎ</t>
  </si>
  <si>
    <t>J063-21ｲ</t>
  </si>
  <si>
    <t>J063-21ﾛ</t>
  </si>
  <si>
    <t>J063-23ｲ</t>
  </si>
  <si>
    <t>J063-23ﾛ</t>
  </si>
  <si>
    <t>J0732ｲ</t>
  </si>
  <si>
    <t>J0732ﾛ</t>
  </si>
  <si>
    <t>J0741ｲ</t>
  </si>
  <si>
    <t>J0741ﾛ</t>
  </si>
  <si>
    <t>J0742ｲ</t>
  </si>
  <si>
    <t>J0742ﾛ</t>
  </si>
  <si>
    <t>J0801ｲ</t>
  </si>
  <si>
    <t>J0801ﾛ</t>
  </si>
  <si>
    <t>J0843ｲ</t>
  </si>
  <si>
    <t>J0843ﾛ</t>
  </si>
  <si>
    <t>J1092ｲ</t>
  </si>
  <si>
    <t>J1092ﾛ</t>
  </si>
  <si>
    <t>◆はじめに</t>
    <phoneticPr fontId="2"/>
  </si>
  <si>
    <r>
      <t>　本ファイルでは、「報告様式２Ｂ（入力用）」の「病棟票」をご記入いただきます。
　「病棟票」を入力後、「基本票」の別シートに格納している「様式展開ツール」（マクロ機能）を用いることで、「基本票」でご入力いただいた病棟数分の「病棟票」ファイルを作成するとともに、「病棟票」に基本情報を自動的に展開し、入力を一部簡略化することも可能になります。
　</t>
    </r>
    <r>
      <rPr>
        <b/>
        <sz val="11"/>
        <color indexed="8"/>
        <rFont val="HGSｺﾞｼｯｸM"/>
        <family val="3"/>
        <charset val="128"/>
      </rPr>
      <t>平成29年度の報告様式２Ｂチェックソフトでは、Excelファイルのままチェックを実行することが可能になります。</t>
    </r>
    <r>
      <rPr>
        <sz val="11"/>
        <color indexed="8"/>
        <rFont val="HGSｺﾞｼｯｸM"/>
        <family val="3"/>
        <charset val="128"/>
      </rPr>
      <t>なお、病棟票の数が多くデータチェックの処理に時間を要する場合等には、「基本票」の別シートに格納している「テキスト化ツール」（マクロ機能）か手動でテキストファイル形式にデータ変換することで、迅速にエラーチェックを行うことが可能になります。
　以下の「報告様式２Ｂ作成の流れ」と合わせて、ご確認ください。</t>
    </r>
    <rPh sb="24" eb="26">
      <t>ビョウトウ</t>
    </rPh>
    <rPh sb="30" eb="32">
      <t>キニュウ</t>
    </rPh>
    <rPh sb="43" eb="45">
      <t>ビョウトウ</t>
    </rPh>
    <rPh sb="48" eb="51">
      <t>ニュウリョクゴ</t>
    </rPh>
    <rPh sb="53" eb="55">
      <t>キホン</t>
    </rPh>
    <rPh sb="55" eb="56">
      <t>ヒョウ</t>
    </rPh>
    <rPh sb="58" eb="59">
      <t>ベツ</t>
    </rPh>
    <rPh sb="63" eb="65">
      <t>カクノウ</t>
    </rPh>
    <rPh sb="86" eb="87">
      <t>モチ</t>
    </rPh>
    <rPh sb="100" eb="102">
      <t>ニュウリョク</t>
    </rPh>
    <rPh sb="107" eb="109">
      <t>ビョウトウ</t>
    </rPh>
    <rPh sb="109" eb="110">
      <t>スウ</t>
    </rPh>
    <rPh sb="110" eb="111">
      <t>ブン</t>
    </rPh>
    <rPh sb="122" eb="124">
      <t>サクセイ</t>
    </rPh>
    <rPh sb="132" eb="134">
      <t>ビョウトウ</t>
    </rPh>
    <rPh sb="134" eb="135">
      <t>ヒョウ</t>
    </rPh>
    <rPh sb="137" eb="139">
      <t>キホン</t>
    </rPh>
    <rPh sb="139" eb="141">
      <t>ジョウホウ</t>
    </rPh>
    <rPh sb="142" eb="145">
      <t>ジドウテキ</t>
    </rPh>
    <rPh sb="146" eb="148">
      <t>テンカイ</t>
    </rPh>
    <rPh sb="163" eb="165">
      <t>カノウ</t>
    </rPh>
    <rPh sb="173" eb="175">
      <t>ヘイセイ</t>
    </rPh>
    <rPh sb="177" eb="179">
      <t>ネンド</t>
    </rPh>
    <rPh sb="180" eb="182">
      <t>ホウコク</t>
    </rPh>
    <rPh sb="182" eb="184">
      <t>ヨウシキ</t>
    </rPh>
    <rPh sb="213" eb="215">
      <t>ジッコウ</t>
    </rPh>
    <rPh sb="220" eb="222">
      <t>カノウ</t>
    </rPh>
    <rPh sb="366" eb="367">
      <t>ア</t>
    </rPh>
    <phoneticPr fontId="2"/>
  </si>
  <si>
    <t>・報告様式２Ｂ作成の流れ</t>
    <phoneticPr fontId="2"/>
  </si>
  <si>
    <t>「基本票」を入力後、「基本票」の別シートの「様式展開ツール」を用いることで、「基本票」でご入力いただいた病棟数分の「病棟票」ファイルを作成するとともに、各「病棟票」に基本情報を自動的に展開することが可能になります。</t>
    <phoneticPr fontId="1"/>
  </si>
  <si>
    <t>「報告様式２Ｂ（入力用）」を全て入力後、「基本票」の別シートの「テキスト化ツール」を使用し、「報告様式２Ｂチェックソフト」で使用するテキストファイルをご作成いただけます。
　マクロ機能が使用できない場合は、「基本票」、「病棟票」にあらかじめ作成されている「テキスト手動保存用」シートを表示のうえ、手動でテキストファイルを作成してください。
　手順は以下のとおりです。</t>
    <phoneticPr fontId="1"/>
  </si>
  <si>
    <t>選択してください。</t>
    <phoneticPr fontId="1"/>
  </si>
  <si>
    <t>３．「名前を付けて保存」ウィンドウが表示されます。</t>
    <phoneticPr fontId="2"/>
  </si>
  <si>
    <t>５．画面中下段の「ファイルの種類」を押下してください。</t>
    <phoneticPr fontId="2"/>
  </si>
  <si>
    <r>
      <t>６．表示されたリスト中段の「</t>
    </r>
    <r>
      <rPr>
        <sz val="9"/>
        <color theme="1"/>
        <rFont val="HGSｺﾞｼｯｸM"/>
        <family val="3"/>
        <charset val="128"/>
      </rPr>
      <t>テキスト(タブ区切り)(*.txt)</t>
    </r>
    <r>
      <rPr>
        <sz val="10"/>
        <color theme="1"/>
        <rFont val="HGSｺﾞｼｯｸM"/>
        <family val="3"/>
        <charset val="128"/>
      </rPr>
      <t>」を選択します。</t>
    </r>
    <phoneticPr fontId="2"/>
  </si>
  <si>
    <t>７．画面下段の「保存」ボタンを押下し、テキストファイルを</t>
    <phoneticPr fontId="2"/>
  </si>
  <si>
    <t>保存してください。</t>
    <phoneticPr fontId="1"/>
  </si>
  <si>
    <t>・報告対象となる具体的な医療の内容の範囲について</t>
    <phoneticPr fontId="2"/>
  </si>
  <si>
    <t>○ 報告対象は、一般病床または療養病床の入院患者に対して行った具体的な医療の内容のうち、「平成29年６月診療分」であってかつ「平成29年７月審査分」で報告項目に該当する診療行為となります。平成29年６月診療分より前の診療分は、７月審査分であっても報告対象外となります。また、平成29年６月診療分であっても、審査月が８月以降になった月遅れのレセプト分は報告対象外となります。
○ 報告に当たっては、平成29年６月診療分であってかつ平成29年７月審査分のレセプトについて審査支払機関の一次審査決定後の診療報酬の項目にもとづき、ご報告ください。
○ また、以下の診療行為のうち、本制度の報告項目に該当するものがあれば、それらを社会保険診療分に追加で計上していただくことも可能です。追加の計上につきましては、医療機関の経済的・人的負担を考慮し、任意となりますので、可能な範囲でご対応ください。
・平成29年６月診療分であって７月審査分のレセプトのうち、一次審査の結果、返戻された分
・紙レセプトで請求されている分
・介護療養病床において医療の給付を受けた場合の請求分
・一般病床・療養病床に入院するショートステイ利用者、正常な妊産婦、院内で出生した正常な新生児、生母の入院に伴って入院した健康な新生児又は乳児、治験、人間ドック、母体保護法等での入院者等
・次頁に掲げる、医療保険の対象でない公費負担医療単独の場合及び公費負担医療のみの場合や労働者災害補償保険等</t>
    <phoneticPr fontId="1"/>
  </si>
  <si>
    <t>※　医療保険の対象でない公費負担医療や労働者災害補償保険等での診療行為については、通常の社会保険診療分の審査と異なることから、平成29年６月診療分であれば、８月以降の月遅れのレセプト分も計上していただくことが可能です。
　（追加で計上できる公費負担医療等の例）
・戦傷病者特別援護法による療養の給付（法第10条関係）、更生医療（法第20条関係）
・原子爆弾被害者に対する援護に関する法律による認定疾病医療（法第10条関係）
・感染症の予防及び感染症の患者に対する医療に関する法律による新感染症の患者の入院(法第37条関係)
・心神喪失等の状態で重大な他害行為を行った者の医療及び観察等に関する法律による医療の実施に係る
　医療の給付（法第81条関係）
・感染症の予防及び感染症の患者に対する医療に関する法律による結核患者の適正医療
　（法第37条の２関係）、結核患者の入院（法第37条関係）
・精神保健及び精神障害者福祉に関する法律による措置入院（法第29条関係）
・障害者総合支援法による精神通院医療（法第５条関係）、更生医療（法第５条関係）、
　育成医療（法第５条関係）、療養介護医療（法第70条関係）及び基準該当療養介護医療（法第71条関係）
・麻薬及び向精神薬取締法による入院措置（法第58条の８関係）
・感染症の予防及び感染症の患者に対する医療に関する法律による一類感染症等の患者の入院
　（法第37条関係）
・児童福祉法による療育の給付（法第20条関係）、肢体不自由児通所医療（法第21条の5の28関係）及び
　障害児入所医療（法第24条の20関係）
・原子爆弾被爆者に対する援護に関する法律による一般疾病医療費（法第18条関係）
・母子保健法による養育医療（法第20条関係）
・特定疾患治療費、先天性血液凝固因子障害等治療費、水俣病総合対策費の国庫補助による療養費及び
　研究治療費、茨城県神栖町における有機ヒ素化合物による環境汚染及び健康被害に係る緊急措置事業要綱に
　よる医療費及びメチル水銀の健康影響による治療研究費
・肝炎治療特別促進事業に係る医療の給付
・児童福祉法による小児慢性特定疾患治療研究事業に係る医療の給付（法第21条の５関係）
・児童福祉法の措置等に係る医療の給付
・石綿による健康被害の救済に関する法律による医療費の支給（法第４条関係）
・特定Ｂ型肝炎ウイルス感染症給付費等の支給に関する特別措置法による定期検査費及び母子感染症防止
　医療費の支給（法第12条第１項及び第13条第１項関係）
・中国残留邦人等の円滑な帰国の促進及び永住帰国後の自立の支援に関する法律第14条第４項に規定する
　医療支援給付（中国残留邦人等の円滑な帰国の促進及び永住帰国後の自立の支援に関する法律の一部を
　改正する法律附則第４条第２項において準用する場合を含む。）
・生活保護法による医療扶助（法第15条関係）
・公害健康被害者の療養
・各自治体独自の医療費助成についての取組による医療の給付
・労災保険制度、労働福祉事業としての医療
・自動車損害賠償責任保険の療養
・その他の自由診療</t>
    <phoneticPr fontId="1"/>
  </si>
  <si>
    <r>
      <t xml:space="preserve">平成２９年度病床機能報告　報告様式２
</t>
    </r>
    <r>
      <rPr>
        <b/>
        <sz val="14"/>
        <color theme="0"/>
        <rFont val="HGS創英角ｺﾞｼｯｸUB"/>
        <family val="3"/>
        <charset val="128"/>
      </rPr>
      <t>【病院・有床診療所共通　医療機関Ｂ用】</t>
    </r>
    <r>
      <rPr>
        <b/>
        <sz val="18"/>
        <color theme="0"/>
        <rFont val="HGS創英角ｺﾞｼｯｸUB"/>
        <family val="3"/>
        <charset val="128"/>
      </rPr>
      <t xml:space="preserve">
</t>
    </r>
    <r>
      <rPr>
        <b/>
        <sz val="16"/>
        <color theme="0"/>
        <rFont val="HGS創英角ｺﾞｼｯｸUB"/>
        <family val="3"/>
        <charset val="128"/>
      </rPr>
      <t>② 病棟票</t>
    </r>
    <rPh sb="0" eb="2">
      <t>ヘイセイ</t>
    </rPh>
    <rPh sb="4" eb="6">
      <t>ネンド</t>
    </rPh>
    <rPh sb="6" eb="8">
      <t>ビョウショウ</t>
    </rPh>
    <rPh sb="8" eb="10">
      <t>キノウ</t>
    </rPh>
    <rPh sb="10" eb="12">
      <t>ホウコク</t>
    </rPh>
    <rPh sb="13" eb="15">
      <t>ホウコク</t>
    </rPh>
    <rPh sb="15" eb="17">
      <t>ヨウシキ</t>
    </rPh>
    <phoneticPr fontId="1"/>
  </si>
  <si>
    <t>貴院名</t>
    <phoneticPr fontId="2"/>
  </si>
  <si>
    <t>【平成29年７月１日時点】における病院・有床診療所の種別</t>
    <rPh sb="17" eb="19">
      <t>ビョウイン</t>
    </rPh>
    <rPh sb="20" eb="22">
      <t>ユウショウ</t>
    </rPh>
    <rPh sb="22" eb="25">
      <t>シンリョウジョ</t>
    </rPh>
    <rPh sb="26" eb="28">
      <t>シュベツ</t>
    </rPh>
    <phoneticPr fontId="1"/>
  </si>
  <si>
    <t>１．算定する入院基本料・特定入院料等の状況【「平成29年６月診療分」であってかつ「平成29年７月審査分」】</t>
    <rPh sb="2" eb="4">
      <t>サンテイ</t>
    </rPh>
    <rPh sb="6" eb="8">
      <t>ニュウイン</t>
    </rPh>
    <rPh sb="8" eb="11">
      <t>キホンリョウ</t>
    </rPh>
    <rPh sb="12" eb="14">
      <t>トクテイ</t>
    </rPh>
    <rPh sb="14" eb="17">
      <t>ニュウインリョウ</t>
    </rPh>
    <rPh sb="17" eb="18">
      <t>トウ</t>
    </rPh>
    <rPh sb="19" eb="21">
      <t>ジョウキョウ</t>
    </rPh>
    <phoneticPr fontId="1"/>
  </si>
  <si>
    <t>１．一般病棟７対１入院基本料</t>
    <phoneticPr fontId="2"/>
  </si>
  <si>
    <t>７．療養病棟入院基本料１</t>
    <phoneticPr fontId="2"/>
  </si>
  <si>
    <t>１．算定する入院基本料・特定入院料等の状況【「平成29年６月診療分」であってかつ「平成29年７月審査分」】（つづき）</t>
    <rPh sb="2" eb="4">
      <t>サンテイ</t>
    </rPh>
    <rPh sb="6" eb="8">
      <t>ニュウイン</t>
    </rPh>
    <rPh sb="8" eb="11">
      <t>キホンリョウ</t>
    </rPh>
    <rPh sb="12" eb="14">
      <t>トクテイ</t>
    </rPh>
    <rPh sb="14" eb="17">
      <t>ニュウインリョウ</t>
    </rPh>
    <rPh sb="17" eb="18">
      <t>トウ</t>
    </rPh>
    <rPh sb="19" eb="21">
      <t>ジョウキョウ</t>
    </rPh>
    <phoneticPr fontId="1"/>
  </si>
  <si>
    <t>８．療養病棟入院基本料２</t>
    <phoneticPr fontId="2"/>
  </si>
  <si>
    <t>　うち、重度の意識障害の患者であって、
　医療区分２の患者に相当するもの</t>
    <phoneticPr fontId="1"/>
  </si>
  <si>
    <t>　うち、重度の意識障害の患者であって、
　医療区分１の患者に相当するもの</t>
    <phoneticPr fontId="1"/>
  </si>
  <si>
    <t>26．特定集中治療室管理料２</t>
    <phoneticPr fontId="2"/>
  </si>
  <si>
    <t>31．脳卒中ケアユニット入院医療管理料</t>
    <phoneticPr fontId="2"/>
  </si>
  <si>
    <t>35．総合周産期特定集中治療室管理料（母体・胎児）</t>
    <phoneticPr fontId="2"/>
  </si>
  <si>
    <t>36．総合周産期特定集中治療室管理料（新生児）</t>
    <phoneticPr fontId="2"/>
  </si>
  <si>
    <t>37．新生児治療回復室入院医療管理料</t>
    <phoneticPr fontId="2"/>
  </si>
  <si>
    <t>41．小児入院医療管理料３</t>
    <phoneticPr fontId="2"/>
  </si>
  <si>
    <t>46．回復期リハビリテーション病棟入院料３</t>
    <phoneticPr fontId="2"/>
  </si>
  <si>
    <t>49．地域包括ケア入院医療管理料１</t>
    <phoneticPr fontId="2"/>
  </si>
  <si>
    <t>54．特定一般病棟入院料１</t>
    <phoneticPr fontId="2"/>
  </si>
  <si>
    <t>58．特定一般病棟入院料（療養病棟入院基本料１の例により
　　算定）</t>
    <phoneticPr fontId="2"/>
  </si>
  <si>
    <t>59．短期滞在手術等基本料２</t>
    <phoneticPr fontId="2"/>
  </si>
  <si>
    <t>２．有床診療所の多様な機能の状況【「平成29年６月診療分」であってかつ「平成29年７月審査分」】　※ 有床診療所のみご記入ください。</t>
    <rPh sb="2" eb="4">
      <t>ユウショウ</t>
    </rPh>
    <rPh sb="4" eb="7">
      <t>シンリョウジョ</t>
    </rPh>
    <rPh sb="8" eb="10">
      <t>タヨウ</t>
    </rPh>
    <rPh sb="11" eb="13">
      <t>キノウ</t>
    </rPh>
    <rPh sb="14" eb="16">
      <t>ジョウキョウ</t>
    </rPh>
    <rPh sb="51" eb="53">
      <t>ユウショウ</t>
    </rPh>
    <rPh sb="53" eb="56">
      <t>シンリョウジョ</t>
    </rPh>
    <rPh sb="59" eb="61">
      <t>キニュウ</t>
    </rPh>
    <phoneticPr fontId="1"/>
  </si>
  <si>
    <t>３．幅広い手術の実施状況【「平成29年６月診療分」であってかつ「平成29年７月審査分」】</t>
    <rPh sb="2" eb="4">
      <t>ハバヒロ</t>
    </rPh>
    <rPh sb="5" eb="7">
      <t>シュジュツ</t>
    </rPh>
    <rPh sb="8" eb="10">
      <t>ジッシ</t>
    </rPh>
    <rPh sb="10" eb="12">
      <t>ジョウキョウ</t>
    </rPh>
    <phoneticPr fontId="1"/>
  </si>
  <si>
    <t>レセプト件数</t>
    <phoneticPr fontId="1"/>
  </si>
  <si>
    <t>件</t>
    <phoneticPr fontId="1"/>
  </si>
  <si>
    <t>日</t>
    <phoneticPr fontId="1"/>
  </si>
  <si>
    <t>件</t>
    <phoneticPr fontId="1"/>
  </si>
  <si>
    <t>日</t>
    <phoneticPr fontId="1"/>
  </si>
  <si>
    <t>４．がん・脳卒中・心筋梗塞等への治療状況【「平成29年６月診療分」であってかつ「平成29年７月審査分」】</t>
    <rPh sb="5" eb="8">
      <t>ノウソッチュウ</t>
    </rPh>
    <rPh sb="9" eb="11">
      <t>シンキン</t>
    </rPh>
    <rPh sb="11" eb="13">
      <t>コウソク</t>
    </rPh>
    <rPh sb="13" eb="14">
      <t>トウ</t>
    </rPh>
    <rPh sb="16" eb="18">
      <t>チリョウ</t>
    </rPh>
    <rPh sb="18" eb="20">
      <t>ジョウキョウ</t>
    </rPh>
    <phoneticPr fontId="1"/>
  </si>
  <si>
    <t>件</t>
    <phoneticPr fontId="1"/>
  </si>
  <si>
    <t>日</t>
    <phoneticPr fontId="1"/>
  </si>
  <si>
    <t>４．がん・脳卒中・心筋梗塞等への治療状況【「平成29年６月診療分」であってかつ「平成29年７月審査分」】（つづき）</t>
    <rPh sb="5" eb="8">
      <t>ノウソッチュウ</t>
    </rPh>
    <rPh sb="9" eb="11">
      <t>シンキン</t>
    </rPh>
    <rPh sb="11" eb="13">
      <t>コウソク</t>
    </rPh>
    <rPh sb="13" eb="14">
      <t>トウ</t>
    </rPh>
    <rPh sb="16" eb="18">
      <t>チリョウ</t>
    </rPh>
    <rPh sb="18" eb="20">
      <t>ジョウキョウ</t>
    </rPh>
    <phoneticPr fontId="1"/>
  </si>
  <si>
    <t>　粒子線治療（一連につき）</t>
    <phoneticPr fontId="1"/>
  </si>
  <si>
    <t>レセプト件数</t>
    <phoneticPr fontId="1"/>
  </si>
  <si>
    <t>(205-1)</t>
    <phoneticPr fontId="1"/>
  </si>
  <si>
    <t>(205-2)</t>
    <phoneticPr fontId="1"/>
  </si>
  <si>
    <t>　がん患者指導管理料１</t>
    <phoneticPr fontId="1"/>
  </si>
  <si>
    <t>　がん患者指導管理料２</t>
    <phoneticPr fontId="1"/>
  </si>
  <si>
    <t>　14日以内の期間</t>
    <phoneticPr fontId="1"/>
  </si>
  <si>
    <t>　15日以上の期間</t>
    <phoneticPr fontId="1"/>
  </si>
  <si>
    <t>５．重症患者への対応状況【「平成29年６月診療分」であってかつ「平成29年７月審査分」】</t>
    <rPh sb="2" eb="4">
      <t>ジュウショウ</t>
    </rPh>
    <rPh sb="4" eb="6">
      <t>カンジャ</t>
    </rPh>
    <rPh sb="8" eb="10">
      <t>タイオウ</t>
    </rPh>
    <rPh sb="10" eb="12">
      <t>ジョウキョウ</t>
    </rPh>
    <phoneticPr fontId="1"/>
  </si>
  <si>
    <t>５．重症患者への対応状況【「平成29年６月診療分」であってかつ「平成29年７月審査分」】（つづき）</t>
    <rPh sb="2" eb="4">
      <t>ジュウショウ</t>
    </rPh>
    <rPh sb="4" eb="6">
      <t>カンジャ</t>
    </rPh>
    <rPh sb="8" eb="10">
      <t>タイオウ</t>
    </rPh>
    <rPh sb="10" eb="12">
      <t>ジョウキョウ</t>
    </rPh>
    <phoneticPr fontId="1"/>
  </si>
  <si>
    <t>６．救急医療の実施状況【「平成29年６月診療分」であってかつ「平成29年７月審査分」】</t>
    <rPh sb="2" eb="4">
      <t>キュウキュウ</t>
    </rPh>
    <rPh sb="4" eb="6">
      <t>イリョウ</t>
    </rPh>
    <rPh sb="7" eb="9">
      <t>ジッシ</t>
    </rPh>
    <rPh sb="9" eb="11">
      <t>ジョウキョウ</t>
    </rPh>
    <phoneticPr fontId="1"/>
  </si>
  <si>
    <t>⑧ カウンターショック</t>
    <phoneticPr fontId="2"/>
  </si>
  <si>
    <t>７．急性期後の支援・在宅復帰への支援の状況【「平成29年６月診療分」であってかつ「平成29年７月審査分」】</t>
    <rPh sb="2" eb="5">
      <t>キュウセイキ</t>
    </rPh>
    <rPh sb="5" eb="6">
      <t>ゴ</t>
    </rPh>
    <rPh sb="7" eb="9">
      <t>シエン</t>
    </rPh>
    <rPh sb="10" eb="12">
      <t>ザイタク</t>
    </rPh>
    <rPh sb="12" eb="14">
      <t>フッキ</t>
    </rPh>
    <rPh sb="16" eb="18">
      <t>シエン</t>
    </rPh>
    <rPh sb="19" eb="21">
      <t>ジョウキョウ</t>
    </rPh>
    <phoneticPr fontId="1"/>
  </si>
  <si>
    <t>④ 地域連携診療計画加算（退院支援加算１）</t>
    <phoneticPr fontId="2"/>
  </si>
  <si>
    <t>８．全身管理の状況【「平成29年６月診療分」であってかつ「平成29年７月審査分」】</t>
    <rPh sb="2" eb="4">
      <t>ゼンシン</t>
    </rPh>
    <rPh sb="4" eb="6">
      <t>カンリ</t>
    </rPh>
    <rPh sb="7" eb="9">
      <t>ジョウキョウ</t>
    </rPh>
    <phoneticPr fontId="1"/>
  </si>
  <si>
    <t>８．全身管理の状況【「平成29年６月診療分」であってかつ「平成29年７月審査分」】（つづき）</t>
    <rPh sb="2" eb="4">
      <t>ゼンシン</t>
    </rPh>
    <rPh sb="4" eb="6">
      <t>カンリ</t>
    </rPh>
    <rPh sb="7" eb="9">
      <t>ジョウキョウ</t>
    </rPh>
    <phoneticPr fontId="1"/>
  </si>
  <si>
    <t>９．疾患に応じたリハビリテーション・早期からのリハビリテーションの実施状況【「平成29年６月診療分」であってかつ
　　「平成29年７月審査分」】</t>
    <rPh sb="2" eb="4">
      <t>シッカン</t>
    </rPh>
    <rPh sb="5" eb="6">
      <t>オウ</t>
    </rPh>
    <rPh sb="18" eb="20">
      <t>ソウキ</t>
    </rPh>
    <rPh sb="33" eb="35">
      <t>ジッシ</t>
    </rPh>
    <rPh sb="35" eb="37">
      <t>ジョウキョウ</t>
    </rPh>
    <phoneticPr fontId="1"/>
  </si>
  <si>
    <t>　脳血管疾患等ﾘﾊﾋﾞﾘﾃｰｼｮﾝ料（Ⅰ）</t>
    <phoneticPr fontId="1"/>
  </si>
  <si>
    <t>　脳血管疾患等ﾘﾊﾋﾞﾘﾃｰｼｮﾝ料（Ⅱ）</t>
    <phoneticPr fontId="1"/>
  </si>
  <si>
    <t>　脳血管疾患等ﾘﾊﾋﾞﾘﾃｰｼｮﾝ料（Ⅲ）</t>
    <phoneticPr fontId="1"/>
  </si>
  <si>
    <t>　廃用症候群ﾘﾊﾋﾞﾘﾃｰｼｮﾝ料（Ⅰ）</t>
    <phoneticPr fontId="1"/>
  </si>
  <si>
    <t>　廃用症候群ﾘﾊﾋﾞﾘﾃｰｼｮﾝ料（Ⅱ）</t>
    <phoneticPr fontId="1"/>
  </si>
  <si>
    <t>　廃用症候群ﾘﾊﾋﾞﾘﾃｰｼｮﾝ料（Ⅲ）</t>
    <phoneticPr fontId="1"/>
  </si>
  <si>
    <t>９．疾患に応じたリハビリテーション・早期からのリハビリテーションの実施状況【「平成29年６月診療分」であってかつ
　　「平成29年７月審査分」】（つづき）</t>
    <rPh sb="2" eb="4">
      <t>シッカン</t>
    </rPh>
    <rPh sb="5" eb="6">
      <t>オウ</t>
    </rPh>
    <rPh sb="18" eb="20">
      <t>ソウキ</t>
    </rPh>
    <rPh sb="33" eb="35">
      <t>ジッシ</t>
    </rPh>
    <rPh sb="35" eb="37">
      <t>ジョウキョウ</t>
    </rPh>
    <phoneticPr fontId="1"/>
  </si>
  <si>
    <t>件</t>
    <phoneticPr fontId="1"/>
  </si>
  <si>
    <t>日</t>
    <phoneticPr fontId="1"/>
  </si>
  <si>
    <t>10．長期療養患者の受入状況【「平成29年６月診療分」であってかつ「平成29年７月審査分」】</t>
    <rPh sb="3" eb="5">
      <t>チョウキ</t>
    </rPh>
    <rPh sb="5" eb="7">
      <t>リョウヨウ</t>
    </rPh>
    <rPh sb="7" eb="9">
      <t>カンジャ</t>
    </rPh>
    <rPh sb="10" eb="12">
      <t>ウケイレ</t>
    </rPh>
    <rPh sb="12" eb="14">
      <t>ジョウキョウ</t>
    </rPh>
    <phoneticPr fontId="1"/>
  </si>
  <si>
    <t>11．重度の障害児等の受入状況【「平成29年６月診療分」であってかつ「平成29年７月審査分」】</t>
    <rPh sb="3" eb="5">
      <t>ジュウド</t>
    </rPh>
    <rPh sb="6" eb="9">
      <t>ショウガイジ</t>
    </rPh>
    <rPh sb="9" eb="10">
      <t>トウ</t>
    </rPh>
    <rPh sb="11" eb="13">
      <t>ウケイレ</t>
    </rPh>
    <rPh sb="13" eb="15">
      <t>ジョウキョウ</t>
    </rPh>
    <phoneticPr fontId="1"/>
  </si>
  <si>
    <t>12．医科歯科の連携状況【「平成29年６月診療分」であってかつ「平成29年７月審査分」】</t>
    <rPh sb="3" eb="5">
      <t>イカ</t>
    </rPh>
    <rPh sb="5" eb="7">
      <t>シカ</t>
    </rPh>
    <rPh sb="8" eb="10">
      <t>レンケイ</t>
    </rPh>
    <rPh sb="10" eb="12">
      <t>ジョウキョウ</t>
    </rPh>
    <phoneticPr fontId="1"/>
  </si>
  <si>
    <t>① 歯科医師連携加算（栄養サポート
　 チーム加算）</t>
    <phoneticPr fontId="1"/>
  </si>
  <si>
    <t>④ 周術期口腔機能管理料（Ⅲ）</t>
    <phoneticPr fontId="2"/>
  </si>
  <si>
    <t>３．幅広い手術の個別の実施状況【「平成29年６月診療分」であってかつ「平成29年７月審査分」】</t>
    <rPh sb="2" eb="4">
      <t>ハバヒロ</t>
    </rPh>
    <rPh sb="5" eb="7">
      <t>シュジュツ</t>
    </rPh>
    <rPh sb="8" eb="10">
      <t>コベツ</t>
    </rPh>
    <rPh sb="11" eb="13">
      <t>ジッシ</t>
    </rPh>
    <rPh sb="13" eb="15">
      <t>ジョウキョウ</t>
    </rPh>
    <phoneticPr fontId="1"/>
  </si>
  <si>
    <t>※診療報酬点数表の「第10部 手術」のうち、「K920 輸血」、「K920-2 輸血管理料」は除きます。</t>
    <phoneticPr fontId="1"/>
  </si>
  <si>
    <t>※診療報酬点数表「第10部 手術」のＫコードごと、あるいは歯科診療報酬点数表「第9部 手術」のＪコードごとに、コード、区分番号、枝番、項番、項番内訳（イ・ロ・ハ等）、診療行為名称もあわせてご記入ください。</t>
    <phoneticPr fontId="1"/>
  </si>
  <si>
    <t>レセプト件数</t>
    <phoneticPr fontId="1"/>
  </si>
  <si>
    <t>max</t>
    <phoneticPr fontId="1"/>
  </si>
  <si>
    <t>sum</t>
    <phoneticPr fontId="1"/>
  </si>
  <si>
    <t>コード</t>
    <phoneticPr fontId="1"/>
  </si>
  <si>
    <t>-</t>
    <phoneticPr fontId="1"/>
  </si>
  <si>
    <t>コード</t>
    <phoneticPr fontId="1"/>
  </si>
  <si>
    <t>-</t>
    <phoneticPr fontId="1"/>
  </si>
  <si>
    <t>コード</t>
    <phoneticPr fontId="1"/>
  </si>
  <si>
    <t>-</t>
    <phoneticPr fontId="1"/>
  </si>
  <si>
    <t>３．幅広い手術の実施状況【「平成29年６月診療分」であってかつ「平成29年７月審査分」】（つづき）</t>
    <rPh sb="2" eb="4">
      <t>ハバヒロ</t>
    </rPh>
    <rPh sb="5" eb="7">
      <t>シュジュツ</t>
    </rPh>
    <rPh sb="8" eb="10">
      <t>ジッシ</t>
    </rPh>
    <rPh sb="10" eb="12">
      <t>ジョウキョウ</t>
    </rPh>
    <phoneticPr fontId="1"/>
  </si>
  <si>
    <t>コード</t>
    <phoneticPr fontId="1"/>
  </si>
  <si>
    <t>-</t>
    <phoneticPr fontId="1"/>
  </si>
  <si>
    <t>※診療報酬点数表「第10部 手術」のＫコードごと、あるいは歯科診療報酬点数表「第9部 手術」のＪコードごとに、コード、区分番号、枝番、項番、項番内訳（イ・ロ・ハ等）、診療行為名称もあわせてご記入ください。</t>
    <phoneticPr fontId="1"/>
  </si>
  <si>
    <t>max</t>
    <phoneticPr fontId="1"/>
  </si>
  <si>
    <t>sum</t>
    <phoneticPr fontId="1"/>
  </si>
  <si>
    <t>2B2H29</t>
    <phoneticPr fontId="1"/>
  </si>
  <si>
    <t>2B3H29</t>
    <phoneticPr fontId="1"/>
  </si>
  <si>
    <t>2B4H29</t>
    <phoneticPr fontId="1"/>
  </si>
  <si>
    <t>2B5H29</t>
    <phoneticPr fontId="1"/>
  </si>
  <si>
    <t>　</t>
  </si>
  <si>
    <t>平成29年病床機能報告(2B病棟票１)</t>
  </si>
  <si>
    <t>入力用ファイルレイアウト</t>
  </si>
  <si>
    <t>項目数</t>
  </si>
  <si>
    <t>入力情報</t>
  </si>
  <si>
    <t>出力情報</t>
  </si>
  <si>
    <t>No</t>
  </si>
  <si>
    <t>ﾀｲﾌﾟ</t>
  </si>
  <si>
    <t>データ取得区分</t>
  </si>
  <si>
    <t>列数</t>
  </si>
  <si>
    <t>電子調査票セル位置</t>
  </si>
  <si>
    <t>行</t>
  </si>
  <si>
    <t>列</t>
  </si>
  <si>
    <t>ＩＤ（報告マニュアル送付状に記載の８桁コード）</t>
  </si>
  <si>
    <t>N</t>
  </si>
  <si>
    <t>M4</t>
  </si>
  <si>
    <t>貴院名</t>
  </si>
  <si>
    <t>AH4</t>
  </si>
  <si>
    <t>【平成29年７月１日時点】における病院・有床診療所の種別</t>
  </si>
  <si>
    <t>BF7</t>
  </si>
  <si>
    <t>病棟コード</t>
  </si>
  <si>
    <t>W16</t>
  </si>
  <si>
    <t>病棟名</t>
  </si>
  <si>
    <t>１．―①＿レセプト件数＿(1)</t>
  </si>
  <si>
    <t>AJ21</t>
  </si>
  <si>
    <t>１．―①＿算定回数＿(1)</t>
  </si>
  <si>
    <t>AX21</t>
  </si>
  <si>
    <t>１．―①＿１．７対１＿レセプト件数＿(2)</t>
  </si>
  <si>
    <t>AJ24</t>
  </si>
  <si>
    <t>１．―①＿１．７対１＿算定回数＿(2)</t>
  </si>
  <si>
    <t>AX24</t>
  </si>
  <si>
    <t>１．―①＿２．10対１＿レセプト件数＿(3)</t>
  </si>
  <si>
    <t>AJ27</t>
  </si>
  <si>
    <t>１．―①＿２．10対１＿算定回数＿(3)</t>
  </si>
  <si>
    <t>AX27</t>
  </si>
  <si>
    <t>１．―①＿３．13対１＿レセプト件数＿(4)</t>
  </si>
  <si>
    <t>１．―①＿３．13対１＿算定回数＿(4)</t>
  </si>
  <si>
    <t>１．―①＿４．15対１＿レセプト件数＿(5)</t>
  </si>
  <si>
    <t>１．―①＿４．15対１＿算定回数＿(5)</t>
  </si>
  <si>
    <t>１．―①＿５．特別入院＿レセプト件数＿(6)</t>
  </si>
  <si>
    <t>１．―①＿５．特別入院＿算定回数＿(6)</t>
  </si>
  <si>
    <t>１．―①＿６．一般病棟＿レセプト件数＿(7)</t>
  </si>
  <si>
    <t>１．―①＿６．一般病棟＿算定回数＿(7)</t>
  </si>
  <si>
    <t>１．―①＿６．＿基本料Ｉ＿レセプト件数＿(16)</t>
  </si>
  <si>
    <t>１．―①＿６．＿基本料Ｉ＿算定回数＿(16)</t>
  </si>
  <si>
    <t>１．―①＿７．＿基本料Ｉ＿レセプト件数＿(26)</t>
  </si>
  <si>
    <t>AJ99</t>
  </si>
  <si>
    <t>１．―①＿７．＿基本料Ｉ＿算定回数＿(26)</t>
  </si>
  <si>
    <t>AX99</t>
  </si>
  <si>
    <t>１．―①＿８．療養病棟２＿レセプト件数＿(27)</t>
  </si>
  <si>
    <t>１．―①＿８．療養病棟２＿算定回数＿(27)</t>
  </si>
  <si>
    <t>１．―①＿８．＿基本料Ａ＿レセプト件数＿(28)</t>
  </si>
  <si>
    <t>１．―①＿８．＿基本料Ａ＿算定回数＿(28)</t>
  </si>
  <si>
    <t>１．―①＿８．＿基本料Ｂ＿レセプト件数＿(29)</t>
  </si>
  <si>
    <t>１．―①＿８．＿基本料Ｂ＿算定回数＿(29)</t>
  </si>
  <si>
    <t>１．―①＿８．＿基本料Ｃ＿レセプト件数＿(30)</t>
  </si>
  <si>
    <t>１．―①＿８．＿基本料Ｃ＿算定回数＿(30)</t>
  </si>
  <si>
    <t>１．―①＿８．＿基本料Ｄ＿レセプト件数＿(31)</t>
  </si>
  <si>
    <t>１．―①＿８．＿基本料Ｄ＿算定回数＿(31)</t>
  </si>
  <si>
    <t>１．―①＿８．＿基本料Ｅ＿レセプト件数＿(32)</t>
  </si>
  <si>
    <t>１．―①＿８．＿基本料Ｅ＿算定回数＿(32)</t>
  </si>
  <si>
    <t>１．―①＿８．＿基本料Ｆ＿レセプト件数＿(33)</t>
  </si>
  <si>
    <t>１．―①＿８．＿基本料Ｆ＿算定回数＿(33)</t>
  </si>
  <si>
    <t>１．―①＿８．＿基本料Ｇ＿レセプト件数＿(34)</t>
  </si>
  <si>
    <t>１．―①＿８．＿基本料Ｇ＿算定回数＿(34)</t>
  </si>
  <si>
    <t>１．―①＿８．＿基本料Ｈ＿レセプト件数＿(35)</t>
  </si>
  <si>
    <t>１．―①＿８．＿基本料Ｈ＿算定回数＿(35)</t>
  </si>
  <si>
    <t>１．―①＿８．＿基本料Ｉ＿レセプト件数＿(36)</t>
  </si>
  <si>
    <t>１．―①＿８．＿基本料Ｉ＿算定回数＿(36)</t>
  </si>
  <si>
    <t>１．―①＿９．療養特別＿レセプト件数＿(37)</t>
  </si>
  <si>
    <t>１．―①＿９．療養特別＿算定回数＿(37)</t>
  </si>
  <si>
    <t>１．―①＿10．サービス費等＿レセプト件数＿(38)</t>
  </si>
  <si>
    <t>１．―①＿10．サービス費等＿算定回数＿(38)</t>
  </si>
  <si>
    <t>１．―①＿11．特定７対１＿レセプト件数＿(39)</t>
  </si>
  <si>
    <t>１．―①＿11．特定７対１＿算定回数＿(39)</t>
  </si>
  <si>
    <t>１．―①＿16．うち医療区分２に相当＿レセプト件数＿(45)</t>
  </si>
  <si>
    <t>１．―①＿16．うち医療区分２に相当＿算定回数＿(45)</t>
  </si>
  <si>
    <t>１．―①＿16．うち医療区分１に相当＿レセプト件数＿(46)</t>
  </si>
  <si>
    <t>１．―①＿16．うち医療区分１に相当＿算定回数＿(46)</t>
  </si>
  <si>
    <t>１．―①＿17．うち医療区分２に相当＿レセプト件数＿(48)</t>
  </si>
  <si>
    <t>１．―①＿17．うち医療区分２に相当＿算定回数＿(48)</t>
  </si>
  <si>
    <t>１．―①＿17．うち医療区分１に相当＿レセプト件数＿(49)</t>
  </si>
  <si>
    <t>１．―①＿17．うち医療区分１に相当＿算定回数＿(49)</t>
  </si>
  <si>
    <t>１．―①＿18．うち医療区分２に相当＿レセプト件数＿(51)</t>
  </si>
  <si>
    <t>１．―①＿18．うち医療区分２に相当＿算定回数＿(51)</t>
  </si>
  <si>
    <t>１．―①＿18．うち医療区分１に相当＿レセプト件数＿(52)</t>
  </si>
  <si>
    <t>１．―①＿18．うち医療区分１に相当＿算定回数＿(52)</t>
  </si>
  <si>
    <t>１．―①＿19．内医療区分２に相当＿算定回数＿(54)</t>
  </si>
  <si>
    <t>１．―①＿19．内医療区分１に相当＿レセプト件数＿(55)</t>
  </si>
  <si>
    <t>１．―①＿19．内医療区分１に相当＿算定回数＿(55)</t>
  </si>
  <si>
    <t>AJ207</t>
  </si>
  <si>
    <t>AX207</t>
  </si>
  <si>
    <t>１．―①＿24．＿集中治療＿レセプト件数＿(64)</t>
  </si>
  <si>
    <t>１．―①＿24．＿集中治療＿算定回数＿(64)</t>
  </si>
  <si>
    <t>１．―①＿25．特定集中治療１＿レセプト件数＿(65)</t>
  </si>
  <si>
    <t>１．―①＿25．特定集中治療１＿算定回数＿(65)</t>
  </si>
  <si>
    <t>１．―①＿26．特定集中治療２＿レセプト件数＿(66)</t>
  </si>
  <si>
    <t>１．―①＿26．特定集中治療２＿算定回数＿(66)</t>
  </si>
  <si>
    <t>１．―①＿27．特定集中治療３＿レセプト件数＿(69)</t>
  </si>
  <si>
    <t>１．―①＿27．特定集中治療３＿算定回数＿(69)</t>
  </si>
  <si>
    <t>１．―①＿28．特定集中治療４＿レセプト件数＿(70)</t>
  </si>
  <si>
    <t>１．―①＿28．特定集中治療４＿算定回数＿(70)</t>
  </si>
  <si>
    <t>１．―①＿38．うち医療区分２に相当＿レセプト件数＿(83)</t>
  </si>
  <si>
    <t>１．―①＿38．うち医療区分２に相当＿算定回数＿(83)</t>
  </si>
  <si>
    <t>１．―①＿38．うち医療区分１に相当＿レセプト件数＿(84)</t>
  </si>
  <si>
    <t>１．―①＿38．うち医療区分１に相当＿算定回数＿(84)</t>
  </si>
  <si>
    <t>AJ312</t>
  </si>
  <si>
    <t>AJ315</t>
  </si>
  <si>
    <t>AX315</t>
  </si>
  <si>
    <t>１．―①＿51．うち医療区分２に相当＿レセプト件数＿(98)</t>
  </si>
  <si>
    <t>１．―①＿51．うち医療区分２に相当＿算定回数＿(98)</t>
  </si>
  <si>
    <t>１．―①＿51．うち医療区分１に相当＿レセプト件数＿(99)</t>
  </si>
  <si>
    <t>１．―①＿51．うち医療区分１に相当＿算定回数＿(99)</t>
  </si>
  <si>
    <t>１．―①＿52．うち医療区分２に相当＿レセプト件数＿(101)</t>
  </si>
  <si>
    <t>１．―①＿52．うち医療区分２に相当＿算定回数＿(101)</t>
  </si>
  <si>
    <t>１．―①＿52．うち医療区分１に相当＿レセプト件数＿(102)</t>
  </si>
  <si>
    <t>１．―①＿52．うち医療区分１に相当＿算定回数＿(102)</t>
  </si>
  <si>
    <t>１．―①＿58．＿入院基本Ｉ＿レセプト件数＿(117)</t>
  </si>
  <si>
    <t>１．―①＿58．＿入院基本Ｉ＿算定回数＿(117)</t>
  </si>
  <si>
    <t>平成29年病床機能報告(2B病棟票2)</t>
  </si>
  <si>
    <t>２．―①＿１．＿基本料１＿レセプト件数＿(122)</t>
  </si>
  <si>
    <t>２．―①＿１．＿基本料１＿算定回数＿(122)</t>
  </si>
  <si>
    <t>２．―①＿１．＿基本料２＿レセプト件数＿(123)</t>
  </si>
  <si>
    <t>２．―①＿１．＿基本料２＿算定回数＿(123)</t>
  </si>
  <si>
    <t>２．―①＿１．＿基本料３＿レセプト件数＿(124)</t>
  </si>
  <si>
    <t>２．―①＿１．＿基本料３＿算定回数＿(124)</t>
  </si>
  <si>
    <t>２．―①＿１．＿基本料４＿レセプト件数＿(125)</t>
  </si>
  <si>
    <t>２．―①＿１．＿基本料４＿算定回数＿(125)</t>
  </si>
  <si>
    <t>２．―①＿１．＿基本料５＿レセプト件数＿(126)</t>
  </si>
  <si>
    <t>２．―①＿１．＿基本料５＿算定回数＿(126)</t>
  </si>
  <si>
    <t>２．―①＿１．＿基本料６＿レセプト件数＿(127)</t>
  </si>
  <si>
    <t>AJ420</t>
  </si>
  <si>
    <t>AX420</t>
  </si>
  <si>
    <t>３．―①手術総数＿算定回数＿(149)</t>
  </si>
  <si>
    <t>３．―②全身麻酔の手術総数＿算定日数＿(150)</t>
  </si>
  <si>
    <t>３．―②全身麻酔の手術総数＿算定回数＿(150)</t>
  </si>
  <si>
    <t>(151)　レセプト件数</t>
  </si>
  <si>
    <t>(151)　算定日数</t>
  </si>
  <si>
    <t>(151)　算定回数</t>
  </si>
  <si>
    <t>(152)　レセプト件数</t>
  </si>
  <si>
    <t>(152)　算定日数</t>
  </si>
  <si>
    <t>(152)　算定回数</t>
  </si>
  <si>
    <t>(153)　レセプト件数</t>
  </si>
  <si>
    <t>(153)　算定日数</t>
  </si>
  <si>
    <t>(153)　算定回数</t>
  </si>
  <si>
    <t>(154)　レセプト件数</t>
  </si>
  <si>
    <t>(154)　算定日数</t>
  </si>
  <si>
    <t>(154)　算定回数</t>
  </si>
  <si>
    <t>４．―②病理組織標本作製＿レセプト件数＿(155)</t>
  </si>
  <si>
    <t>４．―②病理組織標本作製＿算定日数＿(155)</t>
  </si>
  <si>
    <t>４．―②病理組織標本作製＿算定回数＿(155)</t>
  </si>
  <si>
    <t>４．―③術中迅速病理組織標本作製＿レセプト件数＿(156)</t>
  </si>
  <si>
    <t>４．―③術中迅速病理組織標本作製＿算定日数＿(156)</t>
  </si>
  <si>
    <t>４．―③術中迅速病理組織標本作製＿算定回数＿(156)</t>
  </si>
  <si>
    <t>V522</t>
  </si>
  <si>
    <t>AJ522</t>
  </si>
  <si>
    <t>AX522</t>
  </si>
  <si>
    <t>４．―④＿放射線＿強度変調放射＿レセプト件数＿(162)</t>
  </si>
  <si>
    <t>４．―④＿放射線＿強度変調放射＿算定日数＿(162)</t>
  </si>
  <si>
    <t>４．―④＿放射線＿強度変調放射＿算定回数＿(162)</t>
  </si>
  <si>
    <t>４．―④＿高エネルギー＿１回目＿４門以上照射＿レセプト件数＿(176)</t>
  </si>
  <si>
    <t>４．―④＿高エネルギー＿１回目＿４門以上照射＿算定日数＿(176)</t>
  </si>
  <si>
    <t>４．―④＿高エネルギー＿１回目＿４門以上照射＿算定回数＿(176)</t>
  </si>
  <si>
    <t>４．―④＿高エネルギー＿２回目＿２門３門照射＿算定日数＿(179)</t>
  </si>
  <si>
    <t>４．―④＿高エネルギー＿２回目＿４門以上照射＿レセプト件数＿(180)</t>
  </si>
  <si>
    <t>４．―④＿高エネルギー＿２回目＿４門以上照射＿算定日数＿(180)</t>
  </si>
  <si>
    <t>４．―④＿高エネルギー＿２回目＿４門以上照射＿算定回数＿(180)</t>
  </si>
  <si>
    <t>V633</t>
  </si>
  <si>
    <t>V636</t>
  </si>
  <si>
    <t>４．―⑤化学療法＿内服薬＿レセプト件数＿(205-1)</t>
  </si>
  <si>
    <t>４．―⑤化学療法＿内服薬＿算定回数＿(205-1)</t>
  </si>
  <si>
    <t>４．―⑤化学療法＿注射薬＿レセプト件数＿(205-2)</t>
  </si>
  <si>
    <t>４．―⑤化学療法＿注射薬＿算定回数＿(205-2)</t>
  </si>
  <si>
    <t>４．―⑨超急性脳卒中＿レセプト件数＿(211)</t>
  </si>
  <si>
    <t>(212)　レセプト件数</t>
  </si>
  <si>
    <t>(212)　算定回数</t>
  </si>
  <si>
    <t>平成29年病床機能報告(2B病棟票3)</t>
  </si>
  <si>
    <t>４．―⑫入院精神療法（Ⅰ）＿レセプト件数＿(231)</t>
  </si>
  <si>
    <t>４．―⑫入院精神療法（Ⅰ）＿算定日数＿(231)</t>
  </si>
  <si>
    <t>４．―⑫入院精神療法（Ⅰ）＿算定回数＿(231)</t>
  </si>
  <si>
    <t>６．―⑥ペーシング＿レセプト件数＿(288)</t>
  </si>
  <si>
    <t>６．―⑥ペーシング＿算定回数＿(288)</t>
  </si>
  <si>
    <t>８．―⑤ドレーン法＿レセプト件数＿(324)</t>
  </si>
  <si>
    <t>８．―⑤ドレーン法＿ドレーン法＿レセプト件数＿(325)</t>
  </si>
  <si>
    <t>８．―⑤ドレーン法＿ドレーン法＿算定回数＿(325)</t>
  </si>
  <si>
    <t>８．―⑤ドレーン法＿ドレーン法＿持続的吸引＿レセプト件数＿(326)</t>
  </si>
  <si>
    <t>８．―⑤ドレーン法＿ドレーン法＿持続的吸引＿算定回数＿(326)</t>
  </si>
  <si>
    <t>８．―⑤ドレーン法＿ドレーン法＿その他＿レセプト件数＿(327)</t>
  </si>
  <si>
    <t>８．―⑤ドレーン法＿ドレーン法＿その他＿算定回数＿(327)</t>
  </si>
  <si>
    <t>８．―⑤ドレーン法＿胸腔穿刺＿レセプト件数＿(328)</t>
  </si>
  <si>
    <t>８．―⑤ドレーン法＿胸腔穿刺＿算定日数＿(328)</t>
  </si>
  <si>
    <t>８．―⑤ドレーン法＿胸腔穿刺＿算定回数＿(328)</t>
  </si>
  <si>
    <t>８．―⑤ドレーン法＿腹腔穿刺＿レセプト件数＿(329)</t>
  </si>
  <si>
    <t>８．―⑤ドレーン法＿腹腔穿刺＿算定日数＿(329)</t>
  </si>
  <si>
    <t>８．―⑤ドレーン法＿腹腔穿刺＿算定回数＿(329)</t>
  </si>
  <si>
    <t>８．―⑤ドレーン法＿歯科ドレーン法＿レセプト件数＿(330)</t>
  </si>
  <si>
    <t>８．―⑤ドレーン法＿歯科ドレーン法＿算定回数＿(330)</t>
  </si>
  <si>
    <t>８．―⑥人工呼吸＿算定回数＿(331)</t>
  </si>
  <si>
    <t>８．―⑧経管栄養カテーテル交換法＿算定日数＿(343)</t>
  </si>
  <si>
    <t>平成29年病床機能報告(2B病棟票4)</t>
  </si>
  <si>
    <t>９．―②早期リハビリテーション加算＿レセプト件数＿(369)</t>
  </si>
  <si>
    <t>９．―②早期リハビリテーション加算＿算定日数＿(369)</t>
  </si>
  <si>
    <t>９．―②早期リハビリテーション加算＿算定回数＿(369)</t>
  </si>
  <si>
    <t>９．―③初期加算＿レセプト件数＿(370)</t>
  </si>
  <si>
    <t>９．―③初期加算＿算定日数＿(370)</t>
  </si>
  <si>
    <t>９．―③初期加算＿算定回数＿(370)</t>
  </si>
  <si>
    <t>９．―⑤リハビリテーション充実加算＿レセプト件数＿(372)</t>
  </si>
  <si>
    <t>９．―⑤リハビリテーション充実加算＿算定回数＿(372)</t>
  </si>
  <si>
    <t>９．―⑥休日リハビリテーション提供体制加算＿レセプト件数＿(373)</t>
  </si>
  <si>
    <t>９．―⑥休日リハビリテーション提供体制加算＿算定回数＿(373)</t>
  </si>
  <si>
    <t>11．―③超重症入院診療加算＿レセプト件数＿(380)</t>
  </si>
  <si>
    <t>11．―③超重症入院診療加算＿算定回数＿(380)</t>
  </si>
  <si>
    <t>12．―①歯科医師連携加算＿レセプト件数＿(382)</t>
  </si>
  <si>
    <t>12．―①歯科医師連携加算＿算定回数＿(382)</t>
  </si>
  <si>
    <t>12．―③周術期口腔機能管理料(Ⅱ)＿算定件数＿(384)</t>
  </si>
  <si>
    <t>12．―④周術期口腔機能管理料(Ⅲ)＿レセプト件数＿(385)</t>
  </si>
  <si>
    <t>自由記入欄</t>
  </si>
  <si>
    <t>A1245</t>
  </si>
  <si>
    <t>平成29年病床機能報告(2B手術票)</t>
  </si>
  <si>
    <t>手術の実施状況―ｺｰﾄﾞ</t>
  </si>
  <si>
    <t>手術の実施状況―区分番号</t>
  </si>
  <si>
    <t>E10,F10,G10</t>
  </si>
  <si>
    <t>5,6,7</t>
  </si>
  <si>
    <t>手術の実施状況―枝番</t>
  </si>
  <si>
    <t>手術の実施状況―項番</t>
  </si>
  <si>
    <t>手術の実施状況―ｲﾛﾊ等</t>
  </si>
  <si>
    <t>手術の実施状況―名称</t>
  </si>
  <si>
    <t>手術の実施状況―レセプト件数</t>
  </si>
  <si>
    <t>手術の実施状況―算定日数</t>
  </si>
  <si>
    <t>手術の実施状況―算定回数</t>
  </si>
  <si>
    <t>全身麻酔の手術の実施状況―ｺｰﾄﾞ</t>
  </si>
  <si>
    <t>全身麻酔の手術の実施状況―区分番号</t>
  </si>
  <si>
    <t>全身麻酔の手術の実施状況―枝番</t>
  </si>
  <si>
    <t>全身麻酔の手術の実施状況―項番</t>
  </si>
  <si>
    <t>全身麻酔の手術の実施状況―ｲﾛﾊ等</t>
  </si>
  <si>
    <t>全身麻酔の手術の実施状況―名称</t>
  </si>
  <si>
    <t>全身麻酔の手術の実施状況―レセプト件数</t>
  </si>
  <si>
    <t>全身麻酔の手術の実施状況―算定日数</t>
  </si>
  <si>
    <t>全身麻酔の手術の実施状況―算定回数</t>
  </si>
  <si>
    <t>平成29年病床機能報告(2B全身麻酔票)</t>
    <rPh sb="18" eb="19">
      <t>ヒョウ</t>
    </rPh>
    <phoneticPr fontId="1"/>
  </si>
  <si>
    <t>J0223ﾛ</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</si>
</sst>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5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9"/>
      <color theme="1"/>
      <name val="HGSｺﾞｼｯｸM"/>
      <family val="3"/>
      <charset val="128"/>
    </font>
    <font>
      <sz val="10"/>
      <color theme="1"/>
      <name val="HGSｺﾞｼｯｸM"/>
      <family val="3"/>
      <charset val="128"/>
    </font>
    <font>
      <sz val="8"/>
      <color theme="1"/>
      <name val="HGSｺﾞｼｯｸM"/>
      <family val="3"/>
      <charset val="128"/>
    </font>
    <font>
      <b/>
      <sz val="18"/>
      <color theme="0"/>
      <name val="HGS創英角ｺﾞｼｯｸUB"/>
      <family val="3"/>
      <charset val="128"/>
    </font>
    <font>
      <sz val="9"/>
      <color theme="0"/>
      <name val="HGSｺﾞｼｯｸM"/>
      <family val="3"/>
      <charset val="128"/>
    </font>
    <font>
      <sz val="10"/>
      <color theme="0"/>
      <name val="HGSｺﾞｼｯｸM"/>
      <family val="3"/>
      <charset val="128"/>
    </font>
    <font>
      <sz val="11"/>
      <color theme="1"/>
      <name val="HGS創英角ｺﾞｼｯｸUB"/>
      <family val="3"/>
      <charset val="128"/>
    </font>
    <font>
      <sz val="10"/>
      <name val="HGSｺﾞｼｯｸM"/>
      <family val="3"/>
      <charset val="128"/>
    </font>
    <font>
      <b/>
      <sz val="14"/>
      <color theme="0"/>
      <name val="HGS創英角ｺﾞｼｯｸUB"/>
      <family val="3"/>
      <charset val="128"/>
    </font>
    <font>
      <sz val="7"/>
      <color theme="1"/>
      <name val="HGSｺﾞｼｯｸM"/>
      <family val="3"/>
      <charset val="128"/>
    </font>
    <font>
      <sz val="10"/>
      <color theme="1"/>
      <name val="ＭＳ Ｐゴシック"/>
      <family val="3"/>
      <charset val="128"/>
      <scheme val="minor"/>
    </font>
    <font>
      <sz val="9"/>
      <name val="HGSｺﾞｼｯｸM"/>
      <family val="3"/>
      <charset val="128"/>
    </font>
    <font>
      <sz val="11"/>
      <color theme="0"/>
      <name val="ＭＳ Ｐゴシック"/>
      <family val="2"/>
      <charset val="128"/>
      <scheme val="minor"/>
    </font>
    <font>
      <sz val="14"/>
      <color theme="1"/>
      <name val="ＭＳ Ｐゴシック"/>
      <family val="3"/>
      <charset val="128"/>
      <scheme val="minor"/>
    </font>
    <font>
      <sz val="11"/>
      <color theme="0"/>
      <name val="HGSｺﾞｼｯｸM"/>
      <family val="3"/>
      <charset val="128"/>
    </font>
    <font>
      <sz val="11"/>
      <color theme="1"/>
      <name val="ＭＳ Ｐゴシック"/>
      <family val="3"/>
      <charset val="128"/>
      <scheme val="minor"/>
    </font>
    <font>
      <b/>
      <u/>
      <sz val="14"/>
      <color theme="0"/>
      <name val="HGSｺﾞｼｯｸE"/>
      <family val="3"/>
      <charset val="128"/>
    </font>
    <font>
      <b/>
      <u/>
      <sz val="12"/>
      <color theme="0"/>
      <name val="HGSｺﾞｼｯｸE"/>
      <family val="3"/>
      <charset val="128"/>
    </font>
    <font>
      <sz val="11"/>
      <color rgb="FFFF0000"/>
      <name val="ＭＳ Ｐゴシック"/>
      <family val="2"/>
      <charset val="128"/>
      <scheme val="minor"/>
    </font>
    <font>
      <sz val="12"/>
      <color theme="1"/>
      <name val="ＭＳ Ｐゴシック"/>
      <family val="3"/>
      <charset val="128"/>
      <scheme val="minor"/>
    </font>
    <font>
      <sz val="12"/>
      <color theme="1"/>
      <name val="HGSｺﾞｼｯｸM"/>
      <family val="3"/>
      <charset val="128"/>
    </font>
    <font>
      <sz val="10"/>
      <name val="ＭＳ Ｐ明朝"/>
      <family val="1"/>
      <charset val="128"/>
    </font>
    <font>
      <sz val="12"/>
      <name val="ＭＳ Ｐ明朝"/>
      <family val="1"/>
      <charset val="128"/>
    </font>
    <font>
      <u/>
      <sz val="14"/>
      <name val="ＭＳ Ｐ明朝"/>
      <family val="1"/>
      <charset val="128"/>
    </font>
    <font>
      <sz val="9"/>
      <name val="ＭＳ Ｐ明朝"/>
      <family val="1"/>
      <charset val="128"/>
    </font>
    <font>
      <sz val="11"/>
      <color rgb="FFFF0000"/>
      <name val="ＭＳ Ｐゴシック"/>
      <family val="3"/>
      <charset val="128"/>
      <scheme val="minor"/>
    </font>
    <font>
      <sz val="10"/>
      <name val="HGPｺﾞｼｯｸM"/>
      <family val="3"/>
      <charset val="128"/>
    </font>
    <font>
      <sz val="14"/>
      <color theme="1"/>
      <name val="ＭＳ Ｐゴシック"/>
      <family val="3"/>
      <charset val="128"/>
    </font>
    <font>
      <sz val="6"/>
      <name val="ＭＳ Ｐゴシック"/>
      <family val="3"/>
      <charset val="128"/>
      <scheme val="minor"/>
    </font>
    <font>
      <sz val="12"/>
      <name val="ＭＳ Ｐゴシック"/>
      <family val="3"/>
      <charset val="128"/>
      <scheme val="minor"/>
    </font>
    <font>
      <b/>
      <sz val="16"/>
      <color theme="0"/>
      <name val="HGS創英角ｺﾞｼｯｸUB"/>
      <family val="3"/>
      <charset val="128"/>
    </font>
    <font>
      <sz val="11"/>
      <name val="ＭＳ Ｐゴシック"/>
      <family val="3"/>
      <charset val="128"/>
      <scheme val="minor"/>
    </font>
    <font>
      <sz val="11"/>
      <color indexed="8"/>
      <name val="HGSｺﾞｼｯｸM"/>
      <family val="3"/>
      <charset val="128"/>
    </font>
    <font>
      <b/>
      <sz val="11"/>
      <color rgb="FF000000"/>
      <name val="ＭＳ ゴシック"/>
      <family val="3"/>
      <charset val="128"/>
    </font>
    <font>
      <u/>
      <sz val="11"/>
      <color rgb="FF000000"/>
      <name val="HGSｺﾞｼｯｸE"/>
      <family val="3"/>
      <charset val="128"/>
    </font>
    <font>
      <sz val="11"/>
      <color rgb="FF000000"/>
      <name val="ＭＳ ゴシック"/>
      <family val="3"/>
      <charset val="128"/>
    </font>
    <font>
      <sz val="10.5"/>
      <color rgb="FF000000"/>
      <name val="ＭＳ ゴシック"/>
      <family val="3"/>
      <charset val="128"/>
    </font>
    <font>
      <sz val="10"/>
      <color rgb="FF000000"/>
      <name val="ＭＳ ゴシック"/>
      <family val="3"/>
      <charset val="128"/>
    </font>
    <font>
      <u/>
      <sz val="10"/>
      <name val="HGSｺﾞｼｯｸM"/>
      <family val="3"/>
      <charset val="128"/>
    </font>
    <font>
      <b/>
      <sz val="14"/>
      <color theme="1"/>
      <name val="HGSｺﾞｼｯｸM"/>
      <family val="3"/>
      <charset val="128"/>
    </font>
    <font>
      <sz val="11"/>
      <color theme="1"/>
      <name val="HGSｺﾞｼｯｸM"/>
      <family val="3"/>
      <charset val="128"/>
    </font>
    <font>
      <b/>
      <sz val="12"/>
      <color theme="1"/>
      <name val="HGSｺﾞｼｯｸM"/>
      <family val="3"/>
      <charset val="128"/>
    </font>
    <font>
      <sz val="10"/>
      <color rgb="FF000000"/>
      <name val="HGSｺﾞｼｯｸM"/>
      <family val="3"/>
      <charset val="128"/>
    </font>
    <font>
      <b/>
      <sz val="10"/>
      <color theme="1"/>
      <name val="HGSｺﾞｼｯｸM"/>
      <family val="3"/>
      <charset val="128"/>
    </font>
    <font>
      <b/>
      <sz val="11"/>
      <color indexed="8"/>
      <name val="HGSｺﾞｼｯｸM"/>
      <family val="3"/>
      <charset val="128"/>
    </font>
    <font>
      <sz val="11"/>
      <color theme="9"/>
      <name val="ＭＳ Ｐゴシック"/>
      <family val="2"/>
      <charset val="128"/>
      <scheme val="minor"/>
    </font>
    <font>
      <sz val="11"/>
      <color theme="3"/>
      <name val="ＭＳ Ｐゴシック"/>
      <family val="2"/>
      <charset val="128"/>
      <scheme val="minor"/>
    </font>
    <font>
      <sz val="10.5"/>
      <color rgb="FF000000"/>
      <name val="ＭＳ 明朝"/>
      <family val="1"/>
      <charset val="128"/>
    </font>
    <font>
      <u/>
      <sz val="11"/>
      <color theme="10"/>
      <name val="ＭＳ Ｐゴシック"/>
      <family val="3"/>
      <charset val="128"/>
    </font>
    <font>
      <sz val="11"/>
      <name val="HGSｺﾞｼｯｸM"/>
      <family val="3"/>
      <charset val="128"/>
    </font>
    <font>
      <sz val="11"/>
      <color rgb="FF336600"/>
      <name val="ＭＳ Ｐゴシック"/>
      <family val="2"/>
      <charset val="128"/>
      <scheme val="minor"/>
    </font>
    <font>
      <sz val="6"/>
      <color theme="0"/>
      <name val="HGS教科書体"/>
      <family val="1"/>
      <charset val="128"/>
    </font>
    <font>
      <u/>
      <sz val="11"/>
      <name val="HGSｺﾞｼｯｸM"/>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thin">
        <color indexed="64"/>
      </right>
      <top style="thin">
        <color indexed="64"/>
      </top>
      <bottom style="medium">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theme="0"/>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19" fillId="0" borderId="0">
      <alignment vertical="center"/>
    </xf>
    <xf numFmtId="0" fontId="25" fillId="0" borderId="0"/>
    <xf numFmtId="0" fontId="19" fillId="0" borderId="0">
      <alignment vertical="center"/>
    </xf>
    <xf numFmtId="0" fontId="25" fillId="0" borderId="0"/>
    <xf numFmtId="0" fontId="52" fillId="0" borderId="0" applyNumberFormat="0" applyFill="0" applyBorder="0" applyAlignment="0" applyProtection="0">
      <alignment vertical="top"/>
      <protection locked="0"/>
    </xf>
  </cellStyleXfs>
  <cellXfs count="520">
    <xf numFmtId="0" fontId="0" fillId="0" borderId="0" xfId="0">
      <alignment vertical="center"/>
    </xf>
    <xf numFmtId="0" fontId="5" fillId="6" borderId="14" xfId="0" applyNumberFormat="1" applyFont="1" applyFill="1" applyBorder="1" applyAlignment="1">
      <alignment vertical="center"/>
    </xf>
    <xf numFmtId="0" fontId="5" fillId="6" borderId="15" xfId="0" applyNumberFormat="1" applyFont="1" applyFill="1" applyBorder="1" applyAlignment="1">
      <alignment vertical="center"/>
    </xf>
    <xf numFmtId="0" fontId="5" fillId="6" borderId="18" xfId="0" applyNumberFormat="1" applyFont="1" applyFill="1" applyBorder="1" applyAlignment="1">
      <alignment horizontal="left" vertical="center"/>
    </xf>
    <xf numFmtId="0" fontId="5" fillId="6" borderId="9" xfId="0" applyNumberFormat="1" applyFont="1" applyFill="1" applyBorder="1" applyAlignment="1">
      <alignment vertical="center"/>
    </xf>
    <xf numFmtId="0" fontId="5" fillId="6" borderId="18" xfId="0" applyNumberFormat="1" applyFont="1" applyFill="1" applyBorder="1" applyAlignment="1">
      <alignment vertical="center"/>
    </xf>
    <xf numFmtId="0" fontId="5" fillId="6" borderId="8" xfId="0" applyNumberFormat="1" applyFont="1" applyFill="1" applyBorder="1" applyAlignment="1">
      <alignment vertical="center"/>
    </xf>
    <xf numFmtId="0" fontId="5" fillId="7" borderId="5" xfId="0" applyNumberFormat="1" applyFont="1" applyFill="1" applyBorder="1" applyAlignment="1">
      <alignment horizontal="center" vertical="center"/>
    </xf>
    <xf numFmtId="0" fontId="5" fillId="6" borderId="2" xfId="0" applyNumberFormat="1" applyFont="1" applyFill="1" applyBorder="1" applyAlignment="1">
      <alignment vertical="center"/>
    </xf>
    <xf numFmtId="0" fontId="5" fillId="6" borderId="4" xfId="0" applyNumberFormat="1" applyFont="1" applyFill="1" applyBorder="1" applyAlignment="1">
      <alignment vertical="center"/>
    </xf>
    <xf numFmtId="0" fontId="5" fillId="7" borderId="51" xfId="0" applyNumberFormat="1" applyFont="1" applyFill="1" applyBorder="1" applyAlignment="1">
      <alignment horizontal="center" vertical="center"/>
    </xf>
    <xf numFmtId="0" fontId="0" fillId="0" borderId="0" xfId="0">
      <alignment vertical="center"/>
    </xf>
    <xf numFmtId="0" fontId="10" fillId="0" borderId="0" xfId="0" applyFont="1" applyFill="1">
      <alignment vertical="center"/>
    </xf>
    <xf numFmtId="0" fontId="5" fillId="6" borderId="8" xfId="0" applyNumberFormat="1" applyFont="1" applyFill="1" applyBorder="1" applyAlignment="1">
      <alignment horizontal="center" vertical="center"/>
    </xf>
    <xf numFmtId="0" fontId="13" fillId="7" borderId="26" xfId="0" applyNumberFormat="1" applyFont="1" applyFill="1" applyBorder="1" applyAlignment="1">
      <alignment horizontal="center" vertical="center"/>
    </xf>
    <xf numFmtId="0" fontId="11" fillId="7" borderId="32" xfId="0" applyNumberFormat="1" applyFont="1" applyFill="1" applyBorder="1" applyAlignment="1">
      <alignment vertical="center"/>
    </xf>
    <xf numFmtId="0" fontId="5" fillId="7" borderId="28" xfId="0" applyNumberFormat="1" applyFont="1" applyFill="1" applyBorder="1" applyAlignment="1">
      <alignment vertical="center"/>
    </xf>
    <xf numFmtId="0" fontId="5" fillId="7" borderId="29" xfId="0" applyNumberFormat="1" applyFont="1" applyFill="1" applyBorder="1" applyAlignment="1">
      <alignment vertical="center"/>
    </xf>
    <xf numFmtId="0" fontId="0" fillId="7" borderId="29" xfId="0" applyFill="1" applyBorder="1">
      <alignment vertical="center"/>
    </xf>
    <xf numFmtId="0" fontId="5" fillId="7" borderId="30" xfId="0" applyNumberFormat="1" applyFont="1" applyFill="1" applyBorder="1" applyAlignment="1">
      <alignment vertical="center"/>
    </xf>
    <xf numFmtId="0" fontId="5" fillId="6" borderId="4" xfId="0" applyNumberFormat="1" applyFont="1" applyFill="1" applyBorder="1" applyAlignment="1">
      <alignment horizontal="center" vertical="center"/>
    </xf>
    <xf numFmtId="0" fontId="5" fillId="6" borderId="0"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13" fillId="7" borderId="31" xfId="0" applyNumberFormat="1" applyFont="1" applyFill="1" applyBorder="1" applyAlignment="1">
      <alignment vertical="center"/>
    </xf>
    <xf numFmtId="0" fontId="13" fillId="7" borderId="26" xfId="0" applyNumberFormat="1" applyFont="1" applyFill="1" applyBorder="1" applyAlignment="1">
      <alignment vertical="center"/>
    </xf>
    <xf numFmtId="0" fontId="13" fillId="7" borderId="27" xfId="0" applyNumberFormat="1" applyFont="1" applyFill="1" applyBorder="1" applyAlignment="1">
      <alignment vertical="center"/>
    </xf>
    <xf numFmtId="0" fontId="11" fillId="2" borderId="5" xfId="0" applyNumberFormat="1" applyFont="1" applyFill="1" applyBorder="1" applyAlignment="1">
      <alignment vertical="center" wrapText="1"/>
    </xf>
    <xf numFmtId="0" fontId="11" fillId="2" borderId="7" xfId="0" applyNumberFormat="1" applyFont="1" applyFill="1" applyBorder="1" applyAlignment="1">
      <alignment vertical="center" wrapText="1"/>
    </xf>
    <xf numFmtId="0" fontId="0" fillId="0" borderId="67" xfId="0" applyBorder="1">
      <alignment vertical="center"/>
    </xf>
    <xf numFmtId="0" fontId="0" fillId="9" borderId="0" xfId="0" applyFill="1" applyBorder="1">
      <alignment vertical="center"/>
    </xf>
    <xf numFmtId="49" fontId="0" fillId="0" borderId="0" xfId="0" applyNumberFormat="1">
      <alignment vertical="center"/>
    </xf>
    <xf numFmtId="49" fontId="5" fillId="6" borderId="2" xfId="0" applyNumberFormat="1" applyFont="1" applyFill="1" applyBorder="1" applyAlignment="1">
      <alignment vertical="center"/>
    </xf>
    <xf numFmtId="49" fontId="5" fillId="6" borderId="4" xfId="0" applyNumberFormat="1" applyFont="1" applyFill="1" applyBorder="1" applyAlignment="1">
      <alignment vertical="center"/>
    </xf>
    <xf numFmtId="49" fontId="5" fillId="6" borderId="4" xfId="0" applyNumberFormat="1" applyFont="1" applyFill="1" applyBorder="1" applyAlignment="1">
      <alignment horizontal="center" vertical="center"/>
    </xf>
    <xf numFmtId="49" fontId="5" fillId="6" borderId="18" xfId="0" applyNumberFormat="1" applyFont="1" applyFill="1" applyBorder="1" applyAlignment="1">
      <alignment vertical="center"/>
    </xf>
    <xf numFmtId="49" fontId="5" fillId="6" borderId="8" xfId="0" applyNumberFormat="1" applyFont="1" applyFill="1" applyBorder="1" applyAlignment="1">
      <alignment vertical="center"/>
    </xf>
    <xf numFmtId="49" fontId="5" fillId="6" borderId="7" xfId="0" applyNumberFormat="1" applyFont="1" applyFill="1" applyBorder="1" applyAlignment="1">
      <alignment vertical="center"/>
    </xf>
    <xf numFmtId="49" fontId="11" fillId="6" borderId="5" xfId="0" applyNumberFormat="1" applyFont="1" applyFill="1" applyBorder="1" applyAlignment="1">
      <alignment vertical="center"/>
    </xf>
    <xf numFmtId="49" fontId="11" fillId="6" borderId="7" xfId="0" applyNumberFormat="1" applyFont="1" applyFill="1" applyBorder="1" applyAlignment="1">
      <alignment vertical="center"/>
    </xf>
    <xf numFmtId="49" fontId="11" fillId="6" borderId="0" xfId="0" applyNumberFormat="1" applyFont="1" applyFill="1" applyBorder="1" applyAlignment="1">
      <alignment vertical="center"/>
    </xf>
    <xf numFmtId="49" fontId="11" fillId="6" borderId="14" xfId="0" applyNumberFormat="1" applyFont="1" applyFill="1" applyBorder="1" applyAlignment="1">
      <alignment vertical="center"/>
    </xf>
    <xf numFmtId="49" fontId="11" fillId="6" borderId="18" xfId="0" applyNumberFormat="1" applyFont="1" applyFill="1" applyBorder="1" applyAlignment="1">
      <alignment vertical="center"/>
    </xf>
    <xf numFmtId="49" fontId="0" fillId="0" borderId="0" xfId="0" applyNumberFormat="1" applyFill="1">
      <alignment vertical="center"/>
    </xf>
    <xf numFmtId="49" fontId="0" fillId="0" borderId="0" xfId="0" applyNumberFormat="1" applyFill="1" applyAlignment="1">
      <alignment horizontal="center" vertical="center"/>
    </xf>
    <xf numFmtId="49" fontId="5" fillId="6" borderId="20" xfId="0" applyNumberFormat="1" applyFont="1" applyFill="1" applyBorder="1" applyAlignment="1">
      <alignment vertical="center"/>
    </xf>
    <xf numFmtId="49" fontId="0" fillId="0" borderId="0" xfId="0" applyNumberFormat="1" applyFill="1" applyBorder="1">
      <alignment vertical="center"/>
    </xf>
    <xf numFmtId="49" fontId="5" fillId="6" borderId="6" xfId="0" applyNumberFormat="1" applyFont="1" applyFill="1" applyBorder="1" applyAlignment="1">
      <alignment vertical="center"/>
    </xf>
    <xf numFmtId="49" fontId="0" fillId="0" borderId="0" xfId="0" applyNumberFormat="1" applyAlignment="1">
      <alignment horizontal="center" vertical="center"/>
    </xf>
    <xf numFmtId="49" fontId="11" fillId="6" borderId="18" xfId="0" applyNumberFormat="1" applyFont="1" applyFill="1" applyBorder="1" applyAlignment="1">
      <alignment horizontal="left" vertical="center"/>
    </xf>
    <xf numFmtId="49" fontId="5" fillId="6" borderId="20" xfId="0" applyNumberFormat="1" applyFont="1" applyFill="1" applyBorder="1" applyAlignment="1">
      <alignment horizontal="left" vertical="center"/>
    </xf>
    <xf numFmtId="49" fontId="5" fillId="6" borderId="20" xfId="0" applyNumberFormat="1" applyFont="1" applyFill="1" applyBorder="1" applyAlignment="1">
      <alignment vertical="center" wrapText="1"/>
    </xf>
    <xf numFmtId="49" fontId="0" fillId="6" borderId="20" xfId="0" applyNumberFormat="1" applyFill="1" applyBorder="1">
      <alignment vertical="center"/>
    </xf>
    <xf numFmtId="49" fontId="0" fillId="6" borderId="0" xfId="0" applyNumberFormat="1" applyFill="1">
      <alignment vertical="center"/>
    </xf>
    <xf numFmtId="49" fontId="5" fillId="6" borderId="5" xfId="0" applyNumberFormat="1" applyFont="1" applyFill="1" applyBorder="1" applyAlignment="1">
      <alignment vertical="center" wrapText="1"/>
    </xf>
    <xf numFmtId="49" fontId="3" fillId="6" borderId="5" xfId="0" applyNumberFormat="1" applyFont="1" applyFill="1" applyBorder="1">
      <alignment vertical="center"/>
    </xf>
    <xf numFmtId="49" fontId="3" fillId="6" borderId="0" xfId="0" applyNumberFormat="1" applyFont="1" applyFill="1">
      <alignment vertical="center"/>
    </xf>
    <xf numFmtId="49" fontId="3" fillId="6" borderId="20" xfId="0" applyNumberFormat="1" applyFont="1" applyFill="1" applyBorder="1">
      <alignment vertical="center"/>
    </xf>
    <xf numFmtId="49" fontId="3" fillId="6" borderId="7" xfId="0" applyNumberFormat="1" applyFont="1" applyFill="1" applyBorder="1">
      <alignment vertical="center"/>
    </xf>
    <xf numFmtId="49" fontId="5" fillId="6" borderId="8" xfId="0" applyNumberFormat="1" applyFont="1" applyFill="1" applyBorder="1" applyAlignment="1">
      <alignment vertical="center" wrapText="1"/>
    </xf>
    <xf numFmtId="49" fontId="5" fillId="6" borderId="14" xfId="0" applyNumberFormat="1" applyFont="1" applyFill="1" applyBorder="1" applyAlignment="1">
      <alignment vertical="center" wrapText="1"/>
    </xf>
    <xf numFmtId="49" fontId="5" fillId="6" borderId="21" xfId="0" applyNumberFormat="1" applyFont="1" applyFill="1" applyBorder="1" applyAlignment="1">
      <alignment horizontal="left" vertical="center"/>
    </xf>
    <xf numFmtId="49" fontId="5" fillId="6" borderId="32" xfId="0" applyNumberFormat="1" applyFont="1" applyFill="1" applyBorder="1" applyAlignment="1">
      <alignment vertical="center"/>
    </xf>
    <xf numFmtId="0" fontId="5" fillId="6" borderId="29" xfId="0" applyNumberFormat="1" applyFont="1" applyFill="1" applyBorder="1" applyAlignment="1">
      <alignment vertical="center"/>
    </xf>
    <xf numFmtId="0" fontId="21" fillId="9" borderId="0" xfId="0" applyFont="1" applyFill="1" applyProtection="1">
      <alignment vertical="center"/>
      <protection hidden="1"/>
    </xf>
    <xf numFmtId="0" fontId="0" fillId="0" borderId="0" xfId="0" applyFill="1" applyBorder="1">
      <alignment vertical="center"/>
    </xf>
    <xf numFmtId="0" fontId="20" fillId="9" borderId="0" xfId="0" applyNumberFormat="1" applyFont="1" applyFill="1" applyProtection="1">
      <alignment vertical="center"/>
      <protection hidden="1"/>
    </xf>
    <xf numFmtId="0" fontId="20" fillId="9" borderId="0" xfId="0" applyFont="1" applyFill="1" applyProtection="1">
      <alignment vertical="center"/>
      <protection hidden="1"/>
    </xf>
    <xf numFmtId="0" fontId="5" fillId="6" borderId="8" xfId="0" applyNumberFormat="1" applyFont="1" applyFill="1" applyBorder="1" applyAlignment="1">
      <alignment vertical="center" wrapText="1"/>
    </xf>
    <xf numFmtId="0" fontId="5" fillId="6" borderId="19" xfId="0" applyNumberFormat="1" applyFont="1" applyFill="1" applyBorder="1" applyAlignment="1">
      <alignment vertical="center"/>
    </xf>
    <xf numFmtId="0" fontId="5" fillId="6" borderId="44" xfId="0" applyNumberFormat="1" applyFont="1" applyFill="1" applyBorder="1" applyAlignment="1">
      <alignment vertical="center"/>
    </xf>
    <xf numFmtId="49" fontId="0" fillId="6" borderId="0" xfId="0" applyNumberFormat="1" applyFill="1" applyBorder="1" applyAlignment="1">
      <alignment vertical="center"/>
    </xf>
    <xf numFmtId="176" fontId="22" fillId="9" borderId="0" xfId="0" applyNumberFormat="1" applyFont="1" applyFill="1">
      <alignment vertical="center"/>
    </xf>
    <xf numFmtId="49" fontId="5" fillId="7" borderId="0" xfId="0" applyNumberFormat="1" applyFont="1" applyFill="1" applyBorder="1" applyAlignment="1">
      <alignment vertical="center"/>
    </xf>
    <xf numFmtId="49" fontId="23" fillId="7" borderId="0" xfId="0" applyNumberFormat="1" applyFont="1" applyFill="1" applyBorder="1" applyAlignment="1">
      <alignment horizontal="center" vertical="center"/>
    </xf>
    <xf numFmtId="49" fontId="24" fillId="7" borderId="0" xfId="0" applyNumberFormat="1" applyFont="1" applyFill="1" applyBorder="1" applyAlignment="1">
      <alignment horizontal="center" vertical="center"/>
    </xf>
    <xf numFmtId="49" fontId="23" fillId="0" borderId="67" xfId="0" applyNumberFormat="1" applyFont="1" applyFill="1" applyBorder="1" applyAlignment="1" applyProtection="1">
      <alignment horizontal="center" vertical="center"/>
      <protection locked="0"/>
    </xf>
    <xf numFmtId="49" fontId="23" fillId="0" borderId="68" xfId="0" applyNumberFormat="1" applyFont="1" applyFill="1" applyBorder="1" applyAlignment="1" applyProtection="1">
      <alignment horizontal="center" vertical="center"/>
      <protection locked="0"/>
    </xf>
    <xf numFmtId="49" fontId="23" fillId="0" borderId="69" xfId="0" applyNumberFormat="1" applyFont="1" applyFill="1" applyBorder="1" applyAlignment="1" applyProtection="1">
      <alignment horizontal="center" vertical="center"/>
      <protection locked="0"/>
    </xf>
    <xf numFmtId="49" fontId="23" fillId="0" borderId="70" xfId="0" applyNumberFormat="1" applyFont="1" applyFill="1" applyBorder="1" applyAlignment="1" applyProtection="1">
      <alignment horizontal="center" vertical="center"/>
      <protection locked="0"/>
    </xf>
    <xf numFmtId="0" fontId="0" fillId="9" borderId="0" xfId="0" applyFill="1" applyAlignment="1">
      <alignment vertical="center" wrapText="1"/>
    </xf>
    <xf numFmtId="0" fontId="26" fillId="0" borderId="0" xfId="2" applyNumberFormat="1" applyFont="1"/>
    <xf numFmtId="49" fontId="27" fillId="0" borderId="0" xfId="2" applyNumberFormat="1" applyFont="1"/>
    <xf numFmtId="0" fontId="0" fillId="0" borderId="0" xfId="0" applyNumberFormat="1">
      <alignment vertical="center"/>
    </xf>
    <xf numFmtId="0" fontId="0" fillId="12" borderId="67" xfId="0" applyNumberFormat="1" applyFill="1" applyBorder="1">
      <alignment vertical="center"/>
    </xf>
    <xf numFmtId="0" fontId="25" fillId="12" borderId="67" xfId="2" applyNumberFormat="1" applyFont="1" applyFill="1" applyBorder="1" applyAlignment="1">
      <alignment horizontal="center" vertical="center"/>
    </xf>
    <xf numFmtId="49" fontId="25" fillId="12" borderId="67" xfId="2" applyNumberFormat="1" applyFont="1" applyFill="1" applyBorder="1" applyAlignment="1">
      <alignment horizontal="center" vertical="center"/>
    </xf>
    <xf numFmtId="0" fontId="25" fillId="12" borderId="67" xfId="2" applyFont="1" applyFill="1" applyBorder="1" applyAlignment="1">
      <alignment horizontal="center" vertical="center"/>
    </xf>
    <xf numFmtId="0" fontId="28" fillId="12" borderId="67" xfId="2" applyFont="1" applyFill="1" applyBorder="1" applyAlignment="1">
      <alignment horizontal="center" vertical="center"/>
    </xf>
    <xf numFmtId="0" fontId="0" fillId="0" borderId="67" xfId="0" applyNumberFormat="1" applyBorder="1" applyAlignment="1">
      <alignment horizontal="center" vertical="center"/>
    </xf>
    <xf numFmtId="49" fontId="0" fillId="0" borderId="67" xfId="0" applyNumberFormat="1" applyBorder="1" applyAlignment="1">
      <alignment horizontal="left" vertical="center"/>
    </xf>
    <xf numFmtId="0" fontId="0" fillId="0" borderId="67" xfId="0" applyFill="1" applyBorder="1">
      <alignment vertical="center"/>
    </xf>
    <xf numFmtId="49" fontId="0" fillId="0" borderId="67" xfId="0" applyNumberFormat="1" applyFill="1" applyBorder="1" applyAlignment="1">
      <alignment horizontal="left" vertical="center"/>
    </xf>
    <xf numFmtId="0" fontId="0" fillId="0" borderId="0" xfId="0" applyNumberFormat="1" applyAlignment="1">
      <alignment horizontal="center" vertical="center"/>
    </xf>
    <xf numFmtId="0" fontId="26" fillId="0" borderId="0" xfId="2" applyFont="1"/>
    <xf numFmtId="49" fontId="27" fillId="0" borderId="0" xfId="2" applyNumberFormat="1" applyFont="1" applyAlignment="1">
      <alignment horizontal="left"/>
    </xf>
    <xf numFmtId="49" fontId="0" fillId="0" borderId="0" xfId="0" applyNumberFormat="1" applyAlignment="1">
      <alignment horizontal="left" vertical="center"/>
    </xf>
    <xf numFmtId="0" fontId="0" fillId="12" borderId="67" xfId="0" applyNumberFormat="1" applyFill="1" applyBorder="1" applyAlignment="1">
      <alignment horizontal="left" vertical="center"/>
    </xf>
    <xf numFmtId="49" fontId="25" fillId="12" borderId="67" xfId="2" applyNumberFormat="1" applyFont="1" applyFill="1" applyBorder="1" applyAlignment="1">
      <alignment horizontal="left" vertical="center"/>
    </xf>
    <xf numFmtId="0" fontId="0" fillId="0" borderId="6" xfId="0" applyFill="1" applyBorder="1">
      <alignment vertical="center"/>
    </xf>
    <xf numFmtId="49" fontId="0" fillId="11" borderId="67" xfId="0" applyNumberFormat="1" applyFill="1" applyBorder="1" applyAlignment="1">
      <alignment horizontal="left" vertical="center"/>
    </xf>
    <xf numFmtId="0" fontId="22" fillId="9" borderId="0" xfId="0" applyFont="1" applyFill="1" applyBorder="1" applyAlignment="1">
      <alignment horizontal="center" vertical="center"/>
    </xf>
    <xf numFmtId="176" fontId="29" fillId="9" borderId="0" xfId="0" applyNumberFormat="1" applyFont="1" applyFill="1" applyBorder="1" applyAlignment="1">
      <alignment horizontal="center" vertical="center"/>
    </xf>
    <xf numFmtId="0" fontId="5" fillId="6" borderId="74" xfId="0" applyNumberFormat="1" applyFont="1" applyFill="1" applyBorder="1" applyAlignment="1">
      <alignment vertical="center"/>
    </xf>
    <xf numFmtId="0" fontId="0" fillId="0" borderId="0" xfId="0" applyProtection="1">
      <alignment vertical="center"/>
      <protection locked="0"/>
    </xf>
    <xf numFmtId="49" fontId="0" fillId="0" borderId="0" xfId="0" applyNumberFormat="1" applyProtection="1">
      <alignment vertical="center"/>
      <protection locked="0"/>
    </xf>
    <xf numFmtId="0" fontId="0" fillId="9" borderId="0" xfId="0" applyFill="1" applyProtection="1">
      <alignment vertical="center"/>
      <protection hidden="1"/>
    </xf>
    <xf numFmtId="0" fontId="29" fillId="9" borderId="0" xfId="0" applyFont="1" applyFill="1" applyAlignment="1">
      <alignment horizontal="center" vertical="center"/>
    </xf>
    <xf numFmtId="176" fontId="29" fillId="9" borderId="0" xfId="0" applyNumberFormat="1" applyFont="1" applyFill="1" applyAlignment="1">
      <alignment horizontal="center" vertical="center"/>
    </xf>
    <xf numFmtId="0" fontId="17" fillId="0" borderId="0" xfId="0" applyFont="1" applyAlignment="1">
      <alignment horizontal="center" vertical="center"/>
    </xf>
    <xf numFmtId="0" fontId="11" fillId="2" borderId="20" xfId="0" applyNumberFormat="1" applyFont="1" applyFill="1" applyBorder="1" applyAlignment="1">
      <alignment vertical="center" wrapText="1"/>
    </xf>
    <xf numFmtId="49" fontId="5" fillId="6" borderId="0" xfId="0" applyNumberFormat="1" applyFont="1" applyFill="1" applyBorder="1" applyAlignment="1">
      <alignment vertical="center" wrapText="1"/>
    </xf>
    <xf numFmtId="49" fontId="5" fillId="6" borderId="18" xfId="0" applyNumberFormat="1" applyFont="1" applyFill="1" applyBorder="1" applyAlignment="1">
      <alignment vertical="center" wrapText="1"/>
    </xf>
    <xf numFmtId="0" fontId="5" fillId="6" borderId="5" xfId="0" applyNumberFormat="1" applyFont="1" applyFill="1" applyBorder="1" applyAlignment="1">
      <alignment vertical="center"/>
    </xf>
    <xf numFmtId="0" fontId="4" fillId="5" borderId="35" xfId="0" applyNumberFormat="1" applyFont="1" applyFill="1" applyBorder="1" applyAlignment="1">
      <alignment horizontal="center" vertical="center"/>
    </xf>
    <xf numFmtId="0" fontId="4" fillId="5" borderId="38" xfId="0" applyNumberFormat="1" applyFont="1" applyFill="1" applyBorder="1" applyAlignment="1">
      <alignment horizontal="center" vertical="center"/>
    </xf>
    <xf numFmtId="0" fontId="4" fillId="5" borderId="39" xfId="0" applyNumberFormat="1" applyFont="1" applyFill="1" applyBorder="1" applyAlignment="1">
      <alignment horizontal="center" vertical="center"/>
    </xf>
    <xf numFmtId="0" fontId="5" fillId="7" borderId="34" xfId="0" applyNumberFormat="1" applyFont="1" applyFill="1" applyBorder="1" applyAlignment="1">
      <alignment horizontal="center" vertical="center"/>
    </xf>
    <xf numFmtId="0" fontId="5" fillId="7" borderId="33" xfId="0" applyNumberFormat="1" applyFont="1" applyFill="1" applyBorder="1" applyAlignment="1">
      <alignment vertical="center"/>
    </xf>
    <xf numFmtId="0" fontId="5" fillId="7" borderId="0" xfId="0" applyNumberFormat="1" applyFont="1" applyFill="1" applyBorder="1" applyAlignment="1">
      <alignment vertical="center"/>
    </xf>
    <xf numFmtId="0" fontId="5" fillId="7" borderId="37" xfId="0" applyNumberFormat="1" applyFont="1" applyFill="1" applyBorder="1" applyAlignment="1">
      <alignment vertical="center"/>
    </xf>
    <xf numFmtId="0" fontId="5" fillId="7" borderId="40" xfId="0" applyNumberFormat="1" applyFont="1" applyFill="1" applyBorder="1" applyAlignment="1">
      <alignment horizontal="center" vertical="center"/>
    </xf>
    <xf numFmtId="0" fontId="5" fillId="7" borderId="37" xfId="0" applyNumberFormat="1" applyFont="1" applyFill="1" applyBorder="1" applyAlignment="1">
      <alignment horizontal="center" vertical="center"/>
    </xf>
    <xf numFmtId="0" fontId="0" fillId="0" borderId="0" xfId="0" applyFill="1">
      <alignment vertical="center"/>
    </xf>
    <xf numFmtId="0" fontId="5" fillId="6" borderId="8" xfId="0" applyNumberFormat="1" applyFont="1" applyFill="1" applyBorder="1" applyAlignment="1">
      <alignment horizontal="left" vertical="center"/>
    </xf>
    <xf numFmtId="0" fontId="5" fillId="6" borderId="0" xfId="0" applyNumberFormat="1" applyFont="1" applyFill="1" applyBorder="1" applyAlignment="1">
      <alignment vertical="center"/>
    </xf>
    <xf numFmtId="49" fontId="5" fillId="6" borderId="0" xfId="0" applyNumberFormat="1" applyFont="1" applyFill="1" applyBorder="1" applyAlignment="1">
      <alignment vertical="center"/>
    </xf>
    <xf numFmtId="49" fontId="5" fillId="6" borderId="14" xfId="0" applyNumberFormat="1" applyFont="1" applyFill="1" applyBorder="1" applyAlignment="1">
      <alignment vertical="center"/>
    </xf>
    <xf numFmtId="49" fontId="5" fillId="6" borderId="15" xfId="0" applyNumberFormat="1" applyFont="1" applyFill="1" applyBorder="1" applyAlignment="1">
      <alignment vertical="center"/>
    </xf>
    <xf numFmtId="0" fontId="0" fillId="9" borderId="0" xfId="0" applyFill="1">
      <alignment vertical="center"/>
    </xf>
    <xf numFmtId="0" fontId="16" fillId="9" borderId="0" xfId="0" applyFont="1" applyFill="1" applyAlignment="1" applyProtection="1">
      <alignment horizontal="center" vertical="center"/>
      <protection hidden="1"/>
    </xf>
    <xf numFmtId="0" fontId="22" fillId="9" borderId="0" xfId="0" applyFont="1" applyFill="1">
      <alignment vertical="center"/>
    </xf>
    <xf numFmtId="0" fontId="18" fillId="9" borderId="0" xfId="0" applyFont="1" applyFill="1" applyAlignment="1" applyProtection="1">
      <alignment vertical="center"/>
      <protection hidden="1"/>
    </xf>
    <xf numFmtId="49" fontId="5" fillId="6" borderId="5" xfId="0" applyNumberFormat="1" applyFont="1" applyFill="1" applyBorder="1" applyAlignment="1">
      <alignment vertical="center"/>
    </xf>
    <xf numFmtId="49" fontId="5" fillId="6" borderId="14" xfId="0" applyNumberFormat="1" applyFont="1" applyFill="1" applyBorder="1" applyAlignment="1">
      <alignment horizontal="center" vertical="center"/>
    </xf>
    <xf numFmtId="49" fontId="5" fillId="6" borderId="18" xfId="0" applyNumberFormat="1" applyFont="1" applyFill="1" applyBorder="1" applyAlignment="1">
      <alignment horizontal="left" vertical="center"/>
    </xf>
    <xf numFmtId="49" fontId="5" fillId="6" borderId="8" xfId="0" applyNumberFormat="1" applyFont="1" applyFill="1" applyBorder="1" applyAlignment="1">
      <alignment horizontal="center" vertical="center"/>
    </xf>
    <xf numFmtId="49" fontId="5" fillId="6" borderId="0" xfId="0" applyNumberFormat="1" applyFont="1" applyFill="1" applyBorder="1" applyAlignment="1">
      <alignment horizontal="center" vertical="center"/>
    </xf>
    <xf numFmtId="49" fontId="5" fillId="6" borderId="16" xfId="0" applyNumberFormat="1" applyFont="1" applyFill="1" applyBorder="1" applyAlignment="1">
      <alignment vertical="center"/>
    </xf>
    <xf numFmtId="49" fontId="5" fillId="6" borderId="9" xfId="0" applyNumberFormat="1" applyFont="1" applyFill="1" applyBorder="1" applyAlignment="1">
      <alignment horizontal="left" vertical="center"/>
    </xf>
    <xf numFmtId="0" fontId="0" fillId="0" borderId="0" xfId="0" applyNumberFormat="1" applyAlignment="1">
      <alignment vertical="center"/>
    </xf>
    <xf numFmtId="0" fontId="14" fillId="12" borderId="67" xfId="0" applyNumberFormat="1" applyFont="1" applyFill="1" applyBorder="1">
      <alignment vertical="center"/>
    </xf>
    <xf numFmtId="0" fontId="28" fillId="12" borderId="67" xfId="2" applyNumberFormat="1" applyFont="1" applyFill="1" applyBorder="1" applyAlignment="1">
      <alignment vertical="center"/>
    </xf>
    <xf numFmtId="0" fontId="0" fillId="0" borderId="67" xfId="0" applyNumberFormat="1" applyBorder="1" applyAlignment="1">
      <alignment horizontal="left" vertical="center"/>
    </xf>
    <xf numFmtId="0" fontId="0" fillId="0" borderId="67" xfId="0" applyNumberFormat="1" applyBorder="1" applyAlignment="1">
      <alignment vertical="center"/>
    </xf>
    <xf numFmtId="0" fontId="0" fillId="0" borderId="67" xfId="0" applyNumberFormat="1" applyFill="1" applyBorder="1" applyAlignment="1">
      <alignment horizontal="center" vertical="center"/>
    </xf>
    <xf numFmtId="0" fontId="0" fillId="0" borderId="67" xfId="0" applyNumberFormat="1" applyFill="1" applyBorder="1" applyAlignment="1">
      <alignment horizontal="left" vertical="center"/>
    </xf>
    <xf numFmtId="0" fontId="0" fillId="0" borderId="67" xfId="0" applyNumberFormat="1" applyFill="1" applyBorder="1" applyAlignment="1">
      <alignment vertical="center"/>
    </xf>
    <xf numFmtId="0" fontId="14" fillId="12" borderId="67" xfId="0" applyFont="1" applyFill="1" applyBorder="1">
      <alignment vertical="center"/>
    </xf>
    <xf numFmtId="0" fontId="25" fillId="0" borderId="67" xfId="2" applyFont="1" applyFill="1" applyBorder="1" applyAlignment="1">
      <alignment horizontal="center" vertical="center"/>
    </xf>
    <xf numFmtId="0" fontId="28" fillId="0" borderId="67" xfId="2" applyFont="1" applyFill="1" applyBorder="1" applyAlignment="1">
      <alignment horizontal="center" vertical="center" wrapText="1"/>
    </xf>
    <xf numFmtId="0" fontId="25" fillId="0" borderId="67" xfId="2" applyNumberFormat="1" applyFont="1" applyFill="1" applyBorder="1" applyAlignment="1">
      <alignment vertical="center"/>
    </xf>
    <xf numFmtId="0" fontId="28" fillId="0" borderId="67" xfId="2" applyNumberFormat="1" applyFont="1" applyFill="1" applyBorder="1" applyAlignment="1">
      <alignment vertical="center"/>
    </xf>
    <xf numFmtId="0" fontId="35" fillId="0" borderId="67" xfId="0" applyFont="1" applyFill="1" applyBorder="1">
      <alignment vertical="center"/>
    </xf>
    <xf numFmtId="177" fontId="0" fillId="0" borderId="67" xfId="0" applyNumberFormat="1" applyFill="1" applyBorder="1">
      <alignment vertical="center"/>
    </xf>
    <xf numFmtId="49" fontId="35" fillId="0" borderId="67" xfId="0" applyNumberFormat="1" applyFont="1" applyFill="1" applyBorder="1" applyAlignment="1">
      <alignment horizontal="left" vertical="center"/>
    </xf>
    <xf numFmtId="0" fontId="41" fillId="11" borderId="0" xfId="1" applyFont="1" applyFill="1" applyBorder="1" applyAlignment="1">
      <alignment horizontal="right" vertical="center"/>
    </xf>
    <xf numFmtId="0" fontId="19" fillId="11" borderId="0" xfId="1" applyFill="1" applyBorder="1">
      <alignment vertical="center"/>
    </xf>
    <xf numFmtId="0" fontId="14" fillId="11" borderId="0" xfId="1" applyFont="1" applyFill="1" applyBorder="1" applyAlignment="1">
      <alignment horizontal="left" vertical="center"/>
    </xf>
    <xf numFmtId="49" fontId="14" fillId="11" borderId="0" xfId="1" applyNumberFormat="1" applyFont="1" applyFill="1" applyBorder="1" applyAlignment="1">
      <alignment horizontal="right" vertical="center"/>
    </xf>
    <xf numFmtId="0" fontId="0" fillId="9" borderId="0" xfId="0" applyFill="1" applyAlignment="1">
      <alignment vertical="center"/>
    </xf>
    <xf numFmtId="0" fontId="0" fillId="9" borderId="0" xfId="0" applyFill="1" applyBorder="1" applyAlignment="1">
      <alignment vertical="center"/>
    </xf>
    <xf numFmtId="0" fontId="0" fillId="9" borderId="0" xfId="0" applyFill="1" applyAlignment="1" applyProtection="1">
      <alignment vertical="center"/>
      <protection hidden="1"/>
    </xf>
    <xf numFmtId="0" fontId="0" fillId="0" borderId="0" xfId="0" applyFill="1" applyAlignment="1">
      <alignment vertical="center"/>
    </xf>
    <xf numFmtId="0" fontId="19" fillId="0" borderId="0" xfId="1">
      <alignment vertical="center"/>
    </xf>
    <xf numFmtId="0" fontId="43" fillId="0" borderId="0" xfId="1" applyFont="1">
      <alignment vertical="center"/>
    </xf>
    <xf numFmtId="0" fontId="17" fillId="0" borderId="0" xfId="1" applyFont="1">
      <alignment vertical="center"/>
    </xf>
    <xf numFmtId="0" fontId="45" fillId="0" borderId="0" xfId="1" applyFont="1">
      <alignment vertical="center"/>
    </xf>
    <xf numFmtId="0" fontId="23" fillId="0" borderId="0" xfId="1" applyFont="1">
      <alignment vertical="center"/>
    </xf>
    <xf numFmtId="0" fontId="19" fillId="11" borderId="18" xfId="1" applyFill="1" applyBorder="1">
      <alignment vertical="center"/>
    </xf>
    <xf numFmtId="0" fontId="19" fillId="11" borderId="8" xfId="1" applyFill="1" applyBorder="1">
      <alignment vertical="center"/>
    </xf>
    <xf numFmtId="0" fontId="19" fillId="11" borderId="9" xfId="1" applyFill="1" applyBorder="1">
      <alignment vertical="center"/>
    </xf>
    <xf numFmtId="0" fontId="19" fillId="11" borderId="5" xfId="1" applyFill="1" applyBorder="1">
      <alignment vertical="center"/>
    </xf>
    <xf numFmtId="0" fontId="37" fillId="11" borderId="0" xfId="1" applyFont="1" applyFill="1" applyBorder="1" applyAlignment="1">
      <alignment horizontal="justify" vertical="center"/>
    </xf>
    <xf numFmtId="0" fontId="38" fillId="11" borderId="0" xfId="1" applyFont="1" applyFill="1" applyBorder="1" applyAlignment="1">
      <alignment horizontal="justify" vertical="center"/>
    </xf>
    <xf numFmtId="0" fontId="19" fillId="11" borderId="19" xfId="1" applyFill="1" applyBorder="1">
      <alignment vertical="center"/>
    </xf>
    <xf numFmtId="0" fontId="46" fillId="11" borderId="0" xfId="1" applyFont="1" applyFill="1" applyBorder="1" applyAlignment="1">
      <alignment horizontal="right" vertical="center"/>
    </xf>
    <xf numFmtId="0" fontId="40" fillId="11" borderId="0" xfId="1" applyFont="1" applyFill="1" applyBorder="1" applyAlignment="1">
      <alignment horizontal="justify" vertical="center"/>
    </xf>
    <xf numFmtId="0" fontId="19" fillId="11" borderId="0" xfId="1" applyFill="1" applyBorder="1" applyAlignment="1">
      <alignment vertical="top" wrapText="1"/>
    </xf>
    <xf numFmtId="0" fontId="19" fillId="7" borderId="0" xfId="1" applyFill="1" applyBorder="1">
      <alignment vertical="center"/>
    </xf>
    <xf numFmtId="0" fontId="47" fillId="7" borderId="0" xfId="1" applyFont="1" applyFill="1" applyBorder="1" applyAlignment="1">
      <alignment vertical="top"/>
    </xf>
    <xf numFmtId="0" fontId="14" fillId="7" borderId="0" xfId="1" applyFont="1" applyFill="1" applyBorder="1" applyAlignment="1">
      <alignment vertical="top"/>
    </xf>
    <xf numFmtId="0" fontId="14" fillId="7" borderId="0" xfId="1" applyFont="1" applyFill="1" applyBorder="1" applyAlignment="1">
      <alignment vertical="top" wrapText="1"/>
    </xf>
    <xf numFmtId="0" fontId="38" fillId="7" borderId="0" xfId="1" applyFont="1" applyFill="1" applyBorder="1" applyAlignment="1">
      <alignment horizontal="justify" vertical="center"/>
    </xf>
    <xf numFmtId="0" fontId="39" fillId="7" borderId="0" xfId="1" applyFont="1" applyFill="1" applyBorder="1" applyAlignment="1">
      <alignment horizontal="right" vertical="center"/>
    </xf>
    <xf numFmtId="0" fontId="39" fillId="7" borderId="0" xfId="1" applyFont="1" applyFill="1" applyBorder="1" applyAlignment="1">
      <alignment horizontal="justify" vertical="center"/>
    </xf>
    <xf numFmtId="0" fontId="39" fillId="7" borderId="0" xfId="1" applyFont="1" applyFill="1" applyBorder="1">
      <alignment vertical="center"/>
    </xf>
    <xf numFmtId="0" fontId="46" fillId="7" borderId="0" xfId="1" applyFont="1" applyFill="1" applyBorder="1" applyAlignment="1">
      <alignment horizontal="right" vertical="center"/>
    </xf>
    <xf numFmtId="0" fontId="5" fillId="7" borderId="0" xfId="1" applyFont="1" applyFill="1" applyBorder="1" applyAlignment="1">
      <alignment horizontal="left" vertical="center"/>
    </xf>
    <xf numFmtId="0" fontId="5" fillId="7" borderId="0" xfId="1" applyFont="1" applyFill="1" applyBorder="1" applyAlignment="1">
      <alignment horizontal="left" vertical="top" wrapText="1"/>
    </xf>
    <xf numFmtId="0" fontId="14" fillId="7" borderId="0" xfId="1" applyFont="1" applyFill="1" applyBorder="1" applyAlignment="1">
      <alignment horizontal="left" vertical="center"/>
    </xf>
    <xf numFmtId="0" fontId="5" fillId="7" borderId="0" xfId="1" applyFont="1" applyFill="1" applyBorder="1">
      <alignment vertical="center"/>
    </xf>
    <xf numFmtId="0" fontId="44" fillId="7" borderId="0" xfId="1" applyFont="1" applyFill="1" applyBorder="1">
      <alignment vertical="center"/>
    </xf>
    <xf numFmtId="49" fontId="14" fillId="7" borderId="0" xfId="1" applyNumberFormat="1" applyFont="1" applyFill="1" applyBorder="1" applyAlignment="1">
      <alignment horizontal="right" vertical="center"/>
    </xf>
    <xf numFmtId="0" fontId="14" fillId="7" borderId="0" xfId="1" applyFont="1" applyFill="1" applyBorder="1">
      <alignment vertical="center"/>
    </xf>
    <xf numFmtId="0" fontId="19" fillId="11" borderId="7" xfId="1" applyFill="1" applyBorder="1">
      <alignment vertical="center"/>
    </xf>
    <xf numFmtId="0" fontId="37" fillId="11" borderId="14" xfId="1" applyFont="1" applyFill="1" applyBorder="1" applyAlignment="1">
      <alignment horizontal="justify" vertical="center"/>
    </xf>
    <xf numFmtId="0" fontId="19" fillId="11" borderId="14" xfId="1" applyFill="1" applyBorder="1">
      <alignment vertical="center"/>
    </xf>
    <xf numFmtId="0" fontId="19" fillId="11" borderId="16" xfId="1" applyFill="1" applyBorder="1">
      <alignment vertical="center"/>
    </xf>
    <xf numFmtId="0" fontId="37" fillId="0" borderId="0" xfId="1" applyFont="1" applyAlignment="1">
      <alignment horizontal="justify" vertical="center"/>
    </xf>
    <xf numFmtId="0" fontId="49" fillId="9" borderId="0" xfId="0" applyFont="1" applyFill="1">
      <alignment vertical="center"/>
    </xf>
    <xf numFmtId="0" fontId="49" fillId="9" borderId="0" xfId="0" applyFont="1" applyFill="1" applyBorder="1">
      <alignment vertical="center"/>
    </xf>
    <xf numFmtId="0" fontId="49" fillId="9" borderId="0" xfId="0" applyFont="1" applyFill="1" applyAlignment="1">
      <alignment vertical="center" wrapText="1"/>
    </xf>
    <xf numFmtId="0" fontId="5" fillId="6" borderId="8" xfId="0" applyFont="1" applyFill="1" applyBorder="1" applyAlignment="1">
      <alignment vertical="center"/>
    </xf>
    <xf numFmtId="0" fontId="4" fillId="0" borderId="8" xfId="0" applyFont="1" applyFill="1" applyBorder="1" applyAlignment="1">
      <alignment horizontal="center" vertical="center"/>
    </xf>
    <xf numFmtId="0" fontId="4" fillId="6" borderId="8"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7" xfId="0" applyFont="1" applyFill="1" applyBorder="1" applyAlignment="1">
      <alignment horizontal="center" vertical="center"/>
    </xf>
    <xf numFmtId="0" fontId="4" fillId="6" borderId="76" xfId="0" applyFont="1" applyFill="1" applyBorder="1" applyAlignment="1">
      <alignment horizontal="center" vertical="center"/>
    </xf>
    <xf numFmtId="0" fontId="18" fillId="9" borderId="0" xfId="0" applyFont="1" applyFill="1" applyProtection="1">
      <alignment vertical="center"/>
      <protection hidden="1"/>
    </xf>
    <xf numFmtId="0" fontId="0" fillId="0" borderId="0" xfId="0" applyFill="1" applyProtection="1">
      <alignment vertical="center"/>
      <protection hidden="1"/>
    </xf>
    <xf numFmtId="0" fontId="5" fillId="6" borderId="0" xfId="0" applyFont="1" applyFill="1" applyBorder="1" applyAlignment="1">
      <alignment vertical="center"/>
    </xf>
    <xf numFmtId="0" fontId="4" fillId="6" borderId="0" xfId="0" applyFont="1" applyFill="1" applyBorder="1" applyAlignment="1">
      <alignment vertical="center"/>
    </xf>
    <xf numFmtId="0" fontId="4" fillId="7" borderId="33" xfId="0" applyFont="1" applyFill="1" applyBorder="1" applyAlignment="1">
      <alignment vertical="center"/>
    </xf>
    <xf numFmtId="0" fontId="4" fillId="7" borderId="32" xfId="0" applyFont="1" applyFill="1" applyBorder="1" applyAlignment="1">
      <alignment horizontal="center" vertical="center"/>
    </xf>
    <xf numFmtId="0" fontId="4" fillId="6" borderId="77" xfId="0" applyFont="1" applyFill="1" applyBorder="1" applyAlignment="1">
      <alignment horizontal="center" vertical="center"/>
    </xf>
    <xf numFmtId="0" fontId="11" fillId="2" borderId="7" xfId="0" applyFont="1" applyFill="1" applyBorder="1" applyAlignment="1">
      <alignment vertical="center"/>
    </xf>
    <xf numFmtId="0" fontId="11" fillId="2" borderId="14" xfId="0" applyFont="1" applyFill="1" applyBorder="1" applyAlignment="1">
      <alignment vertical="center"/>
    </xf>
    <xf numFmtId="0" fontId="11" fillId="2" borderId="16" xfId="0" applyFont="1" applyFill="1" applyBorder="1" applyAlignment="1">
      <alignment vertical="center"/>
    </xf>
    <xf numFmtId="0" fontId="5" fillId="6" borderId="14" xfId="0" applyFont="1" applyFill="1" applyBorder="1" applyAlignment="1">
      <alignment vertical="center"/>
    </xf>
    <xf numFmtId="0" fontId="4" fillId="6"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30" xfId="0" applyFont="1" applyFill="1" applyBorder="1" applyAlignment="1">
      <alignment horizontal="center" vertical="center"/>
    </xf>
    <xf numFmtId="0" fontId="4" fillId="6" borderId="78"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xf>
    <xf numFmtId="0" fontId="50" fillId="0" borderId="0" xfId="0" applyFont="1" applyFill="1" applyProtection="1">
      <alignment vertical="center"/>
      <protection hidden="1"/>
    </xf>
    <xf numFmtId="0" fontId="5" fillId="4" borderId="0" xfId="5" applyFont="1" applyFill="1" applyBorder="1" applyAlignment="1" applyProtection="1">
      <alignment vertical="center" shrinkToFit="1"/>
    </xf>
    <xf numFmtId="0" fontId="53" fillId="0" borderId="0" xfId="0" applyFont="1" applyBorder="1" applyAlignment="1">
      <alignment horizontal="left" vertical="center" wrapText="1"/>
    </xf>
    <xf numFmtId="0" fontId="0" fillId="0" borderId="0" xfId="0" applyBorder="1">
      <alignment vertical="center"/>
    </xf>
    <xf numFmtId="0" fontId="54" fillId="9" borderId="0" xfId="0" applyFont="1" applyFill="1" applyProtection="1">
      <alignment vertical="center"/>
      <protection hidden="1"/>
    </xf>
    <xf numFmtId="0" fontId="51" fillId="4" borderId="0" xfId="0" applyFont="1" applyFill="1" applyBorder="1">
      <alignment vertical="center"/>
    </xf>
    <xf numFmtId="0" fontId="9"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vertical="center"/>
    </xf>
    <xf numFmtId="49" fontId="0" fillId="10" borderId="0" xfId="0" applyNumberFormat="1" applyFill="1">
      <alignment vertical="center"/>
    </xf>
    <xf numFmtId="0" fontId="0" fillId="0" borderId="0" xfId="0" applyNumberFormat="1" applyFill="1">
      <alignment vertical="center"/>
    </xf>
    <xf numFmtId="49" fontId="23" fillId="0" borderId="67" xfId="0" applyNumberFormat="1" applyFont="1" applyFill="1" applyBorder="1" applyAlignment="1" applyProtection="1">
      <alignment horizontal="center" vertical="center" shrinkToFit="1"/>
      <protection locked="0"/>
    </xf>
    <xf numFmtId="0" fontId="0" fillId="0" borderId="67" xfId="0" applyFill="1" applyBorder="1" applyAlignment="1">
      <alignment horizontal="center" vertical="center"/>
    </xf>
    <xf numFmtId="0" fontId="19" fillId="0" borderId="0" xfId="0" applyFont="1">
      <alignment vertical="center"/>
    </xf>
    <xf numFmtId="0" fontId="0" fillId="0" borderId="0" xfId="0" applyProtection="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NumberFormat="1" applyFill="1">
      <alignment vertical="center"/>
    </xf>
    <xf numFmtId="0" fontId="0" fillId="0" borderId="0" xfId="0">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Fill="1">
      <alignment vertical="center"/>
    </xf>
    <xf numFmtId="0" fontId="0" fillId="0" borderId="0" xfId="0" applyNumberFormat="1" applyProtection="1">
      <alignment vertical="center"/>
    </xf>
    <xf numFmtId="0" fontId="11" fillId="2" borderId="18" xfId="0" applyNumberFormat="1" applyFont="1" applyFill="1" applyBorder="1" applyAlignment="1">
      <alignment horizontal="left" vertical="center"/>
    </xf>
    <xf numFmtId="0" fontId="11" fillId="2" borderId="8" xfId="0" applyNumberFormat="1" applyFont="1" applyFill="1" applyBorder="1" applyAlignment="1">
      <alignment horizontal="left" vertical="center"/>
    </xf>
    <xf numFmtId="0" fontId="11" fillId="2" borderId="9" xfId="0" applyNumberFormat="1" applyFont="1" applyFill="1" applyBorder="1" applyAlignment="1">
      <alignment horizontal="left" vertical="center"/>
    </xf>
    <xf numFmtId="0" fontId="5" fillId="6" borderId="0" xfId="0" applyNumberFormat="1" applyFont="1" applyFill="1" applyBorder="1" applyAlignment="1">
      <alignment horizontal="left" vertical="center"/>
    </xf>
    <xf numFmtId="49" fontId="11" fillId="6" borderId="8" xfId="0" applyNumberFormat="1" applyFont="1" applyFill="1" applyBorder="1" applyAlignment="1">
      <alignment horizontal="left" vertical="center"/>
    </xf>
    <xf numFmtId="49" fontId="5" fillId="6" borderId="8" xfId="0" applyNumberFormat="1" applyFont="1" applyFill="1" applyBorder="1" applyAlignment="1">
      <alignment horizontal="left" vertical="center"/>
    </xf>
    <xf numFmtId="49" fontId="5" fillId="6" borderId="5" xfId="0" applyNumberFormat="1" applyFont="1" applyFill="1" applyBorder="1" applyAlignment="1">
      <alignment horizontal="left" vertical="center"/>
    </xf>
    <xf numFmtId="49" fontId="5" fillId="6" borderId="0" xfId="0" applyNumberFormat="1" applyFont="1" applyFill="1" applyBorder="1" applyAlignment="1">
      <alignment horizontal="left" vertical="center"/>
    </xf>
    <xf numFmtId="0" fontId="5" fillId="7" borderId="33" xfId="0" applyNumberFormat="1" applyFont="1" applyFill="1" applyBorder="1" applyAlignment="1">
      <alignment horizontal="center" vertical="center"/>
    </xf>
    <xf numFmtId="0" fontId="5" fillId="7" borderId="0" xfId="0" applyNumberFormat="1" applyFont="1" applyFill="1" applyBorder="1" applyAlignment="1">
      <alignment horizontal="center" vertical="center"/>
    </xf>
    <xf numFmtId="0" fontId="5" fillId="7" borderId="31" xfId="0" applyNumberFormat="1" applyFont="1" applyFill="1" applyBorder="1" applyAlignment="1">
      <alignment horizontal="center" vertical="center"/>
    </xf>
    <xf numFmtId="0" fontId="5" fillId="7" borderId="26" xfId="0" applyNumberFormat="1" applyFont="1" applyFill="1" applyBorder="1" applyAlignment="1">
      <alignment horizontal="center" vertical="center"/>
    </xf>
    <xf numFmtId="0" fontId="5" fillId="7" borderId="29" xfId="0" applyNumberFormat="1" applyFont="1" applyFill="1" applyBorder="1" applyAlignment="1">
      <alignment horizontal="center" vertical="center"/>
    </xf>
    <xf numFmtId="0" fontId="5" fillId="7" borderId="28" xfId="0" applyNumberFormat="1" applyFont="1" applyFill="1" applyBorder="1" applyAlignment="1">
      <alignment horizontal="center" vertical="center"/>
    </xf>
    <xf numFmtId="0" fontId="28" fillId="12" borderId="67" xfId="2" applyFont="1" applyFill="1" applyBorder="1" applyAlignment="1">
      <alignment horizontal="center" vertical="center" wrapText="1"/>
    </xf>
    <xf numFmtId="0" fontId="36" fillId="0" borderId="0" xfId="1" applyFont="1" applyBorder="1" applyAlignment="1">
      <alignment horizontal="left" vertical="top" wrapText="1"/>
    </xf>
    <xf numFmtId="0" fontId="44" fillId="0" borderId="0" xfId="1" applyFont="1" applyBorder="1" applyAlignment="1">
      <alignment horizontal="left" vertical="top" wrapText="1"/>
    </xf>
    <xf numFmtId="0" fontId="46" fillId="11" borderId="0" xfId="1" applyFont="1" applyFill="1" applyBorder="1" applyAlignment="1">
      <alignment horizontal="left" vertical="top" wrapText="1"/>
    </xf>
    <xf numFmtId="0" fontId="46" fillId="7" borderId="0" xfId="1" applyFont="1" applyFill="1" applyBorder="1" applyAlignment="1">
      <alignment horizontal="left" vertical="top" wrapText="1"/>
    </xf>
    <xf numFmtId="0" fontId="5" fillId="0" borderId="0" xfId="1" applyFont="1" applyAlignment="1">
      <alignment horizontal="left" vertical="top" wrapText="1"/>
    </xf>
    <xf numFmtId="0" fontId="5" fillId="0" borderId="0" xfId="1" applyFont="1" applyAlignment="1">
      <alignment horizontal="left" vertical="top"/>
    </xf>
    <xf numFmtId="0" fontId="5" fillId="7" borderId="52" xfId="0" applyNumberFormat="1" applyFont="1" applyFill="1" applyBorder="1" applyAlignment="1">
      <alignment horizontal="center" vertical="center"/>
    </xf>
    <xf numFmtId="0" fontId="5" fillId="7" borderId="4" xfId="0" applyNumberFormat="1" applyFont="1" applyFill="1" applyBorder="1" applyAlignment="1">
      <alignment horizontal="center" vertical="center"/>
    </xf>
    <xf numFmtId="0" fontId="5" fillId="7" borderId="1" xfId="0" applyNumberFormat="1" applyFont="1" applyFill="1" applyBorder="1" applyAlignment="1">
      <alignment horizontal="center" vertical="center"/>
    </xf>
    <xf numFmtId="0" fontId="11" fillId="6" borderId="0" xfId="0" applyNumberFormat="1" applyFont="1" applyFill="1" applyBorder="1" applyAlignment="1">
      <alignment horizontal="right" vertical="center"/>
    </xf>
    <xf numFmtId="0" fontId="11" fillId="6" borderId="32" xfId="0" applyNumberFormat="1" applyFont="1" applyFill="1" applyBorder="1" applyAlignment="1">
      <alignment horizontal="right" vertical="center"/>
    </xf>
    <xf numFmtId="176" fontId="17" fillId="4" borderId="64" xfId="0" applyNumberFormat="1" applyFont="1" applyFill="1" applyBorder="1" applyAlignment="1" applyProtection="1">
      <alignment horizontal="center" vertical="center"/>
      <protection locked="0"/>
    </xf>
    <xf numFmtId="176" fontId="17" fillId="4" borderId="65" xfId="0" applyNumberFormat="1" applyFont="1" applyFill="1" applyBorder="1" applyAlignment="1" applyProtection="1">
      <alignment horizontal="center" vertical="center"/>
      <protection locked="0"/>
    </xf>
    <xf numFmtId="176" fontId="17" fillId="4" borderId="66" xfId="0" applyNumberFormat="1" applyFont="1" applyFill="1" applyBorder="1" applyAlignment="1" applyProtection="1">
      <alignment horizontal="center" vertical="center"/>
      <protection locked="0"/>
    </xf>
    <xf numFmtId="0" fontId="5" fillId="2" borderId="18"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49" fontId="11" fillId="4" borderId="10" xfId="0" applyNumberFormat="1" applyFont="1" applyFill="1" applyBorder="1" applyAlignment="1" applyProtection="1">
      <alignment horizontal="left" vertical="top" wrapText="1"/>
      <protection locked="0"/>
    </xf>
    <xf numFmtId="49" fontId="11" fillId="4" borderId="11" xfId="0" applyNumberFormat="1" applyFont="1" applyFill="1" applyBorder="1" applyAlignment="1" applyProtection="1">
      <alignment horizontal="left" vertical="top" wrapText="1"/>
      <protection locked="0"/>
    </xf>
    <xf numFmtId="49" fontId="11" fillId="4" borderId="3" xfId="0" applyNumberFormat="1" applyFont="1" applyFill="1" applyBorder="1" applyAlignment="1" applyProtection="1">
      <alignment horizontal="left" vertical="top" wrapText="1"/>
      <protection locked="0"/>
    </xf>
    <xf numFmtId="49" fontId="5" fillId="6" borderId="18" xfId="0" applyNumberFormat="1" applyFont="1" applyFill="1" applyBorder="1" applyAlignment="1">
      <alignment horizontal="left" vertical="center" wrapText="1"/>
    </xf>
    <xf numFmtId="49" fontId="5" fillId="6" borderId="8" xfId="0" applyNumberFormat="1" applyFont="1" applyFill="1" applyBorder="1" applyAlignment="1">
      <alignment horizontal="left" vertical="center" wrapText="1"/>
    </xf>
    <xf numFmtId="49" fontId="5" fillId="6" borderId="5" xfId="0" applyNumberFormat="1" applyFont="1" applyFill="1" applyBorder="1" applyAlignment="1">
      <alignment horizontal="left" vertical="center" wrapText="1"/>
    </xf>
    <xf numFmtId="49" fontId="5" fillId="6" borderId="0" xfId="0" applyNumberFormat="1" applyFont="1" applyFill="1" applyBorder="1" applyAlignment="1">
      <alignment horizontal="left" vertical="center" wrapText="1"/>
    </xf>
    <xf numFmtId="49" fontId="5" fillId="6" borderId="7" xfId="0" applyNumberFormat="1" applyFont="1" applyFill="1" applyBorder="1" applyAlignment="1">
      <alignment horizontal="left" vertical="center" wrapText="1"/>
    </xf>
    <xf numFmtId="49" fontId="5" fillId="6" borderId="14" xfId="0" applyNumberFormat="1" applyFont="1" applyFill="1" applyBorder="1" applyAlignment="1">
      <alignment horizontal="left" vertical="center" wrapText="1"/>
    </xf>
    <xf numFmtId="0" fontId="5" fillId="7" borderId="12" xfId="0" applyNumberFormat="1" applyFont="1" applyFill="1" applyBorder="1" applyAlignment="1">
      <alignment horizontal="center" vertical="center"/>
    </xf>
    <xf numFmtId="0" fontId="11" fillId="2" borderId="2" xfId="0" applyNumberFormat="1" applyFont="1" applyFill="1" applyBorder="1" applyAlignment="1">
      <alignment horizontal="left" vertical="center"/>
    </xf>
    <xf numFmtId="0" fontId="11" fillId="2" borderId="4" xfId="0" applyNumberFormat="1" applyFont="1" applyFill="1" applyBorder="1" applyAlignment="1">
      <alignment horizontal="left" vertical="center"/>
    </xf>
    <xf numFmtId="0" fontId="11" fillId="2" borderId="8" xfId="0" applyNumberFormat="1" applyFont="1" applyFill="1" applyBorder="1" applyAlignment="1">
      <alignment horizontal="left" vertical="center"/>
    </xf>
    <xf numFmtId="0" fontId="11" fillId="2" borderId="9" xfId="0" applyNumberFormat="1" applyFont="1" applyFill="1" applyBorder="1" applyAlignment="1">
      <alignment horizontal="left" vertical="center"/>
    </xf>
    <xf numFmtId="49" fontId="5" fillId="6" borderId="8" xfId="0" applyNumberFormat="1" applyFont="1" applyFill="1" applyBorder="1" applyAlignment="1">
      <alignment horizontal="left" vertical="center"/>
    </xf>
    <xf numFmtId="49" fontId="5" fillId="6" borderId="5" xfId="0" applyNumberFormat="1" applyFont="1" applyFill="1" applyBorder="1" applyAlignment="1">
      <alignment horizontal="left" vertical="center"/>
    </xf>
    <xf numFmtId="49" fontId="5" fillId="6" borderId="0" xfId="0" applyNumberFormat="1" applyFont="1" applyFill="1" applyBorder="1" applyAlignment="1">
      <alignment horizontal="left" vertical="center"/>
    </xf>
    <xf numFmtId="49" fontId="5" fillId="6" borderId="7" xfId="0" applyNumberFormat="1" applyFont="1" applyFill="1" applyBorder="1" applyAlignment="1">
      <alignment horizontal="left" vertical="center"/>
    </xf>
    <xf numFmtId="49" fontId="5" fillId="6" borderId="14" xfId="0" applyNumberFormat="1" applyFont="1" applyFill="1" applyBorder="1" applyAlignment="1">
      <alignment horizontal="left" vertical="center"/>
    </xf>
    <xf numFmtId="0" fontId="9" fillId="3" borderId="61" xfId="0" applyNumberFormat="1" applyFont="1" applyFill="1" applyBorder="1" applyAlignment="1">
      <alignment horizontal="center" vertical="center"/>
    </xf>
    <xf numFmtId="0" fontId="9" fillId="3" borderId="2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62" xfId="0" applyNumberFormat="1" applyFont="1" applyFill="1" applyBorder="1" applyAlignment="1">
      <alignment horizontal="center" vertical="center"/>
    </xf>
    <xf numFmtId="0" fontId="5" fillId="7" borderId="33" xfId="0" applyNumberFormat="1" applyFont="1" applyFill="1" applyBorder="1" applyAlignment="1">
      <alignment horizontal="center" vertical="center"/>
    </xf>
    <xf numFmtId="0" fontId="5" fillId="7" borderId="0" xfId="0" applyNumberFormat="1" applyFont="1" applyFill="1" applyBorder="1" applyAlignment="1">
      <alignment horizontal="center" vertical="center"/>
    </xf>
    <xf numFmtId="0" fontId="5" fillId="7" borderId="26" xfId="0" applyNumberFormat="1" applyFont="1" applyFill="1" applyBorder="1" applyAlignment="1">
      <alignment horizontal="center" vertical="center"/>
    </xf>
    <xf numFmtId="0" fontId="5" fillId="7" borderId="43" xfId="0" applyNumberFormat="1" applyFont="1" applyFill="1" applyBorder="1" applyAlignment="1">
      <alignment horizontal="center" vertical="center"/>
    </xf>
    <xf numFmtId="0" fontId="5" fillId="7" borderId="19" xfId="0" applyNumberFormat="1" applyFont="1" applyFill="1" applyBorder="1" applyAlignment="1">
      <alignment horizontal="center" vertical="center"/>
    </xf>
    <xf numFmtId="0" fontId="5" fillId="7" borderId="13" xfId="0" applyNumberFormat="1" applyFont="1" applyFill="1" applyBorder="1" applyAlignment="1">
      <alignment horizontal="center" vertical="center"/>
    </xf>
    <xf numFmtId="0" fontId="5" fillId="7" borderId="14" xfId="0" applyNumberFormat="1" applyFont="1" applyFill="1" applyBorder="1" applyAlignment="1">
      <alignment horizontal="center" vertical="center"/>
    </xf>
    <xf numFmtId="0" fontId="5" fillId="7" borderId="16" xfId="0" applyNumberFormat="1" applyFont="1" applyFill="1" applyBorder="1" applyAlignment="1">
      <alignment horizontal="center" vertical="center"/>
    </xf>
    <xf numFmtId="0" fontId="5" fillId="7" borderId="31" xfId="0" applyNumberFormat="1" applyFont="1" applyFill="1" applyBorder="1" applyAlignment="1">
      <alignment horizontal="center" vertical="center"/>
    </xf>
    <xf numFmtId="0" fontId="5" fillId="7" borderId="27" xfId="0" applyNumberFormat="1" applyFont="1" applyFill="1" applyBorder="1" applyAlignment="1">
      <alignment horizontal="center" vertical="center"/>
    </xf>
    <xf numFmtId="0" fontId="5" fillId="7" borderId="32" xfId="0" applyNumberFormat="1" applyFont="1" applyFill="1" applyBorder="1" applyAlignment="1">
      <alignment horizontal="center" vertical="center"/>
    </xf>
    <xf numFmtId="0" fontId="5" fillId="7" borderId="28" xfId="0" applyNumberFormat="1" applyFont="1" applyFill="1" applyBorder="1" applyAlignment="1">
      <alignment horizontal="center" vertical="center"/>
    </xf>
    <xf numFmtId="0" fontId="5" fillId="7" borderId="29" xfId="0" applyNumberFormat="1" applyFont="1" applyFill="1" applyBorder="1" applyAlignment="1">
      <alignment horizontal="center" vertical="center"/>
    </xf>
    <xf numFmtId="0" fontId="5" fillId="7" borderId="30" xfId="0" applyNumberFormat="1" applyFont="1" applyFill="1" applyBorder="1" applyAlignment="1">
      <alignment horizontal="center" vertical="center"/>
    </xf>
    <xf numFmtId="0" fontId="11" fillId="2" borderId="2" xfId="0" applyNumberFormat="1" applyFont="1" applyFill="1" applyBorder="1" applyAlignment="1">
      <alignment horizontal="left" vertical="center" wrapText="1"/>
    </xf>
    <xf numFmtId="0" fontId="11" fillId="2" borderId="4"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7" borderId="36" xfId="0" applyNumberFormat="1" applyFont="1" applyFill="1" applyBorder="1" applyAlignment="1">
      <alignment horizontal="center" vertical="center"/>
    </xf>
    <xf numFmtId="0" fontId="5" fillId="7" borderId="8" xfId="0" applyNumberFormat="1" applyFont="1" applyFill="1" applyBorder="1" applyAlignment="1">
      <alignment horizontal="center" vertical="center"/>
    </xf>
    <xf numFmtId="0" fontId="5" fillId="7" borderId="9" xfId="0" applyNumberFormat="1" applyFont="1" applyFill="1" applyBorder="1" applyAlignment="1">
      <alignment horizontal="center" vertical="center"/>
    </xf>
    <xf numFmtId="0" fontId="5" fillId="7" borderId="44" xfId="0" applyNumberFormat="1" applyFont="1" applyFill="1" applyBorder="1" applyAlignment="1">
      <alignment horizontal="center" vertical="center"/>
    </xf>
    <xf numFmtId="0" fontId="5" fillId="7" borderId="53" xfId="0" applyNumberFormat="1" applyFont="1" applyFill="1" applyBorder="1" applyAlignment="1">
      <alignment horizontal="center" vertical="center"/>
    </xf>
    <xf numFmtId="0" fontId="5" fillId="7" borderId="25" xfId="0" applyNumberFormat="1" applyFont="1" applyFill="1" applyBorder="1" applyAlignment="1">
      <alignment horizontal="center" vertical="center"/>
    </xf>
    <xf numFmtId="0" fontId="5" fillId="7" borderId="57" xfId="0" applyNumberFormat="1" applyFont="1" applyFill="1" applyBorder="1" applyAlignment="1">
      <alignment horizontal="center" vertical="center"/>
    </xf>
    <xf numFmtId="49" fontId="11" fillId="6" borderId="18" xfId="0" applyNumberFormat="1" applyFont="1" applyFill="1" applyBorder="1" applyAlignment="1">
      <alignment horizontal="left" vertical="center" wrapText="1"/>
    </xf>
    <xf numFmtId="49" fontId="11" fillId="6" borderId="8" xfId="0" applyNumberFormat="1" applyFont="1" applyFill="1" applyBorder="1" applyAlignment="1">
      <alignment horizontal="left" vertical="center" wrapText="1"/>
    </xf>
    <xf numFmtId="49" fontId="11" fillId="6" borderId="5" xfId="0" applyNumberFormat="1" applyFont="1" applyFill="1" applyBorder="1" applyAlignment="1">
      <alignment horizontal="left" vertical="center" wrapText="1"/>
    </xf>
    <xf numFmtId="49" fontId="11" fillId="6" borderId="0" xfId="0" applyNumberFormat="1" applyFont="1" applyFill="1" applyBorder="1" applyAlignment="1">
      <alignment horizontal="left" vertical="center" wrapText="1"/>
    </xf>
    <xf numFmtId="49" fontId="11" fillId="6" borderId="7" xfId="0" applyNumberFormat="1" applyFont="1" applyFill="1" applyBorder="1" applyAlignment="1">
      <alignment horizontal="left" vertical="center" wrapText="1"/>
    </xf>
    <xf numFmtId="49" fontId="11" fillId="6" borderId="14" xfId="0" applyNumberFormat="1" applyFont="1" applyFill="1" applyBorder="1" applyAlignment="1">
      <alignment horizontal="left" vertical="center" wrapText="1"/>
    </xf>
    <xf numFmtId="0" fontId="5" fillId="7" borderId="54" xfId="0" applyNumberFormat="1" applyFont="1" applyFill="1" applyBorder="1" applyAlignment="1">
      <alignment horizontal="center" vertical="center"/>
    </xf>
    <xf numFmtId="0" fontId="5" fillId="7" borderId="55" xfId="0" applyNumberFormat="1" applyFont="1" applyFill="1" applyBorder="1" applyAlignment="1">
      <alignment horizontal="center" vertical="center"/>
    </xf>
    <xf numFmtId="0" fontId="5" fillId="7" borderId="56" xfId="0" applyNumberFormat="1" applyFont="1" applyFill="1" applyBorder="1" applyAlignment="1">
      <alignment horizontal="center" vertical="center"/>
    </xf>
    <xf numFmtId="0" fontId="5" fillId="7" borderId="21" xfId="0" applyNumberFormat="1" applyFont="1" applyFill="1" applyBorder="1" applyAlignment="1">
      <alignment horizontal="center" vertical="center"/>
    </xf>
    <xf numFmtId="0" fontId="5" fillId="7" borderId="15" xfId="0" applyNumberFormat="1" applyFont="1" applyFill="1" applyBorder="1" applyAlignment="1">
      <alignment horizontal="center" vertical="center"/>
    </xf>
    <xf numFmtId="49" fontId="5" fillId="6" borderId="5" xfId="0" applyNumberFormat="1" applyFont="1" applyFill="1" applyBorder="1" applyAlignment="1">
      <alignment horizontal="left" vertical="center" shrinkToFit="1"/>
    </xf>
    <xf numFmtId="49" fontId="5" fillId="6" borderId="0" xfId="0" applyNumberFormat="1" applyFont="1" applyFill="1" applyBorder="1" applyAlignment="1">
      <alignment horizontal="left" vertical="center" shrinkToFit="1"/>
    </xf>
    <xf numFmtId="0" fontId="4" fillId="6" borderId="2" xfId="0" applyNumberFormat="1" applyFont="1" applyFill="1" applyBorder="1" applyAlignment="1">
      <alignment horizontal="left" vertical="center" shrinkToFit="1"/>
    </xf>
    <xf numFmtId="0" fontId="4" fillId="6" borderId="4" xfId="0" applyNumberFormat="1" applyFont="1" applyFill="1" applyBorder="1" applyAlignment="1">
      <alignment horizontal="left" vertical="center" shrinkToFit="1"/>
    </xf>
    <xf numFmtId="0" fontId="4" fillId="6" borderId="1" xfId="0" applyNumberFormat="1" applyFont="1" applyFill="1" applyBorder="1" applyAlignment="1">
      <alignment horizontal="left" vertical="center" shrinkToFit="1"/>
    </xf>
    <xf numFmtId="0" fontId="9" fillId="3" borderId="58" xfId="0" applyNumberFormat="1" applyFont="1" applyFill="1" applyBorder="1" applyAlignment="1">
      <alignment horizontal="center" vertical="center"/>
    </xf>
    <xf numFmtId="0" fontId="9" fillId="3" borderId="59" xfId="0" applyNumberFormat="1" applyFont="1" applyFill="1" applyBorder="1" applyAlignment="1">
      <alignment horizontal="center" vertical="center"/>
    </xf>
    <xf numFmtId="0" fontId="8" fillId="3" borderId="59" xfId="0" applyNumberFormat="1" applyFont="1" applyFill="1" applyBorder="1" applyAlignment="1">
      <alignment horizontal="center" vertical="center"/>
    </xf>
    <xf numFmtId="0" fontId="8" fillId="3" borderId="60" xfId="0" applyNumberFormat="1" applyFont="1" applyFill="1" applyBorder="1" applyAlignment="1">
      <alignment horizontal="center" vertical="center"/>
    </xf>
    <xf numFmtId="49" fontId="5" fillId="6" borderId="18" xfId="0" applyNumberFormat="1" applyFont="1" applyFill="1" applyBorder="1" applyAlignment="1">
      <alignment horizontal="left" vertical="center" wrapText="1" shrinkToFit="1"/>
    </xf>
    <xf numFmtId="49" fontId="5" fillId="6" borderId="8" xfId="0" applyNumberFormat="1" applyFont="1" applyFill="1" applyBorder="1" applyAlignment="1">
      <alignment horizontal="left" vertical="center" wrapText="1" shrinkToFit="1"/>
    </xf>
    <xf numFmtId="49" fontId="5" fillId="6" borderId="5" xfId="0" applyNumberFormat="1" applyFont="1" applyFill="1" applyBorder="1" applyAlignment="1">
      <alignment horizontal="left" vertical="center" wrapText="1" shrinkToFit="1"/>
    </xf>
    <xf numFmtId="49" fontId="5" fillId="6" borderId="0" xfId="0" applyNumberFormat="1" applyFont="1" applyFill="1" applyBorder="1" applyAlignment="1">
      <alignment horizontal="left" vertical="center" wrapText="1" shrinkToFit="1"/>
    </xf>
    <xf numFmtId="49" fontId="5" fillId="6" borderId="7" xfId="0" applyNumberFormat="1" applyFont="1" applyFill="1" applyBorder="1" applyAlignment="1">
      <alignment horizontal="left" vertical="center" wrapText="1" shrinkToFit="1"/>
    </xf>
    <xf numFmtId="49" fontId="5" fillId="6" borderId="14" xfId="0" applyNumberFormat="1" applyFont="1" applyFill="1" applyBorder="1" applyAlignment="1">
      <alignment horizontal="left" vertical="center" wrapText="1" shrinkToFit="1"/>
    </xf>
    <xf numFmtId="0" fontId="11" fillId="6" borderId="19" xfId="0" applyNumberFormat="1" applyFont="1" applyFill="1" applyBorder="1" applyAlignment="1">
      <alignment horizontal="right" vertical="center"/>
    </xf>
    <xf numFmtId="0" fontId="11" fillId="2" borderId="2" xfId="0" applyNumberFormat="1" applyFont="1" applyFill="1" applyBorder="1" applyAlignment="1">
      <alignment horizontal="left" vertical="center" shrinkToFit="1"/>
    </xf>
    <xf numFmtId="0" fontId="11" fillId="2" borderId="4" xfId="0" applyNumberFormat="1" applyFont="1" applyFill="1" applyBorder="1" applyAlignment="1">
      <alignment horizontal="left" vertical="center" shrinkToFit="1"/>
    </xf>
    <xf numFmtId="0" fontId="11" fillId="2" borderId="1" xfId="0" applyNumberFormat="1" applyFont="1" applyFill="1" applyBorder="1" applyAlignment="1">
      <alignment horizontal="left" vertical="center" shrinkToFit="1"/>
    </xf>
    <xf numFmtId="0" fontId="9" fillId="3" borderId="22"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8" fillId="3" borderId="8"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8" fillId="3" borderId="9" xfId="0" applyNumberFormat="1" applyFont="1" applyFill="1" applyBorder="1" applyAlignment="1">
      <alignment horizontal="center" vertical="center"/>
    </xf>
    <xf numFmtId="49" fontId="4" fillId="6" borderId="18" xfId="0" applyNumberFormat="1" applyFont="1" applyFill="1" applyBorder="1" applyAlignment="1">
      <alignment horizontal="left" vertical="center" wrapText="1"/>
    </xf>
    <xf numFmtId="49" fontId="4" fillId="6" borderId="8" xfId="0" applyNumberFormat="1" applyFont="1" applyFill="1" applyBorder="1" applyAlignment="1">
      <alignment horizontal="left" vertical="center"/>
    </xf>
    <xf numFmtId="49" fontId="4" fillId="6" borderId="5" xfId="0" applyNumberFormat="1" applyFont="1" applyFill="1" applyBorder="1" applyAlignment="1">
      <alignment horizontal="left" vertical="center"/>
    </xf>
    <xf numFmtId="49" fontId="4" fillId="6" borderId="0" xfId="0" applyNumberFormat="1" applyFont="1" applyFill="1" applyBorder="1" applyAlignment="1">
      <alignment horizontal="left" vertical="center"/>
    </xf>
    <xf numFmtId="49" fontId="4" fillId="6" borderId="7" xfId="0" applyNumberFormat="1" applyFont="1" applyFill="1" applyBorder="1" applyAlignment="1">
      <alignment horizontal="left" vertical="center"/>
    </xf>
    <xf numFmtId="49" fontId="4" fillId="6" borderId="14" xfId="0" applyNumberFormat="1" applyFont="1" applyFill="1" applyBorder="1" applyAlignment="1">
      <alignment horizontal="left" vertical="center"/>
    </xf>
    <xf numFmtId="0" fontId="5" fillId="7" borderId="23" xfId="0" applyNumberFormat="1" applyFont="1" applyFill="1" applyBorder="1" applyAlignment="1">
      <alignment horizontal="center" vertical="center"/>
    </xf>
    <xf numFmtId="49" fontId="11" fillId="6" borderId="0" xfId="0" applyNumberFormat="1" applyFont="1" applyFill="1" applyBorder="1" applyAlignment="1">
      <alignment horizontal="right" vertical="center"/>
    </xf>
    <xf numFmtId="49" fontId="11" fillId="6" borderId="32" xfId="0" applyNumberFormat="1" applyFont="1" applyFill="1" applyBorder="1" applyAlignment="1">
      <alignment horizontal="right" vertical="center"/>
    </xf>
    <xf numFmtId="49" fontId="6" fillId="6" borderId="18" xfId="0" applyNumberFormat="1" applyFont="1" applyFill="1" applyBorder="1" applyAlignment="1">
      <alignment horizontal="left" vertical="center" wrapText="1"/>
    </xf>
    <xf numFmtId="49" fontId="6" fillId="6" borderId="8" xfId="0" applyNumberFormat="1" applyFont="1" applyFill="1" applyBorder="1" applyAlignment="1">
      <alignment horizontal="left" vertical="center" wrapText="1"/>
    </xf>
    <xf numFmtId="49" fontId="6" fillId="6" borderId="5" xfId="0" applyNumberFormat="1" applyFont="1" applyFill="1" applyBorder="1" applyAlignment="1">
      <alignment horizontal="left" vertical="center" wrapText="1"/>
    </xf>
    <xf numFmtId="49" fontId="6" fillId="6" borderId="0" xfId="0" applyNumberFormat="1" applyFont="1" applyFill="1" applyBorder="1" applyAlignment="1">
      <alignment horizontal="left" vertical="center" wrapText="1"/>
    </xf>
    <xf numFmtId="49" fontId="6" fillId="6" borderId="7" xfId="0" applyNumberFormat="1" applyFont="1" applyFill="1" applyBorder="1" applyAlignment="1">
      <alignment horizontal="left" vertical="center" wrapText="1"/>
    </xf>
    <xf numFmtId="49" fontId="6" fillId="6" borderId="14" xfId="0" applyNumberFormat="1" applyFont="1" applyFill="1" applyBorder="1" applyAlignment="1">
      <alignment horizontal="left" vertical="center" wrapText="1"/>
    </xf>
    <xf numFmtId="0" fontId="11" fillId="2" borderId="8" xfId="0" applyNumberFormat="1" applyFont="1" applyFill="1" applyBorder="1" applyAlignment="1">
      <alignment horizontal="left" vertical="center" shrinkToFit="1"/>
    </xf>
    <xf numFmtId="0" fontId="11" fillId="2" borderId="9" xfId="0" applyNumberFormat="1" applyFont="1" applyFill="1" applyBorder="1" applyAlignment="1">
      <alignment horizontal="left" vertical="center" shrinkToFit="1"/>
    </xf>
    <xf numFmtId="0" fontId="5" fillId="7" borderId="63" xfId="0" applyNumberFormat="1" applyFont="1" applyFill="1" applyBorder="1" applyAlignment="1">
      <alignment horizontal="center" vertical="center"/>
    </xf>
    <xf numFmtId="0" fontId="8" fillId="3" borderId="41"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42"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xf>
    <xf numFmtId="0" fontId="4" fillId="6" borderId="73" xfId="0" applyNumberFormat="1" applyFont="1" applyFill="1" applyBorder="1" applyAlignment="1">
      <alignment horizontal="left" vertical="center" shrinkToFit="1"/>
    </xf>
    <xf numFmtId="0" fontId="4" fillId="6" borderId="55" xfId="0" applyNumberFormat="1" applyFont="1" applyFill="1" applyBorder="1" applyAlignment="1">
      <alignment horizontal="left" vertical="center" shrinkToFit="1"/>
    </xf>
    <xf numFmtId="0" fontId="4" fillId="6" borderId="63" xfId="0" applyNumberFormat="1" applyFont="1" applyFill="1" applyBorder="1" applyAlignment="1">
      <alignment horizontal="left" vertical="center" shrinkToFit="1"/>
    </xf>
    <xf numFmtId="49" fontId="11" fillId="6" borderId="5" xfId="0" applyNumberFormat="1" applyFont="1" applyFill="1" applyBorder="1" applyAlignment="1">
      <alignment horizontal="left" vertical="center" shrinkToFit="1"/>
    </xf>
    <xf numFmtId="49" fontId="11" fillId="6" borderId="0" xfId="0" applyNumberFormat="1" applyFont="1" applyFill="1" applyBorder="1" applyAlignment="1">
      <alignment horizontal="left" vertical="center" shrinkToFit="1"/>
    </xf>
    <xf numFmtId="0" fontId="11" fillId="6" borderId="18" xfId="0" applyNumberFormat="1" applyFont="1" applyFill="1" applyBorder="1" applyAlignment="1">
      <alignment horizontal="left" vertical="center" wrapText="1"/>
    </xf>
    <xf numFmtId="0" fontId="11" fillId="6" borderId="8" xfId="0" applyNumberFormat="1" applyFont="1" applyFill="1" applyBorder="1" applyAlignment="1">
      <alignment horizontal="left" vertical="center" wrapText="1"/>
    </xf>
    <xf numFmtId="0" fontId="11" fillId="6" borderId="5" xfId="0" applyNumberFormat="1" applyFont="1" applyFill="1" applyBorder="1" applyAlignment="1">
      <alignment horizontal="left" vertical="center" wrapText="1"/>
    </xf>
    <xf numFmtId="0" fontId="11" fillId="6" borderId="0" xfId="0" applyNumberFormat="1" applyFont="1" applyFill="1" applyBorder="1" applyAlignment="1">
      <alignment horizontal="left" vertical="center" wrapText="1"/>
    </xf>
    <xf numFmtId="49" fontId="11" fillId="6" borderId="4" xfId="0" applyNumberFormat="1" applyFont="1" applyFill="1" applyBorder="1" applyAlignment="1">
      <alignment horizontal="right" vertical="center"/>
    </xf>
    <xf numFmtId="0" fontId="8" fillId="3" borderId="58" xfId="0" applyNumberFormat="1" applyFont="1" applyFill="1" applyBorder="1" applyAlignment="1">
      <alignment horizontal="center" vertical="center"/>
    </xf>
    <xf numFmtId="0" fontId="5" fillId="6" borderId="5" xfId="0" applyNumberFormat="1" applyFont="1" applyFill="1" applyBorder="1" applyAlignment="1">
      <alignment horizontal="left" vertical="center"/>
    </xf>
    <xf numFmtId="0" fontId="5" fillId="6" borderId="0" xfId="0" applyNumberFormat="1" applyFont="1" applyFill="1" applyBorder="1" applyAlignment="1">
      <alignment horizontal="left" vertical="center"/>
    </xf>
    <xf numFmtId="49" fontId="5" fillId="6" borderId="17" xfId="0" applyNumberFormat="1" applyFont="1" applyFill="1" applyBorder="1" applyAlignment="1">
      <alignment horizontal="center" vertical="center" textRotation="255" shrinkToFit="1"/>
    </xf>
    <xf numFmtId="49" fontId="5" fillId="6" borderId="20" xfId="0" applyNumberFormat="1" applyFont="1" applyFill="1" applyBorder="1" applyAlignment="1">
      <alignment horizontal="center" vertical="center" textRotation="255" shrinkToFit="1"/>
    </xf>
    <xf numFmtId="49" fontId="5" fillId="6" borderId="6" xfId="0" applyNumberFormat="1" applyFont="1" applyFill="1" applyBorder="1" applyAlignment="1">
      <alignment horizontal="center" vertical="center" textRotation="255" shrinkToFit="1"/>
    </xf>
    <xf numFmtId="49" fontId="11" fillId="6" borderId="8" xfId="0" applyNumberFormat="1" applyFont="1" applyFill="1" applyBorder="1" applyAlignment="1">
      <alignment horizontal="left" vertical="center"/>
    </xf>
    <xf numFmtId="49" fontId="11" fillId="6" borderId="5" xfId="0" applyNumberFormat="1" applyFont="1" applyFill="1" applyBorder="1" applyAlignment="1">
      <alignment horizontal="left" vertical="center"/>
    </xf>
    <xf numFmtId="49" fontId="11" fillId="6" borderId="0" xfId="0" applyNumberFormat="1" applyFont="1" applyFill="1" applyBorder="1" applyAlignment="1">
      <alignment horizontal="left" vertical="center"/>
    </xf>
    <xf numFmtId="49" fontId="11" fillId="6" borderId="7" xfId="0" applyNumberFormat="1" applyFont="1" applyFill="1" applyBorder="1" applyAlignment="1">
      <alignment horizontal="left" vertical="center"/>
    </xf>
    <xf numFmtId="49" fontId="11" fillId="6" borderId="14" xfId="0" applyNumberFormat="1" applyFont="1" applyFill="1" applyBorder="1" applyAlignment="1">
      <alignment horizontal="left" vertical="center"/>
    </xf>
    <xf numFmtId="0" fontId="11" fillId="6" borderId="8" xfId="0" applyNumberFormat="1" applyFont="1" applyFill="1" applyBorder="1" applyAlignment="1">
      <alignment horizontal="left" vertical="center"/>
    </xf>
    <xf numFmtId="0" fontId="11" fillId="6" borderId="5" xfId="0" applyNumberFormat="1" applyFont="1" applyFill="1" applyBorder="1" applyAlignment="1">
      <alignment horizontal="left" vertical="center"/>
    </xf>
    <xf numFmtId="0" fontId="11" fillId="6" borderId="0" xfId="0" applyNumberFormat="1" applyFont="1" applyFill="1" applyBorder="1" applyAlignment="1">
      <alignment horizontal="left" vertical="center"/>
    </xf>
    <xf numFmtId="0" fontId="11" fillId="2" borderId="1" xfId="0" applyNumberFormat="1" applyFont="1" applyFill="1" applyBorder="1" applyAlignment="1">
      <alignment horizontal="left" vertical="center"/>
    </xf>
    <xf numFmtId="49" fontId="11" fillId="6" borderId="1" xfId="0" applyNumberFormat="1" applyFont="1" applyFill="1" applyBorder="1" applyAlignment="1">
      <alignment horizontal="right" vertical="center"/>
    </xf>
    <xf numFmtId="0" fontId="8" fillId="3" borderId="22" xfId="0" applyNumberFormat="1" applyFont="1" applyFill="1" applyBorder="1" applyAlignment="1">
      <alignment horizontal="center" vertical="center"/>
    </xf>
    <xf numFmtId="49" fontId="5" fillId="6" borderId="20" xfId="0" applyNumberFormat="1" applyFont="1" applyFill="1" applyBorder="1" applyAlignment="1">
      <alignment horizontal="center" vertical="center" textRotation="255"/>
    </xf>
    <xf numFmtId="49" fontId="5" fillId="6" borderId="6" xfId="0" applyNumberFormat="1" applyFont="1" applyFill="1" applyBorder="1" applyAlignment="1">
      <alignment horizontal="center" vertical="center" textRotation="255"/>
    </xf>
    <xf numFmtId="0" fontId="0" fillId="0" borderId="65" xfId="0" applyBorder="1" applyProtection="1">
      <alignment vertical="center"/>
      <protection locked="0"/>
    </xf>
    <xf numFmtId="0" fontId="0" fillId="0" borderId="66" xfId="0" applyBorder="1" applyProtection="1">
      <alignment vertical="center"/>
      <protection locked="0"/>
    </xf>
    <xf numFmtId="0" fontId="11" fillId="2" borderId="18" xfId="0" applyNumberFormat="1" applyFont="1" applyFill="1" applyBorder="1" applyAlignment="1">
      <alignment horizontal="left" vertical="center"/>
    </xf>
    <xf numFmtId="49" fontId="5" fillId="6" borderId="17" xfId="0" applyNumberFormat="1" applyFont="1" applyFill="1" applyBorder="1" applyAlignment="1">
      <alignment horizontal="center" vertical="center" textRotation="255"/>
    </xf>
    <xf numFmtId="0" fontId="9" fillId="3" borderId="2"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75" xfId="0" applyNumberFormat="1" applyFont="1" applyFill="1" applyBorder="1" applyAlignment="1">
      <alignment horizontal="center" vertical="center" wrapText="1"/>
    </xf>
    <xf numFmtId="0" fontId="9" fillId="3" borderId="71"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wrapText="1"/>
    </xf>
    <xf numFmtId="0" fontId="33" fillId="6" borderId="2" xfId="0" applyNumberFormat="1" applyFont="1" applyFill="1" applyBorder="1" applyAlignment="1">
      <alignment horizontal="center" vertical="center" shrinkToFit="1"/>
    </xf>
    <xf numFmtId="0" fontId="33" fillId="6" borderId="4" xfId="0" applyNumberFormat="1" applyFont="1" applyFill="1" applyBorder="1" applyAlignment="1">
      <alignment horizontal="center" vertical="center" shrinkToFit="1"/>
    </xf>
    <xf numFmtId="0" fontId="33" fillId="6" borderId="1" xfId="0" applyNumberFormat="1" applyFont="1" applyFill="1" applyBorder="1" applyAlignment="1">
      <alignment horizontal="center" vertical="center" shrinkToFit="1"/>
    </xf>
    <xf numFmtId="49" fontId="31" fillId="6" borderId="2" xfId="0" applyNumberFormat="1" applyFont="1" applyFill="1" applyBorder="1" applyAlignment="1" applyProtection="1">
      <alignment horizontal="center" vertical="center"/>
    </xf>
    <xf numFmtId="49" fontId="31" fillId="6" borderId="4" xfId="0" applyNumberFormat="1" applyFont="1" applyFill="1" applyBorder="1" applyAlignment="1" applyProtection="1">
      <alignment horizontal="center" vertical="center"/>
    </xf>
    <xf numFmtId="49" fontId="31" fillId="6" borderId="12"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center" vertical="center"/>
      <protection locked="0"/>
    </xf>
    <xf numFmtId="49" fontId="31" fillId="0" borderId="3" xfId="0" applyNumberFormat="1" applyFont="1" applyFill="1" applyBorder="1" applyAlignment="1" applyProtection="1">
      <alignment horizontal="center" vertical="center"/>
      <protection locked="0"/>
    </xf>
    <xf numFmtId="49" fontId="17" fillId="0" borderId="10" xfId="0" applyNumberFormat="1" applyFont="1" applyFill="1" applyBorder="1" applyAlignment="1" applyProtection="1">
      <alignment horizontal="center" vertical="center"/>
      <protection locked="0"/>
    </xf>
    <xf numFmtId="49" fontId="17" fillId="0" borderId="11"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0" fontId="11" fillId="2" borderId="5" xfId="0" applyFont="1" applyFill="1" applyBorder="1" applyAlignment="1">
      <alignment vertical="center"/>
    </xf>
    <xf numFmtId="0" fontId="11" fillId="2" borderId="0" xfId="0" applyFont="1" applyFill="1" applyBorder="1" applyAlignment="1">
      <alignment vertical="center"/>
    </xf>
    <xf numFmtId="0" fontId="11" fillId="2" borderId="19" xfId="0" applyFont="1" applyFill="1" applyBorder="1" applyAlignment="1">
      <alignment vertical="center"/>
    </xf>
    <xf numFmtId="0" fontId="4" fillId="6" borderId="0" xfId="0" applyFont="1" applyFill="1" applyBorder="1" applyAlignment="1">
      <alignment horizontal="right" vertical="center"/>
    </xf>
    <xf numFmtId="0" fontId="17" fillId="4" borderId="64" xfId="0" applyFont="1" applyFill="1" applyBorder="1" applyAlignment="1" applyProtection="1">
      <alignment horizontal="center" vertical="center"/>
      <protection locked="0"/>
    </xf>
    <xf numFmtId="0" fontId="17" fillId="4" borderId="65"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hidden="1"/>
    </xf>
    <xf numFmtId="0" fontId="11" fillId="2" borderId="18" xfId="0" applyNumberFormat="1" applyFont="1" applyFill="1" applyBorder="1" applyAlignment="1">
      <alignment horizontal="left" vertical="center" wrapText="1"/>
    </xf>
    <xf numFmtId="0" fontId="11" fillId="2" borderId="8" xfId="0" applyNumberFormat="1" applyFont="1" applyFill="1" applyBorder="1" applyAlignment="1">
      <alignment horizontal="left" vertical="center" wrapText="1"/>
    </xf>
    <xf numFmtId="0" fontId="15" fillId="2" borderId="4" xfId="0" applyNumberFormat="1" applyFont="1" applyFill="1" applyBorder="1" applyAlignment="1">
      <alignment horizontal="left" vertical="center" wrapText="1"/>
    </xf>
    <xf numFmtId="0" fontId="15" fillId="2" borderId="1" xfId="0" applyNumberFormat="1" applyFont="1" applyFill="1" applyBorder="1" applyAlignment="1">
      <alignment horizontal="left" vertical="center" wrapText="1"/>
    </xf>
    <xf numFmtId="0" fontId="7" fillId="8" borderId="45" xfId="0" applyFont="1" applyFill="1" applyBorder="1" applyAlignment="1">
      <alignment horizontal="center" wrapText="1"/>
    </xf>
    <xf numFmtId="0" fontId="7" fillId="8" borderId="46" xfId="0" applyFont="1" applyFill="1" applyBorder="1" applyAlignment="1">
      <alignment horizontal="center"/>
    </xf>
    <xf numFmtId="0" fontId="7" fillId="8" borderId="47" xfId="0" applyFont="1" applyFill="1" applyBorder="1" applyAlignment="1">
      <alignment horizontal="center"/>
    </xf>
    <xf numFmtId="0" fontId="12" fillId="8" borderId="48" xfId="0" applyFont="1" applyFill="1" applyBorder="1" applyAlignment="1">
      <alignment horizontal="center" vertical="center" wrapText="1"/>
    </xf>
    <xf numFmtId="0" fontId="12" fillId="8" borderId="49" xfId="0" applyFont="1" applyFill="1" applyBorder="1" applyAlignment="1">
      <alignment horizontal="center" vertical="center"/>
    </xf>
    <xf numFmtId="0" fontId="12" fillId="8" borderId="50" xfId="0"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5" fillId="2" borderId="5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49" fontId="31" fillId="0" borderId="10" xfId="0" applyNumberFormat="1" applyFont="1" applyFill="1" applyBorder="1" applyAlignment="1" applyProtection="1">
      <alignment horizontal="center" vertical="center" shrinkToFit="1"/>
      <protection locked="0"/>
    </xf>
    <xf numFmtId="49" fontId="31" fillId="0" borderId="11" xfId="0" applyNumberFormat="1" applyFont="1" applyFill="1" applyBorder="1" applyAlignment="1" applyProtection="1">
      <alignment horizontal="center" vertical="center" shrinkToFit="1"/>
      <protection locked="0"/>
    </xf>
    <xf numFmtId="49" fontId="31" fillId="0" borderId="3" xfId="0" applyNumberFormat="1" applyFont="1" applyFill="1" applyBorder="1" applyAlignment="1" applyProtection="1">
      <alignment horizontal="center" vertical="center" shrinkToFit="1"/>
      <protection locked="0"/>
    </xf>
    <xf numFmtId="49" fontId="14" fillId="0" borderId="2" xfId="0" applyNumberFormat="1" applyFont="1" applyFill="1" applyBorder="1" applyAlignment="1" applyProtection="1">
      <alignment horizontal="left" vertical="center" shrinkToFit="1"/>
      <protection locked="0"/>
    </xf>
    <xf numFmtId="49" fontId="14" fillId="0" borderId="4" xfId="0" applyNumberFormat="1" applyFont="1" applyFill="1" applyBorder="1" applyAlignment="1" applyProtection="1">
      <alignment horizontal="left" vertical="center" shrinkToFit="1"/>
      <protection locked="0"/>
    </xf>
    <xf numFmtId="49" fontId="14" fillId="0" borderId="1" xfId="0" applyNumberFormat="1" applyFont="1" applyFill="1" applyBorder="1" applyAlignment="1" applyProtection="1">
      <alignment horizontal="left" vertical="center" shrinkToFit="1"/>
      <protection locked="0"/>
    </xf>
    <xf numFmtId="0" fontId="56" fillId="2" borderId="18" xfId="0" applyNumberFormat="1" applyFont="1" applyFill="1" applyBorder="1" applyAlignment="1">
      <alignment horizontal="left" vertical="center" wrapText="1"/>
    </xf>
    <xf numFmtId="0" fontId="56" fillId="2" borderId="8" xfId="0" applyNumberFormat="1" applyFont="1" applyFill="1" applyBorder="1" applyAlignment="1">
      <alignment horizontal="left" vertical="center"/>
    </xf>
    <xf numFmtId="0" fontId="56" fillId="2" borderId="9" xfId="0" applyNumberFormat="1" applyFont="1" applyFill="1" applyBorder="1" applyAlignment="1">
      <alignment horizontal="left" vertical="center"/>
    </xf>
    <xf numFmtId="0" fontId="15" fillId="2" borderId="0" xfId="0" applyNumberFormat="1" applyFont="1" applyFill="1" applyBorder="1" applyAlignment="1">
      <alignment horizontal="left" vertical="center" wrapText="1"/>
    </xf>
    <xf numFmtId="0" fontId="15" fillId="2" borderId="19" xfId="0" applyNumberFormat="1" applyFont="1" applyFill="1" applyBorder="1" applyAlignment="1">
      <alignment horizontal="left" vertical="center" wrapText="1"/>
    </xf>
    <xf numFmtId="0" fontId="15" fillId="2" borderId="14" xfId="0" applyNumberFormat="1" applyFont="1" applyFill="1" applyBorder="1" applyAlignment="1">
      <alignment horizontal="left" vertical="center" wrapText="1"/>
    </xf>
    <xf numFmtId="0" fontId="15" fillId="2" borderId="16" xfId="0" applyNumberFormat="1" applyFont="1" applyFill="1" applyBorder="1" applyAlignment="1">
      <alignment horizontal="left" vertical="center" wrapText="1"/>
    </xf>
    <xf numFmtId="0" fontId="9" fillId="3" borderId="18" xfId="0" applyNumberFormat="1" applyFont="1" applyFill="1" applyBorder="1" applyAlignment="1">
      <alignment horizontal="center" vertical="center"/>
    </xf>
    <xf numFmtId="0" fontId="9" fillId="3" borderId="8" xfId="0" applyNumberFormat="1" applyFont="1" applyFill="1" applyBorder="1" applyAlignment="1">
      <alignment horizontal="center" vertical="center"/>
    </xf>
    <xf numFmtId="0" fontId="9" fillId="3" borderId="72" xfId="0" applyNumberFormat="1" applyFont="1" applyFill="1" applyBorder="1" applyAlignment="1">
      <alignment horizontal="center" vertical="center"/>
    </xf>
    <xf numFmtId="0" fontId="28" fillId="12" borderId="2" xfId="2" applyFont="1" applyFill="1" applyBorder="1" applyAlignment="1">
      <alignment horizontal="center" vertical="center" wrapText="1"/>
    </xf>
    <xf numFmtId="0" fontId="28" fillId="12" borderId="4" xfId="2" applyFont="1" applyFill="1" applyBorder="1" applyAlignment="1">
      <alignment horizontal="center" vertical="center" wrapText="1"/>
    </xf>
    <xf numFmtId="0" fontId="28" fillId="12" borderId="1" xfId="2" applyFont="1" applyFill="1" applyBorder="1" applyAlignment="1">
      <alignment horizontal="center" vertical="center" wrapText="1"/>
    </xf>
  </cellXfs>
  <cellStyles count="6">
    <cellStyle name="ハイパーリンク" xfId="5" builtinId="8"/>
    <cellStyle name="標準" xfId="0" builtinId="0"/>
    <cellStyle name="標準 2" xfId="3"/>
    <cellStyle name="標準 3" xfId="1"/>
    <cellStyle name="標準 4" xfId="2"/>
    <cellStyle name="標準 4 2" xfId="4"/>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FF"/>
      <color rgb="FFF95645"/>
      <color rgb="FFFFFFCC"/>
      <color rgb="FF006600"/>
      <color rgb="FF003399"/>
      <color rgb="FF000099"/>
      <color rgb="FFFFE5FF"/>
      <color rgb="FFFFCCFF"/>
      <color rgb="FFBBE5DB"/>
      <color rgb="FFA2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109623</xdr:colOff>
      <xdr:row>54</xdr:row>
      <xdr:rowOff>120232</xdr:rowOff>
    </xdr:from>
    <xdr:to>
      <xdr:col>7</xdr:col>
      <xdr:colOff>107674</xdr:colOff>
      <xdr:row>57</xdr:row>
      <xdr:rowOff>49696</xdr:rowOff>
    </xdr:to>
    <xdr:sp macro="" textlink="">
      <xdr:nvSpPr>
        <xdr:cNvPr id="2" name="Text Box 41"/>
        <xdr:cNvSpPr txBox="1">
          <a:spLocks noChangeArrowheads="1"/>
        </xdr:cNvSpPr>
      </xdr:nvSpPr>
      <xdr:spPr bwMode="auto">
        <a:xfrm>
          <a:off x="204873" y="9492832"/>
          <a:ext cx="2655526" cy="44381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HGSｺﾞｼｯｸM" pitchFamily="50" charset="-128"/>
              <a:ea typeface="HGSｺﾞｼｯｸM" pitchFamily="50" charset="-128"/>
            </a:rPr>
            <a:t>「報告様式２Ｂチェックソフト」</a:t>
          </a:r>
          <a:endParaRPr lang="en-US" altLang="ja-JP" sz="1100" b="0" i="0" u="none" strike="noStrike" baseline="0">
            <a:solidFill>
              <a:srgbClr val="000000"/>
            </a:solidFill>
            <a:latin typeface="HGSｺﾞｼｯｸM" pitchFamily="50" charset="-128"/>
            <a:ea typeface="HGSｺﾞｼｯｸM" pitchFamily="50" charset="-128"/>
          </a:endParaRPr>
        </a:p>
        <a:p>
          <a:pPr algn="ctr" rtl="0">
            <a:defRPr sz="1000"/>
          </a:pPr>
          <a:r>
            <a:rPr lang="ja-JP" altLang="en-US" sz="1100" b="0" i="0" u="none" strike="noStrike" baseline="0">
              <a:solidFill>
                <a:srgbClr val="000000"/>
              </a:solidFill>
              <a:latin typeface="HGSｺﾞｼｯｸM" pitchFamily="50" charset="-128"/>
              <a:ea typeface="HGSｺﾞｼｯｸM" pitchFamily="50" charset="-128"/>
            </a:rPr>
            <a:t>による不備確認へ</a:t>
          </a:r>
        </a:p>
      </xdr:txBody>
    </xdr:sp>
    <xdr:clientData/>
  </xdr:twoCellAnchor>
  <xdr:twoCellAnchor>
    <xdr:from>
      <xdr:col>2</xdr:col>
      <xdr:colOff>148463</xdr:colOff>
      <xdr:row>22</xdr:row>
      <xdr:rowOff>47625</xdr:rowOff>
    </xdr:from>
    <xdr:to>
      <xdr:col>2</xdr:col>
      <xdr:colOff>148463</xdr:colOff>
      <xdr:row>54</xdr:row>
      <xdr:rowOff>127753</xdr:rowOff>
    </xdr:to>
    <xdr:cxnSp macro="">
      <xdr:nvCxnSpPr>
        <xdr:cNvPr id="3" name="直線コネクタ 2"/>
        <xdr:cNvCxnSpPr/>
      </xdr:nvCxnSpPr>
      <xdr:spPr>
        <a:xfrm>
          <a:off x="396113" y="4029075"/>
          <a:ext cx="0" cy="547127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537350</xdr:colOff>
      <xdr:row>20</xdr:row>
      <xdr:rowOff>134597</xdr:rowOff>
    </xdr:from>
    <xdr:to>
      <xdr:col>6</xdr:col>
      <xdr:colOff>47626</xdr:colOff>
      <xdr:row>28</xdr:row>
      <xdr:rowOff>104774</xdr:rowOff>
    </xdr:to>
    <xdr:cxnSp macro="">
      <xdr:nvCxnSpPr>
        <xdr:cNvPr id="4" name="カギ線コネクタ 3"/>
        <xdr:cNvCxnSpPr/>
      </xdr:nvCxnSpPr>
      <xdr:spPr>
        <a:xfrm rot="16200000" flipH="1">
          <a:off x="826512" y="3731635"/>
          <a:ext cx="1246527" cy="1329551"/>
        </a:xfrm>
        <a:prstGeom prst="bentConnector3">
          <a:avLst>
            <a:gd name="adj1" fmla="val 99668"/>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533401</xdr:colOff>
      <xdr:row>31</xdr:row>
      <xdr:rowOff>123625</xdr:rowOff>
    </xdr:from>
    <xdr:to>
      <xdr:col>6</xdr:col>
      <xdr:colOff>414022</xdr:colOff>
      <xdr:row>54</xdr:row>
      <xdr:rowOff>123825</xdr:rowOff>
    </xdr:to>
    <xdr:cxnSp macro="">
      <xdr:nvCxnSpPr>
        <xdr:cNvPr id="5" name="カギ線コネクタ 4"/>
        <xdr:cNvCxnSpPr/>
      </xdr:nvCxnSpPr>
      <xdr:spPr>
        <a:xfrm rot="5400000">
          <a:off x="-340776" y="6674702"/>
          <a:ext cx="3943550" cy="1699896"/>
        </a:xfrm>
        <a:prstGeom prst="bentConnector3">
          <a:avLst>
            <a:gd name="adj1" fmla="val -131"/>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52069</xdr:colOff>
      <xdr:row>25</xdr:row>
      <xdr:rowOff>80763</xdr:rowOff>
    </xdr:from>
    <xdr:to>
      <xdr:col>10</xdr:col>
      <xdr:colOff>452645</xdr:colOff>
      <xdr:row>34</xdr:row>
      <xdr:rowOff>132521</xdr:rowOff>
    </xdr:to>
    <xdr:sp macro="" textlink="">
      <xdr:nvSpPr>
        <xdr:cNvPr id="6" name="Text Box 43"/>
        <xdr:cNvSpPr txBox="1">
          <a:spLocks noChangeArrowheads="1"/>
        </xdr:cNvSpPr>
      </xdr:nvSpPr>
      <xdr:spPr bwMode="auto">
        <a:xfrm>
          <a:off x="2118994" y="4567038"/>
          <a:ext cx="3143776" cy="15090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HGSｺﾞｼｯｸM" pitchFamily="50" charset="-128"/>
              <a:ea typeface="HGSｺﾞｼｯｸM" pitchFamily="50" charset="-128"/>
            </a:rPr>
            <a:t>「報告様式２Ｂ入力ファイル」</a:t>
          </a:r>
          <a:endParaRPr lang="ja-JP" altLang="en-US" sz="1050" b="0" i="0" u="none" strike="noStrike" baseline="0">
            <a:solidFill>
              <a:srgbClr val="000000"/>
            </a:solidFill>
            <a:latin typeface="HGSｺﾞｼｯｸM" pitchFamily="50" charset="-128"/>
            <a:ea typeface="HGSｺﾞｼｯｸM" pitchFamily="50" charset="-128"/>
          </a:endParaRPr>
        </a:p>
        <a:p>
          <a:pPr algn="l" rtl="0">
            <a:lnSpc>
              <a:spcPts val="1300"/>
            </a:lnSpc>
            <a:defRPr sz="1000"/>
          </a:pPr>
          <a:r>
            <a:rPr lang="ja-JP" altLang="en-US" sz="1100" b="0" i="0" u="none" strike="noStrike" baseline="0">
              <a:solidFill>
                <a:srgbClr val="000000"/>
              </a:solidFill>
              <a:latin typeface="HGSｺﾞｼｯｸM" pitchFamily="50" charset="-128"/>
              <a:ea typeface="HGSｺﾞｼｯｸM" pitchFamily="50" charset="-128"/>
            </a:rPr>
            <a:t>（テキストファイル形式）を作成（</a:t>
          </a:r>
          <a:r>
            <a:rPr lang="en-US" altLang="ja-JP" sz="1100" b="0" i="0" u="none" strike="noStrike" baseline="0">
              <a:solidFill>
                <a:srgbClr val="000000"/>
              </a:solidFill>
              <a:latin typeface="HGSｺﾞｼｯｸM" pitchFamily="50" charset="-128"/>
              <a:ea typeface="HGSｺﾞｼｯｸM" pitchFamily="50" charset="-128"/>
            </a:rPr>
            <a:t>※</a:t>
          </a:r>
          <a:r>
            <a:rPr lang="ja-JP" altLang="en-US" sz="1100" b="0" i="0" u="none" strike="noStrike" baseline="0">
              <a:solidFill>
                <a:srgbClr val="000000"/>
              </a:solidFill>
              <a:latin typeface="HGSｺﾞｼｯｸM" pitchFamily="50" charset="-128"/>
              <a:ea typeface="HGSｺﾞｼｯｸM" pitchFamily="50" charset="-128"/>
            </a:rPr>
            <a:t>２）</a:t>
          </a:r>
        </a:p>
      </xdr:txBody>
    </xdr:sp>
    <xdr:clientData/>
  </xdr:twoCellAnchor>
  <xdr:twoCellAnchor>
    <xdr:from>
      <xdr:col>6</xdr:col>
      <xdr:colOff>213994</xdr:colOff>
      <xdr:row>29</xdr:row>
      <xdr:rowOff>36313</xdr:rowOff>
    </xdr:from>
    <xdr:to>
      <xdr:col>9</xdr:col>
      <xdr:colOff>242570</xdr:colOff>
      <xdr:row>30</xdr:row>
      <xdr:rowOff>45839</xdr:rowOff>
    </xdr:to>
    <xdr:sp macro="" textlink="">
      <xdr:nvSpPr>
        <xdr:cNvPr id="7" name="AutoShape 13"/>
        <xdr:cNvSpPr>
          <a:spLocks noChangeArrowheads="1"/>
        </xdr:cNvSpPr>
      </xdr:nvSpPr>
      <xdr:spPr bwMode="auto">
        <a:xfrm>
          <a:off x="2280919" y="5122663"/>
          <a:ext cx="2085976" cy="180976"/>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基本票</a:t>
          </a:r>
        </a:p>
      </xdr:txBody>
    </xdr:sp>
    <xdr:clientData/>
  </xdr:twoCellAnchor>
  <xdr:twoCellAnchor>
    <xdr:from>
      <xdr:col>9</xdr:col>
      <xdr:colOff>242570</xdr:colOff>
      <xdr:row>33</xdr:row>
      <xdr:rowOff>7730</xdr:rowOff>
    </xdr:from>
    <xdr:to>
      <xdr:col>9</xdr:col>
      <xdr:colOff>517860</xdr:colOff>
      <xdr:row>34</xdr:row>
      <xdr:rowOff>26780</xdr:rowOff>
    </xdr:to>
    <xdr:sp macro="" textlink="">
      <xdr:nvSpPr>
        <xdr:cNvPr id="8" name="Text Box 11"/>
        <xdr:cNvSpPr txBox="1">
          <a:spLocks noChangeArrowheads="1"/>
        </xdr:cNvSpPr>
      </xdr:nvSpPr>
      <xdr:spPr bwMode="auto">
        <a:xfrm>
          <a:off x="4366895" y="5779880"/>
          <a:ext cx="27529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6</xdr:col>
      <xdr:colOff>213994</xdr:colOff>
      <xdr:row>30</xdr:row>
      <xdr:rowOff>85722</xdr:rowOff>
    </xdr:from>
    <xdr:to>
      <xdr:col>9</xdr:col>
      <xdr:colOff>242570</xdr:colOff>
      <xdr:row>31</xdr:row>
      <xdr:rowOff>95248</xdr:rowOff>
    </xdr:to>
    <xdr:sp macro="" textlink="">
      <xdr:nvSpPr>
        <xdr:cNvPr id="9" name="AutoShape 10"/>
        <xdr:cNvSpPr>
          <a:spLocks noChangeArrowheads="1"/>
        </xdr:cNvSpPr>
      </xdr:nvSpPr>
      <xdr:spPr bwMode="auto">
        <a:xfrm>
          <a:off x="2280919" y="5343522"/>
          <a:ext cx="2085976" cy="180976"/>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病棟票１</a:t>
          </a:r>
        </a:p>
      </xdr:txBody>
    </xdr:sp>
    <xdr:clientData/>
  </xdr:twoCellAnchor>
  <xdr:twoCellAnchor>
    <xdr:from>
      <xdr:col>6</xdr:col>
      <xdr:colOff>213994</xdr:colOff>
      <xdr:row>31</xdr:row>
      <xdr:rowOff>133348</xdr:rowOff>
    </xdr:from>
    <xdr:to>
      <xdr:col>9</xdr:col>
      <xdr:colOff>242570</xdr:colOff>
      <xdr:row>32</xdr:row>
      <xdr:rowOff>148533</xdr:rowOff>
    </xdr:to>
    <xdr:sp macro="" textlink="">
      <xdr:nvSpPr>
        <xdr:cNvPr id="10" name="AutoShape 9"/>
        <xdr:cNvSpPr>
          <a:spLocks noChangeArrowheads="1"/>
        </xdr:cNvSpPr>
      </xdr:nvSpPr>
      <xdr:spPr bwMode="auto">
        <a:xfrm>
          <a:off x="2280919" y="5562598"/>
          <a:ext cx="2085976" cy="186635"/>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病棟票２</a:t>
          </a:r>
        </a:p>
      </xdr:txBody>
    </xdr:sp>
    <xdr:clientData/>
  </xdr:twoCellAnchor>
  <xdr:twoCellAnchor>
    <xdr:from>
      <xdr:col>6</xdr:col>
      <xdr:colOff>213994</xdr:colOff>
      <xdr:row>33</xdr:row>
      <xdr:rowOff>12698</xdr:rowOff>
    </xdr:from>
    <xdr:to>
      <xdr:col>9</xdr:col>
      <xdr:colOff>242570</xdr:colOff>
      <xdr:row>34</xdr:row>
      <xdr:rowOff>19048</xdr:rowOff>
    </xdr:to>
    <xdr:sp macro="" textlink="">
      <xdr:nvSpPr>
        <xdr:cNvPr id="11" name="AutoShape 8"/>
        <xdr:cNvSpPr>
          <a:spLocks noChangeArrowheads="1"/>
        </xdr:cNvSpPr>
      </xdr:nvSpPr>
      <xdr:spPr bwMode="auto">
        <a:xfrm>
          <a:off x="2280919" y="5784848"/>
          <a:ext cx="2085976" cy="177800"/>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病棟票３</a:t>
          </a:r>
        </a:p>
      </xdr:txBody>
    </xdr:sp>
    <xdr:clientData/>
  </xdr:twoCellAnchor>
  <xdr:twoCellAnchor>
    <xdr:from>
      <xdr:col>6</xdr:col>
      <xdr:colOff>185419</xdr:colOff>
      <xdr:row>28</xdr:row>
      <xdr:rowOff>17263</xdr:rowOff>
    </xdr:from>
    <xdr:to>
      <xdr:col>8</xdr:col>
      <xdr:colOff>71119</xdr:colOff>
      <xdr:row>29</xdr:row>
      <xdr:rowOff>36313</xdr:rowOff>
    </xdr:to>
    <xdr:sp macro="" textlink="">
      <xdr:nvSpPr>
        <xdr:cNvPr id="12" name="Text Box 7"/>
        <xdr:cNvSpPr txBox="1">
          <a:spLocks noChangeArrowheads="1"/>
        </xdr:cNvSpPr>
      </xdr:nvSpPr>
      <xdr:spPr bwMode="auto">
        <a:xfrm>
          <a:off x="2252344" y="4932163"/>
          <a:ext cx="1257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sng" strike="noStrike" baseline="0">
              <a:solidFill>
                <a:srgbClr val="000000"/>
              </a:solidFill>
              <a:latin typeface="HGSｺﾞｼｯｸM" pitchFamily="50" charset="-128"/>
              <a:ea typeface="HGSｺﾞｼｯｸM" pitchFamily="50" charset="-128"/>
            </a:rPr>
            <a:t>テキストファイル</a:t>
          </a:r>
        </a:p>
      </xdr:txBody>
    </xdr:sp>
    <xdr:clientData/>
  </xdr:twoCellAnchor>
  <xdr:twoCellAnchor>
    <xdr:from>
      <xdr:col>1</xdr:col>
      <xdr:colOff>123824</xdr:colOff>
      <xdr:row>16</xdr:row>
      <xdr:rowOff>133350</xdr:rowOff>
    </xdr:from>
    <xdr:to>
      <xdr:col>6</xdr:col>
      <xdr:colOff>347869</xdr:colOff>
      <xdr:row>22</xdr:row>
      <xdr:rowOff>161925</xdr:rowOff>
    </xdr:to>
    <xdr:sp macro="" textlink="">
      <xdr:nvSpPr>
        <xdr:cNvPr id="13" name="Text Box 42"/>
        <xdr:cNvSpPr txBox="1">
          <a:spLocks noChangeArrowheads="1"/>
        </xdr:cNvSpPr>
      </xdr:nvSpPr>
      <xdr:spPr bwMode="auto">
        <a:xfrm>
          <a:off x="219074" y="3086100"/>
          <a:ext cx="2195720" cy="1057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SｺﾞｼｯｸM" pitchFamily="50" charset="-128"/>
              <a:ea typeface="HGSｺﾞｼｯｸM" pitchFamily="50" charset="-128"/>
            </a:rPr>
            <a:t>「報告様式２Ｂ（入力用）」に</a:t>
          </a:r>
        </a:p>
        <a:p>
          <a:pPr algn="l" rtl="0">
            <a:lnSpc>
              <a:spcPts val="1300"/>
            </a:lnSpc>
            <a:defRPr sz="1000"/>
          </a:pPr>
          <a:r>
            <a:rPr lang="ja-JP" altLang="en-US" sz="1050" b="0" i="0" u="none" strike="noStrike" baseline="0">
              <a:solidFill>
                <a:srgbClr val="000000"/>
              </a:solidFill>
              <a:latin typeface="HGSｺﾞｼｯｸM" pitchFamily="50" charset="-128"/>
              <a:ea typeface="HGSｺﾞｼｯｸM" pitchFamily="50" charset="-128"/>
            </a:rPr>
            <a:t>報告内容を入力（</a:t>
          </a:r>
          <a:r>
            <a:rPr lang="en-US" altLang="ja-JP" sz="1050" b="0" i="0" u="none" strike="noStrike" baseline="0">
              <a:solidFill>
                <a:srgbClr val="000000"/>
              </a:solidFill>
              <a:latin typeface="HGSｺﾞｼｯｸM" pitchFamily="50" charset="-128"/>
              <a:ea typeface="HGSｺﾞｼｯｸM" pitchFamily="50" charset="-128"/>
            </a:rPr>
            <a:t>※</a:t>
          </a:r>
          <a:r>
            <a:rPr lang="ja-JP" altLang="en-US" sz="1050" b="0" i="0" u="none" strike="noStrike" baseline="0">
              <a:solidFill>
                <a:srgbClr val="000000"/>
              </a:solidFill>
              <a:latin typeface="HGSｺﾞｼｯｸM" pitchFamily="50" charset="-128"/>
              <a:ea typeface="HGSｺﾞｼｯｸM" pitchFamily="50" charset="-128"/>
            </a:rPr>
            <a:t>１）</a:t>
          </a:r>
        </a:p>
      </xdr:txBody>
    </xdr:sp>
    <xdr:clientData/>
  </xdr:twoCellAnchor>
  <xdr:twoCellAnchor>
    <xdr:from>
      <xdr:col>2</xdr:col>
      <xdr:colOff>16984</xdr:colOff>
      <xdr:row>20</xdr:row>
      <xdr:rowOff>57151</xdr:rowOff>
    </xdr:from>
    <xdr:to>
      <xdr:col>2</xdr:col>
      <xdr:colOff>646044</xdr:colOff>
      <xdr:row>22</xdr:row>
      <xdr:rowOff>47625</xdr:rowOff>
    </xdr:to>
    <xdr:sp macro="" textlink="">
      <xdr:nvSpPr>
        <xdr:cNvPr id="14" name="AutoShape 20"/>
        <xdr:cNvSpPr>
          <a:spLocks noChangeArrowheads="1"/>
        </xdr:cNvSpPr>
      </xdr:nvSpPr>
      <xdr:spPr bwMode="auto">
        <a:xfrm>
          <a:off x="264634" y="3695701"/>
          <a:ext cx="629060" cy="333374"/>
        </a:xfrm>
        <a:prstGeom prst="foldedCorner">
          <a:avLst>
            <a:gd name="adj" fmla="val 16463"/>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基本票</a:t>
          </a:r>
        </a:p>
      </xdr:txBody>
    </xdr:sp>
    <xdr:clientData/>
  </xdr:twoCellAnchor>
  <xdr:twoCellAnchor>
    <xdr:from>
      <xdr:col>5</xdr:col>
      <xdr:colOff>69981</xdr:colOff>
      <xdr:row>21</xdr:row>
      <xdr:rowOff>66675</xdr:rowOff>
    </xdr:from>
    <xdr:to>
      <xdr:col>5</xdr:col>
      <xdr:colOff>72222</xdr:colOff>
      <xdr:row>22</xdr:row>
      <xdr:rowOff>85725</xdr:rowOff>
    </xdr:to>
    <xdr:sp macro="" textlink="">
      <xdr:nvSpPr>
        <xdr:cNvPr id="15" name="Text Box 15"/>
        <xdr:cNvSpPr txBox="1">
          <a:spLocks noChangeArrowheads="1"/>
        </xdr:cNvSpPr>
      </xdr:nvSpPr>
      <xdr:spPr bwMode="auto">
        <a:xfrm>
          <a:off x="1898781" y="3876675"/>
          <a:ext cx="2241"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xdr:col>
      <xdr:colOff>200024</xdr:colOff>
      <xdr:row>18</xdr:row>
      <xdr:rowOff>157370</xdr:rowOff>
    </xdr:from>
    <xdr:to>
      <xdr:col>4</xdr:col>
      <xdr:colOff>157368</xdr:colOff>
      <xdr:row>20</xdr:row>
      <xdr:rowOff>2</xdr:rowOff>
    </xdr:to>
    <xdr:sp macro="" textlink="">
      <xdr:nvSpPr>
        <xdr:cNvPr id="16" name="Text Box 14"/>
        <xdr:cNvSpPr txBox="1">
          <a:spLocks noChangeArrowheads="1"/>
        </xdr:cNvSpPr>
      </xdr:nvSpPr>
      <xdr:spPr bwMode="auto">
        <a:xfrm>
          <a:off x="247649" y="3453020"/>
          <a:ext cx="1405144" cy="1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sng" strike="noStrike" baseline="0">
              <a:solidFill>
                <a:srgbClr val="000000"/>
              </a:solidFill>
              <a:latin typeface="HGSｺﾞｼｯｸM" pitchFamily="50" charset="-128"/>
              <a:ea typeface="HGSｺﾞｼｯｸM" pitchFamily="50" charset="-128"/>
            </a:rPr>
            <a:t>Excelファイル等</a:t>
          </a:r>
        </a:p>
      </xdr:txBody>
    </xdr:sp>
    <xdr:clientData/>
  </xdr:twoCellAnchor>
  <xdr:twoCellAnchor>
    <xdr:from>
      <xdr:col>3</xdr:col>
      <xdr:colOff>171029</xdr:colOff>
      <xdr:row>20</xdr:row>
      <xdr:rowOff>141633</xdr:rowOff>
    </xdr:from>
    <xdr:to>
      <xdr:col>4</xdr:col>
      <xdr:colOff>314746</xdr:colOff>
      <xdr:row>22</xdr:row>
      <xdr:rowOff>132107</xdr:rowOff>
    </xdr:to>
    <xdr:sp macro="" textlink="">
      <xdr:nvSpPr>
        <xdr:cNvPr id="17" name="AutoShape 19"/>
        <xdr:cNvSpPr>
          <a:spLocks noChangeArrowheads="1"/>
        </xdr:cNvSpPr>
      </xdr:nvSpPr>
      <xdr:spPr bwMode="auto">
        <a:xfrm>
          <a:off x="1133054" y="3780183"/>
          <a:ext cx="677117"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施設票</a:t>
          </a:r>
        </a:p>
      </xdr:txBody>
    </xdr:sp>
    <xdr:clientData/>
  </xdr:twoCellAnchor>
  <xdr:twoCellAnchor>
    <xdr:from>
      <xdr:col>3</xdr:col>
      <xdr:colOff>99396</xdr:colOff>
      <xdr:row>20</xdr:row>
      <xdr:rowOff>115957</xdr:rowOff>
    </xdr:from>
    <xdr:to>
      <xdr:col>4</xdr:col>
      <xdr:colOff>243113</xdr:colOff>
      <xdr:row>22</xdr:row>
      <xdr:rowOff>106431</xdr:rowOff>
    </xdr:to>
    <xdr:sp macro="" textlink="">
      <xdr:nvSpPr>
        <xdr:cNvPr id="18" name="AutoShape 19"/>
        <xdr:cNvSpPr>
          <a:spLocks noChangeArrowheads="1"/>
        </xdr:cNvSpPr>
      </xdr:nvSpPr>
      <xdr:spPr bwMode="auto">
        <a:xfrm>
          <a:off x="1061421" y="3754507"/>
          <a:ext cx="677117"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xdr:col>
      <xdr:colOff>74548</xdr:colOff>
      <xdr:row>20</xdr:row>
      <xdr:rowOff>57150</xdr:rowOff>
    </xdr:from>
    <xdr:to>
      <xdr:col>4</xdr:col>
      <xdr:colOff>157946</xdr:colOff>
      <xdr:row>22</xdr:row>
      <xdr:rowOff>47624</xdr:rowOff>
    </xdr:to>
    <xdr:sp macro="" textlink="">
      <xdr:nvSpPr>
        <xdr:cNvPr id="19" name="AutoShape 19"/>
        <xdr:cNvSpPr>
          <a:spLocks noChangeArrowheads="1"/>
        </xdr:cNvSpPr>
      </xdr:nvSpPr>
      <xdr:spPr bwMode="auto">
        <a:xfrm>
          <a:off x="1036573" y="3695700"/>
          <a:ext cx="616798"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16"/>
  <sheetViews>
    <sheetView showGridLines="0" zoomScaleNormal="100" zoomScaleSheetLayoutView="115" workbookViewId="0"/>
  </sheetViews>
  <sheetFormatPr defaultRowHeight="13.5"/>
  <cols>
    <col min="1" max="1" width="1.25" style="164" customWidth="1"/>
    <col min="2" max="2" width="2" style="164" customWidth="1"/>
    <col min="3" max="3" width="9.375" style="164" customWidth="1"/>
    <col min="4" max="4" width="7" style="164" customWidth="1"/>
    <col min="5" max="5" width="4.375" style="164" customWidth="1"/>
    <col min="6" max="6" width="3.125" style="164" customWidth="1"/>
    <col min="7" max="7" width="9" style="164"/>
    <col min="8" max="8" width="9" style="164" customWidth="1"/>
    <col min="9" max="10" width="9" style="164"/>
    <col min="11" max="11" width="9.875" style="164" customWidth="1"/>
    <col min="12" max="12" width="17.625" style="164" customWidth="1"/>
    <col min="13" max="13" width="2.25" style="164" customWidth="1"/>
    <col min="14" max="14" width="1.25" style="164" customWidth="1"/>
    <col min="15" max="258" width="9" style="164"/>
    <col min="259" max="259" width="1.25" style="164" customWidth="1"/>
    <col min="260" max="263" width="9" style="164"/>
    <col min="264" max="264" width="9" style="164" customWidth="1"/>
    <col min="265" max="266" width="9" style="164"/>
    <col min="267" max="267" width="9.875" style="164" customWidth="1"/>
    <col min="268" max="268" width="9" style="164"/>
    <col min="269" max="269" width="3.625" style="164" customWidth="1"/>
    <col min="270" max="270" width="1.25" style="164" customWidth="1"/>
    <col min="271" max="514" width="9" style="164"/>
    <col min="515" max="515" width="1.25" style="164" customWidth="1"/>
    <col min="516" max="519" width="9" style="164"/>
    <col min="520" max="520" width="9" style="164" customWidth="1"/>
    <col min="521" max="522" width="9" style="164"/>
    <col min="523" max="523" width="9.875" style="164" customWidth="1"/>
    <col min="524" max="524" width="9" style="164"/>
    <col min="525" max="525" width="3.625" style="164" customWidth="1"/>
    <col min="526" max="526" width="1.25" style="164" customWidth="1"/>
    <col min="527" max="770" width="9" style="164"/>
    <col min="771" max="771" width="1.25" style="164" customWidth="1"/>
    <col min="772" max="775" width="9" style="164"/>
    <col min="776" max="776" width="9" style="164" customWidth="1"/>
    <col min="777" max="778" width="9" style="164"/>
    <col min="779" max="779" width="9.875" style="164" customWidth="1"/>
    <col min="780" max="780" width="9" style="164"/>
    <col min="781" max="781" width="3.625" style="164" customWidth="1"/>
    <col min="782" max="782" width="1.25" style="164" customWidth="1"/>
    <col min="783" max="1026" width="9" style="164"/>
    <col min="1027" max="1027" width="1.25" style="164" customWidth="1"/>
    <col min="1028" max="1031" width="9" style="164"/>
    <col min="1032" max="1032" width="9" style="164" customWidth="1"/>
    <col min="1033" max="1034" width="9" style="164"/>
    <col min="1035" max="1035" width="9.875" style="164" customWidth="1"/>
    <col min="1036" max="1036" width="9" style="164"/>
    <col min="1037" max="1037" width="3.625" style="164" customWidth="1"/>
    <col min="1038" max="1038" width="1.25" style="164" customWidth="1"/>
    <col min="1039" max="1282" width="9" style="164"/>
    <col min="1283" max="1283" width="1.25" style="164" customWidth="1"/>
    <col min="1284" max="1287" width="9" style="164"/>
    <col min="1288" max="1288" width="9" style="164" customWidth="1"/>
    <col min="1289" max="1290" width="9" style="164"/>
    <col min="1291" max="1291" width="9.875" style="164" customWidth="1"/>
    <col min="1292" max="1292" width="9" style="164"/>
    <col min="1293" max="1293" width="3.625" style="164" customWidth="1"/>
    <col min="1294" max="1294" width="1.25" style="164" customWidth="1"/>
    <col min="1295" max="1538" width="9" style="164"/>
    <col min="1539" max="1539" width="1.25" style="164" customWidth="1"/>
    <col min="1540" max="1543" width="9" style="164"/>
    <col min="1544" max="1544" width="9" style="164" customWidth="1"/>
    <col min="1545" max="1546" width="9" style="164"/>
    <col min="1547" max="1547" width="9.875" style="164" customWidth="1"/>
    <col min="1548" max="1548" width="9" style="164"/>
    <col min="1549" max="1549" width="3.625" style="164" customWidth="1"/>
    <col min="1550" max="1550" width="1.25" style="164" customWidth="1"/>
    <col min="1551" max="1794" width="9" style="164"/>
    <col min="1795" max="1795" width="1.25" style="164" customWidth="1"/>
    <col min="1796" max="1799" width="9" style="164"/>
    <col min="1800" max="1800" width="9" style="164" customWidth="1"/>
    <col min="1801" max="1802" width="9" style="164"/>
    <col min="1803" max="1803" width="9.875" style="164" customWidth="1"/>
    <col min="1804" max="1804" width="9" style="164"/>
    <col min="1805" max="1805" width="3.625" style="164" customWidth="1"/>
    <col min="1806" max="1806" width="1.25" style="164" customWidth="1"/>
    <col min="1807" max="2050" width="9" style="164"/>
    <col min="2051" max="2051" width="1.25" style="164" customWidth="1"/>
    <col min="2052" max="2055" width="9" style="164"/>
    <col min="2056" max="2056" width="9" style="164" customWidth="1"/>
    <col min="2057" max="2058" width="9" style="164"/>
    <col min="2059" max="2059" width="9.875" style="164" customWidth="1"/>
    <col min="2060" max="2060" width="9" style="164"/>
    <col min="2061" max="2061" width="3.625" style="164" customWidth="1"/>
    <col min="2062" max="2062" width="1.25" style="164" customWidth="1"/>
    <col min="2063" max="2306" width="9" style="164"/>
    <col min="2307" max="2307" width="1.25" style="164" customWidth="1"/>
    <col min="2308" max="2311" width="9" style="164"/>
    <col min="2312" max="2312" width="9" style="164" customWidth="1"/>
    <col min="2313" max="2314" width="9" style="164"/>
    <col min="2315" max="2315" width="9.875" style="164" customWidth="1"/>
    <col min="2316" max="2316" width="9" style="164"/>
    <col min="2317" max="2317" width="3.625" style="164" customWidth="1"/>
    <col min="2318" max="2318" width="1.25" style="164" customWidth="1"/>
    <col min="2319" max="2562" width="9" style="164"/>
    <col min="2563" max="2563" width="1.25" style="164" customWidth="1"/>
    <col min="2564" max="2567" width="9" style="164"/>
    <col min="2568" max="2568" width="9" style="164" customWidth="1"/>
    <col min="2569" max="2570" width="9" style="164"/>
    <col min="2571" max="2571" width="9.875" style="164" customWidth="1"/>
    <col min="2572" max="2572" width="9" style="164"/>
    <col min="2573" max="2573" width="3.625" style="164" customWidth="1"/>
    <col min="2574" max="2574" width="1.25" style="164" customWidth="1"/>
    <col min="2575" max="2818" width="9" style="164"/>
    <col min="2819" max="2819" width="1.25" style="164" customWidth="1"/>
    <col min="2820" max="2823" width="9" style="164"/>
    <col min="2824" max="2824" width="9" style="164" customWidth="1"/>
    <col min="2825" max="2826" width="9" style="164"/>
    <col min="2827" max="2827" width="9.875" style="164" customWidth="1"/>
    <col min="2828" max="2828" width="9" style="164"/>
    <col min="2829" max="2829" width="3.625" style="164" customWidth="1"/>
    <col min="2830" max="2830" width="1.25" style="164" customWidth="1"/>
    <col min="2831" max="3074" width="9" style="164"/>
    <col min="3075" max="3075" width="1.25" style="164" customWidth="1"/>
    <col min="3076" max="3079" width="9" style="164"/>
    <col min="3080" max="3080" width="9" style="164" customWidth="1"/>
    <col min="3081" max="3082" width="9" style="164"/>
    <col min="3083" max="3083" width="9.875" style="164" customWidth="1"/>
    <col min="3084" max="3084" width="9" style="164"/>
    <col min="3085" max="3085" width="3.625" style="164" customWidth="1"/>
    <col min="3086" max="3086" width="1.25" style="164" customWidth="1"/>
    <col min="3087" max="3330" width="9" style="164"/>
    <col min="3331" max="3331" width="1.25" style="164" customWidth="1"/>
    <col min="3332" max="3335" width="9" style="164"/>
    <col min="3336" max="3336" width="9" style="164" customWidth="1"/>
    <col min="3337" max="3338" width="9" style="164"/>
    <col min="3339" max="3339" width="9.875" style="164" customWidth="1"/>
    <col min="3340" max="3340" width="9" style="164"/>
    <col min="3341" max="3341" width="3.625" style="164" customWidth="1"/>
    <col min="3342" max="3342" width="1.25" style="164" customWidth="1"/>
    <col min="3343" max="3586" width="9" style="164"/>
    <col min="3587" max="3587" width="1.25" style="164" customWidth="1"/>
    <col min="3588" max="3591" width="9" style="164"/>
    <col min="3592" max="3592" width="9" style="164" customWidth="1"/>
    <col min="3593" max="3594" width="9" style="164"/>
    <col min="3595" max="3595" width="9.875" style="164" customWidth="1"/>
    <col min="3596" max="3596" width="9" style="164"/>
    <col min="3597" max="3597" width="3.625" style="164" customWidth="1"/>
    <col min="3598" max="3598" width="1.25" style="164" customWidth="1"/>
    <col min="3599" max="3842" width="9" style="164"/>
    <col min="3843" max="3843" width="1.25" style="164" customWidth="1"/>
    <col min="3844" max="3847" width="9" style="164"/>
    <col min="3848" max="3848" width="9" style="164" customWidth="1"/>
    <col min="3849" max="3850" width="9" style="164"/>
    <col min="3851" max="3851" width="9.875" style="164" customWidth="1"/>
    <col min="3852" max="3852" width="9" style="164"/>
    <col min="3853" max="3853" width="3.625" style="164" customWidth="1"/>
    <col min="3854" max="3854" width="1.25" style="164" customWidth="1"/>
    <col min="3855" max="4098" width="9" style="164"/>
    <col min="4099" max="4099" width="1.25" style="164" customWidth="1"/>
    <col min="4100" max="4103" width="9" style="164"/>
    <col min="4104" max="4104" width="9" style="164" customWidth="1"/>
    <col min="4105" max="4106" width="9" style="164"/>
    <col min="4107" max="4107" width="9.875" style="164" customWidth="1"/>
    <col min="4108" max="4108" width="9" style="164"/>
    <col min="4109" max="4109" width="3.625" style="164" customWidth="1"/>
    <col min="4110" max="4110" width="1.25" style="164" customWidth="1"/>
    <col min="4111" max="4354" width="9" style="164"/>
    <col min="4355" max="4355" width="1.25" style="164" customWidth="1"/>
    <col min="4356" max="4359" width="9" style="164"/>
    <col min="4360" max="4360" width="9" style="164" customWidth="1"/>
    <col min="4361" max="4362" width="9" style="164"/>
    <col min="4363" max="4363" width="9.875" style="164" customWidth="1"/>
    <col min="4364" max="4364" width="9" style="164"/>
    <col min="4365" max="4365" width="3.625" style="164" customWidth="1"/>
    <col min="4366" max="4366" width="1.25" style="164" customWidth="1"/>
    <col min="4367" max="4610" width="9" style="164"/>
    <col min="4611" max="4611" width="1.25" style="164" customWidth="1"/>
    <col min="4612" max="4615" width="9" style="164"/>
    <col min="4616" max="4616" width="9" style="164" customWidth="1"/>
    <col min="4617" max="4618" width="9" style="164"/>
    <col min="4619" max="4619" width="9.875" style="164" customWidth="1"/>
    <col min="4620" max="4620" width="9" style="164"/>
    <col min="4621" max="4621" width="3.625" style="164" customWidth="1"/>
    <col min="4622" max="4622" width="1.25" style="164" customWidth="1"/>
    <col min="4623" max="4866" width="9" style="164"/>
    <col min="4867" max="4867" width="1.25" style="164" customWidth="1"/>
    <col min="4868" max="4871" width="9" style="164"/>
    <col min="4872" max="4872" width="9" style="164" customWidth="1"/>
    <col min="4873" max="4874" width="9" style="164"/>
    <col min="4875" max="4875" width="9.875" style="164" customWidth="1"/>
    <col min="4876" max="4876" width="9" style="164"/>
    <col min="4877" max="4877" width="3.625" style="164" customWidth="1"/>
    <col min="4878" max="4878" width="1.25" style="164" customWidth="1"/>
    <col min="4879" max="5122" width="9" style="164"/>
    <col min="5123" max="5123" width="1.25" style="164" customWidth="1"/>
    <col min="5124" max="5127" width="9" style="164"/>
    <col min="5128" max="5128" width="9" style="164" customWidth="1"/>
    <col min="5129" max="5130" width="9" style="164"/>
    <col min="5131" max="5131" width="9.875" style="164" customWidth="1"/>
    <col min="5132" max="5132" width="9" style="164"/>
    <col min="5133" max="5133" width="3.625" style="164" customWidth="1"/>
    <col min="5134" max="5134" width="1.25" style="164" customWidth="1"/>
    <col min="5135" max="5378" width="9" style="164"/>
    <col min="5379" max="5379" width="1.25" style="164" customWidth="1"/>
    <col min="5380" max="5383" width="9" style="164"/>
    <col min="5384" max="5384" width="9" style="164" customWidth="1"/>
    <col min="5385" max="5386" width="9" style="164"/>
    <col min="5387" max="5387" width="9.875" style="164" customWidth="1"/>
    <col min="5388" max="5388" width="9" style="164"/>
    <col min="5389" max="5389" width="3.625" style="164" customWidth="1"/>
    <col min="5390" max="5390" width="1.25" style="164" customWidth="1"/>
    <col min="5391" max="5634" width="9" style="164"/>
    <col min="5635" max="5635" width="1.25" style="164" customWidth="1"/>
    <col min="5636" max="5639" width="9" style="164"/>
    <col min="5640" max="5640" width="9" style="164" customWidth="1"/>
    <col min="5641" max="5642" width="9" style="164"/>
    <col min="5643" max="5643" width="9.875" style="164" customWidth="1"/>
    <col min="5644" max="5644" width="9" style="164"/>
    <col min="5645" max="5645" width="3.625" style="164" customWidth="1"/>
    <col min="5646" max="5646" width="1.25" style="164" customWidth="1"/>
    <col min="5647" max="5890" width="9" style="164"/>
    <col min="5891" max="5891" width="1.25" style="164" customWidth="1"/>
    <col min="5892" max="5895" width="9" style="164"/>
    <col min="5896" max="5896" width="9" style="164" customWidth="1"/>
    <col min="5897" max="5898" width="9" style="164"/>
    <col min="5899" max="5899" width="9.875" style="164" customWidth="1"/>
    <col min="5900" max="5900" width="9" style="164"/>
    <col min="5901" max="5901" width="3.625" style="164" customWidth="1"/>
    <col min="5902" max="5902" width="1.25" style="164" customWidth="1"/>
    <col min="5903" max="6146" width="9" style="164"/>
    <col min="6147" max="6147" width="1.25" style="164" customWidth="1"/>
    <col min="6148" max="6151" width="9" style="164"/>
    <col min="6152" max="6152" width="9" style="164" customWidth="1"/>
    <col min="6153" max="6154" width="9" style="164"/>
    <col min="6155" max="6155" width="9.875" style="164" customWidth="1"/>
    <col min="6156" max="6156" width="9" style="164"/>
    <col min="6157" max="6157" width="3.625" style="164" customWidth="1"/>
    <col min="6158" max="6158" width="1.25" style="164" customWidth="1"/>
    <col min="6159" max="6402" width="9" style="164"/>
    <col min="6403" max="6403" width="1.25" style="164" customWidth="1"/>
    <col min="6404" max="6407" width="9" style="164"/>
    <col min="6408" max="6408" width="9" style="164" customWidth="1"/>
    <col min="6409" max="6410" width="9" style="164"/>
    <col min="6411" max="6411" width="9.875" style="164" customWidth="1"/>
    <col min="6412" max="6412" width="9" style="164"/>
    <col min="6413" max="6413" width="3.625" style="164" customWidth="1"/>
    <col min="6414" max="6414" width="1.25" style="164" customWidth="1"/>
    <col min="6415" max="6658" width="9" style="164"/>
    <col min="6659" max="6659" width="1.25" style="164" customWidth="1"/>
    <col min="6660" max="6663" width="9" style="164"/>
    <col min="6664" max="6664" width="9" style="164" customWidth="1"/>
    <col min="6665" max="6666" width="9" style="164"/>
    <col min="6667" max="6667" width="9.875" style="164" customWidth="1"/>
    <col min="6668" max="6668" width="9" style="164"/>
    <col min="6669" max="6669" width="3.625" style="164" customWidth="1"/>
    <col min="6670" max="6670" width="1.25" style="164" customWidth="1"/>
    <col min="6671" max="6914" width="9" style="164"/>
    <col min="6915" max="6915" width="1.25" style="164" customWidth="1"/>
    <col min="6916" max="6919" width="9" style="164"/>
    <col min="6920" max="6920" width="9" style="164" customWidth="1"/>
    <col min="6921" max="6922" width="9" style="164"/>
    <col min="6923" max="6923" width="9.875" style="164" customWidth="1"/>
    <col min="6924" max="6924" width="9" style="164"/>
    <col min="6925" max="6925" width="3.625" style="164" customWidth="1"/>
    <col min="6926" max="6926" width="1.25" style="164" customWidth="1"/>
    <col min="6927" max="7170" width="9" style="164"/>
    <col min="7171" max="7171" width="1.25" style="164" customWidth="1"/>
    <col min="7172" max="7175" width="9" style="164"/>
    <col min="7176" max="7176" width="9" style="164" customWidth="1"/>
    <col min="7177" max="7178" width="9" style="164"/>
    <col min="7179" max="7179" width="9.875" style="164" customWidth="1"/>
    <col min="7180" max="7180" width="9" style="164"/>
    <col min="7181" max="7181" width="3.625" style="164" customWidth="1"/>
    <col min="7182" max="7182" width="1.25" style="164" customWidth="1"/>
    <col min="7183" max="7426" width="9" style="164"/>
    <col min="7427" max="7427" width="1.25" style="164" customWidth="1"/>
    <col min="7428" max="7431" width="9" style="164"/>
    <col min="7432" max="7432" width="9" style="164" customWidth="1"/>
    <col min="7433" max="7434" width="9" style="164"/>
    <col min="7435" max="7435" width="9.875" style="164" customWidth="1"/>
    <col min="7436" max="7436" width="9" style="164"/>
    <col min="7437" max="7437" width="3.625" style="164" customWidth="1"/>
    <col min="7438" max="7438" width="1.25" style="164" customWidth="1"/>
    <col min="7439" max="7682" width="9" style="164"/>
    <col min="7683" max="7683" width="1.25" style="164" customWidth="1"/>
    <col min="7684" max="7687" width="9" style="164"/>
    <col min="7688" max="7688" width="9" style="164" customWidth="1"/>
    <col min="7689" max="7690" width="9" style="164"/>
    <col min="7691" max="7691" width="9.875" style="164" customWidth="1"/>
    <col min="7692" max="7692" width="9" style="164"/>
    <col min="7693" max="7693" width="3.625" style="164" customWidth="1"/>
    <col min="7694" max="7694" width="1.25" style="164" customWidth="1"/>
    <col min="7695" max="7938" width="9" style="164"/>
    <col min="7939" max="7939" width="1.25" style="164" customWidth="1"/>
    <col min="7940" max="7943" width="9" style="164"/>
    <col min="7944" max="7944" width="9" style="164" customWidth="1"/>
    <col min="7945" max="7946" width="9" style="164"/>
    <col min="7947" max="7947" width="9.875" style="164" customWidth="1"/>
    <col min="7948" max="7948" width="9" style="164"/>
    <col min="7949" max="7949" width="3.625" style="164" customWidth="1"/>
    <col min="7950" max="7950" width="1.25" style="164" customWidth="1"/>
    <col min="7951" max="8194" width="9" style="164"/>
    <col min="8195" max="8195" width="1.25" style="164" customWidth="1"/>
    <col min="8196" max="8199" width="9" style="164"/>
    <col min="8200" max="8200" width="9" style="164" customWidth="1"/>
    <col min="8201" max="8202" width="9" style="164"/>
    <col min="8203" max="8203" width="9.875" style="164" customWidth="1"/>
    <col min="8204" max="8204" width="9" style="164"/>
    <col min="8205" max="8205" width="3.625" style="164" customWidth="1"/>
    <col min="8206" max="8206" width="1.25" style="164" customWidth="1"/>
    <col min="8207" max="8450" width="9" style="164"/>
    <col min="8451" max="8451" width="1.25" style="164" customWidth="1"/>
    <col min="8452" max="8455" width="9" style="164"/>
    <col min="8456" max="8456" width="9" style="164" customWidth="1"/>
    <col min="8457" max="8458" width="9" style="164"/>
    <col min="8459" max="8459" width="9.875" style="164" customWidth="1"/>
    <col min="8460" max="8460" width="9" style="164"/>
    <col min="8461" max="8461" width="3.625" style="164" customWidth="1"/>
    <col min="8462" max="8462" width="1.25" style="164" customWidth="1"/>
    <col min="8463" max="8706" width="9" style="164"/>
    <col min="8707" max="8707" width="1.25" style="164" customWidth="1"/>
    <col min="8708" max="8711" width="9" style="164"/>
    <col min="8712" max="8712" width="9" style="164" customWidth="1"/>
    <col min="8713" max="8714" width="9" style="164"/>
    <col min="8715" max="8715" width="9.875" style="164" customWidth="1"/>
    <col min="8716" max="8716" width="9" style="164"/>
    <col min="8717" max="8717" width="3.625" style="164" customWidth="1"/>
    <col min="8718" max="8718" width="1.25" style="164" customWidth="1"/>
    <col min="8719" max="8962" width="9" style="164"/>
    <col min="8963" max="8963" width="1.25" style="164" customWidth="1"/>
    <col min="8964" max="8967" width="9" style="164"/>
    <col min="8968" max="8968" width="9" style="164" customWidth="1"/>
    <col min="8969" max="8970" width="9" style="164"/>
    <col min="8971" max="8971" width="9.875" style="164" customWidth="1"/>
    <col min="8972" max="8972" width="9" style="164"/>
    <col min="8973" max="8973" width="3.625" style="164" customWidth="1"/>
    <col min="8974" max="8974" width="1.25" style="164" customWidth="1"/>
    <col min="8975" max="9218" width="9" style="164"/>
    <col min="9219" max="9219" width="1.25" style="164" customWidth="1"/>
    <col min="9220" max="9223" width="9" style="164"/>
    <col min="9224" max="9224" width="9" style="164" customWidth="1"/>
    <col min="9225" max="9226" width="9" style="164"/>
    <col min="9227" max="9227" width="9.875" style="164" customWidth="1"/>
    <col min="9228" max="9228" width="9" style="164"/>
    <col min="9229" max="9229" width="3.625" style="164" customWidth="1"/>
    <col min="9230" max="9230" width="1.25" style="164" customWidth="1"/>
    <col min="9231" max="9474" width="9" style="164"/>
    <col min="9475" max="9475" width="1.25" style="164" customWidth="1"/>
    <col min="9476" max="9479" width="9" style="164"/>
    <col min="9480" max="9480" width="9" style="164" customWidth="1"/>
    <col min="9481" max="9482" width="9" style="164"/>
    <col min="9483" max="9483" width="9.875" style="164" customWidth="1"/>
    <col min="9484" max="9484" width="9" style="164"/>
    <col min="9485" max="9485" width="3.625" style="164" customWidth="1"/>
    <col min="9486" max="9486" width="1.25" style="164" customWidth="1"/>
    <col min="9487" max="9730" width="9" style="164"/>
    <col min="9731" max="9731" width="1.25" style="164" customWidth="1"/>
    <col min="9732" max="9735" width="9" style="164"/>
    <col min="9736" max="9736" width="9" style="164" customWidth="1"/>
    <col min="9737" max="9738" width="9" style="164"/>
    <col min="9739" max="9739" width="9.875" style="164" customWidth="1"/>
    <col min="9740" max="9740" width="9" style="164"/>
    <col min="9741" max="9741" width="3.625" style="164" customWidth="1"/>
    <col min="9742" max="9742" width="1.25" style="164" customWidth="1"/>
    <col min="9743" max="9986" width="9" style="164"/>
    <col min="9987" max="9987" width="1.25" style="164" customWidth="1"/>
    <col min="9988" max="9991" width="9" style="164"/>
    <col min="9992" max="9992" width="9" style="164" customWidth="1"/>
    <col min="9993" max="9994" width="9" style="164"/>
    <col min="9995" max="9995" width="9.875" style="164" customWidth="1"/>
    <col min="9996" max="9996" width="9" style="164"/>
    <col min="9997" max="9997" width="3.625" style="164" customWidth="1"/>
    <col min="9998" max="9998" width="1.25" style="164" customWidth="1"/>
    <col min="9999" max="10242" width="9" style="164"/>
    <col min="10243" max="10243" width="1.25" style="164" customWidth="1"/>
    <col min="10244" max="10247" width="9" style="164"/>
    <col min="10248" max="10248" width="9" style="164" customWidth="1"/>
    <col min="10249" max="10250" width="9" style="164"/>
    <col min="10251" max="10251" width="9.875" style="164" customWidth="1"/>
    <col min="10252" max="10252" width="9" style="164"/>
    <col min="10253" max="10253" width="3.625" style="164" customWidth="1"/>
    <col min="10254" max="10254" width="1.25" style="164" customWidth="1"/>
    <col min="10255" max="10498" width="9" style="164"/>
    <col min="10499" max="10499" width="1.25" style="164" customWidth="1"/>
    <col min="10500" max="10503" width="9" style="164"/>
    <col min="10504" max="10504" width="9" style="164" customWidth="1"/>
    <col min="10505" max="10506" width="9" style="164"/>
    <col min="10507" max="10507" width="9.875" style="164" customWidth="1"/>
    <col min="10508" max="10508" width="9" style="164"/>
    <col min="10509" max="10509" width="3.625" style="164" customWidth="1"/>
    <col min="10510" max="10510" width="1.25" style="164" customWidth="1"/>
    <col min="10511" max="10754" width="9" style="164"/>
    <col min="10755" max="10755" width="1.25" style="164" customWidth="1"/>
    <col min="10756" max="10759" width="9" style="164"/>
    <col min="10760" max="10760" width="9" style="164" customWidth="1"/>
    <col min="10761" max="10762" width="9" style="164"/>
    <col min="10763" max="10763" width="9.875" style="164" customWidth="1"/>
    <col min="10764" max="10764" width="9" style="164"/>
    <col min="10765" max="10765" width="3.625" style="164" customWidth="1"/>
    <col min="10766" max="10766" width="1.25" style="164" customWidth="1"/>
    <col min="10767" max="11010" width="9" style="164"/>
    <col min="11011" max="11011" width="1.25" style="164" customWidth="1"/>
    <col min="11012" max="11015" width="9" style="164"/>
    <col min="11016" max="11016" width="9" style="164" customWidth="1"/>
    <col min="11017" max="11018" width="9" style="164"/>
    <col min="11019" max="11019" width="9.875" style="164" customWidth="1"/>
    <col min="11020" max="11020" width="9" style="164"/>
    <col min="11021" max="11021" width="3.625" style="164" customWidth="1"/>
    <col min="11022" max="11022" width="1.25" style="164" customWidth="1"/>
    <col min="11023" max="11266" width="9" style="164"/>
    <col min="11267" max="11267" width="1.25" style="164" customWidth="1"/>
    <col min="11268" max="11271" width="9" style="164"/>
    <col min="11272" max="11272" width="9" style="164" customWidth="1"/>
    <col min="11273" max="11274" width="9" style="164"/>
    <col min="11275" max="11275" width="9.875" style="164" customWidth="1"/>
    <col min="11276" max="11276" width="9" style="164"/>
    <col min="11277" max="11277" width="3.625" style="164" customWidth="1"/>
    <col min="11278" max="11278" width="1.25" style="164" customWidth="1"/>
    <col min="11279" max="11522" width="9" style="164"/>
    <col min="11523" max="11523" width="1.25" style="164" customWidth="1"/>
    <col min="11524" max="11527" width="9" style="164"/>
    <col min="11528" max="11528" width="9" style="164" customWidth="1"/>
    <col min="11529" max="11530" width="9" style="164"/>
    <col min="11531" max="11531" width="9.875" style="164" customWidth="1"/>
    <col min="11532" max="11532" width="9" style="164"/>
    <col min="11533" max="11533" width="3.625" style="164" customWidth="1"/>
    <col min="11534" max="11534" width="1.25" style="164" customWidth="1"/>
    <col min="11535" max="11778" width="9" style="164"/>
    <col min="11779" max="11779" width="1.25" style="164" customWidth="1"/>
    <col min="11780" max="11783" width="9" style="164"/>
    <col min="11784" max="11784" width="9" style="164" customWidth="1"/>
    <col min="11785" max="11786" width="9" style="164"/>
    <col min="11787" max="11787" width="9.875" style="164" customWidth="1"/>
    <col min="11788" max="11788" width="9" style="164"/>
    <col min="11789" max="11789" width="3.625" style="164" customWidth="1"/>
    <col min="11790" max="11790" width="1.25" style="164" customWidth="1"/>
    <col min="11791" max="12034" width="9" style="164"/>
    <col min="12035" max="12035" width="1.25" style="164" customWidth="1"/>
    <col min="12036" max="12039" width="9" style="164"/>
    <col min="12040" max="12040" width="9" style="164" customWidth="1"/>
    <col min="12041" max="12042" width="9" style="164"/>
    <col min="12043" max="12043" width="9.875" style="164" customWidth="1"/>
    <col min="12044" max="12044" width="9" style="164"/>
    <col min="12045" max="12045" width="3.625" style="164" customWidth="1"/>
    <col min="12046" max="12046" width="1.25" style="164" customWidth="1"/>
    <col min="12047" max="12290" width="9" style="164"/>
    <col min="12291" max="12291" width="1.25" style="164" customWidth="1"/>
    <col min="12292" max="12295" width="9" style="164"/>
    <col min="12296" max="12296" width="9" style="164" customWidth="1"/>
    <col min="12297" max="12298" width="9" style="164"/>
    <col min="12299" max="12299" width="9.875" style="164" customWidth="1"/>
    <col min="12300" max="12300" width="9" style="164"/>
    <col min="12301" max="12301" width="3.625" style="164" customWidth="1"/>
    <col min="12302" max="12302" width="1.25" style="164" customWidth="1"/>
    <col min="12303" max="12546" width="9" style="164"/>
    <col min="12547" max="12547" width="1.25" style="164" customWidth="1"/>
    <col min="12548" max="12551" width="9" style="164"/>
    <col min="12552" max="12552" width="9" style="164" customWidth="1"/>
    <col min="12553" max="12554" width="9" style="164"/>
    <col min="12555" max="12555" width="9.875" style="164" customWidth="1"/>
    <col min="12556" max="12556" width="9" style="164"/>
    <col min="12557" max="12557" width="3.625" style="164" customWidth="1"/>
    <col min="12558" max="12558" width="1.25" style="164" customWidth="1"/>
    <col min="12559" max="12802" width="9" style="164"/>
    <col min="12803" max="12803" width="1.25" style="164" customWidth="1"/>
    <col min="12804" max="12807" width="9" style="164"/>
    <col min="12808" max="12808" width="9" style="164" customWidth="1"/>
    <col min="12809" max="12810" width="9" style="164"/>
    <col min="12811" max="12811" width="9.875" style="164" customWidth="1"/>
    <col min="12812" max="12812" width="9" style="164"/>
    <col min="12813" max="12813" width="3.625" style="164" customWidth="1"/>
    <col min="12814" max="12814" width="1.25" style="164" customWidth="1"/>
    <col min="12815" max="13058" width="9" style="164"/>
    <col min="13059" max="13059" width="1.25" style="164" customWidth="1"/>
    <col min="13060" max="13063" width="9" style="164"/>
    <col min="13064" max="13064" width="9" style="164" customWidth="1"/>
    <col min="13065" max="13066" width="9" style="164"/>
    <col min="13067" max="13067" width="9.875" style="164" customWidth="1"/>
    <col min="13068" max="13068" width="9" style="164"/>
    <col min="13069" max="13069" width="3.625" style="164" customWidth="1"/>
    <col min="13070" max="13070" width="1.25" style="164" customWidth="1"/>
    <col min="13071" max="13314" width="9" style="164"/>
    <col min="13315" max="13315" width="1.25" style="164" customWidth="1"/>
    <col min="13316" max="13319" width="9" style="164"/>
    <col min="13320" max="13320" width="9" style="164" customWidth="1"/>
    <col min="13321" max="13322" width="9" style="164"/>
    <col min="13323" max="13323" width="9.875" style="164" customWidth="1"/>
    <col min="13324" max="13324" width="9" style="164"/>
    <col min="13325" max="13325" width="3.625" style="164" customWidth="1"/>
    <col min="13326" max="13326" width="1.25" style="164" customWidth="1"/>
    <col min="13327" max="13570" width="9" style="164"/>
    <col min="13571" max="13571" width="1.25" style="164" customWidth="1"/>
    <col min="13572" max="13575" width="9" style="164"/>
    <col min="13576" max="13576" width="9" style="164" customWidth="1"/>
    <col min="13577" max="13578" width="9" style="164"/>
    <col min="13579" max="13579" width="9.875" style="164" customWidth="1"/>
    <col min="13580" max="13580" width="9" style="164"/>
    <col min="13581" max="13581" width="3.625" style="164" customWidth="1"/>
    <col min="13582" max="13582" width="1.25" style="164" customWidth="1"/>
    <col min="13583" max="13826" width="9" style="164"/>
    <col min="13827" max="13827" width="1.25" style="164" customWidth="1"/>
    <col min="13828" max="13831" width="9" style="164"/>
    <col min="13832" max="13832" width="9" style="164" customWidth="1"/>
    <col min="13833" max="13834" width="9" style="164"/>
    <col min="13835" max="13835" width="9.875" style="164" customWidth="1"/>
    <col min="13836" max="13836" width="9" style="164"/>
    <col min="13837" max="13837" width="3.625" style="164" customWidth="1"/>
    <col min="13838" max="13838" width="1.25" style="164" customWidth="1"/>
    <col min="13839" max="14082" width="9" style="164"/>
    <col min="14083" max="14083" width="1.25" style="164" customWidth="1"/>
    <col min="14084" max="14087" width="9" style="164"/>
    <col min="14088" max="14088" width="9" style="164" customWidth="1"/>
    <col min="14089" max="14090" width="9" style="164"/>
    <col min="14091" max="14091" width="9.875" style="164" customWidth="1"/>
    <col min="14092" max="14092" width="9" style="164"/>
    <col min="14093" max="14093" width="3.625" style="164" customWidth="1"/>
    <col min="14094" max="14094" width="1.25" style="164" customWidth="1"/>
    <col min="14095" max="14338" width="9" style="164"/>
    <col min="14339" max="14339" width="1.25" style="164" customWidth="1"/>
    <col min="14340" max="14343" width="9" style="164"/>
    <col min="14344" max="14344" width="9" style="164" customWidth="1"/>
    <col min="14345" max="14346" width="9" style="164"/>
    <col min="14347" max="14347" width="9.875" style="164" customWidth="1"/>
    <col min="14348" max="14348" width="9" style="164"/>
    <col min="14349" max="14349" width="3.625" style="164" customWidth="1"/>
    <col min="14350" max="14350" width="1.25" style="164" customWidth="1"/>
    <col min="14351" max="14594" width="9" style="164"/>
    <col min="14595" max="14595" width="1.25" style="164" customWidth="1"/>
    <col min="14596" max="14599" width="9" style="164"/>
    <col min="14600" max="14600" width="9" style="164" customWidth="1"/>
    <col min="14601" max="14602" width="9" style="164"/>
    <col min="14603" max="14603" width="9.875" style="164" customWidth="1"/>
    <col min="14604" max="14604" width="9" style="164"/>
    <col min="14605" max="14605" width="3.625" style="164" customWidth="1"/>
    <col min="14606" max="14606" width="1.25" style="164" customWidth="1"/>
    <col min="14607" max="14850" width="9" style="164"/>
    <col min="14851" max="14851" width="1.25" style="164" customWidth="1"/>
    <col min="14852" max="14855" width="9" style="164"/>
    <col min="14856" max="14856" width="9" style="164" customWidth="1"/>
    <col min="14857" max="14858" width="9" style="164"/>
    <col min="14859" max="14859" width="9.875" style="164" customWidth="1"/>
    <col min="14860" max="14860" width="9" style="164"/>
    <col min="14861" max="14861" width="3.625" style="164" customWidth="1"/>
    <col min="14862" max="14862" width="1.25" style="164" customWidth="1"/>
    <col min="14863" max="15106" width="9" style="164"/>
    <col min="15107" max="15107" width="1.25" style="164" customWidth="1"/>
    <col min="15108" max="15111" width="9" style="164"/>
    <col min="15112" max="15112" width="9" style="164" customWidth="1"/>
    <col min="15113" max="15114" width="9" style="164"/>
    <col min="15115" max="15115" width="9.875" style="164" customWidth="1"/>
    <col min="15116" max="15116" width="9" style="164"/>
    <col min="15117" max="15117" width="3.625" style="164" customWidth="1"/>
    <col min="15118" max="15118" width="1.25" style="164" customWidth="1"/>
    <col min="15119" max="15362" width="9" style="164"/>
    <col min="15363" max="15363" width="1.25" style="164" customWidth="1"/>
    <col min="15364" max="15367" width="9" style="164"/>
    <col min="15368" max="15368" width="9" style="164" customWidth="1"/>
    <col min="15369" max="15370" width="9" style="164"/>
    <col min="15371" max="15371" width="9.875" style="164" customWidth="1"/>
    <col min="15372" max="15372" width="9" style="164"/>
    <col min="15373" max="15373" width="3.625" style="164" customWidth="1"/>
    <col min="15374" max="15374" width="1.25" style="164" customWidth="1"/>
    <col min="15375" max="15618" width="9" style="164"/>
    <col min="15619" max="15619" width="1.25" style="164" customWidth="1"/>
    <col min="15620" max="15623" width="9" style="164"/>
    <col min="15624" max="15624" width="9" style="164" customWidth="1"/>
    <col min="15625" max="15626" width="9" style="164"/>
    <col min="15627" max="15627" width="9.875" style="164" customWidth="1"/>
    <col min="15628" max="15628" width="9" style="164"/>
    <col min="15629" max="15629" width="3.625" style="164" customWidth="1"/>
    <col min="15630" max="15630" width="1.25" style="164" customWidth="1"/>
    <col min="15631" max="15874" width="9" style="164"/>
    <col min="15875" max="15875" width="1.25" style="164" customWidth="1"/>
    <col min="15876" max="15879" width="9" style="164"/>
    <col min="15880" max="15880" width="9" style="164" customWidth="1"/>
    <col min="15881" max="15882" width="9" style="164"/>
    <col min="15883" max="15883" width="9.875" style="164" customWidth="1"/>
    <col min="15884" max="15884" width="9" style="164"/>
    <col min="15885" max="15885" width="3.625" style="164" customWidth="1"/>
    <col min="15886" max="15886" width="1.25" style="164" customWidth="1"/>
    <col min="15887" max="16130" width="9" style="164"/>
    <col min="16131" max="16131" width="1.25" style="164" customWidth="1"/>
    <col min="16132" max="16135" width="9" style="164"/>
    <col min="16136" max="16136" width="9" style="164" customWidth="1"/>
    <col min="16137" max="16138" width="9" style="164"/>
    <col min="16139" max="16139" width="9.875" style="164" customWidth="1"/>
    <col min="16140" max="16140" width="9" style="164"/>
    <col min="16141" max="16141" width="3.625" style="164" customWidth="1"/>
    <col min="16142" max="16142" width="1.25" style="164" customWidth="1"/>
    <col min="16143" max="16384" width="9" style="164"/>
  </cols>
  <sheetData>
    <row r="1" spans="2:13" ht="9.75" customHeight="1"/>
    <row r="2" spans="2:13" ht="17.25">
      <c r="B2" s="165" t="s">
        <v>6348</v>
      </c>
    </row>
    <row r="3" spans="2:13" ht="6.75" customHeight="1">
      <c r="B3" s="166"/>
    </row>
    <row r="4" spans="2:13" ht="16.5" customHeight="1">
      <c r="B4" s="301" t="s">
        <v>6349</v>
      </c>
      <c r="C4" s="302"/>
      <c r="D4" s="302"/>
      <c r="E4" s="302"/>
      <c r="F4" s="302"/>
      <c r="G4" s="302"/>
      <c r="H4" s="302"/>
      <c r="I4" s="302"/>
      <c r="J4" s="302"/>
      <c r="K4" s="302"/>
      <c r="L4" s="302"/>
      <c r="M4" s="302"/>
    </row>
    <row r="5" spans="2:13" ht="16.5" customHeight="1">
      <c r="B5" s="302"/>
      <c r="C5" s="302"/>
      <c r="D5" s="302"/>
      <c r="E5" s="302"/>
      <c r="F5" s="302"/>
      <c r="G5" s="302"/>
      <c r="H5" s="302"/>
      <c r="I5" s="302"/>
      <c r="J5" s="302"/>
      <c r="K5" s="302"/>
      <c r="L5" s="302"/>
      <c r="M5" s="302"/>
    </row>
    <row r="6" spans="2:13" ht="16.5" customHeight="1">
      <c r="B6" s="302"/>
      <c r="C6" s="302"/>
      <c r="D6" s="302"/>
      <c r="E6" s="302"/>
      <c r="F6" s="302"/>
      <c r="G6" s="302"/>
      <c r="H6" s="302"/>
      <c r="I6" s="302"/>
      <c r="J6" s="302"/>
      <c r="K6" s="302"/>
      <c r="L6" s="302"/>
      <c r="M6" s="302"/>
    </row>
    <row r="7" spans="2:13" ht="16.5" customHeight="1">
      <c r="B7" s="302"/>
      <c r="C7" s="302"/>
      <c r="D7" s="302"/>
      <c r="E7" s="302"/>
      <c r="F7" s="302"/>
      <c r="G7" s="302"/>
      <c r="H7" s="302"/>
      <c r="I7" s="302"/>
      <c r="J7" s="302"/>
      <c r="K7" s="302"/>
      <c r="L7" s="302"/>
      <c r="M7" s="302"/>
    </row>
    <row r="8" spans="2:13" ht="16.5" customHeight="1">
      <c r="B8" s="302"/>
      <c r="C8" s="302"/>
      <c r="D8" s="302"/>
      <c r="E8" s="302"/>
      <c r="F8" s="302"/>
      <c r="G8" s="302"/>
      <c r="H8" s="302"/>
      <c r="I8" s="302"/>
      <c r="J8" s="302"/>
      <c r="K8" s="302"/>
      <c r="L8" s="302"/>
      <c r="M8" s="302"/>
    </row>
    <row r="9" spans="2:13" ht="16.5" customHeight="1">
      <c r="B9" s="302"/>
      <c r="C9" s="302"/>
      <c r="D9" s="302"/>
      <c r="E9" s="302"/>
      <c r="F9" s="302"/>
      <c r="G9" s="302"/>
      <c r="H9" s="302"/>
      <c r="I9" s="302"/>
      <c r="J9" s="302"/>
      <c r="K9" s="302"/>
      <c r="L9" s="302"/>
      <c r="M9" s="302"/>
    </row>
    <row r="10" spans="2:13" ht="16.5" customHeight="1">
      <c r="B10" s="302"/>
      <c r="C10" s="302"/>
      <c r="D10" s="302"/>
      <c r="E10" s="302"/>
      <c r="F10" s="302"/>
      <c r="G10" s="302"/>
      <c r="H10" s="302"/>
      <c r="I10" s="302"/>
      <c r="J10" s="302"/>
      <c r="K10" s="302"/>
      <c r="L10" s="302"/>
      <c r="M10" s="302"/>
    </row>
    <row r="11" spans="2:13" ht="16.5" customHeight="1">
      <c r="B11" s="302"/>
      <c r="C11" s="302"/>
      <c r="D11" s="302"/>
      <c r="E11" s="302"/>
      <c r="F11" s="302"/>
      <c r="G11" s="302"/>
      <c r="H11" s="302"/>
      <c r="I11" s="302"/>
      <c r="J11" s="302"/>
      <c r="K11" s="302"/>
      <c r="L11" s="302"/>
      <c r="M11" s="302"/>
    </row>
    <row r="12" spans="2:13" ht="16.5" customHeight="1">
      <c r="B12" s="302"/>
      <c r="C12" s="302"/>
      <c r="D12" s="302"/>
      <c r="E12" s="302"/>
      <c r="F12" s="302"/>
      <c r="G12" s="302"/>
      <c r="H12" s="302"/>
      <c r="I12" s="302"/>
      <c r="J12" s="302"/>
      <c r="K12" s="302"/>
      <c r="L12" s="302"/>
      <c r="M12" s="302"/>
    </row>
    <row r="13" spans="2:13" ht="16.5" customHeight="1">
      <c r="B13" s="302"/>
      <c r="C13" s="302"/>
      <c r="D13" s="302"/>
      <c r="E13" s="302"/>
      <c r="F13" s="302"/>
      <c r="G13" s="302"/>
      <c r="H13" s="302"/>
      <c r="I13" s="302"/>
      <c r="J13" s="302"/>
      <c r="K13" s="302"/>
      <c r="L13" s="302"/>
      <c r="M13" s="302"/>
    </row>
    <row r="14" spans="2:13" ht="9" customHeight="1"/>
    <row r="15" spans="2:13" ht="14.25">
      <c r="B15" s="167" t="s">
        <v>6350</v>
      </c>
    </row>
    <row r="16" spans="2:13" ht="10.5" customHeight="1">
      <c r="B16" s="168"/>
    </row>
    <row r="17" spans="2:13">
      <c r="B17" s="169"/>
      <c r="C17" s="170"/>
      <c r="D17" s="170"/>
      <c r="E17" s="170"/>
      <c r="F17" s="170"/>
      <c r="G17" s="170"/>
      <c r="H17" s="170"/>
      <c r="I17" s="170"/>
      <c r="J17" s="170"/>
      <c r="K17" s="170"/>
      <c r="L17" s="170"/>
      <c r="M17" s="171"/>
    </row>
    <row r="18" spans="2:13">
      <c r="B18" s="172"/>
      <c r="C18" s="173"/>
      <c r="D18" s="157"/>
      <c r="E18" s="157"/>
      <c r="F18" s="157"/>
      <c r="G18" s="157"/>
      <c r="H18" s="174"/>
      <c r="I18" s="157"/>
      <c r="J18" s="157"/>
      <c r="K18" s="157"/>
      <c r="L18" s="157"/>
      <c r="M18" s="175"/>
    </row>
    <row r="19" spans="2:13" ht="13.5" customHeight="1">
      <c r="B19" s="172"/>
      <c r="C19" s="173"/>
      <c r="D19" s="157"/>
      <c r="E19" s="157"/>
      <c r="F19" s="157"/>
      <c r="G19" s="176" t="s">
        <v>3089</v>
      </c>
      <c r="H19" s="303" t="s">
        <v>6351</v>
      </c>
      <c r="I19" s="303"/>
      <c r="J19" s="303"/>
      <c r="K19" s="303"/>
      <c r="L19" s="303"/>
      <c r="M19" s="175"/>
    </row>
    <row r="20" spans="2:13" ht="13.5" customHeight="1">
      <c r="B20" s="172"/>
      <c r="C20" s="173"/>
      <c r="D20" s="157"/>
      <c r="E20" s="157"/>
      <c r="F20" s="157"/>
      <c r="G20" s="157"/>
      <c r="H20" s="303"/>
      <c r="I20" s="303"/>
      <c r="J20" s="303"/>
      <c r="K20" s="303"/>
      <c r="L20" s="303"/>
      <c r="M20" s="175"/>
    </row>
    <row r="21" spans="2:13">
      <c r="B21" s="172"/>
      <c r="C21" s="173"/>
      <c r="D21" s="157"/>
      <c r="E21" s="157"/>
      <c r="F21" s="157"/>
      <c r="G21" s="157"/>
      <c r="H21" s="303"/>
      <c r="I21" s="303"/>
      <c r="J21" s="303"/>
      <c r="K21" s="303"/>
      <c r="L21" s="303"/>
      <c r="M21" s="175"/>
    </row>
    <row r="22" spans="2:13">
      <c r="B22" s="172"/>
      <c r="C22" s="173"/>
      <c r="D22" s="157"/>
      <c r="E22" s="157"/>
      <c r="F22" s="157"/>
      <c r="G22" s="157"/>
      <c r="H22" s="303"/>
      <c r="I22" s="303"/>
      <c r="J22" s="303"/>
      <c r="K22" s="303"/>
      <c r="L22" s="303"/>
      <c r="M22" s="175"/>
    </row>
    <row r="23" spans="2:13">
      <c r="B23" s="172"/>
      <c r="C23" s="173"/>
      <c r="D23" s="157"/>
      <c r="E23" s="157"/>
      <c r="F23" s="157"/>
      <c r="G23" s="157"/>
      <c r="H23" s="303"/>
      <c r="I23" s="303"/>
      <c r="J23" s="303"/>
      <c r="K23" s="303"/>
      <c r="L23" s="303"/>
      <c r="M23" s="175"/>
    </row>
    <row r="24" spans="2:13">
      <c r="B24" s="172"/>
      <c r="C24" s="173"/>
      <c r="D24" s="157"/>
      <c r="E24" s="157"/>
      <c r="F24" s="157"/>
      <c r="G24" s="157"/>
      <c r="H24" s="177"/>
      <c r="I24" s="178"/>
      <c r="J24" s="178"/>
      <c r="K24" s="178"/>
      <c r="L24" s="157"/>
      <c r="M24" s="175"/>
    </row>
    <row r="25" spans="2:13" ht="12.75" customHeight="1">
      <c r="B25" s="172"/>
      <c r="C25" s="173"/>
      <c r="D25" s="157"/>
      <c r="E25" s="179"/>
      <c r="F25" s="179"/>
      <c r="G25" s="180" t="s">
        <v>3090</v>
      </c>
      <c r="H25" s="181"/>
      <c r="I25" s="182"/>
      <c r="J25" s="182"/>
      <c r="K25" s="182"/>
      <c r="L25" s="182"/>
      <c r="M25" s="175"/>
    </row>
    <row r="26" spans="2:13" ht="6.75" customHeight="1">
      <c r="B26" s="172"/>
      <c r="C26" s="173"/>
      <c r="D26" s="157"/>
      <c r="E26" s="179"/>
      <c r="F26" s="179"/>
      <c r="G26" s="182"/>
      <c r="H26" s="182"/>
      <c r="I26" s="182"/>
      <c r="J26" s="182"/>
      <c r="K26" s="182"/>
      <c r="L26" s="182"/>
      <c r="M26" s="175"/>
    </row>
    <row r="27" spans="2:13">
      <c r="B27" s="172"/>
      <c r="C27" s="173"/>
      <c r="D27" s="157"/>
      <c r="E27" s="179"/>
      <c r="F27" s="179"/>
      <c r="G27" s="179"/>
      <c r="H27" s="183"/>
      <c r="I27" s="179"/>
      <c r="J27" s="179"/>
      <c r="K27" s="179"/>
      <c r="L27" s="179"/>
      <c r="M27" s="175"/>
    </row>
    <row r="28" spans="2:13">
      <c r="B28" s="172"/>
      <c r="C28" s="173"/>
      <c r="D28" s="157"/>
      <c r="E28" s="179"/>
      <c r="F28" s="179"/>
      <c r="G28" s="179"/>
      <c r="H28" s="184"/>
      <c r="I28" s="179"/>
      <c r="J28" s="179"/>
      <c r="K28" s="179"/>
      <c r="L28" s="179"/>
      <c r="M28" s="175"/>
    </row>
    <row r="29" spans="2:13">
      <c r="B29" s="172"/>
      <c r="C29" s="173"/>
      <c r="D29" s="157"/>
      <c r="E29" s="179"/>
      <c r="F29" s="179"/>
      <c r="G29" s="179"/>
      <c r="H29" s="185"/>
      <c r="I29" s="179"/>
      <c r="J29" s="179"/>
      <c r="K29" s="179"/>
      <c r="L29" s="179"/>
      <c r="M29" s="175"/>
    </row>
    <row r="30" spans="2:13">
      <c r="B30" s="172"/>
      <c r="C30" s="173"/>
      <c r="D30" s="157"/>
      <c r="E30" s="179"/>
      <c r="F30" s="179"/>
      <c r="G30" s="179"/>
      <c r="H30" s="185"/>
      <c r="I30" s="179"/>
      <c r="J30" s="179"/>
      <c r="K30" s="179"/>
      <c r="L30" s="179"/>
      <c r="M30" s="175"/>
    </row>
    <row r="31" spans="2:13">
      <c r="B31" s="172"/>
      <c r="C31" s="173"/>
      <c r="D31" s="157"/>
      <c r="E31" s="179"/>
      <c r="F31" s="179"/>
      <c r="G31" s="179"/>
      <c r="H31" s="185"/>
      <c r="I31" s="179"/>
      <c r="J31" s="179"/>
      <c r="K31" s="179"/>
      <c r="L31" s="179"/>
      <c r="M31" s="175"/>
    </row>
    <row r="32" spans="2:13">
      <c r="B32" s="172"/>
      <c r="C32" s="173"/>
      <c r="D32" s="157"/>
      <c r="E32" s="179"/>
      <c r="F32" s="179"/>
      <c r="G32" s="179"/>
      <c r="H32" s="183"/>
      <c r="I32" s="179"/>
      <c r="J32" s="179"/>
      <c r="K32" s="179"/>
      <c r="L32" s="179"/>
      <c r="M32" s="175"/>
    </row>
    <row r="33" spans="2:13">
      <c r="B33" s="172"/>
      <c r="C33" s="173"/>
      <c r="D33" s="157"/>
      <c r="E33" s="179"/>
      <c r="F33" s="179"/>
      <c r="G33" s="179"/>
      <c r="H33" s="186"/>
      <c r="I33" s="179"/>
      <c r="J33" s="179"/>
      <c r="K33" s="179"/>
      <c r="L33" s="179"/>
      <c r="M33" s="175"/>
    </row>
    <row r="34" spans="2:13">
      <c r="B34" s="172"/>
      <c r="C34" s="173"/>
      <c r="D34" s="157"/>
      <c r="E34" s="179"/>
      <c r="F34" s="179"/>
      <c r="G34" s="179"/>
      <c r="H34" s="179"/>
      <c r="I34" s="179"/>
      <c r="J34" s="179"/>
      <c r="K34" s="179"/>
      <c r="L34" s="179"/>
      <c r="M34" s="175"/>
    </row>
    <row r="35" spans="2:13">
      <c r="B35" s="172"/>
      <c r="C35" s="173"/>
      <c r="D35" s="157"/>
      <c r="E35" s="179"/>
      <c r="F35" s="179"/>
      <c r="G35" s="179"/>
      <c r="H35" s="179"/>
      <c r="I35" s="179"/>
      <c r="J35" s="179"/>
      <c r="K35" s="179"/>
      <c r="L35" s="179"/>
      <c r="M35" s="175"/>
    </row>
    <row r="36" spans="2:13">
      <c r="B36" s="172"/>
      <c r="C36" s="173"/>
      <c r="D36" s="157"/>
      <c r="E36" s="179"/>
      <c r="F36" s="179"/>
      <c r="G36" s="179"/>
      <c r="H36" s="179"/>
      <c r="I36" s="179"/>
      <c r="J36" s="179"/>
      <c r="K36" s="179"/>
      <c r="L36" s="179"/>
      <c r="M36" s="175"/>
    </row>
    <row r="37" spans="2:13" ht="5.25" customHeight="1">
      <c r="B37" s="172"/>
      <c r="C37" s="173"/>
      <c r="D37" s="157"/>
      <c r="E37" s="179"/>
      <c r="F37" s="179"/>
      <c r="G37" s="179"/>
      <c r="H37" s="179"/>
      <c r="I37" s="179"/>
      <c r="J37" s="179"/>
      <c r="K37" s="179"/>
      <c r="L37" s="179"/>
      <c r="M37" s="175"/>
    </row>
    <row r="38" spans="2:13" ht="13.5" customHeight="1">
      <c r="B38" s="172"/>
      <c r="C38" s="156"/>
      <c r="D38" s="156"/>
      <c r="E38" s="187" t="s">
        <v>3091</v>
      </c>
      <c r="F38" s="304" t="s">
        <v>6352</v>
      </c>
      <c r="G38" s="304"/>
      <c r="H38" s="304"/>
      <c r="I38" s="304"/>
      <c r="J38" s="304"/>
      <c r="K38" s="304"/>
      <c r="L38" s="304"/>
      <c r="M38" s="175"/>
    </row>
    <row r="39" spans="2:13">
      <c r="B39" s="172"/>
      <c r="C39" s="173"/>
      <c r="D39" s="157"/>
      <c r="E39" s="179"/>
      <c r="F39" s="304"/>
      <c r="G39" s="304"/>
      <c r="H39" s="304"/>
      <c r="I39" s="304"/>
      <c r="J39" s="304"/>
      <c r="K39" s="304"/>
      <c r="L39" s="304"/>
      <c r="M39" s="175"/>
    </row>
    <row r="40" spans="2:13">
      <c r="B40" s="172"/>
      <c r="C40" s="173"/>
      <c r="D40" s="157"/>
      <c r="E40" s="179"/>
      <c r="F40" s="304"/>
      <c r="G40" s="304"/>
      <c r="H40" s="304"/>
      <c r="I40" s="304"/>
      <c r="J40" s="304"/>
      <c r="K40" s="304"/>
      <c r="L40" s="304"/>
      <c r="M40" s="175"/>
    </row>
    <row r="41" spans="2:13" ht="16.5" customHeight="1">
      <c r="B41" s="172"/>
      <c r="C41" s="173"/>
      <c r="D41" s="157"/>
      <c r="E41" s="179"/>
      <c r="F41" s="304"/>
      <c r="G41" s="304"/>
      <c r="H41" s="304"/>
      <c r="I41" s="304"/>
      <c r="J41" s="304"/>
      <c r="K41" s="304"/>
      <c r="L41" s="304"/>
      <c r="M41" s="175"/>
    </row>
    <row r="42" spans="2:13" ht="15.75" customHeight="1">
      <c r="B42" s="172"/>
      <c r="C42" s="173"/>
      <c r="D42" s="157"/>
      <c r="E42" s="179"/>
      <c r="F42" s="304"/>
      <c r="G42" s="304"/>
      <c r="H42" s="304"/>
      <c r="I42" s="304"/>
      <c r="J42" s="304"/>
      <c r="K42" s="304"/>
      <c r="L42" s="304"/>
      <c r="M42" s="175"/>
    </row>
    <row r="43" spans="2:13" ht="16.5" customHeight="1">
      <c r="B43" s="172"/>
      <c r="C43" s="173"/>
      <c r="D43" s="157"/>
      <c r="E43" s="179"/>
      <c r="F43" s="304"/>
      <c r="G43" s="304"/>
      <c r="H43" s="304"/>
      <c r="I43" s="304"/>
      <c r="J43" s="304"/>
      <c r="K43" s="304"/>
      <c r="L43" s="304"/>
      <c r="M43" s="175"/>
    </row>
    <row r="44" spans="2:13" ht="13.5" customHeight="1">
      <c r="B44" s="172"/>
      <c r="C44" s="173"/>
      <c r="D44" s="157"/>
      <c r="E44" s="179"/>
      <c r="F44" s="188" t="s">
        <v>3086</v>
      </c>
      <c r="G44" s="189"/>
      <c r="H44" s="189"/>
      <c r="I44" s="189"/>
      <c r="J44" s="189"/>
      <c r="K44" s="189"/>
      <c r="L44" s="189"/>
      <c r="M44" s="175"/>
    </row>
    <row r="45" spans="2:13">
      <c r="B45" s="172"/>
      <c r="C45" s="173"/>
      <c r="D45" s="158"/>
      <c r="E45" s="190"/>
      <c r="F45" s="188" t="s">
        <v>3092</v>
      </c>
      <c r="G45" s="191"/>
      <c r="H45" s="191"/>
      <c r="I45" s="191"/>
      <c r="J45" s="192"/>
      <c r="K45" s="192"/>
      <c r="L45" s="192"/>
      <c r="M45" s="175"/>
    </row>
    <row r="46" spans="2:13">
      <c r="B46" s="172"/>
      <c r="C46" s="173"/>
      <c r="D46" s="158"/>
      <c r="E46" s="190"/>
      <c r="F46" s="188" t="s">
        <v>6310</v>
      </c>
      <c r="G46" s="191"/>
      <c r="H46" s="191"/>
      <c r="I46" s="191"/>
      <c r="J46" s="192"/>
      <c r="K46" s="192"/>
      <c r="L46" s="192"/>
      <c r="M46" s="175"/>
    </row>
    <row r="47" spans="2:13">
      <c r="B47" s="172"/>
      <c r="C47" s="173"/>
      <c r="D47" s="158"/>
      <c r="E47" s="190"/>
      <c r="F47" s="188"/>
      <c r="G47" s="191" t="s">
        <v>6353</v>
      </c>
      <c r="H47" s="191"/>
      <c r="I47" s="191"/>
      <c r="J47" s="192"/>
      <c r="K47" s="192"/>
      <c r="L47" s="192"/>
      <c r="M47" s="175"/>
    </row>
    <row r="48" spans="2:13">
      <c r="B48" s="172"/>
      <c r="C48" s="173"/>
      <c r="D48" s="159"/>
      <c r="E48" s="193"/>
      <c r="F48" s="191" t="s">
        <v>6354</v>
      </c>
      <c r="G48" s="191"/>
      <c r="H48" s="192"/>
      <c r="I48" s="192"/>
      <c r="J48" s="192"/>
      <c r="K48" s="192"/>
      <c r="L48" s="192"/>
      <c r="M48" s="175"/>
    </row>
    <row r="49" spans="2:13">
      <c r="B49" s="172"/>
      <c r="C49" s="173"/>
      <c r="D49" s="159"/>
      <c r="E49" s="193"/>
      <c r="F49" s="191" t="s">
        <v>6311</v>
      </c>
      <c r="G49" s="191"/>
      <c r="H49" s="192"/>
      <c r="I49" s="192"/>
      <c r="J49" s="192"/>
      <c r="K49" s="192"/>
      <c r="L49" s="192"/>
      <c r="M49" s="175"/>
    </row>
    <row r="50" spans="2:13">
      <c r="B50" s="172"/>
      <c r="C50" s="173"/>
      <c r="D50" s="159"/>
      <c r="E50" s="193"/>
      <c r="F50" s="191" t="s">
        <v>6355</v>
      </c>
      <c r="G50" s="191"/>
      <c r="H50" s="192"/>
      <c r="I50" s="192"/>
      <c r="J50" s="192"/>
      <c r="K50" s="192"/>
      <c r="L50" s="192"/>
      <c r="M50" s="175"/>
    </row>
    <row r="51" spans="2:13">
      <c r="B51" s="172"/>
      <c r="C51" s="173"/>
      <c r="D51" s="159"/>
      <c r="E51" s="193"/>
      <c r="F51" s="191" t="s">
        <v>6356</v>
      </c>
      <c r="G51" s="191"/>
      <c r="H51" s="192"/>
      <c r="I51" s="192"/>
      <c r="J51" s="192"/>
      <c r="K51" s="192"/>
      <c r="L51" s="192"/>
      <c r="M51" s="175"/>
    </row>
    <row r="52" spans="2:13">
      <c r="B52" s="172"/>
      <c r="C52" s="173"/>
      <c r="D52" s="159"/>
      <c r="E52" s="193"/>
      <c r="F52" s="191" t="s">
        <v>6357</v>
      </c>
      <c r="G52" s="191"/>
      <c r="H52" s="192"/>
      <c r="I52" s="192"/>
      <c r="J52" s="192"/>
      <c r="K52" s="192"/>
      <c r="L52" s="192"/>
      <c r="M52" s="175"/>
    </row>
    <row r="53" spans="2:13">
      <c r="B53" s="172"/>
      <c r="C53" s="173"/>
      <c r="D53" s="159"/>
      <c r="E53" s="193"/>
      <c r="F53" s="191"/>
      <c r="G53" s="191" t="s">
        <v>6358</v>
      </c>
      <c r="H53" s="192"/>
      <c r="I53" s="192"/>
      <c r="J53" s="192"/>
      <c r="K53" s="192"/>
      <c r="L53" s="192"/>
      <c r="M53" s="175"/>
    </row>
    <row r="54" spans="2:13">
      <c r="B54" s="172"/>
      <c r="C54" s="173"/>
      <c r="D54" s="157"/>
      <c r="E54" s="179"/>
      <c r="F54" s="179"/>
      <c r="G54" s="194"/>
      <c r="H54" s="179"/>
      <c r="I54" s="179"/>
      <c r="J54" s="179"/>
      <c r="K54" s="179"/>
      <c r="L54" s="179"/>
      <c r="M54" s="175"/>
    </row>
    <row r="55" spans="2:13">
      <c r="B55" s="172"/>
      <c r="C55" s="173"/>
      <c r="D55" s="157"/>
      <c r="E55" s="157"/>
      <c r="F55" s="157"/>
      <c r="G55" s="157"/>
      <c r="H55" s="157"/>
      <c r="I55" s="157"/>
      <c r="J55" s="157"/>
      <c r="K55" s="157"/>
      <c r="L55" s="157"/>
      <c r="M55" s="175"/>
    </row>
    <row r="56" spans="2:13">
      <c r="B56" s="172"/>
      <c r="C56" s="173"/>
      <c r="D56" s="157"/>
      <c r="E56" s="157"/>
      <c r="F56" s="157"/>
      <c r="G56" s="157"/>
      <c r="H56" s="157"/>
      <c r="I56" s="157"/>
      <c r="J56" s="157"/>
      <c r="K56" s="157"/>
      <c r="L56" s="157"/>
      <c r="M56" s="175"/>
    </row>
    <row r="57" spans="2:13">
      <c r="B57" s="172"/>
      <c r="C57" s="173"/>
      <c r="D57" s="157"/>
      <c r="E57" s="157"/>
      <c r="F57" s="157"/>
      <c r="G57" s="157"/>
      <c r="H57" s="157"/>
      <c r="I57" s="157"/>
      <c r="J57" s="157"/>
      <c r="K57" s="157"/>
      <c r="L57" s="157"/>
      <c r="M57" s="175"/>
    </row>
    <row r="58" spans="2:13" ht="8.25" customHeight="1">
      <c r="B58" s="195"/>
      <c r="C58" s="196"/>
      <c r="D58" s="197"/>
      <c r="E58" s="197"/>
      <c r="F58" s="197"/>
      <c r="G58" s="197"/>
      <c r="H58" s="197"/>
      <c r="I58" s="197"/>
      <c r="J58" s="197"/>
      <c r="K58" s="197"/>
      <c r="L58" s="197"/>
      <c r="M58" s="198"/>
    </row>
    <row r="59" spans="2:13" ht="5.25" customHeight="1">
      <c r="C59" s="199"/>
    </row>
    <row r="60" spans="2:13">
      <c r="C60" s="199"/>
    </row>
    <row r="61" spans="2:13">
      <c r="C61" s="199"/>
    </row>
    <row r="62" spans="2:13" ht="14.25">
      <c r="B62" s="167" t="s">
        <v>6359</v>
      </c>
      <c r="C62" s="199"/>
    </row>
    <row r="63" spans="2:13">
      <c r="C63" s="199"/>
    </row>
    <row r="64" spans="2:13">
      <c r="B64" s="305" t="s">
        <v>6360</v>
      </c>
      <c r="C64" s="306"/>
      <c r="D64" s="306"/>
      <c r="E64" s="306"/>
      <c r="F64" s="306"/>
      <c r="G64" s="306"/>
      <c r="H64" s="306"/>
      <c r="I64" s="306"/>
      <c r="J64" s="306"/>
      <c r="K64" s="306"/>
      <c r="L64" s="306"/>
      <c r="M64" s="306"/>
    </row>
    <row r="65" spans="2:13">
      <c r="B65" s="306"/>
      <c r="C65" s="306"/>
      <c r="D65" s="306"/>
      <c r="E65" s="306"/>
      <c r="F65" s="306"/>
      <c r="G65" s="306"/>
      <c r="H65" s="306"/>
      <c r="I65" s="306"/>
      <c r="J65" s="306"/>
      <c r="K65" s="306"/>
      <c r="L65" s="306"/>
      <c r="M65" s="306"/>
    </row>
    <row r="66" spans="2:13">
      <c r="B66" s="306"/>
      <c r="C66" s="306"/>
      <c r="D66" s="306"/>
      <c r="E66" s="306"/>
      <c r="F66" s="306"/>
      <c r="G66" s="306"/>
      <c r="H66" s="306"/>
      <c r="I66" s="306"/>
      <c r="J66" s="306"/>
      <c r="K66" s="306"/>
      <c r="L66" s="306"/>
      <c r="M66" s="306"/>
    </row>
    <row r="67" spans="2:13">
      <c r="B67" s="306"/>
      <c r="C67" s="306"/>
      <c r="D67" s="306"/>
      <c r="E67" s="306"/>
      <c r="F67" s="306"/>
      <c r="G67" s="306"/>
      <c r="H67" s="306"/>
      <c r="I67" s="306"/>
      <c r="J67" s="306"/>
      <c r="K67" s="306"/>
      <c r="L67" s="306"/>
      <c r="M67" s="306"/>
    </row>
    <row r="68" spans="2:13">
      <c r="B68" s="306"/>
      <c r="C68" s="306"/>
      <c r="D68" s="306"/>
      <c r="E68" s="306"/>
      <c r="F68" s="306"/>
      <c r="G68" s="306"/>
      <c r="H68" s="306"/>
      <c r="I68" s="306"/>
      <c r="J68" s="306"/>
      <c r="K68" s="306"/>
      <c r="L68" s="306"/>
      <c r="M68" s="306"/>
    </row>
    <row r="69" spans="2:13">
      <c r="B69" s="306"/>
      <c r="C69" s="306"/>
      <c r="D69" s="306"/>
      <c r="E69" s="306"/>
      <c r="F69" s="306"/>
      <c r="G69" s="306"/>
      <c r="H69" s="306"/>
      <c r="I69" s="306"/>
      <c r="J69" s="306"/>
      <c r="K69" s="306"/>
      <c r="L69" s="306"/>
      <c r="M69" s="306"/>
    </row>
    <row r="70" spans="2:13">
      <c r="B70" s="306"/>
      <c r="C70" s="306"/>
      <c r="D70" s="306"/>
      <c r="E70" s="306"/>
      <c r="F70" s="306"/>
      <c r="G70" s="306"/>
      <c r="H70" s="306"/>
      <c r="I70" s="306"/>
      <c r="J70" s="306"/>
      <c r="K70" s="306"/>
      <c r="L70" s="306"/>
      <c r="M70" s="306"/>
    </row>
    <row r="71" spans="2:13">
      <c r="B71" s="306"/>
      <c r="C71" s="306"/>
      <c r="D71" s="306"/>
      <c r="E71" s="306"/>
      <c r="F71" s="306"/>
      <c r="G71" s="306"/>
      <c r="H71" s="306"/>
      <c r="I71" s="306"/>
      <c r="J71" s="306"/>
      <c r="K71" s="306"/>
      <c r="L71" s="306"/>
      <c r="M71" s="306"/>
    </row>
    <row r="72" spans="2:13">
      <c r="B72" s="306"/>
      <c r="C72" s="306"/>
      <c r="D72" s="306"/>
      <c r="E72" s="306"/>
      <c r="F72" s="306"/>
      <c r="G72" s="306"/>
      <c r="H72" s="306"/>
      <c r="I72" s="306"/>
      <c r="J72" s="306"/>
      <c r="K72" s="306"/>
      <c r="L72" s="306"/>
      <c r="M72" s="306"/>
    </row>
    <row r="73" spans="2:13">
      <c r="B73" s="306"/>
      <c r="C73" s="306"/>
      <c r="D73" s="306"/>
      <c r="E73" s="306"/>
      <c r="F73" s="306"/>
      <c r="G73" s="306"/>
      <c r="H73" s="306"/>
      <c r="I73" s="306"/>
      <c r="J73" s="306"/>
      <c r="K73" s="306"/>
      <c r="L73" s="306"/>
      <c r="M73" s="306"/>
    </row>
    <row r="74" spans="2:13">
      <c r="B74" s="306"/>
      <c r="C74" s="306"/>
      <c r="D74" s="306"/>
      <c r="E74" s="306"/>
      <c r="F74" s="306"/>
      <c r="G74" s="306"/>
      <c r="H74" s="306"/>
      <c r="I74" s="306"/>
      <c r="J74" s="306"/>
      <c r="K74" s="306"/>
      <c r="L74" s="306"/>
      <c r="M74" s="306"/>
    </row>
    <row r="75" spans="2:13">
      <c r="B75" s="306"/>
      <c r="C75" s="306"/>
      <c r="D75" s="306"/>
      <c r="E75" s="306"/>
      <c r="F75" s="306"/>
      <c r="G75" s="306"/>
      <c r="H75" s="306"/>
      <c r="I75" s="306"/>
      <c r="J75" s="306"/>
      <c r="K75" s="306"/>
      <c r="L75" s="306"/>
      <c r="M75" s="306"/>
    </row>
    <row r="76" spans="2:13">
      <c r="B76" s="306"/>
      <c r="C76" s="306"/>
      <c r="D76" s="306"/>
      <c r="E76" s="306"/>
      <c r="F76" s="306"/>
      <c r="G76" s="306"/>
      <c r="H76" s="306"/>
      <c r="I76" s="306"/>
      <c r="J76" s="306"/>
      <c r="K76" s="306"/>
      <c r="L76" s="306"/>
      <c r="M76" s="306"/>
    </row>
    <row r="77" spans="2:13">
      <c r="B77" s="306"/>
      <c r="C77" s="306"/>
      <c r="D77" s="306"/>
      <c r="E77" s="306"/>
      <c r="F77" s="306"/>
      <c r="G77" s="306"/>
      <c r="H77" s="306"/>
      <c r="I77" s="306"/>
      <c r="J77" s="306"/>
      <c r="K77" s="306"/>
      <c r="L77" s="306"/>
      <c r="M77" s="306"/>
    </row>
    <row r="78" spans="2:13">
      <c r="B78" s="306"/>
      <c r="C78" s="306"/>
      <c r="D78" s="306"/>
      <c r="E78" s="306"/>
      <c r="F78" s="306"/>
      <c r="G78" s="306"/>
      <c r="H78" s="306"/>
      <c r="I78" s="306"/>
      <c r="J78" s="306"/>
      <c r="K78" s="306"/>
      <c r="L78" s="306"/>
      <c r="M78" s="306"/>
    </row>
    <row r="79" spans="2:13">
      <c r="B79" s="306"/>
      <c r="C79" s="306"/>
      <c r="D79" s="306"/>
      <c r="E79" s="306"/>
      <c r="F79" s="306"/>
      <c r="G79" s="306"/>
      <c r="H79" s="306"/>
      <c r="I79" s="306"/>
      <c r="J79" s="306"/>
      <c r="K79" s="306"/>
      <c r="L79" s="306"/>
      <c r="M79" s="306"/>
    </row>
    <row r="80" spans="2:13">
      <c r="B80" s="306"/>
      <c r="C80" s="306"/>
      <c r="D80" s="306"/>
      <c r="E80" s="306"/>
      <c r="F80" s="306"/>
      <c r="G80" s="306"/>
      <c r="H80" s="306"/>
      <c r="I80" s="306"/>
      <c r="J80" s="306"/>
      <c r="K80" s="306"/>
      <c r="L80" s="306"/>
      <c r="M80" s="306"/>
    </row>
    <row r="81" spans="2:13">
      <c r="B81" s="306"/>
      <c r="C81" s="306"/>
      <c r="D81" s="306"/>
      <c r="E81" s="306"/>
      <c r="F81" s="306"/>
      <c r="G81" s="306"/>
      <c r="H81" s="306"/>
      <c r="I81" s="306"/>
      <c r="J81" s="306"/>
      <c r="K81" s="306"/>
      <c r="L81" s="306"/>
      <c r="M81" s="306"/>
    </row>
    <row r="83" spans="2:13">
      <c r="C83" s="305" t="s">
        <v>6361</v>
      </c>
      <c r="D83" s="306"/>
      <c r="E83" s="306"/>
      <c r="F83" s="306"/>
      <c r="G83" s="306"/>
      <c r="H83" s="306"/>
      <c r="I83" s="306"/>
      <c r="J83" s="306"/>
      <c r="K83" s="306"/>
      <c r="L83" s="306"/>
      <c r="M83" s="306"/>
    </row>
    <row r="84" spans="2:13">
      <c r="C84" s="306"/>
      <c r="D84" s="306"/>
      <c r="E84" s="306"/>
      <c r="F84" s="306"/>
      <c r="G84" s="306"/>
      <c r="H84" s="306"/>
      <c r="I84" s="306"/>
      <c r="J84" s="306"/>
      <c r="K84" s="306"/>
      <c r="L84" s="306"/>
      <c r="M84" s="306"/>
    </row>
    <row r="85" spans="2:13">
      <c r="C85" s="306"/>
      <c r="D85" s="306"/>
      <c r="E85" s="306"/>
      <c r="F85" s="306"/>
      <c r="G85" s="306"/>
      <c r="H85" s="306"/>
      <c r="I85" s="306"/>
      <c r="J85" s="306"/>
      <c r="K85" s="306"/>
      <c r="L85" s="306"/>
      <c r="M85" s="306"/>
    </row>
    <row r="86" spans="2:13">
      <c r="C86" s="306"/>
      <c r="D86" s="306"/>
      <c r="E86" s="306"/>
      <c r="F86" s="306"/>
      <c r="G86" s="306"/>
      <c r="H86" s="306"/>
      <c r="I86" s="306"/>
      <c r="J86" s="306"/>
      <c r="K86" s="306"/>
      <c r="L86" s="306"/>
      <c r="M86" s="306"/>
    </row>
    <row r="87" spans="2:13">
      <c r="C87" s="306"/>
      <c r="D87" s="306"/>
      <c r="E87" s="306"/>
      <c r="F87" s="306"/>
      <c r="G87" s="306"/>
      <c r="H87" s="306"/>
      <c r="I87" s="306"/>
      <c r="J87" s="306"/>
      <c r="K87" s="306"/>
      <c r="L87" s="306"/>
      <c r="M87" s="306"/>
    </row>
    <row r="88" spans="2:13">
      <c r="C88" s="306"/>
      <c r="D88" s="306"/>
      <c r="E88" s="306"/>
      <c r="F88" s="306"/>
      <c r="G88" s="306"/>
      <c r="H88" s="306"/>
      <c r="I88" s="306"/>
      <c r="J88" s="306"/>
      <c r="K88" s="306"/>
      <c r="L88" s="306"/>
      <c r="M88" s="306"/>
    </row>
    <row r="89" spans="2:13">
      <c r="C89" s="306"/>
      <c r="D89" s="306"/>
      <c r="E89" s="306"/>
      <c r="F89" s="306"/>
      <c r="G89" s="306"/>
      <c r="H89" s="306"/>
      <c r="I89" s="306"/>
      <c r="J89" s="306"/>
      <c r="K89" s="306"/>
      <c r="L89" s="306"/>
      <c r="M89" s="306"/>
    </row>
    <row r="90" spans="2:13">
      <c r="C90" s="306"/>
      <c r="D90" s="306"/>
      <c r="E90" s="306"/>
      <c r="F90" s="306"/>
      <c r="G90" s="306"/>
      <c r="H90" s="306"/>
      <c r="I90" s="306"/>
      <c r="J90" s="306"/>
      <c r="K90" s="306"/>
      <c r="L90" s="306"/>
      <c r="M90" s="306"/>
    </row>
    <row r="91" spans="2:13">
      <c r="C91" s="306"/>
      <c r="D91" s="306"/>
      <c r="E91" s="306"/>
      <c r="F91" s="306"/>
      <c r="G91" s="306"/>
      <c r="H91" s="306"/>
      <c r="I91" s="306"/>
      <c r="J91" s="306"/>
      <c r="K91" s="306"/>
      <c r="L91" s="306"/>
      <c r="M91" s="306"/>
    </row>
    <row r="92" spans="2:13">
      <c r="C92" s="306"/>
      <c r="D92" s="306"/>
      <c r="E92" s="306"/>
      <c r="F92" s="306"/>
      <c r="G92" s="306"/>
      <c r="H92" s="306"/>
      <c r="I92" s="306"/>
      <c r="J92" s="306"/>
      <c r="K92" s="306"/>
      <c r="L92" s="306"/>
      <c r="M92" s="306"/>
    </row>
    <row r="93" spans="2:13">
      <c r="C93" s="306"/>
      <c r="D93" s="306"/>
      <c r="E93" s="306"/>
      <c r="F93" s="306"/>
      <c r="G93" s="306"/>
      <c r="H93" s="306"/>
      <c r="I93" s="306"/>
      <c r="J93" s="306"/>
      <c r="K93" s="306"/>
      <c r="L93" s="306"/>
      <c r="M93" s="306"/>
    </row>
    <row r="94" spans="2:13">
      <c r="C94" s="306"/>
      <c r="D94" s="306"/>
      <c r="E94" s="306"/>
      <c r="F94" s="306"/>
      <c r="G94" s="306"/>
      <c r="H94" s="306"/>
      <c r="I94" s="306"/>
      <c r="J94" s="306"/>
      <c r="K94" s="306"/>
      <c r="L94" s="306"/>
      <c r="M94" s="306"/>
    </row>
    <row r="95" spans="2:13">
      <c r="C95" s="306"/>
      <c r="D95" s="306"/>
      <c r="E95" s="306"/>
      <c r="F95" s="306"/>
      <c r="G95" s="306"/>
      <c r="H95" s="306"/>
      <c r="I95" s="306"/>
      <c r="J95" s="306"/>
      <c r="K95" s="306"/>
      <c r="L95" s="306"/>
      <c r="M95" s="306"/>
    </row>
    <row r="96" spans="2:13">
      <c r="C96" s="306"/>
      <c r="D96" s="306"/>
      <c r="E96" s="306"/>
      <c r="F96" s="306"/>
      <c r="G96" s="306"/>
      <c r="H96" s="306"/>
      <c r="I96" s="306"/>
      <c r="J96" s="306"/>
      <c r="K96" s="306"/>
      <c r="L96" s="306"/>
      <c r="M96" s="306"/>
    </row>
    <row r="97" spans="3:13">
      <c r="C97" s="306"/>
      <c r="D97" s="306"/>
      <c r="E97" s="306"/>
      <c r="F97" s="306"/>
      <c r="G97" s="306"/>
      <c r="H97" s="306"/>
      <c r="I97" s="306"/>
      <c r="J97" s="306"/>
      <c r="K97" s="306"/>
      <c r="L97" s="306"/>
      <c r="M97" s="306"/>
    </row>
    <row r="98" spans="3:13">
      <c r="C98" s="306"/>
      <c r="D98" s="306"/>
      <c r="E98" s="306"/>
      <c r="F98" s="306"/>
      <c r="G98" s="306"/>
      <c r="H98" s="306"/>
      <c r="I98" s="306"/>
      <c r="J98" s="306"/>
      <c r="K98" s="306"/>
      <c r="L98" s="306"/>
      <c r="M98" s="306"/>
    </row>
    <row r="99" spans="3:13">
      <c r="C99" s="306"/>
      <c r="D99" s="306"/>
      <c r="E99" s="306"/>
      <c r="F99" s="306"/>
      <c r="G99" s="306"/>
      <c r="H99" s="306"/>
      <c r="I99" s="306"/>
      <c r="J99" s="306"/>
      <c r="K99" s="306"/>
      <c r="L99" s="306"/>
      <c r="M99" s="306"/>
    </row>
    <row r="100" spans="3:13">
      <c r="C100" s="306"/>
      <c r="D100" s="306"/>
      <c r="E100" s="306"/>
      <c r="F100" s="306"/>
      <c r="G100" s="306"/>
      <c r="H100" s="306"/>
      <c r="I100" s="306"/>
      <c r="J100" s="306"/>
      <c r="K100" s="306"/>
      <c r="L100" s="306"/>
      <c r="M100" s="306"/>
    </row>
    <row r="101" spans="3:13">
      <c r="C101" s="306"/>
      <c r="D101" s="306"/>
      <c r="E101" s="306"/>
      <c r="F101" s="306"/>
      <c r="G101" s="306"/>
      <c r="H101" s="306"/>
      <c r="I101" s="306"/>
      <c r="J101" s="306"/>
      <c r="K101" s="306"/>
      <c r="L101" s="306"/>
      <c r="M101" s="306"/>
    </row>
    <row r="102" spans="3:13">
      <c r="C102" s="306"/>
      <c r="D102" s="306"/>
      <c r="E102" s="306"/>
      <c r="F102" s="306"/>
      <c r="G102" s="306"/>
      <c r="H102" s="306"/>
      <c r="I102" s="306"/>
      <c r="J102" s="306"/>
      <c r="K102" s="306"/>
      <c r="L102" s="306"/>
      <c r="M102" s="306"/>
    </row>
    <row r="103" spans="3:13">
      <c r="C103" s="306"/>
      <c r="D103" s="306"/>
      <c r="E103" s="306"/>
      <c r="F103" s="306"/>
      <c r="G103" s="306"/>
      <c r="H103" s="306"/>
      <c r="I103" s="306"/>
      <c r="J103" s="306"/>
      <c r="K103" s="306"/>
      <c r="L103" s="306"/>
      <c r="M103" s="306"/>
    </row>
    <row r="104" spans="3:13">
      <c r="C104" s="306"/>
      <c r="D104" s="306"/>
      <c r="E104" s="306"/>
      <c r="F104" s="306"/>
      <c r="G104" s="306"/>
      <c r="H104" s="306"/>
      <c r="I104" s="306"/>
      <c r="J104" s="306"/>
      <c r="K104" s="306"/>
      <c r="L104" s="306"/>
      <c r="M104" s="306"/>
    </row>
    <row r="105" spans="3:13">
      <c r="C105" s="306"/>
      <c r="D105" s="306"/>
      <c r="E105" s="306"/>
      <c r="F105" s="306"/>
      <c r="G105" s="306"/>
      <c r="H105" s="306"/>
      <c r="I105" s="306"/>
      <c r="J105" s="306"/>
      <c r="K105" s="306"/>
      <c r="L105" s="306"/>
      <c r="M105" s="306"/>
    </row>
    <row r="106" spans="3:13">
      <c r="C106" s="306"/>
      <c r="D106" s="306"/>
      <c r="E106" s="306"/>
      <c r="F106" s="306"/>
      <c r="G106" s="306"/>
      <c r="H106" s="306"/>
      <c r="I106" s="306"/>
      <c r="J106" s="306"/>
      <c r="K106" s="306"/>
      <c r="L106" s="306"/>
      <c r="M106" s="306"/>
    </row>
    <row r="107" spans="3:13">
      <c r="C107" s="306"/>
      <c r="D107" s="306"/>
      <c r="E107" s="306"/>
      <c r="F107" s="306"/>
      <c r="G107" s="306"/>
      <c r="H107" s="306"/>
      <c r="I107" s="306"/>
      <c r="J107" s="306"/>
      <c r="K107" s="306"/>
      <c r="L107" s="306"/>
      <c r="M107" s="306"/>
    </row>
    <row r="108" spans="3:13">
      <c r="C108" s="306"/>
      <c r="D108" s="306"/>
      <c r="E108" s="306"/>
      <c r="F108" s="306"/>
      <c r="G108" s="306"/>
      <c r="H108" s="306"/>
      <c r="I108" s="306"/>
      <c r="J108" s="306"/>
      <c r="K108" s="306"/>
      <c r="L108" s="306"/>
      <c r="M108" s="306"/>
    </row>
    <row r="109" spans="3:13">
      <c r="C109" s="306"/>
      <c r="D109" s="306"/>
      <c r="E109" s="306"/>
      <c r="F109" s="306"/>
      <c r="G109" s="306"/>
      <c r="H109" s="306"/>
      <c r="I109" s="306"/>
      <c r="J109" s="306"/>
      <c r="K109" s="306"/>
      <c r="L109" s="306"/>
      <c r="M109" s="306"/>
    </row>
    <row r="110" spans="3:13">
      <c r="C110" s="306"/>
      <c r="D110" s="306"/>
      <c r="E110" s="306"/>
      <c r="F110" s="306"/>
      <c r="G110" s="306"/>
      <c r="H110" s="306"/>
      <c r="I110" s="306"/>
      <c r="J110" s="306"/>
      <c r="K110" s="306"/>
      <c r="L110" s="306"/>
      <c r="M110" s="306"/>
    </row>
    <row r="111" spans="3:13">
      <c r="C111" s="306"/>
      <c r="D111" s="306"/>
      <c r="E111" s="306"/>
      <c r="F111" s="306"/>
      <c r="G111" s="306"/>
      <c r="H111" s="306"/>
      <c r="I111" s="306"/>
      <c r="J111" s="306"/>
      <c r="K111" s="306"/>
      <c r="L111" s="306"/>
      <c r="M111" s="306"/>
    </row>
    <row r="112" spans="3:13">
      <c r="C112" s="306"/>
      <c r="D112" s="306"/>
      <c r="E112" s="306"/>
      <c r="F112" s="306"/>
      <c r="G112" s="306"/>
      <c r="H112" s="306"/>
      <c r="I112" s="306"/>
      <c r="J112" s="306"/>
      <c r="K112" s="306"/>
      <c r="L112" s="306"/>
      <c r="M112" s="306"/>
    </row>
    <row r="113" spans="3:13">
      <c r="C113" s="306"/>
      <c r="D113" s="306"/>
      <c r="E113" s="306"/>
      <c r="F113" s="306"/>
      <c r="G113" s="306"/>
      <c r="H113" s="306"/>
      <c r="I113" s="306"/>
      <c r="J113" s="306"/>
      <c r="K113" s="306"/>
      <c r="L113" s="306"/>
      <c r="M113" s="306"/>
    </row>
    <row r="114" spans="3:13">
      <c r="C114" s="306"/>
      <c r="D114" s="306"/>
      <c r="E114" s="306"/>
      <c r="F114" s="306"/>
      <c r="G114" s="306"/>
      <c r="H114" s="306"/>
      <c r="I114" s="306"/>
      <c r="J114" s="306"/>
      <c r="K114" s="306"/>
      <c r="L114" s="306"/>
      <c r="M114" s="306"/>
    </row>
    <row r="115" spans="3:13">
      <c r="C115" s="306"/>
      <c r="D115" s="306"/>
      <c r="E115" s="306"/>
      <c r="F115" s="306"/>
      <c r="G115" s="306"/>
      <c r="H115" s="306"/>
      <c r="I115" s="306"/>
      <c r="J115" s="306"/>
      <c r="K115" s="306"/>
      <c r="L115" s="306"/>
      <c r="M115" s="306"/>
    </row>
    <row r="116" spans="3:13">
      <c r="C116" s="306"/>
      <c r="D116" s="306"/>
      <c r="E116" s="306"/>
      <c r="F116" s="306"/>
      <c r="G116" s="306"/>
      <c r="H116" s="306"/>
      <c r="I116" s="306"/>
      <c r="J116" s="306"/>
      <c r="K116" s="306"/>
      <c r="L116" s="306"/>
      <c r="M116" s="306"/>
    </row>
  </sheetData>
  <sheetProtection password="9A2D" sheet="1" objects="1" scenarios="1" formatCells="0" selectLockedCells="1"/>
  <mergeCells count="5">
    <mergeCell ref="B4:M13"/>
    <mergeCell ref="H19:L23"/>
    <mergeCell ref="F38:L43"/>
    <mergeCell ref="B64:M81"/>
    <mergeCell ref="C83:M116"/>
  </mergeCells>
  <phoneticPr fontId="1"/>
  <pageMargins left="0.51181102362204722" right="0.51181102362204722" top="0.74803149606299213" bottom="0.74803149606299213" header="0.31496062992125984" footer="0.31496062992125984"/>
  <pageSetup paperSize="9" orientation="portrait" r:id="rId1"/>
  <rowBreaks count="1" manualBreakCount="1">
    <brk id="60"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W1286"/>
  <sheetViews>
    <sheetView showGridLines="0" tabSelected="1" zoomScaleNormal="100" zoomScaleSheetLayoutView="100" zoomScalePageLayoutView="85" workbookViewId="0">
      <selection activeCell="M4" sqref="M4:AA4"/>
    </sheetView>
  </sheetViews>
  <sheetFormatPr defaultColWidth="9" defaultRowHeight="13.5"/>
  <cols>
    <col min="1" max="5" width="2.5" style="43" customWidth="1"/>
    <col min="6" max="6" width="1.625" style="44" customWidth="1"/>
    <col min="7" max="7" width="2.5" style="43" customWidth="1"/>
    <col min="8" max="8" width="0.625" style="43" customWidth="1"/>
    <col min="9" max="9" width="2.5" style="43" customWidth="1"/>
    <col min="10" max="11" width="0.625" style="43" customWidth="1"/>
    <col min="12" max="12" width="2.5" style="43" customWidth="1"/>
    <col min="13" max="13" width="0.625" style="43" customWidth="1"/>
    <col min="14" max="14" width="2.5" style="43" customWidth="1"/>
    <col min="15" max="15" width="3.375" style="43" customWidth="1"/>
    <col min="16" max="19" width="2.5" style="43" customWidth="1"/>
    <col min="20" max="20" width="0.625" style="43" customWidth="1"/>
    <col min="21" max="21" width="0.625" style="123" customWidth="1"/>
    <col min="22" max="22" width="2.5" style="123" customWidth="1"/>
    <col min="23" max="23" width="0.625" style="123" customWidth="1"/>
    <col min="24" max="24" width="2.5" style="123" customWidth="1"/>
    <col min="25" max="25" width="0.625" style="123" customWidth="1"/>
    <col min="26" max="26" width="2.5" style="123" customWidth="1"/>
    <col min="27" max="27" width="0.625" style="123" customWidth="1"/>
    <col min="28" max="28" width="2.5" style="123" customWidth="1"/>
    <col min="29" max="29" width="0.625" style="123" customWidth="1"/>
    <col min="30" max="30" width="2.5" style="123" customWidth="1"/>
    <col min="31" max="31" width="0.625" style="123" customWidth="1"/>
    <col min="32" max="32" width="2.5" style="123" customWidth="1"/>
    <col min="33" max="33" width="0.625" style="123" customWidth="1"/>
    <col min="34" max="34" width="2.5" style="123" customWidth="1"/>
    <col min="35" max="35" width="0.625" style="123" customWidth="1"/>
    <col min="36" max="36" width="2.5" style="123" customWidth="1"/>
    <col min="37" max="37" width="0.625" style="123" customWidth="1"/>
    <col min="38" max="38" width="2.5" style="123" customWidth="1"/>
    <col min="39" max="39" width="0.625" style="123" customWidth="1"/>
    <col min="40" max="40" width="2.5" style="123" customWidth="1"/>
    <col min="41" max="41" width="0.625" style="123" customWidth="1"/>
    <col min="42" max="42" width="2.5" style="123" customWidth="1"/>
    <col min="43" max="43" width="0.625" style="123" customWidth="1"/>
    <col min="44" max="44" width="2.5" style="123" customWidth="1"/>
    <col min="45" max="45" width="0.625" style="123" customWidth="1"/>
    <col min="46" max="46" width="2.5" style="123" customWidth="1"/>
    <col min="47" max="47" width="0.625" style="123" customWidth="1"/>
    <col min="48" max="48" width="2.5" style="123" customWidth="1"/>
    <col min="49" max="49" width="0.625" style="123" customWidth="1"/>
    <col min="50" max="50" width="2.5" style="123" customWidth="1"/>
    <col min="51" max="51" width="0.625" style="123" customWidth="1"/>
    <col min="52" max="52" width="2.5" style="123" customWidth="1"/>
    <col min="53" max="53" width="0.625" style="123" customWidth="1"/>
    <col min="54" max="54" width="2.5" style="123" customWidth="1"/>
    <col min="55" max="55" width="0.625" style="123" customWidth="1"/>
    <col min="56" max="56" width="2.5" style="123" customWidth="1"/>
    <col min="57" max="57" width="0.625" style="123" customWidth="1"/>
    <col min="58" max="58" width="2.5" style="123" customWidth="1"/>
    <col min="59" max="59" width="0.625" style="123" customWidth="1"/>
    <col min="60" max="60" width="2.5" style="123" customWidth="1"/>
    <col min="61" max="61" width="0.625" style="123" customWidth="1"/>
    <col min="62" max="62" width="2.5" style="123" customWidth="1"/>
    <col min="63" max="64" width="3.375" style="123" customWidth="1"/>
    <col min="65" max="65" width="3.375" style="163" customWidth="1"/>
    <col min="66" max="153" width="3.375" style="123" customWidth="1"/>
    <col min="154" max="16384" width="9" style="123"/>
  </cols>
  <sheetData>
    <row r="1" spans="1:153" ht="65.25" customHeight="1" thickTop="1">
      <c r="A1" s="490" t="s">
        <v>6362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2"/>
      <c r="BK1" s="129"/>
      <c r="BL1" s="132" t="str">
        <f>IF(COUNTIF($BL$4:$BL$1241,"●")&gt;0,"●が記載された項目は、記入内容の見直しが必要な欄になります。以下のメッセージの内容をご確認ください。","")</f>
        <v>●が記載された項目は、記入内容の見直しが必要な欄になります。以下のメッセージの内容をご確認ください。</v>
      </c>
      <c r="BM1" s="160"/>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row>
    <row r="2" spans="1:153" ht="0.75" customHeight="1" thickBot="1">
      <c r="A2" s="493"/>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5"/>
      <c r="BK2" s="129"/>
      <c r="BL2" s="64"/>
      <c r="BM2" s="160"/>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row>
    <row r="3" spans="1:153" s="281" customFormat="1" ht="4.5" customHeight="1" thickTop="1" thickBo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80"/>
      <c r="BL3" s="129"/>
      <c r="BM3" s="160"/>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row>
    <row r="4" spans="1:153" s="281" customFormat="1" ht="27" customHeight="1" thickBot="1">
      <c r="A4" s="496" t="s">
        <v>1128</v>
      </c>
      <c r="B4" s="497"/>
      <c r="C4" s="497"/>
      <c r="D4" s="497"/>
      <c r="E4" s="497"/>
      <c r="F4" s="497"/>
      <c r="G4" s="497"/>
      <c r="H4" s="497"/>
      <c r="I4" s="497"/>
      <c r="J4" s="497"/>
      <c r="K4" s="497"/>
      <c r="L4" s="497"/>
      <c r="M4" s="472"/>
      <c r="N4" s="473"/>
      <c r="O4" s="473"/>
      <c r="P4" s="473"/>
      <c r="Q4" s="473"/>
      <c r="R4" s="473"/>
      <c r="S4" s="473"/>
      <c r="T4" s="473"/>
      <c r="U4" s="473"/>
      <c r="V4" s="473"/>
      <c r="W4" s="473"/>
      <c r="X4" s="473"/>
      <c r="Y4" s="473"/>
      <c r="Z4" s="473"/>
      <c r="AA4" s="474"/>
      <c r="AB4" s="498" t="s">
        <v>6363</v>
      </c>
      <c r="AC4" s="499"/>
      <c r="AD4" s="499"/>
      <c r="AE4" s="499"/>
      <c r="AF4" s="499"/>
      <c r="AG4" s="500"/>
      <c r="AH4" s="501"/>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3"/>
      <c r="BK4" s="80"/>
      <c r="BL4" s="130" t="str">
        <f>IF(BM4&lt;&gt;"","●","")</f>
        <v>●</v>
      </c>
      <c r="BM4" s="132" t="str">
        <f>IF(AND(M4&lt;&gt;"",AH4&lt;&gt;""),IF(M4&lt;&gt;"",IF(LEN(M4)&lt;&gt;8,"「ＩＤ」が８桁ではありません。事前に送付する案内文書の送付状に記載されている医療機関ＩＤ（８桁）をご記入ください。",IF(ISNUMBER(M4*1),"","「ＩＤ」が数値以外で記入されています。数値でご記入ください。")),"「ＩＤ」が未記入です。ご記入ください。"),"「ＩＤ」あるいは「貴院名」に未記入の欄があります。すべての欄にご記入ください。")</f>
        <v>「ＩＤ」あるいは「貴院名」に未記入の欄があります。すべての欄にご記入ください。</v>
      </c>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row>
    <row r="5" spans="1:153" s="281" customFormat="1" ht="4.5" customHeight="1" thickBot="1">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80"/>
      <c r="BL5" s="129"/>
      <c r="BM5" s="160"/>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row>
    <row r="6" spans="1:153" s="211" customFormat="1" ht="3" customHeight="1">
      <c r="A6" s="286"/>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8"/>
      <c r="AD6" s="124"/>
      <c r="AE6" s="124"/>
      <c r="AF6" s="124"/>
      <c r="AG6" s="124"/>
      <c r="AH6" s="124"/>
      <c r="AI6" s="124"/>
      <c r="AJ6" s="124"/>
      <c r="AK6" s="124"/>
      <c r="AL6" s="124"/>
      <c r="AM6" s="124"/>
      <c r="AN6" s="124"/>
      <c r="AO6" s="124"/>
      <c r="AP6" s="203"/>
      <c r="AQ6" s="203"/>
      <c r="AR6" s="203"/>
      <c r="AS6" s="203"/>
      <c r="AT6" s="203"/>
      <c r="AU6" s="203"/>
      <c r="AV6" s="203"/>
      <c r="AW6" s="204"/>
      <c r="AX6" s="205"/>
      <c r="AY6" s="205"/>
      <c r="AZ6" s="205"/>
      <c r="BA6" s="205"/>
      <c r="BB6" s="205"/>
      <c r="BC6" s="205"/>
      <c r="BD6" s="205"/>
      <c r="BE6" s="206"/>
      <c r="BF6" s="207"/>
      <c r="BG6" s="207"/>
      <c r="BH6" s="207"/>
      <c r="BI6" s="208"/>
      <c r="BJ6" s="209"/>
      <c r="BK6" s="106"/>
      <c r="BL6" s="130" t="s">
        <v>3094</v>
      </c>
      <c r="BM6" s="210" t="s">
        <v>3094</v>
      </c>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row>
    <row r="7" spans="1:153" s="211" customFormat="1" ht="27" customHeight="1">
      <c r="A7" s="478" t="s">
        <v>6364</v>
      </c>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80"/>
      <c r="AD7" s="212" t="s">
        <v>3095</v>
      </c>
      <c r="AE7" s="212"/>
      <c r="AF7" s="212"/>
      <c r="AG7" s="212"/>
      <c r="AH7" s="212"/>
      <c r="AI7" s="212"/>
      <c r="AJ7" s="212"/>
      <c r="AK7" s="212"/>
      <c r="AL7" s="212"/>
      <c r="AM7" s="212"/>
      <c r="AN7" s="212"/>
      <c r="AO7" s="212"/>
      <c r="AP7" s="213"/>
      <c r="AQ7" s="213"/>
      <c r="AR7" s="213"/>
      <c r="AS7" s="213"/>
      <c r="AT7" s="213"/>
      <c r="AU7" s="213"/>
      <c r="AV7" s="481" t="s">
        <v>3096</v>
      </c>
      <c r="AW7" s="481"/>
      <c r="AX7" s="481"/>
      <c r="AY7" s="481"/>
      <c r="AZ7" s="481"/>
      <c r="BA7" s="481"/>
      <c r="BB7" s="481"/>
      <c r="BC7" s="481"/>
      <c r="BD7" s="481"/>
      <c r="BE7" s="214"/>
      <c r="BF7" s="482"/>
      <c r="BG7" s="483"/>
      <c r="BH7" s="484"/>
      <c r="BI7" s="215"/>
      <c r="BJ7" s="216"/>
      <c r="BK7" s="106"/>
      <c r="BL7" s="130" t="str">
        <f>IF(BM7&lt;&gt;"","●","")</f>
        <v>●</v>
      </c>
      <c r="BM7" s="210" t="str">
        <f>IF(BF7="","選択番号が未記入です。該当する選択肢をご記入ください。",IF(AND(BF7=1,AJ393+AJ417+AJ435+AJ453+AJ456+AJ477+AX393+AX417+AX435+AX453+AX456+AX477&gt;0),"項目２．で有床診療所の入院基本料を算定していますが、「１．病院」が選択されています。正しい病院・有床診療所の種別をご記入ください。",IF(AND(BF7=2,SUM(AJ24:AT39,AJ69,AJ102,AJ132:AT153,AJ162,AJ171,AJ180,AJ189:AT195,AJ201,AJ210,AJ219:AT222,AJ231:AT234,AJ243:AT270,AJ279:AT306,AJ312:AT318,AJ327,AJ336:AT351)+SUM(AX24:BH39,AX69,AX102,AX132:BH153,AX162,AX171,AX180,AX189:BH195,AX201,AX210,AX219:BH222,AX231:BH234,AX243:BH270,AX279:BH306,AX312:BH318,AX327,AX336:BH351)&gt;0),"項目１．で病院の入院基本料・特定入院料を算定していますが、「２．有床診療所」が選択されています。正しい病院・有床診療所の種別をご記入ください。","")))</f>
        <v>選択番号が未記入です。該当する選択肢をご記入ください。</v>
      </c>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row>
    <row r="8" spans="1:153" s="211" customFormat="1" ht="3" customHeight="1" thickBot="1">
      <c r="A8" s="217"/>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9"/>
      <c r="AD8" s="220"/>
      <c r="AE8" s="220"/>
      <c r="AF8" s="220"/>
      <c r="AG8" s="220"/>
      <c r="AH8" s="220"/>
      <c r="AI8" s="220"/>
      <c r="AJ8" s="220"/>
      <c r="AK8" s="220"/>
      <c r="AL8" s="220"/>
      <c r="AM8" s="220"/>
      <c r="AN8" s="220"/>
      <c r="AO8" s="220"/>
      <c r="AP8" s="221"/>
      <c r="AQ8" s="221"/>
      <c r="AR8" s="221"/>
      <c r="AS8" s="221"/>
      <c r="AT8" s="221"/>
      <c r="AU8" s="221"/>
      <c r="AV8" s="221"/>
      <c r="AW8" s="222"/>
      <c r="AX8" s="221"/>
      <c r="AY8" s="221"/>
      <c r="AZ8" s="221"/>
      <c r="BA8" s="221"/>
      <c r="BB8" s="221"/>
      <c r="BC8" s="221"/>
      <c r="BD8" s="221"/>
      <c r="BE8" s="223"/>
      <c r="BF8" s="224"/>
      <c r="BG8" s="224"/>
      <c r="BH8" s="224"/>
      <c r="BI8" s="225"/>
      <c r="BJ8" s="226"/>
      <c r="BK8" s="106"/>
      <c r="BL8" s="130" t="s">
        <v>3094</v>
      </c>
      <c r="BM8" s="210" t="s">
        <v>3094</v>
      </c>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row>
    <row r="9" spans="1:153" s="281" customFormat="1" ht="0.75" customHeight="1">
      <c r="A9" s="234"/>
      <c r="B9" s="230"/>
      <c r="C9" s="230"/>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row>
    <row r="10" spans="1:153" s="281" customFormat="1" ht="0.75" customHeight="1">
      <c r="A10" s="232"/>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6"/>
      <c r="BD10" s="236"/>
      <c r="BE10" s="236"/>
      <c r="BF10" s="236"/>
      <c r="BG10" s="236"/>
      <c r="BH10" s="237"/>
      <c r="BI10" s="232"/>
      <c r="BJ10" s="232"/>
      <c r="BK10" s="233"/>
      <c r="BL10" s="129"/>
      <c r="BM10" s="129"/>
      <c r="BN10" s="129"/>
      <c r="BO10" s="129"/>
      <c r="BP10" s="129"/>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row>
    <row r="11" spans="1:153" s="281" customFormat="1" ht="0.75" customHeight="1">
      <c r="A11" s="232"/>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8"/>
      <c r="BD11" s="485" t="s">
        <v>3484</v>
      </c>
      <c r="BE11" s="485"/>
      <c r="BF11" s="485"/>
      <c r="BG11" s="236"/>
      <c r="BH11" s="237"/>
      <c r="BI11" s="232"/>
      <c r="BJ11" s="232"/>
      <c r="BK11" s="233"/>
      <c r="BL11" s="129"/>
      <c r="BM11" s="129"/>
      <c r="BN11" s="129"/>
      <c r="BO11" s="129"/>
      <c r="BP11" s="129"/>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row>
    <row r="12" spans="1:153" s="281" customFormat="1" ht="0.75" customHeight="1">
      <c r="A12" s="232"/>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6"/>
      <c r="BD12" s="236"/>
      <c r="BE12" s="236"/>
      <c r="BF12" s="236"/>
      <c r="BG12" s="236"/>
      <c r="BH12" s="237"/>
      <c r="BI12" s="232"/>
      <c r="BJ12" s="232"/>
      <c r="BK12" s="233"/>
      <c r="BL12" s="129"/>
      <c r="BM12" s="129"/>
      <c r="BN12" s="129"/>
      <c r="BO12" s="129"/>
      <c r="BP12" s="129"/>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row>
    <row r="13" spans="1:153" s="281" customFormat="1" ht="1.5" customHeight="1">
      <c r="AE13" s="227"/>
      <c r="AG13" s="228"/>
      <c r="AH13" s="229"/>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106"/>
      <c r="BL13" s="106"/>
      <c r="BM13" s="106"/>
      <c r="BN13" s="106"/>
      <c r="BO13" s="106"/>
      <c r="BP13" s="106"/>
      <c r="BQ13" s="106"/>
      <c r="BR13" s="106"/>
      <c r="BS13" s="106"/>
      <c r="BT13" s="106"/>
      <c r="BU13" s="106"/>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row>
    <row r="14" spans="1:153" s="281" customFormat="1" ht="84" customHeight="1">
      <c r="A14" s="486" t="s">
        <v>3088</v>
      </c>
      <c r="B14" s="487"/>
      <c r="C14" s="487"/>
      <c r="D14" s="487"/>
      <c r="E14" s="487"/>
      <c r="F14" s="487"/>
      <c r="G14" s="488" t="s">
        <v>1130</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9"/>
      <c r="BK14" s="80"/>
      <c r="BL14" s="129"/>
      <c r="BM14" s="160"/>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row>
    <row r="15" spans="1:153" s="281" customFormat="1" ht="24" customHeight="1" thickBot="1">
      <c r="A15" s="110"/>
      <c r="B15" s="457" t="s">
        <v>1057</v>
      </c>
      <c r="C15" s="458"/>
      <c r="D15" s="458"/>
      <c r="E15" s="458"/>
      <c r="F15" s="458"/>
      <c r="G15" s="458"/>
      <c r="H15" s="458"/>
      <c r="I15" s="458"/>
      <c r="J15" s="458"/>
      <c r="K15" s="458"/>
      <c r="L15" s="458"/>
      <c r="M15" s="458"/>
      <c r="N15" s="459"/>
      <c r="O15" s="460" t="s">
        <v>1058</v>
      </c>
      <c r="P15" s="461"/>
      <c r="Q15" s="461"/>
      <c r="R15" s="461"/>
      <c r="S15" s="461"/>
      <c r="T15" s="461"/>
      <c r="U15" s="461"/>
      <c r="V15" s="461"/>
      <c r="W15" s="462"/>
      <c r="X15" s="462"/>
      <c r="Y15" s="462"/>
      <c r="Z15" s="462"/>
      <c r="AA15" s="462"/>
      <c r="AB15" s="462"/>
      <c r="AC15" s="462"/>
      <c r="AD15" s="462"/>
      <c r="AE15" s="462"/>
      <c r="AF15" s="462"/>
      <c r="AG15" s="463"/>
      <c r="AH15" s="464" t="s">
        <v>1059</v>
      </c>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5"/>
      <c r="BK15" s="80"/>
      <c r="BL15" s="129"/>
      <c r="BM15" s="160"/>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row>
    <row r="16" spans="1:153" s="281" customFormat="1" ht="27" customHeight="1" thickBot="1">
      <c r="A16" s="28"/>
      <c r="B16" s="466" t="str">
        <f>IF(W16="","",IF(OR(LEFT(W16,1)*1&lt;1,LEFT(W16,1)*1&gt;5,RIGHT(W16,4)*1&lt;1,RIGHT(W16,4)*1&gt;50),"該当コード無し",IF(MID(W16,1,1)*1=1,"高度急性期機能"&amp;MID(W16,4,2),IF(MID(W16,1,1)*1=2,"急性期機能病棟"&amp;MID(W16,4,2),IF(MID(W16,1,1)*1=3,"回復期機能病棟"&amp;MID(W16,4,2),IF(MID(W16,1,1)*1=4,"慢性期機能病棟"&amp;MID(W16,4,2),IF(MID(W16,1,1)*1=5,"休棟中等"&amp;MID(W16,4,2),"該当コード無し")))))))</f>
        <v/>
      </c>
      <c r="C16" s="467"/>
      <c r="D16" s="467"/>
      <c r="E16" s="467"/>
      <c r="F16" s="467"/>
      <c r="G16" s="467"/>
      <c r="H16" s="467"/>
      <c r="I16" s="467"/>
      <c r="J16" s="467"/>
      <c r="K16" s="467"/>
      <c r="L16" s="467"/>
      <c r="M16" s="467"/>
      <c r="N16" s="468"/>
      <c r="O16" s="469" t="s">
        <v>1143</v>
      </c>
      <c r="P16" s="470"/>
      <c r="Q16" s="470"/>
      <c r="R16" s="470"/>
      <c r="S16" s="470"/>
      <c r="T16" s="470"/>
      <c r="U16" s="470"/>
      <c r="V16" s="471"/>
      <c r="W16" s="472"/>
      <c r="X16" s="473"/>
      <c r="Y16" s="473"/>
      <c r="Z16" s="473"/>
      <c r="AA16" s="473"/>
      <c r="AB16" s="473"/>
      <c r="AC16" s="473"/>
      <c r="AD16" s="473"/>
      <c r="AE16" s="473"/>
      <c r="AF16" s="473"/>
      <c r="AG16" s="474"/>
      <c r="AH16" s="475"/>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7"/>
      <c r="BK16" s="80"/>
      <c r="BL16" s="130" t="str">
        <f>IF(BM16="","",IF(BM16="有床診療所は、「病棟コード」の記入は不要になります。病院の場合のみご記入ください。","","●"))</f>
        <v>●</v>
      </c>
      <c r="BM16" s="132" t="str">
        <f>IF(BF7=2,IF(W16="","","有床診療所は、「病棟コード」の記入は不要になります。病院の場合のみご記入ください。"),IF(AND(W16&lt;&gt;"",AH16&lt;&gt;""),IF(LEN(W16)&lt;&gt;5,"「病棟コード」が右欄の「１９０６」とあわせて９桁ではありません。病棟コード（９桁）をご記入ください。",IF(ISNUMBER(W16*1),IF(OR(LEFT(W16,1)*1&lt;1,LEFT(W16,1)*1&gt;5,RIGHT(W16,4)*1&lt;1,RIGHT(W16,4)*1&gt;50),"「病棟コード」が厚生労働省ホームページで公開されている病床機能報告用マスターファイルで指定されている病棟コードと異なります。正しい病棟コードをご記入ください（ただし、休棟中等の場合、病棟コードの５桁目を「５」とすることは可とします）。",""),"「病棟コード」が数値以外で記入されています。数値でご記入ください。")),"病院は、「病棟コード」あるいは「病棟名」の記入が必須になります。貴院が病院の場合は必ずすべての欄にご記入ください。"))</f>
        <v>病院は、「病棟コード」あるいは「病棟名」の記入が必須になります。貴院が病院の場合は必ずすべての欄にご記入ください。</v>
      </c>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row>
    <row r="17" spans="1:153" s="281" customFormat="1" ht="4.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80"/>
      <c r="BL17" s="129"/>
      <c r="BM17" s="160"/>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row>
    <row r="18" spans="1:153" ht="19.5" customHeight="1">
      <c r="A18" s="455" t="s">
        <v>6365</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1"/>
      <c r="BK18" s="80"/>
      <c r="BL18" s="64" t="str">
        <f>IF(COUNTIF($DB$23:$DB$1286,"●")&gt;0,"●が記載された項目は、記入内容の見直しが必要な欄になります。以下のメッセージの内容をご確認ください。","")</f>
        <v/>
      </c>
      <c r="BM18" s="16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row>
    <row r="19" spans="1:153" s="65" customFormat="1" ht="18.75" customHeight="1" thickBot="1">
      <c r="A19" s="32"/>
      <c r="B19" s="33"/>
      <c r="C19" s="33"/>
      <c r="D19" s="33"/>
      <c r="E19" s="33"/>
      <c r="F19" s="34"/>
      <c r="G19" s="33"/>
      <c r="H19" s="33"/>
      <c r="I19" s="33"/>
      <c r="J19" s="33"/>
      <c r="K19" s="33"/>
      <c r="L19" s="33"/>
      <c r="M19" s="33"/>
      <c r="N19" s="33"/>
      <c r="O19" s="33"/>
      <c r="P19" s="33"/>
      <c r="Q19" s="33"/>
      <c r="R19" s="33"/>
      <c r="S19" s="33"/>
      <c r="T19" s="33"/>
      <c r="U19" s="9"/>
      <c r="V19" s="9"/>
      <c r="W19" s="9"/>
      <c r="X19" s="9"/>
      <c r="Y19" s="9"/>
      <c r="Z19" s="9"/>
      <c r="AA19" s="9"/>
      <c r="AB19" s="9"/>
      <c r="AC19" s="9"/>
      <c r="AD19" s="9"/>
      <c r="AE19" s="9"/>
      <c r="AF19" s="433"/>
      <c r="AG19" s="433"/>
      <c r="AH19" s="433"/>
      <c r="AI19" s="434" t="s">
        <v>3</v>
      </c>
      <c r="AJ19" s="383"/>
      <c r="AK19" s="383"/>
      <c r="AL19" s="383"/>
      <c r="AM19" s="383"/>
      <c r="AN19" s="383"/>
      <c r="AO19" s="383"/>
      <c r="AP19" s="383"/>
      <c r="AQ19" s="383"/>
      <c r="AR19" s="383"/>
      <c r="AS19" s="383"/>
      <c r="AT19" s="383"/>
      <c r="AU19" s="383"/>
      <c r="AV19" s="383"/>
      <c r="AW19" s="383" t="s">
        <v>30</v>
      </c>
      <c r="AX19" s="383"/>
      <c r="AY19" s="383"/>
      <c r="AZ19" s="383"/>
      <c r="BA19" s="383"/>
      <c r="BB19" s="383"/>
      <c r="BC19" s="383"/>
      <c r="BD19" s="383"/>
      <c r="BE19" s="383"/>
      <c r="BF19" s="383"/>
      <c r="BG19" s="383"/>
      <c r="BH19" s="383"/>
      <c r="BI19" s="383"/>
      <c r="BJ19" s="384"/>
      <c r="BK19" s="30"/>
      <c r="BL19" s="30"/>
      <c r="BM19" s="161"/>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row>
    <row r="20" spans="1:153" ht="2.25" customHeight="1">
      <c r="A20" s="292"/>
      <c r="B20" s="293"/>
      <c r="C20" s="293"/>
      <c r="D20" s="293"/>
      <c r="E20" s="293"/>
      <c r="F20" s="137"/>
      <c r="G20" s="293"/>
      <c r="H20" s="293"/>
      <c r="I20" s="293"/>
      <c r="J20" s="293"/>
      <c r="K20" s="293"/>
      <c r="L20" s="293"/>
      <c r="M20" s="293"/>
      <c r="N20" s="293"/>
      <c r="O20" s="293"/>
      <c r="P20" s="293"/>
      <c r="Q20" s="293"/>
      <c r="R20" s="293"/>
      <c r="S20" s="293"/>
      <c r="T20" s="293"/>
      <c r="U20" s="289"/>
      <c r="V20" s="289"/>
      <c r="W20" s="289"/>
      <c r="X20" s="289"/>
      <c r="Y20" s="289"/>
      <c r="Z20" s="289"/>
      <c r="AA20" s="289"/>
      <c r="AB20" s="289"/>
      <c r="AC20" s="289"/>
      <c r="AD20" s="289"/>
      <c r="AE20" s="289"/>
      <c r="AF20" s="289"/>
      <c r="AG20" s="289"/>
      <c r="AH20" s="289"/>
      <c r="AI20" s="296"/>
      <c r="AJ20" s="297"/>
      <c r="AK20" s="297"/>
      <c r="AL20" s="297"/>
      <c r="AM20" s="297"/>
      <c r="AN20" s="297"/>
      <c r="AO20" s="297"/>
      <c r="AP20" s="297"/>
      <c r="AQ20" s="297"/>
      <c r="AR20" s="297"/>
      <c r="AS20" s="297"/>
      <c r="AT20" s="297"/>
      <c r="AU20" s="117"/>
      <c r="AV20" s="114"/>
      <c r="AW20" s="297"/>
      <c r="AX20" s="297"/>
      <c r="AY20" s="297"/>
      <c r="AZ20" s="297"/>
      <c r="BA20" s="297"/>
      <c r="BB20" s="297"/>
      <c r="BC20" s="297"/>
      <c r="BD20" s="297"/>
      <c r="BE20" s="297"/>
      <c r="BF20" s="297"/>
      <c r="BG20" s="297"/>
      <c r="BH20" s="297"/>
      <c r="BI20" s="117"/>
      <c r="BJ20" s="114"/>
      <c r="BK20" s="30"/>
      <c r="BL20" s="30"/>
      <c r="BM20" s="161"/>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row>
    <row r="21" spans="1:153" ht="19.5" customHeight="1">
      <c r="A21" s="435" t="s">
        <v>3482</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310" t="s">
        <v>3097</v>
      </c>
      <c r="AG21" s="310"/>
      <c r="AH21" s="310"/>
      <c r="AI21" s="294"/>
      <c r="AJ21" s="312"/>
      <c r="AK21" s="313"/>
      <c r="AL21" s="313"/>
      <c r="AM21" s="313"/>
      <c r="AN21" s="313"/>
      <c r="AO21" s="313"/>
      <c r="AP21" s="313"/>
      <c r="AQ21" s="313"/>
      <c r="AR21" s="313"/>
      <c r="AS21" s="313"/>
      <c r="AT21" s="314"/>
      <c r="AU21" s="122"/>
      <c r="AV21" s="115" t="s">
        <v>0</v>
      </c>
      <c r="AW21" s="295"/>
      <c r="AX21" s="312"/>
      <c r="AY21" s="313"/>
      <c r="AZ21" s="313"/>
      <c r="BA21" s="313"/>
      <c r="BB21" s="313"/>
      <c r="BC21" s="313"/>
      <c r="BD21" s="313"/>
      <c r="BE21" s="313"/>
      <c r="BF21" s="313"/>
      <c r="BG21" s="313"/>
      <c r="BH21" s="314"/>
      <c r="BI21" s="122"/>
      <c r="BJ21" s="115" t="s">
        <v>2</v>
      </c>
      <c r="BK21" s="200"/>
      <c r="BL21" s="130" t="str">
        <f>IF(BM21&lt;&gt;"","●","")</f>
        <v/>
      </c>
      <c r="BM21" s="132" t="str">
        <f>IF(OR(AND(OR(AJ21=0,AJ21=""),OR(AX21&gt;0,SUM(AJ24:AT39,AJ69,AJ102,AJ132:AT153,AJ162,AJ171,AJ180,AJ189:AT195,AJ201,AJ210,AJ219:AT222,AJ231:AT234,AJ243:AT270,AJ279:AT306,AJ312:AT318,AJ327,AJ336:AT351,AJ381:AT384)&gt;0,SUM(AX24:BH39,AX69,AX102,AX132:BH153,AX162,AX171,AX180,AX189:BH195,AX201,AX210,AX219:BH222,AX231:BH234,AX243:BH270,AX279:BH306,AX312:BH318,AX327,AX336:BH351,AX381:BH384)&gt;0)),AND(OR(AJ21&gt;0,SUM(AJ24:AT39,AJ69,AJ102,AJ132:AT153,AJ162,AJ171,AJ180,AJ189:AT195,AJ201,AJ210,AJ219:AT222,AJ231:AT234,AJ243:AT270,AJ279:AT306,AJ312:AT318,AJ327,AJ336:AT351,AJ381:AT384)&gt;0,SUM(AX24:BH39,AX69,AX102,AX132:BH153,AX162,AX171,AX180,AX189:BH195,AX201,AX210,AX219:BH222,AX231:BH234,AX243:BH270,AX279:BH306,AX312:BH318,AX327,AX336:BH351,AX381:BH384)&gt;0),OR(AX21=0,AX21=""))),"当該項目の「レセプト件数」、「算定回数」のいずれかが「0」か「空白」となっていますが、当該項目のそれ以外あるいは内訳の「レセプト件数」、「算定回数」のいずれかが1以上となっています。正しい値をご記入ください",IF(AJ21&gt;AX21,"「算定回数」が「レセプト件数」よりも小さくなっています。正しい値をご記入ください",IF(COUNTIF(BL24:BL384,"●")&gt;0,"内訳に記入内容の見直しが必要な欄があります。メッセージの内容をご確認のうえ、適宜、ご修正ください",IF(AX21&lt;&gt;SUM(AX24:BH39,AX69,AX102,AX132:BH153,AX162,AX171,AX180,AX189:BH195,AX201,AX210,AX219:BH222,AX231:BH234,AX243:BH270,AX279:BH306,AX312:BH318,AX327,AX336:BH351,AX381:BH384),"当該項目の「算定回数」と、内訳の「算定回数」の合計が一致していません。正しい値をご記入ください",IF(OR(AJ21&lt;MAX(AJ24:AT39,AJ69,AJ102,AJ132:AT153,AJ162,AJ171,AJ180,AJ189:AT195,AJ201,AJ210,AJ219:AT222,AJ231:AT234,AJ243:AT270,AJ279:AT306,AJ312:AT318,AJ327,AJ336:AT351,AJ381:AT384),AJ21&gt;SUM(AJ24:AT39,AJ69,AJ102,AJ132:AT153,AJ162,AJ171,AJ180,AJ189:AT195,AJ201,AJ210,AJ219:AT222,AJ231:AT234,AJ243:AT270,AJ279:AT306,AJ312:AT318,AJ327,AJ336:AT351,AJ381:AT384)),"当該項目の「レセプト件数」が、内訳の個別の項目の数値を下回っているか、内訳の合計よりも大きくなっています。正しい値をご記入ください","")))))</f>
        <v/>
      </c>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31"/>
      <c r="CW21" s="131"/>
      <c r="CX21" s="131"/>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row>
    <row r="22" spans="1:153" ht="2.25" customHeight="1" thickBot="1">
      <c r="A22" s="133"/>
      <c r="B22" s="126"/>
      <c r="C22" s="126"/>
      <c r="D22" s="126"/>
      <c r="E22" s="126"/>
      <c r="F22" s="137"/>
      <c r="G22" s="126"/>
      <c r="H22" s="126"/>
      <c r="I22" s="126"/>
      <c r="J22" s="126"/>
      <c r="K22" s="126"/>
      <c r="L22" s="126"/>
      <c r="M22" s="126"/>
      <c r="N22" s="126"/>
      <c r="O22" s="126"/>
      <c r="P22" s="126"/>
      <c r="Q22" s="126"/>
      <c r="R22" s="126"/>
      <c r="S22" s="126"/>
      <c r="T22" s="126"/>
      <c r="U22" s="125"/>
      <c r="V22" s="125"/>
      <c r="W22" s="125"/>
      <c r="X22" s="125"/>
      <c r="Y22" s="125"/>
      <c r="Z22" s="125"/>
      <c r="AA22" s="125"/>
      <c r="AB22" s="125"/>
      <c r="AC22" s="125"/>
      <c r="AD22" s="125"/>
      <c r="AE22" s="125"/>
      <c r="AF22" s="126"/>
      <c r="AG22" s="126"/>
      <c r="AH22" s="126"/>
      <c r="AI22" s="299"/>
      <c r="AJ22" s="298"/>
      <c r="AK22" s="298"/>
      <c r="AL22" s="298"/>
      <c r="AM22" s="298"/>
      <c r="AN22" s="298"/>
      <c r="AO22" s="298"/>
      <c r="AP22" s="298"/>
      <c r="AQ22" s="298"/>
      <c r="AR22" s="298"/>
      <c r="AS22" s="298"/>
      <c r="AT22" s="298"/>
      <c r="AU22" s="121"/>
      <c r="AV22" s="116"/>
      <c r="AW22" s="298"/>
      <c r="AX22" s="298"/>
      <c r="AY22" s="298"/>
      <c r="AZ22" s="298"/>
      <c r="BA22" s="298"/>
      <c r="BB22" s="298"/>
      <c r="BC22" s="298"/>
      <c r="BD22" s="298"/>
      <c r="BE22" s="298"/>
      <c r="BF22" s="298"/>
      <c r="BG22" s="298"/>
      <c r="BH22" s="298"/>
      <c r="BI22" s="121"/>
      <c r="BJ22" s="116"/>
      <c r="BK22" s="200"/>
      <c r="BL22" s="129"/>
      <c r="BM22" s="160"/>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row>
    <row r="23" spans="1:153" ht="2.25" customHeight="1">
      <c r="A23" s="133"/>
      <c r="B23" s="456" t="s">
        <v>5</v>
      </c>
      <c r="C23" s="35"/>
      <c r="D23" s="36"/>
      <c r="E23" s="36"/>
      <c r="F23" s="136"/>
      <c r="G23" s="36"/>
      <c r="H23" s="36"/>
      <c r="I23" s="36"/>
      <c r="J23" s="36"/>
      <c r="K23" s="36"/>
      <c r="L23" s="36"/>
      <c r="M23" s="36"/>
      <c r="N23" s="36"/>
      <c r="O23" s="36"/>
      <c r="P23" s="36"/>
      <c r="Q23" s="36"/>
      <c r="R23" s="36"/>
      <c r="S23" s="36"/>
      <c r="T23" s="36"/>
      <c r="U23" s="6"/>
      <c r="V23" s="6"/>
      <c r="W23" s="6"/>
      <c r="X23" s="6"/>
      <c r="Y23" s="6"/>
      <c r="Z23" s="6"/>
      <c r="AA23" s="6"/>
      <c r="AB23" s="6"/>
      <c r="AC23" s="6"/>
      <c r="AD23" s="6"/>
      <c r="AE23" s="6"/>
      <c r="AF23" s="291"/>
      <c r="AG23" s="291"/>
      <c r="AH23" s="61"/>
      <c r="AI23" s="294"/>
      <c r="AJ23" s="295"/>
      <c r="AK23" s="295"/>
      <c r="AL23" s="295"/>
      <c r="AM23" s="295"/>
      <c r="AN23" s="295"/>
      <c r="AO23" s="295"/>
      <c r="AP23" s="295"/>
      <c r="AQ23" s="295"/>
      <c r="AR23" s="295"/>
      <c r="AS23" s="295"/>
      <c r="AT23" s="295"/>
      <c r="AU23" s="122"/>
      <c r="AV23" s="115"/>
      <c r="AW23" s="7"/>
      <c r="AX23" s="295"/>
      <c r="AY23" s="295"/>
      <c r="AZ23" s="295"/>
      <c r="BA23" s="295"/>
      <c r="BB23" s="295"/>
      <c r="BC23" s="295"/>
      <c r="BD23" s="295"/>
      <c r="BE23" s="295"/>
      <c r="BF23" s="295"/>
      <c r="BG23" s="295"/>
      <c r="BH23" s="295"/>
      <c r="BI23" s="122"/>
      <c r="BJ23" s="115"/>
      <c r="BK23" s="200"/>
      <c r="BL23" s="129"/>
      <c r="BM23" s="160"/>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row>
    <row r="24" spans="1:153" ht="19.5" customHeight="1">
      <c r="A24" s="133"/>
      <c r="B24" s="451"/>
      <c r="C24" s="133" t="s">
        <v>6366</v>
      </c>
      <c r="D24" s="126"/>
      <c r="E24" s="126"/>
      <c r="F24" s="137"/>
      <c r="G24" s="126"/>
      <c r="H24" s="126"/>
      <c r="I24" s="126"/>
      <c r="J24" s="126"/>
      <c r="K24" s="126"/>
      <c r="L24" s="126"/>
      <c r="M24" s="126"/>
      <c r="N24" s="126"/>
      <c r="O24" s="126"/>
      <c r="P24" s="126"/>
      <c r="Q24" s="126"/>
      <c r="R24" s="126"/>
      <c r="S24" s="126"/>
      <c r="T24" s="126"/>
      <c r="U24" s="125"/>
      <c r="V24" s="125"/>
      <c r="W24" s="125"/>
      <c r="X24" s="125"/>
      <c r="Y24" s="125"/>
      <c r="Z24" s="125"/>
      <c r="AA24" s="125"/>
      <c r="AB24" s="125"/>
      <c r="AC24" s="125"/>
      <c r="AD24" s="125"/>
      <c r="AE24" s="125"/>
      <c r="AF24" s="310" t="s">
        <v>3098</v>
      </c>
      <c r="AG24" s="310"/>
      <c r="AH24" s="310"/>
      <c r="AI24" s="294"/>
      <c r="AJ24" s="312"/>
      <c r="AK24" s="313"/>
      <c r="AL24" s="313"/>
      <c r="AM24" s="313"/>
      <c r="AN24" s="313"/>
      <c r="AO24" s="313"/>
      <c r="AP24" s="313"/>
      <c r="AQ24" s="313"/>
      <c r="AR24" s="313"/>
      <c r="AS24" s="313"/>
      <c r="AT24" s="314"/>
      <c r="AU24" s="122"/>
      <c r="AV24" s="115" t="s">
        <v>0</v>
      </c>
      <c r="AW24" s="295"/>
      <c r="AX24" s="312"/>
      <c r="AY24" s="313"/>
      <c r="AZ24" s="313"/>
      <c r="BA24" s="313"/>
      <c r="BB24" s="313"/>
      <c r="BC24" s="313"/>
      <c r="BD24" s="313"/>
      <c r="BE24" s="313"/>
      <c r="BF24" s="313"/>
      <c r="BG24" s="313"/>
      <c r="BH24" s="314"/>
      <c r="BI24" s="122"/>
      <c r="BJ24" s="115" t="s">
        <v>2</v>
      </c>
      <c r="BK24" s="200"/>
      <c r="BL24" s="130" t="str">
        <f>IF(BM24&lt;&gt;"","●","")</f>
        <v/>
      </c>
      <c r="BM24" s="132" t="str">
        <f>IF(OR(AND(OR(AJ24=0,AJ24=""),AX24&gt;0),AND(AJ24&gt;0,OR(AX24=0,AX24=""))),"「レセプト件数」、「算定回数」のいずれかが「0」か「空白」となっていますが、それ以外が1以上となっています。正しいレセプト件数・算定回数をご記入ください。",IF(AJ24&gt;AX24,"「算定回数」が「レセプト件数」よりも小さくなっています。算定レセプトにおける算定回数をご記入ください。",IF(AND(AJ24+AX24&gt;0,SUM(AJ27:AT36,AJ69,AJ102,AJ132:AT153,AJ162,AJ171,AJ180,AJ189,AJ294:AT306,AJ318,AJ327,AJ336,AJ339:AT351,AJ393,AJ417,AJ435,AJ453,AJ456,AJ477)+SUM(AX27:BH36,AX69,AX102,AX132: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31"/>
      <c r="CW24" s="131"/>
      <c r="CX24" s="131"/>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row>
    <row r="25" spans="1:153" ht="2.25" customHeight="1" thickBot="1">
      <c r="A25" s="133"/>
      <c r="B25" s="451"/>
      <c r="C25" s="37"/>
      <c r="D25" s="127"/>
      <c r="E25" s="127"/>
      <c r="F25" s="134"/>
      <c r="G25" s="127"/>
      <c r="H25" s="127"/>
      <c r="I25" s="127"/>
      <c r="J25" s="127"/>
      <c r="K25" s="127"/>
      <c r="L25" s="127"/>
      <c r="M25" s="127"/>
      <c r="N25" s="127"/>
      <c r="O25" s="127"/>
      <c r="P25" s="127"/>
      <c r="Q25" s="127"/>
      <c r="R25" s="127"/>
      <c r="S25" s="127"/>
      <c r="T25" s="127"/>
      <c r="U25" s="1"/>
      <c r="V25" s="1"/>
      <c r="W25" s="1"/>
      <c r="X25" s="1"/>
      <c r="Y25" s="1"/>
      <c r="Z25" s="1"/>
      <c r="AA25" s="1"/>
      <c r="AB25" s="1"/>
      <c r="AC25" s="1"/>
      <c r="AD25" s="1"/>
      <c r="AE25" s="1"/>
      <c r="AF25" s="127"/>
      <c r="AG25" s="127"/>
      <c r="AH25" s="128"/>
      <c r="AI25" s="299"/>
      <c r="AJ25" s="298"/>
      <c r="AK25" s="298"/>
      <c r="AL25" s="298"/>
      <c r="AM25" s="298"/>
      <c r="AN25" s="298"/>
      <c r="AO25" s="298"/>
      <c r="AP25" s="298"/>
      <c r="AQ25" s="298"/>
      <c r="AR25" s="298"/>
      <c r="AS25" s="298"/>
      <c r="AT25" s="298"/>
      <c r="AU25" s="121"/>
      <c r="AV25" s="116"/>
      <c r="AW25" s="10"/>
      <c r="AX25" s="298"/>
      <c r="AY25" s="298"/>
      <c r="AZ25" s="298"/>
      <c r="BA25" s="298"/>
      <c r="BB25" s="298"/>
      <c r="BC25" s="298"/>
      <c r="BD25" s="298"/>
      <c r="BE25" s="298"/>
      <c r="BF25" s="298"/>
      <c r="BG25" s="298"/>
      <c r="BH25" s="298"/>
      <c r="BI25" s="121"/>
      <c r="BJ25" s="116"/>
      <c r="BK25" s="200"/>
      <c r="BL25" s="129"/>
      <c r="BM25" s="160"/>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row>
    <row r="26" spans="1:153" ht="2.25" customHeight="1">
      <c r="A26" s="133"/>
      <c r="B26" s="451"/>
      <c r="C26" s="133"/>
      <c r="D26" s="126"/>
      <c r="E26" s="126"/>
      <c r="F26" s="137"/>
      <c r="G26" s="126"/>
      <c r="H26" s="126"/>
      <c r="I26" s="126"/>
      <c r="J26" s="126"/>
      <c r="K26" s="126"/>
      <c r="L26" s="126"/>
      <c r="M26" s="126"/>
      <c r="N26" s="126"/>
      <c r="O26" s="126"/>
      <c r="P26" s="126"/>
      <c r="Q26" s="126"/>
      <c r="R26" s="126"/>
      <c r="S26" s="126"/>
      <c r="T26" s="126"/>
      <c r="U26" s="125"/>
      <c r="V26" s="125"/>
      <c r="W26" s="125"/>
      <c r="X26" s="125"/>
      <c r="Y26" s="125"/>
      <c r="Z26" s="125"/>
      <c r="AA26" s="125"/>
      <c r="AB26" s="125"/>
      <c r="AC26" s="125"/>
      <c r="AD26" s="125"/>
      <c r="AE26" s="125"/>
      <c r="AF26" s="293"/>
      <c r="AG26" s="293"/>
      <c r="AH26" s="293"/>
      <c r="AI26" s="294"/>
      <c r="AJ26" s="295"/>
      <c r="AK26" s="295"/>
      <c r="AL26" s="295"/>
      <c r="AM26" s="295"/>
      <c r="AN26" s="295"/>
      <c r="AO26" s="295"/>
      <c r="AP26" s="295"/>
      <c r="AQ26" s="295"/>
      <c r="AR26" s="295"/>
      <c r="AS26" s="295"/>
      <c r="AT26" s="295"/>
      <c r="AU26" s="122"/>
      <c r="AV26" s="115"/>
      <c r="AW26" s="7"/>
      <c r="AX26" s="295"/>
      <c r="AY26" s="295"/>
      <c r="AZ26" s="295"/>
      <c r="BA26" s="295"/>
      <c r="BB26" s="295"/>
      <c r="BC26" s="295"/>
      <c r="BD26" s="295"/>
      <c r="BE26" s="295"/>
      <c r="BF26" s="295"/>
      <c r="BG26" s="295"/>
      <c r="BH26" s="295"/>
      <c r="BI26" s="122"/>
      <c r="BJ26" s="115"/>
      <c r="BK26" s="200"/>
      <c r="BL26" s="129"/>
      <c r="BM26" s="160"/>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row>
    <row r="27" spans="1:153" ht="19.5" customHeight="1">
      <c r="A27" s="133"/>
      <c r="B27" s="451"/>
      <c r="C27" s="133" t="s">
        <v>6</v>
      </c>
      <c r="D27" s="126"/>
      <c r="E27" s="126"/>
      <c r="F27" s="137"/>
      <c r="G27" s="126"/>
      <c r="H27" s="126"/>
      <c r="I27" s="126"/>
      <c r="J27" s="126"/>
      <c r="K27" s="126"/>
      <c r="L27" s="126"/>
      <c r="M27" s="126"/>
      <c r="N27" s="126"/>
      <c r="O27" s="126"/>
      <c r="P27" s="126"/>
      <c r="Q27" s="126"/>
      <c r="R27" s="126"/>
      <c r="S27" s="126"/>
      <c r="T27" s="126"/>
      <c r="U27" s="125"/>
      <c r="V27" s="125"/>
      <c r="W27" s="125"/>
      <c r="X27" s="125"/>
      <c r="Y27" s="125"/>
      <c r="Z27" s="125"/>
      <c r="AA27" s="125"/>
      <c r="AB27" s="125"/>
      <c r="AC27" s="125"/>
      <c r="AD27" s="125"/>
      <c r="AE27" s="125"/>
      <c r="AF27" s="310" t="s">
        <v>3099</v>
      </c>
      <c r="AG27" s="310"/>
      <c r="AH27" s="310"/>
      <c r="AI27" s="294"/>
      <c r="AJ27" s="312"/>
      <c r="AK27" s="313"/>
      <c r="AL27" s="313"/>
      <c r="AM27" s="313"/>
      <c r="AN27" s="313"/>
      <c r="AO27" s="313"/>
      <c r="AP27" s="313"/>
      <c r="AQ27" s="313"/>
      <c r="AR27" s="313"/>
      <c r="AS27" s="313"/>
      <c r="AT27" s="314"/>
      <c r="AU27" s="122"/>
      <c r="AV27" s="115" t="s">
        <v>0</v>
      </c>
      <c r="AW27" s="295"/>
      <c r="AX27" s="312"/>
      <c r="AY27" s="313"/>
      <c r="AZ27" s="313"/>
      <c r="BA27" s="313"/>
      <c r="BB27" s="313"/>
      <c r="BC27" s="313"/>
      <c r="BD27" s="313"/>
      <c r="BE27" s="313"/>
      <c r="BF27" s="313"/>
      <c r="BG27" s="313"/>
      <c r="BH27" s="314"/>
      <c r="BI27" s="122"/>
      <c r="BJ27" s="115" t="s">
        <v>2</v>
      </c>
      <c r="BK27" s="200"/>
      <c r="BL27" s="130" t="str">
        <f>IF(BM27&lt;&gt;"","●","")</f>
        <v/>
      </c>
      <c r="BM27" s="132" t="str">
        <f>IF(OR(AND(OR(AJ27=0,AJ27=""),AX27&gt;0),AND(AJ27&gt;0,OR(AX27=0,AX27=""))),"「レセプト件数」、「算定回数」のいずれかが「0」か「空白」となっていますが、それ以外が1以上となっています。正しいレセプト件数・算定回数をご記入ください。",IF(AJ27&gt;AX27,"「算定回数」が「レセプト件数」よりも小さくなっています。算定レセプトにおける算定回数をご記入ください。",IF(AND(AJ27+AX27&gt;0,SUM(AJ24,AJ30:AT36,AJ69,AJ102,AJ132:AT153,AJ162,AJ171,AJ180,AJ189,AJ294:AT306,AJ318,AJ327,AJ336,AJ339:AT351,AJ393,AJ417,AJ435,AJ453,AJ456,AJ477)+SUM(AX24,AX30:BH36,AX69,AX102,AX132: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31"/>
      <c r="CW27" s="131"/>
      <c r="CX27" s="131"/>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row>
    <row r="28" spans="1:153" ht="2.25" customHeight="1" thickBot="1">
      <c r="A28" s="133"/>
      <c r="B28" s="451"/>
      <c r="C28" s="37"/>
      <c r="D28" s="127"/>
      <c r="E28" s="127"/>
      <c r="F28" s="134"/>
      <c r="G28" s="127"/>
      <c r="H28" s="127"/>
      <c r="I28" s="127"/>
      <c r="J28" s="127"/>
      <c r="K28" s="127"/>
      <c r="L28" s="127"/>
      <c r="M28" s="127"/>
      <c r="N28" s="127"/>
      <c r="O28" s="127"/>
      <c r="P28" s="127"/>
      <c r="Q28" s="127"/>
      <c r="R28" s="127"/>
      <c r="S28" s="127"/>
      <c r="T28" s="127"/>
      <c r="U28" s="1"/>
      <c r="V28" s="1"/>
      <c r="W28" s="1"/>
      <c r="X28" s="1"/>
      <c r="Y28" s="1"/>
      <c r="Z28" s="1"/>
      <c r="AA28" s="1"/>
      <c r="AB28" s="1"/>
      <c r="AC28" s="1"/>
      <c r="AD28" s="1"/>
      <c r="AE28" s="1"/>
      <c r="AF28" s="127"/>
      <c r="AG28" s="127"/>
      <c r="AH28" s="128"/>
      <c r="AI28" s="299"/>
      <c r="AJ28" s="298"/>
      <c r="AK28" s="298"/>
      <c r="AL28" s="298"/>
      <c r="AM28" s="298"/>
      <c r="AN28" s="298"/>
      <c r="AO28" s="298"/>
      <c r="AP28" s="298"/>
      <c r="AQ28" s="298"/>
      <c r="AR28" s="298"/>
      <c r="AS28" s="298"/>
      <c r="AT28" s="298"/>
      <c r="AU28" s="121"/>
      <c r="AV28" s="116"/>
      <c r="AW28" s="10"/>
      <c r="AX28" s="298"/>
      <c r="AY28" s="298"/>
      <c r="AZ28" s="298"/>
      <c r="BA28" s="298"/>
      <c r="BB28" s="298"/>
      <c r="BC28" s="298"/>
      <c r="BD28" s="298"/>
      <c r="BE28" s="298"/>
      <c r="BF28" s="298"/>
      <c r="BG28" s="298"/>
      <c r="BH28" s="298"/>
      <c r="BI28" s="121"/>
      <c r="BJ28" s="116"/>
      <c r="BK28" s="200"/>
      <c r="BL28" s="129"/>
      <c r="BM28" s="160"/>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row>
    <row r="29" spans="1:153" ht="2.25" customHeight="1">
      <c r="A29" s="133"/>
      <c r="B29" s="451"/>
      <c r="C29" s="133"/>
      <c r="D29" s="126"/>
      <c r="E29" s="126"/>
      <c r="F29" s="137"/>
      <c r="G29" s="126"/>
      <c r="H29" s="126"/>
      <c r="I29" s="126"/>
      <c r="J29" s="126"/>
      <c r="K29" s="126"/>
      <c r="L29" s="126"/>
      <c r="M29" s="126"/>
      <c r="N29" s="126"/>
      <c r="O29" s="126"/>
      <c r="P29" s="126"/>
      <c r="Q29" s="126"/>
      <c r="R29" s="126"/>
      <c r="S29" s="126"/>
      <c r="T29" s="126"/>
      <c r="U29" s="125"/>
      <c r="V29" s="125"/>
      <c r="W29" s="125"/>
      <c r="X29" s="125"/>
      <c r="Y29" s="125"/>
      <c r="Z29" s="125"/>
      <c r="AA29" s="125"/>
      <c r="AB29" s="125"/>
      <c r="AC29" s="125"/>
      <c r="AD29" s="125"/>
      <c r="AE29" s="125"/>
      <c r="AF29" s="293"/>
      <c r="AG29" s="293"/>
      <c r="AH29" s="293"/>
      <c r="AI29" s="294"/>
      <c r="AJ29" s="295"/>
      <c r="AK29" s="295"/>
      <c r="AL29" s="295"/>
      <c r="AM29" s="295"/>
      <c r="AN29" s="295"/>
      <c r="AO29" s="295"/>
      <c r="AP29" s="295"/>
      <c r="AQ29" s="295"/>
      <c r="AR29" s="295"/>
      <c r="AS29" s="295"/>
      <c r="AT29" s="295"/>
      <c r="AU29" s="122"/>
      <c r="AV29" s="115"/>
      <c r="AW29" s="7"/>
      <c r="AX29" s="295"/>
      <c r="AY29" s="295"/>
      <c r="AZ29" s="295"/>
      <c r="BA29" s="295"/>
      <c r="BB29" s="295"/>
      <c r="BC29" s="295"/>
      <c r="BD29" s="295"/>
      <c r="BE29" s="295"/>
      <c r="BF29" s="295"/>
      <c r="BG29" s="295"/>
      <c r="BH29" s="295"/>
      <c r="BI29" s="122"/>
      <c r="BJ29" s="115"/>
      <c r="BK29" s="200"/>
      <c r="BL29" s="129"/>
      <c r="BM29" s="160"/>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row>
    <row r="30" spans="1:153" ht="19.5" customHeight="1">
      <c r="A30" s="133"/>
      <c r="B30" s="451"/>
      <c r="C30" s="133" t="s">
        <v>7</v>
      </c>
      <c r="D30" s="126"/>
      <c r="E30" s="126"/>
      <c r="F30" s="137"/>
      <c r="G30" s="126"/>
      <c r="H30" s="126"/>
      <c r="I30" s="126"/>
      <c r="J30" s="126"/>
      <c r="K30" s="126"/>
      <c r="L30" s="126"/>
      <c r="M30" s="126"/>
      <c r="N30" s="126"/>
      <c r="O30" s="126"/>
      <c r="P30" s="126"/>
      <c r="Q30" s="126"/>
      <c r="R30" s="126"/>
      <c r="S30" s="126"/>
      <c r="T30" s="126"/>
      <c r="U30" s="125"/>
      <c r="V30" s="125"/>
      <c r="W30" s="125"/>
      <c r="X30" s="125"/>
      <c r="Y30" s="125"/>
      <c r="Z30" s="125"/>
      <c r="AA30" s="125"/>
      <c r="AB30" s="125"/>
      <c r="AC30" s="125"/>
      <c r="AD30" s="125"/>
      <c r="AE30" s="125"/>
      <c r="AF30" s="310" t="s">
        <v>3100</v>
      </c>
      <c r="AG30" s="310"/>
      <c r="AH30" s="310"/>
      <c r="AI30" s="294"/>
      <c r="AJ30" s="312"/>
      <c r="AK30" s="313"/>
      <c r="AL30" s="313"/>
      <c r="AM30" s="313"/>
      <c r="AN30" s="313"/>
      <c r="AO30" s="313"/>
      <c r="AP30" s="313"/>
      <c r="AQ30" s="313"/>
      <c r="AR30" s="313"/>
      <c r="AS30" s="313"/>
      <c r="AT30" s="314"/>
      <c r="AU30" s="122"/>
      <c r="AV30" s="115" t="s">
        <v>0</v>
      </c>
      <c r="AW30" s="295"/>
      <c r="AX30" s="312"/>
      <c r="AY30" s="313"/>
      <c r="AZ30" s="313"/>
      <c r="BA30" s="313"/>
      <c r="BB30" s="313"/>
      <c r="BC30" s="313"/>
      <c r="BD30" s="313"/>
      <c r="BE30" s="313"/>
      <c r="BF30" s="313"/>
      <c r="BG30" s="313"/>
      <c r="BH30" s="314"/>
      <c r="BI30" s="122"/>
      <c r="BJ30" s="115" t="s">
        <v>2</v>
      </c>
      <c r="BK30" s="200"/>
      <c r="BL30" s="130" t="str">
        <f>IF(BM30&lt;&gt;"","●","")</f>
        <v/>
      </c>
      <c r="BM30" s="132" t="str">
        <f>IF(OR(AND(OR(AJ30=0,AJ30=""),AX30&gt;0),AND(AJ30&gt;0,OR(AX30=0,AX30=""))),"「レセプト件数」、「算定回数」のいずれかが「0」か「空白」となっていますが、それ以外が1以上となっています。正しいレセプト件数・算定回数をご記入ください。",IF(AJ30&gt;AX30,"「算定回数」が「レセプト件数」よりも小さくなっています。算定レセプトにおける算定回数をご記入ください。",IF(AND(AJ30+AX30&gt;0,SUM(AJ24:AT27,AJ33:AT36,AJ69,AJ102,AJ132:AT153,AJ162,AJ171,AJ180,AJ189,AJ294:AT306,AJ318,AJ327,AJ336,AJ339:AT351,AJ393,AJ417,AJ435,AJ453,AJ456,AJ477)+SUM(AX24:BH27,AX33:BH36,AX69,AX102,AX132: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31"/>
      <c r="CW30" s="131"/>
      <c r="CX30" s="131"/>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row>
    <row r="31" spans="1:153" ht="2.25" customHeight="1" thickBot="1">
      <c r="A31" s="133"/>
      <c r="B31" s="451"/>
      <c r="C31" s="37"/>
      <c r="D31" s="127"/>
      <c r="E31" s="127"/>
      <c r="F31" s="134"/>
      <c r="G31" s="127"/>
      <c r="H31" s="127"/>
      <c r="I31" s="127"/>
      <c r="J31" s="127"/>
      <c r="K31" s="127"/>
      <c r="L31" s="127"/>
      <c r="M31" s="127"/>
      <c r="N31" s="127"/>
      <c r="O31" s="127"/>
      <c r="P31" s="127"/>
      <c r="Q31" s="127"/>
      <c r="R31" s="127"/>
      <c r="S31" s="127"/>
      <c r="T31" s="127"/>
      <c r="U31" s="1"/>
      <c r="V31" s="1"/>
      <c r="W31" s="1"/>
      <c r="X31" s="1"/>
      <c r="Y31" s="1"/>
      <c r="Z31" s="1"/>
      <c r="AA31" s="1"/>
      <c r="AB31" s="1"/>
      <c r="AC31" s="1"/>
      <c r="AD31" s="1"/>
      <c r="AE31" s="1"/>
      <c r="AF31" s="127"/>
      <c r="AG31" s="127"/>
      <c r="AH31" s="128"/>
      <c r="AI31" s="299"/>
      <c r="AJ31" s="298"/>
      <c r="AK31" s="298"/>
      <c r="AL31" s="298"/>
      <c r="AM31" s="298"/>
      <c r="AN31" s="298"/>
      <c r="AO31" s="298"/>
      <c r="AP31" s="298"/>
      <c r="AQ31" s="298"/>
      <c r="AR31" s="298"/>
      <c r="AS31" s="298"/>
      <c r="AT31" s="298"/>
      <c r="AU31" s="121"/>
      <c r="AV31" s="116"/>
      <c r="AW31" s="10"/>
      <c r="AX31" s="298"/>
      <c r="AY31" s="298"/>
      <c r="AZ31" s="298"/>
      <c r="BA31" s="298"/>
      <c r="BB31" s="298"/>
      <c r="BC31" s="298"/>
      <c r="BD31" s="298"/>
      <c r="BE31" s="298"/>
      <c r="BF31" s="298"/>
      <c r="BG31" s="298"/>
      <c r="BH31" s="298"/>
      <c r="BI31" s="121"/>
      <c r="BJ31" s="116"/>
      <c r="BK31" s="200"/>
      <c r="BL31" s="129"/>
      <c r="BM31" s="160"/>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row>
    <row r="32" spans="1:153" ht="2.25" customHeight="1">
      <c r="A32" s="133"/>
      <c r="B32" s="451"/>
      <c r="C32" s="133"/>
      <c r="D32" s="126"/>
      <c r="E32" s="126"/>
      <c r="F32" s="137"/>
      <c r="G32" s="126"/>
      <c r="H32" s="126"/>
      <c r="I32" s="126"/>
      <c r="J32" s="126"/>
      <c r="K32" s="126"/>
      <c r="L32" s="126"/>
      <c r="M32" s="126"/>
      <c r="N32" s="126"/>
      <c r="O32" s="126"/>
      <c r="P32" s="126"/>
      <c r="Q32" s="126"/>
      <c r="R32" s="126"/>
      <c r="S32" s="126"/>
      <c r="T32" s="126"/>
      <c r="U32" s="125"/>
      <c r="V32" s="125"/>
      <c r="W32" s="125"/>
      <c r="X32" s="125"/>
      <c r="Y32" s="125"/>
      <c r="Z32" s="125"/>
      <c r="AA32" s="125"/>
      <c r="AB32" s="125"/>
      <c r="AC32" s="125"/>
      <c r="AD32" s="125"/>
      <c r="AE32" s="125"/>
      <c r="AF32" s="293"/>
      <c r="AG32" s="293"/>
      <c r="AH32" s="293"/>
      <c r="AI32" s="294"/>
      <c r="AJ32" s="295"/>
      <c r="AK32" s="295"/>
      <c r="AL32" s="295"/>
      <c r="AM32" s="295"/>
      <c r="AN32" s="295"/>
      <c r="AO32" s="295"/>
      <c r="AP32" s="295"/>
      <c r="AQ32" s="295"/>
      <c r="AR32" s="295"/>
      <c r="AS32" s="295"/>
      <c r="AT32" s="295"/>
      <c r="AU32" s="122"/>
      <c r="AV32" s="115"/>
      <c r="AW32" s="7"/>
      <c r="AX32" s="295"/>
      <c r="AY32" s="295"/>
      <c r="AZ32" s="295"/>
      <c r="BA32" s="295"/>
      <c r="BB32" s="295"/>
      <c r="BC32" s="295"/>
      <c r="BD32" s="295"/>
      <c r="BE32" s="295"/>
      <c r="BF32" s="295"/>
      <c r="BG32" s="295"/>
      <c r="BH32" s="295"/>
      <c r="BI32" s="122"/>
      <c r="BJ32" s="115"/>
      <c r="BK32" s="200"/>
      <c r="BL32" s="129"/>
      <c r="BM32" s="160"/>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row>
    <row r="33" spans="1:153" ht="19.5" customHeight="1">
      <c r="A33" s="133"/>
      <c r="B33" s="451"/>
      <c r="C33" s="133" t="s">
        <v>8</v>
      </c>
      <c r="D33" s="126"/>
      <c r="E33" s="126"/>
      <c r="F33" s="137"/>
      <c r="G33" s="126"/>
      <c r="H33" s="126"/>
      <c r="I33" s="126"/>
      <c r="J33" s="126"/>
      <c r="K33" s="126"/>
      <c r="L33" s="126"/>
      <c r="M33" s="126"/>
      <c r="N33" s="126"/>
      <c r="O33" s="126"/>
      <c r="P33" s="126"/>
      <c r="Q33" s="126"/>
      <c r="R33" s="126"/>
      <c r="S33" s="126"/>
      <c r="T33" s="126"/>
      <c r="U33" s="125"/>
      <c r="V33" s="125"/>
      <c r="W33" s="125"/>
      <c r="X33" s="125"/>
      <c r="Y33" s="125"/>
      <c r="Z33" s="125"/>
      <c r="AA33" s="125"/>
      <c r="AB33" s="125"/>
      <c r="AC33" s="125"/>
      <c r="AD33" s="125"/>
      <c r="AE33" s="125"/>
      <c r="AF33" s="310" t="s">
        <v>3101</v>
      </c>
      <c r="AG33" s="310"/>
      <c r="AH33" s="310"/>
      <c r="AI33" s="294"/>
      <c r="AJ33" s="312"/>
      <c r="AK33" s="313"/>
      <c r="AL33" s="313"/>
      <c r="AM33" s="313"/>
      <c r="AN33" s="313"/>
      <c r="AO33" s="313"/>
      <c r="AP33" s="313"/>
      <c r="AQ33" s="313"/>
      <c r="AR33" s="313"/>
      <c r="AS33" s="313"/>
      <c r="AT33" s="314"/>
      <c r="AU33" s="122"/>
      <c r="AV33" s="115" t="s">
        <v>0</v>
      </c>
      <c r="AW33" s="295"/>
      <c r="AX33" s="312"/>
      <c r="AY33" s="313"/>
      <c r="AZ33" s="313"/>
      <c r="BA33" s="313"/>
      <c r="BB33" s="313"/>
      <c r="BC33" s="313"/>
      <c r="BD33" s="313"/>
      <c r="BE33" s="313"/>
      <c r="BF33" s="313"/>
      <c r="BG33" s="313"/>
      <c r="BH33" s="314"/>
      <c r="BI33" s="122"/>
      <c r="BJ33" s="115" t="s">
        <v>2</v>
      </c>
      <c r="BK33" s="200"/>
      <c r="BL33" s="130" t="str">
        <f>IF(BM33&lt;&gt;"","●","")</f>
        <v/>
      </c>
      <c r="BM33" s="132" t="str">
        <f>IF(OR(AND(OR(AJ33=0,AJ33=""),AX33&gt;0),AND(AJ33&gt;0,OR(AX33=0,AX33=""))),"「レセプト件数」、「算定回数」のいずれかが「0」か「空白」となっていますが、それ以外が1以上となっています。正しいレセプト件数・算定回数をご記入ください。",IF(AJ33&gt;AX33,"「算定回数」が「レセプト件数」よりも小さくなっています。算定レセプトにおける算定回数をご記入ください。",IF(AND(AJ33+AX33&gt;0,SUM(AJ24:AT30,AJ36,AJ69,AJ102,AJ132:AT153,AJ162,AJ171,AJ180,AJ189,AJ294:AT306,AJ318,AJ327,AJ336,AJ339:AT351,AJ393,AJ417,AJ435,AJ453,AJ456,AJ477)+SUM(AX24:BH30,AX36,AX69,AX102,AX132: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31"/>
      <c r="CW33" s="131"/>
      <c r="CX33" s="131"/>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row>
    <row r="34" spans="1:153" ht="2.25" customHeight="1" thickBot="1">
      <c r="A34" s="133"/>
      <c r="B34" s="451"/>
      <c r="C34" s="37"/>
      <c r="D34" s="127"/>
      <c r="E34" s="127"/>
      <c r="F34" s="134"/>
      <c r="G34" s="127"/>
      <c r="H34" s="127"/>
      <c r="I34" s="127"/>
      <c r="J34" s="127"/>
      <c r="K34" s="127"/>
      <c r="L34" s="127"/>
      <c r="M34" s="127"/>
      <c r="N34" s="127"/>
      <c r="O34" s="127"/>
      <c r="P34" s="127"/>
      <c r="Q34" s="127"/>
      <c r="R34" s="127"/>
      <c r="S34" s="127"/>
      <c r="T34" s="127"/>
      <c r="U34" s="1"/>
      <c r="V34" s="1"/>
      <c r="W34" s="1"/>
      <c r="X34" s="1"/>
      <c r="Y34" s="1"/>
      <c r="Z34" s="1"/>
      <c r="AA34" s="1"/>
      <c r="AB34" s="1"/>
      <c r="AC34" s="1"/>
      <c r="AD34" s="1"/>
      <c r="AE34" s="1"/>
      <c r="AF34" s="127"/>
      <c r="AG34" s="127"/>
      <c r="AH34" s="128"/>
      <c r="AI34" s="299"/>
      <c r="AJ34" s="298"/>
      <c r="AK34" s="298"/>
      <c r="AL34" s="298"/>
      <c r="AM34" s="298"/>
      <c r="AN34" s="298"/>
      <c r="AO34" s="298"/>
      <c r="AP34" s="298"/>
      <c r="AQ34" s="298"/>
      <c r="AR34" s="298"/>
      <c r="AS34" s="298"/>
      <c r="AT34" s="298"/>
      <c r="AU34" s="121"/>
      <c r="AV34" s="116"/>
      <c r="AW34" s="10"/>
      <c r="AX34" s="298"/>
      <c r="AY34" s="298"/>
      <c r="AZ34" s="298"/>
      <c r="BA34" s="298"/>
      <c r="BB34" s="298"/>
      <c r="BC34" s="298"/>
      <c r="BD34" s="298"/>
      <c r="BE34" s="298"/>
      <c r="BF34" s="298"/>
      <c r="BG34" s="298"/>
      <c r="BH34" s="298"/>
      <c r="BI34" s="121"/>
      <c r="BJ34" s="116"/>
      <c r="BK34" s="200"/>
      <c r="BL34" s="129"/>
      <c r="BM34" s="160"/>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row>
    <row r="35" spans="1:153" ht="2.25" customHeight="1">
      <c r="A35" s="133"/>
      <c r="B35" s="451"/>
      <c r="C35" s="133"/>
      <c r="D35" s="126"/>
      <c r="E35" s="126"/>
      <c r="F35" s="137"/>
      <c r="G35" s="126"/>
      <c r="H35" s="126"/>
      <c r="I35" s="126"/>
      <c r="J35" s="126"/>
      <c r="K35" s="126"/>
      <c r="L35" s="126"/>
      <c r="M35" s="126"/>
      <c r="N35" s="126"/>
      <c r="O35" s="126"/>
      <c r="P35" s="126"/>
      <c r="Q35" s="126"/>
      <c r="R35" s="126"/>
      <c r="S35" s="126"/>
      <c r="T35" s="126"/>
      <c r="U35" s="125"/>
      <c r="V35" s="125"/>
      <c r="W35" s="125"/>
      <c r="X35" s="125"/>
      <c r="Y35" s="125"/>
      <c r="Z35" s="125"/>
      <c r="AA35" s="125"/>
      <c r="AB35" s="125"/>
      <c r="AC35" s="125"/>
      <c r="AD35" s="125"/>
      <c r="AE35" s="125"/>
      <c r="AF35" s="293"/>
      <c r="AG35" s="293"/>
      <c r="AH35" s="293"/>
      <c r="AI35" s="294"/>
      <c r="AJ35" s="295"/>
      <c r="AK35" s="295"/>
      <c r="AL35" s="295"/>
      <c r="AM35" s="295"/>
      <c r="AN35" s="295"/>
      <c r="AO35" s="295"/>
      <c r="AP35" s="295"/>
      <c r="AQ35" s="295"/>
      <c r="AR35" s="295"/>
      <c r="AS35" s="295"/>
      <c r="AT35" s="295"/>
      <c r="AU35" s="122"/>
      <c r="AV35" s="115"/>
      <c r="AW35" s="7"/>
      <c r="AX35" s="295"/>
      <c r="AY35" s="295"/>
      <c r="AZ35" s="295"/>
      <c r="BA35" s="295"/>
      <c r="BB35" s="295"/>
      <c r="BC35" s="295"/>
      <c r="BD35" s="295"/>
      <c r="BE35" s="295"/>
      <c r="BF35" s="295"/>
      <c r="BG35" s="295"/>
      <c r="BH35" s="295"/>
      <c r="BI35" s="122"/>
      <c r="BJ35" s="115"/>
      <c r="BK35" s="200"/>
      <c r="BL35" s="129"/>
      <c r="BM35" s="160"/>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row>
    <row r="36" spans="1:153" ht="19.5" customHeight="1">
      <c r="A36" s="133"/>
      <c r="B36" s="451"/>
      <c r="C36" s="38" t="s">
        <v>1061</v>
      </c>
      <c r="D36" s="126"/>
      <c r="E36" s="126"/>
      <c r="F36" s="137"/>
      <c r="G36" s="126"/>
      <c r="H36" s="126"/>
      <c r="I36" s="126"/>
      <c r="J36" s="126"/>
      <c r="K36" s="126"/>
      <c r="L36" s="126"/>
      <c r="M36" s="126"/>
      <c r="N36" s="126"/>
      <c r="O36" s="126"/>
      <c r="P36" s="126"/>
      <c r="Q36" s="126"/>
      <c r="R36" s="126"/>
      <c r="S36" s="126"/>
      <c r="T36" s="126"/>
      <c r="U36" s="125"/>
      <c r="V36" s="125"/>
      <c r="W36" s="125"/>
      <c r="X36" s="125"/>
      <c r="Y36" s="125"/>
      <c r="Z36" s="125"/>
      <c r="AA36" s="125"/>
      <c r="AB36" s="125"/>
      <c r="AC36" s="125"/>
      <c r="AD36" s="125"/>
      <c r="AE36" s="125"/>
      <c r="AF36" s="310" t="s">
        <v>3102</v>
      </c>
      <c r="AG36" s="310"/>
      <c r="AH36" s="310"/>
      <c r="AI36" s="294"/>
      <c r="AJ36" s="312"/>
      <c r="AK36" s="313"/>
      <c r="AL36" s="313"/>
      <c r="AM36" s="313"/>
      <c r="AN36" s="313"/>
      <c r="AO36" s="313"/>
      <c r="AP36" s="313"/>
      <c r="AQ36" s="313"/>
      <c r="AR36" s="313"/>
      <c r="AS36" s="313"/>
      <c r="AT36" s="314"/>
      <c r="AU36" s="122"/>
      <c r="AV36" s="115" t="s">
        <v>0</v>
      </c>
      <c r="AW36" s="295"/>
      <c r="AX36" s="312"/>
      <c r="AY36" s="313"/>
      <c r="AZ36" s="313"/>
      <c r="BA36" s="313"/>
      <c r="BB36" s="313"/>
      <c r="BC36" s="313"/>
      <c r="BD36" s="313"/>
      <c r="BE36" s="313"/>
      <c r="BF36" s="313"/>
      <c r="BG36" s="313"/>
      <c r="BH36" s="314"/>
      <c r="BI36" s="122"/>
      <c r="BJ36" s="115" t="s">
        <v>2</v>
      </c>
      <c r="BK36" s="200"/>
      <c r="BL36" s="130" t="str">
        <f>IF(BM36&lt;&gt;"","●","")</f>
        <v/>
      </c>
      <c r="BM36" s="132" t="str">
        <f>IF(OR(AND(OR(AJ36=0,AJ36=""),AX36&gt;0),AND(AJ36&gt;0,OR(AX36=0,AX36=""))),"「レセプト件数」、「算定回数」のいずれかが「0」か「空白」となっていますが、それ以外が1以上となっています。正しいレセプト件数・算定回数をご記入ください。",IF(AJ36&gt;AX36,"「算定回数」が「レセプト件数」よりも小さくなっています。算定レセプトにおける算定回数をご記入ください。",IF(AND(AJ36+AX36&gt;0,SUM(AJ24:AT33,AJ39,AJ69,AJ102,AJ132:AT153,AJ162,AJ171,AJ180,AJ189,AJ318,AJ327,AJ339:AT351,AJ393,AJ417,AJ435,AJ453,AJ456,AJ477)+SUM(AX24:BH33,AX39,AX69,AX102,AX132:BH153,AX162,AX171,AX180,AX189,AX318,AX327,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31"/>
      <c r="CW36" s="131"/>
      <c r="CX36" s="131"/>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row>
    <row r="37" spans="1:153" ht="2.25" customHeight="1" thickBot="1">
      <c r="A37" s="133"/>
      <c r="B37" s="451"/>
      <c r="C37" s="39"/>
      <c r="D37" s="127"/>
      <c r="E37" s="127"/>
      <c r="F37" s="134"/>
      <c r="G37" s="127"/>
      <c r="H37" s="127"/>
      <c r="I37" s="127"/>
      <c r="J37" s="127"/>
      <c r="K37" s="127"/>
      <c r="L37" s="127"/>
      <c r="M37" s="127"/>
      <c r="N37" s="127"/>
      <c r="O37" s="127"/>
      <c r="P37" s="127"/>
      <c r="Q37" s="127"/>
      <c r="R37" s="127"/>
      <c r="S37" s="127"/>
      <c r="T37" s="127"/>
      <c r="U37" s="1"/>
      <c r="V37" s="1"/>
      <c r="W37" s="1"/>
      <c r="X37" s="1"/>
      <c r="Y37" s="1"/>
      <c r="Z37" s="1"/>
      <c r="AA37" s="1"/>
      <c r="AB37" s="1"/>
      <c r="AC37" s="1"/>
      <c r="AD37" s="1"/>
      <c r="AE37" s="1"/>
      <c r="AF37" s="127"/>
      <c r="AG37" s="127"/>
      <c r="AH37" s="128"/>
      <c r="AI37" s="299"/>
      <c r="AJ37" s="298"/>
      <c r="AK37" s="298"/>
      <c r="AL37" s="298"/>
      <c r="AM37" s="298"/>
      <c r="AN37" s="298"/>
      <c r="AO37" s="298"/>
      <c r="AP37" s="298"/>
      <c r="AQ37" s="298"/>
      <c r="AR37" s="298"/>
      <c r="AS37" s="298"/>
      <c r="AT37" s="298"/>
      <c r="AU37" s="121"/>
      <c r="AV37" s="116"/>
      <c r="AW37" s="298"/>
      <c r="AX37" s="298"/>
      <c r="AY37" s="298"/>
      <c r="AZ37" s="298"/>
      <c r="BA37" s="298"/>
      <c r="BB37" s="298"/>
      <c r="BC37" s="298"/>
      <c r="BD37" s="298"/>
      <c r="BE37" s="298"/>
      <c r="BF37" s="298"/>
      <c r="BG37" s="298"/>
      <c r="BH37" s="298"/>
      <c r="BI37" s="121"/>
      <c r="BJ37" s="116"/>
      <c r="BK37" s="200"/>
      <c r="BL37" s="129"/>
      <c r="BM37" s="160"/>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row>
    <row r="38" spans="1:153" ht="2.25" customHeight="1">
      <c r="A38" s="133"/>
      <c r="B38" s="451"/>
      <c r="C38" s="429" t="s">
        <v>1060</v>
      </c>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293"/>
      <c r="AG38" s="293"/>
      <c r="AH38" s="293"/>
      <c r="AI38" s="294"/>
      <c r="AJ38" s="295"/>
      <c r="AK38" s="295"/>
      <c r="AL38" s="295"/>
      <c r="AM38" s="295"/>
      <c r="AN38" s="295"/>
      <c r="AO38" s="295"/>
      <c r="AP38" s="295"/>
      <c r="AQ38" s="295"/>
      <c r="AR38" s="295"/>
      <c r="AS38" s="295"/>
      <c r="AT38" s="295"/>
      <c r="AU38" s="122"/>
      <c r="AV38" s="115"/>
      <c r="AW38" s="7"/>
      <c r="AX38" s="295"/>
      <c r="AY38" s="295"/>
      <c r="AZ38" s="295"/>
      <c r="BA38" s="295"/>
      <c r="BB38" s="295"/>
      <c r="BC38" s="295"/>
      <c r="BD38" s="295"/>
      <c r="BE38" s="295"/>
      <c r="BF38" s="295"/>
      <c r="BG38" s="295"/>
      <c r="BH38" s="295"/>
      <c r="BI38" s="122"/>
      <c r="BJ38" s="115"/>
      <c r="BK38" s="200"/>
      <c r="BL38" s="129"/>
      <c r="BM38" s="160"/>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row>
    <row r="39" spans="1:153" ht="19.5" customHeight="1">
      <c r="A39" s="133"/>
      <c r="B39" s="451"/>
      <c r="C39" s="446"/>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310" t="s">
        <v>3103</v>
      </c>
      <c r="AG39" s="310"/>
      <c r="AH39" s="310"/>
      <c r="AI39" s="294"/>
      <c r="AJ39" s="312"/>
      <c r="AK39" s="313"/>
      <c r="AL39" s="313"/>
      <c r="AM39" s="313"/>
      <c r="AN39" s="313"/>
      <c r="AO39" s="313"/>
      <c r="AP39" s="313"/>
      <c r="AQ39" s="313"/>
      <c r="AR39" s="313"/>
      <c r="AS39" s="313"/>
      <c r="AT39" s="314"/>
      <c r="AU39" s="122"/>
      <c r="AV39" s="115" t="s">
        <v>0</v>
      </c>
      <c r="AW39" s="295"/>
      <c r="AX39" s="312"/>
      <c r="AY39" s="313"/>
      <c r="AZ39" s="313"/>
      <c r="BA39" s="313"/>
      <c r="BB39" s="313"/>
      <c r="BC39" s="313"/>
      <c r="BD39" s="313"/>
      <c r="BE39" s="313"/>
      <c r="BF39" s="313"/>
      <c r="BG39" s="313"/>
      <c r="BH39" s="314"/>
      <c r="BI39" s="122"/>
      <c r="BJ39" s="115" t="s">
        <v>2</v>
      </c>
      <c r="BK39" s="200"/>
      <c r="BL39" s="130" t="str">
        <f>IF(BM39&lt;&gt;"","●","")</f>
        <v/>
      </c>
      <c r="BM39" s="132" t="str">
        <f>IF(OR(AND(OR(AJ39=0,AJ39=""),OR(AX39&gt;0,SUM(AJ42:AT66)&gt;0,SUM(AX42:BH66)&gt;0)),AND(OR(AJ39&gt;0,SUM(AJ42:AT66)&gt;0,SUM(AX42:BH66)&gt;0),OR(AX39=0,AX39=""))),"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39&gt;AX39,"「算定回数」が「レセプト件数」よりも小さくなっています。算定レセプトにおける算定回数をご記入ください。",IF(COUNTIF(BL42:BL66,"●")&gt;0,"内訳の項目に記入内容の見直しが必要な欄があります。メッセージの内容をご確認のうえ、適宜、ご修正ください。",IF(AX39&lt;&gt;SUM(AX42:BH66),"当該項目の「算定回数」と、内訳の「算定回数」の合計が一致していません。正しい算定回数をご記入ください。",IF(OR(AJ39&lt;MAX(AJ42:AT66),AJ39&gt;SUM(AJ42:AT66)),"当該項目の「レセプト件数」が、内訳の個別の項目の数値を下回っているか、内訳の合計よりも大きくなっています。正しいレセプト件数をご記入ください。",IF(AND(AJ39+AX39&gt;0,SUM(AJ69,AJ102,AJ132:AT153,AJ162,AJ171,AJ180,AJ189,AJ294:AT306,AJ318,AJ327,AJ336,AJ339:AT351,AJ393,AJ417,AJ435,AJ453,AJ456,AJ477)+SUM(AX69,AX102,AX132: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31"/>
      <c r="CW39" s="131"/>
      <c r="CX39" s="131"/>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row>
    <row r="40" spans="1:153" ht="2.25" customHeight="1" thickBot="1">
      <c r="A40" s="133"/>
      <c r="B40" s="451"/>
      <c r="C40" s="446"/>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127"/>
      <c r="AG40" s="127"/>
      <c r="AH40" s="128"/>
      <c r="AI40" s="299"/>
      <c r="AJ40" s="298"/>
      <c r="AK40" s="298"/>
      <c r="AL40" s="298"/>
      <c r="AM40" s="298"/>
      <c r="AN40" s="298"/>
      <c r="AO40" s="298"/>
      <c r="AP40" s="298"/>
      <c r="AQ40" s="298"/>
      <c r="AR40" s="298"/>
      <c r="AS40" s="298"/>
      <c r="AT40" s="298"/>
      <c r="AU40" s="121"/>
      <c r="AV40" s="116"/>
      <c r="AW40" s="10"/>
      <c r="AX40" s="298"/>
      <c r="AY40" s="298"/>
      <c r="AZ40" s="298"/>
      <c r="BA40" s="298"/>
      <c r="BB40" s="298"/>
      <c r="BC40" s="298"/>
      <c r="BD40" s="298"/>
      <c r="BE40" s="298"/>
      <c r="BF40" s="298"/>
      <c r="BG40" s="298"/>
      <c r="BH40" s="298"/>
      <c r="BI40" s="121"/>
      <c r="BJ40" s="116"/>
      <c r="BK40" s="200"/>
      <c r="BL40" s="129"/>
      <c r="BM40" s="160"/>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row>
    <row r="41" spans="1:153" ht="2.25" customHeight="1">
      <c r="A41" s="133"/>
      <c r="B41" s="451"/>
      <c r="C41" s="133"/>
      <c r="D41" s="35"/>
      <c r="E41" s="36"/>
      <c r="F41" s="136"/>
      <c r="G41" s="36"/>
      <c r="H41" s="36"/>
      <c r="I41" s="36"/>
      <c r="J41" s="36"/>
      <c r="K41" s="36"/>
      <c r="L41" s="36"/>
      <c r="M41" s="36"/>
      <c r="N41" s="36"/>
      <c r="O41" s="36"/>
      <c r="P41" s="36"/>
      <c r="Q41" s="36"/>
      <c r="R41" s="36"/>
      <c r="S41" s="36"/>
      <c r="T41" s="36"/>
      <c r="U41" s="6"/>
      <c r="V41" s="6"/>
      <c r="W41" s="6"/>
      <c r="X41" s="6"/>
      <c r="Y41" s="6"/>
      <c r="Z41" s="6"/>
      <c r="AA41" s="6"/>
      <c r="AB41" s="6"/>
      <c r="AC41" s="6"/>
      <c r="AD41" s="6"/>
      <c r="AE41" s="6"/>
      <c r="AF41" s="293"/>
      <c r="AG41" s="293"/>
      <c r="AH41" s="293"/>
      <c r="AI41" s="294"/>
      <c r="AJ41" s="295"/>
      <c r="AK41" s="295"/>
      <c r="AL41" s="295"/>
      <c r="AM41" s="295"/>
      <c r="AN41" s="295"/>
      <c r="AO41" s="295"/>
      <c r="AP41" s="295"/>
      <c r="AQ41" s="295"/>
      <c r="AR41" s="295"/>
      <c r="AS41" s="295"/>
      <c r="AT41" s="295"/>
      <c r="AU41" s="122"/>
      <c r="AV41" s="115"/>
      <c r="AW41" s="7"/>
      <c r="AX41" s="295"/>
      <c r="AY41" s="295"/>
      <c r="AZ41" s="295"/>
      <c r="BA41" s="295"/>
      <c r="BB41" s="295"/>
      <c r="BC41" s="295"/>
      <c r="BD41" s="295"/>
      <c r="BE41" s="295"/>
      <c r="BF41" s="295"/>
      <c r="BG41" s="295"/>
      <c r="BH41" s="295"/>
      <c r="BI41" s="122"/>
      <c r="BJ41" s="115"/>
      <c r="BK41" s="200"/>
      <c r="BL41" s="129"/>
      <c r="BM41" s="160"/>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row>
    <row r="42" spans="1:153" ht="19.5" customHeight="1">
      <c r="A42" s="133"/>
      <c r="B42" s="451"/>
      <c r="C42" s="133"/>
      <c r="D42" s="38" t="s">
        <v>10</v>
      </c>
      <c r="E42" s="126"/>
      <c r="F42" s="137"/>
      <c r="G42" s="126"/>
      <c r="H42" s="126"/>
      <c r="I42" s="126"/>
      <c r="J42" s="126"/>
      <c r="K42" s="126"/>
      <c r="L42" s="126"/>
      <c r="M42" s="126"/>
      <c r="N42" s="126"/>
      <c r="O42" s="126"/>
      <c r="P42" s="126"/>
      <c r="Q42" s="126"/>
      <c r="R42" s="126"/>
      <c r="S42" s="126"/>
      <c r="T42" s="126"/>
      <c r="U42" s="125"/>
      <c r="V42" s="125"/>
      <c r="W42" s="125"/>
      <c r="X42" s="125"/>
      <c r="Y42" s="125"/>
      <c r="Z42" s="125"/>
      <c r="AA42" s="125"/>
      <c r="AB42" s="125"/>
      <c r="AC42" s="125"/>
      <c r="AD42" s="125"/>
      <c r="AE42" s="125"/>
      <c r="AF42" s="310" t="s">
        <v>3104</v>
      </c>
      <c r="AG42" s="310"/>
      <c r="AH42" s="310"/>
      <c r="AI42" s="294"/>
      <c r="AJ42" s="312"/>
      <c r="AK42" s="313"/>
      <c r="AL42" s="313"/>
      <c r="AM42" s="313"/>
      <c r="AN42" s="313"/>
      <c r="AO42" s="313"/>
      <c r="AP42" s="313"/>
      <c r="AQ42" s="313"/>
      <c r="AR42" s="313"/>
      <c r="AS42" s="313"/>
      <c r="AT42" s="314"/>
      <c r="AU42" s="122"/>
      <c r="AV42" s="115" t="s">
        <v>0</v>
      </c>
      <c r="AW42" s="295"/>
      <c r="AX42" s="312"/>
      <c r="AY42" s="313"/>
      <c r="AZ42" s="313"/>
      <c r="BA42" s="313"/>
      <c r="BB42" s="313"/>
      <c r="BC42" s="313"/>
      <c r="BD42" s="313"/>
      <c r="BE42" s="313"/>
      <c r="BF42" s="313"/>
      <c r="BG42" s="313"/>
      <c r="BH42" s="314"/>
      <c r="BI42" s="122"/>
      <c r="BJ42" s="115" t="s">
        <v>2</v>
      </c>
      <c r="BK42" s="200"/>
      <c r="BL42" s="130" t="str">
        <f>IF(BM42&lt;&gt;"","●","")</f>
        <v/>
      </c>
      <c r="BM42" s="132" t="str">
        <f>IF(OR(AND(OR(AJ42=0,AJ42=""),AX42&gt;0),AND(AJ42&gt;0,OR(AX42=0,AX42=""))),"「レセプト件数」、「算定回数」のいずれかが「0」か「空白」となっていますが、それ以外が1以上となっています。正しいレセプト件数・算定回数をご記入ください。",IF(AJ42&gt;AX42,"「算定回数」が「レセプト件数」よりも小さくなっています。算定レセプトにおける算定回数をご記入ください。",""))</f>
        <v/>
      </c>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31"/>
      <c r="CW42" s="131"/>
      <c r="CX42" s="131"/>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row>
    <row r="43" spans="1:153" ht="2.25" customHeight="1" thickBot="1">
      <c r="A43" s="133"/>
      <c r="B43" s="451"/>
      <c r="C43" s="133"/>
      <c r="D43" s="39"/>
      <c r="E43" s="127"/>
      <c r="F43" s="134"/>
      <c r="G43" s="127"/>
      <c r="H43" s="127"/>
      <c r="I43" s="127"/>
      <c r="J43" s="127"/>
      <c r="K43" s="127"/>
      <c r="L43" s="127"/>
      <c r="M43" s="127"/>
      <c r="N43" s="127"/>
      <c r="O43" s="127"/>
      <c r="P43" s="127"/>
      <c r="Q43" s="127"/>
      <c r="R43" s="127"/>
      <c r="S43" s="127"/>
      <c r="T43" s="127"/>
      <c r="U43" s="1"/>
      <c r="V43" s="1"/>
      <c r="W43" s="1"/>
      <c r="X43" s="1"/>
      <c r="Y43" s="1"/>
      <c r="Z43" s="1"/>
      <c r="AA43" s="1"/>
      <c r="AB43" s="1"/>
      <c r="AC43" s="1"/>
      <c r="AD43" s="1"/>
      <c r="AE43" s="1"/>
      <c r="AF43" s="127"/>
      <c r="AG43" s="127"/>
      <c r="AH43" s="128"/>
      <c r="AI43" s="299"/>
      <c r="AJ43" s="298"/>
      <c r="AK43" s="298"/>
      <c r="AL43" s="298"/>
      <c r="AM43" s="298"/>
      <c r="AN43" s="298"/>
      <c r="AO43" s="298"/>
      <c r="AP43" s="298"/>
      <c r="AQ43" s="298"/>
      <c r="AR43" s="298"/>
      <c r="AS43" s="298"/>
      <c r="AT43" s="298"/>
      <c r="AU43" s="121"/>
      <c r="AV43" s="116"/>
      <c r="AW43" s="10"/>
      <c r="AX43" s="298"/>
      <c r="AY43" s="298"/>
      <c r="AZ43" s="298"/>
      <c r="BA43" s="298"/>
      <c r="BB43" s="298"/>
      <c r="BC43" s="298"/>
      <c r="BD43" s="298"/>
      <c r="BE43" s="298"/>
      <c r="BF43" s="298"/>
      <c r="BG43" s="298"/>
      <c r="BH43" s="298"/>
      <c r="BI43" s="121"/>
      <c r="BJ43" s="116"/>
      <c r="BK43" s="200"/>
      <c r="BL43" s="129"/>
      <c r="BM43" s="160"/>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row>
    <row r="44" spans="1:153" ht="2.25" customHeight="1">
      <c r="A44" s="133"/>
      <c r="B44" s="451"/>
      <c r="C44" s="133"/>
      <c r="D44" s="38"/>
      <c r="E44" s="126"/>
      <c r="F44" s="137"/>
      <c r="G44" s="126"/>
      <c r="H44" s="126"/>
      <c r="I44" s="126"/>
      <c r="J44" s="126"/>
      <c r="K44" s="126"/>
      <c r="L44" s="126"/>
      <c r="M44" s="126"/>
      <c r="N44" s="126"/>
      <c r="O44" s="126"/>
      <c r="P44" s="126"/>
      <c r="Q44" s="126"/>
      <c r="R44" s="126"/>
      <c r="S44" s="126"/>
      <c r="T44" s="126"/>
      <c r="U44" s="125"/>
      <c r="V44" s="125"/>
      <c r="W44" s="125"/>
      <c r="X44" s="125"/>
      <c r="Y44" s="125"/>
      <c r="Z44" s="125"/>
      <c r="AA44" s="125"/>
      <c r="AB44" s="125"/>
      <c r="AC44" s="125"/>
      <c r="AD44" s="125"/>
      <c r="AE44" s="125"/>
      <c r="AF44" s="293"/>
      <c r="AG44" s="293"/>
      <c r="AH44" s="293"/>
      <c r="AI44" s="294"/>
      <c r="AJ44" s="295"/>
      <c r="AK44" s="295"/>
      <c r="AL44" s="295"/>
      <c r="AM44" s="295"/>
      <c r="AN44" s="295"/>
      <c r="AO44" s="295"/>
      <c r="AP44" s="295"/>
      <c r="AQ44" s="295"/>
      <c r="AR44" s="295"/>
      <c r="AS44" s="295"/>
      <c r="AT44" s="295"/>
      <c r="AU44" s="122"/>
      <c r="AV44" s="115"/>
      <c r="AW44" s="7"/>
      <c r="AX44" s="295"/>
      <c r="AY44" s="295"/>
      <c r="AZ44" s="295"/>
      <c r="BA44" s="295"/>
      <c r="BB44" s="295"/>
      <c r="BC44" s="295"/>
      <c r="BD44" s="295"/>
      <c r="BE44" s="295"/>
      <c r="BF44" s="295"/>
      <c r="BG44" s="295"/>
      <c r="BH44" s="295"/>
      <c r="BI44" s="122"/>
      <c r="BJ44" s="115"/>
      <c r="BK44" s="200"/>
      <c r="BL44" s="129"/>
      <c r="BM44" s="160"/>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row>
    <row r="45" spans="1:153" ht="19.5" customHeight="1">
      <c r="A45" s="133"/>
      <c r="B45" s="451"/>
      <c r="C45" s="133"/>
      <c r="D45" s="38" t="s">
        <v>11</v>
      </c>
      <c r="E45" s="126"/>
      <c r="F45" s="137"/>
      <c r="G45" s="126"/>
      <c r="H45" s="126"/>
      <c r="I45" s="126"/>
      <c r="J45" s="126"/>
      <c r="K45" s="126"/>
      <c r="L45" s="126"/>
      <c r="M45" s="126"/>
      <c r="N45" s="126"/>
      <c r="O45" s="126"/>
      <c r="P45" s="126"/>
      <c r="Q45" s="126"/>
      <c r="R45" s="126"/>
      <c r="S45" s="126"/>
      <c r="T45" s="126"/>
      <c r="U45" s="125"/>
      <c r="V45" s="125"/>
      <c r="W45" s="125"/>
      <c r="X45" s="125"/>
      <c r="Y45" s="125"/>
      <c r="Z45" s="125"/>
      <c r="AA45" s="125"/>
      <c r="AB45" s="125"/>
      <c r="AC45" s="125"/>
      <c r="AD45" s="125"/>
      <c r="AE45" s="125"/>
      <c r="AF45" s="310" t="s">
        <v>3105</v>
      </c>
      <c r="AG45" s="310"/>
      <c r="AH45" s="310"/>
      <c r="AI45" s="294"/>
      <c r="AJ45" s="312"/>
      <c r="AK45" s="313"/>
      <c r="AL45" s="313"/>
      <c r="AM45" s="313"/>
      <c r="AN45" s="313"/>
      <c r="AO45" s="313"/>
      <c r="AP45" s="313"/>
      <c r="AQ45" s="313"/>
      <c r="AR45" s="313"/>
      <c r="AS45" s="313"/>
      <c r="AT45" s="314"/>
      <c r="AU45" s="122"/>
      <c r="AV45" s="115" t="s">
        <v>0</v>
      </c>
      <c r="AW45" s="295"/>
      <c r="AX45" s="312"/>
      <c r="AY45" s="313"/>
      <c r="AZ45" s="313"/>
      <c r="BA45" s="313"/>
      <c r="BB45" s="313"/>
      <c r="BC45" s="313"/>
      <c r="BD45" s="313"/>
      <c r="BE45" s="313"/>
      <c r="BF45" s="313"/>
      <c r="BG45" s="313"/>
      <c r="BH45" s="314"/>
      <c r="BI45" s="122"/>
      <c r="BJ45" s="115" t="s">
        <v>2</v>
      </c>
      <c r="BK45" s="200"/>
      <c r="BL45" s="130" t="str">
        <f>IF(BM45&lt;&gt;"","●","")</f>
        <v/>
      </c>
      <c r="BM45" s="132" t="str">
        <f>IF(OR(AND(OR(AJ45=0,AJ45=""),AX45&gt;0),AND(AJ45&gt;0,OR(AX45=0,AX45=""))),"「レセプト件数」、「算定回数」のいずれかが「0」か「空白」となっていますが、それ以外が1以上となっています。正しいレセプト件数・算定回数をご記入ください。",IF(AJ45&gt;AX45,"「算定回数」が「レセプト件数」よりも小さくなっています。算定レセプトにおける算定回数をご記入ください。",""))</f>
        <v/>
      </c>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31"/>
      <c r="CW45" s="131"/>
      <c r="CX45" s="131"/>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row>
    <row r="46" spans="1:153" ht="2.25" customHeight="1" thickBot="1">
      <c r="A46" s="133"/>
      <c r="B46" s="451"/>
      <c r="C46" s="133"/>
      <c r="D46" s="39"/>
      <c r="E46" s="127"/>
      <c r="F46" s="134"/>
      <c r="G46" s="127"/>
      <c r="H46" s="127"/>
      <c r="I46" s="127"/>
      <c r="J46" s="127"/>
      <c r="K46" s="127"/>
      <c r="L46" s="127"/>
      <c r="M46" s="127"/>
      <c r="N46" s="127"/>
      <c r="O46" s="127"/>
      <c r="P46" s="127"/>
      <c r="Q46" s="127"/>
      <c r="R46" s="127"/>
      <c r="S46" s="127"/>
      <c r="T46" s="127"/>
      <c r="U46" s="1"/>
      <c r="V46" s="1"/>
      <c r="W46" s="1"/>
      <c r="X46" s="1"/>
      <c r="Y46" s="1"/>
      <c r="Z46" s="1"/>
      <c r="AA46" s="1"/>
      <c r="AB46" s="1"/>
      <c r="AC46" s="1"/>
      <c r="AD46" s="1"/>
      <c r="AE46" s="1"/>
      <c r="AF46" s="127"/>
      <c r="AG46" s="127"/>
      <c r="AH46" s="128"/>
      <c r="AI46" s="299"/>
      <c r="AJ46" s="298"/>
      <c r="AK46" s="298"/>
      <c r="AL46" s="298"/>
      <c r="AM46" s="298"/>
      <c r="AN46" s="298"/>
      <c r="AO46" s="298"/>
      <c r="AP46" s="298"/>
      <c r="AQ46" s="298"/>
      <c r="AR46" s="298"/>
      <c r="AS46" s="298"/>
      <c r="AT46" s="298"/>
      <c r="AU46" s="121"/>
      <c r="AV46" s="116"/>
      <c r="AW46" s="10"/>
      <c r="AX46" s="298"/>
      <c r="AY46" s="298"/>
      <c r="AZ46" s="298"/>
      <c r="BA46" s="298"/>
      <c r="BB46" s="298"/>
      <c r="BC46" s="298"/>
      <c r="BD46" s="298"/>
      <c r="BE46" s="298"/>
      <c r="BF46" s="298"/>
      <c r="BG46" s="298"/>
      <c r="BH46" s="298"/>
      <c r="BI46" s="121"/>
      <c r="BJ46" s="116"/>
      <c r="BK46" s="200"/>
      <c r="BL46" s="129"/>
      <c r="BM46" s="160"/>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row>
    <row r="47" spans="1:153" ht="2.25" customHeight="1">
      <c r="A47" s="133"/>
      <c r="B47" s="451"/>
      <c r="C47" s="133"/>
      <c r="D47" s="38"/>
      <c r="E47" s="126"/>
      <c r="F47" s="137"/>
      <c r="G47" s="126"/>
      <c r="H47" s="126"/>
      <c r="I47" s="126"/>
      <c r="J47" s="126"/>
      <c r="K47" s="126"/>
      <c r="L47" s="126"/>
      <c r="M47" s="126"/>
      <c r="N47" s="126"/>
      <c r="O47" s="126"/>
      <c r="P47" s="126"/>
      <c r="Q47" s="126"/>
      <c r="R47" s="126"/>
      <c r="S47" s="126"/>
      <c r="T47" s="126"/>
      <c r="U47" s="125"/>
      <c r="V47" s="125"/>
      <c r="W47" s="125"/>
      <c r="X47" s="125"/>
      <c r="Y47" s="125"/>
      <c r="Z47" s="125"/>
      <c r="AA47" s="125"/>
      <c r="AB47" s="125"/>
      <c r="AC47" s="125"/>
      <c r="AD47" s="125"/>
      <c r="AE47" s="125"/>
      <c r="AF47" s="293"/>
      <c r="AG47" s="293"/>
      <c r="AH47" s="293"/>
      <c r="AI47" s="294"/>
      <c r="AJ47" s="295"/>
      <c r="AK47" s="295"/>
      <c r="AL47" s="295"/>
      <c r="AM47" s="295"/>
      <c r="AN47" s="295"/>
      <c r="AO47" s="295"/>
      <c r="AP47" s="295"/>
      <c r="AQ47" s="295"/>
      <c r="AR47" s="295"/>
      <c r="AS47" s="295"/>
      <c r="AT47" s="295"/>
      <c r="AU47" s="122"/>
      <c r="AV47" s="115"/>
      <c r="AW47" s="7"/>
      <c r="AX47" s="295"/>
      <c r="AY47" s="295"/>
      <c r="AZ47" s="295"/>
      <c r="BA47" s="295"/>
      <c r="BB47" s="295"/>
      <c r="BC47" s="295"/>
      <c r="BD47" s="295"/>
      <c r="BE47" s="295"/>
      <c r="BF47" s="295"/>
      <c r="BG47" s="295"/>
      <c r="BH47" s="295"/>
      <c r="BI47" s="122"/>
      <c r="BJ47" s="115"/>
      <c r="BK47" s="200"/>
      <c r="BL47" s="129"/>
      <c r="BM47" s="160"/>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row>
    <row r="48" spans="1:153" ht="19.5" customHeight="1">
      <c r="A48" s="133"/>
      <c r="B48" s="451"/>
      <c r="C48" s="133"/>
      <c r="D48" s="38" t="s">
        <v>12</v>
      </c>
      <c r="E48" s="126"/>
      <c r="F48" s="137"/>
      <c r="G48" s="126"/>
      <c r="H48" s="126"/>
      <c r="I48" s="126"/>
      <c r="J48" s="126"/>
      <c r="K48" s="126"/>
      <c r="L48" s="126"/>
      <c r="M48" s="126"/>
      <c r="N48" s="126"/>
      <c r="O48" s="126"/>
      <c r="P48" s="126"/>
      <c r="Q48" s="126"/>
      <c r="R48" s="126"/>
      <c r="S48" s="126"/>
      <c r="T48" s="126"/>
      <c r="U48" s="125"/>
      <c r="V48" s="125"/>
      <c r="W48" s="125"/>
      <c r="X48" s="125"/>
      <c r="Y48" s="125"/>
      <c r="Z48" s="125"/>
      <c r="AA48" s="125"/>
      <c r="AB48" s="125"/>
      <c r="AC48" s="125"/>
      <c r="AD48" s="125"/>
      <c r="AE48" s="125"/>
      <c r="AF48" s="310" t="s">
        <v>3106</v>
      </c>
      <c r="AG48" s="310"/>
      <c r="AH48" s="310"/>
      <c r="AI48" s="294"/>
      <c r="AJ48" s="312"/>
      <c r="AK48" s="313"/>
      <c r="AL48" s="313"/>
      <c r="AM48" s="313"/>
      <c r="AN48" s="313"/>
      <c r="AO48" s="313"/>
      <c r="AP48" s="313"/>
      <c r="AQ48" s="313"/>
      <c r="AR48" s="313"/>
      <c r="AS48" s="313"/>
      <c r="AT48" s="314"/>
      <c r="AU48" s="122"/>
      <c r="AV48" s="115" t="s">
        <v>0</v>
      </c>
      <c r="AW48" s="295"/>
      <c r="AX48" s="312"/>
      <c r="AY48" s="313"/>
      <c r="AZ48" s="313"/>
      <c r="BA48" s="313"/>
      <c r="BB48" s="313"/>
      <c r="BC48" s="313"/>
      <c r="BD48" s="313"/>
      <c r="BE48" s="313"/>
      <c r="BF48" s="313"/>
      <c r="BG48" s="313"/>
      <c r="BH48" s="314"/>
      <c r="BI48" s="122"/>
      <c r="BJ48" s="115" t="s">
        <v>2</v>
      </c>
      <c r="BK48" s="200"/>
      <c r="BL48" s="130" t="str">
        <f>IF(BM48&lt;&gt;"","●","")</f>
        <v/>
      </c>
      <c r="BM48" s="132" t="str">
        <f>IF(OR(AND(OR(AJ48=0,AJ48=""),AX48&gt;0),AND(AJ48&gt;0,OR(AX48=0,AX48=""))),"「レセプト件数」、「算定回数」のいずれかが「0」か「空白」となっていますが、それ以外が1以上となっています。正しいレセプト件数・算定回数をご記入ください。",IF(AJ48&gt;AX48,"「算定回数」が「レセプト件数」よりも小さくなっています。算定レセプトにおける算定回数をご記入ください。",""))</f>
        <v/>
      </c>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31"/>
      <c r="CW48" s="131"/>
      <c r="CX48" s="131"/>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row>
    <row r="49" spans="1:153" ht="2.25" customHeight="1" thickBot="1">
      <c r="A49" s="133"/>
      <c r="B49" s="451"/>
      <c r="C49" s="133"/>
      <c r="D49" s="39"/>
      <c r="E49" s="127"/>
      <c r="F49" s="134"/>
      <c r="G49" s="127"/>
      <c r="H49" s="127"/>
      <c r="I49" s="127"/>
      <c r="J49" s="127"/>
      <c r="K49" s="127"/>
      <c r="L49" s="127"/>
      <c r="M49" s="127"/>
      <c r="N49" s="127"/>
      <c r="O49" s="127"/>
      <c r="P49" s="127"/>
      <c r="Q49" s="127"/>
      <c r="R49" s="127"/>
      <c r="S49" s="127"/>
      <c r="T49" s="127"/>
      <c r="U49" s="1"/>
      <c r="V49" s="1"/>
      <c r="W49" s="1"/>
      <c r="X49" s="1"/>
      <c r="Y49" s="1"/>
      <c r="Z49" s="1"/>
      <c r="AA49" s="1"/>
      <c r="AB49" s="1"/>
      <c r="AC49" s="1"/>
      <c r="AD49" s="1"/>
      <c r="AE49" s="1"/>
      <c r="AF49" s="127"/>
      <c r="AG49" s="127"/>
      <c r="AH49" s="128"/>
      <c r="AI49" s="299"/>
      <c r="AJ49" s="298"/>
      <c r="AK49" s="298"/>
      <c r="AL49" s="298"/>
      <c r="AM49" s="298"/>
      <c r="AN49" s="298"/>
      <c r="AO49" s="298"/>
      <c r="AP49" s="298"/>
      <c r="AQ49" s="298"/>
      <c r="AR49" s="298"/>
      <c r="AS49" s="298"/>
      <c r="AT49" s="298"/>
      <c r="AU49" s="121"/>
      <c r="AV49" s="116"/>
      <c r="AW49" s="298"/>
      <c r="AX49" s="298"/>
      <c r="AY49" s="298"/>
      <c r="AZ49" s="298"/>
      <c r="BA49" s="298"/>
      <c r="BB49" s="298"/>
      <c r="BC49" s="298"/>
      <c r="BD49" s="298"/>
      <c r="BE49" s="298"/>
      <c r="BF49" s="298"/>
      <c r="BG49" s="298"/>
      <c r="BH49" s="298"/>
      <c r="BI49" s="121"/>
      <c r="BJ49" s="116"/>
      <c r="BK49" s="200"/>
      <c r="BL49" s="129"/>
      <c r="BM49" s="160"/>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row>
    <row r="50" spans="1:153" ht="2.25" customHeight="1">
      <c r="A50" s="133"/>
      <c r="B50" s="451"/>
      <c r="C50" s="133"/>
      <c r="D50" s="38"/>
      <c r="E50" s="126"/>
      <c r="F50" s="137"/>
      <c r="G50" s="126"/>
      <c r="H50" s="126"/>
      <c r="I50" s="126"/>
      <c r="J50" s="126"/>
      <c r="K50" s="126"/>
      <c r="L50" s="126"/>
      <c r="M50" s="126"/>
      <c r="N50" s="126"/>
      <c r="O50" s="126"/>
      <c r="P50" s="126"/>
      <c r="Q50" s="126"/>
      <c r="R50" s="126"/>
      <c r="S50" s="126"/>
      <c r="T50" s="126"/>
      <c r="U50" s="125"/>
      <c r="V50" s="125"/>
      <c r="W50" s="125"/>
      <c r="X50" s="125"/>
      <c r="Y50" s="125"/>
      <c r="Z50" s="125"/>
      <c r="AA50" s="125"/>
      <c r="AB50" s="125"/>
      <c r="AC50" s="125"/>
      <c r="AD50" s="125"/>
      <c r="AE50" s="125"/>
      <c r="AF50" s="293"/>
      <c r="AG50" s="293"/>
      <c r="AH50" s="293"/>
      <c r="AI50" s="294"/>
      <c r="AJ50" s="295"/>
      <c r="AK50" s="295"/>
      <c r="AL50" s="295"/>
      <c r="AM50" s="295"/>
      <c r="AN50" s="295"/>
      <c r="AO50" s="295"/>
      <c r="AP50" s="295"/>
      <c r="AQ50" s="295"/>
      <c r="AR50" s="295"/>
      <c r="AS50" s="295"/>
      <c r="AT50" s="295"/>
      <c r="AU50" s="122"/>
      <c r="AV50" s="115"/>
      <c r="AW50" s="7"/>
      <c r="AX50" s="295"/>
      <c r="AY50" s="295"/>
      <c r="AZ50" s="295"/>
      <c r="BA50" s="295"/>
      <c r="BB50" s="295"/>
      <c r="BC50" s="295"/>
      <c r="BD50" s="295"/>
      <c r="BE50" s="295"/>
      <c r="BF50" s="295"/>
      <c r="BG50" s="295"/>
      <c r="BH50" s="295"/>
      <c r="BI50" s="122"/>
      <c r="BJ50" s="115"/>
      <c r="BK50" s="200"/>
      <c r="BL50" s="129"/>
      <c r="BM50" s="160"/>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row>
    <row r="51" spans="1:153" ht="19.5" customHeight="1">
      <c r="A51" s="133"/>
      <c r="B51" s="451"/>
      <c r="C51" s="133"/>
      <c r="D51" s="38" t="s">
        <v>13</v>
      </c>
      <c r="E51" s="126"/>
      <c r="F51" s="137"/>
      <c r="G51" s="126"/>
      <c r="H51" s="126"/>
      <c r="I51" s="126"/>
      <c r="J51" s="126"/>
      <c r="K51" s="126"/>
      <c r="L51" s="126"/>
      <c r="M51" s="126"/>
      <c r="N51" s="126"/>
      <c r="O51" s="126"/>
      <c r="P51" s="126"/>
      <c r="Q51" s="126"/>
      <c r="R51" s="126"/>
      <c r="S51" s="126"/>
      <c r="T51" s="126"/>
      <c r="U51" s="125"/>
      <c r="V51" s="125"/>
      <c r="W51" s="125"/>
      <c r="X51" s="125"/>
      <c r="Y51" s="125"/>
      <c r="Z51" s="125"/>
      <c r="AA51" s="125"/>
      <c r="AB51" s="125"/>
      <c r="AC51" s="125"/>
      <c r="AD51" s="125"/>
      <c r="AE51" s="125"/>
      <c r="AF51" s="310" t="s">
        <v>3107</v>
      </c>
      <c r="AG51" s="310"/>
      <c r="AH51" s="310"/>
      <c r="AI51" s="294"/>
      <c r="AJ51" s="312"/>
      <c r="AK51" s="313"/>
      <c r="AL51" s="313"/>
      <c r="AM51" s="313"/>
      <c r="AN51" s="313"/>
      <c r="AO51" s="313"/>
      <c r="AP51" s="313"/>
      <c r="AQ51" s="313"/>
      <c r="AR51" s="313"/>
      <c r="AS51" s="313"/>
      <c r="AT51" s="314"/>
      <c r="AU51" s="122"/>
      <c r="AV51" s="115" t="s">
        <v>0</v>
      </c>
      <c r="AW51" s="295"/>
      <c r="AX51" s="312"/>
      <c r="AY51" s="313"/>
      <c r="AZ51" s="313"/>
      <c r="BA51" s="313"/>
      <c r="BB51" s="313"/>
      <c r="BC51" s="313"/>
      <c r="BD51" s="313"/>
      <c r="BE51" s="313"/>
      <c r="BF51" s="313"/>
      <c r="BG51" s="313"/>
      <c r="BH51" s="314"/>
      <c r="BI51" s="122"/>
      <c r="BJ51" s="115" t="s">
        <v>2</v>
      </c>
      <c r="BK51" s="200"/>
      <c r="BL51" s="130" t="str">
        <f>IF(BM51&lt;&gt;"","●","")</f>
        <v/>
      </c>
      <c r="BM51" s="132" t="str">
        <f>IF(OR(AND(OR(AJ51=0,AJ51=""),AX51&gt;0),AND(AJ51&gt;0,OR(AX51=0,AX51=""))),"「レセプト件数」、「算定回数」のいずれかが「0」か「空白」となっていますが、それ以外が1以上となっています。正しいレセプト件数・算定回数をご記入ください。",IF(AJ51&gt;AX51,"「算定回数」が「レセプト件数」よりも小さくなっています。算定レセプトにおける算定回数をご記入ください。",""))</f>
        <v/>
      </c>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31"/>
      <c r="CW51" s="131"/>
      <c r="CX51" s="131"/>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row>
    <row r="52" spans="1:153" ht="2.25" customHeight="1" thickBot="1">
      <c r="A52" s="133"/>
      <c r="B52" s="451"/>
      <c r="C52" s="133"/>
      <c r="D52" s="39"/>
      <c r="E52" s="127"/>
      <c r="F52" s="134"/>
      <c r="G52" s="127"/>
      <c r="H52" s="127"/>
      <c r="I52" s="127"/>
      <c r="J52" s="127"/>
      <c r="K52" s="127"/>
      <c r="L52" s="127"/>
      <c r="M52" s="127"/>
      <c r="N52" s="127"/>
      <c r="O52" s="127"/>
      <c r="P52" s="127"/>
      <c r="Q52" s="127"/>
      <c r="R52" s="127"/>
      <c r="S52" s="127"/>
      <c r="T52" s="127"/>
      <c r="U52" s="1"/>
      <c r="V52" s="1"/>
      <c r="W52" s="1"/>
      <c r="X52" s="1"/>
      <c r="Y52" s="1"/>
      <c r="Z52" s="1"/>
      <c r="AA52" s="1"/>
      <c r="AB52" s="1"/>
      <c r="AC52" s="1"/>
      <c r="AD52" s="1"/>
      <c r="AE52" s="1"/>
      <c r="AF52" s="127"/>
      <c r="AG52" s="127"/>
      <c r="AH52" s="128"/>
      <c r="AI52" s="299"/>
      <c r="AJ52" s="298"/>
      <c r="AK52" s="298"/>
      <c r="AL52" s="298"/>
      <c r="AM52" s="298"/>
      <c r="AN52" s="298"/>
      <c r="AO52" s="298"/>
      <c r="AP52" s="298"/>
      <c r="AQ52" s="298"/>
      <c r="AR52" s="298"/>
      <c r="AS52" s="298"/>
      <c r="AT52" s="298"/>
      <c r="AU52" s="121"/>
      <c r="AV52" s="116"/>
      <c r="AW52" s="10"/>
      <c r="AX52" s="298"/>
      <c r="AY52" s="298"/>
      <c r="AZ52" s="298"/>
      <c r="BA52" s="298"/>
      <c r="BB52" s="298"/>
      <c r="BC52" s="298"/>
      <c r="BD52" s="298"/>
      <c r="BE52" s="298"/>
      <c r="BF52" s="298"/>
      <c r="BG52" s="298"/>
      <c r="BH52" s="298"/>
      <c r="BI52" s="121"/>
      <c r="BJ52" s="116"/>
      <c r="BK52" s="200"/>
      <c r="BL52" s="129"/>
      <c r="BM52" s="160"/>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row>
    <row r="53" spans="1:153" ht="2.25" customHeight="1">
      <c r="A53" s="133"/>
      <c r="B53" s="451"/>
      <c r="C53" s="133"/>
      <c r="D53" s="38"/>
      <c r="E53" s="126"/>
      <c r="F53" s="137"/>
      <c r="G53" s="126"/>
      <c r="H53" s="126"/>
      <c r="I53" s="126"/>
      <c r="J53" s="126"/>
      <c r="K53" s="126"/>
      <c r="L53" s="126"/>
      <c r="M53" s="126"/>
      <c r="N53" s="126"/>
      <c r="O53" s="126"/>
      <c r="P53" s="126"/>
      <c r="Q53" s="126"/>
      <c r="R53" s="126"/>
      <c r="S53" s="126"/>
      <c r="T53" s="126"/>
      <c r="U53" s="125"/>
      <c r="V53" s="125"/>
      <c r="W53" s="125"/>
      <c r="X53" s="125"/>
      <c r="Y53" s="125"/>
      <c r="Z53" s="125"/>
      <c r="AA53" s="125"/>
      <c r="AB53" s="125"/>
      <c r="AC53" s="125"/>
      <c r="AD53" s="125"/>
      <c r="AE53" s="125"/>
      <c r="AF53" s="293"/>
      <c r="AG53" s="293"/>
      <c r="AH53" s="293"/>
      <c r="AI53" s="294"/>
      <c r="AJ53" s="295"/>
      <c r="AK53" s="295"/>
      <c r="AL53" s="295"/>
      <c r="AM53" s="295"/>
      <c r="AN53" s="295"/>
      <c r="AO53" s="295"/>
      <c r="AP53" s="295"/>
      <c r="AQ53" s="295"/>
      <c r="AR53" s="295"/>
      <c r="AS53" s="295"/>
      <c r="AT53" s="295"/>
      <c r="AU53" s="122"/>
      <c r="AV53" s="115"/>
      <c r="AW53" s="7"/>
      <c r="AX53" s="295"/>
      <c r="AY53" s="295"/>
      <c r="AZ53" s="295"/>
      <c r="BA53" s="295"/>
      <c r="BB53" s="295"/>
      <c r="BC53" s="295"/>
      <c r="BD53" s="295"/>
      <c r="BE53" s="295"/>
      <c r="BF53" s="295"/>
      <c r="BG53" s="295"/>
      <c r="BH53" s="295"/>
      <c r="BI53" s="122"/>
      <c r="BJ53" s="115"/>
      <c r="BK53" s="200"/>
      <c r="BL53" s="129"/>
      <c r="BM53" s="160"/>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row>
    <row r="54" spans="1:153" ht="19.5" customHeight="1">
      <c r="A54" s="133"/>
      <c r="B54" s="451"/>
      <c r="C54" s="133"/>
      <c r="D54" s="38" t="s">
        <v>14</v>
      </c>
      <c r="E54" s="126"/>
      <c r="F54" s="137"/>
      <c r="G54" s="126"/>
      <c r="H54" s="126"/>
      <c r="I54" s="126"/>
      <c r="J54" s="126"/>
      <c r="K54" s="126"/>
      <c r="L54" s="126"/>
      <c r="M54" s="126"/>
      <c r="N54" s="126"/>
      <c r="O54" s="126"/>
      <c r="P54" s="126"/>
      <c r="Q54" s="126"/>
      <c r="R54" s="126"/>
      <c r="S54" s="126"/>
      <c r="T54" s="126"/>
      <c r="U54" s="125"/>
      <c r="V54" s="125"/>
      <c r="W54" s="125"/>
      <c r="X54" s="125"/>
      <c r="Y54" s="125"/>
      <c r="Z54" s="125"/>
      <c r="AA54" s="125"/>
      <c r="AB54" s="125"/>
      <c r="AC54" s="125"/>
      <c r="AD54" s="125"/>
      <c r="AE54" s="125"/>
      <c r="AF54" s="310" t="s">
        <v>3108</v>
      </c>
      <c r="AG54" s="310"/>
      <c r="AH54" s="310"/>
      <c r="AI54" s="294"/>
      <c r="AJ54" s="312"/>
      <c r="AK54" s="313"/>
      <c r="AL54" s="313"/>
      <c r="AM54" s="313"/>
      <c r="AN54" s="313"/>
      <c r="AO54" s="313"/>
      <c r="AP54" s="313"/>
      <c r="AQ54" s="313"/>
      <c r="AR54" s="313"/>
      <c r="AS54" s="313"/>
      <c r="AT54" s="314"/>
      <c r="AU54" s="122"/>
      <c r="AV54" s="115" t="s">
        <v>0</v>
      </c>
      <c r="AW54" s="295"/>
      <c r="AX54" s="312"/>
      <c r="AY54" s="313"/>
      <c r="AZ54" s="313"/>
      <c r="BA54" s="313"/>
      <c r="BB54" s="313"/>
      <c r="BC54" s="313"/>
      <c r="BD54" s="313"/>
      <c r="BE54" s="313"/>
      <c r="BF54" s="313"/>
      <c r="BG54" s="313"/>
      <c r="BH54" s="314"/>
      <c r="BI54" s="122"/>
      <c r="BJ54" s="115" t="s">
        <v>2</v>
      </c>
      <c r="BK54" s="200"/>
      <c r="BL54" s="130" t="str">
        <f>IF(BM54&lt;&gt;"","●","")</f>
        <v/>
      </c>
      <c r="BM54" s="132" t="str">
        <f>IF(OR(AND(OR(AJ54=0,AJ54=""),AX54&gt;0),AND(AJ54&gt;0,OR(AX54=0,AX54=""))),"「レセプト件数」、「算定回数」のいずれかが「0」か「空白」となっていますが、それ以外が1以上となっています。正しいレセプト件数・算定回数をご記入ください。",IF(AJ54&gt;AX54,"「算定回数」が「レセプト件数」よりも小さくなっています。算定レセプトにおける算定回数をご記入ください。",""))</f>
        <v/>
      </c>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31"/>
      <c r="CW54" s="131"/>
      <c r="CX54" s="131"/>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row>
    <row r="55" spans="1:153" ht="2.25" customHeight="1" thickBot="1">
      <c r="A55" s="133"/>
      <c r="B55" s="451"/>
      <c r="C55" s="133"/>
      <c r="D55" s="39"/>
      <c r="E55" s="127"/>
      <c r="F55" s="134"/>
      <c r="G55" s="127"/>
      <c r="H55" s="127"/>
      <c r="I55" s="127"/>
      <c r="J55" s="127"/>
      <c r="K55" s="127"/>
      <c r="L55" s="127"/>
      <c r="M55" s="127"/>
      <c r="N55" s="127"/>
      <c r="O55" s="127"/>
      <c r="P55" s="127"/>
      <c r="Q55" s="127"/>
      <c r="R55" s="127"/>
      <c r="S55" s="127"/>
      <c r="T55" s="127"/>
      <c r="U55" s="1"/>
      <c r="V55" s="1"/>
      <c r="W55" s="1"/>
      <c r="X55" s="1"/>
      <c r="Y55" s="1"/>
      <c r="Z55" s="1"/>
      <c r="AA55" s="1"/>
      <c r="AB55" s="1"/>
      <c r="AC55" s="1"/>
      <c r="AD55" s="1"/>
      <c r="AE55" s="1"/>
      <c r="AF55" s="127"/>
      <c r="AG55" s="127"/>
      <c r="AH55" s="128"/>
      <c r="AI55" s="299"/>
      <c r="AJ55" s="298"/>
      <c r="AK55" s="298"/>
      <c r="AL55" s="298"/>
      <c r="AM55" s="298"/>
      <c r="AN55" s="298"/>
      <c r="AO55" s="298"/>
      <c r="AP55" s="298"/>
      <c r="AQ55" s="298"/>
      <c r="AR55" s="298"/>
      <c r="AS55" s="298"/>
      <c r="AT55" s="298"/>
      <c r="AU55" s="121"/>
      <c r="AV55" s="116"/>
      <c r="AW55" s="10"/>
      <c r="AX55" s="298"/>
      <c r="AY55" s="298"/>
      <c r="AZ55" s="298"/>
      <c r="BA55" s="298"/>
      <c r="BB55" s="298"/>
      <c r="BC55" s="298"/>
      <c r="BD55" s="298"/>
      <c r="BE55" s="298"/>
      <c r="BF55" s="298"/>
      <c r="BG55" s="298"/>
      <c r="BH55" s="298"/>
      <c r="BI55" s="121"/>
      <c r="BJ55" s="116"/>
      <c r="BK55" s="200"/>
      <c r="BL55" s="129"/>
      <c r="BM55" s="160"/>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row>
    <row r="56" spans="1:153" ht="2.25" customHeight="1">
      <c r="A56" s="133"/>
      <c r="B56" s="451"/>
      <c r="C56" s="133"/>
      <c r="D56" s="38"/>
      <c r="E56" s="126"/>
      <c r="F56" s="137"/>
      <c r="G56" s="126"/>
      <c r="H56" s="126"/>
      <c r="I56" s="126"/>
      <c r="J56" s="126"/>
      <c r="K56" s="126"/>
      <c r="L56" s="126"/>
      <c r="M56" s="126"/>
      <c r="N56" s="126"/>
      <c r="O56" s="126"/>
      <c r="P56" s="126"/>
      <c r="Q56" s="126"/>
      <c r="R56" s="126"/>
      <c r="S56" s="126"/>
      <c r="T56" s="126"/>
      <c r="U56" s="125"/>
      <c r="V56" s="125"/>
      <c r="W56" s="125"/>
      <c r="X56" s="125"/>
      <c r="Y56" s="125"/>
      <c r="Z56" s="125"/>
      <c r="AA56" s="125"/>
      <c r="AB56" s="125"/>
      <c r="AC56" s="125"/>
      <c r="AD56" s="125"/>
      <c r="AE56" s="125"/>
      <c r="AF56" s="293"/>
      <c r="AG56" s="293"/>
      <c r="AH56" s="293"/>
      <c r="AI56" s="294"/>
      <c r="AJ56" s="295"/>
      <c r="AK56" s="295"/>
      <c r="AL56" s="295"/>
      <c r="AM56" s="295"/>
      <c r="AN56" s="295"/>
      <c r="AO56" s="295"/>
      <c r="AP56" s="295"/>
      <c r="AQ56" s="295"/>
      <c r="AR56" s="295"/>
      <c r="AS56" s="295"/>
      <c r="AT56" s="295"/>
      <c r="AU56" s="122"/>
      <c r="AV56" s="115"/>
      <c r="AW56" s="7"/>
      <c r="AX56" s="295"/>
      <c r="AY56" s="295"/>
      <c r="AZ56" s="295"/>
      <c r="BA56" s="295"/>
      <c r="BB56" s="295"/>
      <c r="BC56" s="295"/>
      <c r="BD56" s="295"/>
      <c r="BE56" s="295"/>
      <c r="BF56" s="295"/>
      <c r="BG56" s="295"/>
      <c r="BH56" s="295"/>
      <c r="BI56" s="122"/>
      <c r="BJ56" s="115"/>
      <c r="BK56" s="200"/>
      <c r="BL56" s="129"/>
      <c r="BM56" s="160"/>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row>
    <row r="57" spans="1:153" ht="19.5" customHeight="1">
      <c r="A57" s="133"/>
      <c r="B57" s="451"/>
      <c r="C57" s="133"/>
      <c r="D57" s="38" t="s">
        <v>15</v>
      </c>
      <c r="E57" s="126"/>
      <c r="F57" s="137"/>
      <c r="G57" s="126"/>
      <c r="H57" s="126"/>
      <c r="I57" s="126"/>
      <c r="J57" s="126"/>
      <c r="K57" s="126"/>
      <c r="L57" s="126"/>
      <c r="M57" s="126"/>
      <c r="N57" s="126"/>
      <c r="O57" s="126"/>
      <c r="P57" s="126"/>
      <c r="Q57" s="126"/>
      <c r="R57" s="126"/>
      <c r="S57" s="126"/>
      <c r="T57" s="126"/>
      <c r="U57" s="125"/>
      <c r="V57" s="125"/>
      <c r="W57" s="125"/>
      <c r="X57" s="125"/>
      <c r="Y57" s="125"/>
      <c r="Z57" s="125"/>
      <c r="AA57" s="125"/>
      <c r="AB57" s="125"/>
      <c r="AC57" s="125"/>
      <c r="AD57" s="125"/>
      <c r="AE57" s="125"/>
      <c r="AF57" s="310" t="s">
        <v>3109</v>
      </c>
      <c r="AG57" s="310"/>
      <c r="AH57" s="310"/>
      <c r="AI57" s="294"/>
      <c r="AJ57" s="312"/>
      <c r="AK57" s="313"/>
      <c r="AL57" s="313"/>
      <c r="AM57" s="313"/>
      <c r="AN57" s="313"/>
      <c r="AO57" s="313"/>
      <c r="AP57" s="313"/>
      <c r="AQ57" s="313"/>
      <c r="AR57" s="313"/>
      <c r="AS57" s="313"/>
      <c r="AT57" s="314"/>
      <c r="AU57" s="122"/>
      <c r="AV57" s="115" t="s">
        <v>0</v>
      </c>
      <c r="AW57" s="295"/>
      <c r="AX57" s="312"/>
      <c r="AY57" s="313"/>
      <c r="AZ57" s="313"/>
      <c r="BA57" s="313"/>
      <c r="BB57" s="313"/>
      <c r="BC57" s="313"/>
      <c r="BD57" s="313"/>
      <c r="BE57" s="313"/>
      <c r="BF57" s="313"/>
      <c r="BG57" s="313"/>
      <c r="BH57" s="314"/>
      <c r="BI57" s="122"/>
      <c r="BJ57" s="115" t="s">
        <v>2</v>
      </c>
      <c r="BK57" s="200"/>
      <c r="BL57" s="130" t="str">
        <f>IF(BM57&lt;&gt;"","●","")</f>
        <v/>
      </c>
      <c r="BM57" s="132" t="str">
        <f>IF(OR(AND(OR(AJ57=0,AJ57=""),AX57&gt;0),AND(AJ57&gt;0,OR(AX57=0,AX57=""))),"「レセプト件数」、「算定回数」のいずれかが「0」か「空白」となっていますが、それ以外が1以上となっています。正しいレセプト件数・算定回数をご記入ください。",IF(AJ57&gt;AX57,"「算定回数」が「レセプト件数」よりも小さくなっています。算定レセプトにおける算定回数をご記入ください。",""))</f>
        <v/>
      </c>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31"/>
      <c r="CW57" s="131"/>
      <c r="CX57" s="131"/>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row>
    <row r="58" spans="1:153" ht="2.25" customHeight="1" thickBot="1">
      <c r="A58" s="133"/>
      <c r="B58" s="451"/>
      <c r="C58" s="133"/>
      <c r="D58" s="39"/>
      <c r="E58" s="127"/>
      <c r="F58" s="134"/>
      <c r="G58" s="127"/>
      <c r="H58" s="127"/>
      <c r="I58" s="127"/>
      <c r="J58" s="127"/>
      <c r="K58" s="127"/>
      <c r="L58" s="127"/>
      <c r="M58" s="127"/>
      <c r="N58" s="127"/>
      <c r="O58" s="127"/>
      <c r="P58" s="127"/>
      <c r="Q58" s="127"/>
      <c r="R58" s="127"/>
      <c r="S58" s="127"/>
      <c r="T58" s="127"/>
      <c r="U58" s="1"/>
      <c r="V58" s="1"/>
      <c r="W58" s="1"/>
      <c r="X58" s="1"/>
      <c r="Y58" s="1"/>
      <c r="Z58" s="1"/>
      <c r="AA58" s="1"/>
      <c r="AB58" s="1"/>
      <c r="AC58" s="1"/>
      <c r="AD58" s="1"/>
      <c r="AE58" s="1"/>
      <c r="AF58" s="127"/>
      <c r="AG58" s="127"/>
      <c r="AH58" s="128"/>
      <c r="AI58" s="299"/>
      <c r="AJ58" s="298"/>
      <c r="AK58" s="298"/>
      <c r="AL58" s="298"/>
      <c r="AM58" s="298"/>
      <c r="AN58" s="298"/>
      <c r="AO58" s="298"/>
      <c r="AP58" s="298"/>
      <c r="AQ58" s="298"/>
      <c r="AR58" s="298"/>
      <c r="AS58" s="298"/>
      <c r="AT58" s="298"/>
      <c r="AU58" s="121"/>
      <c r="AV58" s="116"/>
      <c r="AW58" s="10"/>
      <c r="AX58" s="298"/>
      <c r="AY58" s="298"/>
      <c r="AZ58" s="298"/>
      <c r="BA58" s="298"/>
      <c r="BB58" s="298"/>
      <c r="BC58" s="298"/>
      <c r="BD58" s="298"/>
      <c r="BE58" s="298"/>
      <c r="BF58" s="298"/>
      <c r="BG58" s="298"/>
      <c r="BH58" s="298"/>
      <c r="BI58" s="121"/>
      <c r="BJ58" s="116"/>
      <c r="BK58" s="200"/>
      <c r="BL58" s="129"/>
      <c r="BM58" s="160"/>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row>
    <row r="59" spans="1:153" ht="2.25" customHeight="1">
      <c r="A59" s="133"/>
      <c r="B59" s="451"/>
      <c r="C59" s="133"/>
      <c r="D59" s="38"/>
      <c r="E59" s="126"/>
      <c r="F59" s="137"/>
      <c r="G59" s="126"/>
      <c r="H59" s="126"/>
      <c r="I59" s="126"/>
      <c r="J59" s="126"/>
      <c r="K59" s="126"/>
      <c r="L59" s="126"/>
      <c r="M59" s="126"/>
      <c r="N59" s="126"/>
      <c r="O59" s="126"/>
      <c r="P59" s="126"/>
      <c r="Q59" s="126"/>
      <c r="R59" s="126"/>
      <c r="S59" s="126"/>
      <c r="T59" s="126"/>
      <c r="U59" s="125"/>
      <c r="V59" s="125"/>
      <c r="W59" s="125"/>
      <c r="X59" s="125"/>
      <c r="Y59" s="125"/>
      <c r="Z59" s="125"/>
      <c r="AA59" s="125"/>
      <c r="AB59" s="125"/>
      <c r="AC59" s="125"/>
      <c r="AD59" s="125"/>
      <c r="AE59" s="125"/>
      <c r="AF59" s="293"/>
      <c r="AG59" s="293"/>
      <c r="AH59" s="293"/>
      <c r="AI59" s="294"/>
      <c r="AJ59" s="295"/>
      <c r="AK59" s="295"/>
      <c r="AL59" s="295"/>
      <c r="AM59" s="295"/>
      <c r="AN59" s="295"/>
      <c r="AO59" s="295"/>
      <c r="AP59" s="295"/>
      <c r="AQ59" s="295"/>
      <c r="AR59" s="295"/>
      <c r="AS59" s="295"/>
      <c r="AT59" s="295"/>
      <c r="AU59" s="122"/>
      <c r="AV59" s="115"/>
      <c r="AW59" s="7"/>
      <c r="AX59" s="295"/>
      <c r="AY59" s="295"/>
      <c r="AZ59" s="295"/>
      <c r="BA59" s="295"/>
      <c r="BB59" s="295"/>
      <c r="BC59" s="295"/>
      <c r="BD59" s="295"/>
      <c r="BE59" s="295"/>
      <c r="BF59" s="295"/>
      <c r="BG59" s="295"/>
      <c r="BH59" s="295"/>
      <c r="BI59" s="122"/>
      <c r="BJ59" s="115"/>
      <c r="BK59" s="200"/>
      <c r="BL59" s="129"/>
      <c r="BM59" s="160"/>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row>
    <row r="60" spans="1:153" ht="19.5" customHeight="1">
      <c r="A60" s="133"/>
      <c r="B60" s="451"/>
      <c r="C60" s="133"/>
      <c r="D60" s="38" t="s">
        <v>16</v>
      </c>
      <c r="E60" s="126"/>
      <c r="F60" s="137"/>
      <c r="G60" s="126"/>
      <c r="H60" s="126"/>
      <c r="I60" s="126"/>
      <c r="J60" s="126"/>
      <c r="K60" s="126"/>
      <c r="L60" s="126"/>
      <c r="M60" s="126"/>
      <c r="N60" s="126"/>
      <c r="O60" s="126"/>
      <c r="P60" s="126"/>
      <c r="Q60" s="126"/>
      <c r="R60" s="126"/>
      <c r="S60" s="126"/>
      <c r="T60" s="126"/>
      <c r="U60" s="125"/>
      <c r="V60" s="125"/>
      <c r="W60" s="125"/>
      <c r="X60" s="125"/>
      <c r="Y60" s="125"/>
      <c r="Z60" s="125"/>
      <c r="AA60" s="125"/>
      <c r="AB60" s="125"/>
      <c r="AC60" s="125"/>
      <c r="AD60" s="125"/>
      <c r="AE60" s="125"/>
      <c r="AF60" s="310" t="s">
        <v>3110</v>
      </c>
      <c r="AG60" s="310"/>
      <c r="AH60" s="310"/>
      <c r="AI60" s="294"/>
      <c r="AJ60" s="312"/>
      <c r="AK60" s="313"/>
      <c r="AL60" s="313"/>
      <c r="AM60" s="313"/>
      <c r="AN60" s="313"/>
      <c r="AO60" s="313"/>
      <c r="AP60" s="313"/>
      <c r="AQ60" s="313"/>
      <c r="AR60" s="313"/>
      <c r="AS60" s="313"/>
      <c r="AT60" s="314"/>
      <c r="AU60" s="122"/>
      <c r="AV60" s="115" t="s">
        <v>0</v>
      </c>
      <c r="AW60" s="295"/>
      <c r="AX60" s="312"/>
      <c r="AY60" s="313"/>
      <c r="AZ60" s="313"/>
      <c r="BA60" s="313"/>
      <c r="BB60" s="313"/>
      <c r="BC60" s="313"/>
      <c r="BD60" s="313"/>
      <c r="BE60" s="313"/>
      <c r="BF60" s="313"/>
      <c r="BG60" s="313"/>
      <c r="BH60" s="314"/>
      <c r="BI60" s="122"/>
      <c r="BJ60" s="115" t="s">
        <v>2</v>
      </c>
      <c r="BK60" s="200"/>
      <c r="BL60" s="130" t="str">
        <f>IF(BM60&lt;&gt;"","●","")</f>
        <v/>
      </c>
      <c r="BM60" s="132" t="str">
        <f>IF(OR(AND(OR(AJ60=0,AJ60=""),AX60&gt;0),AND(AJ60&gt;0,OR(AX60=0,AX60=""))),"「レセプト件数」、「算定回数」のいずれかが「0」か「空白」となっていますが、それ以外が1以上となっています。正しいレセプト件数・算定回数をご記入ください。",IF(AJ60&gt;AX60,"「算定回数」が「レセプト件数」よりも小さくなっています。算定レセプトにおける算定回数をご記入ください。",""))</f>
        <v/>
      </c>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31"/>
      <c r="CW60" s="131"/>
      <c r="CX60" s="131"/>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row>
    <row r="61" spans="1:153" ht="2.25" customHeight="1" thickBot="1">
      <c r="A61" s="133"/>
      <c r="B61" s="451"/>
      <c r="C61" s="133"/>
      <c r="D61" s="39"/>
      <c r="E61" s="127"/>
      <c r="F61" s="134"/>
      <c r="G61" s="127"/>
      <c r="H61" s="127"/>
      <c r="I61" s="127"/>
      <c r="J61" s="127"/>
      <c r="K61" s="127"/>
      <c r="L61" s="127"/>
      <c r="M61" s="127"/>
      <c r="N61" s="127"/>
      <c r="O61" s="127"/>
      <c r="P61" s="127"/>
      <c r="Q61" s="127"/>
      <c r="R61" s="127"/>
      <c r="S61" s="127"/>
      <c r="T61" s="127"/>
      <c r="U61" s="1"/>
      <c r="V61" s="1"/>
      <c r="W61" s="1"/>
      <c r="X61" s="1"/>
      <c r="Y61" s="1"/>
      <c r="Z61" s="1"/>
      <c r="AA61" s="1"/>
      <c r="AB61" s="1"/>
      <c r="AC61" s="1"/>
      <c r="AD61" s="1"/>
      <c r="AE61" s="1"/>
      <c r="AF61" s="127"/>
      <c r="AG61" s="127"/>
      <c r="AH61" s="128"/>
      <c r="AI61" s="299"/>
      <c r="AJ61" s="298"/>
      <c r="AK61" s="298"/>
      <c r="AL61" s="298"/>
      <c r="AM61" s="298"/>
      <c r="AN61" s="298"/>
      <c r="AO61" s="298"/>
      <c r="AP61" s="298"/>
      <c r="AQ61" s="298"/>
      <c r="AR61" s="298"/>
      <c r="AS61" s="298"/>
      <c r="AT61" s="298"/>
      <c r="AU61" s="121"/>
      <c r="AV61" s="116"/>
      <c r="AW61" s="10"/>
      <c r="AX61" s="298"/>
      <c r="AY61" s="298"/>
      <c r="AZ61" s="298"/>
      <c r="BA61" s="298"/>
      <c r="BB61" s="298"/>
      <c r="BC61" s="298"/>
      <c r="BD61" s="298"/>
      <c r="BE61" s="298"/>
      <c r="BF61" s="298"/>
      <c r="BG61" s="298"/>
      <c r="BH61" s="298"/>
      <c r="BI61" s="121"/>
      <c r="BJ61" s="116"/>
      <c r="BK61" s="200"/>
      <c r="BL61" s="129"/>
      <c r="BM61" s="160"/>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row>
    <row r="62" spans="1:153" ht="2.25" customHeight="1">
      <c r="A62" s="133"/>
      <c r="B62" s="451"/>
      <c r="C62" s="133"/>
      <c r="D62" s="38"/>
      <c r="E62" s="126"/>
      <c r="F62" s="137"/>
      <c r="G62" s="126"/>
      <c r="H62" s="126"/>
      <c r="I62" s="126"/>
      <c r="J62" s="126"/>
      <c r="K62" s="126"/>
      <c r="L62" s="126"/>
      <c r="M62" s="126"/>
      <c r="N62" s="126"/>
      <c r="O62" s="126"/>
      <c r="P62" s="126"/>
      <c r="Q62" s="126"/>
      <c r="R62" s="126"/>
      <c r="S62" s="126"/>
      <c r="T62" s="126"/>
      <c r="U62" s="125"/>
      <c r="V62" s="125"/>
      <c r="W62" s="125"/>
      <c r="X62" s="125"/>
      <c r="Y62" s="125"/>
      <c r="Z62" s="125"/>
      <c r="AA62" s="125"/>
      <c r="AB62" s="125"/>
      <c r="AC62" s="125"/>
      <c r="AD62" s="125"/>
      <c r="AE62" s="125"/>
      <c r="AF62" s="293"/>
      <c r="AG62" s="293"/>
      <c r="AH62" s="293"/>
      <c r="AI62" s="294"/>
      <c r="AJ62" s="295"/>
      <c r="AK62" s="295"/>
      <c r="AL62" s="295"/>
      <c r="AM62" s="295"/>
      <c r="AN62" s="295"/>
      <c r="AO62" s="295"/>
      <c r="AP62" s="295"/>
      <c r="AQ62" s="295"/>
      <c r="AR62" s="295"/>
      <c r="AS62" s="295"/>
      <c r="AT62" s="295"/>
      <c r="AU62" s="122"/>
      <c r="AV62" s="115"/>
      <c r="AW62" s="7"/>
      <c r="AX62" s="295"/>
      <c r="AY62" s="295"/>
      <c r="AZ62" s="295"/>
      <c r="BA62" s="295"/>
      <c r="BB62" s="295"/>
      <c r="BC62" s="295"/>
      <c r="BD62" s="295"/>
      <c r="BE62" s="295"/>
      <c r="BF62" s="295"/>
      <c r="BG62" s="295"/>
      <c r="BH62" s="295"/>
      <c r="BI62" s="122"/>
      <c r="BJ62" s="115"/>
      <c r="BK62" s="200"/>
      <c r="BL62" s="129"/>
      <c r="BM62" s="160"/>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row>
    <row r="63" spans="1:153" ht="19.5" customHeight="1">
      <c r="A63" s="133"/>
      <c r="B63" s="451"/>
      <c r="C63" s="133"/>
      <c r="D63" s="38" t="s">
        <v>17</v>
      </c>
      <c r="E63" s="126"/>
      <c r="F63" s="137"/>
      <c r="G63" s="126"/>
      <c r="H63" s="126"/>
      <c r="I63" s="126"/>
      <c r="J63" s="126"/>
      <c r="K63" s="126"/>
      <c r="L63" s="126"/>
      <c r="M63" s="126"/>
      <c r="N63" s="126"/>
      <c r="O63" s="126"/>
      <c r="P63" s="126"/>
      <c r="Q63" s="126"/>
      <c r="R63" s="126"/>
      <c r="S63" s="126"/>
      <c r="T63" s="126"/>
      <c r="U63" s="125"/>
      <c r="V63" s="125"/>
      <c r="W63" s="125"/>
      <c r="X63" s="125"/>
      <c r="Y63" s="125"/>
      <c r="Z63" s="125"/>
      <c r="AA63" s="125"/>
      <c r="AB63" s="125"/>
      <c r="AC63" s="125"/>
      <c r="AD63" s="125"/>
      <c r="AE63" s="125"/>
      <c r="AF63" s="310" t="s">
        <v>3111</v>
      </c>
      <c r="AG63" s="310"/>
      <c r="AH63" s="310"/>
      <c r="AI63" s="294"/>
      <c r="AJ63" s="312"/>
      <c r="AK63" s="313"/>
      <c r="AL63" s="313"/>
      <c r="AM63" s="313"/>
      <c r="AN63" s="313"/>
      <c r="AO63" s="313"/>
      <c r="AP63" s="313"/>
      <c r="AQ63" s="313"/>
      <c r="AR63" s="313"/>
      <c r="AS63" s="313"/>
      <c r="AT63" s="314"/>
      <c r="AU63" s="122"/>
      <c r="AV63" s="115" t="s">
        <v>0</v>
      </c>
      <c r="AW63" s="295"/>
      <c r="AX63" s="312"/>
      <c r="AY63" s="313"/>
      <c r="AZ63" s="313"/>
      <c r="BA63" s="313"/>
      <c r="BB63" s="313"/>
      <c r="BC63" s="313"/>
      <c r="BD63" s="313"/>
      <c r="BE63" s="313"/>
      <c r="BF63" s="313"/>
      <c r="BG63" s="313"/>
      <c r="BH63" s="314"/>
      <c r="BI63" s="122"/>
      <c r="BJ63" s="115" t="s">
        <v>2</v>
      </c>
      <c r="BK63" s="200"/>
      <c r="BL63" s="130" t="str">
        <f>IF(BM63&lt;&gt;"","●","")</f>
        <v/>
      </c>
      <c r="BM63" s="132" t="str">
        <f>IF(OR(AND(OR(AJ63=0,AJ63=""),AX63&gt;0),AND(AJ63&gt;0,OR(AX63=0,AX63=""))),"「レセプト件数」、「算定回数」のいずれかが「0」か「空白」となっていますが、それ以外が1以上となっています。正しいレセプト件数・算定回数をご記入ください。",IF(AJ63&gt;AX63,"「算定回数」が「レセプト件数」よりも小さくなっています。算定レセプトにおける算定回数をご記入ください。",""))</f>
        <v/>
      </c>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31"/>
      <c r="CW63" s="131"/>
      <c r="CX63" s="131"/>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row>
    <row r="64" spans="1:153" ht="2.25" customHeight="1" thickBot="1">
      <c r="A64" s="133"/>
      <c r="B64" s="451"/>
      <c r="C64" s="133"/>
      <c r="D64" s="39"/>
      <c r="E64" s="127"/>
      <c r="F64" s="134"/>
      <c r="G64" s="127"/>
      <c r="H64" s="127"/>
      <c r="I64" s="127"/>
      <c r="J64" s="127"/>
      <c r="K64" s="127"/>
      <c r="L64" s="127"/>
      <c r="M64" s="127"/>
      <c r="N64" s="127"/>
      <c r="O64" s="127"/>
      <c r="P64" s="127"/>
      <c r="Q64" s="127"/>
      <c r="R64" s="127"/>
      <c r="S64" s="127"/>
      <c r="T64" s="127"/>
      <c r="U64" s="1"/>
      <c r="V64" s="1"/>
      <c r="W64" s="1"/>
      <c r="X64" s="1"/>
      <c r="Y64" s="1"/>
      <c r="Z64" s="1"/>
      <c r="AA64" s="1"/>
      <c r="AB64" s="1"/>
      <c r="AC64" s="1"/>
      <c r="AD64" s="1"/>
      <c r="AE64" s="1"/>
      <c r="AF64" s="127"/>
      <c r="AG64" s="127"/>
      <c r="AH64" s="128"/>
      <c r="AI64" s="299"/>
      <c r="AJ64" s="298"/>
      <c r="AK64" s="298"/>
      <c r="AL64" s="298"/>
      <c r="AM64" s="298"/>
      <c r="AN64" s="298"/>
      <c r="AO64" s="298"/>
      <c r="AP64" s="298"/>
      <c r="AQ64" s="298"/>
      <c r="AR64" s="298"/>
      <c r="AS64" s="298"/>
      <c r="AT64" s="298"/>
      <c r="AU64" s="121"/>
      <c r="AV64" s="116"/>
      <c r="AW64" s="298"/>
      <c r="AX64" s="298"/>
      <c r="AY64" s="298"/>
      <c r="AZ64" s="298"/>
      <c r="BA64" s="298"/>
      <c r="BB64" s="298"/>
      <c r="BC64" s="298"/>
      <c r="BD64" s="298"/>
      <c r="BE64" s="298"/>
      <c r="BF64" s="298"/>
      <c r="BG64" s="298"/>
      <c r="BH64" s="298"/>
      <c r="BI64" s="121"/>
      <c r="BJ64" s="116"/>
      <c r="BK64" s="200"/>
      <c r="BL64" s="129"/>
      <c r="BM64" s="160"/>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row>
    <row r="65" spans="1:153" ht="2.25" customHeight="1">
      <c r="A65" s="133"/>
      <c r="B65" s="451"/>
      <c r="C65" s="133"/>
      <c r="D65" s="38"/>
      <c r="E65" s="126"/>
      <c r="F65" s="137"/>
      <c r="G65" s="126"/>
      <c r="H65" s="126"/>
      <c r="I65" s="126"/>
      <c r="J65" s="126"/>
      <c r="K65" s="126"/>
      <c r="L65" s="126"/>
      <c r="M65" s="126"/>
      <c r="N65" s="126"/>
      <c r="O65" s="126"/>
      <c r="P65" s="126"/>
      <c r="Q65" s="126"/>
      <c r="R65" s="126"/>
      <c r="S65" s="126"/>
      <c r="T65" s="126"/>
      <c r="U65" s="125"/>
      <c r="V65" s="125"/>
      <c r="W65" s="125"/>
      <c r="X65" s="125"/>
      <c r="Y65" s="125"/>
      <c r="Z65" s="125"/>
      <c r="AA65" s="125"/>
      <c r="AB65" s="125"/>
      <c r="AC65" s="125"/>
      <c r="AD65" s="125"/>
      <c r="AE65" s="125"/>
      <c r="AF65" s="293"/>
      <c r="AG65" s="293"/>
      <c r="AH65" s="293"/>
      <c r="AI65" s="294"/>
      <c r="AJ65" s="295"/>
      <c r="AK65" s="295"/>
      <c r="AL65" s="295"/>
      <c r="AM65" s="295"/>
      <c r="AN65" s="295"/>
      <c r="AO65" s="295"/>
      <c r="AP65" s="295"/>
      <c r="AQ65" s="295"/>
      <c r="AR65" s="295"/>
      <c r="AS65" s="295"/>
      <c r="AT65" s="295"/>
      <c r="AU65" s="122"/>
      <c r="AV65" s="115"/>
      <c r="AW65" s="7"/>
      <c r="AX65" s="295"/>
      <c r="AY65" s="295"/>
      <c r="AZ65" s="295"/>
      <c r="BA65" s="295"/>
      <c r="BB65" s="295"/>
      <c r="BC65" s="295"/>
      <c r="BD65" s="295"/>
      <c r="BE65" s="295"/>
      <c r="BF65" s="295"/>
      <c r="BG65" s="295"/>
      <c r="BH65" s="295"/>
      <c r="BI65" s="122"/>
      <c r="BJ65" s="115"/>
      <c r="BK65" s="200"/>
      <c r="BL65" s="129"/>
      <c r="BM65" s="160"/>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row>
    <row r="66" spans="1:153" ht="19.5" customHeight="1">
      <c r="A66" s="133"/>
      <c r="B66" s="451"/>
      <c r="C66" s="133"/>
      <c r="D66" s="38" t="s">
        <v>18</v>
      </c>
      <c r="E66" s="126"/>
      <c r="F66" s="137"/>
      <c r="G66" s="126"/>
      <c r="H66" s="126"/>
      <c r="I66" s="126"/>
      <c r="J66" s="126"/>
      <c r="K66" s="126"/>
      <c r="L66" s="126"/>
      <c r="M66" s="126"/>
      <c r="N66" s="126"/>
      <c r="O66" s="126"/>
      <c r="P66" s="126"/>
      <c r="Q66" s="126"/>
      <c r="R66" s="126"/>
      <c r="S66" s="126"/>
      <c r="T66" s="126"/>
      <c r="U66" s="125"/>
      <c r="V66" s="125"/>
      <c r="W66" s="125"/>
      <c r="X66" s="125"/>
      <c r="Y66" s="125"/>
      <c r="Z66" s="125"/>
      <c r="AA66" s="125"/>
      <c r="AB66" s="125"/>
      <c r="AC66" s="125"/>
      <c r="AD66" s="125"/>
      <c r="AE66" s="125"/>
      <c r="AF66" s="310" t="s">
        <v>3112</v>
      </c>
      <c r="AG66" s="310"/>
      <c r="AH66" s="310"/>
      <c r="AI66" s="294"/>
      <c r="AJ66" s="312"/>
      <c r="AK66" s="313"/>
      <c r="AL66" s="313"/>
      <c r="AM66" s="313"/>
      <c r="AN66" s="313"/>
      <c r="AO66" s="313"/>
      <c r="AP66" s="313"/>
      <c r="AQ66" s="313"/>
      <c r="AR66" s="313"/>
      <c r="AS66" s="313"/>
      <c r="AT66" s="314"/>
      <c r="AU66" s="122"/>
      <c r="AV66" s="115" t="s">
        <v>0</v>
      </c>
      <c r="AW66" s="295"/>
      <c r="AX66" s="312"/>
      <c r="AY66" s="313"/>
      <c r="AZ66" s="313"/>
      <c r="BA66" s="313"/>
      <c r="BB66" s="313"/>
      <c r="BC66" s="313"/>
      <c r="BD66" s="313"/>
      <c r="BE66" s="313"/>
      <c r="BF66" s="313"/>
      <c r="BG66" s="313"/>
      <c r="BH66" s="314"/>
      <c r="BI66" s="122"/>
      <c r="BJ66" s="115" t="s">
        <v>2</v>
      </c>
      <c r="BK66" s="200"/>
      <c r="BL66" s="130" t="str">
        <f>IF(BM66&lt;&gt;"","●","")</f>
        <v/>
      </c>
      <c r="BM66" s="132" t="str">
        <f>IF(OR(AND(OR(AJ66=0,AJ66=""),AX66&gt;0),AND(AJ66&gt;0,OR(AX66=0,AX66=""))),"「レセプト件数」、「算定回数」のいずれかが「0」か「空白」となっていますが、それ以外が1以上となっています。正しいレセプト件数・算定回数をご記入ください。",IF(AJ66&gt;AX66,"「算定回数」が「レセプト件数」よりも小さくなっています。算定レセプトにおける算定回数をご記入ください。",""))</f>
        <v/>
      </c>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31"/>
      <c r="CW66" s="131"/>
      <c r="CX66" s="131"/>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row>
    <row r="67" spans="1:153" ht="2.25" customHeight="1" thickBot="1">
      <c r="A67" s="133"/>
      <c r="B67" s="451"/>
      <c r="C67" s="37"/>
      <c r="D67" s="39"/>
      <c r="E67" s="127"/>
      <c r="F67" s="134"/>
      <c r="G67" s="127"/>
      <c r="H67" s="127"/>
      <c r="I67" s="127"/>
      <c r="J67" s="127"/>
      <c r="K67" s="127"/>
      <c r="L67" s="127"/>
      <c r="M67" s="127"/>
      <c r="N67" s="127"/>
      <c r="O67" s="127"/>
      <c r="P67" s="127"/>
      <c r="Q67" s="127"/>
      <c r="R67" s="127"/>
      <c r="S67" s="127"/>
      <c r="T67" s="127"/>
      <c r="U67" s="1"/>
      <c r="V67" s="1"/>
      <c r="W67" s="1"/>
      <c r="X67" s="1"/>
      <c r="Y67" s="1"/>
      <c r="Z67" s="1"/>
      <c r="AA67" s="1"/>
      <c r="AB67" s="1"/>
      <c r="AC67" s="1"/>
      <c r="AD67" s="1"/>
      <c r="AE67" s="1"/>
      <c r="AF67" s="127"/>
      <c r="AG67" s="127"/>
      <c r="AH67" s="128"/>
      <c r="AI67" s="299"/>
      <c r="AJ67" s="298"/>
      <c r="AK67" s="298"/>
      <c r="AL67" s="298"/>
      <c r="AM67" s="298"/>
      <c r="AN67" s="298"/>
      <c r="AO67" s="298"/>
      <c r="AP67" s="298"/>
      <c r="AQ67" s="298"/>
      <c r="AR67" s="298"/>
      <c r="AS67" s="298"/>
      <c r="AT67" s="298"/>
      <c r="AU67" s="121"/>
      <c r="AV67" s="116"/>
      <c r="AW67" s="10"/>
      <c r="AX67" s="298"/>
      <c r="AY67" s="298"/>
      <c r="AZ67" s="298"/>
      <c r="BA67" s="298"/>
      <c r="BB67" s="298"/>
      <c r="BC67" s="298"/>
      <c r="BD67" s="298"/>
      <c r="BE67" s="298"/>
      <c r="BF67" s="298"/>
      <c r="BG67" s="298"/>
      <c r="BH67" s="298"/>
      <c r="BI67" s="121"/>
      <c r="BJ67" s="116"/>
      <c r="BK67" s="200"/>
      <c r="BL67" s="129"/>
      <c r="BM67" s="160"/>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row>
    <row r="68" spans="1:153" ht="2.25" customHeight="1">
      <c r="A68" s="133"/>
      <c r="B68" s="451"/>
      <c r="C68" s="133"/>
      <c r="D68" s="126"/>
      <c r="E68" s="126"/>
      <c r="F68" s="137"/>
      <c r="G68" s="126"/>
      <c r="H68" s="126"/>
      <c r="I68" s="126"/>
      <c r="J68" s="126"/>
      <c r="K68" s="126"/>
      <c r="L68" s="126"/>
      <c r="M68" s="126"/>
      <c r="N68" s="126"/>
      <c r="O68" s="126"/>
      <c r="P68" s="126"/>
      <c r="Q68" s="126"/>
      <c r="R68" s="126"/>
      <c r="S68" s="126"/>
      <c r="T68" s="126"/>
      <c r="U68" s="125"/>
      <c r="V68" s="125"/>
      <c r="W68" s="125"/>
      <c r="X68" s="125"/>
      <c r="Y68" s="125"/>
      <c r="Z68" s="125"/>
      <c r="AA68" s="125"/>
      <c r="AB68" s="125"/>
      <c r="AC68" s="125"/>
      <c r="AD68" s="125"/>
      <c r="AE68" s="125"/>
      <c r="AF68" s="293"/>
      <c r="AG68" s="293"/>
      <c r="AH68" s="293"/>
      <c r="AI68" s="294"/>
      <c r="AJ68" s="295"/>
      <c r="AK68" s="295"/>
      <c r="AL68" s="295"/>
      <c r="AM68" s="295"/>
      <c r="AN68" s="295"/>
      <c r="AO68" s="295"/>
      <c r="AP68" s="295"/>
      <c r="AQ68" s="295"/>
      <c r="AR68" s="295"/>
      <c r="AS68" s="295"/>
      <c r="AT68" s="295"/>
      <c r="AU68" s="122"/>
      <c r="AV68" s="115"/>
      <c r="AW68" s="7"/>
      <c r="AX68" s="295"/>
      <c r="AY68" s="295"/>
      <c r="AZ68" s="295"/>
      <c r="BA68" s="295"/>
      <c r="BB68" s="295"/>
      <c r="BC68" s="295"/>
      <c r="BD68" s="295"/>
      <c r="BE68" s="295"/>
      <c r="BF68" s="295"/>
      <c r="BG68" s="295"/>
      <c r="BH68" s="295"/>
      <c r="BI68" s="122"/>
      <c r="BJ68" s="115"/>
      <c r="BK68" s="200"/>
      <c r="BL68" s="129"/>
      <c r="BM68" s="160"/>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row>
    <row r="69" spans="1:153" ht="19.5" customHeight="1">
      <c r="A69" s="133"/>
      <c r="B69" s="451"/>
      <c r="C69" s="133" t="s">
        <v>6367</v>
      </c>
      <c r="D69" s="126"/>
      <c r="E69" s="126"/>
      <c r="F69" s="137"/>
      <c r="G69" s="126"/>
      <c r="H69" s="126"/>
      <c r="I69" s="126"/>
      <c r="J69" s="126"/>
      <c r="K69" s="126"/>
      <c r="L69" s="126"/>
      <c r="M69" s="126"/>
      <c r="N69" s="126"/>
      <c r="O69" s="126"/>
      <c r="P69" s="126"/>
      <c r="Q69" s="126"/>
      <c r="R69" s="126"/>
      <c r="S69" s="126"/>
      <c r="T69" s="126"/>
      <c r="U69" s="125"/>
      <c r="V69" s="125"/>
      <c r="W69" s="125"/>
      <c r="X69" s="125"/>
      <c r="Y69" s="125"/>
      <c r="Z69" s="125"/>
      <c r="AA69" s="125"/>
      <c r="AB69" s="125"/>
      <c r="AC69" s="125"/>
      <c r="AD69" s="125"/>
      <c r="AE69" s="125"/>
      <c r="AF69" s="310" t="s">
        <v>3113</v>
      </c>
      <c r="AG69" s="310"/>
      <c r="AH69" s="310"/>
      <c r="AI69" s="294"/>
      <c r="AJ69" s="312"/>
      <c r="AK69" s="313"/>
      <c r="AL69" s="313"/>
      <c r="AM69" s="313"/>
      <c r="AN69" s="313"/>
      <c r="AO69" s="313"/>
      <c r="AP69" s="313"/>
      <c r="AQ69" s="313"/>
      <c r="AR69" s="313"/>
      <c r="AS69" s="313"/>
      <c r="AT69" s="314"/>
      <c r="AU69" s="122"/>
      <c r="AV69" s="115" t="s">
        <v>0</v>
      </c>
      <c r="AW69" s="295"/>
      <c r="AX69" s="312"/>
      <c r="AY69" s="313"/>
      <c r="AZ69" s="313"/>
      <c r="BA69" s="313"/>
      <c r="BB69" s="313"/>
      <c r="BC69" s="313"/>
      <c r="BD69" s="313"/>
      <c r="BE69" s="313"/>
      <c r="BF69" s="313"/>
      <c r="BG69" s="313"/>
      <c r="BH69" s="314"/>
      <c r="BI69" s="122"/>
      <c r="BJ69" s="115" t="s">
        <v>2</v>
      </c>
      <c r="BK69" s="200"/>
      <c r="BL69" s="130" t="str">
        <f>IF(BM69&lt;&gt;"","●","")</f>
        <v/>
      </c>
      <c r="BM69" s="132" t="str">
        <f>IF(OR(AND(OR(AJ69=0,AJ69=""),OR(AX69&gt;0,SUM(AJ72:AT90,AJ96:AT99)&gt;0,SUM(AX72:BI90,AX96:BH99)&gt;0)),AND(OR(AJ69&gt;0,SUM(AJ72:AT90,AJ96:AT99)&gt;0,SUM( AX72:BI90,AX96:BH99)&gt;0),OR(AX69=0,AX69=""))),"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69&gt;AX69,"「算定回数」が「レセプト件数」よりも小さくなっています。算定レセプトにおける算定回数をご記入ください。",IF(COUNTIF(BL72:BL99,"●")&gt;0,"内訳の項目に記入内容の見直しが必要な欄があります。メッセージの内容をご確認のうえ、適宜、ご修正ください。",IF(AX69&lt;&gt;SUM( AX72:BI90,AX96:BH99),"当該項目の「算定回数」と、内訳の「算定回数」の合計が一致していません。正しい算定回数をご記入ください。",IF(OR(AJ69&lt;MAX(AJ72:AT90,AJ96:AT99),AJ69&gt;SUM(AJ72:AT90,AJ96:AT99)),"当該項目の「レセプト件数」が、内訳の個別の項目の数値を下回っているか、内訳の合計よりも大きくなっています。正しいレセプト件数をご記入ください。",IF(AND(AJ69+AX69&gt;0,SUM(AJ138:AT153,AJ162,AJ171,AJ180,AJ189:AT195,AJ201,AJ210,AJ219:AT222,AJ231:AT234,AJ243:AT267,AJ279:AT285,AJ291,AJ318,AJ327,AJ336,AJ339:AT351)+SUM(AX138:BH153,AX162,AX171,AX180,AX189:BH195,AX201,AX210,AX219:BH222,AX231:BH234,AX243:BH267,AX279:BH285,AX291,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31"/>
      <c r="CW69" s="131"/>
      <c r="CX69" s="131"/>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row>
    <row r="70" spans="1:153" ht="2.25" customHeight="1" thickBot="1">
      <c r="A70" s="133"/>
      <c r="B70" s="451"/>
      <c r="C70" s="133"/>
      <c r="D70" s="127"/>
      <c r="E70" s="127"/>
      <c r="F70" s="134"/>
      <c r="G70" s="127"/>
      <c r="H70" s="127"/>
      <c r="I70" s="127"/>
      <c r="J70" s="127"/>
      <c r="K70" s="127"/>
      <c r="L70" s="127"/>
      <c r="M70" s="127"/>
      <c r="N70" s="127"/>
      <c r="O70" s="127"/>
      <c r="P70" s="127"/>
      <c r="Q70" s="127"/>
      <c r="R70" s="127"/>
      <c r="S70" s="127"/>
      <c r="T70" s="127"/>
      <c r="U70" s="1"/>
      <c r="V70" s="1"/>
      <c r="W70" s="1"/>
      <c r="X70" s="1"/>
      <c r="Y70" s="1"/>
      <c r="Z70" s="1"/>
      <c r="AA70" s="1"/>
      <c r="AB70" s="1"/>
      <c r="AC70" s="1"/>
      <c r="AD70" s="1"/>
      <c r="AE70" s="1"/>
      <c r="AF70" s="127"/>
      <c r="AG70" s="127"/>
      <c r="AH70" s="128"/>
      <c r="AI70" s="299"/>
      <c r="AJ70" s="298"/>
      <c r="AK70" s="298"/>
      <c r="AL70" s="298"/>
      <c r="AM70" s="298"/>
      <c r="AN70" s="298"/>
      <c r="AO70" s="298"/>
      <c r="AP70" s="298"/>
      <c r="AQ70" s="298"/>
      <c r="AR70" s="298"/>
      <c r="AS70" s="298"/>
      <c r="AT70" s="298"/>
      <c r="AU70" s="121"/>
      <c r="AV70" s="116"/>
      <c r="AW70" s="10"/>
      <c r="AX70" s="298"/>
      <c r="AY70" s="298"/>
      <c r="AZ70" s="298"/>
      <c r="BA70" s="298"/>
      <c r="BB70" s="298"/>
      <c r="BC70" s="298"/>
      <c r="BD70" s="298"/>
      <c r="BE70" s="298"/>
      <c r="BF70" s="298"/>
      <c r="BG70" s="298"/>
      <c r="BH70" s="298"/>
      <c r="BI70" s="121"/>
      <c r="BJ70" s="116"/>
      <c r="BK70" s="200"/>
      <c r="BL70" s="129"/>
      <c r="BM70" s="160"/>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row>
    <row r="71" spans="1:153" ht="2.25" customHeight="1">
      <c r="A71" s="133"/>
      <c r="B71" s="451"/>
      <c r="C71" s="133"/>
      <c r="D71" s="35"/>
      <c r="E71" s="126"/>
      <c r="F71" s="137"/>
      <c r="G71" s="126"/>
      <c r="H71" s="126"/>
      <c r="I71" s="126"/>
      <c r="J71" s="126"/>
      <c r="K71" s="126"/>
      <c r="L71" s="126"/>
      <c r="M71" s="126"/>
      <c r="N71" s="126"/>
      <c r="O71" s="126"/>
      <c r="P71" s="126"/>
      <c r="Q71" s="126"/>
      <c r="R71" s="126"/>
      <c r="S71" s="126"/>
      <c r="T71" s="126"/>
      <c r="U71" s="125"/>
      <c r="V71" s="125"/>
      <c r="W71" s="125"/>
      <c r="X71" s="125"/>
      <c r="Y71" s="125"/>
      <c r="Z71" s="125"/>
      <c r="AA71" s="125"/>
      <c r="AB71" s="125"/>
      <c r="AC71" s="125"/>
      <c r="AD71" s="125"/>
      <c r="AE71" s="125"/>
      <c r="AF71" s="293"/>
      <c r="AG71" s="293"/>
      <c r="AH71" s="293"/>
      <c r="AI71" s="294"/>
      <c r="AJ71" s="295"/>
      <c r="AK71" s="295"/>
      <c r="AL71" s="295"/>
      <c r="AM71" s="295"/>
      <c r="AN71" s="295"/>
      <c r="AO71" s="295"/>
      <c r="AP71" s="295"/>
      <c r="AQ71" s="295"/>
      <c r="AR71" s="295"/>
      <c r="AS71" s="295"/>
      <c r="AT71" s="295"/>
      <c r="AU71" s="122"/>
      <c r="AV71" s="115"/>
      <c r="AW71" s="7"/>
      <c r="AX71" s="295"/>
      <c r="AY71" s="295"/>
      <c r="AZ71" s="295"/>
      <c r="BA71" s="295"/>
      <c r="BB71" s="295"/>
      <c r="BC71" s="295"/>
      <c r="BD71" s="295"/>
      <c r="BE71" s="295"/>
      <c r="BF71" s="295"/>
      <c r="BG71" s="295"/>
      <c r="BH71" s="295"/>
      <c r="BI71" s="122"/>
      <c r="BJ71" s="115"/>
      <c r="BK71" s="200"/>
      <c r="BL71" s="129"/>
      <c r="BM71" s="160"/>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row>
    <row r="72" spans="1:153" ht="19.5" customHeight="1">
      <c r="A72" s="133"/>
      <c r="B72" s="451"/>
      <c r="C72" s="133"/>
      <c r="D72" s="38" t="s">
        <v>10</v>
      </c>
      <c r="E72" s="126"/>
      <c r="F72" s="137"/>
      <c r="G72" s="126"/>
      <c r="H72" s="126"/>
      <c r="I72" s="126"/>
      <c r="J72" s="126"/>
      <c r="K72" s="126"/>
      <c r="L72" s="126"/>
      <c r="M72" s="126"/>
      <c r="N72" s="126"/>
      <c r="O72" s="126"/>
      <c r="P72" s="126"/>
      <c r="Q72" s="126"/>
      <c r="R72" s="126"/>
      <c r="S72" s="126"/>
      <c r="T72" s="126"/>
      <c r="U72" s="125"/>
      <c r="V72" s="125"/>
      <c r="W72" s="125"/>
      <c r="X72" s="125"/>
      <c r="Y72" s="125"/>
      <c r="Z72" s="125"/>
      <c r="AA72" s="125"/>
      <c r="AB72" s="125"/>
      <c r="AC72" s="125"/>
      <c r="AD72" s="125"/>
      <c r="AE72" s="125"/>
      <c r="AF72" s="310" t="s">
        <v>3114</v>
      </c>
      <c r="AG72" s="310"/>
      <c r="AH72" s="310"/>
      <c r="AI72" s="294"/>
      <c r="AJ72" s="312"/>
      <c r="AK72" s="313"/>
      <c r="AL72" s="313"/>
      <c r="AM72" s="313"/>
      <c r="AN72" s="313"/>
      <c r="AO72" s="313"/>
      <c r="AP72" s="313"/>
      <c r="AQ72" s="313"/>
      <c r="AR72" s="313"/>
      <c r="AS72" s="313"/>
      <c r="AT72" s="314"/>
      <c r="AU72" s="122"/>
      <c r="AV72" s="115" t="s">
        <v>0</v>
      </c>
      <c r="AW72" s="295"/>
      <c r="AX72" s="312"/>
      <c r="AY72" s="313"/>
      <c r="AZ72" s="313"/>
      <c r="BA72" s="313"/>
      <c r="BB72" s="313"/>
      <c r="BC72" s="313"/>
      <c r="BD72" s="313"/>
      <c r="BE72" s="313"/>
      <c r="BF72" s="313"/>
      <c r="BG72" s="313"/>
      <c r="BH72" s="314"/>
      <c r="BI72" s="122"/>
      <c r="BJ72" s="115" t="s">
        <v>2</v>
      </c>
      <c r="BK72" s="200"/>
      <c r="BL72" s="130" t="str">
        <f>IF(BM72&lt;&gt;"","●","")</f>
        <v/>
      </c>
      <c r="BM72" s="132" t="str">
        <f>IF(OR(AND(OR(AJ72=0,AJ72=""),AX72&gt;0),AND(AJ72&gt;0,OR(AX72=0,AX72=""))),"「レセプト件数」、「算定回数」のいずれかが「0」か「空白」となっていますが、それ以外が1以上となっています。正しいレセプト件数・算定回数をご記入ください。",IF(AJ72&gt;AX72,"「算定回数」が「レセプト件数」よりも小さくなっています。算定レセプトにおける算定回数をご記入ください。",""))</f>
        <v/>
      </c>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31"/>
      <c r="CW72" s="131"/>
      <c r="CX72" s="131"/>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row>
    <row r="73" spans="1:153" ht="2.25" customHeight="1" thickBot="1">
      <c r="A73" s="133"/>
      <c r="B73" s="451"/>
      <c r="C73" s="133"/>
      <c r="D73" s="39"/>
      <c r="E73" s="127"/>
      <c r="F73" s="134"/>
      <c r="G73" s="127"/>
      <c r="H73" s="127"/>
      <c r="I73" s="127"/>
      <c r="J73" s="127"/>
      <c r="K73" s="127"/>
      <c r="L73" s="127"/>
      <c r="M73" s="127"/>
      <c r="N73" s="127"/>
      <c r="O73" s="127"/>
      <c r="P73" s="127"/>
      <c r="Q73" s="127"/>
      <c r="R73" s="127"/>
      <c r="S73" s="127"/>
      <c r="T73" s="127"/>
      <c r="U73" s="1"/>
      <c r="V73" s="1"/>
      <c r="W73" s="1"/>
      <c r="X73" s="1"/>
      <c r="Y73" s="1"/>
      <c r="Z73" s="1"/>
      <c r="AA73" s="1"/>
      <c r="AB73" s="1"/>
      <c r="AC73" s="1"/>
      <c r="AD73" s="1"/>
      <c r="AE73" s="1"/>
      <c r="AF73" s="127"/>
      <c r="AG73" s="127"/>
      <c r="AH73" s="128"/>
      <c r="AI73" s="299"/>
      <c r="AJ73" s="298"/>
      <c r="AK73" s="298"/>
      <c r="AL73" s="298"/>
      <c r="AM73" s="298"/>
      <c r="AN73" s="298"/>
      <c r="AO73" s="298"/>
      <c r="AP73" s="298"/>
      <c r="AQ73" s="298"/>
      <c r="AR73" s="298"/>
      <c r="AS73" s="298"/>
      <c r="AT73" s="298"/>
      <c r="AU73" s="121"/>
      <c r="AV73" s="116"/>
      <c r="AW73" s="10"/>
      <c r="AX73" s="298"/>
      <c r="AY73" s="298"/>
      <c r="AZ73" s="298"/>
      <c r="BA73" s="298"/>
      <c r="BB73" s="298"/>
      <c r="BC73" s="298"/>
      <c r="BD73" s="298"/>
      <c r="BE73" s="298"/>
      <c r="BF73" s="298"/>
      <c r="BG73" s="298"/>
      <c r="BH73" s="298"/>
      <c r="BI73" s="121"/>
      <c r="BJ73" s="116"/>
      <c r="BK73" s="200"/>
      <c r="BL73" s="129"/>
      <c r="BM73" s="160"/>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row>
    <row r="74" spans="1:153" ht="2.25" customHeight="1">
      <c r="A74" s="133"/>
      <c r="B74" s="451"/>
      <c r="C74" s="133"/>
      <c r="D74" s="38"/>
      <c r="E74" s="126"/>
      <c r="F74" s="137"/>
      <c r="G74" s="126"/>
      <c r="H74" s="126"/>
      <c r="I74" s="126"/>
      <c r="J74" s="126"/>
      <c r="K74" s="126"/>
      <c r="L74" s="126"/>
      <c r="M74" s="126"/>
      <c r="N74" s="126"/>
      <c r="O74" s="126"/>
      <c r="P74" s="126"/>
      <c r="Q74" s="126"/>
      <c r="R74" s="126"/>
      <c r="S74" s="126"/>
      <c r="T74" s="126"/>
      <c r="U74" s="125"/>
      <c r="V74" s="125"/>
      <c r="W74" s="125"/>
      <c r="X74" s="125"/>
      <c r="Y74" s="125"/>
      <c r="Z74" s="125"/>
      <c r="AA74" s="125"/>
      <c r="AB74" s="125"/>
      <c r="AC74" s="125"/>
      <c r="AD74" s="125"/>
      <c r="AE74" s="125"/>
      <c r="AF74" s="293"/>
      <c r="AG74" s="293"/>
      <c r="AH74" s="293"/>
      <c r="AI74" s="294"/>
      <c r="AJ74" s="295"/>
      <c r="AK74" s="295"/>
      <c r="AL74" s="295"/>
      <c r="AM74" s="295"/>
      <c r="AN74" s="295"/>
      <c r="AO74" s="295"/>
      <c r="AP74" s="295"/>
      <c r="AQ74" s="295"/>
      <c r="AR74" s="295"/>
      <c r="AS74" s="295"/>
      <c r="AT74" s="295"/>
      <c r="AU74" s="122"/>
      <c r="AV74" s="115"/>
      <c r="AW74" s="7"/>
      <c r="AX74" s="295"/>
      <c r="AY74" s="295"/>
      <c r="AZ74" s="295"/>
      <c r="BA74" s="295"/>
      <c r="BB74" s="295"/>
      <c r="BC74" s="295"/>
      <c r="BD74" s="295"/>
      <c r="BE74" s="295"/>
      <c r="BF74" s="295"/>
      <c r="BG74" s="295"/>
      <c r="BH74" s="295"/>
      <c r="BI74" s="122"/>
      <c r="BJ74" s="115"/>
      <c r="BK74" s="200"/>
      <c r="BL74" s="129"/>
      <c r="BM74" s="160"/>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row>
    <row r="75" spans="1:153" ht="19.5" customHeight="1">
      <c r="A75" s="133"/>
      <c r="B75" s="451"/>
      <c r="C75" s="133"/>
      <c r="D75" s="38" t="s">
        <v>11</v>
      </c>
      <c r="E75" s="126"/>
      <c r="F75" s="137"/>
      <c r="G75" s="126"/>
      <c r="H75" s="126"/>
      <c r="I75" s="126"/>
      <c r="J75" s="126"/>
      <c r="K75" s="126"/>
      <c r="L75" s="126"/>
      <c r="M75" s="126"/>
      <c r="N75" s="126"/>
      <c r="O75" s="126"/>
      <c r="P75" s="126"/>
      <c r="Q75" s="126"/>
      <c r="R75" s="126"/>
      <c r="S75" s="126"/>
      <c r="T75" s="126"/>
      <c r="U75" s="125"/>
      <c r="V75" s="125"/>
      <c r="W75" s="125"/>
      <c r="X75" s="125"/>
      <c r="Y75" s="125"/>
      <c r="Z75" s="125"/>
      <c r="AA75" s="125"/>
      <c r="AB75" s="125"/>
      <c r="AC75" s="125"/>
      <c r="AD75" s="125"/>
      <c r="AE75" s="125"/>
      <c r="AF75" s="310" t="s">
        <v>3115</v>
      </c>
      <c r="AG75" s="310"/>
      <c r="AH75" s="310"/>
      <c r="AI75" s="294"/>
      <c r="AJ75" s="312"/>
      <c r="AK75" s="313"/>
      <c r="AL75" s="313"/>
      <c r="AM75" s="313"/>
      <c r="AN75" s="313"/>
      <c r="AO75" s="313"/>
      <c r="AP75" s="313"/>
      <c r="AQ75" s="313"/>
      <c r="AR75" s="313"/>
      <c r="AS75" s="313"/>
      <c r="AT75" s="314"/>
      <c r="AU75" s="122"/>
      <c r="AV75" s="115" t="s">
        <v>0</v>
      </c>
      <c r="AW75" s="295"/>
      <c r="AX75" s="312"/>
      <c r="AY75" s="313"/>
      <c r="AZ75" s="313"/>
      <c r="BA75" s="313"/>
      <c r="BB75" s="313"/>
      <c r="BC75" s="313"/>
      <c r="BD75" s="313"/>
      <c r="BE75" s="313"/>
      <c r="BF75" s="313"/>
      <c r="BG75" s="313"/>
      <c r="BH75" s="314"/>
      <c r="BI75" s="122"/>
      <c r="BJ75" s="115" t="s">
        <v>2</v>
      </c>
      <c r="BK75" s="200"/>
      <c r="BL75" s="130" t="str">
        <f>IF(BM75&lt;&gt;"","●","")</f>
        <v/>
      </c>
      <c r="BM75" s="132" t="str">
        <f>IF(OR(AND(OR(AJ75=0,AJ75=""),AX75&gt;0),AND(AJ75&gt;0,OR(AX75=0,AX75=""))),"「レセプト件数」、「算定回数」のいずれかが「0」か「空白」となっていますが、それ以外が1以上となっています。正しいレセプト件数・算定回数をご記入ください。",IF(AJ75&gt;AX75,"「算定回数」が「レセプト件数」よりも小さくなっています。算定レセプトにおける算定回数をご記入ください。",""))</f>
        <v/>
      </c>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31"/>
      <c r="CW75" s="131"/>
      <c r="CX75" s="131"/>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row>
    <row r="76" spans="1:153" ht="2.25" customHeight="1" thickBot="1">
      <c r="A76" s="133"/>
      <c r="B76" s="451"/>
      <c r="C76" s="133"/>
      <c r="D76" s="39"/>
      <c r="E76" s="127"/>
      <c r="F76" s="134"/>
      <c r="G76" s="127"/>
      <c r="H76" s="127"/>
      <c r="I76" s="127"/>
      <c r="J76" s="127"/>
      <c r="K76" s="127"/>
      <c r="L76" s="127"/>
      <c r="M76" s="127"/>
      <c r="N76" s="127"/>
      <c r="O76" s="127"/>
      <c r="P76" s="127"/>
      <c r="Q76" s="127"/>
      <c r="R76" s="127"/>
      <c r="S76" s="127"/>
      <c r="T76" s="127"/>
      <c r="U76" s="1"/>
      <c r="V76" s="1"/>
      <c r="W76" s="1"/>
      <c r="X76" s="1"/>
      <c r="Y76" s="1"/>
      <c r="Z76" s="1"/>
      <c r="AA76" s="1"/>
      <c r="AB76" s="1"/>
      <c r="AC76" s="1"/>
      <c r="AD76" s="1"/>
      <c r="AE76" s="1"/>
      <c r="AF76" s="127"/>
      <c r="AG76" s="127"/>
      <c r="AH76" s="128"/>
      <c r="AI76" s="299"/>
      <c r="AJ76" s="298"/>
      <c r="AK76" s="298"/>
      <c r="AL76" s="298"/>
      <c r="AM76" s="298"/>
      <c r="AN76" s="298"/>
      <c r="AO76" s="298"/>
      <c r="AP76" s="298"/>
      <c r="AQ76" s="298"/>
      <c r="AR76" s="298"/>
      <c r="AS76" s="298"/>
      <c r="AT76" s="298"/>
      <c r="AU76" s="121"/>
      <c r="AV76" s="116"/>
      <c r="AW76" s="10"/>
      <c r="AX76" s="298"/>
      <c r="AY76" s="298"/>
      <c r="AZ76" s="298"/>
      <c r="BA76" s="298"/>
      <c r="BB76" s="298"/>
      <c r="BC76" s="298"/>
      <c r="BD76" s="298"/>
      <c r="BE76" s="298"/>
      <c r="BF76" s="298"/>
      <c r="BG76" s="298"/>
      <c r="BH76" s="298"/>
      <c r="BI76" s="121"/>
      <c r="BJ76" s="116"/>
      <c r="BK76" s="200"/>
      <c r="BL76" s="129"/>
      <c r="BM76" s="160"/>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row>
    <row r="77" spans="1:153" ht="2.25" customHeight="1">
      <c r="A77" s="133"/>
      <c r="B77" s="451"/>
      <c r="C77" s="133"/>
      <c r="D77" s="38"/>
      <c r="E77" s="126"/>
      <c r="F77" s="137"/>
      <c r="G77" s="126"/>
      <c r="H77" s="126"/>
      <c r="I77" s="126"/>
      <c r="J77" s="126"/>
      <c r="K77" s="126"/>
      <c r="L77" s="126"/>
      <c r="M77" s="126"/>
      <c r="N77" s="126"/>
      <c r="O77" s="126"/>
      <c r="P77" s="126"/>
      <c r="Q77" s="126"/>
      <c r="R77" s="126"/>
      <c r="S77" s="126"/>
      <c r="T77" s="126"/>
      <c r="U77" s="125"/>
      <c r="V77" s="125"/>
      <c r="W77" s="125"/>
      <c r="X77" s="125"/>
      <c r="Y77" s="125"/>
      <c r="Z77" s="125"/>
      <c r="AA77" s="125"/>
      <c r="AB77" s="125"/>
      <c r="AC77" s="125"/>
      <c r="AD77" s="125"/>
      <c r="AE77" s="125"/>
      <c r="AF77" s="293"/>
      <c r="AG77" s="293"/>
      <c r="AH77" s="293"/>
      <c r="AI77" s="294"/>
      <c r="AJ77" s="295"/>
      <c r="AK77" s="295"/>
      <c r="AL77" s="295"/>
      <c r="AM77" s="295"/>
      <c r="AN77" s="295"/>
      <c r="AO77" s="295"/>
      <c r="AP77" s="295"/>
      <c r="AQ77" s="295"/>
      <c r="AR77" s="295"/>
      <c r="AS77" s="295"/>
      <c r="AT77" s="295"/>
      <c r="AU77" s="122"/>
      <c r="AV77" s="115"/>
      <c r="AW77" s="7"/>
      <c r="AX77" s="295"/>
      <c r="AY77" s="295"/>
      <c r="AZ77" s="295"/>
      <c r="BA77" s="295"/>
      <c r="BB77" s="295"/>
      <c r="BC77" s="295"/>
      <c r="BD77" s="295"/>
      <c r="BE77" s="295"/>
      <c r="BF77" s="295"/>
      <c r="BG77" s="295"/>
      <c r="BH77" s="295"/>
      <c r="BI77" s="122"/>
      <c r="BJ77" s="115"/>
      <c r="BK77" s="200"/>
      <c r="BL77" s="129"/>
      <c r="BM77" s="160"/>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row>
    <row r="78" spans="1:153" ht="19.5" customHeight="1">
      <c r="A78" s="133"/>
      <c r="B78" s="451"/>
      <c r="C78" s="133"/>
      <c r="D78" s="38" t="s">
        <v>12</v>
      </c>
      <c r="E78" s="126"/>
      <c r="F78" s="137"/>
      <c r="G78" s="126"/>
      <c r="H78" s="126"/>
      <c r="I78" s="126"/>
      <c r="J78" s="126"/>
      <c r="K78" s="126"/>
      <c r="L78" s="126"/>
      <c r="M78" s="126"/>
      <c r="N78" s="126"/>
      <c r="O78" s="126"/>
      <c r="P78" s="126"/>
      <c r="Q78" s="126"/>
      <c r="R78" s="126"/>
      <c r="S78" s="126"/>
      <c r="T78" s="126"/>
      <c r="U78" s="125"/>
      <c r="V78" s="125"/>
      <c r="W78" s="125"/>
      <c r="X78" s="125"/>
      <c r="Y78" s="125"/>
      <c r="Z78" s="125"/>
      <c r="AA78" s="125"/>
      <c r="AB78" s="125"/>
      <c r="AC78" s="125"/>
      <c r="AD78" s="125"/>
      <c r="AE78" s="125"/>
      <c r="AF78" s="310" t="s">
        <v>3116</v>
      </c>
      <c r="AG78" s="310"/>
      <c r="AH78" s="310"/>
      <c r="AI78" s="294"/>
      <c r="AJ78" s="312"/>
      <c r="AK78" s="313"/>
      <c r="AL78" s="313"/>
      <c r="AM78" s="313"/>
      <c r="AN78" s="313"/>
      <c r="AO78" s="313"/>
      <c r="AP78" s="313"/>
      <c r="AQ78" s="313"/>
      <c r="AR78" s="313"/>
      <c r="AS78" s="313"/>
      <c r="AT78" s="314"/>
      <c r="AU78" s="122"/>
      <c r="AV78" s="115" t="s">
        <v>0</v>
      </c>
      <c r="AW78" s="295"/>
      <c r="AX78" s="312"/>
      <c r="AY78" s="313"/>
      <c r="AZ78" s="313"/>
      <c r="BA78" s="313"/>
      <c r="BB78" s="313"/>
      <c r="BC78" s="313"/>
      <c r="BD78" s="313"/>
      <c r="BE78" s="313"/>
      <c r="BF78" s="313"/>
      <c r="BG78" s="313"/>
      <c r="BH78" s="314"/>
      <c r="BI78" s="122"/>
      <c r="BJ78" s="115" t="s">
        <v>2</v>
      </c>
      <c r="BK78" s="200"/>
      <c r="BL78" s="130" t="str">
        <f>IF(BM78&lt;&gt;"","●","")</f>
        <v/>
      </c>
      <c r="BM78" s="132" t="str">
        <f>IF(OR(AND(OR(AJ78=0,AJ78=""),AX78&gt;0),AND(AJ78&gt;0,OR(AX78=0,AX78=""))),"「レセプト件数」、「算定回数」のいずれかが「0」か「空白」となっていますが、それ以外が1以上となっています。正しいレセプト件数・算定回数をご記入ください。",IF(AJ78&gt;AX78,"「算定回数」が「レセプト件数」よりも小さくなっています。算定レセプトにおける算定回数をご記入ください。",""))</f>
        <v/>
      </c>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31"/>
      <c r="CW78" s="131"/>
      <c r="CX78" s="131"/>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row>
    <row r="79" spans="1:153" ht="2.25" customHeight="1" thickBot="1">
      <c r="A79" s="133"/>
      <c r="B79" s="451"/>
      <c r="C79" s="133"/>
      <c r="D79" s="39"/>
      <c r="E79" s="127"/>
      <c r="F79" s="134"/>
      <c r="G79" s="127"/>
      <c r="H79" s="127"/>
      <c r="I79" s="127"/>
      <c r="J79" s="127"/>
      <c r="K79" s="127"/>
      <c r="L79" s="127"/>
      <c r="M79" s="127"/>
      <c r="N79" s="127"/>
      <c r="O79" s="127"/>
      <c r="P79" s="127"/>
      <c r="Q79" s="127"/>
      <c r="R79" s="127"/>
      <c r="S79" s="127"/>
      <c r="T79" s="127"/>
      <c r="U79" s="1"/>
      <c r="V79" s="1"/>
      <c r="W79" s="1"/>
      <c r="X79" s="1"/>
      <c r="Y79" s="1"/>
      <c r="Z79" s="1"/>
      <c r="AA79" s="1"/>
      <c r="AB79" s="1"/>
      <c r="AC79" s="1"/>
      <c r="AD79" s="1"/>
      <c r="AE79" s="1"/>
      <c r="AF79" s="127"/>
      <c r="AG79" s="127"/>
      <c r="AH79" s="128"/>
      <c r="AI79" s="299"/>
      <c r="AJ79" s="298"/>
      <c r="AK79" s="298"/>
      <c r="AL79" s="298"/>
      <c r="AM79" s="298"/>
      <c r="AN79" s="298"/>
      <c r="AO79" s="298"/>
      <c r="AP79" s="298"/>
      <c r="AQ79" s="298"/>
      <c r="AR79" s="298"/>
      <c r="AS79" s="298"/>
      <c r="AT79" s="298"/>
      <c r="AU79" s="121"/>
      <c r="AV79" s="116"/>
      <c r="AW79" s="298"/>
      <c r="AX79" s="298"/>
      <c r="AY79" s="298"/>
      <c r="AZ79" s="298"/>
      <c r="BA79" s="298"/>
      <c r="BB79" s="298"/>
      <c r="BC79" s="298"/>
      <c r="BD79" s="298"/>
      <c r="BE79" s="298"/>
      <c r="BF79" s="298"/>
      <c r="BG79" s="298"/>
      <c r="BH79" s="298"/>
      <c r="BI79" s="121"/>
      <c r="BJ79" s="116"/>
      <c r="BK79" s="200"/>
      <c r="BL79" s="129"/>
      <c r="BM79" s="160"/>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row>
    <row r="80" spans="1:153" ht="2.25" customHeight="1">
      <c r="A80" s="133"/>
      <c r="B80" s="451"/>
      <c r="C80" s="133"/>
      <c r="D80" s="38"/>
      <c r="E80" s="126"/>
      <c r="F80" s="137"/>
      <c r="G80" s="126"/>
      <c r="H80" s="126"/>
      <c r="I80" s="126"/>
      <c r="J80" s="126"/>
      <c r="K80" s="126"/>
      <c r="L80" s="126"/>
      <c r="M80" s="126"/>
      <c r="N80" s="126"/>
      <c r="O80" s="126"/>
      <c r="P80" s="126"/>
      <c r="Q80" s="126"/>
      <c r="R80" s="126"/>
      <c r="S80" s="126"/>
      <c r="T80" s="126"/>
      <c r="U80" s="125"/>
      <c r="V80" s="125"/>
      <c r="W80" s="125"/>
      <c r="X80" s="125"/>
      <c r="Y80" s="125"/>
      <c r="Z80" s="125"/>
      <c r="AA80" s="125"/>
      <c r="AB80" s="125"/>
      <c r="AC80" s="125"/>
      <c r="AD80" s="125"/>
      <c r="AE80" s="125"/>
      <c r="AF80" s="293"/>
      <c r="AG80" s="293"/>
      <c r="AH80" s="293"/>
      <c r="AI80" s="294"/>
      <c r="AJ80" s="295"/>
      <c r="AK80" s="295"/>
      <c r="AL80" s="295"/>
      <c r="AM80" s="295"/>
      <c r="AN80" s="295"/>
      <c r="AO80" s="295"/>
      <c r="AP80" s="295"/>
      <c r="AQ80" s="295"/>
      <c r="AR80" s="295"/>
      <c r="AS80" s="295"/>
      <c r="AT80" s="295"/>
      <c r="AU80" s="122"/>
      <c r="AV80" s="115"/>
      <c r="AW80" s="7"/>
      <c r="AX80" s="295"/>
      <c r="AY80" s="295"/>
      <c r="AZ80" s="295"/>
      <c r="BA80" s="295"/>
      <c r="BB80" s="295"/>
      <c r="BC80" s="295"/>
      <c r="BD80" s="295"/>
      <c r="BE80" s="295"/>
      <c r="BF80" s="295"/>
      <c r="BG80" s="295"/>
      <c r="BH80" s="295"/>
      <c r="BI80" s="122"/>
      <c r="BJ80" s="115"/>
      <c r="BK80" s="200"/>
      <c r="BL80" s="129"/>
      <c r="BM80" s="160"/>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row>
    <row r="81" spans="1:153" ht="19.5" customHeight="1">
      <c r="A81" s="133"/>
      <c r="B81" s="451"/>
      <c r="C81" s="133"/>
      <c r="D81" s="38" t="s">
        <v>13</v>
      </c>
      <c r="E81" s="126"/>
      <c r="F81" s="137"/>
      <c r="G81" s="126"/>
      <c r="H81" s="126"/>
      <c r="I81" s="126"/>
      <c r="J81" s="126"/>
      <c r="K81" s="126"/>
      <c r="L81" s="126"/>
      <c r="M81" s="126"/>
      <c r="N81" s="126"/>
      <c r="O81" s="126"/>
      <c r="P81" s="126"/>
      <c r="Q81" s="126"/>
      <c r="R81" s="126"/>
      <c r="S81" s="126"/>
      <c r="T81" s="126"/>
      <c r="U81" s="125"/>
      <c r="V81" s="125"/>
      <c r="W81" s="125"/>
      <c r="X81" s="125"/>
      <c r="Y81" s="125"/>
      <c r="Z81" s="125"/>
      <c r="AA81" s="125"/>
      <c r="AB81" s="125"/>
      <c r="AC81" s="125"/>
      <c r="AD81" s="125"/>
      <c r="AE81" s="125"/>
      <c r="AF81" s="310" t="s">
        <v>3117</v>
      </c>
      <c r="AG81" s="310"/>
      <c r="AH81" s="310"/>
      <c r="AI81" s="294"/>
      <c r="AJ81" s="312"/>
      <c r="AK81" s="313"/>
      <c r="AL81" s="313"/>
      <c r="AM81" s="313"/>
      <c r="AN81" s="313"/>
      <c r="AO81" s="313"/>
      <c r="AP81" s="313"/>
      <c r="AQ81" s="313"/>
      <c r="AR81" s="313"/>
      <c r="AS81" s="313"/>
      <c r="AT81" s="314"/>
      <c r="AU81" s="122"/>
      <c r="AV81" s="115" t="s">
        <v>0</v>
      </c>
      <c r="AW81" s="295"/>
      <c r="AX81" s="312"/>
      <c r="AY81" s="313"/>
      <c r="AZ81" s="313"/>
      <c r="BA81" s="313"/>
      <c r="BB81" s="313"/>
      <c r="BC81" s="313"/>
      <c r="BD81" s="313"/>
      <c r="BE81" s="313"/>
      <c r="BF81" s="313"/>
      <c r="BG81" s="313"/>
      <c r="BH81" s="314"/>
      <c r="BI81" s="122"/>
      <c r="BJ81" s="115" t="s">
        <v>2</v>
      </c>
      <c r="BK81" s="200"/>
      <c r="BL81" s="130" t="str">
        <f>IF(BM81&lt;&gt;"","●","")</f>
        <v/>
      </c>
      <c r="BM81" s="132" t="str">
        <f>IF(OR(AND(OR(AJ81=0,AJ81=""),AX81&gt;0),AND(AJ81&gt;0,OR(AX81=0,AX81=""))),"「レセプト件数」、「算定回数」のいずれかが「0」か「空白」となっていますが、それ以外が1以上となっています。正しいレセプト件数・算定回数をご記入ください。",IF(AJ81&gt;AX81,"「算定回数」が「レセプト件数」よりも小さくなっています。算定レセプトにおける算定回数をご記入ください。",""))</f>
        <v/>
      </c>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31"/>
      <c r="CW81" s="131"/>
      <c r="CX81" s="131"/>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row>
    <row r="82" spans="1:153" ht="2.25" customHeight="1" thickBot="1">
      <c r="A82" s="133"/>
      <c r="B82" s="451"/>
      <c r="C82" s="133"/>
      <c r="D82" s="39"/>
      <c r="E82" s="127"/>
      <c r="F82" s="134"/>
      <c r="G82" s="127"/>
      <c r="H82" s="127"/>
      <c r="I82" s="127"/>
      <c r="J82" s="127"/>
      <c r="K82" s="127"/>
      <c r="L82" s="127"/>
      <c r="M82" s="127"/>
      <c r="N82" s="127"/>
      <c r="O82" s="127"/>
      <c r="P82" s="127"/>
      <c r="Q82" s="127"/>
      <c r="R82" s="127"/>
      <c r="S82" s="127"/>
      <c r="T82" s="127"/>
      <c r="U82" s="1"/>
      <c r="V82" s="1"/>
      <c r="W82" s="1"/>
      <c r="X82" s="1"/>
      <c r="Y82" s="1"/>
      <c r="Z82" s="1"/>
      <c r="AA82" s="1"/>
      <c r="AB82" s="1"/>
      <c r="AC82" s="1"/>
      <c r="AD82" s="1"/>
      <c r="AE82" s="1"/>
      <c r="AF82" s="127"/>
      <c r="AG82" s="127"/>
      <c r="AH82" s="128"/>
      <c r="AI82" s="299"/>
      <c r="AJ82" s="298"/>
      <c r="AK82" s="298"/>
      <c r="AL82" s="298"/>
      <c r="AM82" s="298"/>
      <c r="AN82" s="298"/>
      <c r="AO82" s="298"/>
      <c r="AP82" s="298"/>
      <c r="AQ82" s="298"/>
      <c r="AR82" s="298"/>
      <c r="AS82" s="298"/>
      <c r="AT82" s="298"/>
      <c r="AU82" s="121"/>
      <c r="AV82" s="116"/>
      <c r="AW82" s="10"/>
      <c r="AX82" s="298"/>
      <c r="AY82" s="298"/>
      <c r="AZ82" s="298"/>
      <c r="BA82" s="298"/>
      <c r="BB82" s="298"/>
      <c r="BC82" s="298"/>
      <c r="BD82" s="298"/>
      <c r="BE82" s="298"/>
      <c r="BF82" s="298"/>
      <c r="BG82" s="298"/>
      <c r="BH82" s="298"/>
      <c r="BI82" s="121"/>
      <c r="BJ82" s="116"/>
      <c r="BK82" s="200"/>
      <c r="BL82" s="129"/>
      <c r="BM82" s="160"/>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row>
    <row r="83" spans="1:153" ht="2.25" customHeight="1">
      <c r="A83" s="133"/>
      <c r="B83" s="451"/>
      <c r="C83" s="133"/>
      <c r="D83" s="38"/>
      <c r="E83" s="126"/>
      <c r="F83" s="137"/>
      <c r="G83" s="126"/>
      <c r="H83" s="126"/>
      <c r="I83" s="126"/>
      <c r="J83" s="126"/>
      <c r="K83" s="126"/>
      <c r="L83" s="126"/>
      <c r="M83" s="126"/>
      <c r="N83" s="126"/>
      <c r="O83" s="126"/>
      <c r="P83" s="126"/>
      <c r="Q83" s="126"/>
      <c r="R83" s="126"/>
      <c r="S83" s="126"/>
      <c r="T83" s="126"/>
      <c r="U83" s="125"/>
      <c r="V83" s="125"/>
      <c r="W83" s="125"/>
      <c r="X83" s="125"/>
      <c r="Y83" s="125"/>
      <c r="Z83" s="125"/>
      <c r="AA83" s="125"/>
      <c r="AB83" s="125"/>
      <c r="AC83" s="125"/>
      <c r="AD83" s="125"/>
      <c r="AE83" s="125"/>
      <c r="AF83" s="293"/>
      <c r="AG83" s="293"/>
      <c r="AH83" s="293"/>
      <c r="AI83" s="294"/>
      <c r="AJ83" s="295"/>
      <c r="AK83" s="295"/>
      <c r="AL83" s="295"/>
      <c r="AM83" s="295"/>
      <c r="AN83" s="295"/>
      <c r="AO83" s="295"/>
      <c r="AP83" s="295"/>
      <c r="AQ83" s="295"/>
      <c r="AR83" s="295"/>
      <c r="AS83" s="295"/>
      <c r="AT83" s="295"/>
      <c r="AU83" s="122"/>
      <c r="AV83" s="115"/>
      <c r="AW83" s="7"/>
      <c r="AX83" s="295"/>
      <c r="AY83" s="295"/>
      <c r="AZ83" s="295"/>
      <c r="BA83" s="295"/>
      <c r="BB83" s="295"/>
      <c r="BC83" s="295"/>
      <c r="BD83" s="295"/>
      <c r="BE83" s="295"/>
      <c r="BF83" s="295"/>
      <c r="BG83" s="295"/>
      <c r="BH83" s="295"/>
      <c r="BI83" s="122"/>
      <c r="BJ83" s="115"/>
      <c r="BK83" s="200"/>
      <c r="BL83" s="129"/>
      <c r="BM83" s="160"/>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row>
    <row r="84" spans="1:153" ht="19.5" customHeight="1">
      <c r="A84" s="133"/>
      <c r="B84" s="451"/>
      <c r="C84" s="133"/>
      <c r="D84" s="38" t="s">
        <v>14</v>
      </c>
      <c r="E84" s="126"/>
      <c r="F84" s="137"/>
      <c r="G84" s="126"/>
      <c r="H84" s="126"/>
      <c r="I84" s="126"/>
      <c r="J84" s="126"/>
      <c r="K84" s="126"/>
      <c r="L84" s="126"/>
      <c r="M84" s="126"/>
      <c r="N84" s="126"/>
      <c r="O84" s="126"/>
      <c r="P84" s="126"/>
      <c r="Q84" s="126"/>
      <c r="R84" s="126"/>
      <c r="S84" s="126"/>
      <c r="T84" s="126"/>
      <c r="U84" s="125"/>
      <c r="V84" s="125"/>
      <c r="W84" s="125"/>
      <c r="X84" s="125"/>
      <c r="Y84" s="125"/>
      <c r="Z84" s="125"/>
      <c r="AA84" s="125"/>
      <c r="AB84" s="125"/>
      <c r="AC84" s="125"/>
      <c r="AD84" s="125"/>
      <c r="AE84" s="125"/>
      <c r="AF84" s="310" t="s">
        <v>3118</v>
      </c>
      <c r="AG84" s="310"/>
      <c r="AH84" s="310"/>
      <c r="AI84" s="294"/>
      <c r="AJ84" s="312"/>
      <c r="AK84" s="313"/>
      <c r="AL84" s="313"/>
      <c r="AM84" s="313"/>
      <c r="AN84" s="313"/>
      <c r="AO84" s="313"/>
      <c r="AP84" s="313"/>
      <c r="AQ84" s="313"/>
      <c r="AR84" s="313"/>
      <c r="AS84" s="313"/>
      <c r="AT84" s="314"/>
      <c r="AU84" s="122"/>
      <c r="AV84" s="115" t="s">
        <v>0</v>
      </c>
      <c r="AW84" s="295"/>
      <c r="AX84" s="312"/>
      <c r="AY84" s="313"/>
      <c r="AZ84" s="313"/>
      <c r="BA84" s="313"/>
      <c r="BB84" s="313"/>
      <c r="BC84" s="313"/>
      <c r="BD84" s="313"/>
      <c r="BE84" s="313"/>
      <c r="BF84" s="313"/>
      <c r="BG84" s="313"/>
      <c r="BH84" s="314"/>
      <c r="BI84" s="122"/>
      <c r="BJ84" s="115" t="s">
        <v>2</v>
      </c>
      <c r="BK84" s="200"/>
      <c r="BL84" s="130" t="str">
        <f>IF(BM84&lt;&gt;"","●","")</f>
        <v/>
      </c>
      <c r="BM84" s="132" t="str">
        <f>IF(OR(AND(OR(AJ84=0,AJ84=""),AX84&gt;0),AND(AJ84&gt;0,OR(AX84=0,AX84=""))),"「レセプト件数」、「算定回数」のいずれかが「0」か「空白」となっていますが、それ以外が1以上となっています。正しいレセプト件数・算定回数をご記入ください。",IF(AJ84&gt;AX84,"「算定回数」が「レセプト件数」よりも小さくなっています。算定レセプトにおける算定回数をご記入ください。",""))</f>
        <v/>
      </c>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31"/>
      <c r="CW84" s="131"/>
      <c r="CX84" s="131"/>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row>
    <row r="85" spans="1:153" ht="2.25" customHeight="1" thickBot="1">
      <c r="A85" s="133"/>
      <c r="B85" s="451"/>
      <c r="C85" s="133"/>
      <c r="D85" s="39"/>
      <c r="E85" s="127"/>
      <c r="F85" s="134"/>
      <c r="G85" s="127"/>
      <c r="H85" s="127"/>
      <c r="I85" s="127"/>
      <c r="J85" s="127"/>
      <c r="K85" s="127"/>
      <c r="L85" s="127"/>
      <c r="M85" s="127"/>
      <c r="N85" s="127"/>
      <c r="O85" s="127"/>
      <c r="P85" s="127"/>
      <c r="Q85" s="127"/>
      <c r="R85" s="127"/>
      <c r="S85" s="127"/>
      <c r="T85" s="127"/>
      <c r="U85" s="1"/>
      <c r="V85" s="1"/>
      <c r="W85" s="1"/>
      <c r="X85" s="1"/>
      <c r="Y85" s="1"/>
      <c r="Z85" s="1"/>
      <c r="AA85" s="1"/>
      <c r="AB85" s="1"/>
      <c r="AC85" s="1"/>
      <c r="AD85" s="1"/>
      <c r="AE85" s="1"/>
      <c r="AF85" s="127"/>
      <c r="AG85" s="127"/>
      <c r="AH85" s="128"/>
      <c r="AI85" s="299"/>
      <c r="AJ85" s="298"/>
      <c r="AK85" s="298"/>
      <c r="AL85" s="298"/>
      <c r="AM85" s="298"/>
      <c r="AN85" s="298"/>
      <c r="AO85" s="298"/>
      <c r="AP85" s="298"/>
      <c r="AQ85" s="298"/>
      <c r="AR85" s="298"/>
      <c r="AS85" s="298"/>
      <c r="AT85" s="298"/>
      <c r="AU85" s="121"/>
      <c r="AV85" s="116"/>
      <c r="AW85" s="10"/>
      <c r="AX85" s="298"/>
      <c r="AY85" s="298"/>
      <c r="AZ85" s="298"/>
      <c r="BA85" s="298"/>
      <c r="BB85" s="298"/>
      <c r="BC85" s="298"/>
      <c r="BD85" s="298"/>
      <c r="BE85" s="298"/>
      <c r="BF85" s="298"/>
      <c r="BG85" s="298"/>
      <c r="BH85" s="298"/>
      <c r="BI85" s="121"/>
      <c r="BJ85" s="116"/>
      <c r="BK85" s="200"/>
      <c r="BL85" s="129"/>
      <c r="BM85" s="160"/>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row>
    <row r="86" spans="1:153" ht="2.25" customHeight="1">
      <c r="A86" s="133"/>
      <c r="B86" s="451"/>
      <c r="C86" s="133"/>
      <c r="D86" s="38"/>
      <c r="E86" s="126"/>
      <c r="F86" s="137"/>
      <c r="G86" s="126"/>
      <c r="H86" s="126"/>
      <c r="I86" s="126"/>
      <c r="J86" s="126"/>
      <c r="K86" s="126"/>
      <c r="L86" s="126"/>
      <c r="M86" s="126"/>
      <c r="N86" s="126"/>
      <c r="O86" s="126"/>
      <c r="P86" s="126"/>
      <c r="Q86" s="126"/>
      <c r="R86" s="126"/>
      <c r="S86" s="126"/>
      <c r="T86" s="126"/>
      <c r="U86" s="125"/>
      <c r="V86" s="125"/>
      <c r="W86" s="125"/>
      <c r="X86" s="125"/>
      <c r="Y86" s="125"/>
      <c r="Z86" s="125"/>
      <c r="AA86" s="125"/>
      <c r="AB86" s="125"/>
      <c r="AC86" s="125"/>
      <c r="AD86" s="125"/>
      <c r="AE86" s="125"/>
      <c r="AF86" s="293"/>
      <c r="AG86" s="293"/>
      <c r="AH86" s="293"/>
      <c r="AI86" s="294"/>
      <c r="AJ86" s="295"/>
      <c r="AK86" s="295"/>
      <c r="AL86" s="295"/>
      <c r="AM86" s="295"/>
      <c r="AN86" s="295"/>
      <c r="AO86" s="295"/>
      <c r="AP86" s="295"/>
      <c r="AQ86" s="295"/>
      <c r="AR86" s="295"/>
      <c r="AS86" s="295"/>
      <c r="AT86" s="295"/>
      <c r="AU86" s="122"/>
      <c r="AV86" s="115"/>
      <c r="AW86" s="7"/>
      <c r="AX86" s="295"/>
      <c r="AY86" s="295"/>
      <c r="AZ86" s="295"/>
      <c r="BA86" s="295"/>
      <c r="BB86" s="295"/>
      <c r="BC86" s="295"/>
      <c r="BD86" s="295"/>
      <c r="BE86" s="295"/>
      <c r="BF86" s="295"/>
      <c r="BG86" s="295"/>
      <c r="BH86" s="295"/>
      <c r="BI86" s="122"/>
      <c r="BJ86" s="115"/>
      <c r="BK86" s="200"/>
      <c r="BL86" s="129"/>
      <c r="BM86" s="160"/>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row>
    <row r="87" spans="1:153" ht="19.5" customHeight="1">
      <c r="A87" s="133"/>
      <c r="B87" s="451"/>
      <c r="C87" s="133"/>
      <c r="D87" s="38" t="s">
        <v>15</v>
      </c>
      <c r="E87" s="126"/>
      <c r="F87" s="137"/>
      <c r="G87" s="126"/>
      <c r="H87" s="126"/>
      <c r="I87" s="126"/>
      <c r="J87" s="126"/>
      <c r="K87" s="126"/>
      <c r="L87" s="126"/>
      <c r="M87" s="126"/>
      <c r="N87" s="126"/>
      <c r="O87" s="126"/>
      <c r="P87" s="126"/>
      <c r="Q87" s="126"/>
      <c r="R87" s="126"/>
      <c r="S87" s="126"/>
      <c r="T87" s="126"/>
      <c r="U87" s="125"/>
      <c r="V87" s="125"/>
      <c r="W87" s="125"/>
      <c r="X87" s="125"/>
      <c r="Y87" s="125"/>
      <c r="Z87" s="125"/>
      <c r="AA87" s="125"/>
      <c r="AB87" s="125"/>
      <c r="AC87" s="125"/>
      <c r="AD87" s="125"/>
      <c r="AE87" s="125"/>
      <c r="AF87" s="310" t="s">
        <v>3119</v>
      </c>
      <c r="AG87" s="310"/>
      <c r="AH87" s="310"/>
      <c r="AI87" s="294"/>
      <c r="AJ87" s="312"/>
      <c r="AK87" s="313"/>
      <c r="AL87" s="313"/>
      <c r="AM87" s="313"/>
      <c r="AN87" s="313"/>
      <c r="AO87" s="313"/>
      <c r="AP87" s="313"/>
      <c r="AQ87" s="313"/>
      <c r="AR87" s="313"/>
      <c r="AS87" s="313"/>
      <c r="AT87" s="314"/>
      <c r="AU87" s="122"/>
      <c r="AV87" s="115" t="s">
        <v>0</v>
      </c>
      <c r="AW87" s="295"/>
      <c r="AX87" s="312"/>
      <c r="AY87" s="313"/>
      <c r="AZ87" s="313"/>
      <c r="BA87" s="313"/>
      <c r="BB87" s="313"/>
      <c r="BC87" s="313"/>
      <c r="BD87" s="313"/>
      <c r="BE87" s="313"/>
      <c r="BF87" s="313"/>
      <c r="BG87" s="313"/>
      <c r="BH87" s="314"/>
      <c r="BI87" s="122"/>
      <c r="BJ87" s="115" t="s">
        <v>2</v>
      </c>
      <c r="BK87" s="200"/>
      <c r="BL87" s="130" t="str">
        <f>IF(BM87&lt;&gt;"","●","")</f>
        <v/>
      </c>
      <c r="BM87" s="132" t="str">
        <f>IF(OR(AND(OR(AJ87=0,AJ87=""),AX87&gt;0),AND(AJ87&gt;0,OR(AX87=0,AX87=""))),"「レセプト件数」、「算定回数」のいずれかが「0」か「空白」となっていますが、それ以外が1以上となっています。正しいレセプト件数・算定回数をご記入ください。",IF(AJ87&gt;AX87,"「算定回数」が「レセプト件数」よりも小さくなっています。算定レセプトにおける算定回数をご記入ください。",""))</f>
        <v/>
      </c>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31"/>
      <c r="CW87" s="131"/>
      <c r="CX87" s="131"/>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row>
    <row r="88" spans="1:153" ht="2.25" customHeight="1" thickBot="1">
      <c r="A88" s="133"/>
      <c r="B88" s="451"/>
      <c r="C88" s="133"/>
      <c r="D88" s="39"/>
      <c r="E88" s="127"/>
      <c r="F88" s="134"/>
      <c r="G88" s="127"/>
      <c r="H88" s="127"/>
      <c r="I88" s="127"/>
      <c r="J88" s="127"/>
      <c r="K88" s="127"/>
      <c r="L88" s="127"/>
      <c r="M88" s="127"/>
      <c r="N88" s="127"/>
      <c r="O88" s="127"/>
      <c r="P88" s="127"/>
      <c r="Q88" s="127"/>
      <c r="R88" s="127"/>
      <c r="S88" s="127"/>
      <c r="T88" s="127"/>
      <c r="U88" s="1"/>
      <c r="V88" s="1"/>
      <c r="W88" s="1"/>
      <c r="X88" s="1"/>
      <c r="Y88" s="1"/>
      <c r="Z88" s="1"/>
      <c r="AA88" s="1"/>
      <c r="AB88" s="1"/>
      <c r="AC88" s="1"/>
      <c r="AD88" s="1"/>
      <c r="AE88" s="1"/>
      <c r="AF88" s="127"/>
      <c r="AG88" s="127"/>
      <c r="AH88" s="128"/>
      <c r="AI88" s="299"/>
      <c r="AJ88" s="298"/>
      <c r="AK88" s="298"/>
      <c r="AL88" s="298"/>
      <c r="AM88" s="298"/>
      <c r="AN88" s="298"/>
      <c r="AO88" s="298"/>
      <c r="AP88" s="298"/>
      <c r="AQ88" s="298"/>
      <c r="AR88" s="298"/>
      <c r="AS88" s="298"/>
      <c r="AT88" s="298"/>
      <c r="AU88" s="121"/>
      <c r="AV88" s="116"/>
      <c r="AW88" s="10"/>
      <c r="AX88" s="298"/>
      <c r="AY88" s="298"/>
      <c r="AZ88" s="298"/>
      <c r="BA88" s="298"/>
      <c r="BB88" s="298"/>
      <c r="BC88" s="298"/>
      <c r="BD88" s="298"/>
      <c r="BE88" s="298"/>
      <c r="BF88" s="298"/>
      <c r="BG88" s="298"/>
      <c r="BH88" s="298"/>
      <c r="BI88" s="121"/>
      <c r="BJ88" s="116"/>
      <c r="BK88" s="200"/>
      <c r="BL88" s="129"/>
      <c r="BM88" s="160"/>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row>
    <row r="89" spans="1:153" ht="2.25" customHeight="1">
      <c r="A89" s="133"/>
      <c r="B89" s="451"/>
      <c r="C89" s="133"/>
      <c r="D89" s="38"/>
      <c r="E89" s="126"/>
      <c r="F89" s="137"/>
      <c r="G89" s="126"/>
      <c r="H89" s="126"/>
      <c r="I89" s="126"/>
      <c r="J89" s="126"/>
      <c r="K89" s="126"/>
      <c r="L89" s="126"/>
      <c r="M89" s="126"/>
      <c r="N89" s="126"/>
      <c r="O89" s="126"/>
      <c r="P89" s="126"/>
      <c r="Q89" s="126"/>
      <c r="R89" s="126"/>
      <c r="S89" s="126"/>
      <c r="T89" s="126"/>
      <c r="U89" s="125"/>
      <c r="V89" s="125"/>
      <c r="W89" s="125"/>
      <c r="X89" s="125"/>
      <c r="Y89" s="125"/>
      <c r="Z89" s="125"/>
      <c r="AA89" s="125"/>
      <c r="AB89" s="125"/>
      <c r="AC89" s="125"/>
      <c r="AD89" s="125"/>
      <c r="AE89" s="125"/>
      <c r="AF89" s="293"/>
      <c r="AG89" s="293"/>
      <c r="AH89" s="293"/>
      <c r="AI89" s="294"/>
      <c r="AJ89" s="295"/>
      <c r="AK89" s="295"/>
      <c r="AL89" s="295"/>
      <c r="AM89" s="295"/>
      <c r="AN89" s="295"/>
      <c r="AO89" s="295"/>
      <c r="AP89" s="295"/>
      <c r="AQ89" s="295"/>
      <c r="AR89" s="295"/>
      <c r="AS89" s="295"/>
      <c r="AT89" s="295"/>
      <c r="AU89" s="122"/>
      <c r="AV89" s="115"/>
      <c r="AW89" s="7"/>
      <c r="AX89" s="295"/>
      <c r="AY89" s="295"/>
      <c r="AZ89" s="295"/>
      <c r="BA89" s="295"/>
      <c r="BB89" s="295"/>
      <c r="BC89" s="295"/>
      <c r="BD89" s="295"/>
      <c r="BE89" s="295"/>
      <c r="BF89" s="295"/>
      <c r="BG89" s="295"/>
      <c r="BH89" s="295"/>
      <c r="BI89" s="122"/>
      <c r="BJ89" s="115"/>
      <c r="BK89" s="200"/>
      <c r="BL89" s="129"/>
      <c r="BM89" s="160"/>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row>
    <row r="90" spans="1:153" ht="19.5" customHeight="1">
      <c r="A90" s="133"/>
      <c r="B90" s="451"/>
      <c r="C90" s="133"/>
      <c r="D90" s="38" t="s">
        <v>16</v>
      </c>
      <c r="E90" s="126"/>
      <c r="F90" s="137"/>
      <c r="G90" s="126"/>
      <c r="H90" s="126"/>
      <c r="I90" s="126"/>
      <c r="J90" s="126"/>
      <c r="K90" s="126"/>
      <c r="L90" s="126"/>
      <c r="M90" s="126"/>
      <c r="N90" s="126"/>
      <c r="O90" s="126"/>
      <c r="P90" s="126"/>
      <c r="Q90" s="126"/>
      <c r="R90" s="126"/>
      <c r="S90" s="126"/>
      <c r="T90" s="126"/>
      <c r="U90" s="125"/>
      <c r="V90" s="125"/>
      <c r="W90" s="125"/>
      <c r="X90" s="125"/>
      <c r="Y90" s="125"/>
      <c r="Z90" s="125"/>
      <c r="AA90" s="125"/>
      <c r="AB90" s="125"/>
      <c r="AC90" s="125"/>
      <c r="AD90" s="125"/>
      <c r="AE90" s="125"/>
      <c r="AF90" s="310" t="s">
        <v>3120</v>
      </c>
      <c r="AG90" s="310"/>
      <c r="AH90" s="310"/>
      <c r="AI90" s="294"/>
      <c r="AJ90" s="312"/>
      <c r="AK90" s="453"/>
      <c r="AL90" s="453"/>
      <c r="AM90" s="453"/>
      <c r="AN90" s="453"/>
      <c r="AO90" s="453"/>
      <c r="AP90" s="453"/>
      <c r="AQ90" s="453"/>
      <c r="AR90" s="453"/>
      <c r="AS90" s="453"/>
      <c r="AT90" s="454"/>
      <c r="AU90" s="122"/>
      <c r="AV90" s="115" t="s">
        <v>0</v>
      </c>
      <c r="AW90" s="295"/>
      <c r="AX90" s="312"/>
      <c r="AY90" s="313"/>
      <c r="AZ90" s="313"/>
      <c r="BA90" s="313"/>
      <c r="BB90" s="313"/>
      <c r="BC90" s="313"/>
      <c r="BD90" s="313"/>
      <c r="BE90" s="313"/>
      <c r="BF90" s="313"/>
      <c r="BG90" s="313"/>
      <c r="BH90" s="314"/>
      <c r="BI90" s="122"/>
      <c r="BJ90" s="115" t="s">
        <v>2</v>
      </c>
      <c r="BK90" s="200"/>
      <c r="BL90" s="130" t="str">
        <f>IF(BM90&lt;&gt;"","●","")</f>
        <v/>
      </c>
      <c r="BM90" s="132" t="str">
        <f>IF(OR(AND(OR(AJ90=0,AJ90=""),AX90&gt;0),AND(AJ90&gt;0,OR(AX90=0,AX90=""))),"「レセプト件数」、「算定回数」のいずれかが「0」か「空白」となっていますが、それ以外が1以上となっています。正しいレセプト件数・算定回数をご記入ください。",IF(AJ90&gt;AX90,"「算定回数」が「レセプト件数」よりも小さくなっています。算定レセプトにおける算定回数をご記入ください。",""))</f>
        <v/>
      </c>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31"/>
      <c r="CW90" s="131"/>
      <c r="CX90" s="131"/>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row>
    <row r="91" spans="1:153" ht="2.25" customHeight="1" thickBot="1">
      <c r="A91" s="133"/>
      <c r="B91" s="451"/>
      <c r="C91" s="133"/>
      <c r="D91" s="39"/>
      <c r="E91" s="127"/>
      <c r="F91" s="134"/>
      <c r="G91" s="127"/>
      <c r="H91" s="127"/>
      <c r="I91" s="127"/>
      <c r="J91" s="127"/>
      <c r="K91" s="127"/>
      <c r="L91" s="127"/>
      <c r="M91" s="127"/>
      <c r="N91" s="127"/>
      <c r="O91" s="127"/>
      <c r="P91" s="127"/>
      <c r="Q91" s="127"/>
      <c r="R91" s="127"/>
      <c r="S91" s="127"/>
      <c r="T91" s="127"/>
      <c r="U91" s="1"/>
      <c r="V91" s="1"/>
      <c r="W91" s="1"/>
      <c r="X91" s="1"/>
      <c r="Y91" s="1"/>
      <c r="Z91" s="1"/>
      <c r="AA91" s="1"/>
      <c r="AB91" s="1"/>
      <c r="AC91" s="1"/>
      <c r="AD91" s="1"/>
      <c r="AE91" s="1"/>
      <c r="AF91" s="127"/>
      <c r="AG91" s="127"/>
      <c r="AH91" s="128"/>
      <c r="AI91" s="299"/>
      <c r="AJ91" s="298"/>
      <c r="AK91" s="298"/>
      <c r="AL91" s="298"/>
      <c r="AM91" s="298"/>
      <c r="AN91" s="298"/>
      <c r="AO91" s="298"/>
      <c r="AP91" s="298"/>
      <c r="AQ91" s="298"/>
      <c r="AR91" s="298"/>
      <c r="AS91" s="298"/>
      <c r="AT91" s="298"/>
      <c r="AU91" s="121"/>
      <c r="AV91" s="116"/>
      <c r="AW91" s="10"/>
      <c r="AX91" s="298"/>
      <c r="AY91" s="298"/>
      <c r="AZ91" s="298"/>
      <c r="BA91" s="298"/>
      <c r="BB91" s="298"/>
      <c r="BC91" s="298"/>
      <c r="BD91" s="298"/>
      <c r="BE91" s="298"/>
      <c r="BF91" s="298"/>
      <c r="BG91" s="298"/>
      <c r="BH91" s="298"/>
      <c r="BI91" s="121"/>
      <c r="BJ91" s="116"/>
      <c r="BK91" s="200"/>
      <c r="BL91" s="129"/>
      <c r="BM91" s="160"/>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row>
    <row r="92" spans="1:153" ht="5.25" customHeight="1">
      <c r="BI92" s="12"/>
      <c r="BK92" s="200"/>
      <c r="BL92" s="129"/>
      <c r="BM92" s="160"/>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row>
    <row r="93" spans="1:153" ht="19.5" customHeight="1">
      <c r="A93" s="455" t="s">
        <v>6368</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448"/>
      <c r="BK93" s="200"/>
      <c r="BL93" s="129"/>
      <c r="BM93" s="160"/>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row>
    <row r="94" spans="1:153" s="65" customFormat="1" ht="18.75" customHeight="1" thickBot="1">
      <c r="A94" s="35"/>
      <c r="B94" s="36"/>
      <c r="C94" s="36"/>
      <c r="D94" s="33"/>
      <c r="E94" s="33"/>
      <c r="F94" s="34"/>
      <c r="G94" s="33"/>
      <c r="H94" s="33"/>
      <c r="I94" s="33"/>
      <c r="J94" s="33"/>
      <c r="K94" s="33"/>
      <c r="L94" s="33"/>
      <c r="M94" s="33"/>
      <c r="N94" s="33"/>
      <c r="O94" s="33"/>
      <c r="P94" s="33"/>
      <c r="Q94" s="33"/>
      <c r="R94" s="33"/>
      <c r="S94" s="33"/>
      <c r="T94" s="33"/>
      <c r="U94" s="9"/>
      <c r="V94" s="9"/>
      <c r="W94" s="9"/>
      <c r="X94" s="9"/>
      <c r="Y94" s="9"/>
      <c r="Z94" s="9"/>
      <c r="AA94" s="9"/>
      <c r="AB94" s="9"/>
      <c r="AC94" s="9"/>
      <c r="AD94" s="9"/>
      <c r="AE94" s="9"/>
      <c r="AF94" s="433"/>
      <c r="AG94" s="433"/>
      <c r="AH94" s="449"/>
      <c r="AI94" s="450" t="s">
        <v>3</v>
      </c>
      <c r="AJ94" s="421"/>
      <c r="AK94" s="421"/>
      <c r="AL94" s="421"/>
      <c r="AM94" s="421"/>
      <c r="AN94" s="421"/>
      <c r="AO94" s="421"/>
      <c r="AP94" s="421"/>
      <c r="AQ94" s="421"/>
      <c r="AR94" s="421"/>
      <c r="AS94" s="421"/>
      <c r="AT94" s="421"/>
      <c r="AU94" s="421"/>
      <c r="AV94" s="422"/>
      <c r="AW94" s="420" t="s">
        <v>30</v>
      </c>
      <c r="AX94" s="421"/>
      <c r="AY94" s="421"/>
      <c r="AZ94" s="421"/>
      <c r="BA94" s="421"/>
      <c r="BB94" s="421"/>
      <c r="BC94" s="421"/>
      <c r="BD94" s="421"/>
      <c r="BE94" s="421"/>
      <c r="BF94" s="421"/>
      <c r="BG94" s="421"/>
      <c r="BH94" s="421"/>
      <c r="BI94" s="421"/>
      <c r="BJ94" s="423"/>
      <c r="BK94" s="201"/>
      <c r="BL94" s="30"/>
      <c r="BM94" s="161"/>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row>
    <row r="95" spans="1:153" ht="2.25" customHeight="1">
      <c r="A95" s="133"/>
      <c r="B95" s="451" t="s">
        <v>5</v>
      </c>
      <c r="C95" s="133"/>
      <c r="D95" s="38"/>
      <c r="E95" s="126"/>
      <c r="F95" s="137"/>
      <c r="G95" s="126"/>
      <c r="H95" s="126"/>
      <c r="I95" s="126"/>
      <c r="J95" s="126"/>
      <c r="K95" s="126"/>
      <c r="L95" s="126"/>
      <c r="M95" s="126"/>
      <c r="N95" s="126"/>
      <c r="O95" s="126"/>
      <c r="P95" s="126"/>
      <c r="Q95" s="126"/>
      <c r="R95" s="126"/>
      <c r="S95" s="126"/>
      <c r="T95" s="126"/>
      <c r="U95" s="125"/>
      <c r="V95" s="125"/>
      <c r="W95" s="125"/>
      <c r="X95" s="125"/>
      <c r="Y95" s="125"/>
      <c r="Z95" s="125"/>
      <c r="AA95" s="125"/>
      <c r="AB95" s="125"/>
      <c r="AC95" s="125"/>
      <c r="AD95" s="125"/>
      <c r="AE95" s="125"/>
      <c r="AF95" s="293"/>
      <c r="AG95" s="293"/>
      <c r="AH95" s="293"/>
      <c r="AI95" s="294"/>
      <c r="AJ95" s="295"/>
      <c r="AK95" s="295"/>
      <c r="AL95" s="295"/>
      <c r="AM95" s="295"/>
      <c r="AN95" s="295"/>
      <c r="AO95" s="295"/>
      <c r="AP95" s="295"/>
      <c r="AQ95" s="295"/>
      <c r="AR95" s="295"/>
      <c r="AS95" s="295"/>
      <c r="AT95" s="295"/>
      <c r="AU95" s="122"/>
      <c r="AV95" s="115"/>
      <c r="AW95" s="7"/>
      <c r="AX95" s="295"/>
      <c r="AY95" s="295"/>
      <c r="AZ95" s="295"/>
      <c r="BA95" s="295"/>
      <c r="BB95" s="295"/>
      <c r="BC95" s="295"/>
      <c r="BD95" s="295"/>
      <c r="BE95" s="295"/>
      <c r="BF95" s="295"/>
      <c r="BG95" s="295"/>
      <c r="BH95" s="295"/>
      <c r="BI95" s="122"/>
      <c r="BJ95" s="115"/>
      <c r="BK95" s="200"/>
      <c r="BL95" s="129"/>
      <c r="BM95" s="160"/>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row>
    <row r="96" spans="1:153" ht="19.5" customHeight="1">
      <c r="A96" s="133"/>
      <c r="B96" s="451"/>
      <c r="C96" s="133"/>
      <c r="D96" s="38" t="s">
        <v>17</v>
      </c>
      <c r="E96" s="126"/>
      <c r="F96" s="137"/>
      <c r="G96" s="126"/>
      <c r="H96" s="126"/>
      <c r="I96" s="126"/>
      <c r="J96" s="126"/>
      <c r="K96" s="126"/>
      <c r="L96" s="126"/>
      <c r="M96" s="126"/>
      <c r="N96" s="126"/>
      <c r="O96" s="126"/>
      <c r="P96" s="126"/>
      <c r="Q96" s="126"/>
      <c r="R96" s="126"/>
      <c r="S96" s="126"/>
      <c r="T96" s="126"/>
      <c r="U96" s="125"/>
      <c r="V96" s="125"/>
      <c r="W96" s="125"/>
      <c r="X96" s="125"/>
      <c r="Y96" s="125"/>
      <c r="Z96" s="125"/>
      <c r="AA96" s="125"/>
      <c r="AB96" s="125"/>
      <c r="AC96" s="125"/>
      <c r="AD96" s="125"/>
      <c r="AE96" s="125"/>
      <c r="AF96" s="310" t="s">
        <v>3121</v>
      </c>
      <c r="AG96" s="310"/>
      <c r="AH96" s="310"/>
      <c r="AI96" s="294"/>
      <c r="AJ96" s="312"/>
      <c r="AK96" s="313"/>
      <c r="AL96" s="313"/>
      <c r="AM96" s="313"/>
      <c r="AN96" s="313"/>
      <c r="AO96" s="313"/>
      <c r="AP96" s="313"/>
      <c r="AQ96" s="313"/>
      <c r="AR96" s="313"/>
      <c r="AS96" s="313"/>
      <c r="AT96" s="314"/>
      <c r="AU96" s="122"/>
      <c r="AV96" s="115" t="s">
        <v>0</v>
      </c>
      <c r="AW96" s="295"/>
      <c r="AX96" s="312"/>
      <c r="AY96" s="313"/>
      <c r="AZ96" s="313"/>
      <c r="BA96" s="313"/>
      <c r="BB96" s="313"/>
      <c r="BC96" s="313"/>
      <c r="BD96" s="313"/>
      <c r="BE96" s="313"/>
      <c r="BF96" s="313"/>
      <c r="BG96" s="313"/>
      <c r="BH96" s="314"/>
      <c r="BI96" s="122"/>
      <c r="BJ96" s="115" t="s">
        <v>2</v>
      </c>
      <c r="BK96" s="200"/>
      <c r="BL96" s="130" t="str">
        <f>IF(BM96&lt;&gt;"","●","")</f>
        <v/>
      </c>
      <c r="BM96" s="132" t="str">
        <f>IF(OR(AND(OR(AJ96=0,AJ96=""),AX96&gt;0),AND(AJ96&gt;0,OR(AX96=0,AX96=""))),"「レセプト件数」、「算定回数」のいずれかが「0」か「空白」となっていますが、それ以外が1以上となっています。正しいレセプト件数・算定回数をご記入ください。",IF(AJ96&gt;AX96,"「算定回数」が「レセプト件数」よりも小さくなっています。算定レセプトにおける算定回数をご記入ください。",""))</f>
        <v/>
      </c>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31"/>
      <c r="CW96" s="131"/>
      <c r="CX96" s="131"/>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row>
    <row r="97" spans="1:153" ht="2.25" customHeight="1" thickBot="1">
      <c r="A97" s="133"/>
      <c r="B97" s="451"/>
      <c r="C97" s="133"/>
      <c r="D97" s="39"/>
      <c r="E97" s="127"/>
      <c r="F97" s="134"/>
      <c r="G97" s="127"/>
      <c r="H97" s="127"/>
      <c r="I97" s="127"/>
      <c r="J97" s="127"/>
      <c r="K97" s="127"/>
      <c r="L97" s="127"/>
      <c r="M97" s="127"/>
      <c r="N97" s="127"/>
      <c r="O97" s="127"/>
      <c r="P97" s="127"/>
      <c r="Q97" s="127"/>
      <c r="R97" s="127"/>
      <c r="S97" s="127"/>
      <c r="T97" s="127"/>
      <c r="U97" s="1"/>
      <c r="V97" s="1"/>
      <c r="W97" s="1"/>
      <c r="X97" s="1"/>
      <c r="Y97" s="1"/>
      <c r="Z97" s="1"/>
      <c r="AA97" s="1"/>
      <c r="AB97" s="1"/>
      <c r="AC97" s="1"/>
      <c r="AD97" s="1"/>
      <c r="AE97" s="1"/>
      <c r="AF97" s="127"/>
      <c r="AG97" s="127"/>
      <c r="AH97" s="128"/>
      <c r="AI97" s="299"/>
      <c r="AJ97" s="298"/>
      <c r="AK97" s="298"/>
      <c r="AL97" s="298"/>
      <c r="AM97" s="298"/>
      <c r="AN97" s="298"/>
      <c r="AO97" s="298"/>
      <c r="AP97" s="298"/>
      <c r="AQ97" s="298"/>
      <c r="AR97" s="298"/>
      <c r="AS97" s="298"/>
      <c r="AT97" s="298"/>
      <c r="AU97" s="121"/>
      <c r="AV97" s="116"/>
      <c r="AW97" s="298"/>
      <c r="AX97" s="298"/>
      <c r="AY97" s="298"/>
      <c r="AZ97" s="298"/>
      <c r="BA97" s="298"/>
      <c r="BB97" s="298"/>
      <c r="BC97" s="298"/>
      <c r="BD97" s="298"/>
      <c r="BE97" s="298"/>
      <c r="BF97" s="298"/>
      <c r="BG97" s="298"/>
      <c r="BH97" s="298"/>
      <c r="BI97" s="121"/>
      <c r="BJ97" s="116"/>
      <c r="BK97" s="200"/>
      <c r="BL97" s="129"/>
      <c r="BM97" s="160"/>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row>
    <row r="98" spans="1:153" ht="2.25" customHeight="1">
      <c r="A98" s="133"/>
      <c r="B98" s="451"/>
      <c r="C98" s="133"/>
      <c r="D98" s="38"/>
      <c r="E98" s="126"/>
      <c r="F98" s="137"/>
      <c r="G98" s="126"/>
      <c r="H98" s="126"/>
      <c r="I98" s="126"/>
      <c r="J98" s="126"/>
      <c r="K98" s="126"/>
      <c r="L98" s="126"/>
      <c r="M98" s="126"/>
      <c r="N98" s="126"/>
      <c r="O98" s="126"/>
      <c r="P98" s="126"/>
      <c r="Q98" s="126"/>
      <c r="R98" s="126"/>
      <c r="S98" s="126"/>
      <c r="T98" s="126"/>
      <c r="U98" s="125"/>
      <c r="V98" s="125"/>
      <c r="W98" s="125"/>
      <c r="X98" s="125"/>
      <c r="Y98" s="125"/>
      <c r="Z98" s="125"/>
      <c r="AA98" s="125"/>
      <c r="AB98" s="125"/>
      <c r="AC98" s="125"/>
      <c r="AD98" s="125"/>
      <c r="AE98" s="125"/>
      <c r="AF98" s="293"/>
      <c r="AG98" s="293"/>
      <c r="AH98" s="293"/>
      <c r="AI98" s="294"/>
      <c r="AJ98" s="295"/>
      <c r="AK98" s="295"/>
      <c r="AL98" s="295"/>
      <c r="AM98" s="295"/>
      <c r="AN98" s="295"/>
      <c r="AO98" s="295"/>
      <c r="AP98" s="295"/>
      <c r="AQ98" s="295"/>
      <c r="AR98" s="295"/>
      <c r="AS98" s="295"/>
      <c r="AT98" s="295"/>
      <c r="AU98" s="122"/>
      <c r="AV98" s="115"/>
      <c r="AW98" s="7"/>
      <c r="AX98" s="295"/>
      <c r="AY98" s="295"/>
      <c r="AZ98" s="295"/>
      <c r="BA98" s="295"/>
      <c r="BB98" s="295"/>
      <c r="BC98" s="295"/>
      <c r="BD98" s="295"/>
      <c r="BE98" s="295"/>
      <c r="BF98" s="295"/>
      <c r="BG98" s="295"/>
      <c r="BH98" s="295"/>
      <c r="BI98" s="122"/>
      <c r="BJ98" s="115"/>
      <c r="BK98" s="200"/>
      <c r="BL98" s="129"/>
      <c r="BM98" s="160"/>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row>
    <row r="99" spans="1:153" ht="19.5" customHeight="1">
      <c r="A99" s="133"/>
      <c r="B99" s="451"/>
      <c r="C99" s="133"/>
      <c r="D99" s="38" t="s">
        <v>18</v>
      </c>
      <c r="E99" s="126"/>
      <c r="F99" s="137"/>
      <c r="G99" s="126"/>
      <c r="H99" s="126"/>
      <c r="I99" s="126"/>
      <c r="J99" s="126"/>
      <c r="K99" s="126"/>
      <c r="L99" s="126"/>
      <c r="M99" s="126"/>
      <c r="N99" s="126"/>
      <c r="O99" s="126"/>
      <c r="P99" s="126"/>
      <c r="Q99" s="126"/>
      <c r="R99" s="126"/>
      <c r="S99" s="126"/>
      <c r="T99" s="126"/>
      <c r="U99" s="125"/>
      <c r="V99" s="125"/>
      <c r="W99" s="125"/>
      <c r="X99" s="125"/>
      <c r="Y99" s="125"/>
      <c r="Z99" s="125"/>
      <c r="AA99" s="125"/>
      <c r="AB99" s="125"/>
      <c r="AC99" s="125"/>
      <c r="AD99" s="125"/>
      <c r="AE99" s="125"/>
      <c r="AF99" s="310" t="s">
        <v>3122</v>
      </c>
      <c r="AG99" s="310"/>
      <c r="AH99" s="310"/>
      <c r="AI99" s="294"/>
      <c r="AJ99" s="312"/>
      <c r="AK99" s="313"/>
      <c r="AL99" s="313"/>
      <c r="AM99" s="313"/>
      <c r="AN99" s="313"/>
      <c r="AO99" s="313"/>
      <c r="AP99" s="313"/>
      <c r="AQ99" s="313"/>
      <c r="AR99" s="313"/>
      <c r="AS99" s="313"/>
      <c r="AT99" s="314"/>
      <c r="AU99" s="122"/>
      <c r="AV99" s="115" t="s">
        <v>0</v>
      </c>
      <c r="AW99" s="295"/>
      <c r="AX99" s="312"/>
      <c r="AY99" s="313"/>
      <c r="AZ99" s="313"/>
      <c r="BA99" s="313"/>
      <c r="BB99" s="313"/>
      <c r="BC99" s="313"/>
      <c r="BD99" s="313"/>
      <c r="BE99" s="313"/>
      <c r="BF99" s="313"/>
      <c r="BG99" s="313"/>
      <c r="BH99" s="314"/>
      <c r="BI99" s="122"/>
      <c r="BJ99" s="115" t="s">
        <v>2</v>
      </c>
      <c r="BK99" s="200"/>
      <c r="BL99" s="130" t="str">
        <f>IF(BM99&lt;&gt;"","●","")</f>
        <v/>
      </c>
      <c r="BM99" s="132" t="str">
        <f>IF(OR(AND(OR(AJ99=0,AJ99=""),AX99&gt;0),AND(AJ99&gt;0,OR(AX99=0,AX99=""))),"「レセプト件数」、「算定回数」のいずれかが「0」か「空白」となっていますが、それ以外が1以上となっています。正しいレセプト件数・算定回数をご記入ください。",IF(AJ99&gt;AX99,"「算定回数」が「レセプト件数」よりも小さくなっています。算定レセプトにおける算定回数をご記入ください。",""))</f>
        <v/>
      </c>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31"/>
      <c r="CW99" s="131"/>
      <c r="CX99" s="131"/>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row>
    <row r="100" spans="1:153" ht="2.25" customHeight="1" thickBot="1">
      <c r="A100" s="133"/>
      <c r="B100" s="451"/>
      <c r="C100" s="37"/>
      <c r="D100" s="39"/>
      <c r="E100" s="127"/>
      <c r="F100" s="134"/>
      <c r="G100" s="127"/>
      <c r="H100" s="127"/>
      <c r="I100" s="127"/>
      <c r="J100" s="127"/>
      <c r="K100" s="127"/>
      <c r="L100" s="127"/>
      <c r="M100" s="127"/>
      <c r="N100" s="127"/>
      <c r="O100" s="127"/>
      <c r="P100" s="127"/>
      <c r="Q100" s="127"/>
      <c r="R100" s="127"/>
      <c r="S100" s="127"/>
      <c r="T100" s="127"/>
      <c r="U100" s="1"/>
      <c r="V100" s="1"/>
      <c r="W100" s="1"/>
      <c r="X100" s="1"/>
      <c r="Y100" s="1"/>
      <c r="Z100" s="1"/>
      <c r="AA100" s="1"/>
      <c r="AB100" s="1"/>
      <c r="AC100" s="1"/>
      <c r="AD100" s="1"/>
      <c r="AE100" s="1"/>
      <c r="AF100" s="127"/>
      <c r="AG100" s="127"/>
      <c r="AH100" s="128"/>
      <c r="AI100" s="299"/>
      <c r="AJ100" s="298"/>
      <c r="AK100" s="298"/>
      <c r="AL100" s="298"/>
      <c r="AM100" s="298"/>
      <c r="AN100" s="298"/>
      <c r="AO100" s="298"/>
      <c r="AP100" s="298"/>
      <c r="AQ100" s="298"/>
      <c r="AR100" s="298"/>
      <c r="AS100" s="298"/>
      <c r="AT100" s="298"/>
      <c r="AU100" s="121"/>
      <c r="AV100" s="116"/>
      <c r="AW100" s="10"/>
      <c r="AX100" s="298"/>
      <c r="AY100" s="298"/>
      <c r="AZ100" s="298"/>
      <c r="BA100" s="298"/>
      <c r="BB100" s="298"/>
      <c r="BC100" s="298"/>
      <c r="BD100" s="298"/>
      <c r="BE100" s="298"/>
      <c r="BF100" s="298"/>
      <c r="BG100" s="298"/>
      <c r="BH100" s="298"/>
      <c r="BI100" s="121"/>
      <c r="BJ100" s="116"/>
      <c r="BK100" s="200"/>
      <c r="BL100" s="129"/>
      <c r="BM100" s="160"/>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row>
    <row r="101" spans="1:153" ht="2.25" customHeight="1">
      <c r="A101" s="133"/>
      <c r="B101" s="451"/>
      <c r="C101" s="35"/>
      <c r="D101" s="40"/>
      <c r="E101" s="126"/>
      <c r="F101" s="137"/>
      <c r="G101" s="126"/>
      <c r="H101" s="126"/>
      <c r="I101" s="126"/>
      <c r="J101" s="126"/>
      <c r="K101" s="126"/>
      <c r="L101" s="126"/>
      <c r="M101" s="126"/>
      <c r="N101" s="126"/>
      <c r="O101" s="126"/>
      <c r="P101" s="126"/>
      <c r="Q101" s="126"/>
      <c r="R101" s="126"/>
      <c r="S101" s="126"/>
      <c r="T101" s="126"/>
      <c r="U101" s="125"/>
      <c r="V101" s="125"/>
      <c r="W101" s="125"/>
      <c r="X101" s="125"/>
      <c r="Y101" s="125"/>
      <c r="Z101" s="125"/>
      <c r="AA101" s="125"/>
      <c r="AB101" s="125"/>
      <c r="AC101" s="125"/>
      <c r="AD101" s="125"/>
      <c r="AE101" s="125"/>
      <c r="AF101" s="293"/>
      <c r="AG101" s="293"/>
      <c r="AH101" s="293"/>
      <c r="AI101" s="294"/>
      <c r="AJ101" s="295"/>
      <c r="AK101" s="295"/>
      <c r="AL101" s="295"/>
      <c r="AM101" s="295"/>
      <c r="AN101" s="295"/>
      <c r="AO101" s="295"/>
      <c r="AP101" s="295"/>
      <c r="AQ101" s="295"/>
      <c r="AR101" s="295"/>
      <c r="AS101" s="295"/>
      <c r="AT101" s="295"/>
      <c r="AU101" s="122"/>
      <c r="AV101" s="115"/>
      <c r="AW101" s="7"/>
      <c r="AX101" s="295"/>
      <c r="AY101" s="295"/>
      <c r="AZ101" s="295"/>
      <c r="BA101" s="295"/>
      <c r="BB101" s="295"/>
      <c r="BC101" s="295"/>
      <c r="BD101" s="295"/>
      <c r="BE101" s="295"/>
      <c r="BF101" s="295"/>
      <c r="BG101" s="295"/>
      <c r="BH101" s="295"/>
      <c r="BI101" s="122"/>
      <c r="BJ101" s="115"/>
      <c r="BK101" s="200"/>
      <c r="BL101" s="129"/>
      <c r="BM101" s="160"/>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row>
    <row r="102" spans="1:153" ht="19.5" customHeight="1">
      <c r="A102" s="133"/>
      <c r="B102" s="451"/>
      <c r="C102" s="133" t="s">
        <v>6369</v>
      </c>
      <c r="D102" s="40"/>
      <c r="E102" s="126"/>
      <c r="F102" s="137"/>
      <c r="G102" s="126"/>
      <c r="H102" s="126"/>
      <c r="I102" s="126"/>
      <c r="J102" s="126"/>
      <c r="K102" s="126"/>
      <c r="L102" s="126"/>
      <c r="M102" s="126"/>
      <c r="N102" s="126"/>
      <c r="O102" s="126"/>
      <c r="P102" s="126"/>
      <c r="Q102" s="126"/>
      <c r="R102" s="126"/>
      <c r="S102" s="126"/>
      <c r="T102" s="126"/>
      <c r="U102" s="125"/>
      <c r="V102" s="125"/>
      <c r="W102" s="125"/>
      <c r="X102" s="125"/>
      <c r="Y102" s="125"/>
      <c r="Z102" s="125"/>
      <c r="AA102" s="125"/>
      <c r="AB102" s="125"/>
      <c r="AC102" s="125"/>
      <c r="AD102" s="125"/>
      <c r="AE102" s="125"/>
      <c r="AF102" s="310" t="s">
        <v>3123</v>
      </c>
      <c r="AG102" s="310"/>
      <c r="AH102" s="310"/>
      <c r="AI102" s="294"/>
      <c r="AJ102" s="312"/>
      <c r="AK102" s="313"/>
      <c r="AL102" s="313"/>
      <c r="AM102" s="313"/>
      <c r="AN102" s="313"/>
      <c r="AO102" s="313"/>
      <c r="AP102" s="313"/>
      <c r="AQ102" s="313"/>
      <c r="AR102" s="313"/>
      <c r="AS102" s="313"/>
      <c r="AT102" s="314"/>
      <c r="AU102" s="122"/>
      <c r="AV102" s="115" t="s">
        <v>0</v>
      </c>
      <c r="AW102" s="295"/>
      <c r="AX102" s="312"/>
      <c r="AY102" s="313"/>
      <c r="AZ102" s="313"/>
      <c r="BA102" s="313"/>
      <c r="BB102" s="313"/>
      <c r="BC102" s="313"/>
      <c r="BD102" s="313"/>
      <c r="BE102" s="313"/>
      <c r="BF102" s="313"/>
      <c r="BG102" s="313"/>
      <c r="BH102" s="314"/>
      <c r="BI102" s="122"/>
      <c r="BJ102" s="115" t="s">
        <v>2</v>
      </c>
      <c r="BK102" s="200"/>
      <c r="BL102" s="130" t="str">
        <f>IF(BM102&lt;&gt;"","●","")</f>
        <v/>
      </c>
      <c r="BM102" s="132" t="str">
        <f>IF(OR(AND(OR(AJ102=0,AJ102=""),OR(AX102&gt;0,SUM(AJ105:AT129)&gt;0,SUM(AX105:BH129)&gt;0)),AND(OR(AJ102&gt;0,SUM(AJ105:AT129)&gt;0,SUM(AX105:BH129)&gt;0),OR(AX102=0,AX102=""))),"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102&gt;AX102,"「算定回数」が「レセプト件数」よりも小さくなっています。算定レセプトにおける算定回数をご記入ください。",IF(COUNTIF(BL105:BL129,"●")&gt;0,"内訳の項目に記入内容の見直しが必要な欄があります。メッセージの内容をご確認のうえ、適宜、ご修正ください。",IF(AX102&lt;&gt;SUM(AX105:BH129),"当該項目の「算定回数」と、内訳の「算定回数」の合計が一致していません。正しい算定回数をご記入ください。",IF(OR(AJ102&lt;MAX(AJ105:AT129),AJ102&gt;SUM(AJ105:AT129)),"当該項目の「レセプト件数」が、内訳の個別の項目の数値を下回っているか、内訳の合計よりも大きくなっています。正しいレセプト件数をご記入ください。",IF(AND(AJ102+AX102&gt;0,SUM(AJ138:AT153,AJ162,AJ171,AJ180,AJ189:AT195,AJ201,AJ210,AJ219:AT222,AJ231:AT234,AJ243:AT267,AJ279:AT285,AJ291,AJ318,AJ327,AJ336,AJ339:AT351)+SUM(AX138:BH153,AX162,AX171,AX180,AX189:BH195,AX201,AX210,AX219:BH222,AX231:BH234,AX243:BH267,AX279:BH285,AX291,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31"/>
      <c r="CW102" s="131"/>
      <c r="CX102" s="131"/>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row>
    <row r="103" spans="1:153" ht="2.25" customHeight="1" thickBot="1">
      <c r="A103" s="133"/>
      <c r="B103" s="451"/>
      <c r="C103" s="133"/>
      <c r="D103" s="41"/>
      <c r="E103" s="127"/>
      <c r="F103" s="134"/>
      <c r="G103" s="127"/>
      <c r="H103" s="127"/>
      <c r="I103" s="127"/>
      <c r="J103" s="127"/>
      <c r="K103" s="127"/>
      <c r="L103" s="127"/>
      <c r="M103" s="127"/>
      <c r="N103" s="127"/>
      <c r="O103" s="127"/>
      <c r="P103" s="127"/>
      <c r="Q103" s="127"/>
      <c r="R103" s="127"/>
      <c r="S103" s="127"/>
      <c r="T103" s="127"/>
      <c r="U103" s="1"/>
      <c r="V103" s="1"/>
      <c r="W103" s="1"/>
      <c r="X103" s="1"/>
      <c r="Y103" s="1"/>
      <c r="Z103" s="1"/>
      <c r="AA103" s="1"/>
      <c r="AB103" s="1"/>
      <c r="AC103" s="1"/>
      <c r="AD103" s="1"/>
      <c r="AE103" s="1"/>
      <c r="AF103" s="127"/>
      <c r="AG103" s="127"/>
      <c r="AH103" s="128"/>
      <c r="AI103" s="299"/>
      <c r="AJ103" s="298"/>
      <c r="AK103" s="298"/>
      <c r="AL103" s="298"/>
      <c r="AM103" s="298"/>
      <c r="AN103" s="298"/>
      <c r="AO103" s="298"/>
      <c r="AP103" s="298"/>
      <c r="AQ103" s="298"/>
      <c r="AR103" s="298"/>
      <c r="AS103" s="298"/>
      <c r="AT103" s="298"/>
      <c r="AU103" s="121"/>
      <c r="AV103" s="116"/>
      <c r="AW103" s="10"/>
      <c r="AX103" s="298"/>
      <c r="AY103" s="298"/>
      <c r="AZ103" s="298"/>
      <c r="BA103" s="298"/>
      <c r="BB103" s="298"/>
      <c r="BC103" s="298"/>
      <c r="BD103" s="298"/>
      <c r="BE103" s="298"/>
      <c r="BF103" s="298"/>
      <c r="BG103" s="298"/>
      <c r="BH103" s="298"/>
      <c r="BI103" s="121"/>
      <c r="BJ103" s="116"/>
      <c r="BK103" s="200"/>
      <c r="BL103" s="129"/>
      <c r="BM103" s="160"/>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row>
    <row r="104" spans="1:153" ht="2.25" customHeight="1">
      <c r="A104" s="133"/>
      <c r="B104" s="451"/>
      <c r="C104" s="133"/>
      <c r="D104" s="42"/>
      <c r="E104" s="126"/>
      <c r="F104" s="137"/>
      <c r="G104" s="126"/>
      <c r="H104" s="126"/>
      <c r="I104" s="126"/>
      <c r="J104" s="126"/>
      <c r="K104" s="126"/>
      <c r="L104" s="126"/>
      <c r="M104" s="126"/>
      <c r="N104" s="126"/>
      <c r="O104" s="126"/>
      <c r="P104" s="126"/>
      <c r="Q104" s="126"/>
      <c r="R104" s="126"/>
      <c r="S104" s="126"/>
      <c r="T104" s="126"/>
      <c r="U104" s="125"/>
      <c r="V104" s="125"/>
      <c r="W104" s="125"/>
      <c r="X104" s="125"/>
      <c r="Y104" s="125"/>
      <c r="Z104" s="125"/>
      <c r="AA104" s="125"/>
      <c r="AB104" s="125"/>
      <c r="AC104" s="125"/>
      <c r="AD104" s="125"/>
      <c r="AE104" s="125"/>
      <c r="AF104" s="293"/>
      <c r="AG104" s="293"/>
      <c r="AH104" s="293"/>
      <c r="AI104" s="294"/>
      <c r="AJ104" s="295"/>
      <c r="AK104" s="295"/>
      <c r="AL104" s="295"/>
      <c r="AM104" s="295"/>
      <c r="AN104" s="295"/>
      <c r="AO104" s="295"/>
      <c r="AP104" s="295"/>
      <c r="AQ104" s="295"/>
      <c r="AR104" s="295"/>
      <c r="AS104" s="295"/>
      <c r="AT104" s="295"/>
      <c r="AU104" s="122"/>
      <c r="AV104" s="115"/>
      <c r="AW104" s="7"/>
      <c r="AX104" s="295"/>
      <c r="AY104" s="295"/>
      <c r="AZ104" s="295"/>
      <c r="BA104" s="295"/>
      <c r="BB104" s="295"/>
      <c r="BC104" s="295"/>
      <c r="BD104" s="295"/>
      <c r="BE104" s="295"/>
      <c r="BF104" s="295"/>
      <c r="BG104" s="295"/>
      <c r="BH104" s="295"/>
      <c r="BI104" s="122"/>
      <c r="BJ104" s="115"/>
      <c r="BK104" s="200"/>
      <c r="BL104" s="129"/>
      <c r="BM104" s="160"/>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row>
    <row r="105" spans="1:153" ht="19.5" customHeight="1">
      <c r="A105" s="133"/>
      <c r="B105" s="451"/>
      <c r="C105" s="133"/>
      <c r="D105" s="38" t="s">
        <v>10</v>
      </c>
      <c r="E105" s="126"/>
      <c r="F105" s="137"/>
      <c r="G105" s="126"/>
      <c r="H105" s="126"/>
      <c r="I105" s="126"/>
      <c r="J105" s="126"/>
      <c r="K105" s="126"/>
      <c r="L105" s="126"/>
      <c r="M105" s="126"/>
      <c r="N105" s="126"/>
      <c r="O105" s="126"/>
      <c r="P105" s="126"/>
      <c r="Q105" s="126"/>
      <c r="R105" s="126"/>
      <c r="S105" s="126"/>
      <c r="T105" s="126"/>
      <c r="U105" s="125"/>
      <c r="V105" s="125"/>
      <c r="W105" s="125"/>
      <c r="X105" s="125"/>
      <c r="Y105" s="125"/>
      <c r="Z105" s="125"/>
      <c r="AA105" s="125"/>
      <c r="AB105" s="125"/>
      <c r="AC105" s="125"/>
      <c r="AD105" s="125"/>
      <c r="AE105" s="125"/>
      <c r="AF105" s="310" t="s">
        <v>3124</v>
      </c>
      <c r="AG105" s="310"/>
      <c r="AH105" s="310"/>
      <c r="AI105" s="294"/>
      <c r="AJ105" s="312"/>
      <c r="AK105" s="313"/>
      <c r="AL105" s="313"/>
      <c r="AM105" s="313"/>
      <c r="AN105" s="313"/>
      <c r="AO105" s="313"/>
      <c r="AP105" s="313"/>
      <c r="AQ105" s="313"/>
      <c r="AR105" s="313"/>
      <c r="AS105" s="313"/>
      <c r="AT105" s="314"/>
      <c r="AU105" s="122"/>
      <c r="AV105" s="115" t="s">
        <v>0</v>
      </c>
      <c r="AW105" s="295"/>
      <c r="AX105" s="312"/>
      <c r="AY105" s="313"/>
      <c r="AZ105" s="313"/>
      <c r="BA105" s="313"/>
      <c r="BB105" s="313"/>
      <c r="BC105" s="313"/>
      <c r="BD105" s="313"/>
      <c r="BE105" s="313"/>
      <c r="BF105" s="313"/>
      <c r="BG105" s="313"/>
      <c r="BH105" s="314"/>
      <c r="BI105" s="122"/>
      <c r="BJ105" s="115" t="s">
        <v>2</v>
      </c>
      <c r="BK105" s="200"/>
      <c r="BL105" s="130" t="str">
        <f>IF(BM105&lt;&gt;"","●","")</f>
        <v/>
      </c>
      <c r="BM105" s="132" t="str">
        <f>IF(OR(AND(OR(AJ105=0,AJ105=""),AX105&gt;0),AND(AJ105&gt;0,OR(AX105=0,AX105=""))),"「レセプト件数」、「算定回数」のいずれかが「0」か「空白」となっていますが、それ以外が1以上となっています。正しいレセプト件数・算定回数をご記入ください。",IF(AJ105&gt;AX105,"「算定回数」が「レセプト件数」よりも小さくなっています。算定レセプトにおける算定回数をご記入ください。",""))</f>
        <v/>
      </c>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29"/>
      <c r="CN105" s="129"/>
      <c r="CO105" s="129"/>
      <c r="CP105" s="129"/>
      <c r="CQ105" s="129"/>
      <c r="CR105" s="129"/>
      <c r="CS105" s="129"/>
      <c r="CT105" s="129"/>
      <c r="CU105" s="129"/>
      <c r="CV105" s="131"/>
      <c r="CW105" s="131"/>
      <c r="CX105" s="131"/>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U105" s="129"/>
      <c r="EV105" s="129"/>
      <c r="EW105" s="129"/>
    </row>
    <row r="106" spans="1:153" ht="2.25" customHeight="1" thickBot="1">
      <c r="A106" s="133"/>
      <c r="B106" s="451"/>
      <c r="C106" s="133"/>
      <c r="D106" s="39"/>
      <c r="E106" s="127"/>
      <c r="F106" s="134"/>
      <c r="G106" s="127"/>
      <c r="H106" s="127"/>
      <c r="I106" s="127"/>
      <c r="J106" s="127"/>
      <c r="K106" s="127"/>
      <c r="L106" s="127"/>
      <c r="M106" s="127"/>
      <c r="N106" s="127"/>
      <c r="O106" s="127"/>
      <c r="P106" s="127"/>
      <c r="Q106" s="127"/>
      <c r="R106" s="127"/>
      <c r="S106" s="127"/>
      <c r="T106" s="127"/>
      <c r="U106" s="1"/>
      <c r="V106" s="1"/>
      <c r="W106" s="1"/>
      <c r="X106" s="1"/>
      <c r="Y106" s="1"/>
      <c r="Z106" s="1"/>
      <c r="AA106" s="1"/>
      <c r="AB106" s="1"/>
      <c r="AC106" s="1"/>
      <c r="AD106" s="1"/>
      <c r="AE106" s="1"/>
      <c r="AF106" s="127"/>
      <c r="AG106" s="127"/>
      <c r="AH106" s="128"/>
      <c r="AI106" s="299"/>
      <c r="AJ106" s="298"/>
      <c r="AK106" s="298"/>
      <c r="AL106" s="298"/>
      <c r="AM106" s="298"/>
      <c r="AN106" s="298"/>
      <c r="AO106" s="298"/>
      <c r="AP106" s="298"/>
      <c r="AQ106" s="298"/>
      <c r="AR106" s="298"/>
      <c r="AS106" s="298"/>
      <c r="AT106" s="298"/>
      <c r="AU106" s="121"/>
      <c r="AV106" s="116"/>
      <c r="AW106" s="10"/>
      <c r="AX106" s="298"/>
      <c r="AY106" s="298"/>
      <c r="AZ106" s="298"/>
      <c r="BA106" s="298"/>
      <c r="BB106" s="298"/>
      <c r="BC106" s="298"/>
      <c r="BD106" s="298"/>
      <c r="BE106" s="298"/>
      <c r="BF106" s="298"/>
      <c r="BG106" s="298"/>
      <c r="BH106" s="298"/>
      <c r="BI106" s="121"/>
      <c r="BJ106" s="116"/>
      <c r="BK106" s="200"/>
      <c r="BL106" s="129"/>
      <c r="BM106" s="160"/>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29"/>
      <c r="CY106" s="129"/>
      <c r="CZ106" s="129"/>
      <c r="DA106" s="129"/>
      <c r="DB106" s="129"/>
      <c r="DC106" s="129"/>
      <c r="DD106" s="129"/>
      <c r="DE106" s="129"/>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U106" s="129"/>
      <c r="EV106" s="129"/>
      <c r="EW106" s="129"/>
    </row>
    <row r="107" spans="1:153" ht="2.25" customHeight="1">
      <c r="A107" s="133"/>
      <c r="B107" s="451"/>
      <c r="C107" s="133"/>
      <c r="D107" s="38"/>
      <c r="E107" s="126"/>
      <c r="F107" s="137"/>
      <c r="G107" s="126"/>
      <c r="H107" s="126"/>
      <c r="I107" s="126"/>
      <c r="J107" s="126"/>
      <c r="K107" s="126"/>
      <c r="L107" s="126"/>
      <c r="M107" s="126"/>
      <c r="N107" s="126"/>
      <c r="O107" s="126"/>
      <c r="P107" s="126"/>
      <c r="Q107" s="126"/>
      <c r="R107" s="126"/>
      <c r="S107" s="126"/>
      <c r="T107" s="126"/>
      <c r="U107" s="125"/>
      <c r="V107" s="125"/>
      <c r="W107" s="125"/>
      <c r="X107" s="125"/>
      <c r="Y107" s="125"/>
      <c r="Z107" s="125"/>
      <c r="AA107" s="125"/>
      <c r="AB107" s="125"/>
      <c r="AC107" s="125"/>
      <c r="AD107" s="125"/>
      <c r="AE107" s="125"/>
      <c r="AF107" s="293"/>
      <c r="AG107" s="293"/>
      <c r="AH107" s="293"/>
      <c r="AI107" s="294"/>
      <c r="AJ107" s="295"/>
      <c r="AK107" s="295"/>
      <c r="AL107" s="295"/>
      <c r="AM107" s="295"/>
      <c r="AN107" s="295"/>
      <c r="AO107" s="295"/>
      <c r="AP107" s="295"/>
      <c r="AQ107" s="295"/>
      <c r="AR107" s="295"/>
      <c r="AS107" s="295"/>
      <c r="AT107" s="295"/>
      <c r="AU107" s="122"/>
      <c r="AV107" s="115"/>
      <c r="AW107" s="7"/>
      <c r="AX107" s="295"/>
      <c r="AY107" s="295"/>
      <c r="AZ107" s="295"/>
      <c r="BA107" s="295"/>
      <c r="BB107" s="295"/>
      <c r="BC107" s="295"/>
      <c r="BD107" s="295"/>
      <c r="BE107" s="295"/>
      <c r="BF107" s="295"/>
      <c r="BG107" s="295"/>
      <c r="BH107" s="295"/>
      <c r="BI107" s="122"/>
      <c r="BJ107" s="115"/>
      <c r="BK107" s="200"/>
      <c r="BL107" s="129"/>
      <c r="BM107" s="160"/>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M107" s="129"/>
      <c r="CN107" s="129"/>
      <c r="CO107" s="129"/>
      <c r="CP107" s="129"/>
      <c r="CQ107" s="129"/>
      <c r="CR107" s="129"/>
      <c r="CS107" s="129"/>
      <c r="CT107" s="129"/>
      <c r="CU107" s="129"/>
      <c r="CV107" s="129"/>
      <c r="CW107" s="129"/>
      <c r="CX107" s="129"/>
      <c r="CY107" s="129"/>
      <c r="CZ107" s="129"/>
      <c r="DA107" s="129"/>
      <c r="DB107" s="129"/>
      <c r="DC107" s="129"/>
      <c r="DD107" s="129"/>
      <c r="DE107" s="129"/>
      <c r="DF107" s="129"/>
      <c r="DG107" s="129"/>
      <c r="DH107" s="129"/>
      <c r="DI107" s="129"/>
      <c r="DJ107" s="129"/>
      <c r="DK107" s="129"/>
      <c r="DL107" s="129"/>
      <c r="DM107" s="129"/>
      <c r="DN107" s="129"/>
      <c r="DO107" s="129"/>
      <c r="DP107" s="129"/>
      <c r="DQ107" s="129"/>
      <c r="DR107" s="129"/>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U107" s="129"/>
      <c r="EV107" s="129"/>
      <c r="EW107" s="129"/>
    </row>
    <row r="108" spans="1:153" ht="19.5" customHeight="1">
      <c r="A108" s="133"/>
      <c r="B108" s="451"/>
      <c r="C108" s="133"/>
      <c r="D108" s="38" t="s">
        <v>11</v>
      </c>
      <c r="E108" s="126"/>
      <c r="F108" s="137"/>
      <c r="G108" s="126"/>
      <c r="H108" s="126"/>
      <c r="I108" s="126"/>
      <c r="J108" s="126"/>
      <c r="K108" s="126"/>
      <c r="L108" s="126"/>
      <c r="M108" s="126"/>
      <c r="N108" s="126"/>
      <c r="O108" s="126"/>
      <c r="P108" s="126"/>
      <c r="Q108" s="126"/>
      <c r="R108" s="126"/>
      <c r="S108" s="126"/>
      <c r="T108" s="126"/>
      <c r="U108" s="125"/>
      <c r="V108" s="125"/>
      <c r="W108" s="125"/>
      <c r="X108" s="125"/>
      <c r="Y108" s="125"/>
      <c r="Z108" s="125"/>
      <c r="AA108" s="125"/>
      <c r="AB108" s="125"/>
      <c r="AC108" s="125"/>
      <c r="AD108" s="125"/>
      <c r="AE108" s="125"/>
      <c r="AF108" s="310" t="s">
        <v>3125</v>
      </c>
      <c r="AG108" s="310"/>
      <c r="AH108" s="310"/>
      <c r="AI108" s="294"/>
      <c r="AJ108" s="312"/>
      <c r="AK108" s="313"/>
      <c r="AL108" s="313"/>
      <c r="AM108" s="313"/>
      <c r="AN108" s="313"/>
      <c r="AO108" s="313"/>
      <c r="AP108" s="313"/>
      <c r="AQ108" s="313"/>
      <c r="AR108" s="313"/>
      <c r="AS108" s="313"/>
      <c r="AT108" s="314"/>
      <c r="AU108" s="122"/>
      <c r="AV108" s="115" t="s">
        <v>0</v>
      </c>
      <c r="AW108" s="295"/>
      <c r="AX108" s="312"/>
      <c r="AY108" s="313"/>
      <c r="AZ108" s="313"/>
      <c r="BA108" s="313"/>
      <c r="BB108" s="313"/>
      <c r="BC108" s="313"/>
      <c r="BD108" s="313"/>
      <c r="BE108" s="313"/>
      <c r="BF108" s="313"/>
      <c r="BG108" s="313"/>
      <c r="BH108" s="314"/>
      <c r="BI108" s="122"/>
      <c r="BJ108" s="115" t="s">
        <v>2</v>
      </c>
      <c r="BK108" s="200"/>
      <c r="BL108" s="130" t="str">
        <f>IF(BM108&lt;&gt;"","●","")</f>
        <v/>
      </c>
      <c r="BM108" s="132" t="str">
        <f>IF(OR(AND(OR(AJ108=0,AJ108=""),AX108&gt;0),AND(AJ108&gt;0,OR(AX108=0,AX108=""))),"「レセプト件数」、「算定回数」のいずれかが「0」か「空白」となっていますが、それ以外が1以上となっています。正しいレセプト件数・算定回数をご記入ください。",IF(AJ108&gt;AX108,"「算定回数」が「レセプト件数」よりも小さくなっています。算定レセプトにおける算定回数をご記入ください。",""))</f>
        <v/>
      </c>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31"/>
      <c r="CW108" s="131"/>
      <c r="CX108" s="131"/>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c r="EV108" s="129"/>
      <c r="EW108" s="129"/>
    </row>
    <row r="109" spans="1:153" ht="2.25" customHeight="1" thickBot="1">
      <c r="A109" s="133"/>
      <c r="B109" s="451"/>
      <c r="C109" s="133"/>
      <c r="D109" s="39"/>
      <c r="E109" s="127"/>
      <c r="F109" s="134"/>
      <c r="G109" s="127"/>
      <c r="H109" s="127"/>
      <c r="I109" s="127"/>
      <c r="J109" s="127"/>
      <c r="K109" s="127"/>
      <c r="L109" s="127"/>
      <c r="M109" s="127"/>
      <c r="N109" s="127"/>
      <c r="O109" s="127"/>
      <c r="P109" s="127"/>
      <c r="Q109" s="127"/>
      <c r="R109" s="127"/>
      <c r="S109" s="127"/>
      <c r="T109" s="127"/>
      <c r="U109" s="1"/>
      <c r="V109" s="1"/>
      <c r="W109" s="1"/>
      <c r="X109" s="1"/>
      <c r="Y109" s="1"/>
      <c r="Z109" s="1"/>
      <c r="AA109" s="1"/>
      <c r="AB109" s="1"/>
      <c r="AC109" s="1"/>
      <c r="AD109" s="1"/>
      <c r="AE109" s="1"/>
      <c r="AF109" s="127"/>
      <c r="AG109" s="127"/>
      <c r="AH109" s="128"/>
      <c r="AI109" s="299"/>
      <c r="AJ109" s="298"/>
      <c r="AK109" s="298"/>
      <c r="AL109" s="298"/>
      <c r="AM109" s="298"/>
      <c r="AN109" s="298"/>
      <c r="AO109" s="298"/>
      <c r="AP109" s="298"/>
      <c r="AQ109" s="298"/>
      <c r="AR109" s="298"/>
      <c r="AS109" s="298"/>
      <c r="AT109" s="298"/>
      <c r="AU109" s="121"/>
      <c r="AV109" s="116"/>
      <c r="AW109" s="10"/>
      <c r="AX109" s="298"/>
      <c r="AY109" s="298"/>
      <c r="AZ109" s="298"/>
      <c r="BA109" s="298"/>
      <c r="BB109" s="298"/>
      <c r="BC109" s="298"/>
      <c r="BD109" s="298"/>
      <c r="BE109" s="298"/>
      <c r="BF109" s="298"/>
      <c r="BG109" s="298"/>
      <c r="BH109" s="298"/>
      <c r="BI109" s="121"/>
      <c r="BJ109" s="116"/>
      <c r="BK109" s="200"/>
      <c r="BL109" s="129"/>
      <c r="BM109" s="160"/>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129"/>
      <c r="CW109" s="129"/>
      <c r="CX109" s="129"/>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U109" s="129"/>
      <c r="EV109" s="129"/>
      <c r="EW109" s="129"/>
    </row>
    <row r="110" spans="1:153" ht="2.25" customHeight="1">
      <c r="A110" s="133"/>
      <c r="B110" s="451"/>
      <c r="C110" s="133"/>
      <c r="D110" s="38"/>
      <c r="E110" s="126"/>
      <c r="F110" s="137"/>
      <c r="G110" s="126"/>
      <c r="H110" s="126"/>
      <c r="I110" s="126"/>
      <c r="J110" s="126"/>
      <c r="K110" s="126"/>
      <c r="L110" s="126"/>
      <c r="M110" s="126"/>
      <c r="N110" s="126"/>
      <c r="O110" s="126"/>
      <c r="P110" s="126"/>
      <c r="Q110" s="126"/>
      <c r="R110" s="126"/>
      <c r="S110" s="126"/>
      <c r="T110" s="126"/>
      <c r="U110" s="125"/>
      <c r="V110" s="125"/>
      <c r="W110" s="125"/>
      <c r="X110" s="125"/>
      <c r="Y110" s="125"/>
      <c r="Z110" s="125"/>
      <c r="AA110" s="125"/>
      <c r="AB110" s="125"/>
      <c r="AC110" s="125"/>
      <c r="AD110" s="125"/>
      <c r="AE110" s="125"/>
      <c r="AF110" s="293"/>
      <c r="AG110" s="293"/>
      <c r="AH110" s="293"/>
      <c r="AI110" s="294"/>
      <c r="AJ110" s="295"/>
      <c r="AK110" s="295"/>
      <c r="AL110" s="295"/>
      <c r="AM110" s="295"/>
      <c r="AN110" s="295"/>
      <c r="AO110" s="295"/>
      <c r="AP110" s="295"/>
      <c r="AQ110" s="295"/>
      <c r="AR110" s="295"/>
      <c r="AS110" s="295"/>
      <c r="AT110" s="295"/>
      <c r="AU110" s="122"/>
      <c r="AV110" s="115"/>
      <c r="AW110" s="7"/>
      <c r="AX110" s="295"/>
      <c r="AY110" s="295"/>
      <c r="AZ110" s="295"/>
      <c r="BA110" s="295"/>
      <c r="BB110" s="295"/>
      <c r="BC110" s="295"/>
      <c r="BD110" s="295"/>
      <c r="BE110" s="295"/>
      <c r="BF110" s="295"/>
      <c r="BG110" s="295"/>
      <c r="BH110" s="295"/>
      <c r="BI110" s="122"/>
      <c r="BJ110" s="115"/>
      <c r="BK110" s="200"/>
      <c r="BL110" s="129"/>
      <c r="BM110" s="160"/>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row>
    <row r="111" spans="1:153" ht="19.5" customHeight="1">
      <c r="A111" s="133"/>
      <c r="B111" s="451"/>
      <c r="C111" s="133"/>
      <c r="D111" s="38" t="s">
        <v>12</v>
      </c>
      <c r="E111" s="126"/>
      <c r="F111" s="137"/>
      <c r="G111" s="126"/>
      <c r="H111" s="126"/>
      <c r="I111" s="126"/>
      <c r="J111" s="126"/>
      <c r="K111" s="126"/>
      <c r="L111" s="126"/>
      <c r="M111" s="126"/>
      <c r="N111" s="126"/>
      <c r="O111" s="126"/>
      <c r="P111" s="126"/>
      <c r="Q111" s="126"/>
      <c r="R111" s="126"/>
      <c r="S111" s="126"/>
      <c r="T111" s="126"/>
      <c r="U111" s="125"/>
      <c r="V111" s="125"/>
      <c r="W111" s="125"/>
      <c r="X111" s="125"/>
      <c r="Y111" s="125"/>
      <c r="Z111" s="125"/>
      <c r="AA111" s="125"/>
      <c r="AB111" s="125"/>
      <c r="AC111" s="125"/>
      <c r="AD111" s="125"/>
      <c r="AE111" s="125"/>
      <c r="AF111" s="310" t="s">
        <v>3126</v>
      </c>
      <c r="AG111" s="310"/>
      <c r="AH111" s="310"/>
      <c r="AI111" s="294"/>
      <c r="AJ111" s="312"/>
      <c r="AK111" s="453"/>
      <c r="AL111" s="453"/>
      <c r="AM111" s="453"/>
      <c r="AN111" s="453"/>
      <c r="AO111" s="453"/>
      <c r="AP111" s="453"/>
      <c r="AQ111" s="453"/>
      <c r="AR111" s="453"/>
      <c r="AS111" s="453"/>
      <c r="AT111" s="454"/>
      <c r="AU111" s="122"/>
      <c r="AV111" s="115" t="s">
        <v>0</v>
      </c>
      <c r="AW111" s="295"/>
      <c r="AX111" s="312"/>
      <c r="AY111" s="313"/>
      <c r="AZ111" s="313"/>
      <c r="BA111" s="313"/>
      <c r="BB111" s="313"/>
      <c r="BC111" s="313"/>
      <c r="BD111" s="313"/>
      <c r="BE111" s="313"/>
      <c r="BF111" s="313"/>
      <c r="BG111" s="313"/>
      <c r="BH111" s="314"/>
      <c r="BI111" s="122"/>
      <c r="BJ111" s="115" t="s">
        <v>2</v>
      </c>
      <c r="BK111" s="200"/>
      <c r="BL111" s="130" t="str">
        <f>IF(BM111&lt;&gt;"","●","")</f>
        <v/>
      </c>
      <c r="BM111" s="132" t="str">
        <f>IF(OR(AND(OR(AJ111=0,AJ111=""),AX111&gt;0),AND(AJ111&gt;0,OR(AX111=0,AX111=""))),"「レセプト件数」、「算定回数」のいずれかが「0」か「空白」となっていますが、それ以外が1以上となっています。正しいレセプト件数・算定回数をご記入ください。",IF(AJ111&gt;AX111,"「算定回数」が「レセプト件数」よりも小さくなっています。算定レセプトにおける算定回数をご記入ください。",""))</f>
        <v/>
      </c>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c r="CV111" s="131"/>
      <c r="CW111" s="131"/>
      <c r="CX111" s="131"/>
      <c r="CY111" s="129"/>
      <c r="CZ111" s="129"/>
      <c r="DA111" s="129"/>
      <c r="DB111" s="129"/>
      <c r="DC111" s="129"/>
      <c r="DD111" s="129"/>
      <c r="DE111" s="129"/>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29"/>
      <c r="EE111" s="129"/>
      <c r="EF111" s="129"/>
      <c r="EG111" s="129"/>
      <c r="EH111" s="129"/>
      <c r="EI111" s="129"/>
      <c r="EJ111" s="129"/>
      <c r="EK111" s="129"/>
      <c r="EL111" s="129"/>
      <c r="EM111" s="129"/>
      <c r="EN111" s="129"/>
      <c r="EO111" s="129"/>
      <c r="EP111" s="129"/>
      <c r="EQ111" s="129"/>
      <c r="ER111" s="129"/>
      <c r="ES111" s="129"/>
      <c r="ET111" s="129"/>
      <c r="EU111" s="129"/>
      <c r="EV111" s="129"/>
      <c r="EW111" s="129"/>
    </row>
    <row r="112" spans="1:153" ht="2.25" customHeight="1" thickBot="1">
      <c r="A112" s="133"/>
      <c r="B112" s="451"/>
      <c r="C112" s="133"/>
      <c r="D112" s="39"/>
      <c r="E112" s="127"/>
      <c r="F112" s="134"/>
      <c r="G112" s="127"/>
      <c r="H112" s="127"/>
      <c r="I112" s="127"/>
      <c r="J112" s="127"/>
      <c r="K112" s="127"/>
      <c r="L112" s="127"/>
      <c r="M112" s="127"/>
      <c r="N112" s="127"/>
      <c r="O112" s="127"/>
      <c r="P112" s="127"/>
      <c r="Q112" s="127"/>
      <c r="R112" s="127"/>
      <c r="S112" s="127"/>
      <c r="T112" s="127"/>
      <c r="U112" s="1"/>
      <c r="V112" s="1"/>
      <c r="W112" s="1"/>
      <c r="X112" s="1"/>
      <c r="Y112" s="1"/>
      <c r="Z112" s="1"/>
      <c r="AA112" s="1"/>
      <c r="AB112" s="1"/>
      <c r="AC112" s="1"/>
      <c r="AD112" s="1"/>
      <c r="AE112" s="1"/>
      <c r="AF112" s="1"/>
      <c r="AG112" s="1"/>
      <c r="AH112" s="2"/>
      <c r="AI112" s="299"/>
      <c r="AJ112" s="298"/>
      <c r="AK112" s="298"/>
      <c r="AL112" s="298"/>
      <c r="AM112" s="298"/>
      <c r="AN112" s="298"/>
      <c r="AO112" s="298"/>
      <c r="AP112" s="298"/>
      <c r="AQ112" s="298"/>
      <c r="AR112" s="298"/>
      <c r="AS112" s="298"/>
      <c r="AT112" s="298"/>
      <c r="AU112" s="121"/>
      <c r="AV112" s="116"/>
      <c r="AW112" s="10"/>
      <c r="AX112" s="298"/>
      <c r="AY112" s="298"/>
      <c r="AZ112" s="298"/>
      <c r="BA112" s="298"/>
      <c r="BB112" s="298"/>
      <c r="BC112" s="298"/>
      <c r="BD112" s="298"/>
      <c r="BE112" s="298"/>
      <c r="BF112" s="298"/>
      <c r="BG112" s="298"/>
      <c r="BH112" s="298"/>
      <c r="BI112" s="121"/>
      <c r="BJ112" s="116"/>
      <c r="BK112" s="200"/>
      <c r="BL112" s="129"/>
      <c r="BM112" s="160"/>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c r="CV112" s="129"/>
      <c r="CW112" s="129"/>
      <c r="CX112" s="129"/>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c r="EQ112" s="129"/>
      <c r="ER112" s="129"/>
      <c r="ES112" s="129"/>
      <c r="ET112" s="129"/>
      <c r="EU112" s="129"/>
      <c r="EV112" s="129"/>
      <c r="EW112" s="129"/>
    </row>
    <row r="113" spans="1:153" ht="2.25" customHeight="1">
      <c r="A113" s="133"/>
      <c r="B113" s="451"/>
      <c r="C113" s="133"/>
      <c r="D113" s="38"/>
      <c r="E113" s="126"/>
      <c r="F113" s="137"/>
      <c r="G113" s="126"/>
      <c r="H113" s="126"/>
      <c r="I113" s="126"/>
      <c r="J113" s="126"/>
      <c r="K113" s="126"/>
      <c r="L113" s="126"/>
      <c r="M113" s="126"/>
      <c r="N113" s="126"/>
      <c r="O113" s="126"/>
      <c r="P113" s="126"/>
      <c r="Q113" s="126"/>
      <c r="R113" s="126"/>
      <c r="S113" s="126"/>
      <c r="T113" s="126"/>
      <c r="U113" s="125"/>
      <c r="V113" s="125"/>
      <c r="W113" s="125"/>
      <c r="X113" s="125"/>
      <c r="Y113" s="125"/>
      <c r="Z113" s="125"/>
      <c r="AA113" s="125"/>
      <c r="AB113" s="125"/>
      <c r="AC113" s="125"/>
      <c r="AD113" s="125"/>
      <c r="AE113" s="125"/>
      <c r="AF113" s="289"/>
      <c r="AG113" s="289"/>
      <c r="AH113" s="289"/>
      <c r="AI113" s="294"/>
      <c r="AJ113" s="295"/>
      <c r="AK113" s="295"/>
      <c r="AL113" s="295"/>
      <c r="AM113" s="295"/>
      <c r="AN113" s="295"/>
      <c r="AO113" s="295"/>
      <c r="AP113" s="295"/>
      <c r="AQ113" s="295"/>
      <c r="AR113" s="295"/>
      <c r="AS113" s="295"/>
      <c r="AT113" s="295"/>
      <c r="AU113" s="122"/>
      <c r="AV113" s="115"/>
      <c r="AW113" s="7"/>
      <c r="AX113" s="295"/>
      <c r="AY113" s="295"/>
      <c r="AZ113" s="295"/>
      <c r="BA113" s="295"/>
      <c r="BB113" s="295"/>
      <c r="BC113" s="295"/>
      <c r="BD113" s="295"/>
      <c r="BE113" s="295"/>
      <c r="BF113" s="295"/>
      <c r="BG113" s="295"/>
      <c r="BH113" s="295"/>
      <c r="BI113" s="122"/>
      <c r="BJ113" s="115"/>
      <c r="BK113" s="200"/>
      <c r="BL113" s="129"/>
      <c r="BM113" s="160"/>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row>
    <row r="114" spans="1:153" ht="19.5" customHeight="1">
      <c r="A114" s="133"/>
      <c r="B114" s="451"/>
      <c r="C114" s="133"/>
      <c r="D114" s="38" t="s">
        <v>13</v>
      </c>
      <c r="E114" s="126"/>
      <c r="F114" s="137"/>
      <c r="G114" s="126"/>
      <c r="H114" s="126"/>
      <c r="I114" s="126"/>
      <c r="J114" s="126"/>
      <c r="K114" s="126"/>
      <c r="L114" s="126"/>
      <c r="M114" s="126"/>
      <c r="N114" s="126"/>
      <c r="O114" s="126"/>
      <c r="P114" s="126"/>
      <c r="Q114" s="126"/>
      <c r="R114" s="126"/>
      <c r="S114" s="126"/>
      <c r="T114" s="126"/>
      <c r="U114" s="125"/>
      <c r="V114" s="125"/>
      <c r="W114" s="125"/>
      <c r="X114" s="125"/>
      <c r="Y114" s="125"/>
      <c r="Z114" s="125"/>
      <c r="AA114" s="125"/>
      <c r="AB114" s="125"/>
      <c r="AC114" s="125"/>
      <c r="AD114" s="125"/>
      <c r="AE114" s="125"/>
      <c r="AF114" s="310" t="s">
        <v>3127</v>
      </c>
      <c r="AG114" s="310"/>
      <c r="AH114" s="310"/>
      <c r="AI114" s="294"/>
      <c r="AJ114" s="312"/>
      <c r="AK114" s="313"/>
      <c r="AL114" s="313"/>
      <c r="AM114" s="313"/>
      <c r="AN114" s="313"/>
      <c r="AO114" s="313"/>
      <c r="AP114" s="313"/>
      <c r="AQ114" s="313"/>
      <c r="AR114" s="313"/>
      <c r="AS114" s="313"/>
      <c r="AT114" s="314"/>
      <c r="AU114" s="122"/>
      <c r="AV114" s="115" t="s">
        <v>0</v>
      </c>
      <c r="AW114" s="295"/>
      <c r="AX114" s="312"/>
      <c r="AY114" s="313"/>
      <c r="AZ114" s="313"/>
      <c r="BA114" s="313"/>
      <c r="BB114" s="313"/>
      <c r="BC114" s="313"/>
      <c r="BD114" s="313"/>
      <c r="BE114" s="313"/>
      <c r="BF114" s="313"/>
      <c r="BG114" s="313"/>
      <c r="BH114" s="314"/>
      <c r="BI114" s="122"/>
      <c r="BJ114" s="115" t="s">
        <v>2</v>
      </c>
      <c r="BK114" s="200"/>
      <c r="BL114" s="130" t="str">
        <f>IF(BM114&lt;&gt;"","●","")</f>
        <v/>
      </c>
      <c r="BM114" s="132" t="str">
        <f>IF(OR(AND(OR(AJ114=0,AJ114=""),AX114&gt;0),AND(AJ114&gt;0,OR(AX114=0,AX114=""))),"「レセプト件数」、「算定回数」のいずれかが「0」か「空白」となっていますが、それ以外が1以上となっています。正しいレセプト件数・算定回数をご記入ください。",IF(AJ114&gt;AX114,"「算定回数」が「レセプト件数」よりも小さくなっています。算定レセプトにおける算定回数をご記入ください。",""))</f>
        <v/>
      </c>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31"/>
      <c r="CW114" s="131"/>
      <c r="CX114" s="131"/>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row>
    <row r="115" spans="1:153" ht="2.25" customHeight="1" thickBot="1">
      <c r="A115" s="133"/>
      <c r="B115" s="451"/>
      <c r="C115" s="133"/>
      <c r="D115" s="39"/>
      <c r="E115" s="127"/>
      <c r="F115" s="134"/>
      <c r="G115" s="127"/>
      <c r="H115" s="127"/>
      <c r="I115" s="127"/>
      <c r="J115" s="127"/>
      <c r="K115" s="127"/>
      <c r="L115" s="127"/>
      <c r="M115" s="127"/>
      <c r="N115" s="127"/>
      <c r="O115" s="127"/>
      <c r="P115" s="127"/>
      <c r="Q115" s="127"/>
      <c r="R115" s="127"/>
      <c r="S115" s="127"/>
      <c r="T115" s="127"/>
      <c r="U115" s="1"/>
      <c r="V115" s="1"/>
      <c r="W115" s="1"/>
      <c r="X115" s="1"/>
      <c r="Y115" s="1"/>
      <c r="Z115" s="1"/>
      <c r="AA115" s="1"/>
      <c r="AB115" s="1"/>
      <c r="AC115" s="1"/>
      <c r="AD115" s="1"/>
      <c r="AE115" s="1"/>
      <c r="AF115" s="127"/>
      <c r="AG115" s="127"/>
      <c r="AH115" s="128"/>
      <c r="AI115" s="299"/>
      <c r="AJ115" s="298"/>
      <c r="AK115" s="298"/>
      <c r="AL115" s="298"/>
      <c r="AM115" s="298"/>
      <c r="AN115" s="298"/>
      <c r="AO115" s="298"/>
      <c r="AP115" s="298"/>
      <c r="AQ115" s="298"/>
      <c r="AR115" s="298"/>
      <c r="AS115" s="298"/>
      <c r="AT115" s="298"/>
      <c r="AU115" s="121"/>
      <c r="AV115" s="116"/>
      <c r="AW115" s="10"/>
      <c r="AX115" s="298"/>
      <c r="AY115" s="298"/>
      <c r="AZ115" s="298"/>
      <c r="BA115" s="298"/>
      <c r="BB115" s="298"/>
      <c r="BC115" s="298"/>
      <c r="BD115" s="298"/>
      <c r="BE115" s="298"/>
      <c r="BF115" s="298"/>
      <c r="BG115" s="298"/>
      <c r="BH115" s="298"/>
      <c r="BI115" s="121"/>
      <c r="BJ115" s="116"/>
      <c r="BK115" s="200"/>
      <c r="BL115" s="129"/>
      <c r="BM115" s="160"/>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row>
    <row r="116" spans="1:153" ht="2.25" customHeight="1">
      <c r="A116" s="133"/>
      <c r="B116" s="451"/>
      <c r="C116" s="133"/>
      <c r="D116" s="38"/>
      <c r="E116" s="126"/>
      <c r="F116" s="137"/>
      <c r="G116" s="126"/>
      <c r="H116" s="126"/>
      <c r="I116" s="126"/>
      <c r="J116" s="126"/>
      <c r="K116" s="126"/>
      <c r="L116" s="126"/>
      <c r="M116" s="126"/>
      <c r="N116" s="126"/>
      <c r="O116" s="126"/>
      <c r="P116" s="126"/>
      <c r="Q116" s="126"/>
      <c r="R116" s="126"/>
      <c r="S116" s="126"/>
      <c r="T116" s="126"/>
      <c r="U116" s="125"/>
      <c r="V116" s="125"/>
      <c r="W116" s="125"/>
      <c r="X116" s="125"/>
      <c r="Y116" s="125"/>
      <c r="Z116" s="125"/>
      <c r="AA116" s="125"/>
      <c r="AB116" s="125"/>
      <c r="AC116" s="125"/>
      <c r="AD116" s="125"/>
      <c r="AE116" s="125"/>
      <c r="AF116" s="293"/>
      <c r="AG116" s="293"/>
      <c r="AH116" s="293"/>
      <c r="AI116" s="294"/>
      <c r="AJ116" s="295"/>
      <c r="AK116" s="295"/>
      <c r="AL116" s="295"/>
      <c r="AM116" s="295"/>
      <c r="AN116" s="295"/>
      <c r="AO116" s="295"/>
      <c r="AP116" s="295"/>
      <c r="AQ116" s="295"/>
      <c r="AR116" s="295"/>
      <c r="AS116" s="295"/>
      <c r="AT116" s="295"/>
      <c r="AU116" s="122"/>
      <c r="AV116" s="115"/>
      <c r="AW116" s="7"/>
      <c r="AX116" s="295"/>
      <c r="AY116" s="295"/>
      <c r="AZ116" s="295"/>
      <c r="BA116" s="295"/>
      <c r="BB116" s="295"/>
      <c r="BC116" s="295"/>
      <c r="BD116" s="295"/>
      <c r="BE116" s="295"/>
      <c r="BF116" s="295"/>
      <c r="BG116" s="295"/>
      <c r="BH116" s="295"/>
      <c r="BI116" s="122"/>
      <c r="BJ116" s="115"/>
      <c r="BK116" s="200"/>
      <c r="BL116" s="129"/>
      <c r="BM116" s="160"/>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row>
    <row r="117" spans="1:153" ht="19.5" customHeight="1">
      <c r="A117" s="133"/>
      <c r="B117" s="451"/>
      <c r="C117" s="133"/>
      <c r="D117" s="38" t="s">
        <v>14</v>
      </c>
      <c r="E117" s="126"/>
      <c r="F117" s="137"/>
      <c r="G117" s="126"/>
      <c r="H117" s="126"/>
      <c r="I117" s="126"/>
      <c r="J117" s="126"/>
      <c r="K117" s="126"/>
      <c r="L117" s="126"/>
      <c r="M117" s="126"/>
      <c r="N117" s="126"/>
      <c r="O117" s="126"/>
      <c r="P117" s="126"/>
      <c r="Q117" s="126"/>
      <c r="R117" s="126"/>
      <c r="S117" s="126"/>
      <c r="T117" s="126"/>
      <c r="U117" s="125"/>
      <c r="V117" s="125"/>
      <c r="W117" s="125"/>
      <c r="X117" s="125"/>
      <c r="Y117" s="125"/>
      <c r="Z117" s="125"/>
      <c r="AA117" s="125"/>
      <c r="AB117" s="125"/>
      <c r="AC117" s="125"/>
      <c r="AD117" s="125"/>
      <c r="AE117" s="125"/>
      <c r="AF117" s="310" t="s">
        <v>3128</v>
      </c>
      <c r="AG117" s="310"/>
      <c r="AH117" s="310"/>
      <c r="AI117" s="294"/>
      <c r="AJ117" s="312"/>
      <c r="AK117" s="313"/>
      <c r="AL117" s="313"/>
      <c r="AM117" s="313"/>
      <c r="AN117" s="313"/>
      <c r="AO117" s="313"/>
      <c r="AP117" s="313"/>
      <c r="AQ117" s="313"/>
      <c r="AR117" s="313"/>
      <c r="AS117" s="313"/>
      <c r="AT117" s="314"/>
      <c r="AU117" s="122"/>
      <c r="AV117" s="115" t="s">
        <v>0</v>
      </c>
      <c r="AW117" s="295"/>
      <c r="AX117" s="312"/>
      <c r="AY117" s="313"/>
      <c r="AZ117" s="313"/>
      <c r="BA117" s="313"/>
      <c r="BB117" s="313"/>
      <c r="BC117" s="313"/>
      <c r="BD117" s="313"/>
      <c r="BE117" s="313"/>
      <c r="BF117" s="313"/>
      <c r="BG117" s="313"/>
      <c r="BH117" s="314"/>
      <c r="BI117" s="122"/>
      <c r="BJ117" s="115" t="s">
        <v>2</v>
      </c>
      <c r="BK117" s="200"/>
      <c r="BL117" s="130" t="str">
        <f>IF(BM117&lt;&gt;"","●","")</f>
        <v/>
      </c>
      <c r="BM117" s="132" t="str">
        <f>IF(OR(AND(OR(AJ117=0,AJ117=""),AX117&gt;0),AND(AJ117&gt;0,OR(AX117=0,AX117=""))),"「レセプト件数」、「算定回数」のいずれかが「0」か「空白」となっていますが、それ以外が1以上となっています。正しいレセプト件数・算定回数をご記入ください。",IF(AJ117&gt;AX117,"「算定回数」が「レセプト件数」よりも小さくなっています。算定レセプトにおける算定回数をご記入ください。",""))</f>
        <v/>
      </c>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31"/>
      <c r="CW117" s="131"/>
      <c r="CX117" s="131"/>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row>
    <row r="118" spans="1:153" ht="2.25" customHeight="1" thickBot="1">
      <c r="A118" s="133"/>
      <c r="B118" s="451"/>
      <c r="C118" s="133"/>
      <c r="D118" s="39"/>
      <c r="E118" s="127"/>
      <c r="F118" s="134"/>
      <c r="G118" s="127"/>
      <c r="H118" s="127"/>
      <c r="I118" s="127"/>
      <c r="J118" s="127"/>
      <c r="K118" s="127"/>
      <c r="L118" s="127"/>
      <c r="M118" s="127"/>
      <c r="N118" s="127"/>
      <c r="O118" s="127"/>
      <c r="P118" s="127"/>
      <c r="Q118" s="127"/>
      <c r="R118" s="127"/>
      <c r="S118" s="127"/>
      <c r="T118" s="127"/>
      <c r="U118" s="1"/>
      <c r="V118" s="1"/>
      <c r="W118" s="1"/>
      <c r="X118" s="1"/>
      <c r="Y118" s="1"/>
      <c r="Z118" s="1"/>
      <c r="AA118" s="1"/>
      <c r="AB118" s="1"/>
      <c r="AC118" s="1"/>
      <c r="AD118" s="1"/>
      <c r="AE118" s="1"/>
      <c r="AF118" s="127"/>
      <c r="AG118" s="127"/>
      <c r="AH118" s="128"/>
      <c r="AI118" s="299"/>
      <c r="AJ118" s="298"/>
      <c r="AK118" s="298"/>
      <c r="AL118" s="298"/>
      <c r="AM118" s="298"/>
      <c r="AN118" s="298"/>
      <c r="AO118" s="298"/>
      <c r="AP118" s="298"/>
      <c r="AQ118" s="298"/>
      <c r="AR118" s="298"/>
      <c r="AS118" s="298"/>
      <c r="AT118" s="298"/>
      <c r="AU118" s="121"/>
      <c r="AV118" s="116"/>
      <c r="AW118" s="10"/>
      <c r="AX118" s="298"/>
      <c r="AY118" s="298"/>
      <c r="AZ118" s="298"/>
      <c r="BA118" s="298"/>
      <c r="BB118" s="298"/>
      <c r="BC118" s="298"/>
      <c r="BD118" s="298"/>
      <c r="BE118" s="298"/>
      <c r="BF118" s="298"/>
      <c r="BG118" s="298"/>
      <c r="BH118" s="298"/>
      <c r="BI118" s="121"/>
      <c r="BJ118" s="116"/>
      <c r="BK118" s="200"/>
      <c r="BL118" s="129"/>
      <c r="BM118" s="160"/>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row>
    <row r="119" spans="1:153" ht="2.25" customHeight="1">
      <c r="A119" s="133"/>
      <c r="B119" s="451"/>
      <c r="C119" s="133"/>
      <c r="D119" s="38"/>
      <c r="E119" s="126"/>
      <c r="F119" s="137"/>
      <c r="G119" s="126"/>
      <c r="H119" s="126"/>
      <c r="I119" s="126"/>
      <c r="J119" s="126"/>
      <c r="K119" s="126"/>
      <c r="L119" s="126"/>
      <c r="M119" s="126"/>
      <c r="N119" s="126"/>
      <c r="O119" s="126"/>
      <c r="P119" s="126"/>
      <c r="Q119" s="126"/>
      <c r="R119" s="126"/>
      <c r="S119" s="126"/>
      <c r="T119" s="126"/>
      <c r="U119" s="125"/>
      <c r="V119" s="125"/>
      <c r="W119" s="125"/>
      <c r="X119" s="125"/>
      <c r="Y119" s="125"/>
      <c r="Z119" s="125"/>
      <c r="AA119" s="125"/>
      <c r="AB119" s="125"/>
      <c r="AC119" s="125"/>
      <c r="AD119" s="125"/>
      <c r="AE119" s="125"/>
      <c r="AF119" s="293"/>
      <c r="AG119" s="293"/>
      <c r="AH119" s="293"/>
      <c r="AI119" s="294"/>
      <c r="AJ119" s="295"/>
      <c r="AK119" s="295"/>
      <c r="AL119" s="295"/>
      <c r="AM119" s="295"/>
      <c r="AN119" s="295"/>
      <c r="AO119" s="295"/>
      <c r="AP119" s="295"/>
      <c r="AQ119" s="295"/>
      <c r="AR119" s="295"/>
      <c r="AS119" s="295"/>
      <c r="AT119" s="295"/>
      <c r="AU119" s="122"/>
      <c r="AV119" s="115"/>
      <c r="AW119" s="7"/>
      <c r="AX119" s="295"/>
      <c r="AY119" s="295"/>
      <c r="AZ119" s="295"/>
      <c r="BA119" s="295"/>
      <c r="BB119" s="295"/>
      <c r="BC119" s="295"/>
      <c r="BD119" s="295"/>
      <c r="BE119" s="295"/>
      <c r="BF119" s="295"/>
      <c r="BG119" s="295"/>
      <c r="BH119" s="295"/>
      <c r="BI119" s="122"/>
      <c r="BJ119" s="115"/>
      <c r="BK119" s="200"/>
      <c r="BL119" s="129"/>
      <c r="BM119" s="160"/>
      <c r="BN119" s="129"/>
      <c r="BO119" s="129"/>
      <c r="BP119" s="129"/>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row>
    <row r="120" spans="1:153" ht="19.5" customHeight="1">
      <c r="A120" s="133"/>
      <c r="B120" s="451"/>
      <c r="C120" s="133"/>
      <c r="D120" s="38" t="s">
        <v>15</v>
      </c>
      <c r="E120" s="126"/>
      <c r="F120" s="137"/>
      <c r="G120" s="126"/>
      <c r="H120" s="126"/>
      <c r="I120" s="126"/>
      <c r="J120" s="126"/>
      <c r="K120" s="126"/>
      <c r="L120" s="126"/>
      <c r="M120" s="126"/>
      <c r="N120" s="126"/>
      <c r="O120" s="126"/>
      <c r="P120" s="126"/>
      <c r="Q120" s="126"/>
      <c r="R120" s="126"/>
      <c r="S120" s="126"/>
      <c r="T120" s="126"/>
      <c r="U120" s="125"/>
      <c r="V120" s="125"/>
      <c r="W120" s="125"/>
      <c r="X120" s="125"/>
      <c r="Y120" s="125"/>
      <c r="Z120" s="125"/>
      <c r="AA120" s="125"/>
      <c r="AB120" s="125"/>
      <c r="AC120" s="125"/>
      <c r="AD120" s="125"/>
      <c r="AE120" s="125"/>
      <c r="AF120" s="310" t="s">
        <v>3129</v>
      </c>
      <c r="AG120" s="310"/>
      <c r="AH120" s="310"/>
      <c r="AI120" s="294"/>
      <c r="AJ120" s="312"/>
      <c r="AK120" s="313"/>
      <c r="AL120" s="313"/>
      <c r="AM120" s="313"/>
      <c r="AN120" s="313"/>
      <c r="AO120" s="313"/>
      <c r="AP120" s="313"/>
      <c r="AQ120" s="313"/>
      <c r="AR120" s="313"/>
      <c r="AS120" s="313"/>
      <c r="AT120" s="314"/>
      <c r="AU120" s="122"/>
      <c r="AV120" s="115" t="s">
        <v>0</v>
      </c>
      <c r="AW120" s="295"/>
      <c r="AX120" s="312"/>
      <c r="AY120" s="313"/>
      <c r="AZ120" s="313"/>
      <c r="BA120" s="313"/>
      <c r="BB120" s="313"/>
      <c r="BC120" s="313"/>
      <c r="BD120" s="313"/>
      <c r="BE120" s="313"/>
      <c r="BF120" s="313"/>
      <c r="BG120" s="313"/>
      <c r="BH120" s="314"/>
      <c r="BI120" s="122"/>
      <c r="BJ120" s="115" t="s">
        <v>2</v>
      </c>
      <c r="BK120" s="200"/>
      <c r="BL120" s="130" t="str">
        <f>IF(BM120&lt;&gt;"","●","")</f>
        <v/>
      </c>
      <c r="BM120" s="132" t="str">
        <f>IF(OR(AND(OR(AJ120=0,AJ120=""),AX120&gt;0),AND(AJ120&gt;0,OR(AX120=0,AX120=""))),"「レセプト件数」、「算定回数」のいずれかが「0」か「空白」となっていますが、それ以外が1以上となっています。正しいレセプト件数・算定回数をご記入ください。",IF(AJ120&gt;AX120,"「算定回数」が「レセプト件数」よりも小さくなっています。算定レセプトにおける算定回数をご記入ください。",""))</f>
        <v/>
      </c>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31"/>
      <c r="CW120" s="131"/>
      <c r="CX120" s="131"/>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row>
    <row r="121" spans="1:153" ht="2.25" customHeight="1" thickBot="1">
      <c r="A121" s="133"/>
      <c r="B121" s="451"/>
      <c r="C121" s="133"/>
      <c r="D121" s="39"/>
      <c r="E121" s="127"/>
      <c r="F121" s="134"/>
      <c r="G121" s="127"/>
      <c r="H121" s="127"/>
      <c r="I121" s="127"/>
      <c r="J121" s="127"/>
      <c r="K121" s="127"/>
      <c r="L121" s="127"/>
      <c r="M121" s="127"/>
      <c r="N121" s="127"/>
      <c r="O121" s="127"/>
      <c r="P121" s="127"/>
      <c r="Q121" s="127"/>
      <c r="R121" s="127"/>
      <c r="S121" s="127"/>
      <c r="T121" s="127"/>
      <c r="U121" s="1"/>
      <c r="V121" s="1"/>
      <c r="W121" s="1"/>
      <c r="X121" s="1"/>
      <c r="Y121" s="1"/>
      <c r="Z121" s="1"/>
      <c r="AA121" s="1"/>
      <c r="AB121" s="1"/>
      <c r="AC121" s="1"/>
      <c r="AD121" s="1"/>
      <c r="AE121" s="1"/>
      <c r="AF121" s="127"/>
      <c r="AG121" s="127"/>
      <c r="AH121" s="128"/>
      <c r="AI121" s="299"/>
      <c r="AJ121" s="298"/>
      <c r="AK121" s="298"/>
      <c r="AL121" s="298"/>
      <c r="AM121" s="298"/>
      <c r="AN121" s="298"/>
      <c r="AO121" s="298"/>
      <c r="AP121" s="298"/>
      <c r="AQ121" s="298"/>
      <c r="AR121" s="298"/>
      <c r="AS121" s="298"/>
      <c r="AT121" s="298"/>
      <c r="AU121" s="121"/>
      <c r="AV121" s="116"/>
      <c r="AW121" s="10"/>
      <c r="AX121" s="298"/>
      <c r="AY121" s="298"/>
      <c r="AZ121" s="298"/>
      <c r="BA121" s="298"/>
      <c r="BB121" s="298"/>
      <c r="BC121" s="298"/>
      <c r="BD121" s="298"/>
      <c r="BE121" s="298"/>
      <c r="BF121" s="298"/>
      <c r="BG121" s="298"/>
      <c r="BH121" s="298"/>
      <c r="BI121" s="121"/>
      <c r="BJ121" s="116"/>
      <c r="BK121" s="200"/>
      <c r="BL121" s="129"/>
      <c r="BM121" s="160"/>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row>
    <row r="122" spans="1:153" ht="2.25" customHeight="1">
      <c r="A122" s="133"/>
      <c r="B122" s="451"/>
      <c r="C122" s="133"/>
      <c r="D122" s="38"/>
      <c r="E122" s="126"/>
      <c r="F122" s="137"/>
      <c r="G122" s="126"/>
      <c r="H122" s="126"/>
      <c r="I122" s="126"/>
      <c r="J122" s="126"/>
      <c r="K122" s="126"/>
      <c r="L122" s="126"/>
      <c r="M122" s="126"/>
      <c r="N122" s="126"/>
      <c r="O122" s="126"/>
      <c r="P122" s="126"/>
      <c r="Q122" s="126"/>
      <c r="R122" s="126"/>
      <c r="S122" s="126"/>
      <c r="T122" s="126"/>
      <c r="U122" s="125"/>
      <c r="V122" s="125"/>
      <c r="W122" s="125"/>
      <c r="X122" s="125"/>
      <c r="Y122" s="125"/>
      <c r="Z122" s="125"/>
      <c r="AA122" s="125"/>
      <c r="AB122" s="125"/>
      <c r="AC122" s="125"/>
      <c r="AD122" s="125"/>
      <c r="AE122" s="125"/>
      <c r="AF122" s="293"/>
      <c r="AG122" s="293"/>
      <c r="AH122" s="293"/>
      <c r="AI122" s="294"/>
      <c r="AJ122" s="295"/>
      <c r="AK122" s="295"/>
      <c r="AL122" s="295"/>
      <c r="AM122" s="295"/>
      <c r="AN122" s="295"/>
      <c r="AO122" s="295"/>
      <c r="AP122" s="295"/>
      <c r="AQ122" s="295"/>
      <c r="AR122" s="295"/>
      <c r="AS122" s="295"/>
      <c r="AT122" s="295"/>
      <c r="AU122" s="122"/>
      <c r="AV122" s="115"/>
      <c r="AW122" s="7"/>
      <c r="AX122" s="295"/>
      <c r="AY122" s="295"/>
      <c r="AZ122" s="295"/>
      <c r="BA122" s="295"/>
      <c r="BB122" s="295"/>
      <c r="BC122" s="295"/>
      <c r="BD122" s="295"/>
      <c r="BE122" s="295"/>
      <c r="BF122" s="295"/>
      <c r="BG122" s="295"/>
      <c r="BH122" s="295"/>
      <c r="BI122" s="122"/>
      <c r="BJ122" s="115"/>
      <c r="BK122" s="200"/>
      <c r="BL122" s="129"/>
      <c r="BM122" s="160"/>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row>
    <row r="123" spans="1:153" ht="19.5" customHeight="1">
      <c r="A123" s="133"/>
      <c r="B123" s="451"/>
      <c r="C123" s="133"/>
      <c r="D123" s="38" t="s">
        <v>16</v>
      </c>
      <c r="E123" s="126"/>
      <c r="F123" s="137"/>
      <c r="G123" s="126"/>
      <c r="H123" s="126"/>
      <c r="I123" s="126"/>
      <c r="J123" s="126"/>
      <c r="K123" s="126"/>
      <c r="L123" s="126"/>
      <c r="M123" s="126"/>
      <c r="N123" s="126"/>
      <c r="O123" s="126"/>
      <c r="P123" s="126"/>
      <c r="Q123" s="126"/>
      <c r="R123" s="126"/>
      <c r="S123" s="126"/>
      <c r="T123" s="126"/>
      <c r="U123" s="125"/>
      <c r="V123" s="125"/>
      <c r="W123" s="125"/>
      <c r="X123" s="125"/>
      <c r="Y123" s="125"/>
      <c r="Z123" s="125"/>
      <c r="AA123" s="125"/>
      <c r="AB123" s="125"/>
      <c r="AC123" s="125"/>
      <c r="AD123" s="125"/>
      <c r="AE123" s="125"/>
      <c r="AF123" s="310" t="s">
        <v>3130</v>
      </c>
      <c r="AG123" s="310"/>
      <c r="AH123" s="310"/>
      <c r="AI123" s="294"/>
      <c r="AJ123" s="312"/>
      <c r="AK123" s="313"/>
      <c r="AL123" s="313"/>
      <c r="AM123" s="313"/>
      <c r="AN123" s="313"/>
      <c r="AO123" s="313"/>
      <c r="AP123" s="313"/>
      <c r="AQ123" s="313"/>
      <c r="AR123" s="313"/>
      <c r="AS123" s="313"/>
      <c r="AT123" s="314"/>
      <c r="AU123" s="122"/>
      <c r="AV123" s="115" t="s">
        <v>0</v>
      </c>
      <c r="AW123" s="295"/>
      <c r="AX123" s="312"/>
      <c r="AY123" s="313"/>
      <c r="AZ123" s="313"/>
      <c r="BA123" s="313"/>
      <c r="BB123" s="313"/>
      <c r="BC123" s="313"/>
      <c r="BD123" s="313"/>
      <c r="BE123" s="313"/>
      <c r="BF123" s="313"/>
      <c r="BG123" s="313"/>
      <c r="BH123" s="314"/>
      <c r="BI123" s="122"/>
      <c r="BJ123" s="115" t="s">
        <v>2</v>
      </c>
      <c r="BK123" s="200"/>
      <c r="BL123" s="130" t="str">
        <f>IF(BM123&lt;&gt;"","●","")</f>
        <v/>
      </c>
      <c r="BM123" s="132" t="str">
        <f>IF(OR(AND(OR(AJ123=0,AJ123=""),AX123&gt;0),AND(AJ123&gt;0,OR(AX123=0,AX123=""))),"「レセプト件数」、「算定回数」のいずれかが「0」か「空白」となっていますが、それ以外が1以上となっています。正しいレセプト件数・算定回数をご記入ください。",IF(AJ123&gt;AX123,"「算定回数」が「レセプト件数」よりも小さくなっています。算定レセプトにおける算定回数をご記入ください。",""))</f>
        <v/>
      </c>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31"/>
      <c r="CW123" s="131"/>
      <c r="CX123" s="131"/>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row>
    <row r="124" spans="1:153" ht="2.25" customHeight="1" thickBot="1">
      <c r="A124" s="133"/>
      <c r="B124" s="451"/>
      <c r="C124" s="133"/>
      <c r="D124" s="39"/>
      <c r="E124" s="127"/>
      <c r="F124" s="134"/>
      <c r="G124" s="127"/>
      <c r="H124" s="127"/>
      <c r="I124" s="127"/>
      <c r="J124" s="127"/>
      <c r="K124" s="127"/>
      <c r="L124" s="127"/>
      <c r="M124" s="127"/>
      <c r="N124" s="127"/>
      <c r="O124" s="127"/>
      <c r="P124" s="127"/>
      <c r="Q124" s="127"/>
      <c r="R124" s="127"/>
      <c r="S124" s="127"/>
      <c r="T124" s="127"/>
      <c r="U124" s="1"/>
      <c r="V124" s="1"/>
      <c r="W124" s="1"/>
      <c r="X124" s="1"/>
      <c r="Y124" s="1"/>
      <c r="Z124" s="1"/>
      <c r="AA124" s="1"/>
      <c r="AB124" s="1"/>
      <c r="AC124" s="1"/>
      <c r="AD124" s="1"/>
      <c r="AE124" s="1"/>
      <c r="AF124" s="127"/>
      <c r="AG124" s="127"/>
      <c r="AH124" s="128"/>
      <c r="AI124" s="299"/>
      <c r="AJ124" s="298"/>
      <c r="AK124" s="298"/>
      <c r="AL124" s="298"/>
      <c r="AM124" s="298"/>
      <c r="AN124" s="298"/>
      <c r="AO124" s="298"/>
      <c r="AP124" s="298"/>
      <c r="AQ124" s="298"/>
      <c r="AR124" s="298"/>
      <c r="AS124" s="298"/>
      <c r="AT124" s="298"/>
      <c r="AU124" s="121"/>
      <c r="AV124" s="116"/>
      <c r="AW124" s="10"/>
      <c r="AX124" s="298"/>
      <c r="AY124" s="298"/>
      <c r="AZ124" s="298"/>
      <c r="BA124" s="298"/>
      <c r="BB124" s="298"/>
      <c r="BC124" s="298"/>
      <c r="BD124" s="298"/>
      <c r="BE124" s="298"/>
      <c r="BF124" s="298"/>
      <c r="BG124" s="298"/>
      <c r="BH124" s="298"/>
      <c r="BI124" s="121"/>
      <c r="BJ124" s="116"/>
      <c r="BK124" s="200"/>
      <c r="BL124" s="129"/>
      <c r="BM124" s="160"/>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row>
    <row r="125" spans="1:153" ht="2.25" customHeight="1">
      <c r="A125" s="133"/>
      <c r="B125" s="451"/>
      <c r="C125" s="133"/>
      <c r="D125" s="38"/>
      <c r="E125" s="126"/>
      <c r="F125" s="137"/>
      <c r="G125" s="126"/>
      <c r="H125" s="126"/>
      <c r="I125" s="126"/>
      <c r="J125" s="126"/>
      <c r="K125" s="126"/>
      <c r="L125" s="126"/>
      <c r="M125" s="126"/>
      <c r="N125" s="126"/>
      <c r="O125" s="126"/>
      <c r="P125" s="126"/>
      <c r="Q125" s="126"/>
      <c r="R125" s="126"/>
      <c r="S125" s="126"/>
      <c r="T125" s="126"/>
      <c r="U125" s="125"/>
      <c r="V125" s="125"/>
      <c r="W125" s="125"/>
      <c r="X125" s="125"/>
      <c r="Y125" s="125"/>
      <c r="Z125" s="125"/>
      <c r="AA125" s="125"/>
      <c r="AB125" s="125"/>
      <c r="AC125" s="125"/>
      <c r="AD125" s="125"/>
      <c r="AE125" s="125"/>
      <c r="AF125" s="293"/>
      <c r="AG125" s="293"/>
      <c r="AH125" s="293"/>
      <c r="AI125" s="294"/>
      <c r="AJ125" s="295"/>
      <c r="AK125" s="295"/>
      <c r="AL125" s="295"/>
      <c r="AM125" s="295"/>
      <c r="AN125" s="295"/>
      <c r="AO125" s="295"/>
      <c r="AP125" s="295"/>
      <c r="AQ125" s="295"/>
      <c r="AR125" s="295"/>
      <c r="AS125" s="295"/>
      <c r="AT125" s="295"/>
      <c r="AU125" s="122"/>
      <c r="AV125" s="115"/>
      <c r="AW125" s="7"/>
      <c r="AX125" s="295"/>
      <c r="AY125" s="295"/>
      <c r="AZ125" s="295"/>
      <c r="BA125" s="295"/>
      <c r="BB125" s="295"/>
      <c r="BC125" s="295"/>
      <c r="BD125" s="295"/>
      <c r="BE125" s="295"/>
      <c r="BF125" s="295"/>
      <c r="BG125" s="295"/>
      <c r="BH125" s="295"/>
      <c r="BI125" s="122"/>
      <c r="BJ125" s="115"/>
      <c r="BK125" s="200"/>
      <c r="BL125" s="129"/>
      <c r="BM125" s="160"/>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row>
    <row r="126" spans="1:153" ht="19.5" customHeight="1">
      <c r="A126" s="133"/>
      <c r="B126" s="451"/>
      <c r="C126" s="133"/>
      <c r="D126" s="38" t="s">
        <v>17</v>
      </c>
      <c r="E126" s="126"/>
      <c r="F126" s="137"/>
      <c r="G126" s="126"/>
      <c r="H126" s="126"/>
      <c r="I126" s="126"/>
      <c r="J126" s="126"/>
      <c r="K126" s="126"/>
      <c r="L126" s="126"/>
      <c r="M126" s="126"/>
      <c r="N126" s="126"/>
      <c r="O126" s="126"/>
      <c r="P126" s="126"/>
      <c r="Q126" s="126"/>
      <c r="R126" s="126"/>
      <c r="S126" s="126"/>
      <c r="T126" s="126"/>
      <c r="U126" s="125"/>
      <c r="V126" s="125"/>
      <c r="W126" s="125"/>
      <c r="X126" s="125"/>
      <c r="Y126" s="125"/>
      <c r="Z126" s="125"/>
      <c r="AA126" s="125"/>
      <c r="AB126" s="125"/>
      <c r="AC126" s="125"/>
      <c r="AD126" s="125"/>
      <c r="AE126" s="125"/>
      <c r="AF126" s="310" t="s">
        <v>3131</v>
      </c>
      <c r="AG126" s="310"/>
      <c r="AH126" s="310"/>
      <c r="AI126" s="294"/>
      <c r="AJ126" s="312"/>
      <c r="AK126" s="313"/>
      <c r="AL126" s="313"/>
      <c r="AM126" s="313"/>
      <c r="AN126" s="313"/>
      <c r="AO126" s="313"/>
      <c r="AP126" s="313"/>
      <c r="AQ126" s="313"/>
      <c r="AR126" s="313"/>
      <c r="AS126" s="313"/>
      <c r="AT126" s="314"/>
      <c r="AU126" s="122"/>
      <c r="AV126" s="115" t="s">
        <v>0</v>
      </c>
      <c r="AW126" s="295"/>
      <c r="AX126" s="312"/>
      <c r="AY126" s="313"/>
      <c r="AZ126" s="313"/>
      <c r="BA126" s="313"/>
      <c r="BB126" s="313"/>
      <c r="BC126" s="313"/>
      <c r="BD126" s="313"/>
      <c r="BE126" s="313"/>
      <c r="BF126" s="313"/>
      <c r="BG126" s="313"/>
      <c r="BH126" s="314"/>
      <c r="BI126" s="122"/>
      <c r="BJ126" s="115" t="s">
        <v>2</v>
      </c>
      <c r="BK126" s="200"/>
      <c r="BL126" s="130" t="str">
        <f>IF(BM126&lt;&gt;"","●","")</f>
        <v/>
      </c>
      <c r="BM126" s="132" t="str">
        <f>IF(OR(AND(OR(AJ126=0,AJ126=""),AX126&gt;0),AND(AJ126&gt;0,OR(AX126=0,AX126=""))),"「レセプト件数」、「算定回数」のいずれかが「0」か「空白」となっていますが、それ以外が1以上となっています。正しいレセプト件数・算定回数をご記入ください。",IF(AJ126&gt;AX126,"「算定回数」が「レセプト件数」よりも小さくなっています。算定レセプトにおける算定回数をご記入ください。",""))</f>
        <v/>
      </c>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31"/>
      <c r="CW126" s="131"/>
      <c r="CX126" s="131"/>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row>
    <row r="127" spans="1:153" ht="2.25" customHeight="1" thickBot="1">
      <c r="A127" s="133"/>
      <c r="B127" s="451"/>
      <c r="C127" s="133"/>
      <c r="D127" s="39"/>
      <c r="E127" s="127"/>
      <c r="F127" s="134"/>
      <c r="G127" s="127"/>
      <c r="H127" s="127"/>
      <c r="I127" s="127"/>
      <c r="J127" s="127"/>
      <c r="K127" s="127"/>
      <c r="L127" s="127"/>
      <c r="M127" s="127"/>
      <c r="N127" s="127"/>
      <c r="O127" s="127"/>
      <c r="P127" s="127"/>
      <c r="Q127" s="127"/>
      <c r="R127" s="127"/>
      <c r="S127" s="127"/>
      <c r="T127" s="127"/>
      <c r="U127" s="1"/>
      <c r="V127" s="1"/>
      <c r="W127" s="1"/>
      <c r="X127" s="1"/>
      <c r="Y127" s="1"/>
      <c r="Z127" s="1"/>
      <c r="AA127" s="1"/>
      <c r="AB127" s="1"/>
      <c r="AC127" s="1"/>
      <c r="AD127" s="1"/>
      <c r="AE127" s="1"/>
      <c r="AF127" s="127"/>
      <c r="AG127" s="127"/>
      <c r="AH127" s="128"/>
      <c r="AI127" s="299"/>
      <c r="AJ127" s="298"/>
      <c r="AK127" s="298"/>
      <c r="AL127" s="298"/>
      <c r="AM127" s="298"/>
      <c r="AN127" s="298"/>
      <c r="AO127" s="298"/>
      <c r="AP127" s="298"/>
      <c r="AQ127" s="298"/>
      <c r="AR127" s="298"/>
      <c r="AS127" s="298"/>
      <c r="AT127" s="298"/>
      <c r="AU127" s="121"/>
      <c r="AV127" s="116"/>
      <c r="AW127" s="298"/>
      <c r="AX127" s="298"/>
      <c r="AY127" s="298"/>
      <c r="AZ127" s="298"/>
      <c r="BA127" s="298"/>
      <c r="BB127" s="298"/>
      <c r="BC127" s="298"/>
      <c r="BD127" s="298"/>
      <c r="BE127" s="298"/>
      <c r="BF127" s="298"/>
      <c r="BG127" s="298"/>
      <c r="BH127" s="298"/>
      <c r="BI127" s="121"/>
      <c r="BJ127" s="116"/>
      <c r="BK127" s="200"/>
      <c r="BL127" s="129"/>
      <c r="BM127" s="160"/>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row>
    <row r="128" spans="1:153" ht="2.25" customHeight="1">
      <c r="A128" s="133"/>
      <c r="B128" s="451"/>
      <c r="C128" s="133"/>
      <c r="D128" s="38"/>
      <c r="E128" s="126"/>
      <c r="F128" s="137"/>
      <c r="G128" s="126"/>
      <c r="H128" s="126"/>
      <c r="I128" s="126"/>
      <c r="J128" s="126"/>
      <c r="K128" s="126"/>
      <c r="L128" s="126"/>
      <c r="M128" s="126"/>
      <c r="N128" s="126"/>
      <c r="O128" s="126"/>
      <c r="P128" s="126"/>
      <c r="Q128" s="126"/>
      <c r="R128" s="126"/>
      <c r="S128" s="126"/>
      <c r="T128" s="126"/>
      <c r="U128" s="125"/>
      <c r="V128" s="125"/>
      <c r="W128" s="125"/>
      <c r="X128" s="125"/>
      <c r="Y128" s="125"/>
      <c r="Z128" s="125"/>
      <c r="AA128" s="125"/>
      <c r="AB128" s="125"/>
      <c r="AC128" s="125"/>
      <c r="AD128" s="125"/>
      <c r="AE128" s="125"/>
      <c r="AF128" s="293"/>
      <c r="AG128" s="293"/>
      <c r="AH128" s="293"/>
      <c r="AI128" s="294"/>
      <c r="AJ128" s="295"/>
      <c r="AK128" s="295"/>
      <c r="AL128" s="295"/>
      <c r="AM128" s="295"/>
      <c r="AN128" s="295"/>
      <c r="AO128" s="295"/>
      <c r="AP128" s="295"/>
      <c r="AQ128" s="295"/>
      <c r="AR128" s="295"/>
      <c r="AS128" s="295"/>
      <c r="AT128" s="295"/>
      <c r="AU128" s="122"/>
      <c r="AV128" s="115"/>
      <c r="AW128" s="7"/>
      <c r="AX128" s="295"/>
      <c r="AY128" s="295"/>
      <c r="AZ128" s="295"/>
      <c r="BA128" s="295"/>
      <c r="BB128" s="295"/>
      <c r="BC128" s="295"/>
      <c r="BD128" s="295"/>
      <c r="BE128" s="295"/>
      <c r="BF128" s="295"/>
      <c r="BG128" s="295"/>
      <c r="BH128" s="295"/>
      <c r="BI128" s="122"/>
      <c r="BJ128" s="115"/>
      <c r="BK128" s="200"/>
      <c r="BL128" s="129"/>
      <c r="BM128" s="160"/>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row>
    <row r="129" spans="1:153" ht="19.5" customHeight="1">
      <c r="A129" s="133"/>
      <c r="B129" s="451"/>
      <c r="C129" s="133"/>
      <c r="D129" s="38" t="s">
        <v>18</v>
      </c>
      <c r="E129" s="126"/>
      <c r="F129" s="137"/>
      <c r="G129" s="126"/>
      <c r="H129" s="126"/>
      <c r="I129" s="126"/>
      <c r="J129" s="126"/>
      <c r="K129" s="126"/>
      <c r="L129" s="126"/>
      <c r="M129" s="126"/>
      <c r="N129" s="126"/>
      <c r="O129" s="126"/>
      <c r="P129" s="126"/>
      <c r="Q129" s="126"/>
      <c r="R129" s="126"/>
      <c r="S129" s="126"/>
      <c r="T129" s="126"/>
      <c r="U129" s="125"/>
      <c r="V129" s="125"/>
      <c r="W129" s="125"/>
      <c r="X129" s="125"/>
      <c r="Y129" s="125"/>
      <c r="Z129" s="125"/>
      <c r="AA129" s="125"/>
      <c r="AB129" s="125"/>
      <c r="AC129" s="125"/>
      <c r="AD129" s="125"/>
      <c r="AE129" s="125"/>
      <c r="AF129" s="310" t="s">
        <v>3132</v>
      </c>
      <c r="AG129" s="310"/>
      <c r="AH129" s="310"/>
      <c r="AI129" s="294"/>
      <c r="AJ129" s="312"/>
      <c r="AK129" s="313"/>
      <c r="AL129" s="313"/>
      <c r="AM129" s="313"/>
      <c r="AN129" s="313"/>
      <c r="AO129" s="313"/>
      <c r="AP129" s="313"/>
      <c r="AQ129" s="313"/>
      <c r="AR129" s="313"/>
      <c r="AS129" s="313"/>
      <c r="AT129" s="314"/>
      <c r="AU129" s="122"/>
      <c r="AV129" s="115" t="s">
        <v>0</v>
      </c>
      <c r="AW129" s="295"/>
      <c r="AX129" s="312"/>
      <c r="AY129" s="313"/>
      <c r="AZ129" s="313"/>
      <c r="BA129" s="313"/>
      <c r="BB129" s="313"/>
      <c r="BC129" s="313"/>
      <c r="BD129" s="313"/>
      <c r="BE129" s="313"/>
      <c r="BF129" s="313"/>
      <c r="BG129" s="313"/>
      <c r="BH129" s="314"/>
      <c r="BI129" s="122"/>
      <c r="BJ129" s="115" t="s">
        <v>2</v>
      </c>
      <c r="BK129" s="200"/>
      <c r="BL129" s="130" t="str">
        <f>IF(BM129&lt;&gt;"","●","")</f>
        <v/>
      </c>
      <c r="BM129" s="132" t="str">
        <f>IF(OR(AND(OR(AJ129=0,AJ129=""),AX129&gt;0),AND(AJ129&gt;0,OR(AX129=0,AX129=""))),"「レセプト件数」、「算定回数」のいずれかが「0」か「空白」となっていますが、それ以外が1以上となっています。正しいレセプト件数・算定回数をご記入ください。",IF(AJ129&gt;AX129,"「算定回数」が「レセプト件数」よりも小さくなっています。算定レセプトにおける算定回数をご記入ください。",""))</f>
        <v/>
      </c>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31"/>
      <c r="CW129" s="131"/>
      <c r="CX129" s="131"/>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row>
    <row r="130" spans="1:153" ht="2.25" customHeight="1" thickBot="1">
      <c r="A130" s="133"/>
      <c r="B130" s="451"/>
      <c r="C130" s="37"/>
      <c r="D130" s="37"/>
      <c r="E130" s="127"/>
      <c r="F130" s="134"/>
      <c r="G130" s="127"/>
      <c r="H130" s="127"/>
      <c r="I130" s="127"/>
      <c r="J130" s="127"/>
      <c r="K130" s="127"/>
      <c r="L130" s="127"/>
      <c r="M130" s="127"/>
      <c r="N130" s="127"/>
      <c r="O130" s="127"/>
      <c r="P130" s="127"/>
      <c r="Q130" s="127"/>
      <c r="R130" s="127"/>
      <c r="S130" s="127"/>
      <c r="T130" s="127"/>
      <c r="U130" s="1"/>
      <c r="V130" s="1"/>
      <c r="W130" s="1"/>
      <c r="X130" s="1"/>
      <c r="Y130" s="1"/>
      <c r="Z130" s="1"/>
      <c r="AA130" s="1"/>
      <c r="AB130" s="1"/>
      <c r="AC130" s="1"/>
      <c r="AD130" s="1"/>
      <c r="AE130" s="1"/>
      <c r="AF130" s="127"/>
      <c r="AG130" s="127"/>
      <c r="AH130" s="128"/>
      <c r="AI130" s="299"/>
      <c r="AJ130" s="298"/>
      <c r="AK130" s="298"/>
      <c r="AL130" s="298"/>
      <c r="AM130" s="298"/>
      <c r="AN130" s="298"/>
      <c r="AO130" s="298"/>
      <c r="AP130" s="298"/>
      <c r="AQ130" s="298"/>
      <c r="AR130" s="298"/>
      <c r="AS130" s="298"/>
      <c r="AT130" s="298"/>
      <c r="AU130" s="121"/>
      <c r="AV130" s="116"/>
      <c r="AW130" s="10"/>
      <c r="AX130" s="298"/>
      <c r="AY130" s="298"/>
      <c r="AZ130" s="298"/>
      <c r="BA130" s="298"/>
      <c r="BB130" s="298"/>
      <c r="BC130" s="298"/>
      <c r="BD130" s="298"/>
      <c r="BE130" s="298"/>
      <c r="BF130" s="298"/>
      <c r="BG130" s="298"/>
      <c r="BH130" s="298"/>
      <c r="BI130" s="121"/>
      <c r="BJ130" s="116"/>
      <c r="BK130" s="200"/>
      <c r="BL130" s="129"/>
      <c r="BM130" s="160"/>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row>
    <row r="131" spans="1:153" ht="2.25" customHeight="1">
      <c r="A131" s="133"/>
      <c r="B131" s="451"/>
      <c r="C131" s="133"/>
      <c r="D131" s="126"/>
      <c r="E131" s="126"/>
      <c r="F131" s="137"/>
      <c r="G131" s="126"/>
      <c r="H131" s="126"/>
      <c r="I131" s="126"/>
      <c r="J131" s="126"/>
      <c r="K131" s="126"/>
      <c r="L131" s="126"/>
      <c r="M131" s="126"/>
      <c r="N131" s="126"/>
      <c r="O131" s="126"/>
      <c r="P131" s="126"/>
      <c r="Q131" s="126"/>
      <c r="R131" s="126"/>
      <c r="S131" s="126"/>
      <c r="T131" s="126"/>
      <c r="U131" s="125"/>
      <c r="V131" s="125"/>
      <c r="W131" s="125"/>
      <c r="X131" s="125"/>
      <c r="Y131" s="125"/>
      <c r="Z131" s="125"/>
      <c r="AA131" s="125"/>
      <c r="AB131" s="125"/>
      <c r="AC131" s="125"/>
      <c r="AD131" s="125"/>
      <c r="AE131" s="125"/>
      <c r="AF131" s="293"/>
      <c r="AG131" s="293"/>
      <c r="AH131" s="293"/>
      <c r="AI131" s="294"/>
      <c r="AJ131" s="295"/>
      <c r="AK131" s="295"/>
      <c r="AL131" s="295"/>
      <c r="AM131" s="295"/>
      <c r="AN131" s="295"/>
      <c r="AO131" s="295"/>
      <c r="AP131" s="295"/>
      <c r="AQ131" s="295"/>
      <c r="AR131" s="295"/>
      <c r="AS131" s="295"/>
      <c r="AT131" s="295"/>
      <c r="AU131" s="122"/>
      <c r="AV131" s="115"/>
      <c r="AW131" s="7"/>
      <c r="AX131" s="295"/>
      <c r="AY131" s="295"/>
      <c r="AZ131" s="295"/>
      <c r="BA131" s="295"/>
      <c r="BB131" s="295"/>
      <c r="BC131" s="295"/>
      <c r="BD131" s="295"/>
      <c r="BE131" s="295"/>
      <c r="BF131" s="295"/>
      <c r="BG131" s="295"/>
      <c r="BH131" s="295"/>
      <c r="BI131" s="122"/>
      <c r="BJ131" s="115"/>
      <c r="BK131" s="200"/>
      <c r="BL131" s="129"/>
      <c r="BM131" s="160"/>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row>
    <row r="132" spans="1:153" ht="19.5" customHeight="1">
      <c r="A132" s="133"/>
      <c r="B132" s="451"/>
      <c r="C132" s="133" t="s">
        <v>1062</v>
      </c>
      <c r="D132" s="126"/>
      <c r="E132" s="126"/>
      <c r="F132" s="137"/>
      <c r="G132" s="126"/>
      <c r="H132" s="126"/>
      <c r="I132" s="126"/>
      <c r="J132" s="126"/>
      <c r="K132" s="126"/>
      <c r="L132" s="126"/>
      <c r="M132" s="126"/>
      <c r="N132" s="126"/>
      <c r="O132" s="126"/>
      <c r="P132" s="126"/>
      <c r="Q132" s="126"/>
      <c r="R132" s="126"/>
      <c r="S132" s="126"/>
      <c r="T132" s="126"/>
      <c r="U132" s="125"/>
      <c r="V132" s="125"/>
      <c r="W132" s="125"/>
      <c r="X132" s="125"/>
      <c r="Y132" s="125"/>
      <c r="Z132" s="125"/>
      <c r="AA132" s="125"/>
      <c r="AB132" s="125"/>
      <c r="AC132" s="125"/>
      <c r="AD132" s="125"/>
      <c r="AE132" s="125"/>
      <c r="AF132" s="310" t="s">
        <v>3133</v>
      </c>
      <c r="AG132" s="310"/>
      <c r="AH132" s="310"/>
      <c r="AI132" s="294"/>
      <c r="AJ132" s="312"/>
      <c r="AK132" s="313"/>
      <c r="AL132" s="313"/>
      <c r="AM132" s="313"/>
      <c r="AN132" s="313"/>
      <c r="AO132" s="313"/>
      <c r="AP132" s="313"/>
      <c r="AQ132" s="313"/>
      <c r="AR132" s="313"/>
      <c r="AS132" s="313"/>
      <c r="AT132" s="314"/>
      <c r="AU132" s="122"/>
      <c r="AV132" s="115" t="s">
        <v>0</v>
      </c>
      <c r="AW132" s="295"/>
      <c r="AX132" s="312"/>
      <c r="AY132" s="313"/>
      <c r="AZ132" s="313"/>
      <c r="BA132" s="313"/>
      <c r="BB132" s="313"/>
      <c r="BC132" s="313"/>
      <c r="BD132" s="313"/>
      <c r="BE132" s="313"/>
      <c r="BF132" s="313"/>
      <c r="BG132" s="313"/>
      <c r="BH132" s="314"/>
      <c r="BI132" s="122"/>
      <c r="BJ132" s="115" t="s">
        <v>2</v>
      </c>
      <c r="BK132" s="200"/>
      <c r="BL132" s="130" t="str">
        <f>IF(BM132&lt;&gt;"","●","")</f>
        <v/>
      </c>
      <c r="BM132" s="132" t="str">
        <f>IF(OR(AND(OR(AJ132=0,AJ132=""),AX132&gt;0),AND(AJ132&gt;0,OR(AX132=0,AX132=""))),"「レセプト件数」、「算定回数」のいずれかが「0」か「空白」となっていますが、それ以外が1以上となっています。正しいレセプト件数・算定回数をご記入ください。",IF(AJ132&gt;AX132,"「算定回数」が「レセプト件数」よりも小さくなっています。算定レセプトにおける算定回数をご記入ください。",IF(AND(AJ132+AX132&gt;0,SUM(AJ138:AT153,AJ162,AJ171,AJ180,AJ189:AT195,AJ201,AJ210,AJ219:AT222,AJ231:AT234,AJ243:AT267,AJ279:AT285,AJ291,AJ294:AT306,AJ318,AJ327,AJ336,AJ339:AT351)+SUM(AX138:BH153,AX162,AX171,AX180,AX189:BH195,AX201,AX210,AX219:BH222,AX231:BH234,AX243:BH267,AX279:BH285,AX291,AX294: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31"/>
      <c r="CW132" s="131"/>
      <c r="CX132" s="131"/>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row>
    <row r="133" spans="1:153" ht="2.25" customHeight="1" thickBot="1">
      <c r="A133" s="133"/>
      <c r="B133" s="451"/>
      <c r="C133" s="37"/>
      <c r="D133" s="127"/>
      <c r="E133" s="127"/>
      <c r="F133" s="134"/>
      <c r="G133" s="127"/>
      <c r="H133" s="127"/>
      <c r="I133" s="127"/>
      <c r="J133" s="127"/>
      <c r="K133" s="127"/>
      <c r="L133" s="127"/>
      <c r="M133" s="127"/>
      <c r="N133" s="127"/>
      <c r="O133" s="127"/>
      <c r="P133" s="127"/>
      <c r="Q133" s="127"/>
      <c r="R133" s="127"/>
      <c r="S133" s="127"/>
      <c r="T133" s="127"/>
      <c r="U133" s="1"/>
      <c r="V133" s="1"/>
      <c r="W133" s="1"/>
      <c r="X133" s="1"/>
      <c r="Y133" s="1"/>
      <c r="Z133" s="1"/>
      <c r="AA133" s="1"/>
      <c r="AB133" s="1"/>
      <c r="AC133" s="1"/>
      <c r="AD133" s="1"/>
      <c r="AE133" s="1"/>
      <c r="AF133" s="127"/>
      <c r="AG133" s="127"/>
      <c r="AH133" s="128"/>
      <c r="AI133" s="299"/>
      <c r="AJ133" s="298"/>
      <c r="AK133" s="298"/>
      <c r="AL133" s="298"/>
      <c r="AM133" s="298"/>
      <c r="AN133" s="298"/>
      <c r="AO133" s="298"/>
      <c r="AP133" s="298"/>
      <c r="AQ133" s="298"/>
      <c r="AR133" s="298"/>
      <c r="AS133" s="298"/>
      <c r="AT133" s="298"/>
      <c r="AU133" s="121"/>
      <c r="AV133" s="116"/>
      <c r="AW133" s="10"/>
      <c r="AX133" s="298"/>
      <c r="AY133" s="298"/>
      <c r="AZ133" s="298"/>
      <c r="BA133" s="298"/>
      <c r="BB133" s="298"/>
      <c r="BC133" s="298"/>
      <c r="BD133" s="298"/>
      <c r="BE133" s="298"/>
      <c r="BF133" s="298"/>
      <c r="BG133" s="298"/>
      <c r="BH133" s="298"/>
      <c r="BI133" s="121"/>
      <c r="BJ133" s="116"/>
      <c r="BK133" s="200"/>
      <c r="BL133" s="129"/>
      <c r="BM133" s="160"/>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row>
    <row r="134" spans="1:153" ht="2.25" customHeight="1">
      <c r="A134" s="133"/>
      <c r="B134" s="451"/>
      <c r="C134" s="133"/>
      <c r="D134" s="126"/>
      <c r="E134" s="126"/>
      <c r="F134" s="137"/>
      <c r="G134" s="126"/>
      <c r="H134" s="126"/>
      <c r="I134" s="126"/>
      <c r="J134" s="126"/>
      <c r="K134" s="126"/>
      <c r="L134" s="126"/>
      <c r="M134" s="126"/>
      <c r="N134" s="126"/>
      <c r="O134" s="126"/>
      <c r="P134" s="126"/>
      <c r="Q134" s="126"/>
      <c r="R134" s="126"/>
      <c r="S134" s="126"/>
      <c r="T134" s="126"/>
      <c r="U134" s="125"/>
      <c r="V134" s="125"/>
      <c r="W134" s="125"/>
      <c r="X134" s="125"/>
      <c r="Y134" s="125"/>
      <c r="Z134" s="125"/>
      <c r="AA134" s="125"/>
      <c r="AB134" s="125"/>
      <c r="AC134" s="125"/>
      <c r="AD134" s="125"/>
      <c r="AE134" s="125"/>
      <c r="AF134" s="293"/>
      <c r="AG134" s="293"/>
      <c r="AH134" s="293"/>
      <c r="AI134" s="294"/>
      <c r="AJ134" s="295"/>
      <c r="AK134" s="295"/>
      <c r="AL134" s="295"/>
      <c r="AM134" s="295"/>
      <c r="AN134" s="295"/>
      <c r="AO134" s="295"/>
      <c r="AP134" s="295"/>
      <c r="AQ134" s="295"/>
      <c r="AR134" s="295"/>
      <c r="AS134" s="295"/>
      <c r="AT134" s="295"/>
      <c r="AU134" s="122"/>
      <c r="AV134" s="115"/>
      <c r="AW134" s="7"/>
      <c r="AX134" s="295"/>
      <c r="AY134" s="295"/>
      <c r="AZ134" s="295"/>
      <c r="BA134" s="295"/>
      <c r="BB134" s="295"/>
      <c r="BC134" s="295"/>
      <c r="BD134" s="295"/>
      <c r="BE134" s="295"/>
      <c r="BF134" s="295"/>
      <c r="BG134" s="295"/>
      <c r="BH134" s="295"/>
      <c r="BI134" s="122"/>
      <c r="BJ134" s="115"/>
      <c r="BK134" s="200"/>
      <c r="BL134" s="129"/>
      <c r="BM134" s="160"/>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row>
    <row r="135" spans="1:153" ht="19.5" customHeight="1">
      <c r="A135" s="133"/>
      <c r="B135" s="451"/>
      <c r="C135" s="427" t="s">
        <v>1063</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310" t="s">
        <v>3134</v>
      </c>
      <c r="AG135" s="310"/>
      <c r="AH135" s="310"/>
      <c r="AI135" s="294"/>
      <c r="AJ135" s="312"/>
      <c r="AK135" s="313"/>
      <c r="AL135" s="313"/>
      <c r="AM135" s="313"/>
      <c r="AN135" s="313"/>
      <c r="AO135" s="313"/>
      <c r="AP135" s="313"/>
      <c r="AQ135" s="313"/>
      <c r="AR135" s="313"/>
      <c r="AS135" s="313"/>
      <c r="AT135" s="314"/>
      <c r="AU135" s="122"/>
      <c r="AV135" s="115" t="s">
        <v>0</v>
      </c>
      <c r="AW135" s="295"/>
      <c r="AX135" s="312"/>
      <c r="AY135" s="313"/>
      <c r="AZ135" s="313"/>
      <c r="BA135" s="313"/>
      <c r="BB135" s="313"/>
      <c r="BC135" s="313"/>
      <c r="BD135" s="313"/>
      <c r="BE135" s="313"/>
      <c r="BF135" s="313"/>
      <c r="BG135" s="313"/>
      <c r="BH135" s="314"/>
      <c r="BI135" s="122"/>
      <c r="BJ135" s="115" t="s">
        <v>2</v>
      </c>
      <c r="BK135" s="200"/>
      <c r="BL135" s="130" t="str">
        <f>IF(BM135&lt;&gt;"","●","")</f>
        <v/>
      </c>
      <c r="BM135" s="132" t="str">
        <f>IF(OR(AND(OR(AJ135=0,AJ135=""),AX135&gt;0),AND(AJ135&gt;0,OR(AX135=0,AX135=""))),"「レセプト件数」、「算定回数」のいずれかが「0」か「空白」となっていますが、それ以外が1以上となっています。正しいレセプト件数・算定回数をご記入ください。",IF(AJ135&gt;AX135,"「算定回数」が「レセプト件数」よりも小さくなっています。算定レセプトにおける算定回数をご記入ください。",IF(AND(AJ135+AX135&gt;0,SUM(AJ138:AT153,AJ162,AJ171,AJ180,AJ189:AT195,AJ201,AJ210,AJ219:AT222,AJ231:AT234,AJ243:AT267,AJ279:AT285,AJ291,AJ318,AJ327,AJ336,AJ339:AT351)+SUM(AX138:BH153,AX162,AX171,AX180,AX189:BH195,AX201,AX210,AX219:BH222,AX231:BH234,AX243:BH267,AX279:BH285,AX291,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72"/>
      <c r="CW135" s="72"/>
      <c r="CX135" s="131"/>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row>
    <row r="136" spans="1:153" ht="2.25" customHeight="1" thickBot="1">
      <c r="A136" s="133"/>
      <c r="B136" s="451"/>
      <c r="C136" s="37"/>
      <c r="D136" s="127"/>
      <c r="E136" s="127"/>
      <c r="F136" s="134"/>
      <c r="G136" s="127"/>
      <c r="H136" s="127"/>
      <c r="I136" s="127"/>
      <c r="J136" s="127"/>
      <c r="K136" s="127"/>
      <c r="L136" s="127"/>
      <c r="M136" s="127"/>
      <c r="N136" s="127"/>
      <c r="O136" s="127"/>
      <c r="P136" s="127"/>
      <c r="Q136" s="127"/>
      <c r="R136" s="127"/>
      <c r="S136" s="127"/>
      <c r="T136" s="127"/>
      <c r="U136" s="1"/>
      <c r="V136" s="1"/>
      <c r="W136" s="1"/>
      <c r="X136" s="1"/>
      <c r="Y136" s="1"/>
      <c r="Z136" s="1"/>
      <c r="AA136" s="1"/>
      <c r="AB136" s="1"/>
      <c r="AC136" s="1"/>
      <c r="AD136" s="1"/>
      <c r="AE136" s="1"/>
      <c r="AF136" s="127"/>
      <c r="AG136" s="127"/>
      <c r="AH136" s="128"/>
      <c r="AI136" s="299"/>
      <c r="AJ136" s="298"/>
      <c r="AK136" s="298"/>
      <c r="AL136" s="298"/>
      <c r="AM136" s="298"/>
      <c r="AN136" s="298"/>
      <c r="AO136" s="298"/>
      <c r="AP136" s="298"/>
      <c r="AQ136" s="298"/>
      <c r="AR136" s="298"/>
      <c r="AS136" s="298"/>
      <c r="AT136" s="298"/>
      <c r="AU136" s="121"/>
      <c r="AV136" s="116"/>
      <c r="AW136" s="10"/>
      <c r="AX136" s="298"/>
      <c r="AY136" s="298"/>
      <c r="AZ136" s="298"/>
      <c r="BA136" s="298"/>
      <c r="BB136" s="298"/>
      <c r="BC136" s="298"/>
      <c r="BD136" s="298"/>
      <c r="BE136" s="298"/>
      <c r="BF136" s="298"/>
      <c r="BG136" s="298"/>
      <c r="BH136" s="298"/>
      <c r="BI136" s="121"/>
      <c r="BJ136" s="116"/>
      <c r="BK136" s="200"/>
      <c r="BL136" s="129"/>
      <c r="BM136" s="160"/>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row>
    <row r="137" spans="1:153" ht="2.25" customHeight="1">
      <c r="A137" s="133"/>
      <c r="B137" s="451"/>
      <c r="C137" s="133"/>
      <c r="D137" s="126"/>
      <c r="E137" s="126"/>
      <c r="F137" s="137"/>
      <c r="G137" s="126"/>
      <c r="H137" s="126"/>
      <c r="I137" s="126"/>
      <c r="J137" s="126"/>
      <c r="K137" s="126"/>
      <c r="L137" s="126"/>
      <c r="M137" s="126"/>
      <c r="N137" s="126"/>
      <c r="O137" s="126"/>
      <c r="P137" s="126"/>
      <c r="Q137" s="126"/>
      <c r="R137" s="126"/>
      <c r="S137" s="126"/>
      <c r="T137" s="126"/>
      <c r="U137" s="125"/>
      <c r="V137" s="125"/>
      <c r="W137" s="125"/>
      <c r="X137" s="125"/>
      <c r="Y137" s="125"/>
      <c r="Z137" s="125"/>
      <c r="AA137" s="125"/>
      <c r="AB137" s="125"/>
      <c r="AC137" s="125"/>
      <c r="AD137" s="125"/>
      <c r="AE137" s="125"/>
      <c r="AF137" s="293"/>
      <c r="AG137" s="293"/>
      <c r="AH137" s="293"/>
      <c r="AI137" s="294"/>
      <c r="AJ137" s="295"/>
      <c r="AK137" s="295"/>
      <c r="AL137" s="295"/>
      <c r="AM137" s="295"/>
      <c r="AN137" s="295"/>
      <c r="AO137" s="295"/>
      <c r="AP137" s="295"/>
      <c r="AQ137" s="295"/>
      <c r="AR137" s="295"/>
      <c r="AS137" s="295"/>
      <c r="AT137" s="295"/>
      <c r="AU137" s="122"/>
      <c r="AV137" s="115"/>
      <c r="AW137" s="7"/>
      <c r="AX137" s="295"/>
      <c r="AY137" s="295"/>
      <c r="AZ137" s="295"/>
      <c r="BA137" s="295"/>
      <c r="BB137" s="295"/>
      <c r="BC137" s="295"/>
      <c r="BD137" s="295"/>
      <c r="BE137" s="295"/>
      <c r="BF137" s="295"/>
      <c r="BG137" s="295"/>
      <c r="BH137" s="295"/>
      <c r="BI137" s="122"/>
      <c r="BJ137" s="115"/>
      <c r="BK137" s="200"/>
      <c r="BL137" s="129"/>
      <c r="BM137" s="160"/>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row>
    <row r="138" spans="1:153" ht="19.5" customHeight="1">
      <c r="A138" s="133"/>
      <c r="B138" s="451"/>
      <c r="C138" s="133" t="s">
        <v>1064</v>
      </c>
      <c r="D138" s="126"/>
      <c r="E138" s="126"/>
      <c r="F138" s="137"/>
      <c r="G138" s="126"/>
      <c r="H138" s="126"/>
      <c r="I138" s="126"/>
      <c r="J138" s="126"/>
      <c r="K138" s="126"/>
      <c r="L138" s="126"/>
      <c r="M138" s="126"/>
      <c r="N138" s="126"/>
      <c r="O138" s="126"/>
      <c r="P138" s="126"/>
      <c r="Q138" s="126"/>
      <c r="R138" s="126"/>
      <c r="S138" s="126"/>
      <c r="T138" s="126"/>
      <c r="U138" s="125"/>
      <c r="V138" s="125"/>
      <c r="W138" s="125"/>
      <c r="X138" s="125"/>
      <c r="Y138" s="125"/>
      <c r="Z138" s="125"/>
      <c r="AA138" s="125"/>
      <c r="AB138" s="125"/>
      <c r="AC138" s="125"/>
      <c r="AD138" s="125"/>
      <c r="AE138" s="125"/>
      <c r="AF138" s="310" t="s">
        <v>3135</v>
      </c>
      <c r="AG138" s="310"/>
      <c r="AH138" s="310"/>
      <c r="AI138" s="294"/>
      <c r="AJ138" s="312"/>
      <c r="AK138" s="313"/>
      <c r="AL138" s="313"/>
      <c r="AM138" s="313"/>
      <c r="AN138" s="313"/>
      <c r="AO138" s="313"/>
      <c r="AP138" s="313"/>
      <c r="AQ138" s="313"/>
      <c r="AR138" s="313"/>
      <c r="AS138" s="313"/>
      <c r="AT138" s="314"/>
      <c r="AU138" s="122"/>
      <c r="AV138" s="115" t="s">
        <v>0</v>
      </c>
      <c r="AW138" s="295"/>
      <c r="AX138" s="312"/>
      <c r="AY138" s="313"/>
      <c r="AZ138" s="313"/>
      <c r="BA138" s="313"/>
      <c r="BB138" s="313"/>
      <c r="BC138" s="313"/>
      <c r="BD138" s="313"/>
      <c r="BE138" s="313"/>
      <c r="BF138" s="313"/>
      <c r="BG138" s="313"/>
      <c r="BH138" s="314"/>
      <c r="BI138" s="122"/>
      <c r="BJ138" s="115" t="s">
        <v>2</v>
      </c>
      <c r="BK138" s="200"/>
      <c r="BL138" s="130" t="str">
        <f>IF(BM138&lt;&gt;"","●","")</f>
        <v/>
      </c>
      <c r="BM138" s="132" t="str">
        <f>IF(OR(AND(OR(AJ138=0,AJ138=""),AX138&gt;0),AND(AJ138&gt;0,OR(AX138=0,AX138=""))),"「レセプト件数」、「算定回数」のいずれかが「0」か「空白」となっていますが、それ以外が1以上となっています。正しいレセプト件数・算定回数をご記入ください。",IF(AJ138&gt;AX138,"「算定回数」が「レセプト件数」よりも小さくなっています。算定レセプトにおける算定回数をご記入ください。",IF(AND(AJ138+AX138&gt;0,SUM(AJ24:AT36,AJ69,AJ102,AJ132:AT135,AJ141:AT153,AJ162,AJ171,AJ180,AJ189,AJ294:AT306,AJ318,AJ327,AJ336,AJ339:AT351,AJ393,AJ417,AJ435,AJ453,AJ456,AJ477)+SUM(AX24:BH36,AX69,AX102,AX132:BH135,AX141: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31"/>
      <c r="CW138" s="131"/>
      <c r="CX138" s="131"/>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row>
    <row r="139" spans="1:153" ht="2.25" customHeight="1" thickBot="1">
      <c r="A139" s="133"/>
      <c r="B139" s="451"/>
      <c r="C139" s="37"/>
      <c r="D139" s="127"/>
      <c r="E139" s="127"/>
      <c r="F139" s="134"/>
      <c r="G139" s="127"/>
      <c r="H139" s="127"/>
      <c r="I139" s="127"/>
      <c r="J139" s="127"/>
      <c r="K139" s="127"/>
      <c r="L139" s="127"/>
      <c r="M139" s="127"/>
      <c r="N139" s="127"/>
      <c r="O139" s="127"/>
      <c r="P139" s="127"/>
      <c r="Q139" s="127"/>
      <c r="R139" s="127"/>
      <c r="S139" s="127"/>
      <c r="T139" s="127"/>
      <c r="U139" s="1"/>
      <c r="V139" s="1"/>
      <c r="W139" s="1"/>
      <c r="X139" s="1"/>
      <c r="Y139" s="1"/>
      <c r="Z139" s="1"/>
      <c r="AA139" s="1"/>
      <c r="AB139" s="1"/>
      <c r="AC139" s="1"/>
      <c r="AD139" s="1"/>
      <c r="AE139" s="1"/>
      <c r="AF139" s="127"/>
      <c r="AG139" s="127"/>
      <c r="AH139" s="128"/>
      <c r="AI139" s="299"/>
      <c r="AJ139" s="298"/>
      <c r="AK139" s="298"/>
      <c r="AL139" s="298"/>
      <c r="AM139" s="298"/>
      <c r="AN139" s="298"/>
      <c r="AO139" s="298"/>
      <c r="AP139" s="298"/>
      <c r="AQ139" s="298"/>
      <c r="AR139" s="298"/>
      <c r="AS139" s="298"/>
      <c r="AT139" s="298"/>
      <c r="AU139" s="121"/>
      <c r="AV139" s="116"/>
      <c r="AW139" s="10"/>
      <c r="AX139" s="298"/>
      <c r="AY139" s="298"/>
      <c r="AZ139" s="298"/>
      <c r="BA139" s="298"/>
      <c r="BB139" s="298"/>
      <c r="BC139" s="298"/>
      <c r="BD139" s="298"/>
      <c r="BE139" s="298"/>
      <c r="BF139" s="298"/>
      <c r="BG139" s="298"/>
      <c r="BH139" s="298"/>
      <c r="BI139" s="121"/>
      <c r="BJ139" s="116"/>
      <c r="BK139" s="200"/>
      <c r="BL139" s="129"/>
      <c r="BM139" s="160"/>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row>
    <row r="140" spans="1:153" ht="2.25" customHeight="1">
      <c r="A140" s="133"/>
      <c r="B140" s="451"/>
      <c r="C140" s="133"/>
      <c r="D140" s="126"/>
      <c r="E140" s="126"/>
      <c r="F140" s="137"/>
      <c r="G140" s="126"/>
      <c r="H140" s="126"/>
      <c r="I140" s="126"/>
      <c r="J140" s="126"/>
      <c r="K140" s="126"/>
      <c r="L140" s="126"/>
      <c r="M140" s="126"/>
      <c r="N140" s="126"/>
      <c r="O140" s="126"/>
      <c r="P140" s="126"/>
      <c r="Q140" s="126"/>
      <c r="R140" s="126"/>
      <c r="S140" s="126"/>
      <c r="T140" s="126"/>
      <c r="U140" s="125"/>
      <c r="V140" s="125"/>
      <c r="W140" s="125"/>
      <c r="X140" s="125"/>
      <c r="Y140" s="125"/>
      <c r="Z140" s="125"/>
      <c r="AA140" s="125"/>
      <c r="AB140" s="125"/>
      <c r="AC140" s="125"/>
      <c r="AD140" s="125"/>
      <c r="AE140" s="125"/>
      <c r="AF140" s="293"/>
      <c r="AG140" s="293"/>
      <c r="AH140" s="293"/>
      <c r="AI140" s="294"/>
      <c r="AJ140" s="295"/>
      <c r="AK140" s="295"/>
      <c r="AL140" s="295"/>
      <c r="AM140" s="295"/>
      <c r="AN140" s="295"/>
      <c r="AO140" s="295"/>
      <c r="AP140" s="295"/>
      <c r="AQ140" s="295"/>
      <c r="AR140" s="295"/>
      <c r="AS140" s="295"/>
      <c r="AT140" s="295"/>
      <c r="AU140" s="122"/>
      <c r="AV140" s="115"/>
      <c r="AW140" s="7"/>
      <c r="AX140" s="295"/>
      <c r="AY140" s="295"/>
      <c r="AZ140" s="295"/>
      <c r="BA140" s="295"/>
      <c r="BB140" s="295"/>
      <c r="BC140" s="295"/>
      <c r="BD140" s="295"/>
      <c r="BE140" s="295"/>
      <c r="BF140" s="295"/>
      <c r="BG140" s="295"/>
      <c r="BH140" s="295"/>
      <c r="BI140" s="122"/>
      <c r="BJ140" s="115"/>
      <c r="BK140" s="200"/>
      <c r="BL140" s="129"/>
      <c r="BM140" s="160"/>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row>
    <row r="141" spans="1:153" ht="19.5" customHeight="1">
      <c r="A141" s="45"/>
      <c r="B141" s="451"/>
      <c r="C141" s="133" t="s">
        <v>1065</v>
      </c>
      <c r="D141" s="126"/>
      <c r="E141" s="126"/>
      <c r="F141" s="137"/>
      <c r="G141" s="126"/>
      <c r="H141" s="126"/>
      <c r="I141" s="126"/>
      <c r="J141" s="126"/>
      <c r="K141" s="126"/>
      <c r="L141" s="126"/>
      <c r="M141" s="126"/>
      <c r="N141" s="126"/>
      <c r="O141" s="126"/>
      <c r="P141" s="126"/>
      <c r="Q141" s="126"/>
      <c r="R141" s="126"/>
      <c r="S141" s="126"/>
      <c r="T141" s="126"/>
      <c r="U141" s="125"/>
      <c r="V141" s="125"/>
      <c r="W141" s="125"/>
      <c r="X141" s="125"/>
      <c r="Y141" s="125"/>
      <c r="Z141" s="125"/>
      <c r="AA141" s="125"/>
      <c r="AB141" s="125"/>
      <c r="AC141" s="125"/>
      <c r="AD141" s="125"/>
      <c r="AE141" s="125"/>
      <c r="AF141" s="310" t="s">
        <v>3136</v>
      </c>
      <c r="AG141" s="310"/>
      <c r="AH141" s="310"/>
      <c r="AI141" s="294"/>
      <c r="AJ141" s="312"/>
      <c r="AK141" s="313"/>
      <c r="AL141" s="313"/>
      <c r="AM141" s="313"/>
      <c r="AN141" s="313"/>
      <c r="AO141" s="313"/>
      <c r="AP141" s="313"/>
      <c r="AQ141" s="313"/>
      <c r="AR141" s="313"/>
      <c r="AS141" s="313"/>
      <c r="AT141" s="314"/>
      <c r="AU141" s="122"/>
      <c r="AV141" s="115" t="s">
        <v>0</v>
      </c>
      <c r="AW141" s="295"/>
      <c r="AX141" s="312"/>
      <c r="AY141" s="313"/>
      <c r="AZ141" s="313"/>
      <c r="BA141" s="313"/>
      <c r="BB141" s="313"/>
      <c r="BC141" s="313"/>
      <c r="BD141" s="313"/>
      <c r="BE141" s="313"/>
      <c r="BF141" s="313"/>
      <c r="BG141" s="313"/>
      <c r="BH141" s="314"/>
      <c r="BI141" s="122"/>
      <c r="BJ141" s="115" t="s">
        <v>2</v>
      </c>
      <c r="BK141" s="200"/>
      <c r="BL141" s="130" t="str">
        <f>IF(BM141&lt;&gt;"","●","")</f>
        <v/>
      </c>
      <c r="BM141" s="132" t="str">
        <f>IF(OR(AND(OR(AJ141=0,AJ141=""),AX141&gt;0),AND(AJ141&gt;0,OR(AX141=0,AX141=""))),"「レセプト件数」、「算定回数」のいずれかが「0」か「空白」となっていますが、それ以外が1以上となっています。正しいレセプト件数・算定回数をご記入ください。",IF(AJ141&gt;AX141,"「算定回数」が「レセプト件数」よりも小さくなっています。算定レセプトにおける算定回数をご記入ください。",IF(AND(AJ141+AX141&gt;0,SUM(AJ24:AT36,AJ69,AJ102,AJ132:AT138,AJ144:AT153,AJ162,AJ171,AJ180,AJ189,AJ294:AT306,AJ318,AJ327,AJ336,AJ339:AT351,AJ393,AJ417,AJ435,AJ453,AJ456,AJ477)+SUM(AX24:BH36,AX69,AX102,AX132:BH138,AX144: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31"/>
      <c r="CW141" s="131"/>
      <c r="CX141" s="131"/>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row>
    <row r="142" spans="1:153" ht="2.25" customHeight="1" thickBot="1">
      <c r="A142" s="45"/>
      <c r="B142" s="451"/>
      <c r="C142" s="37"/>
      <c r="D142" s="127"/>
      <c r="E142" s="127"/>
      <c r="F142" s="134"/>
      <c r="G142" s="127"/>
      <c r="H142" s="127"/>
      <c r="I142" s="127"/>
      <c r="J142" s="127"/>
      <c r="K142" s="127"/>
      <c r="L142" s="127"/>
      <c r="M142" s="127"/>
      <c r="N142" s="127"/>
      <c r="O142" s="127"/>
      <c r="P142" s="127"/>
      <c r="Q142" s="127"/>
      <c r="R142" s="127"/>
      <c r="S142" s="127"/>
      <c r="T142" s="127"/>
      <c r="U142" s="1"/>
      <c r="V142" s="1"/>
      <c r="W142" s="1"/>
      <c r="X142" s="1"/>
      <c r="Y142" s="1"/>
      <c r="Z142" s="1"/>
      <c r="AA142" s="1"/>
      <c r="AB142" s="1"/>
      <c r="AC142" s="1"/>
      <c r="AD142" s="1"/>
      <c r="AE142" s="1"/>
      <c r="AF142" s="127"/>
      <c r="AG142" s="127"/>
      <c r="AH142" s="128"/>
      <c r="AI142" s="299"/>
      <c r="AJ142" s="298"/>
      <c r="AK142" s="298"/>
      <c r="AL142" s="298"/>
      <c r="AM142" s="298"/>
      <c r="AN142" s="298"/>
      <c r="AO142" s="298"/>
      <c r="AP142" s="298"/>
      <c r="AQ142" s="298"/>
      <c r="AR142" s="298"/>
      <c r="AS142" s="298"/>
      <c r="AT142" s="298"/>
      <c r="AU142" s="121"/>
      <c r="AV142" s="116"/>
      <c r="AW142" s="10"/>
      <c r="AX142" s="298"/>
      <c r="AY142" s="298"/>
      <c r="AZ142" s="298"/>
      <c r="BA142" s="298"/>
      <c r="BB142" s="298"/>
      <c r="BC142" s="298"/>
      <c r="BD142" s="298"/>
      <c r="BE142" s="298"/>
      <c r="BF142" s="298"/>
      <c r="BG142" s="298"/>
      <c r="BH142" s="298"/>
      <c r="BI142" s="121"/>
      <c r="BJ142" s="116"/>
      <c r="BK142" s="200"/>
      <c r="BL142" s="129"/>
      <c r="BM142" s="160"/>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row>
    <row r="143" spans="1:153" ht="2.25" customHeight="1">
      <c r="A143" s="45"/>
      <c r="B143" s="451"/>
      <c r="C143" s="133"/>
      <c r="D143" s="126"/>
      <c r="E143" s="126"/>
      <c r="F143" s="137"/>
      <c r="G143" s="126"/>
      <c r="H143" s="126"/>
      <c r="I143" s="126"/>
      <c r="J143" s="126"/>
      <c r="K143" s="126"/>
      <c r="L143" s="126"/>
      <c r="M143" s="126"/>
      <c r="N143" s="126"/>
      <c r="O143" s="126"/>
      <c r="P143" s="126"/>
      <c r="Q143" s="126"/>
      <c r="R143" s="126"/>
      <c r="S143" s="126"/>
      <c r="T143" s="126"/>
      <c r="U143" s="125"/>
      <c r="V143" s="125"/>
      <c r="W143" s="125"/>
      <c r="X143" s="125"/>
      <c r="Y143" s="125"/>
      <c r="Z143" s="125"/>
      <c r="AA143" s="125"/>
      <c r="AB143" s="125"/>
      <c r="AC143" s="125"/>
      <c r="AD143" s="125"/>
      <c r="AE143" s="125"/>
      <c r="AF143" s="293"/>
      <c r="AG143" s="293"/>
      <c r="AH143" s="293"/>
      <c r="AI143" s="294"/>
      <c r="AJ143" s="295"/>
      <c r="AK143" s="295"/>
      <c r="AL143" s="295"/>
      <c r="AM143" s="295"/>
      <c r="AN143" s="295"/>
      <c r="AO143" s="295"/>
      <c r="AP143" s="295"/>
      <c r="AQ143" s="295"/>
      <c r="AR143" s="295"/>
      <c r="AS143" s="295"/>
      <c r="AT143" s="295"/>
      <c r="AU143" s="122"/>
      <c r="AV143" s="115"/>
      <c r="AW143" s="7"/>
      <c r="AX143" s="295"/>
      <c r="AY143" s="295"/>
      <c r="AZ143" s="295"/>
      <c r="BA143" s="295"/>
      <c r="BB143" s="295"/>
      <c r="BC143" s="295"/>
      <c r="BD143" s="295"/>
      <c r="BE143" s="295"/>
      <c r="BF143" s="295"/>
      <c r="BG143" s="295"/>
      <c r="BH143" s="295"/>
      <c r="BI143" s="122"/>
      <c r="BJ143" s="115"/>
      <c r="BK143" s="200"/>
      <c r="BL143" s="129"/>
      <c r="BM143" s="160"/>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row>
    <row r="144" spans="1:153" ht="19.5" customHeight="1">
      <c r="A144" s="45"/>
      <c r="B144" s="451"/>
      <c r="C144" s="133" t="s">
        <v>1066</v>
      </c>
      <c r="D144" s="126"/>
      <c r="E144" s="126"/>
      <c r="F144" s="137"/>
      <c r="G144" s="126"/>
      <c r="H144" s="126"/>
      <c r="I144" s="126"/>
      <c r="J144" s="126"/>
      <c r="K144" s="126"/>
      <c r="L144" s="126"/>
      <c r="M144" s="126"/>
      <c r="N144" s="126"/>
      <c r="O144" s="126"/>
      <c r="P144" s="126"/>
      <c r="Q144" s="126"/>
      <c r="R144" s="126"/>
      <c r="S144" s="126"/>
      <c r="T144" s="126"/>
      <c r="U144" s="125"/>
      <c r="V144" s="125"/>
      <c r="W144" s="125"/>
      <c r="X144" s="125"/>
      <c r="Y144" s="125"/>
      <c r="Z144" s="125"/>
      <c r="AA144" s="125"/>
      <c r="AB144" s="125"/>
      <c r="AC144" s="125"/>
      <c r="AD144" s="125"/>
      <c r="AE144" s="125"/>
      <c r="AF144" s="310" t="s">
        <v>3137</v>
      </c>
      <c r="AG144" s="310"/>
      <c r="AH144" s="310"/>
      <c r="AI144" s="294"/>
      <c r="AJ144" s="312"/>
      <c r="AK144" s="313"/>
      <c r="AL144" s="313"/>
      <c r="AM144" s="313"/>
      <c r="AN144" s="313"/>
      <c r="AO144" s="313"/>
      <c r="AP144" s="313"/>
      <c r="AQ144" s="313"/>
      <c r="AR144" s="313"/>
      <c r="AS144" s="313"/>
      <c r="AT144" s="314"/>
      <c r="AU144" s="122"/>
      <c r="AV144" s="115" t="s">
        <v>0</v>
      </c>
      <c r="AW144" s="295"/>
      <c r="AX144" s="312"/>
      <c r="AY144" s="313"/>
      <c r="AZ144" s="313"/>
      <c r="BA144" s="313"/>
      <c r="BB144" s="313"/>
      <c r="BC144" s="313"/>
      <c r="BD144" s="313"/>
      <c r="BE144" s="313"/>
      <c r="BF144" s="313"/>
      <c r="BG144" s="313"/>
      <c r="BH144" s="314"/>
      <c r="BI144" s="122"/>
      <c r="BJ144" s="115" t="s">
        <v>2</v>
      </c>
      <c r="BK144" s="200"/>
      <c r="BL144" s="130" t="str">
        <f>IF(BM144&lt;&gt;"","●","")</f>
        <v/>
      </c>
      <c r="BM144" s="132" t="str">
        <f>IF(OR(AND(OR(AJ144=0,AJ144=""),AX144&gt;0),AND(AJ144&gt;0,OR(AX144=0,AX144=""))),"「レセプト件数」、「算定回数」のいずれかが「0」か「空白」となっていますが、それ以外が1以上となっています。正しいレセプト件数・算定回数をご記入ください。",IF(AJ144&gt;AX144,"「算定回数」が「レセプト件数」よりも小さくなっています。算定レセプトにおける算定回数をご記入ください。",IF(AND(AJ144+AX144&gt;0,SUM(AJ24:AT36,AJ69,AJ102,AJ132:AT141,AJ147:AT153,AJ162,AJ171,AJ180,AJ189,AJ294:AT306,AJ318,AJ327,AJ336,AJ339:AT351,AJ393,AJ417,AJ435,AJ453,AJ456,AJ477)+SUM(AX24:BH36,AX69,AX102,AX132:BH141,AX147: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31"/>
      <c r="CW144" s="131"/>
      <c r="CX144" s="131"/>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row>
    <row r="145" spans="1:153" ht="2.25" customHeight="1" thickBot="1">
      <c r="A145" s="133"/>
      <c r="B145" s="451"/>
      <c r="C145" s="37"/>
      <c r="D145" s="127"/>
      <c r="E145" s="127"/>
      <c r="F145" s="134"/>
      <c r="G145" s="127"/>
      <c r="H145" s="127"/>
      <c r="I145" s="127"/>
      <c r="J145" s="127"/>
      <c r="K145" s="127"/>
      <c r="L145" s="127"/>
      <c r="M145" s="127"/>
      <c r="N145" s="127"/>
      <c r="O145" s="127"/>
      <c r="P145" s="127"/>
      <c r="Q145" s="127"/>
      <c r="R145" s="127"/>
      <c r="S145" s="127"/>
      <c r="T145" s="127"/>
      <c r="U145" s="1"/>
      <c r="V145" s="1"/>
      <c r="W145" s="1"/>
      <c r="X145" s="1"/>
      <c r="Y145" s="1"/>
      <c r="Z145" s="1"/>
      <c r="AA145" s="1"/>
      <c r="AB145" s="1"/>
      <c r="AC145" s="1"/>
      <c r="AD145" s="1"/>
      <c r="AE145" s="1"/>
      <c r="AF145" s="127"/>
      <c r="AG145" s="127"/>
      <c r="AH145" s="128"/>
      <c r="AI145" s="299"/>
      <c r="AJ145" s="298"/>
      <c r="AK145" s="298"/>
      <c r="AL145" s="298"/>
      <c r="AM145" s="298"/>
      <c r="AN145" s="298"/>
      <c r="AO145" s="298"/>
      <c r="AP145" s="298"/>
      <c r="AQ145" s="298"/>
      <c r="AR145" s="298"/>
      <c r="AS145" s="298"/>
      <c r="AT145" s="298"/>
      <c r="AU145" s="121"/>
      <c r="AV145" s="116"/>
      <c r="AW145" s="10"/>
      <c r="AX145" s="298"/>
      <c r="AY145" s="298"/>
      <c r="AZ145" s="298"/>
      <c r="BA145" s="298"/>
      <c r="BB145" s="298"/>
      <c r="BC145" s="298"/>
      <c r="BD145" s="298"/>
      <c r="BE145" s="298"/>
      <c r="BF145" s="298"/>
      <c r="BG145" s="298"/>
      <c r="BH145" s="298"/>
      <c r="BI145" s="121"/>
      <c r="BJ145" s="116"/>
      <c r="BK145" s="200"/>
      <c r="BL145" s="129"/>
      <c r="BM145" s="160"/>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row>
    <row r="146" spans="1:153" ht="2.25" customHeight="1">
      <c r="A146" s="133"/>
      <c r="B146" s="451"/>
      <c r="C146" s="133"/>
      <c r="D146" s="126"/>
      <c r="E146" s="126"/>
      <c r="F146" s="137"/>
      <c r="G146" s="126"/>
      <c r="H146" s="126"/>
      <c r="I146" s="126"/>
      <c r="J146" s="126"/>
      <c r="K146" s="126"/>
      <c r="L146" s="126"/>
      <c r="M146" s="126"/>
      <c r="N146" s="126"/>
      <c r="O146" s="126"/>
      <c r="P146" s="126"/>
      <c r="Q146" s="126"/>
      <c r="R146" s="126"/>
      <c r="S146" s="126"/>
      <c r="T146" s="126"/>
      <c r="U146" s="125"/>
      <c r="V146" s="125"/>
      <c r="W146" s="125"/>
      <c r="X146" s="125"/>
      <c r="Y146" s="125"/>
      <c r="Z146" s="125"/>
      <c r="AA146" s="125"/>
      <c r="AB146" s="125"/>
      <c r="AC146" s="125"/>
      <c r="AD146" s="125"/>
      <c r="AE146" s="125"/>
      <c r="AF146" s="293"/>
      <c r="AG146" s="293"/>
      <c r="AH146" s="293"/>
      <c r="AI146" s="294"/>
      <c r="AJ146" s="295"/>
      <c r="AK146" s="295"/>
      <c r="AL146" s="295"/>
      <c r="AM146" s="295"/>
      <c r="AN146" s="295"/>
      <c r="AO146" s="295"/>
      <c r="AP146" s="295"/>
      <c r="AQ146" s="295"/>
      <c r="AR146" s="295"/>
      <c r="AS146" s="295"/>
      <c r="AT146" s="295"/>
      <c r="AU146" s="122"/>
      <c r="AV146" s="115"/>
      <c r="AW146" s="7"/>
      <c r="AX146" s="295"/>
      <c r="AY146" s="295"/>
      <c r="AZ146" s="295"/>
      <c r="BA146" s="295"/>
      <c r="BB146" s="295"/>
      <c r="BC146" s="295"/>
      <c r="BD146" s="295"/>
      <c r="BE146" s="295"/>
      <c r="BF146" s="295"/>
      <c r="BG146" s="295"/>
      <c r="BH146" s="295"/>
      <c r="BI146" s="122"/>
      <c r="BJ146" s="115"/>
      <c r="BK146" s="200"/>
      <c r="BL146" s="129"/>
      <c r="BM146" s="160"/>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row>
    <row r="147" spans="1:153" ht="19.5" customHeight="1">
      <c r="A147" s="133"/>
      <c r="B147" s="451"/>
      <c r="C147" s="133" t="s">
        <v>1067</v>
      </c>
      <c r="D147" s="126"/>
      <c r="E147" s="126"/>
      <c r="F147" s="137"/>
      <c r="G147" s="126"/>
      <c r="H147" s="126"/>
      <c r="I147" s="126"/>
      <c r="J147" s="126"/>
      <c r="K147" s="126"/>
      <c r="L147" s="126"/>
      <c r="M147" s="126"/>
      <c r="N147" s="126"/>
      <c r="O147" s="126"/>
      <c r="P147" s="126"/>
      <c r="Q147" s="126"/>
      <c r="R147" s="126"/>
      <c r="S147" s="126"/>
      <c r="T147" s="126"/>
      <c r="U147" s="125"/>
      <c r="V147" s="125"/>
      <c r="W147" s="125"/>
      <c r="X147" s="125"/>
      <c r="Y147" s="125"/>
      <c r="Z147" s="125"/>
      <c r="AA147" s="125"/>
      <c r="AB147" s="125"/>
      <c r="AC147" s="125"/>
      <c r="AD147" s="125"/>
      <c r="AE147" s="125"/>
      <c r="AF147" s="310" t="s">
        <v>3138</v>
      </c>
      <c r="AG147" s="310"/>
      <c r="AH147" s="310"/>
      <c r="AI147" s="294"/>
      <c r="AJ147" s="312"/>
      <c r="AK147" s="313"/>
      <c r="AL147" s="313"/>
      <c r="AM147" s="313"/>
      <c r="AN147" s="313"/>
      <c r="AO147" s="313"/>
      <c r="AP147" s="313"/>
      <c r="AQ147" s="313"/>
      <c r="AR147" s="313"/>
      <c r="AS147" s="313"/>
      <c r="AT147" s="314"/>
      <c r="AU147" s="122"/>
      <c r="AV147" s="115" t="s">
        <v>0</v>
      </c>
      <c r="AW147" s="295"/>
      <c r="AX147" s="312"/>
      <c r="AY147" s="313"/>
      <c r="AZ147" s="313"/>
      <c r="BA147" s="313"/>
      <c r="BB147" s="313"/>
      <c r="BC147" s="313"/>
      <c r="BD147" s="313"/>
      <c r="BE147" s="313"/>
      <c r="BF147" s="313"/>
      <c r="BG147" s="313"/>
      <c r="BH147" s="314"/>
      <c r="BI147" s="122"/>
      <c r="BJ147" s="115" t="s">
        <v>2</v>
      </c>
      <c r="BK147" s="200"/>
      <c r="BL147" s="130" t="str">
        <f>IF(BM147&lt;&gt;"","●","")</f>
        <v/>
      </c>
      <c r="BM147" s="132" t="str">
        <f>IF(OR(AND(OR(AJ147=0,AJ147=""),AX147&gt;0),AND(AJ147&gt;0,OR(AX147=0,AX147=""))),"「レセプト件数」、「算定回数」のいずれかが「0」か「空白」となっていますが、それ以外が1以上となっています。正しいレセプト件数・算定回数をご記入ください。",IF(AJ147&gt;AX147,"「算定回数」が「レセプト件数」よりも小さくなっています。算定レセプトにおける算定回数をご記入ください。",IF(AND(AJ147+AX147&gt;0,SUM(AJ24:AT36,AJ69,AJ102,AJ132:AT144,AJ150:AT153,AJ162,AJ171,AJ180,AJ189,AJ294:AT306,AJ318,AJ327,AJ336,AJ339:AT351,AJ393,AJ417,AJ435,AJ453,AJ456,AJ477)+SUM(AX24:BH36,AX69,AX102,AX132:BH144,AX150:BH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31"/>
      <c r="CW147" s="131"/>
      <c r="CX147" s="131"/>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row>
    <row r="148" spans="1:153" ht="2.25" customHeight="1" thickBot="1">
      <c r="A148" s="133"/>
      <c r="B148" s="451"/>
      <c r="C148" s="37"/>
      <c r="D148" s="127"/>
      <c r="E148" s="127"/>
      <c r="F148" s="134"/>
      <c r="G148" s="127"/>
      <c r="H148" s="127"/>
      <c r="I148" s="127"/>
      <c r="J148" s="127"/>
      <c r="K148" s="127"/>
      <c r="L148" s="127"/>
      <c r="M148" s="127"/>
      <c r="N148" s="127"/>
      <c r="O148" s="127"/>
      <c r="P148" s="127"/>
      <c r="Q148" s="127"/>
      <c r="R148" s="127"/>
      <c r="S148" s="127"/>
      <c r="T148" s="127"/>
      <c r="U148" s="1"/>
      <c r="V148" s="1"/>
      <c r="W148" s="1"/>
      <c r="X148" s="1"/>
      <c r="Y148" s="1"/>
      <c r="Z148" s="1"/>
      <c r="AA148" s="1"/>
      <c r="AB148" s="1"/>
      <c r="AC148" s="1"/>
      <c r="AD148" s="1"/>
      <c r="AE148" s="1"/>
      <c r="AF148" s="127"/>
      <c r="AG148" s="127"/>
      <c r="AH148" s="128"/>
      <c r="AI148" s="299"/>
      <c r="AJ148" s="298"/>
      <c r="AK148" s="298"/>
      <c r="AL148" s="298"/>
      <c r="AM148" s="298"/>
      <c r="AN148" s="298"/>
      <c r="AO148" s="298"/>
      <c r="AP148" s="298"/>
      <c r="AQ148" s="298"/>
      <c r="AR148" s="298"/>
      <c r="AS148" s="298"/>
      <c r="AT148" s="298"/>
      <c r="AU148" s="121"/>
      <c r="AV148" s="116"/>
      <c r="AW148" s="10"/>
      <c r="AX148" s="298"/>
      <c r="AY148" s="298"/>
      <c r="AZ148" s="298"/>
      <c r="BA148" s="298"/>
      <c r="BB148" s="298"/>
      <c r="BC148" s="298"/>
      <c r="BD148" s="298"/>
      <c r="BE148" s="298"/>
      <c r="BF148" s="298"/>
      <c r="BG148" s="298"/>
      <c r="BH148" s="298"/>
      <c r="BI148" s="121"/>
      <c r="BJ148" s="116"/>
      <c r="BK148" s="200"/>
      <c r="BL148" s="129"/>
      <c r="BM148" s="160"/>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row>
    <row r="149" spans="1:153" ht="2.25" customHeight="1">
      <c r="A149" s="133"/>
      <c r="B149" s="451"/>
      <c r="C149" s="133"/>
      <c r="D149" s="126"/>
      <c r="E149" s="126"/>
      <c r="F149" s="137"/>
      <c r="G149" s="126"/>
      <c r="H149" s="126"/>
      <c r="I149" s="126"/>
      <c r="J149" s="126"/>
      <c r="K149" s="126"/>
      <c r="L149" s="126"/>
      <c r="M149" s="126"/>
      <c r="N149" s="126"/>
      <c r="O149" s="126"/>
      <c r="P149" s="126"/>
      <c r="Q149" s="126"/>
      <c r="R149" s="126"/>
      <c r="S149" s="126"/>
      <c r="T149" s="126"/>
      <c r="U149" s="125"/>
      <c r="V149" s="125"/>
      <c r="W149" s="125"/>
      <c r="X149" s="125"/>
      <c r="Y149" s="125"/>
      <c r="Z149" s="125"/>
      <c r="AA149" s="125"/>
      <c r="AB149" s="125"/>
      <c r="AC149" s="125"/>
      <c r="AD149" s="125"/>
      <c r="AE149" s="125"/>
      <c r="AF149" s="293"/>
      <c r="AG149" s="293"/>
      <c r="AH149" s="293"/>
      <c r="AI149" s="294"/>
      <c r="AJ149" s="295"/>
      <c r="AK149" s="295"/>
      <c r="AL149" s="295"/>
      <c r="AM149" s="295"/>
      <c r="AN149" s="295"/>
      <c r="AO149" s="295"/>
      <c r="AP149" s="295"/>
      <c r="AQ149" s="295"/>
      <c r="AR149" s="295"/>
      <c r="AS149" s="295"/>
      <c r="AT149" s="295"/>
      <c r="AU149" s="122"/>
      <c r="AV149" s="115"/>
      <c r="AW149" s="7"/>
      <c r="AX149" s="295"/>
      <c r="AY149" s="295"/>
      <c r="AZ149" s="295"/>
      <c r="BA149" s="295"/>
      <c r="BB149" s="295"/>
      <c r="BC149" s="295"/>
      <c r="BD149" s="295"/>
      <c r="BE149" s="295"/>
      <c r="BF149" s="295"/>
      <c r="BG149" s="295"/>
      <c r="BH149" s="295"/>
      <c r="BI149" s="122"/>
      <c r="BJ149" s="115"/>
      <c r="BK149" s="200"/>
      <c r="BL149" s="129"/>
      <c r="BM149" s="160"/>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row>
    <row r="150" spans="1:153" ht="19.5" customHeight="1">
      <c r="A150" s="133"/>
      <c r="B150" s="451"/>
      <c r="C150" s="133" t="s">
        <v>1068</v>
      </c>
      <c r="D150" s="126"/>
      <c r="E150" s="126"/>
      <c r="F150" s="137"/>
      <c r="G150" s="126"/>
      <c r="H150" s="126"/>
      <c r="I150" s="126"/>
      <c r="J150" s="126"/>
      <c r="K150" s="126"/>
      <c r="L150" s="126"/>
      <c r="M150" s="126"/>
      <c r="N150" s="126"/>
      <c r="O150" s="126"/>
      <c r="P150" s="126"/>
      <c r="Q150" s="126"/>
      <c r="R150" s="126"/>
      <c r="S150" s="126"/>
      <c r="T150" s="126"/>
      <c r="U150" s="125"/>
      <c r="V150" s="125"/>
      <c r="W150" s="125"/>
      <c r="X150" s="125"/>
      <c r="Y150" s="125"/>
      <c r="Z150" s="125"/>
      <c r="AA150" s="125"/>
      <c r="AB150" s="125"/>
      <c r="AC150" s="125"/>
      <c r="AD150" s="125"/>
      <c r="AE150" s="125"/>
      <c r="AF150" s="310" t="s">
        <v>3139</v>
      </c>
      <c r="AG150" s="310"/>
      <c r="AH150" s="310"/>
      <c r="AI150" s="294"/>
      <c r="AJ150" s="312"/>
      <c r="AK150" s="313"/>
      <c r="AL150" s="313"/>
      <c r="AM150" s="313"/>
      <c r="AN150" s="313"/>
      <c r="AO150" s="313"/>
      <c r="AP150" s="313"/>
      <c r="AQ150" s="313"/>
      <c r="AR150" s="313"/>
      <c r="AS150" s="313"/>
      <c r="AT150" s="314"/>
      <c r="AU150" s="122"/>
      <c r="AV150" s="115" t="s">
        <v>0</v>
      </c>
      <c r="AW150" s="295"/>
      <c r="AX150" s="312"/>
      <c r="AY150" s="313"/>
      <c r="AZ150" s="313"/>
      <c r="BA150" s="313"/>
      <c r="BB150" s="313"/>
      <c r="BC150" s="313"/>
      <c r="BD150" s="313"/>
      <c r="BE150" s="313"/>
      <c r="BF150" s="313"/>
      <c r="BG150" s="313"/>
      <c r="BH150" s="314"/>
      <c r="BI150" s="122"/>
      <c r="BJ150" s="115" t="s">
        <v>2</v>
      </c>
      <c r="BK150" s="200"/>
      <c r="BL150" s="130" t="str">
        <f>IF(BM150&lt;&gt;"","●","")</f>
        <v/>
      </c>
      <c r="BM150" s="132" t="str">
        <f>IF(OR(AND(OR(AJ150=0,AJ150=""),AX150&gt;0),AND(AJ150&gt;0,OR(AX150=0,AX150=""))),"「レセプト件数」、「算定回数」のいずれかが「0」か「空白」となっていますが、それ以外が1以上となっています。正しいレセプト件数・算定回数をご記入ください。",IF(AJ150&gt;AX150,"「算定回数」が「レセプト件数」よりも小さくなっています。算定レセプトにおける算定回数をご記入ください。",IF(AND(AJ150+AX150&gt;0,SUM(AJ24:AT36,AJ69,AJ102,AJ132:AT147,AJ153,AJ162,AJ171,AJ180,AJ189,AJ294:AT306,AJ318,AJ327,AJ336,AJ339:AT351,AJ393,AJ417,AJ435,AJ453,AJ456,AJ477)+SUM(AX24:BH36,AX69,AX102,AX132:BH147,AX153,AX162,AX171,AX180,AX189,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31"/>
      <c r="CW150" s="131"/>
      <c r="CX150" s="131"/>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row>
    <row r="151" spans="1:153" ht="2.25" customHeight="1" thickBot="1">
      <c r="A151" s="133"/>
      <c r="B151" s="451"/>
      <c r="C151" s="37"/>
      <c r="D151" s="127"/>
      <c r="E151" s="127"/>
      <c r="F151" s="134"/>
      <c r="G151" s="127"/>
      <c r="H151" s="127"/>
      <c r="I151" s="127"/>
      <c r="J151" s="127"/>
      <c r="K151" s="127"/>
      <c r="L151" s="127"/>
      <c r="M151" s="127"/>
      <c r="N151" s="127"/>
      <c r="O151" s="127"/>
      <c r="P151" s="127"/>
      <c r="Q151" s="127"/>
      <c r="R151" s="127"/>
      <c r="S151" s="127"/>
      <c r="T151" s="127"/>
      <c r="U151" s="1"/>
      <c r="V151" s="1"/>
      <c r="W151" s="1"/>
      <c r="X151" s="1"/>
      <c r="Y151" s="1"/>
      <c r="Z151" s="1"/>
      <c r="AA151" s="1"/>
      <c r="AB151" s="1"/>
      <c r="AC151" s="1"/>
      <c r="AD151" s="1"/>
      <c r="AE151" s="1"/>
      <c r="AF151" s="127"/>
      <c r="AG151" s="127"/>
      <c r="AH151" s="128"/>
      <c r="AI151" s="299"/>
      <c r="AJ151" s="298"/>
      <c r="AK151" s="298"/>
      <c r="AL151" s="298"/>
      <c r="AM151" s="298"/>
      <c r="AN151" s="298"/>
      <c r="AO151" s="298"/>
      <c r="AP151" s="298"/>
      <c r="AQ151" s="298"/>
      <c r="AR151" s="298"/>
      <c r="AS151" s="298"/>
      <c r="AT151" s="298"/>
      <c r="AU151" s="121"/>
      <c r="AV151" s="116"/>
      <c r="AW151" s="10"/>
      <c r="AX151" s="298"/>
      <c r="AY151" s="298"/>
      <c r="AZ151" s="298"/>
      <c r="BA151" s="298"/>
      <c r="BB151" s="298"/>
      <c r="BC151" s="298"/>
      <c r="BD151" s="298"/>
      <c r="BE151" s="298"/>
      <c r="BF151" s="298"/>
      <c r="BG151" s="298"/>
      <c r="BH151" s="298"/>
      <c r="BI151" s="121"/>
      <c r="BJ151" s="116"/>
      <c r="BK151" s="200"/>
      <c r="BL151" s="129"/>
      <c r="BM151" s="160"/>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row>
    <row r="152" spans="1:153" ht="2.25" customHeight="1">
      <c r="A152" s="133"/>
      <c r="B152" s="451"/>
      <c r="C152" s="133"/>
      <c r="D152" s="126"/>
      <c r="E152" s="126"/>
      <c r="F152" s="137"/>
      <c r="G152" s="126"/>
      <c r="H152" s="126"/>
      <c r="I152" s="126"/>
      <c r="J152" s="126"/>
      <c r="K152" s="126"/>
      <c r="L152" s="126"/>
      <c r="M152" s="126"/>
      <c r="N152" s="126"/>
      <c r="O152" s="126"/>
      <c r="P152" s="126"/>
      <c r="Q152" s="126"/>
      <c r="R152" s="126"/>
      <c r="S152" s="126"/>
      <c r="T152" s="126"/>
      <c r="U152" s="125"/>
      <c r="V152" s="125"/>
      <c r="W152" s="125"/>
      <c r="X152" s="125"/>
      <c r="Y152" s="125"/>
      <c r="Z152" s="125"/>
      <c r="AA152" s="125"/>
      <c r="AB152" s="125"/>
      <c r="AC152" s="125"/>
      <c r="AD152" s="125"/>
      <c r="AE152" s="125"/>
      <c r="AF152" s="293"/>
      <c r="AG152" s="293"/>
      <c r="AH152" s="293"/>
      <c r="AI152" s="294"/>
      <c r="AJ152" s="295"/>
      <c r="AK152" s="295"/>
      <c r="AL152" s="295"/>
      <c r="AM152" s="295"/>
      <c r="AN152" s="295"/>
      <c r="AO152" s="295"/>
      <c r="AP152" s="295"/>
      <c r="AQ152" s="295"/>
      <c r="AR152" s="295"/>
      <c r="AS152" s="295"/>
      <c r="AT152" s="295"/>
      <c r="AU152" s="122"/>
      <c r="AV152" s="115"/>
      <c r="AW152" s="7"/>
      <c r="AX152" s="295"/>
      <c r="AY152" s="295"/>
      <c r="AZ152" s="295"/>
      <c r="BA152" s="295"/>
      <c r="BB152" s="295"/>
      <c r="BC152" s="295"/>
      <c r="BD152" s="295"/>
      <c r="BE152" s="295"/>
      <c r="BF152" s="295"/>
      <c r="BG152" s="295"/>
      <c r="BH152" s="295"/>
      <c r="BI152" s="122"/>
      <c r="BJ152" s="115"/>
      <c r="BK152" s="200"/>
      <c r="BL152" s="129"/>
      <c r="BM152" s="160"/>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row>
    <row r="153" spans="1:153" ht="19.5" customHeight="1">
      <c r="A153" s="133"/>
      <c r="B153" s="451"/>
      <c r="C153" s="133" t="s">
        <v>1069</v>
      </c>
      <c r="D153" s="126"/>
      <c r="E153" s="126"/>
      <c r="F153" s="137"/>
      <c r="G153" s="126"/>
      <c r="H153" s="126"/>
      <c r="I153" s="126"/>
      <c r="J153" s="126"/>
      <c r="K153" s="126"/>
      <c r="L153" s="126"/>
      <c r="M153" s="126"/>
      <c r="N153" s="126"/>
      <c r="O153" s="126"/>
      <c r="P153" s="126"/>
      <c r="Q153" s="126"/>
      <c r="R153" s="126"/>
      <c r="S153" s="126"/>
      <c r="T153" s="126"/>
      <c r="U153" s="125"/>
      <c r="V153" s="125"/>
      <c r="W153" s="125"/>
      <c r="X153" s="125"/>
      <c r="Y153" s="125"/>
      <c r="Z153" s="125"/>
      <c r="AA153" s="125"/>
      <c r="AB153" s="125"/>
      <c r="AC153" s="125"/>
      <c r="AD153" s="125"/>
      <c r="AE153" s="125"/>
      <c r="AF153" s="310" t="s">
        <v>3140</v>
      </c>
      <c r="AG153" s="310"/>
      <c r="AH153" s="310"/>
      <c r="AI153" s="294"/>
      <c r="AJ153" s="312"/>
      <c r="AK153" s="313"/>
      <c r="AL153" s="313"/>
      <c r="AM153" s="313"/>
      <c r="AN153" s="313"/>
      <c r="AO153" s="313"/>
      <c r="AP153" s="313"/>
      <c r="AQ153" s="313"/>
      <c r="AR153" s="313"/>
      <c r="AS153" s="313"/>
      <c r="AT153" s="314"/>
      <c r="AU153" s="122"/>
      <c r="AV153" s="115" t="s">
        <v>0</v>
      </c>
      <c r="AW153" s="295"/>
      <c r="AX153" s="312"/>
      <c r="AY153" s="313"/>
      <c r="AZ153" s="313"/>
      <c r="BA153" s="313"/>
      <c r="BB153" s="313"/>
      <c r="BC153" s="313"/>
      <c r="BD153" s="313"/>
      <c r="BE153" s="313"/>
      <c r="BF153" s="313"/>
      <c r="BG153" s="313"/>
      <c r="BH153" s="314"/>
      <c r="BI153" s="122"/>
      <c r="BJ153" s="115" t="s">
        <v>2</v>
      </c>
      <c r="BK153" s="200"/>
      <c r="BL153" s="130" t="str">
        <f>IF(BM153&lt;&gt;"","●","")</f>
        <v/>
      </c>
      <c r="BM153" s="132" t="str">
        <f>IF(OR(AND(OR(AJ153=0,AJ153=""),OR(AX153&gt;0,AJ156+AJ159&gt;0,AX156+AX159&gt;0)),AND(OR(AJ153&gt;0,AJ156+AJ159&gt;0,AX156+AX159&gt;0),OR(AX153=0,AX153=""))),"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153&gt;AX153,"「算定回数」が「レセプト件数」よりも小さくなっています。算定レセプトにおける算定回数をご記入ください。",IF(COUNTIF(BL156:BL159,"●")&gt;0,"内訳の項目に記入内容の見直しが必要な欄があります。メッセージの内容をご確認のうえ、適宜、ご修正ください。",IF(AX153&lt;AX156+AX159,"当該項目の「算定回数」が、内訳の合計よりも小さくなっています。正しい算定回数をご記入ください。",IF(AJ153&lt;MAX(AJ156,AJ159),"当該項目の「レセプト件数」が、内訳の個別の項目の数値を下回っています。正しいレセプト件数をご記入ください。",IF(AND(AJ153+AX153&gt;0,SUM(AJ24:AT39,AJ69,AJ102,AJ132:AT150,AJ162,AJ171,AJ180,AJ192:AT195,AJ201,AJ210,AJ219:AT222,AJ231:AT234,AJ243:AT267,AJ279:AT285,AJ291:AT306,AJ318,AJ327,AJ336,AJ339:AT351,AJ393,AJ417,AJ435,AJ453,AJ456,AJ477)+SUM(AX24:BH39,AX69,AX102,AX132:BH150,AX162,AX171,AX180,AX192:BH195,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53" s="129"/>
      <c r="BO153" s="129"/>
      <c r="BP153" s="129"/>
      <c r="BQ153" s="129"/>
      <c r="BR153" s="129"/>
      <c r="BS153" s="129"/>
      <c r="BT153" s="129"/>
      <c r="BU153" s="129"/>
      <c r="BV153" s="129"/>
      <c r="BW153" s="129"/>
      <c r="BX153" s="129"/>
      <c r="BY153" s="129"/>
      <c r="BZ153" s="129"/>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31"/>
      <c r="CW153" s="131"/>
      <c r="CX153" s="131"/>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row>
    <row r="154" spans="1:153" ht="2.25" customHeight="1" thickBot="1">
      <c r="A154" s="133"/>
      <c r="B154" s="451"/>
      <c r="C154" s="133"/>
      <c r="D154" s="127"/>
      <c r="E154" s="127"/>
      <c r="F154" s="134"/>
      <c r="G154" s="127"/>
      <c r="H154" s="127"/>
      <c r="I154" s="127"/>
      <c r="J154" s="127"/>
      <c r="K154" s="127"/>
      <c r="L154" s="127"/>
      <c r="M154" s="127"/>
      <c r="N154" s="127"/>
      <c r="O154" s="127"/>
      <c r="P154" s="127"/>
      <c r="Q154" s="127"/>
      <c r="R154" s="127"/>
      <c r="S154" s="127"/>
      <c r="T154" s="127"/>
      <c r="U154" s="1"/>
      <c r="V154" s="1"/>
      <c r="W154" s="1"/>
      <c r="X154" s="1"/>
      <c r="Y154" s="1"/>
      <c r="Z154" s="1"/>
      <c r="AA154" s="1"/>
      <c r="AB154" s="1"/>
      <c r="AC154" s="1"/>
      <c r="AD154" s="1"/>
      <c r="AE154" s="1"/>
      <c r="AF154" s="127"/>
      <c r="AG154" s="127"/>
      <c r="AH154" s="128"/>
      <c r="AI154" s="299"/>
      <c r="AJ154" s="298"/>
      <c r="AK154" s="298"/>
      <c r="AL154" s="298"/>
      <c r="AM154" s="298"/>
      <c r="AN154" s="298"/>
      <c r="AO154" s="298"/>
      <c r="AP154" s="298"/>
      <c r="AQ154" s="298"/>
      <c r="AR154" s="298"/>
      <c r="AS154" s="298"/>
      <c r="AT154" s="298"/>
      <c r="AU154" s="121"/>
      <c r="AV154" s="116"/>
      <c r="AW154" s="10"/>
      <c r="AX154" s="298"/>
      <c r="AY154" s="298"/>
      <c r="AZ154" s="298"/>
      <c r="BA154" s="298"/>
      <c r="BB154" s="298"/>
      <c r="BC154" s="298"/>
      <c r="BD154" s="298"/>
      <c r="BE154" s="298"/>
      <c r="BF154" s="298"/>
      <c r="BG154" s="298"/>
      <c r="BH154" s="298"/>
      <c r="BI154" s="121"/>
      <c r="BJ154" s="116"/>
      <c r="BK154" s="200"/>
      <c r="BL154" s="129"/>
      <c r="BM154" s="160"/>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U154" s="129"/>
      <c r="EV154" s="129"/>
      <c r="EW154" s="129"/>
    </row>
    <row r="155" spans="1:153" ht="2.25" customHeight="1">
      <c r="A155" s="133"/>
      <c r="B155" s="451"/>
      <c r="C155" s="133"/>
      <c r="D155" s="365" t="s">
        <v>6370</v>
      </c>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293"/>
      <c r="AG155" s="293"/>
      <c r="AH155" s="293"/>
      <c r="AI155" s="294"/>
      <c r="AJ155" s="295"/>
      <c r="AK155" s="295"/>
      <c r="AL155" s="295"/>
      <c r="AM155" s="295"/>
      <c r="AN155" s="295"/>
      <c r="AO155" s="295"/>
      <c r="AP155" s="295"/>
      <c r="AQ155" s="295"/>
      <c r="AR155" s="295"/>
      <c r="AS155" s="295"/>
      <c r="AT155" s="295"/>
      <c r="AU155" s="122"/>
      <c r="AV155" s="115"/>
      <c r="AW155" s="7"/>
      <c r="AX155" s="295"/>
      <c r="AY155" s="295"/>
      <c r="AZ155" s="295"/>
      <c r="BA155" s="295"/>
      <c r="BB155" s="295"/>
      <c r="BC155" s="295"/>
      <c r="BD155" s="295"/>
      <c r="BE155" s="295"/>
      <c r="BF155" s="295"/>
      <c r="BG155" s="295"/>
      <c r="BH155" s="295"/>
      <c r="BI155" s="122"/>
      <c r="BJ155" s="115"/>
      <c r="BK155" s="200"/>
      <c r="BL155" s="129"/>
      <c r="BM155" s="160"/>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row>
    <row r="156" spans="1:153" ht="19.5" customHeight="1">
      <c r="A156" s="133"/>
      <c r="B156" s="451"/>
      <c r="C156" s="133"/>
      <c r="D156" s="441"/>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310" t="s">
        <v>3141</v>
      </c>
      <c r="AG156" s="310"/>
      <c r="AH156" s="310"/>
      <c r="AI156" s="294"/>
      <c r="AJ156" s="312"/>
      <c r="AK156" s="313"/>
      <c r="AL156" s="313"/>
      <c r="AM156" s="313"/>
      <c r="AN156" s="313"/>
      <c r="AO156" s="313"/>
      <c r="AP156" s="313"/>
      <c r="AQ156" s="313"/>
      <c r="AR156" s="313"/>
      <c r="AS156" s="313"/>
      <c r="AT156" s="314"/>
      <c r="AU156" s="122"/>
      <c r="AV156" s="115" t="s">
        <v>0</v>
      </c>
      <c r="AW156" s="295"/>
      <c r="AX156" s="312"/>
      <c r="AY156" s="313"/>
      <c r="AZ156" s="313"/>
      <c r="BA156" s="313"/>
      <c r="BB156" s="313"/>
      <c r="BC156" s="313"/>
      <c r="BD156" s="313"/>
      <c r="BE156" s="313"/>
      <c r="BF156" s="313"/>
      <c r="BG156" s="313"/>
      <c r="BH156" s="314"/>
      <c r="BI156" s="122"/>
      <c r="BJ156" s="115" t="s">
        <v>2</v>
      </c>
      <c r="BK156" s="200"/>
      <c r="BL156" s="130" t="str">
        <f>IF(BM156&lt;&gt;"","●","")</f>
        <v/>
      </c>
      <c r="BM156" s="132" t="str">
        <f>IF(OR(AND(OR(AJ156=0,AJ156=""),AX156&gt;0),AND(AJ156&gt;0,OR(AX156=0,AX156=""))),"「レセプト件数」、「算定回数」のいずれかが「0」か「空白」となっていますが、それ以外が1以上となっています。正しいレセプト件数・算定回数をご記入ください。",IF(AJ156&gt;AX156,"「算定回数」が「レセプト件数」よりも小さくなっています。算定レセプトにおける算定回数をご記入ください。",""))</f>
        <v/>
      </c>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131"/>
      <c r="CW156" s="131"/>
      <c r="CX156" s="131"/>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row>
    <row r="157" spans="1:153" ht="2.25" customHeight="1" thickBot="1">
      <c r="A157" s="133"/>
      <c r="B157" s="451"/>
      <c r="C157" s="133"/>
      <c r="D157" s="443"/>
      <c r="E157" s="444"/>
      <c r="F157" s="444"/>
      <c r="G157" s="444"/>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127"/>
      <c r="AG157" s="127"/>
      <c r="AH157" s="128"/>
      <c r="AI157" s="299"/>
      <c r="AJ157" s="298"/>
      <c r="AK157" s="298"/>
      <c r="AL157" s="298"/>
      <c r="AM157" s="298"/>
      <c r="AN157" s="298"/>
      <c r="AO157" s="298"/>
      <c r="AP157" s="298"/>
      <c r="AQ157" s="298"/>
      <c r="AR157" s="298"/>
      <c r="AS157" s="298"/>
      <c r="AT157" s="298"/>
      <c r="AU157" s="121"/>
      <c r="AV157" s="116"/>
      <c r="AW157" s="298"/>
      <c r="AX157" s="298"/>
      <c r="AY157" s="298"/>
      <c r="AZ157" s="298"/>
      <c r="BA157" s="298"/>
      <c r="BB157" s="298"/>
      <c r="BC157" s="298"/>
      <c r="BD157" s="298"/>
      <c r="BE157" s="298"/>
      <c r="BF157" s="298"/>
      <c r="BG157" s="298"/>
      <c r="BH157" s="298"/>
      <c r="BI157" s="121"/>
      <c r="BJ157" s="116"/>
      <c r="BK157" s="200"/>
      <c r="BL157" s="129"/>
      <c r="BM157" s="160"/>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row>
    <row r="158" spans="1:153" ht="2.25" customHeight="1">
      <c r="A158" s="133"/>
      <c r="B158" s="451"/>
      <c r="C158" s="133"/>
      <c r="D158" s="365" t="s">
        <v>6371</v>
      </c>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440"/>
      <c r="AE158" s="440"/>
      <c r="AF158" s="293"/>
      <c r="AG158" s="293"/>
      <c r="AH158" s="293"/>
      <c r="AI158" s="294"/>
      <c r="AJ158" s="295"/>
      <c r="AK158" s="295"/>
      <c r="AL158" s="295"/>
      <c r="AM158" s="295"/>
      <c r="AN158" s="295"/>
      <c r="AO158" s="295"/>
      <c r="AP158" s="295"/>
      <c r="AQ158" s="295"/>
      <c r="AR158" s="295"/>
      <c r="AS158" s="295"/>
      <c r="AT158" s="295"/>
      <c r="AU158" s="122"/>
      <c r="AV158" s="115"/>
      <c r="AW158" s="7"/>
      <c r="AX158" s="295"/>
      <c r="AY158" s="295"/>
      <c r="AZ158" s="295"/>
      <c r="BA158" s="295"/>
      <c r="BB158" s="295"/>
      <c r="BC158" s="295"/>
      <c r="BD158" s="295"/>
      <c r="BE158" s="295"/>
      <c r="BF158" s="295"/>
      <c r="BG158" s="295"/>
      <c r="BH158" s="295"/>
      <c r="BI158" s="122"/>
      <c r="BJ158" s="115"/>
      <c r="BK158" s="200"/>
      <c r="BL158" s="129"/>
      <c r="BM158" s="160"/>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row>
    <row r="159" spans="1:153" ht="19.5" customHeight="1">
      <c r="A159" s="133"/>
      <c r="B159" s="451"/>
      <c r="C159" s="133"/>
      <c r="D159" s="441"/>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310" t="s">
        <v>3142</v>
      </c>
      <c r="AG159" s="310"/>
      <c r="AH159" s="310"/>
      <c r="AI159" s="294"/>
      <c r="AJ159" s="312"/>
      <c r="AK159" s="313"/>
      <c r="AL159" s="313"/>
      <c r="AM159" s="313"/>
      <c r="AN159" s="313"/>
      <c r="AO159" s="313"/>
      <c r="AP159" s="313"/>
      <c r="AQ159" s="313"/>
      <c r="AR159" s="313"/>
      <c r="AS159" s="313"/>
      <c r="AT159" s="314"/>
      <c r="AU159" s="122"/>
      <c r="AV159" s="115" t="s">
        <v>0</v>
      </c>
      <c r="AW159" s="295"/>
      <c r="AX159" s="312"/>
      <c r="AY159" s="313"/>
      <c r="AZ159" s="313"/>
      <c r="BA159" s="313"/>
      <c r="BB159" s="313"/>
      <c r="BC159" s="313"/>
      <c r="BD159" s="313"/>
      <c r="BE159" s="313"/>
      <c r="BF159" s="313"/>
      <c r="BG159" s="313"/>
      <c r="BH159" s="314"/>
      <c r="BI159" s="122"/>
      <c r="BJ159" s="115" t="s">
        <v>2</v>
      </c>
      <c r="BK159" s="200"/>
      <c r="BL159" s="130" t="str">
        <f>IF(BM159&lt;&gt;"","●","")</f>
        <v/>
      </c>
      <c r="BM159" s="132" t="str">
        <f>IF(OR(AND(OR(AJ159=0,AJ159=""),AX159&gt;0),AND(AJ159&gt;0,OR(AX159=0,AX159=""))),"「レセプト件数」、「算定回数」のいずれかが「0」か「空白」となっていますが、それ以外が1以上となっています。正しいレセプト件数・算定回数をご記入ください。",IF(AJ159&gt;AX159,"「算定回数」が「レセプト件数」よりも小さくなっています。算定レセプトにおける算定回数をご記入ください。",""))</f>
        <v/>
      </c>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31"/>
      <c r="CW159" s="131"/>
      <c r="CX159" s="131"/>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row>
    <row r="160" spans="1:153" ht="2.25" customHeight="1" thickBot="1">
      <c r="A160" s="133"/>
      <c r="B160" s="451"/>
      <c r="C160" s="37"/>
      <c r="D160" s="443"/>
      <c r="E160" s="444"/>
      <c r="F160" s="444"/>
      <c r="G160" s="444"/>
      <c r="H160" s="444"/>
      <c r="I160" s="444"/>
      <c r="J160" s="444"/>
      <c r="K160" s="444"/>
      <c r="L160" s="444"/>
      <c r="M160" s="444"/>
      <c r="N160" s="444"/>
      <c r="O160" s="444"/>
      <c r="P160" s="444"/>
      <c r="Q160" s="444"/>
      <c r="R160" s="444"/>
      <c r="S160" s="444"/>
      <c r="T160" s="444"/>
      <c r="U160" s="444"/>
      <c r="V160" s="444"/>
      <c r="W160" s="444"/>
      <c r="X160" s="444"/>
      <c r="Y160" s="444"/>
      <c r="Z160" s="444"/>
      <c r="AA160" s="444"/>
      <c r="AB160" s="444"/>
      <c r="AC160" s="444"/>
      <c r="AD160" s="444"/>
      <c r="AE160" s="444"/>
      <c r="AF160" s="127"/>
      <c r="AG160" s="127"/>
      <c r="AH160" s="128"/>
      <c r="AI160" s="299"/>
      <c r="AJ160" s="298"/>
      <c r="AK160" s="298"/>
      <c r="AL160" s="298"/>
      <c r="AM160" s="298"/>
      <c r="AN160" s="298"/>
      <c r="AO160" s="298"/>
      <c r="AP160" s="298"/>
      <c r="AQ160" s="298"/>
      <c r="AR160" s="298"/>
      <c r="AS160" s="298"/>
      <c r="AT160" s="298"/>
      <c r="AU160" s="121"/>
      <c r="AV160" s="116"/>
      <c r="AW160" s="10"/>
      <c r="AX160" s="298"/>
      <c r="AY160" s="298"/>
      <c r="AZ160" s="298"/>
      <c r="BA160" s="298"/>
      <c r="BB160" s="298"/>
      <c r="BC160" s="298"/>
      <c r="BD160" s="298"/>
      <c r="BE160" s="298"/>
      <c r="BF160" s="298"/>
      <c r="BG160" s="298"/>
      <c r="BH160" s="298"/>
      <c r="BI160" s="121"/>
      <c r="BJ160" s="116"/>
      <c r="BK160" s="200"/>
      <c r="BL160" s="129"/>
      <c r="BM160" s="160"/>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row>
    <row r="161" spans="1:153" ht="2.25" customHeight="1">
      <c r="A161" s="133"/>
      <c r="B161" s="451"/>
      <c r="C161" s="133"/>
      <c r="D161" s="126"/>
      <c r="E161" s="126"/>
      <c r="F161" s="137"/>
      <c r="G161" s="126"/>
      <c r="H161" s="126"/>
      <c r="I161" s="126"/>
      <c r="J161" s="126"/>
      <c r="K161" s="126"/>
      <c r="L161" s="126"/>
      <c r="M161" s="126"/>
      <c r="N161" s="126"/>
      <c r="O161" s="126"/>
      <c r="P161" s="126"/>
      <c r="Q161" s="126"/>
      <c r="R161" s="126"/>
      <c r="S161" s="126"/>
      <c r="T161" s="126"/>
      <c r="U161" s="125"/>
      <c r="V161" s="125"/>
      <c r="W161" s="125"/>
      <c r="X161" s="125"/>
      <c r="Y161" s="125"/>
      <c r="Z161" s="125"/>
      <c r="AA161" s="125"/>
      <c r="AB161" s="125"/>
      <c r="AC161" s="125"/>
      <c r="AD161" s="125"/>
      <c r="AE161" s="125"/>
      <c r="AF161" s="293"/>
      <c r="AG161" s="293"/>
      <c r="AH161" s="293"/>
      <c r="AI161" s="294"/>
      <c r="AJ161" s="295"/>
      <c r="AK161" s="295"/>
      <c r="AL161" s="295"/>
      <c r="AM161" s="295"/>
      <c r="AN161" s="295"/>
      <c r="AO161" s="295"/>
      <c r="AP161" s="295"/>
      <c r="AQ161" s="295"/>
      <c r="AR161" s="295"/>
      <c r="AS161" s="295"/>
      <c r="AT161" s="295"/>
      <c r="AU161" s="122"/>
      <c r="AV161" s="115"/>
      <c r="AW161" s="7"/>
      <c r="AX161" s="295"/>
      <c r="AY161" s="295"/>
      <c r="AZ161" s="295"/>
      <c r="BA161" s="295"/>
      <c r="BB161" s="295"/>
      <c r="BC161" s="295"/>
      <c r="BD161" s="295"/>
      <c r="BE161" s="295"/>
      <c r="BF161" s="295"/>
      <c r="BG161" s="295"/>
      <c r="BH161" s="295"/>
      <c r="BI161" s="122"/>
      <c r="BJ161" s="115"/>
      <c r="BK161" s="200"/>
      <c r="BL161" s="129"/>
      <c r="BM161" s="160"/>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row>
    <row r="162" spans="1:153" ht="19.5" customHeight="1">
      <c r="A162" s="133"/>
      <c r="B162" s="451"/>
      <c r="C162" s="133" t="s">
        <v>1070</v>
      </c>
      <c r="D162" s="126"/>
      <c r="E162" s="126"/>
      <c r="F162" s="137"/>
      <c r="G162" s="126"/>
      <c r="H162" s="126"/>
      <c r="I162" s="126"/>
      <c r="J162" s="126"/>
      <c r="K162" s="126"/>
      <c r="L162" s="126"/>
      <c r="M162" s="126"/>
      <c r="N162" s="126"/>
      <c r="O162" s="126"/>
      <c r="P162" s="126"/>
      <c r="Q162" s="126"/>
      <c r="R162" s="126"/>
      <c r="S162" s="126"/>
      <c r="T162" s="126"/>
      <c r="U162" s="125"/>
      <c r="V162" s="125"/>
      <c r="W162" s="125"/>
      <c r="X162" s="125"/>
      <c r="Y162" s="125"/>
      <c r="Z162" s="125"/>
      <c r="AA162" s="125"/>
      <c r="AB162" s="125"/>
      <c r="AC162" s="125"/>
      <c r="AD162" s="125"/>
      <c r="AE162" s="125"/>
      <c r="AF162" s="310" t="s">
        <v>3143</v>
      </c>
      <c r="AG162" s="310"/>
      <c r="AH162" s="310"/>
      <c r="AI162" s="294"/>
      <c r="AJ162" s="312"/>
      <c r="AK162" s="313"/>
      <c r="AL162" s="313"/>
      <c r="AM162" s="313"/>
      <c r="AN162" s="313"/>
      <c r="AO162" s="313"/>
      <c r="AP162" s="313"/>
      <c r="AQ162" s="313"/>
      <c r="AR162" s="313"/>
      <c r="AS162" s="313"/>
      <c r="AT162" s="314"/>
      <c r="AU162" s="122"/>
      <c r="AV162" s="115" t="s">
        <v>0</v>
      </c>
      <c r="AW162" s="295"/>
      <c r="AX162" s="312"/>
      <c r="AY162" s="313"/>
      <c r="AZ162" s="313"/>
      <c r="BA162" s="313"/>
      <c r="BB162" s="313"/>
      <c r="BC162" s="313"/>
      <c r="BD162" s="313"/>
      <c r="BE162" s="313"/>
      <c r="BF162" s="313"/>
      <c r="BG162" s="313"/>
      <c r="BH162" s="314"/>
      <c r="BI162" s="122"/>
      <c r="BJ162" s="115" t="s">
        <v>2</v>
      </c>
      <c r="BK162" s="200"/>
      <c r="BL162" s="130" t="str">
        <f>IF(BM162&lt;&gt;"","●","")</f>
        <v/>
      </c>
      <c r="BM162" s="132" t="str">
        <f>IF(OR(AND(OR(AJ162=0,AJ162=""),OR(AX162&gt;0,AJ165+AJ168&gt;0,AX165+AX168&gt;0)),AND(OR(AJ162&gt;0,AJ165+AJ168&gt;0,AX165+AX168&gt;0),OR(AX162=0,AX162=""))),"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162&gt;AX162,"「算定回数」が「レセプト件数」よりも小さくなっています。算定レセプトにおける算定回数をご記入ください。",IF(COUNTIF(BL165:BL168,"●")&gt;0,"内訳の項目に記入内容の見直しが必要な欄があります。メッセージの内容をご確認のうえ、適宜、ご修正ください。",IF(AX162&lt;AX165+AX168,"当該項目の「算定回数」が、内訳の合計よりも小さくなっています。正しい算定回数をご記入ください。",IF(AJ162&lt;MAX(AJ165,AJ168),"当該項目の「レセプト件数」が、内訳の個別の項目の数値を下回っています。正しいレセプト件数をご記入ください。",IF(AND(AJ162+AX162&gt;0,SUM(AJ24:AT39,AJ69,AJ102,AJ132:AT153,AJ171,AJ180,AJ192:AT195,AJ201,AJ210,AJ219:AT222,AJ231:AT234,AJ243:AT267,AJ279:AT285,AJ291:AT306,AJ318,AJ327,AJ336,AJ339:AT351,AJ393,AJ417,AJ435,AJ453,AJ456,AJ477)+SUM(AX24:BH39,AX69,AX102,AX132:BH153,AX171,AX180,AX192:BH195,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31"/>
      <c r="CW162" s="131"/>
      <c r="CX162" s="131"/>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row>
    <row r="163" spans="1:153" ht="2.25" customHeight="1" thickBot="1">
      <c r="A163" s="133"/>
      <c r="B163" s="451"/>
      <c r="C163" s="133"/>
      <c r="D163" s="127"/>
      <c r="E163" s="127"/>
      <c r="F163" s="134"/>
      <c r="G163" s="127"/>
      <c r="H163" s="127"/>
      <c r="I163" s="127"/>
      <c r="J163" s="127"/>
      <c r="K163" s="127"/>
      <c r="L163" s="127"/>
      <c r="M163" s="127"/>
      <c r="N163" s="127"/>
      <c r="O163" s="127"/>
      <c r="P163" s="127"/>
      <c r="Q163" s="127"/>
      <c r="R163" s="127"/>
      <c r="S163" s="127"/>
      <c r="T163" s="127"/>
      <c r="U163" s="1"/>
      <c r="V163" s="1"/>
      <c r="W163" s="1"/>
      <c r="X163" s="1"/>
      <c r="Y163" s="1"/>
      <c r="Z163" s="1"/>
      <c r="AA163" s="1"/>
      <c r="AB163" s="1"/>
      <c r="AC163" s="1"/>
      <c r="AD163" s="1"/>
      <c r="AE163" s="1"/>
      <c r="AF163" s="127"/>
      <c r="AG163" s="127"/>
      <c r="AH163" s="128"/>
      <c r="AI163" s="299"/>
      <c r="AJ163" s="298"/>
      <c r="AK163" s="298"/>
      <c r="AL163" s="298"/>
      <c r="AM163" s="298"/>
      <c r="AN163" s="298"/>
      <c r="AO163" s="298"/>
      <c r="AP163" s="298"/>
      <c r="AQ163" s="298"/>
      <c r="AR163" s="298"/>
      <c r="AS163" s="298"/>
      <c r="AT163" s="298"/>
      <c r="AU163" s="121"/>
      <c r="AV163" s="116"/>
      <c r="AW163" s="10"/>
      <c r="AX163" s="298"/>
      <c r="AY163" s="298"/>
      <c r="AZ163" s="298"/>
      <c r="BA163" s="298"/>
      <c r="BB163" s="298"/>
      <c r="BC163" s="298"/>
      <c r="BD163" s="298"/>
      <c r="BE163" s="298"/>
      <c r="BF163" s="298"/>
      <c r="BG163" s="298"/>
      <c r="BH163" s="298"/>
      <c r="BI163" s="121"/>
      <c r="BJ163" s="116"/>
      <c r="BK163" s="200"/>
      <c r="BL163" s="129"/>
      <c r="BM163" s="160"/>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row>
    <row r="164" spans="1:153" ht="2.25" customHeight="1">
      <c r="A164" s="133"/>
      <c r="B164" s="451"/>
      <c r="C164" s="133"/>
      <c r="D164" s="365" t="s">
        <v>6370</v>
      </c>
      <c r="E164" s="440"/>
      <c r="F164" s="440"/>
      <c r="G164" s="440"/>
      <c r="H164" s="440"/>
      <c r="I164" s="440"/>
      <c r="J164" s="440"/>
      <c r="K164" s="440"/>
      <c r="L164" s="440"/>
      <c r="M164" s="440"/>
      <c r="N164" s="440"/>
      <c r="O164" s="440"/>
      <c r="P164" s="440"/>
      <c r="Q164" s="440"/>
      <c r="R164" s="440"/>
      <c r="S164" s="440"/>
      <c r="T164" s="440"/>
      <c r="U164" s="440"/>
      <c r="V164" s="440"/>
      <c r="W164" s="440"/>
      <c r="X164" s="440"/>
      <c r="Y164" s="440"/>
      <c r="Z164" s="440"/>
      <c r="AA164" s="440"/>
      <c r="AB164" s="440"/>
      <c r="AC164" s="440"/>
      <c r="AD164" s="440"/>
      <c r="AE164" s="440"/>
      <c r="AF164" s="293"/>
      <c r="AG164" s="293"/>
      <c r="AH164" s="293"/>
      <c r="AI164" s="294"/>
      <c r="AJ164" s="295"/>
      <c r="AK164" s="295"/>
      <c r="AL164" s="295"/>
      <c r="AM164" s="295"/>
      <c r="AN164" s="295"/>
      <c r="AO164" s="295"/>
      <c r="AP164" s="295"/>
      <c r="AQ164" s="295"/>
      <c r="AR164" s="295"/>
      <c r="AS164" s="295"/>
      <c r="AT164" s="295"/>
      <c r="AU164" s="122"/>
      <c r="AV164" s="115"/>
      <c r="AW164" s="7"/>
      <c r="AX164" s="295"/>
      <c r="AY164" s="295"/>
      <c r="AZ164" s="295"/>
      <c r="BA164" s="295"/>
      <c r="BB164" s="295"/>
      <c r="BC164" s="295"/>
      <c r="BD164" s="295"/>
      <c r="BE164" s="295"/>
      <c r="BF164" s="295"/>
      <c r="BG164" s="295"/>
      <c r="BH164" s="295"/>
      <c r="BI164" s="122"/>
      <c r="BJ164" s="115"/>
      <c r="BK164" s="200"/>
      <c r="BL164" s="129"/>
      <c r="BM164" s="160"/>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row>
    <row r="165" spans="1:153" ht="19.5" customHeight="1">
      <c r="A165" s="133"/>
      <c r="B165" s="451"/>
      <c r="C165" s="133"/>
      <c r="D165" s="441"/>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310" t="s">
        <v>3144</v>
      </c>
      <c r="AG165" s="310"/>
      <c r="AH165" s="310"/>
      <c r="AI165" s="294"/>
      <c r="AJ165" s="312"/>
      <c r="AK165" s="313"/>
      <c r="AL165" s="313"/>
      <c r="AM165" s="313"/>
      <c r="AN165" s="313"/>
      <c r="AO165" s="313"/>
      <c r="AP165" s="313"/>
      <c r="AQ165" s="313"/>
      <c r="AR165" s="313"/>
      <c r="AS165" s="313"/>
      <c r="AT165" s="314"/>
      <c r="AU165" s="122"/>
      <c r="AV165" s="115" t="s">
        <v>0</v>
      </c>
      <c r="AW165" s="295"/>
      <c r="AX165" s="312"/>
      <c r="AY165" s="313"/>
      <c r="AZ165" s="313"/>
      <c r="BA165" s="313"/>
      <c r="BB165" s="313"/>
      <c r="BC165" s="313"/>
      <c r="BD165" s="313"/>
      <c r="BE165" s="313"/>
      <c r="BF165" s="313"/>
      <c r="BG165" s="313"/>
      <c r="BH165" s="314"/>
      <c r="BI165" s="122"/>
      <c r="BJ165" s="115" t="s">
        <v>2</v>
      </c>
      <c r="BK165" s="200"/>
      <c r="BL165" s="130" t="str">
        <f>IF(BM165&lt;&gt;"","●","")</f>
        <v/>
      </c>
      <c r="BM165" s="132" t="str">
        <f>IF(OR(AND(OR(AJ165=0,AJ165=""),AX165&gt;0),AND(AJ165&gt;0,OR(AX165=0,AX165=""))),"「レセプト件数」、「算定回数」のいずれかが「0」か「空白」となっていますが、それ以外が1以上となっています。正しいレセプト件数・算定回数をご記入ください。",IF(AJ165&gt;AX165,"「算定回数」が「レセプト件数」よりも小さくなっています。算定レセプトにおける算定回数をご記入ください。",""))</f>
        <v/>
      </c>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31"/>
      <c r="CW165" s="131"/>
      <c r="CX165" s="131"/>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row>
    <row r="166" spans="1:153" ht="2.25" customHeight="1" thickBot="1">
      <c r="A166" s="133"/>
      <c r="B166" s="451"/>
      <c r="C166" s="133"/>
      <c r="D166" s="443"/>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127"/>
      <c r="AG166" s="127"/>
      <c r="AH166" s="128"/>
      <c r="AI166" s="299"/>
      <c r="AJ166" s="298"/>
      <c r="AK166" s="298"/>
      <c r="AL166" s="298"/>
      <c r="AM166" s="298"/>
      <c r="AN166" s="298"/>
      <c r="AO166" s="298"/>
      <c r="AP166" s="298"/>
      <c r="AQ166" s="298"/>
      <c r="AR166" s="298"/>
      <c r="AS166" s="298"/>
      <c r="AT166" s="298"/>
      <c r="AU166" s="121"/>
      <c r="AV166" s="116"/>
      <c r="AW166" s="298"/>
      <c r="AX166" s="298"/>
      <c r="AY166" s="298"/>
      <c r="AZ166" s="298"/>
      <c r="BA166" s="298"/>
      <c r="BB166" s="298"/>
      <c r="BC166" s="298"/>
      <c r="BD166" s="298"/>
      <c r="BE166" s="298"/>
      <c r="BF166" s="298"/>
      <c r="BG166" s="298"/>
      <c r="BH166" s="298"/>
      <c r="BI166" s="121"/>
      <c r="BJ166" s="116"/>
      <c r="BK166" s="200"/>
      <c r="BL166" s="129"/>
      <c r="BM166" s="160"/>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row>
    <row r="167" spans="1:153" ht="2.25" customHeight="1">
      <c r="A167" s="133"/>
      <c r="B167" s="451"/>
      <c r="C167" s="133"/>
      <c r="D167" s="365" t="s">
        <v>6371</v>
      </c>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293"/>
      <c r="AG167" s="293"/>
      <c r="AH167" s="293"/>
      <c r="AI167" s="294"/>
      <c r="AJ167" s="295"/>
      <c r="AK167" s="295"/>
      <c r="AL167" s="295"/>
      <c r="AM167" s="295"/>
      <c r="AN167" s="295"/>
      <c r="AO167" s="295"/>
      <c r="AP167" s="295"/>
      <c r="AQ167" s="295"/>
      <c r="AR167" s="295"/>
      <c r="AS167" s="295"/>
      <c r="AT167" s="295"/>
      <c r="AU167" s="122"/>
      <c r="AV167" s="115"/>
      <c r="AW167" s="7"/>
      <c r="AX167" s="295"/>
      <c r="AY167" s="295"/>
      <c r="AZ167" s="295"/>
      <c r="BA167" s="295"/>
      <c r="BB167" s="295"/>
      <c r="BC167" s="295"/>
      <c r="BD167" s="295"/>
      <c r="BE167" s="295"/>
      <c r="BF167" s="295"/>
      <c r="BG167" s="295"/>
      <c r="BH167" s="295"/>
      <c r="BI167" s="122"/>
      <c r="BJ167" s="115"/>
      <c r="BK167" s="200"/>
      <c r="BL167" s="129"/>
      <c r="BM167" s="160"/>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row>
    <row r="168" spans="1:153" ht="19.5" customHeight="1">
      <c r="A168" s="133"/>
      <c r="B168" s="451"/>
      <c r="C168" s="133"/>
      <c r="D168" s="441"/>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310" t="s">
        <v>3145</v>
      </c>
      <c r="AG168" s="310"/>
      <c r="AH168" s="310"/>
      <c r="AI168" s="294"/>
      <c r="AJ168" s="312"/>
      <c r="AK168" s="313"/>
      <c r="AL168" s="313"/>
      <c r="AM168" s="313"/>
      <c r="AN168" s="313"/>
      <c r="AO168" s="313"/>
      <c r="AP168" s="313"/>
      <c r="AQ168" s="313"/>
      <c r="AR168" s="313"/>
      <c r="AS168" s="313"/>
      <c r="AT168" s="314"/>
      <c r="AU168" s="122"/>
      <c r="AV168" s="115" t="s">
        <v>0</v>
      </c>
      <c r="AW168" s="295"/>
      <c r="AX168" s="312"/>
      <c r="AY168" s="313"/>
      <c r="AZ168" s="313"/>
      <c r="BA168" s="313"/>
      <c r="BB168" s="313"/>
      <c r="BC168" s="313"/>
      <c r="BD168" s="313"/>
      <c r="BE168" s="313"/>
      <c r="BF168" s="313"/>
      <c r="BG168" s="313"/>
      <c r="BH168" s="314"/>
      <c r="BI168" s="122"/>
      <c r="BJ168" s="115" t="s">
        <v>2</v>
      </c>
      <c r="BK168" s="200"/>
      <c r="BL168" s="130" t="str">
        <f>IF(BM168&lt;&gt;"","●","")</f>
        <v/>
      </c>
      <c r="BM168" s="132" t="str">
        <f>IF(OR(AND(OR(AJ168=0,AJ168=""),AX168&gt;0),AND(AJ168&gt;0,OR(AX168=0,AX168=""))),"「レセプト件数」、「算定回数」のいずれかが「0」か「空白」となっていますが、それ以外が1以上となっています。正しいレセプト件数・算定回数をご記入ください。",IF(AJ168&gt;AX168,"「算定回数」が「レセプト件数」よりも小さくなっています。算定レセプトにおける算定回数をご記入ください。",""))</f>
        <v/>
      </c>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31"/>
      <c r="CW168" s="131"/>
      <c r="CX168" s="131"/>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row>
    <row r="169" spans="1:153" ht="2.25" customHeight="1" thickBot="1">
      <c r="A169" s="133"/>
      <c r="B169" s="451"/>
      <c r="C169" s="37"/>
      <c r="D169" s="443"/>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127"/>
      <c r="AG169" s="127"/>
      <c r="AH169" s="128"/>
      <c r="AI169" s="299"/>
      <c r="AJ169" s="298"/>
      <c r="AK169" s="298"/>
      <c r="AL169" s="298"/>
      <c r="AM169" s="298"/>
      <c r="AN169" s="298"/>
      <c r="AO169" s="298"/>
      <c r="AP169" s="298"/>
      <c r="AQ169" s="298"/>
      <c r="AR169" s="298"/>
      <c r="AS169" s="298"/>
      <c r="AT169" s="298"/>
      <c r="AU169" s="121"/>
      <c r="AV169" s="116"/>
      <c r="AW169" s="10"/>
      <c r="AX169" s="298"/>
      <c r="AY169" s="298"/>
      <c r="AZ169" s="298"/>
      <c r="BA169" s="298"/>
      <c r="BB169" s="298"/>
      <c r="BC169" s="298"/>
      <c r="BD169" s="298"/>
      <c r="BE169" s="298"/>
      <c r="BF169" s="298"/>
      <c r="BG169" s="298"/>
      <c r="BH169" s="298"/>
      <c r="BI169" s="121"/>
      <c r="BJ169" s="116"/>
      <c r="BK169" s="200"/>
      <c r="BL169" s="129"/>
      <c r="BM169" s="160"/>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row>
    <row r="170" spans="1:153" ht="2.25" customHeight="1">
      <c r="A170" s="133"/>
      <c r="B170" s="451"/>
      <c r="C170" s="133"/>
      <c r="D170" s="126"/>
      <c r="E170" s="126"/>
      <c r="F170" s="137"/>
      <c r="G170" s="126"/>
      <c r="H170" s="126"/>
      <c r="I170" s="126"/>
      <c r="J170" s="126"/>
      <c r="K170" s="126"/>
      <c r="L170" s="126"/>
      <c r="M170" s="126"/>
      <c r="N170" s="126"/>
      <c r="O170" s="126"/>
      <c r="P170" s="126"/>
      <c r="Q170" s="126"/>
      <c r="R170" s="126"/>
      <c r="S170" s="126"/>
      <c r="T170" s="126"/>
      <c r="U170" s="125"/>
      <c r="V170" s="125"/>
      <c r="W170" s="125"/>
      <c r="X170" s="125"/>
      <c r="Y170" s="125"/>
      <c r="Z170" s="125"/>
      <c r="AA170" s="125"/>
      <c r="AB170" s="125"/>
      <c r="AC170" s="125"/>
      <c r="AD170" s="125"/>
      <c r="AE170" s="125"/>
      <c r="AF170" s="293"/>
      <c r="AG170" s="293"/>
      <c r="AH170" s="293"/>
      <c r="AI170" s="294"/>
      <c r="AJ170" s="295"/>
      <c r="AK170" s="295"/>
      <c r="AL170" s="295"/>
      <c r="AM170" s="295"/>
      <c r="AN170" s="295"/>
      <c r="AO170" s="295"/>
      <c r="AP170" s="295"/>
      <c r="AQ170" s="295"/>
      <c r="AR170" s="295"/>
      <c r="AS170" s="295"/>
      <c r="AT170" s="295"/>
      <c r="AU170" s="122"/>
      <c r="AV170" s="115"/>
      <c r="AW170" s="7"/>
      <c r="AX170" s="295"/>
      <c r="AY170" s="295"/>
      <c r="AZ170" s="295"/>
      <c r="BA170" s="295"/>
      <c r="BB170" s="295"/>
      <c r="BC170" s="295"/>
      <c r="BD170" s="295"/>
      <c r="BE170" s="295"/>
      <c r="BF170" s="295"/>
      <c r="BG170" s="295"/>
      <c r="BH170" s="295"/>
      <c r="BI170" s="122"/>
      <c r="BJ170" s="115"/>
      <c r="BK170" s="200"/>
      <c r="BL170" s="129"/>
      <c r="BM170" s="160"/>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row>
    <row r="171" spans="1:153" ht="19.5" customHeight="1">
      <c r="A171" s="133"/>
      <c r="B171" s="451"/>
      <c r="C171" s="133" t="s">
        <v>1071</v>
      </c>
      <c r="D171" s="126"/>
      <c r="E171" s="126"/>
      <c r="F171" s="137"/>
      <c r="G171" s="126"/>
      <c r="H171" s="126"/>
      <c r="I171" s="126"/>
      <c r="J171" s="126"/>
      <c r="K171" s="126"/>
      <c r="L171" s="126"/>
      <c r="M171" s="126"/>
      <c r="N171" s="126"/>
      <c r="O171" s="126"/>
      <c r="P171" s="126"/>
      <c r="Q171" s="126"/>
      <c r="R171" s="126"/>
      <c r="S171" s="126"/>
      <c r="T171" s="126"/>
      <c r="U171" s="125"/>
      <c r="V171" s="125"/>
      <c r="W171" s="125"/>
      <c r="X171" s="125"/>
      <c r="Y171" s="125"/>
      <c r="Z171" s="125"/>
      <c r="AA171" s="125"/>
      <c r="AB171" s="125"/>
      <c r="AC171" s="125"/>
      <c r="AD171" s="125"/>
      <c r="AE171" s="125"/>
      <c r="AF171" s="310" t="s">
        <v>3146</v>
      </c>
      <c r="AG171" s="310"/>
      <c r="AH171" s="310"/>
      <c r="AI171" s="294"/>
      <c r="AJ171" s="312"/>
      <c r="AK171" s="313"/>
      <c r="AL171" s="313"/>
      <c r="AM171" s="313"/>
      <c r="AN171" s="313"/>
      <c r="AO171" s="313"/>
      <c r="AP171" s="313"/>
      <c r="AQ171" s="313"/>
      <c r="AR171" s="313"/>
      <c r="AS171" s="313"/>
      <c r="AT171" s="314"/>
      <c r="AU171" s="122"/>
      <c r="AV171" s="115" t="s">
        <v>0</v>
      </c>
      <c r="AW171" s="295"/>
      <c r="AX171" s="312"/>
      <c r="AY171" s="313"/>
      <c r="AZ171" s="313"/>
      <c r="BA171" s="313"/>
      <c r="BB171" s="313"/>
      <c r="BC171" s="313"/>
      <c r="BD171" s="313"/>
      <c r="BE171" s="313"/>
      <c r="BF171" s="313"/>
      <c r="BG171" s="313"/>
      <c r="BH171" s="314"/>
      <c r="BI171" s="122"/>
      <c r="BJ171" s="115" t="s">
        <v>2</v>
      </c>
      <c r="BK171" s="200"/>
      <c r="BL171" s="130" t="str">
        <f>IF(BM171&lt;&gt;"","●","")</f>
        <v/>
      </c>
      <c r="BM171" s="132" t="str">
        <f>IF(OR(AND(OR(AJ171=0,AJ171=""),OR(AX171&gt;0,AJ174+AJ177&gt;0,AX174+AX177&gt;0)),AND(OR(AJ171&gt;0,AJ174+AJ177&gt;0,AX174+AX177&gt;0),OR(AX171=0,AX171=""))),"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171&gt;AX171,"「算定回数」が「レセプト件数」よりも小さくなっています。算定レセプトにおける算定回数をご記入ください。",IF(COUNTIF(BL174:BL177,"●")&gt;0,"内訳の項目に記入内容の見直しが必要な欄があります。メッセージの内容をご確認のうえ、適宜、ご修正ください。",IF(AX171&lt;AX174+AX177,"当該項目の「算定回数」が、内訳の合計よりも小さくなっています。正しい算定回数をご記入ください。",IF(AJ171&lt;MAX(AJ174,AJ177),"当該項目の「レセプト件数」が、内訳の個別の項目の数値を下回っています。正しいレセプト件数をご記入ください。",IF(AND(AJ171+AX171&gt;0,SUM(AJ24:AT39,AJ69,AJ102,AJ132:AT153,AJ162,AJ180,AJ192:AT195,AJ201,AJ210,AJ219:AT222,AJ231:AT234,AJ243:AT267,AJ279:AT285,AJ291:AT306,AJ318,AJ327,AJ336,AJ339:AT351,AJ393,AJ417,AJ435,AJ453,AJ456,AJ477)+SUM(AX24:BH39,AX69,AX102,AX132:BH153,AX162,AX180,AX192:BH195,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31"/>
      <c r="CW171" s="131"/>
      <c r="CX171" s="131"/>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row>
    <row r="172" spans="1:153" ht="2.25" customHeight="1" thickBot="1">
      <c r="A172" s="133"/>
      <c r="B172" s="451"/>
      <c r="C172" s="133"/>
      <c r="D172" s="127"/>
      <c r="E172" s="127"/>
      <c r="F172" s="134"/>
      <c r="G172" s="127"/>
      <c r="H172" s="127"/>
      <c r="I172" s="127"/>
      <c r="J172" s="127"/>
      <c r="K172" s="127"/>
      <c r="L172" s="127"/>
      <c r="M172" s="127"/>
      <c r="N172" s="127"/>
      <c r="O172" s="127"/>
      <c r="P172" s="127"/>
      <c r="Q172" s="127"/>
      <c r="R172" s="127"/>
      <c r="S172" s="127"/>
      <c r="T172" s="127"/>
      <c r="U172" s="1"/>
      <c r="V172" s="1"/>
      <c r="W172" s="1"/>
      <c r="X172" s="1"/>
      <c r="Y172" s="1"/>
      <c r="Z172" s="1"/>
      <c r="AA172" s="1"/>
      <c r="AB172" s="1"/>
      <c r="AC172" s="1"/>
      <c r="AD172" s="1"/>
      <c r="AE172" s="1"/>
      <c r="AF172" s="127"/>
      <c r="AG172" s="127"/>
      <c r="AH172" s="128"/>
      <c r="AI172" s="299"/>
      <c r="AJ172" s="298"/>
      <c r="AK172" s="298"/>
      <c r="AL172" s="298"/>
      <c r="AM172" s="298"/>
      <c r="AN172" s="298"/>
      <c r="AO172" s="298"/>
      <c r="AP172" s="298"/>
      <c r="AQ172" s="298"/>
      <c r="AR172" s="298"/>
      <c r="AS172" s="298"/>
      <c r="AT172" s="298"/>
      <c r="AU172" s="121"/>
      <c r="AV172" s="116"/>
      <c r="AW172" s="10"/>
      <c r="AX172" s="298"/>
      <c r="AY172" s="298"/>
      <c r="AZ172" s="298"/>
      <c r="BA172" s="298"/>
      <c r="BB172" s="298"/>
      <c r="BC172" s="298"/>
      <c r="BD172" s="298"/>
      <c r="BE172" s="298"/>
      <c r="BF172" s="298"/>
      <c r="BG172" s="298"/>
      <c r="BH172" s="298"/>
      <c r="BI172" s="121"/>
      <c r="BJ172" s="116"/>
      <c r="BK172" s="200"/>
      <c r="BL172" s="129"/>
      <c r="BM172" s="160"/>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row>
    <row r="173" spans="1:153" ht="2.25" customHeight="1">
      <c r="A173" s="133"/>
      <c r="B173" s="451"/>
      <c r="C173" s="133"/>
      <c r="D173" s="365" t="s">
        <v>6370</v>
      </c>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293"/>
      <c r="AG173" s="293"/>
      <c r="AH173" s="293"/>
      <c r="AI173" s="294"/>
      <c r="AJ173" s="295"/>
      <c r="AK173" s="295"/>
      <c r="AL173" s="295"/>
      <c r="AM173" s="295"/>
      <c r="AN173" s="295"/>
      <c r="AO173" s="295"/>
      <c r="AP173" s="295"/>
      <c r="AQ173" s="295"/>
      <c r="AR173" s="295"/>
      <c r="AS173" s="295"/>
      <c r="AT173" s="295"/>
      <c r="AU173" s="122"/>
      <c r="AV173" s="115"/>
      <c r="AW173" s="7"/>
      <c r="AX173" s="295"/>
      <c r="AY173" s="295"/>
      <c r="AZ173" s="295"/>
      <c r="BA173" s="295"/>
      <c r="BB173" s="295"/>
      <c r="BC173" s="295"/>
      <c r="BD173" s="295"/>
      <c r="BE173" s="295"/>
      <c r="BF173" s="295"/>
      <c r="BG173" s="295"/>
      <c r="BH173" s="295"/>
      <c r="BI173" s="122"/>
      <c r="BJ173" s="115"/>
      <c r="BK173" s="200"/>
      <c r="BL173" s="129"/>
      <c r="BM173" s="160"/>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row>
    <row r="174" spans="1:153" ht="19.5" customHeight="1">
      <c r="A174" s="133"/>
      <c r="B174" s="451"/>
      <c r="C174" s="133"/>
      <c r="D174" s="441"/>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310" t="s">
        <v>3147</v>
      </c>
      <c r="AG174" s="310"/>
      <c r="AH174" s="310"/>
      <c r="AI174" s="294"/>
      <c r="AJ174" s="312"/>
      <c r="AK174" s="313"/>
      <c r="AL174" s="313"/>
      <c r="AM174" s="313"/>
      <c r="AN174" s="313"/>
      <c r="AO174" s="313"/>
      <c r="AP174" s="313"/>
      <c r="AQ174" s="313"/>
      <c r="AR174" s="313"/>
      <c r="AS174" s="313"/>
      <c r="AT174" s="314"/>
      <c r="AU174" s="122"/>
      <c r="AV174" s="115" t="s">
        <v>0</v>
      </c>
      <c r="AW174" s="295"/>
      <c r="AX174" s="312"/>
      <c r="AY174" s="313"/>
      <c r="AZ174" s="313"/>
      <c r="BA174" s="313"/>
      <c r="BB174" s="313"/>
      <c r="BC174" s="313"/>
      <c r="BD174" s="313"/>
      <c r="BE174" s="313"/>
      <c r="BF174" s="313"/>
      <c r="BG174" s="313"/>
      <c r="BH174" s="314"/>
      <c r="BI174" s="122"/>
      <c r="BJ174" s="115" t="s">
        <v>2</v>
      </c>
      <c r="BK174" s="200"/>
      <c r="BL174" s="130" t="str">
        <f>IF(BM174&lt;&gt;"","●","")</f>
        <v/>
      </c>
      <c r="BM174" s="132" t="str">
        <f>IF(OR(AND(OR(AJ174=0,AJ174=""),AX174&gt;0),AND(AJ174&gt;0,OR(AX174=0,AX174=""))),"「レセプト件数」、「算定回数」のいずれかが「0」か「空白」となっていますが、それ以外が1以上となっています。正しいレセプト件数・算定回数をご記入ください。",IF(AJ174&gt;AX174,"「算定回数」が「レセプト件数」よりも小さくなっています。算定レセプトにおける算定回数をご記入ください。",""))</f>
        <v/>
      </c>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31"/>
      <c r="CW174" s="131"/>
      <c r="CX174" s="131"/>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row>
    <row r="175" spans="1:153" ht="2.25" customHeight="1" thickBot="1">
      <c r="A175" s="133"/>
      <c r="B175" s="451"/>
      <c r="C175" s="133"/>
      <c r="D175" s="443"/>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127"/>
      <c r="AG175" s="127"/>
      <c r="AH175" s="128"/>
      <c r="AI175" s="299"/>
      <c r="AJ175" s="298"/>
      <c r="AK175" s="298"/>
      <c r="AL175" s="298"/>
      <c r="AM175" s="298"/>
      <c r="AN175" s="298"/>
      <c r="AO175" s="298"/>
      <c r="AP175" s="298"/>
      <c r="AQ175" s="298"/>
      <c r="AR175" s="298"/>
      <c r="AS175" s="298"/>
      <c r="AT175" s="298"/>
      <c r="AU175" s="121"/>
      <c r="AV175" s="116"/>
      <c r="AW175" s="298"/>
      <c r="AX175" s="298"/>
      <c r="AY175" s="298"/>
      <c r="AZ175" s="298"/>
      <c r="BA175" s="298"/>
      <c r="BB175" s="298"/>
      <c r="BC175" s="298"/>
      <c r="BD175" s="298"/>
      <c r="BE175" s="298"/>
      <c r="BF175" s="298"/>
      <c r="BG175" s="298"/>
      <c r="BH175" s="298"/>
      <c r="BI175" s="121"/>
      <c r="BJ175" s="116"/>
      <c r="BK175" s="200"/>
      <c r="BL175" s="129"/>
      <c r="BM175" s="160"/>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row>
    <row r="176" spans="1:153" ht="2.25" customHeight="1">
      <c r="A176" s="133"/>
      <c r="B176" s="451"/>
      <c r="C176" s="133"/>
      <c r="D176" s="365" t="s">
        <v>6371</v>
      </c>
      <c r="E176" s="440"/>
      <c r="F176" s="4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293"/>
      <c r="AG176" s="293"/>
      <c r="AH176" s="293"/>
      <c r="AI176" s="294"/>
      <c r="AJ176" s="295"/>
      <c r="AK176" s="295"/>
      <c r="AL176" s="295"/>
      <c r="AM176" s="295"/>
      <c r="AN176" s="295"/>
      <c r="AO176" s="295"/>
      <c r="AP176" s="295"/>
      <c r="AQ176" s="295"/>
      <c r="AR176" s="295"/>
      <c r="AS176" s="295"/>
      <c r="AT176" s="295"/>
      <c r="AU176" s="122"/>
      <c r="AV176" s="115"/>
      <c r="AW176" s="7"/>
      <c r="AX176" s="295"/>
      <c r="AY176" s="295"/>
      <c r="AZ176" s="295"/>
      <c r="BA176" s="295"/>
      <c r="BB176" s="295"/>
      <c r="BC176" s="295"/>
      <c r="BD176" s="295"/>
      <c r="BE176" s="295"/>
      <c r="BF176" s="295"/>
      <c r="BG176" s="295"/>
      <c r="BH176" s="295"/>
      <c r="BI176" s="122"/>
      <c r="BJ176" s="115"/>
      <c r="BK176" s="200"/>
      <c r="BL176" s="129"/>
      <c r="BM176" s="160"/>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row>
    <row r="177" spans="1:153" ht="19.5" customHeight="1">
      <c r="A177" s="133"/>
      <c r="B177" s="451"/>
      <c r="C177" s="133"/>
      <c r="D177" s="441"/>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310" t="s">
        <v>3148</v>
      </c>
      <c r="AG177" s="310"/>
      <c r="AH177" s="310"/>
      <c r="AI177" s="294"/>
      <c r="AJ177" s="312"/>
      <c r="AK177" s="313"/>
      <c r="AL177" s="313"/>
      <c r="AM177" s="313"/>
      <c r="AN177" s="313"/>
      <c r="AO177" s="313"/>
      <c r="AP177" s="313"/>
      <c r="AQ177" s="313"/>
      <c r="AR177" s="313"/>
      <c r="AS177" s="313"/>
      <c r="AT177" s="314"/>
      <c r="AU177" s="122"/>
      <c r="AV177" s="115" t="s">
        <v>0</v>
      </c>
      <c r="AW177" s="295"/>
      <c r="AX177" s="312"/>
      <c r="AY177" s="313"/>
      <c r="AZ177" s="313"/>
      <c r="BA177" s="313"/>
      <c r="BB177" s="313"/>
      <c r="BC177" s="313"/>
      <c r="BD177" s="313"/>
      <c r="BE177" s="313"/>
      <c r="BF177" s="313"/>
      <c r="BG177" s="313"/>
      <c r="BH177" s="314"/>
      <c r="BI177" s="122"/>
      <c r="BJ177" s="115" t="s">
        <v>2</v>
      </c>
      <c r="BK177" s="200"/>
      <c r="BL177" s="130" t="str">
        <f>IF(BM177&lt;&gt;"","●","")</f>
        <v/>
      </c>
      <c r="BM177" s="132" t="str">
        <f>IF(OR(AND(OR(AJ177=0,AJ177=""),AX177&gt;0),AND(AJ177&gt;0,OR(AX177=0,AX177=""))),"「レセプト件数」、「算定回数」のいずれかが「0」か「空白」となっていますが、それ以外が1以上となっています。正しいレセプト件数・算定回数をご記入ください。",IF(AJ177&gt;AX177,"「算定回数」が「レセプト件数」よりも小さくなっています。算定レセプトにおける算定回数をご記入ください。",""))</f>
        <v/>
      </c>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31"/>
      <c r="CW177" s="131"/>
      <c r="CX177" s="131"/>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row>
    <row r="178" spans="1:153" ht="2.25" customHeight="1" thickBot="1">
      <c r="A178" s="133"/>
      <c r="B178" s="451"/>
      <c r="C178" s="37"/>
      <c r="D178" s="443"/>
      <c r="E178" s="444"/>
      <c r="F178" s="444"/>
      <c r="G178" s="444"/>
      <c r="H178" s="444"/>
      <c r="I178" s="444"/>
      <c r="J178" s="444"/>
      <c r="K178" s="444"/>
      <c r="L178" s="444"/>
      <c r="M178" s="444"/>
      <c r="N178" s="444"/>
      <c r="O178" s="444"/>
      <c r="P178" s="444"/>
      <c r="Q178" s="444"/>
      <c r="R178" s="444"/>
      <c r="S178" s="444"/>
      <c r="T178" s="444"/>
      <c r="U178" s="444"/>
      <c r="V178" s="444"/>
      <c r="W178" s="444"/>
      <c r="X178" s="444"/>
      <c r="Y178" s="444"/>
      <c r="Z178" s="444"/>
      <c r="AA178" s="444"/>
      <c r="AB178" s="444"/>
      <c r="AC178" s="444"/>
      <c r="AD178" s="444"/>
      <c r="AE178" s="444"/>
      <c r="AF178" s="127"/>
      <c r="AG178" s="127"/>
      <c r="AH178" s="128"/>
      <c r="AI178" s="299"/>
      <c r="AJ178" s="298"/>
      <c r="AK178" s="298"/>
      <c r="AL178" s="298"/>
      <c r="AM178" s="298"/>
      <c r="AN178" s="298"/>
      <c r="AO178" s="298"/>
      <c r="AP178" s="298"/>
      <c r="AQ178" s="298"/>
      <c r="AR178" s="298"/>
      <c r="AS178" s="298"/>
      <c r="AT178" s="298"/>
      <c r="AU178" s="121"/>
      <c r="AV178" s="116"/>
      <c r="AW178" s="10"/>
      <c r="AX178" s="298"/>
      <c r="AY178" s="298"/>
      <c r="AZ178" s="298"/>
      <c r="BA178" s="298"/>
      <c r="BB178" s="298"/>
      <c r="BC178" s="298"/>
      <c r="BD178" s="298"/>
      <c r="BE178" s="298"/>
      <c r="BF178" s="298"/>
      <c r="BG178" s="298"/>
      <c r="BH178" s="298"/>
      <c r="BI178" s="121"/>
      <c r="BJ178" s="116"/>
      <c r="BK178" s="200"/>
      <c r="BL178" s="129"/>
      <c r="BM178" s="160"/>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row>
    <row r="179" spans="1:153" ht="2.25" customHeight="1">
      <c r="A179" s="133"/>
      <c r="B179" s="451"/>
      <c r="C179" s="133"/>
      <c r="D179" s="126"/>
      <c r="E179" s="126"/>
      <c r="F179" s="137"/>
      <c r="G179" s="126"/>
      <c r="H179" s="126"/>
      <c r="I179" s="126"/>
      <c r="J179" s="126"/>
      <c r="K179" s="126"/>
      <c r="L179" s="126"/>
      <c r="M179" s="126"/>
      <c r="N179" s="126"/>
      <c r="O179" s="126"/>
      <c r="P179" s="126"/>
      <c r="Q179" s="126"/>
      <c r="R179" s="126"/>
      <c r="S179" s="126"/>
      <c r="T179" s="126"/>
      <c r="U179" s="125"/>
      <c r="V179" s="125"/>
      <c r="W179" s="125"/>
      <c r="X179" s="125"/>
      <c r="Y179" s="125"/>
      <c r="Z179" s="125"/>
      <c r="AA179" s="125"/>
      <c r="AB179" s="125"/>
      <c r="AC179" s="125"/>
      <c r="AD179" s="125"/>
      <c r="AE179" s="125"/>
      <c r="AF179" s="293"/>
      <c r="AG179" s="293"/>
      <c r="AH179" s="293"/>
      <c r="AI179" s="294"/>
      <c r="AJ179" s="295"/>
      <c r="AK179" s="295"/>
      <c r="AL179" s="295"/>
      <c r="AM179" s="295"/>
      <c r="AN179" s="295"/>
      <c r="AO179" s="295"/>
      <c r="AP179" s="295"/>
      <c r="AQ179" s="295"/>
      <c r="AR179" s="295"/>
      <c r="AS179" s="295"/>
      <c r="AT179" s="295"/>
      <c r="AU179" s="122"/>
      <c r="AV179" s="115"/>
      <c r="AW179" s="7"/>
      <c r="AX179" s="295"/>
      <c r="AY179" s="295"/>
      <c r="AZ179" s="295"/>
      <c r="BA179" s="295"/>
      <c r="BB179" s="295"/>
      <c r="BC179" s="295"/>
      <c r="BD179" s="295"/>
      <c r="BE179" s="295"/>
      <c r="BF179" s="295"/>
      <c r="BG179" s="295"/>
      <c r="BH179" s="295"/>
      <c r="BI179" s="122"/>
      <c r="BJ179" s="115"/>
      <c r="BK179" s="200"/>
      <c r="BL179" s="129"/>
      <c r="BM179" s="160"/>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row>
    <row r="180" spans="1:153" ht="19.5" customHeight="1">
      <c r="A180" s="133"/>
      <c r="B180" s="451"/>
      <c r="C180" s="133" t="s">
        <v>1072</v>
      </c>
      <c r="D180" s="126"/>
      <c r="E180" s="126"/>
      <c r="F180" s="137"/>
      <c r="G180" s="126"/>
      <c r="H180" s="126"/>
      <c r="I180" s="126"/>
      <c r="J180" s="126"/>
      <c r="K180" s="126"/>
      <c r="L180" s="126"/>
      <c r="M180" s="126"/>
      <c r="N180" s="126"/>
      <c r="O180" s="126"/>
      <c r="P180" s="126"/>
      <c r="Q180" s="126"/>
      <c r="R180" s="126"/>
      <c r="S180" s="126"/>
      <c r="T180" s="126"/>
      <c r="U180" s="125"/>
      <c r="V180" s="125"/>
      <c r="W180" s="125"/>
      <c r="X180" s="125"/>
      <c r="Y180" s="125"/>
      <c r="Z180" s="125"/>
      <c r="AA180" s="125"/>
      <c r="AB180" s="125"/>
      <c r="AC180" s="125"/>
      <c r="AD180" s="125"/>
      <c r="AE180" s="125"/>
      <c r="AF180" s="310" t="s">
        <v>3149</v>
      </c>
      <c r="AG180" s="310"/>
      <c r="AH180" s="310"/>
      <c r="AI180" s="294"/>
      <c r="AJ180" s="312"/>
      <c r="AK180" s="313"/>
      <c r="AL180" s="313"/>
      <c r="AM180" s="313"/>
      <c r="AN180" s="313"/>
      <c r="AO180" s="313"/>
      <c r="AP180" s="313"/>
      <c r="AQ180" s="313"/>
      <c r="AR180" s="313"/>
      <c r="AS180" s="313"/>
      <c r="AT180" s="314"/>
      <c r="AU180" s="122"/>
      <c r="AV180" s="115" t="s">
        <v>0</v>
      </c>
      <c r="AW180" s="295"/>
      <c r="AX180" s="312"/>
      <c r="AY180" s="313"/>
      <c r="AZ180" s="313"/>
      <c r="BA180" s="313"/>
      <c r="BB180" s="313"/>
      <c r="BC180" s="313"/>
      <c r="BD180" s="313"/>
      <c r="BE180" s="313"/>
      <c r="BF180" s="313"/>
      <c r="BG180" s="313"/>
      <c r="BH180" s="314"/>
      <c r="BI180" s="122"/>
      <c r="BJ180" s="115" t="s">
        <v>2</v>
      </c>
      <c r="BK180" s="200"/>
      <c r="BL180" s="130" t="str">
        <f>IF(BM180&lt;&gt;"","●","")</f>
        <v/>
      </c>
      <c r="BM180" s="132" t="str">
        <f>IF(OR(AND(OR(AJ180=0,AJ180=""),OR(AX180&gt;0,AJ183+AJ186&gt;0,AX183+AX186&gt;0)),AND(OR(AJ180&gt;0,AJ183+AJ186&gt;0,AX183+AX186&gt;0),OR(AX180=0,AX180=""))),"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180&gt;AX180,"「算定回数」が「レセプト件数」よりも小さくなっています。算定レセプトにおける算定回数をご記入ください。",IF(COUNTIF(BL183:BL186,"●")&gt;0,"内訳の項目に記入内容の見直しが必要な欄があります。メッセージの内容をご確認のうえ、適宜、ご修正ください。",IF(AX180&lt;AX183+AX186,"当該項目の「算定回数」が、内訳の合計よりも小さくなっています。正しい算定回数をご記入ください。",IF(AJ180&lt;MAX(AJ183,AJ186),"当該項目の「レセプト件数」が、内訳の個別の項目の数値を下回っています。正しいレセプト件数をご記入ください。",IF(AND(AJ180+AX180&gt;0,SUM(AJ24:AT39,AJ69,AJ102,AJ132:AT153,AJ162,AJ171,AJ192:AT195,AJ201,AJ210,AJ219:AT222,AJ231:AT234,AJ243:AT267,AJ279:AT285,AJ291:AT306,AJ318,AJ327,AJ336,AJ339:AT351,AJ393,AJ417,AJ435,AJ453,AJ456,AJ477)+SUM(AX24:BH39,AX69,AX102,AX132:BH153,AX162,AX171,AX192:BH195,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31"/>
      <c r="CW180" s="131"/>
      <c r="CX180" s="131"/>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row>
    <row r="181" spans="1:153" ht="2.25" customHeight="1" thickBot="1">
      <c r="A181" s="133"/>
      <c r="B181" s="451"/>
      <c r="C181" s="133"/>
      <c r="D181" s="127"/>
      <c r="E181" s="127"/>
      <c r="F181" s="134"/>
      <c r="G181" s="127"/>
      <c r="H181" s="127"/>
      <c r="I181" s="127"/>
      <c r="J181" s="127"/>
      <c r="K181" s="127"/>
      <c r="L181" s="127"/>
      <c r="M181" s="127"/>
      <c r="N181" s="127"/>
      <c r="O181" s="127"/>
      <c r="P181" s="127"/>
      <c r="Q181" s="127"/>
      <c r="R181" s="127"/>
      <c r="S181" s="127"/>
      <c r="T181" s="127"/>
      <c r="U181" s="1"/>
      <c r="V181" s="1"/>
      <c r="W181" s="1"/>
      <c r="X181" s="1"/>
      <c r="Y181" s="1"/>
      <c r="Z181" s="1"/>
      <c r="AA181" s="1"/>
      <c r="AB181" s="1"/>
      <c r="AC181" s="1"/>
      <c r="AD181" s="1"/>
      <c r="AE181" s="1"/>
      <c r="AF181" s="127"/>
      <c r="AG181" s="127"/>
      <c r="AH181" s="128"/>
      <c r="AI181" s="299"/>
      <c r="AJ181" s="298"/>
      <c r="AK181" s="298"/>
      <c r="AL181" s="298"/>
      <c r="AM181" s="298"/>
      <c r="AN181" s="298"/>
      <c r="AO181" s="298"/>
      <c r="AP181" s="298"/>
      <c r="AQ181" s="298"/>
      <c r="AR181" s="298"/>
      <c r="AS181" s="298"/>
      <c r="AT181" s="298"/>
      <c r="AU181" s="121"/>
      <c r="AV181" s="116"/>
      <c r="AW181" s="10"/>
      <c r="AX181" s="298"/>
      <c r="AY181" s="298"/>
      <c r="AZ181" s="298"/>
      <c r="BA181" s="298"/>
      <c r="BB181" s="298"/>
      <c r="BC181" s="298"/>
      <c r="BD181" s="298"/>
      <c r="BE181" s="298"/>
      <c r="BF181" s="298"/>
      <c r="BG181" s="298"/>
      <c r="BH181" s="298"/>
      <c r="BI181" s="121"/>
      <c r="BJ181" s="116"/>
      <c r="BK181" s="200"/>
      <c r="BL181" s="129"/>
      <c r="BM181" s="160"/>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row>
    <row r="182" spans="1:153" ht="2.25" customHeight="1">
      <c r="A182" s="133"/>
      <c r="B182" s="451"/>
      <c r="C182" s="133"/>
      <c r="D182" s="365" t="s">
        <v>6370</v>
      </c>
      <c r="E182" s="440"/>
      <c r="F182" s="440"/>
      <c r="G182" s="440"/>
      <c r="H182" s="440"/>
      <c r="I182" s="440"/>
      <c r="J182" s="440"/>
      <c r="K182" s="440"/>
      <c r="L182" s="440"/>
      <c r="M182" s="440"/>
      <c r="N182" s="440"/>
      <c r="O182" s="440"/>
      <c r="P182" s="440"/>
      <c r="Q182" s="440"/>
      <c r="R182" s="440"/>
      <c r="S182" s="440"/>
      <c r="T182" s="440"/>
      <c r="U182" s="440"/>
      <c r="V182" s="440"/>
      <c r="W182" s="440"/>
      <c r="X182" s="440"/>
      <c r="Y182" s="440"/>
      <c r="Z182" s="440"/>
      <c r="AA182" s="440"/>
      <c r="AB182" s="440"/>
      <c r="AC182" s="440"/>
      <c r="AD182" s="440"/>
      <c r="AE182" s="440"/>
      <c r="AF182" s="293"/>
      <c r="AG182" s="293"/>
      <c r="AH182" s="293"/>
      <c r="AI182" s="294"/>
      <c r="AJ182" s="295"/>
      <c r="AK182" s="295"/>
      <c r="AL182" s="295"/>
      <c r="AM182" s="295"/>
      <c r="AN182" s="295"/>
      <c r="AO182" s="295"/>
      <c r="AP182" s="295"/>
      <c r="AQ182" s="295"/>
      <c r="AR182" s="295"/>
      <c r="AS182" s="295"/>
      <c r="AT182" s="295"/>
      <c r="AU182" s="122"/>
      <c r="AV182" s="115"/>
      <c r="AW182" s="7"/>
      <c r="AX182" s="295"/>
      <c r="AY182" s="295"/>
      <c r="AZ182" s="295"/>
      <c r="BA182" s="295"/>
      <c r="BB182" s="295"/>
      <c r="BC182" s="295"/>
      <c r="BD182" s="295"/>
      <c r="BE182" s="295"/>
      <c r="BF182" s="295"/>
      <c r="BG182" s="295"/>
      <c r="BH182" s="295"/>
      <c r="BI182" s="122"/>
      <c r="BJ182" s="115"/>
      <c r="BK182" s="200"/>
      <c r="BL182" s="129"/>
      <c r="BM182" s="160"/>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row>
    <row r="183" spans="1:153" ht="19.5" customHeight="1">
      <c r="A183" s="133"/>
      <c r="B183" s="451"/>
      <c r="C183" s="133"/>
      <c r="D183" s="441"/>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310" t="s">
        <v>3150</v>
      </c>
      <c r="AG183" s="310"/>
      <c r="AH183" s="310"/>
      <c r="AI183" s="294"/>
      <c r="AJ183" s="312"/>
      <c r="AK183" s="313"/>
      <c r="AL183" s="313"/>
      <c r="AM183" s="313"/>
      <c r="AN183" s="313"/>
      <c r="AO183" s="313"/>
      <c r="AP183" s="313"/>
      <c r="AQ183" s="313"/>
      <c r="AR183" s="313"/>
      <c r="AS183" s="313"/>
      <c r="AT183" s="314"/>
      <c r="AU183" s="122"/>
      <c r="AV183" s="115" t="s">
        <v>0</v>
      </c>
      <c r="AW183" s="295"/>
      <c r="AX183" s="312"/>
      <c r="AY183" s="313"/>
      <c r="AZ183" s="313"/>
      <c r="BA183" s="313"/>
      <c r="BB183" s="313"/>
      <c r="BC183" s="313"/>
      <c r="BD183" s="313"/>
      <c r="BE183" s="313"/>
      <c r="BF183" s="313"/>
      <c r="BG183" s="313"/>
      <c r="BH183" s="314"/>
      <c r="BI183" s="122"/>
      <c r="BJ183" s="115" t="s">
        <v>2</v>
      </c>
      <c r="BK183" s="200"/>
      <c r="BL183" s="130" t="str">
        <f>IF(BM183&lt;&gt;"","●","")</f>
        <v/>
      </c>
      <c r="BM183" s="132" t="str">
        <f>IF(OR(AND(OR(AJ183=0,AJ183=""),AX183&gt;0),AND(AJ183&gt;0,OR(AX183=0,AX183=""))),"「レセプト件数」、「算定回数」のいずれかが「0」か「空白」となっていますが、それ以外が1以上となっています。正しいレセプト件数・算定回数をご記入ください。",IF(AJ183&gt;AX183,"「算定回数」が「レセプト件数」よりも小さくなっています。算定レセプトにおける算定回数をご記入ください。",""))</f>
        <v/>
      </c>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31"/>
      <c r="CW183" s="131"/>
      <c r="CX183" s="131"/>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row>
    <row r="184" spans="1:153" ht="2.25" customHeight="1" thickBot="1">
      <c r="A184" s="133"/>
      <c r="B184" s="451"/>
      <c r="C184" s="133"/>
      <c r="D184" s="443"/>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127"/>
      <c r="AG184" s="127"/>
      <c r="AH184" s="128"/>
      <c r="AI184" s="299"/>
      <c r="AJ184" s="298"/>
      <c r="AK184" s="298"/>
      <c r="AL184" s="298"/>
      <c r="AM184" s="298"/>
      <c r="AN184" s="298"/>
      <c r="AO184" s="298"/>
      <c r="AP184" s="298"/>
      <c r="AQ184" s="298"/>
      <c r="AR184" s="298"/>
      <c r="AS184" s="298"/>
      <c r="AT184" s="298"/>
      <c r="AU184" s="121"/>
      <c r="AV184" s="116"/>
      <c r="AW184" s="298"/>
      <c r="AX184" s="298"/>
      <c r="AY184" s="298"/>
      <c r="AZ184" s="298"/>
      <c r="BA184" s="298"/>
      <c r="BB184" s="298"/>
      <c r="BC184" s="298"/>
      <c r="BD184" s="298"/>
      <c r="BE184" s="298"/>
      <c r="BF184" s="298"/>
      <c r="BG184" s="298"/>
      <c r="BH184" s="298"/>
      <c r="BI184" s="121"/>
      <c r="BJ184" s="116"/>
      <c r="BK184" s="200"/>
      <c r="BL184" s="129"/>
      <c r="BM184" s="160"/>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row>
    <row r="185" spans="1:153" ht="2.25" customHeight="1">
      <c r="A185" s="133"/>
      <c r="B185" s="451"/>
      <c r="C185" s="133"/>
      <c r="D185" s="365" t="s">
        <v>6371</v>
      </c>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293"/>
      <c r="AG185" s="293"/>
      <c r="AH185" s="293"/>
      <c r="AI185" s="294"/>
      <c r="AJ185" s="295"/>
      <c r="AK185" s="295"/>
      <c r="AL185" s="295"/>
      <c r="AM185" s="295"/>
      <c r="AN185" s="295"/>
      <c r="AO185" s="295"/>
      <c r="AP185" s="295"/>
      <c r="AQ185" s="295"/>
      <c r="AR185" s="295"/>
      <c r="AS185" s="295"/>
      <c r="AT185" s="295"/>
      <c r="AU185" s="122"/>
      <c r="AV185" s="115"/>
      <c r="AW185" s="7"/>
      <c r="AX185" s="295"/>
      <c r="AY185" s="295"/>
      <c r="AZ185" s="295"/>
      <c r="BA185" s="295"/>
      <c r="BB185" s="295"/>
      <c r="BC185" s="295"/>
      <c r="BD185" s="295"/>
      <c r="BE185" s="295"/>
      <c r="BF185" s="295"/>
      <c r="BG185" s="295"/>
      <c r="BH185" s="295"/>
      <c r="BI185" s="122"/>
      <c r="BJ185" s="115"/>
      <c r="BK185" s="200"/>
      <c r="BL185" s="129"/>
      <c r="BM185" s="160"/>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row>
    <row r="186" spans="1:153" ht="19.5" customHeight="1">
      <c r="A186" s="133"/>
      <c r="B186" s="451"/>
      <c r="C186" s="133"/>
      <c r="D186" s="441"/>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310" t="s">
        <v>3151</v>
      </c>
      <c r="AG186" s="310"/>
      <c r="AH186" s="310"/>
      <c r="AI186" s="294"/>
      <c r="AJ186" s="312"/>
      <c r="AK186" s="313"/>
      <c r="AL186" s="313"/>
      <c r="AM186" s="313"/>
      <c r="AN186" s="313"/>
      <c r="AO186" s="313"/>
      <c r="AP186" s="313"/>
      <c r="AQ186" s="313"/>
      <c r="AR186" s="313"/>
      <c r="AS186" s="313"/>
      <c r="AT186" s="314"/>
      <c r="AU186" s="122"/>
      <c r="AV186" s="115" t="s">
        <v>0</v>
      </c>
      <c r="AW186" s="295"/>
      <c r="AX186" s="312"/>
      <c r="AY186" s="313"/>
      <c r="AZ186" s="313"/>
      <c r="BA186" s="313"/>
      <c r="BB186" s="313"/>
      <c r="BC186" s="313"/>
      <c r="BD186" s="313"/>
      <c r="BE186" s="313"/>
      <c r="BF186" s="313"/>
      <c r="BG186" s="313"/>
      <c r="BH186" s="314"/>
      <c r="BI186" s="122"/>
      <c r="BJ186" s="115" t="s">
        <v>2</v>
      </c>
      <c r="BK186" s="200"/>
      <c r="BL186" s="130" t="str">
        <f>IF(BM186&lt;&gt;"","●","")</f>
        <v/>
      </c>
      <c r="BM186" s="132" t="str">
        <f>IF(OR(AND(OR(AJ186=0,AJ186=""),AX186&gt;0),AND(AJ186&gt;0,OR(AX186=0,AX186=""))),"「レセプト件数」、「算定回数」のいずれかが「0」か「空白」となっていますが、それ以外が1以上となっています。正しいレセプト件数・算定回数をご記入ください。",IF(AJ186&gt;AX186,"「算定回数」が「レセプト件数」よりも小さくなっています。算定レセプトにおける算定回数をご記入ください。",""))</f>
        <v/>
      </c>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31"/>
      <c r="CW186" s="131"/>
      <c r="CX186" s="131"/>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row>
    <row r="187" spans="1:153" ht="2.25" customHeight="1" thickBot="1">
      <c r="A187" s="133"/>
      <c r="B187" s="451"/>
      <c r="C187" s="37"/>
      <c r="D187" s="443"/>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127"/>
      <c r="AG187" s="127"/>
      <c r="AH187" s="128"/>
      <c r="AI187" s="299"/>
      <c r="AJ187" s="298"/>
      <c r="AK187" s="298"/>
      <c r="AL187" s="298"/>
      <c r="AM187" s="298"/>
      <c r="AN187" s="298"/>
      <c r="AO187" s="298"/>
      <c r="AP187" s="298"/>
      <c r="AQ187" s="298"/>
      <c r="AR187" s="298"/>
      <c r="AS187" s="298"/>
      <c r="AT187" s="298"/>
      <c r="AU187" s="121"/>
      <c r="AV187" s="116"/>
      <c r="AW187" s="10"/>
      <c r="AX187" s="298"/>
      <c r="AY187" s="298"/>
      <c r="AZ187" s="298"/>
      <c r="BA187" s="298"/>
      <c r="BB187" s="298"/>
      <c r="BC187" s="298"/>
      <c r="BD187" s="298"/>
      <c r="BE187" s="298"/>
      <c r="BF187" s="298"/>
      <c r="BG187" s="298"/>
      <c r="BH187" s="298"/>
      <c r="BI187" s="121"/>
      <c r="BJ187" s="116"/>
      <c r="BK187" s="200"/>
      <c r="BL187" s="129"/>
      <c r="BM187" s="160"/>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row>
    <row r="188" spans="1:153" ht="2.25" customHeight="1">
      <c r="A188" s="133"/>
      <c r="B188" s="451"/>
      <c r="C188" s="133"/>
      <c r="D188" s="126"/>
      <c r="E188" s="126"/>
      <c r="F188" s="137"/>
      <c r="G188" s="126"/>
      <c r="H188" s="126"/>
      <c r="I188" s="126"/>
      <c r="J188" s="126"/>
      <c r="K188" s="126"/>
      <c r="L188" s="126"/>
      <c r="M188" s="126"/>
      <c r="N188" s="126"/>
      <c r="O188" s="126"/>
      <c r="P188" s="126"/>
      <c r="Q188" s="126"/>
      <c r="R188" s="126"/>
      <c r="S188" s="126"/>
      <c r="T188" s="126"/>
      <c r="U188" s="125"/>
      <c r="V188" s="125"/>
      <c r="W188" s="125"/>
      <c r="X188" s="125"/>
      <c r="Y188" s="125"/>
      <c r="Z188" s="125"/>
      <c r="AA188" s="125"/>
      <c r="AB188" s="125"/>
      <c r="AC188" s="125"/>
      <c r="AD188" s="125"/>
      <c r="AE188" s="125"/>
      <c r="AF188" s="293"/>
      <c r="AG188" s="293"/>
      <c r="AH188" s="293"/>
      <c r="AI188" s="294"/>
      <c r="AJ188" s="295"/>
      <c r="AK188" s="295"/>
      <c r="AL188" s="295"/>
      <c r="AM188" s="295"/>
      <c r="AN188" s="295"/>
      <c r="AO188" s="295"/>
      <c r="AP188" s="295"/>
      <c r="AQ188" s="295"/>
      <c r="AR188" s="295"/>
      <c r="AS188" s="295"/>
      <c r="AT188" s="295"/>
      <c r="AU188" s="122"/>
      <c r="AV188" s="115"/>
      <c r="AW188" s="7"/>
      <c r="AX188" s="295"/>
      <c r="AY188" s="295"/>
      <c r="AZ188" s="295"/>
      <c r="BA188" s="295"/>
      <c r="BB188" s="295"/>
      <c r="BC188" s="295"/>
      <c r="BD188" s="295"/>
      <c r="BE188" s="295"/>
      <c r="BF188" s="295"/>
      <c r="BG188" s="295"/>
      <c r="BH188" s="295"/>
      <c r="BI188" s="122"/>
      <c r="BJ188" s="115"/>
      <c r="BK188" s="200"/>
      <c r="BL188" s="129"/>
      <c r="BM188" s="160"/>
      <c r="BN188" s="129"/>
      <c r="BO188" s="129"/>
      <c r="BP188" s="129"/>
      <c r="BQ188" s="129"/>
      <c r="BR188" s="129"/>
      <c r="BS188" s="129"/>
      <c r="BT188" s="129"/>
      <c r="BU188" s="129"/>
      <c r="BV188" s="129"/>
      <c r="BW188" s="129"/>
      <c r="BX188" s="129"/>
      <c r="BY188" s="129"/>
      <c r="BZ188" s="129"/>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row>
    <row r="189" spans="1:153" ht="19.5" customHeight="1">
      <c r="A189" s="133"/>
      <c r="B189" s="451"/>
      <c r="C189" s="38" t="s">
        <v>1073</v>
      </c>
      <c r="D189" s="126"/>
      <c r="E189" s="126"/>
      <c r="F189" s="137"/>
      <c r="G189" s="126"/>
      <c r="H189" s="126"/>
      <c r="I189" s="126"/>
      <c r="J189" s="126"/>
      <c r="K189" s="126"/>
      <c r="L189" s="126"/>
      <c r="M189" s="126"/>
      <c r="N189" s="126"/>
      <c r="O189" s="126"/>
      <c r="P189" s="126"/>
      <c r="Q189" s="126"/>
      <c r="R189" s="126"/>
      <c r="S189" s="126"/>
      <c r="T189" s="126"/>
      <c r="U189" s="125"/>
      <c r="V189" s="125"/>
      <c r="W189" s="125"/>
      <c r="X189" s="125"/>
      <c r="Y189" s="125"/>
      <c r="Z189" s="125"/>
      <c r="AA189" s="125"/>
      <c r="AB189" s="125"/>
      <c r="AC189" s="125"/>
      <c r="AD189" s="125"/>
      <c r="AE189" s="125"/>
      <c r="AF189" s="310" t="s">
        <v>3152</v>
      </c>
      <c r="AG189" s="310"/>
      <c r="AH189" s="310"/>
      <c r="AI189" s="294"/>
      <c r="AJ189" s="312"/>
      <c r="AK189" s="313"/>
      <c r="AL189" s="313"/>
      <c r="AM189" s="313"/>
      <c r="AN189" s="313"/>
      <c r="AO189" s="313"/>
      <c r="AP189" s="313"/>
      <c r="AQ189" s="313"/>
      <c r="AR189" s="313"/>
      <c r="AS189" s="313"/>
      <c r="AT189" s="314"/>
      <c r="AU189" s="122"/>
      <c r="AV189" s="115" t="s">
        <v>0</v>
      </c>
      <c r="AW189" s="295"/>
      <c r="AX189" s="312"/>
      <c r="AY189" s="313"/>
      <c r="AZ189" s="313"/>
      <c r="BA189" s="313"/>
      <c r="BB189" s="313"/>
      <c r="BC189" s="313"/>
      <c r="BD189" s="313"/>
      <c r="BE189" s="313"/>
      <c r="BF189" s="313"/>
      <c r="BG189" s="313"/>
      <c r="BH189" s="314"/>
      <c r="BI189" s="122"/>
      <c r="BJ189" s="115" t="s">
        <v>2</v>
      </c>
      <c r="BK189" s="200"/>
      <c r="BL189" s="130" t="str">
        <f>IF(BM189&lt;&gt;"","●","")</f>
        <v/>
      </c>
      <c r="BM189" s="132" t="str">
        <f>IF(OR(AND(OR(AJ189=0,AJ189=""),AX189&gt;0),AND(AJ189&gt;0,OR(AX189=0,AX189=""))),"「レセプト件数」、「算定回数」のいずれかが「0」か「空白」となっていますが、それ以外が1以上となっています。正しいレセプト件数・算定回数をご記入ください。",IF(AJ189&gt;AX189,"「算定回数」が「レセプト件数」よりも小さくなっています。算定レセプトにおける算定回数をご記入ください。",IF(AND(AJ189+AX189&gt;0,SUM(AJ24:AT39,AJ69,AJ102,AJ132:AT150,AJ192:AT195,AJ201,AJ210,AJ219:AT222,AJ231:AT234,AJ243:AT267,AJ279:AT285,AJ291:AT306,AJ318,AJ327,AJ336,AJ339:AT351,AJ393,AJ417,AJ435,AJ453,AJ456,AJ477)+SUM(AX24:BH39,AX69,AX102,AX132:BH150,AX192:BH195,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31"/>
      <c r="CW189" s="131"/>
      <c r="CX189" s="131"/>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row>
    <row r="190" spans="1:153" ht="2.25" customHeight="1" thickBot="1">
      <c r="A190" s="133"/>
      <c r="B190" s="452"/>
      <c r="C190" s="37"/>
      <c r="D190" s="127"/>
      <c r="E190" s="127"/>
      <c r="F190" s="134"/>
      <c r="G190" s="127"/>
      <c r="H190" s="127"/>
      <c r="I190" s="127"/>
      <c r="J190" s="127"/>
      <c r="K190" s="127"/>
      <c r="L190" s="127"/>
      <c r="M190" s="127"/>
      <c r="N190" s="127"/>
      <c r="O190" s="127"/>
      <c r="P190" s="127"/>
      <c r="Q190" s="127"/>
      <c r="R190" s="127"/>
      <c r="S190" s="127"/>
      <c r="T190" s="127"/>
      <c r="U190" s="1"/>
      <c r="V190" s="1"/>
      <c r="W190" s="1"/>
      <c r="X190" s="1"/>
      <c r="Y190" s="1"/>
      <c r="Z190" s="1"/>
      <c r="AA190" s="1"/>
      <c r="AB190" s="1"/>
      <c r="AC190" s="1"/>
      <c r="AD190" s="1"/>
      <c r="AE190" s="1"/>
      <c r="AF190" s="127"/>
      <c r="AG190" s="127"/>
      <c r="AH190" s="128"/>
      <c r="AI190" s="299"/>
      <c r="AJ190" s="298"/>
      <c r="AK190" s="298"/>
      <c r="AL190" s="298"/>
      <c r="AM190" s="298"/>
      <c r="AN190" s="298"/>
      <c r="AO190" s="298"/>
      <c r="AP190" s="298"/>
      <c r="AQ190" s="298"/>
      <c r="AR190" s="298"/>
      <c r="AS190" s="298"/>
      <c r="AT190" s="298"/>
      <c r="AU190" s="121"/>
      <c r="AV190" s="116"/>
      <c r="AW190" s="10"/>
      <c r="AX190" s="298"/>
      <c r="AY190" s="298"/>
      <c r="AZ190" s="298"/>
      <c r="BA190" s="298"/>
      <c r="BB190" s="298"/>
      <c r="BC190" s="298"/>
      <c r="BD190" s="298"/>
      <c r="BE190" s="298"/>
      <c r="BF190" s="298"/>
      <c r="BG190" s="298"/>
      <c r="BH190" s="298"/>
      <c r="BI190" s="121"/>
      <c r="BJ190" s="116"/>
      <c r="BK190" s="200"/>
      <c r="BL190" s="129"/>
      <c r="BM190" s="160"/>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row>
    <row r="191" spans="1:153" ht="2.25" customHeight="1">
      <c r="A191" s="133"/>
      <c r="B191" s="437" t="s">
        <v>9</v>
      </c>
      <c r="C191" s="133"/>
      <c r="D191" s="126"/>
      <c r="E191" s="126"/>
      <c r="F191" s="137"/>
      <c r="G191" s="126"/>
      <c r="H191" s="126"/>
      <c r="I191" s="126"/>
      <c r="J191" s="126"/>
      <c r="K191" s="126"/>
      <c r="L191" s="126"/>
      <c r="M191" s="126"/>
      <c r="N191" s="126"/>
      <c r="O191" s="126"/>
      <c r="P191" s="126"/>
      <c r="Q191" s="126"/>
      <c r="R191" s="126"/>
      <c r="S191" s="126"/>
      <c r="T191" s="126"/>
      <c r="U191" s="125"/>
      <c r="V191" s="125"/>
      <c r="W191" s="125"/>
      <c r="X191" s="125"/>
      <c r="Y191" s="125"/>
      <c r="Z191" s="125"/>
      <c r="AA191" s="125"/>
      <c r="AB191" s="125"/>
      <c r="AC191" s="125"/>
      <c r="AD191" s="125"/>
      <c r="AE191" s="125"/>
      <c r="AF191" s="293"/>
      <c r="AG191" s="293"/>
      <c r="AH191" s="293"/>
      <c r="AI191" s="294"/>
      <c r="AJ191" s="295"/>
      <c r="AK191" s="295"/>
      <c r="AL191" s="295"/>
      <c r="AM191" s="295"/>
      <c r="AN191" s="295"/>
      <c r="AO191" s="295"/>
      <c r="AP191" s="295"/>
      <c r="AQ191" s="295"/>
      <c r="AR191" s="295"/>
      <c r="AS191" s="295"/>
      <c r="AT191" s="295"/>
      <c r="AU191" s="122"/>
      <c r="AV191" s="115"/>
      <c r="AW191" s="7"/>
      <c r="AX191" s="295"/>
      <c r="AY191" s="295"/>
      <c r="AZ191" s="295"/>
      <c r="BA191" s="295"/>
      <c r="BB191" s="295"/>
      <c r="BC191" s="295"/>
      <c r="BD191" s="295"/>
      <c r="BE191" s="295"/>
      <c r="BF191" s="295"/>
      <c r="BG191" s="295"/>
      <c r="BH191" s="295"/>
      <c r="BI191" s="122"/>
      <c r="BJ191" s="115"/>
      <c r="BK191" s="200"/>
      <c r="BL191" s="129"/>
      <c r="BM191" s="160"/>
      <c r="BN191" s="129"/>
      <c r="BO191" s="129"/>
      <c r="BP191" s="129"/>
      <c r="BQ191" s="129"/>
      <c r="BR191" s="129"/>
      <c r="BS191" s="129"/>
      <c r="BT191" s="129"/>
      <c r="BU191" s="129"/>
      <c r="BV191" s="129"/>
      <c r="BW191" s="129"/>
      <c r="BX191" s="129"/>
      <c r="BY191" s="129"/>
      <c r="BZ191" s="129"/>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row>
    <row r="192" spans="1:153" ht="19.5" customHeight="1">
      <c r="A192" s="133"/>
      <c r="B192" s="438"/>
      <c r="C192" s="133" t="s">
        <v>1074</v>
      </c>
      <c r="D192" s="126"/>
      <c r="E192" s="126"/>
      <c r="F192" s="137"/>
      <c r="G192" s="126"/>
      <c r="H192" s="126"/>
      <c r="I192" s="126"/>
      <c r="J192" s="126"/>
      <c r="K192" s="126"/>
      <c r="L192" s="126"/>
      <c r="M192" s="126"/>
      <c r="N192" s="126"/>
      <c r="O192" s="126"/>
      <c r="P192" s="126"/>
      <c r="Q192" s="126"/>
      <c r="R192" s="126"/>
      <c r="S192" s="126"/>
      <c r="T192" s="126"/>
      <c r="U192" s="125"/>
      <c r="V192" s="125"/>
      <c r="W192" s="125"/>
      <c r="X192" s="125"/>
      <c r="Y192" s="125"/>
      <c r="Z192" s="125"/>
      <c r="AA192" s="125"/>
      <c r="AB192" s="125"/>
      <c r="AC192" s="125"/>
      <c r="AD192" s="125"/>
      <c r="AE192" s="125"/>
      <c r="AF192" s="310" t="s">
        <v>3153</v>
      </c>
      <c r="AG192" s="310"/>
      <c r="AH192" s="310"/>
      <c r="AI192" s="294"/>
      <c r="AJ192" s="312"/>
      <c r="AK192" s="313"/>
      <c r="AL192" s="313"/>
      <c r="AM192" s="313"/>
      <c r="AN192" s="313"/>
      <c r="AO192" s="313"/>
      <c r="AP192" s="313"/>
      <c r="AQ192" s="313"/>
      <c r="AR192" s="313"/>
      <c r="AS192" s="313"/>
      <c r="AT192" s="314"/>
      <c r="AU192" s="122"/>
      <c r="AV192" s="115" t="s">
        <v>0</v>
      </c>
      <c r="AW192" s="295"/>
      <c r="AX192" s="312"/>
      <c r="AY192" s="313"/>
      <c r="AZ192" s="313"/>
      <c r="BA192" s="313"/>
      <c r="BB192" s="313"/>
      <c r="BC192" s="313"/>
      <c r="BD192" s="313"/>
      <c r="BE192" s="313"/>
      <c r="BF192" s="313"/>
      <c r="BG192" s="313"/>
      <c r="BH192" s="314"/>
      <c r="BI192" s="122"/>
      <c r="BJ192" s="115" t="s">
        <v>2</v>
      </c>
      <c r="BK192" s="200"/>
      <c r="BL192" s="130" t="str">
        <f>IF(BM192&lt;&gt;"","●","")</f>
        <v/>
      </c>
      <c r="BM192" s="132" t="str">
        <f>IF(OR(AND(OR(AJ192=0,AJ192=""),AX192&gt;0),AND(AJ192&gt;0,OR(AX192=0,AX192=""))),"「レセプト件数」、「算定回数」のいずれかが「0」か「空白」となっていますが、それ以外が1以上となっています。正しいレセプト件数・算定回数をご記入ください。",IF(AJ192&gt;AX192,"「算定回数」が「レセプト件数」よりも小さくなっています。算定レセプトにおける算定回数をご記入ください。",IF(AND(AJ192+AX192&gt;0,SUM(AJ69,AJ102,AJ132:AT135,AJ153,AJ162,AJ171,AJ180,AJ189,AJ195,AJ201,AJ210,AJ219:AT222,AJ231:AT234,AJ243:AT267,AJ279:AT285,AJ291:AT306,AJ318,AJ327,AJ336,AJ339:AT351,AJ393,AJ417,AJ435,AJ453,AJ456,AJ477)+SUM(AX69,AX102,AX132:BH135,AX153,AX162,AX171,AX180,AX189,AX195,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31"/>
      <c r="CW192" s="131"/>
      <c r="CX192" s="131"/>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row>
    <row r="193" spans="1:153" ht="2.25" customHeight="1" thickBot="1">
      <c r="A193" s="133"/>
      <c r="B193" s="438"/>
      <c r="C193" s="37"/>
      <c r="D193" s="127"/>
      <c r="E193" s="127"/>
      <c r="F193" s="134"/>
      <c r="G193" s="127"/>
      <c r="H193" s="127"/>
      <c r="I193" s="127"/>
      <c r="J193" s="127"/>
      <c r="K193" s="127"/>
      <c r="L193" s="127"/>
      <c r="M193" s="127"/>
      <c r="N193" s="127"/>
      <c r="O193" s="127"/>
      <c r="P193" s="127"/>
      <c r="Q193" s="127"/>
      <c r="R193" s="127"/>
      <c r="S193" s="127"/>
      <c r="T193" s="127"/>
      <c r="U193" s="1"/>
      <c r="V193" s="1"/>
      <c r="W193" s="1"/>
      <c r="X193" s="1"/>
      <c r="Y193" s="1"/>
      <c r="Z193" s="1"/>
      <c r="AA193" s="1"/>
      <c r="AB193" s="1"/>
      <c r="AC193" s="1"/>
      <c r="AD193" s="1"/>
      <c r="AE193" s="1"/>
      <c r="AF193" s="127"/>
      <c r="AG193" s="127"/>
      <c r="AH193" s="128"/>
      <c r="AI193" s="299"/>
      <c r="AJ193" s="298"/>
      <c r="AK193" s="298"/>
      <c r="AL193" s="298"/>
      <c r="AM193" s="298"/>
      <c r="AN193" s="298"/>
      <c r="AO193" s="298"/>
      <c r="AP193" s="298"/>
      <c r="AQ193" s="298"/>
      <c r="AR193" s="298"/>
      <c r="AS193" s="298"/>
      <c r="AT193" s="298"/>
      <c r="AU193" s="121"/>
      <c r="AV193" s="116"/>
      <c r="AW193" s="10"/>
      <c r="AX193" s="298"/>
      <c r="AY193" s="298"/>
      <c r="AZ193" s="298"/>
      <c r="BA193" s="298"/>
      <c r="BB193" s="298"/>
      <c r="BC193" s="298"/>
      <c r="BD193" s="298"/>
      <c r="BE193" s="298"/>
      <c r="BF193" s="298"/>
      <c r="BG193" s="298"/>
      <c r="BH193" s="298"/>
      <c r="BI193" s="121"/>
      <c r="BJ193" s="116"/>
      <c r="BK193" s="200"/>
      <c r="BL193" s="129"/>
      <c r="BM193" s="160"/>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row>
    <row r="194" spans="1:153" ht="2.25" customHeight="1">
      <c r="A194" s="133"/>
      <c r="B194" s="438"/>
      <c r="C194" s="133"/>
      <c r="D194" s="126"/>
      <c r="E194" s="126"/>
      <c r="F194" s="137"/>
      <c r="G194" s="126"/>
      <c r="H194" s="126"/>
      <c r="I194" s="126"/>
      <c r="J194" s="126"/>
      <c r="K194" s="126"/>
      <c r="L194" s="126"/>
      <c r="M194" s="126"/>
      <c r="N194" s="126"/>
      <c r="O194" s="126"/>
      <c r="P194" s="126"/>
      <c r="Q194" s="126"/>
      <c r="R194" s="126"/>
      <c r="S194" s="126"/>
      <c r="T194" s="126"/>
      <c r="U194" s="125"/>
      <c r="V194" s="125"/>
      <c r="W194" s="125"/>
      <c r="X194" s="125"/>
      <c r="Y194" s="125"/>
      <c r="Z194" s="125"/>
      <c r="AA194" s="125"/>
      <c r="AB194" s="125"/>
      <c r="AC194" s="125"/>
      <c r="AD194" s="125"/>
      <c r="AE194" s="125"/>
      <c r="AF194" s="293"/>
      <c r="AG194" s="293"/>
      <c r="AH194" s="293"/>
      <c r="AI194" s="294"/>
      <c r="AJ194" s="295"/>
      <c r="AK194" s="295"/>
      <c r="AL194" s="295"/>
      <c r="AM194" s="295"/>
      <c r="AN194" s="295"/>
      <c r="AO194" s="295"/>
      <c r="AP194" s="295"/>
      <c r="AQ194" s="295"/>
      <c r="AR194" s="295"/>
      <c r="AS194" s="295"/>
      <c r="AT194" s="295"/>
      <c r="AU194" s="122"/>
      <c r="AV194" s="115"/>
      <c r="AW194" s="7"/>
      <c r="AX194" s="295"/>
      <c r="AY194" s="295"/>
      <c r="AZ194" s="295"/>
      <c r="BA194" s="295"/>
      <c r="BB194" s="295"/>
      <c r="BC194" s="295"/>
      <c r="BD194" s="295"/>
      <c r="BE194" s="295"/>
      <c r="BF194" s="295"/>
      <c r="BG194" s="295"/>
      <c r="BH194" s="295"/>
      <c r="BI194" s="122"/>
      <c r="BJ194" s="115"/>
      <c r="BK194" s="200"/>
      <c r="BL194" s="129"/>
      <c r="BM194" s="160"/>
      <c r="BN194" s="129"/>
      <c r="BO194" s="129"/>
      <c r="BP194" s="129"/>
      <c r="BQ194" s="129"/>
      <c r="BR194" s="129"/>
      <c r="BS194" s="129"/>
      <c r="BT194" s="129"/>
      <c r="BU194" s="129"/>
      <c r="BV194" s="129"/>
      <c r="BW194" s="129"/>
      <c r="BX194" s="129"/>
      <c r="BY194" s="129"/>
      <c r="BZ194" s="129"/>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row>
    <row r="195" spans="1:153" ht="19.5" customHeight="1">
      <c r="A195" s="133"/>
      <c r="B195" s="438"/>
      <c r="C195" s="133" t="s">
        <v>1075</v>
      </c>
      <c r="D195" s="126"/>
      <c r="E195" s="126"/>
      <c r="F195" s="137"/>
      <c r="G195" s="126"/>
      <c r="H195" s="126"/>
      <c r="I195" s="126"/>
      <c r="J195" s="126"/>
      <c r="K195" s="126"/>
      <c r="L195" s="126"/>
      <c r="M195" s="126"/>
      <c r="N195" s="126"/>
      <c r="O195" s="126"/>
      <c r="P195" s="126"/>
      <c r="Q195" s="126"/>
      <c r="R195" s="126"/>
      <c r="S195" s="126"/>
      <c r="T195" s="126"/>
      <c r="U195" s="125"/>
      <c r="V195" s="125"/>
      <c r="W195" s="125"/>
      <c r="X195" s="125"/>
      <c r="Y195" s="125"/>
      <c r="Z195" s="125"/>
      <c r="AA195" s="125"/>
      <c r="AB195" s="125"/>
      <c r="AC195" s="125"/>
      <c r="AD195" s="125"/>
      <c r="AE195" s="125"/>
      <c r="AF195" s="310" t="s">
        <v>3154</v>
      </c>
      <c r="AG195" s="310"/>
      <c r="AH195" s="310"/>
      <c r="AI195" s="294"/>
      <c r="AJ195" s="312"/>
      <c r="AK195" s="313"/>
      <c r="AL195" s="313"/>
      <c r="AM195" s="313"/>
      <c r="AN195" s="313"/>
      <c r="AO195" s="313"/>
      <c r="AP195" s="313"/>
      <c r="AQ195" s="313"/>
      <c r="AR195" s="313"/>
      <c r="AS195" s="313"/>
      <c r="AT195" s="314"/>
      <c r="AU195" s="122"/>
      <c r="AV195" s="115" t="s">
        <v>0</v>
      </c>
      <c r="AW195" s="295"/>
      <c r="AX195" s="312"/>
      <c r="AY195" s="313"/>
      <c r="AZ195" s="313"/>
      <c r="BA195" s="313"/>
      <c r="BB195" s="313"/>
      <c r="BC195" s="313"/>
      <c r="BD195" s="313"/>
      <c r="BE195" s="313"/>
      <c r="BF195" s="313"/>
      <c r="BG195" s="313"/>
      <c r="BH195" s="314"/>
      <c r="BI195" s="122"/>
      <c r="BJ195" s="115" t="s">
        <v>2</v>
      </c>
      <c r="BK195" s="200"/>
      <c r="BL195" s="130" t="str">
        <f>IF(BM195&lt;&gt;"","●","")</f>
        <v/>
      </c>
      <c r="BM195" s="132" t="str">
        <f>IF(OR(AND(OR(AJ195=0,AJ195=""),AX195&gt;0),AND(AJ195&gt;0,OR(AX195=0,AX195=""))),"「レセプト件数」、「算定回数」のいずれかが「0」か「空白」となっていますが、それ以外が1以上となっています。正しいレセプト件数・算定回数をご記入ください。",IF(AJ195&gt;AX195,"「算定回数」が「レセプト件数」よりも小さくなっています。算定レセプトにおける算定回数をご記入ください。",IF(AND(AJ195+AX195&gt;0,SUM(AJ69,AJ102,AJ132:AT135,AJ153,AJ162,AJ171,AJ180,AJ189,AJ192:AT192,AJ201,AJ210,AJ219:AT222,AJ231:AT234,AJ243:AT267,AJ279:AT285,AJ291:AT306,AJ318,AJ327,AJ336,AJ339:AT351,AJ393,AJ417,AJ435,AJ453,AJ456,AJ477)+SUM(AX69,AX102,AX132:BH135,AX153,AX162,AX171,AX180,AX189,AX192:BH192,AX201,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131"/>
      <c r="CW195" s="131"/>
      <c r="CX195" s="131"/>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row>
    <row r="196" spans="1:153" ht="2.25" customHeight="1" thickBot="1">
      <c r="A196" s="133"/>
      <c r="B196" s="438"/>
      <c r="C196" s="37"/>
      <c r="D196" s="127"/>
      <c r="E196" s="127"/>
      <c r="F196" s="134"/>
      <c r="G196" s="127"/>
      <c r="H196" s="127"/>
      <c r="I196" s="127"/>
      <c r="J196" s="127"/>
      <c r="K196" s="127"/>
      <c r="L196" s="127"/>
      <c r="M196" s="127"/>
      <c r="N196" s="127"/>
      <c r="O196" s="127"/>
      <c r="P196" s="127"/>
      <c r="Q196" s="127"/>
      <c r="R196" s="127"/>
      <c r="S196" s="127"/>
      <c r="T196" s="127"/>
      <c r="U196" s="1"/>
      <c r="V196" s="1"/>
      <c r="W196" s="1"/>
      <c r="X196" s="1"/>
      <c r="Y196" s="1"/>
      <c r="Z196" s="1"/>
      <c r="AA196" s="1"/>
      <c r="AB196" s="1"/>
      <c r="AC196" s="1"/>
      <c r="AD196" s="1"/>
      <c r="AE196" s="1"/>
      <c r="AF196" s="127"/>
      <c r="AG196" s="127"/>
      <c r="AH196" s="128"/>
      <c r="AI196" s="299"/>
      <c r="AJ196" s="298"/>
      <c r="AK196" s="298"/>
      <c r="AL196" s="298"/>
      <c r="AM196" s="298"/>
      <c r="AN196" s="298"/>
      <c r="AO196" s="298"/>
      <c r="AP196" s="298"/>
      <c r="AQ196" s="298"/>
      <c r="AR196" s="298"/>
      <c r="AS196" s="298"/>
      <c r="AT196" s="298"/>
      <c r="AU196" s="121"/>
      <c r="AV196" s="116"/>
      <c r="AW196" s="10"/>
      <c r="AX196" s="298"/>
      <c r="AY196" s="298"/>
      <c r="AZ196" s="298"/>
      <c r="BA196" s="298"/>
      <c r="BB196" s="298"/>
      <c r="BC196" s="298"/>
      <c r="BD196" s="298"/>
      <c r="BE196" s="298"/>
      <c r="BF196" s="298"/>
      <c r="BG196" s="298"/>
      <c r="BH196" s="298"/>
      <c r="BI196" s="121"/>
      <c r="BJ196" s="116"/>
      <c r="BK196" s="200"/>
      <c r="BL196" s="129"/>
      <c r="BM196" s="160"/>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U196" s="129"/>
      <c r="EV196" s="129"/>
      <c r="EW196" s="129"/>
    </row>
    <row r="197" spans="1:153" ht="5.25" customHeight="1">
      <c r="B197" s="46"/>
      <c r="BI197" s="12"/>
      <c r="BK197" s="200"/>
      <c r="BL197" s="129"/>
      <c r="BM197" s="160"/>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row>
    <row r="198" spans="1:153" ht="16.5" customHeight="1">
      <c r="A198" s="328" t="s">
        <v>6368</v>
      </c>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29"/>
      <c r="AZ198" s="329"/>
      <c r="BA198" s="329"/>
      <c r="BB198" s="329"/>
      <c r="BC198" s="329"/>
      <c r="BD198" s="329"/>
      <c r="BE198" s="329"/>
      <c r="BF198" s="329"/>
      <c r="BG198" s="329"/>
      <c r="BH198" s="329"/>
      <c r="BI198" s="329"/>
      <c r="BJ198" s="448"/>
      <c r="BK198" s="200"/>
      <c r="BL198" s="129"/>
      <c r="BM198" s="160"/>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row>
    <row r="199" spans="1:153" s="65" customFormat="1" ht="17.25" customHeight="1" thickBot="1">
      <c r="A199" s="35"/>
      <c r="B199" s="36"/>
      <c r="C199" s="33"/>
      <c r="D199" s="33"/>
      <c r="E199" s="33"/>
      <c r="F199" s="34"/>
      <c r="G199" s="33"/>
      <c r="H199" s="33"/>
      <c r="I199" s="33"/>
      <c r="J199" s="33"/>
      <c r="K199" s="33"/>
      <c r="L199" s="33"/>
      <c r="M199" s="33"/>
      <c r="N199" s="33"/>
      <c r="O199" s="33"/>
      <c r="P199" s="33"/>
      <c r="Q199" s="33"/>
      <c r="R199" s="33"/>
      <c r="S199" s="33"/>
      <c r="T199" s="33"/>
      <c r="U199" s="9"/>
      <c r="V199" s="9"/>
      <c r="W199" s="9"/>
      <c r="X199" s="9"/>
      <c r="Y199" s="9"/>
      <c r="Z199" s="9"/>
      <c r="AA199" s="9"/>
      <c r="AB199" s="9"/>
      <c r="AC199" s="9"/>
      <c r="AD199" s="9"/>
      <c r="AE199" s="9"/>
      <c r="AF199" s="433"/>
      <c r="AG199" s="433"/>
      <c r="AH199" s="449"/>
      <c r="AI199" s="450" t="s">
        <v>3</v>
      </c>
      <c r="AJ199" s="421"/>
      <c r="AK199" s="421"/>
      <c r="AL199" s="421"/>
      <c r="AM199" s="421"/>
      <c r="AN199" s="421"/>
      <c r="AO199" s="421"/>
      <c r="AP199" s="421"/>
      <c r="AQ199" s="421"/>
      <c r="AR199" s="421"/>
      <c r="AS199" s="421"/>
      <c r="AT199" s="421"/>
      <c r="AU199" s="421"/>
      <c r="AV199" s="422"/>
      <c r="AW199" s="420" t="s">
        <v>30</v>
      </c>
      <c r="AX199" s="421"/>
      <c r="AY199" s="421"/>
      <c r="AZ199" s="421"/>
      <c r="BA199" s="421"/>
      <c r="BB199" s="421"/>
      <c r="BC199" s="421"/>
      <c r="BD199" s="421"/>
      <c r="BE199" s="421"/>
      <c r="BF199" s="421"/>
      <c r="BG199" s="421"/>
      <c r="BH199" s="421"/>
      <c r="BI199" s="421"/>
      <c r="BJ199" s="423"/>
      <c r="BK199" s="201"/>
      <c r="BL199" s="30"/>
      <c r="BM199" s="161"/>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row>
    <row r="200" spans="1:153" ht="2.25" customHeight="1">
      <c r="A200" s="133"/>
      <c r="B200" s="451" t="s">
        <v>9</v>
      </c>
      <c r="C200" s="133"/>
      <c r="D200" s="126"/>
      <c r="E200" s="126"/>
      <c r="F200" s="137"/>
      <c r="G200" s="126"/>
      <c r="H200" s="126"/>
      <c r="I200" s="126"/>
      <c r="J200" s="126"/>
      <c r="K200" s="126"/>
      <c r="L200" s="126"/>
      <c r="M200" s="126"/>
      <c r="N200" s="126"/>
      <c r="O200" s="126"/>
      <c r="P200" s="126"/>
      <c r="Q200" s="126"/>
      <c r="R200" s="126"/>
      <c r="S200" s="126"/>
      <c r="T200" s="126"/>
      <c r="U200" s="125"/>
      <c r="V200" s="125"/>
      <c r="W200" s="125"/>
      <c r="X200" s="125"/>
      <c r="Y200" s="125"/>
      <c r="Z200" s="125"/>
      <c r="AA200" s="125"/>
      <c r="AB200" s="125"/>
      <c r="AC200" s="125"/>
      <c r="AD200" s="125"/>
      <c r="AE200" s="125"/>
      <c r="AF200" s="293"/>
      <c r="AG200" s="293"/>
      <c r="AH200" s="293"/>
      <c r="AI200" s="294"/>
      <c r="AJ200" s="295"/>
      <c r="AK200" s="295"/>
      <c r="AL200" s="295"/>
      <c r="AM200" s="295"/>
      <c r="AN200" s="295"/>
      <c r="AO200" s="295"/>
      <c r="AP200" s="295"/>
      <c r="AQ200" s="295"/>
      <c r="AR200" s="295"/>
      <c r="AS200" s="295"/>
      <c r="AT200" s="295"/>
      <c r="AU200" s="122"/>
      <c r="AV200" s="115"/>
      <c r="AW200" s="7"/>
      <c r="AX200" s="295"/>
      <c r="AY200" s="295"/>
      <c r="AZ200" s="295"/>
      <c r="BA200" s="295"/>
      <c r="BB200" s="295"/>
      <c r="BC200" s="295"/>
      <c r="BD200" s="295"/>
      <c r="BE200" s="295"/>
      <c r="BF200" s="295"/>
      <c r="BG200" s="295"/>
      <c r="BH200" s="295"/>
      <c r="BI200" s="122"/>
      <c r="BJ200" s="115"/>
      <c r="BK200" s="200"/>
      <c r="BL200" s="129"/>
      <c r="BM200" s="160"/>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row>
    <row r="201" spans="1:153" ht="19.5" customHeight="1">
      <c r="A201" s="133"/>
      <c r="B201" s="451"/>
      <c r="C201" s="133" t="s">
        <v>1076</v>
      </c>
      <c r="D201" s="126"/>
      <c r="E201" s="126"/>
      <c r="F201" s="137"/>
      <c r="G201" s="126"/>
      <c r="H201" s="126"/>
      <c r="I201" s="126"/>
      <c r="J201" s="126"/>
      <c r="K201" s="126"/>
      <c r="L201" s="126"/>
      <c r="M201" s="126"/>
      <c r="N201" s="126"/>
      <c r="O201" s="126"/>
      <c r="P201" s="126"/>
      <c r="Q201" s="126"/>
      <c r="R201" s="126"/>
      <c r="S201" s="126"/>
      <c r="T201" s="126"/>
      <c r="U201" s="125"/>
      <c r="V201" s="125"/>
      <c r="W201" s="125"/>
      <c r="X201" s="125"/>
      <c r="Y201" s="125"/>
      <c r="Z201" s="125"/>
      <c r="AA201" s="125"/>
      <c r="AB201" s="125"/>
      <c r="AC201" s="125"/>
      <c r="AD201" s="125"/>
      <c r="AE201" s="125"/>
      <c r="AF201" s="310" t="s">
        <v>3155</v>
      </c>
      <c r="AG201" s="310"/>
      <c r="AH201" s="310"/>
      <c r="AI201" s="294"/>
      <c r="AJ201" s="312"/>
      <c r="AK201" s="313"/>
      <c r="AL201" s="313"/>
      <c r="AM201" s="313"/>
      <c r="AN201" s="313"/>
      <c r="AO201" s="313"/>
      <c r="AP201" s="313"/>
      <c r="AQ201" s="313"/>
      <c r="AR201" s="313"/>
      <c r="AS201" s="313"/>
      <c r="AT201" s="314"/>
      <c r="AU201" s="122"/>
      <c r="AV201" s="115" t="s">
        <v>0</v>
      </c>
      <c r="AW201" s="295"/>
      <c r="AX201" s="312"/>
      <c r="AY201" s="313"/>
      <c r="AZ201" s="313"/>
      <c r="BA201" s="313"/>
      <c r="BB201" s="313"/>
      <c r="BC201" s="313"/>
      <c r="BD201" s="313"/>
      <c r="BE201" s="313"/>
      <c r="BF201" s="313"/>
      <c r="BG201" s="313"/>
      <c r="BH201" s="314"/>
      <c r="BI201" s="122"/>
      <c r="BJ201" s="115" t="s">
        <v>2</v>
      </c>
      <c r="BK201" s="200"/>
      <c r="BL201" s="130" t="str">
        <f>IF(BM201&lt;&gt;"","●","")</f>
        <v/>
      </c>
      <c r="BM201" s="132" t="str">
        <f>IF(OR(AND(OR(AJ201=0,AJ201=""),OR(AX201&gt;0,AJ204+AJ207&gt;0,AX204+AX207&gt;0)),AND(OR(AJ201&gt;0,AJ204+AJ207&gt;0,AX204+AX207&gt;0),OR(AX201=0,AX201=""))),"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201&gt;AX201,"「算定回数」が「レセプト件数」よりも小さくなっています。算定レセプトにおける算定回数をご記入ください。",IF(COUNTIF(BL204:BL207,"●")&gt;0,"内訳の項目に記入内容の見直しが必要な欄があります。メッセージの内容をご確認のうえ、適宜、ご修正ください。",IF(AX201&lt;&gt;AX204+AX207,"当該項目の「算定回数」と、内訳の「算定回数」の合計が一致していません。正しい算定回数をご記入ください。",IF(OR(AJ201&lt;MAX(AJ204,AJ207),AJ201&gt;AJ204+AJ207),"当該項目の「レセプト件数」が、内訳の個別の項目の数値を下回っているか、内訳の合計よりも大きくなっています。正しいレセプト件数をご記入ください。",IF(AND(AJ201+AX201&gt;0,SUM(AJ69,AJ102,AJ132:AT135,AJ153,AJ162,AJ171,AJ180,AJ189,AJ192:AT195,AJ210,AJ219:AT222,AJ231:AT234,AJ243:AT267,AJ279:AT285,AJ291:AT306,AJ318,AJ327,AJ336,AJ339:AT351,AJ393,AJ417,AJ435,AJ453,AJ456,AJ477)+SUM(AX69,AX102,AX132:BH135,AX153,AX162,AX171,AX180,AX189,AX192:BH195,AX210,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31"/>
      <c r="CW201" s="131"/>
      <c r="CX201" s="131"/>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row>
    <row r="202" spans="1:153" ht="2.25" customHeight="1" thickBot="1">
      <c r="A202" s="133"/>
      <c r="B202" s="451"/>
      <c r="C202" s="133"/>
      <c r="D202" s="127"/>
      <c r="E202" s="127"/>
      <c r="F202" s="134"/>
      <c r="G202" s="127"/>
      <c r="H202" s="127"/>
      <c r="I202" s="127"/>
      <c r="J202" s="127"/>
      <c r="K202" s="127"/>
      <c r="L202" s="127"/>
      <c r="M202" s="127"/>
      <c r="N202" s="127"/>
      <c r="O202" s="127"/>
      <c r="P202" s="127"/>
      <c r="Q202" s="127"/>
      <c r="R202" s="127"/>
      <c r="S202" s="127"/>
      <c r="T202" s="127"/>
      <c r="U202" s="1"/>
      <c r="V202" s="1"/>
      <c r="W202" s="1"/>
      <c r="X202" s="1"/>
      <c r="Y202" s="1"/>
      <c r="Z202" s="1"/>
      <c r="AA202" s="1"/>
      <c r="AB202" s="1"/>
      <c r="AC202" s="1"/>
      <c r="AD202" s="1"/>
      <c r="AE202" s="1"/>
      <c r="AF202" s="127"/>
      <c r="AG202" s="127"/>
      <c r="AH202" s="128"/>
      <c r="AI202" s="299"/>
      <c r="AJ202" s="298"/>
      <c r="AK202" s="298"/>
      <c r="AL202" s="298"/>
      <c r="AM202" s="298"/>
      <c r="AN202" s="298"/>
      <c r="AO202" s="298"/>
      <c r="AP202" s="298"/>
      <c r="AQ202" s="298"/>
      <c r="AR202" s="298"/>
      <c r="AS202" s="298"/>
      <c r="AT202" s="298"/>
      <c r="AU202" s="121"/>
      <c r="AV202" s="116"/>
      <c r="AW202" s="10"/>
      <c r="AX202" s="298"/>
      <c r="AY202" s="298"/>
      <c r="AZ202" s="298"/>
      <c r="BA202" s="298"/>
      <c r="BB202" s="298"/>
      <c r="BC202" s="298"/>
      <c r="BD202" s="298"/>
      <c r="BE202" s="298"/>
      <c r="BF202" s="298"/>
      <c r="BG202" s="298"/>
      <c r="BH202" s="298"/>
      <c r="BI202" s="121"/>
      <c r="BJ202" s="116"/>
      <c r="BK202" s="200"/>
      <c r="BL202" s="129"/>
      <c r="BM202" s="160"/>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row>
    <row r="203" spans="1:153" ht="2.25" customHeight="1">
      <c r="A203" s="133"/>
      <c r="B203" s="451"/>
      <c r="C203" s="133"/>
      <c r="D203" s="35"/>
      <c r="E203" s="126"/>
      <c r="F203" s="137"/>
      <c r="G203" s="126"/>
      <c r="H203" s="126"/>
      <c r="I203" s="126"/>
      <c r="J203" s="126"/>
      <c r="K203" s="126"/>
      <c r="L203" s="126"/>
      <c r="M203" s="126"/>
      <c r="N203" s="126"/>
      <c r="O203" s="126"/>
      <c r="P203" s="126"/>
      <c r="Q203" s="126"/>
      <c r="R203" s="126"/>
      <c r="S203" s="126"/>
      <c r="T203" s="126"/>
      <c r="U203" s="125"/>
      <c r="V203" s="125"/>
      <c r="W203" s="125"/>
      <c r="X203" s="125"/>
      <c r="Y203" s="125"/>
      <c r="Z203" s="125"/>
      <c r="AA203" s="125"/>
      <c r="AB203" s="125"/>
      <c r="AC203" s="125"/>
      <c r="AD203" s="125"/>
      <c r="AE203" s="125"/>
      <c r="AF203" s="293"/>
      <c r="AG203" s="293"/>
      <c r="AH203" s="293"/>
      <c r="AI203" s="294"/>
      <c r="AJ203" s="295"/>
      <c r="AK203" s="295"/>
      <c r="AL203" s="295"/>
      <c r="AM203" s="295"/>
      <c r="AN203" s="295"/>
      <c r="AO203" s="295"/>
      <c r="AP203" s="295"/>
      <c r="AQ203" s="295"/>
      <c r="AR203" s="295"/>
      <c r="AS203" s="295"/>
      <c r="AT203" s="295"/>
      <c r="AU203" s="122"/>
      <c r="AV203" s="115"/>
      <c r="AW203" s="7"/>
      <c r="AX203" s="295"/>
      <c r="AY203" s="295"/>
      <c r="AZ203" s="295"/>
      <c r="BA203" s="295"/>
      <c r="BB203" s="295"/>
      <c r="BC203" s="295"/>
      <c r="BD203" s="295"/>
      <c r="BE203" s="295"/>
      <c r="BF203" s="295"/>
      <c r="BG203" s="295"/>
      <c r="BH203" s="295"/>
      <c r="BI203" s="122"/>
      <c r="BJ203" s="115"/>
      <c r="BK203" s="200"/>
      <c r="BL203" s="129"/>
      <c r="BM203" s="160"/>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row>
    <row r="204" spans="1:153" ht="19.5" customHeight="1">
      <c r="A204" s="133"/>
      <c r="B204" s="451"/>
      <c r="C204" s="133"/>
      <c r="D204" s="133" t="s">
        <v>136</v>
      </c>
      <c r="E204" s="126"/>
      <c r="F204" s="137"/>
      <c r="G204" s="126"/>
      <c r="H204" s="126"/>
      <c r="I204" s="126"/>
      <c r="J204" s="126"/>
      <c r="K204" s="126"/>
      <c r="L204" s="126"/>
      <c r="M204" s="126"/>
      <c r="N204" s="126"/>
      <c r="O204" s="126"/>
      <c r="P204" s="126"/>
      <c r="Q204" s="126"/>
      <c r="R204" s="126"/>
      <c r="S204" s="126"/>
      <c r="T204" s="126"/>
      <c r="U204" s="125"/>
      <c r="V204" s="125"/>
      <c r="W204" s="125"/>
      <c r="X204" s="125"/>
      <c r="Y204" s="125"/>
      <c r="Z204" s="125"/>
      <c r="AA204" s="125"/>
      <c r="AB204" s="125"/>
      <c r="AC204" s="125"/>
      <c r="AD204" s="125"/>
      <c r="AE204" s="125"/>
      <c r="AF204" s="310" t="s">
        <v>3156</v>
      </c>
      <c r="AG204" s="310"/>
      <c r="AH204" s="310"/>
      <c r="AI204" s="294"/>
      <c r="AJ204" s="312"/>
      <c r="AK204" s="313"/>
      <c r="AL204" s="313"/>
      <c r="AM204" s="313"/>
      <c r="AN204" s="313"/>
      <c r="AO204" s="313"/>
      <c r="AP204" s="313"/>
      <c r="AQ204" s="313"/>
      <c r="AR204" s="313"/>
      <c r="AS204" s="313"/>
      <c r="AT204" s="314"/>
      <c r="AU204" s="122"/>
      <c r="AV204" s="115" t="s">
        <v>0</v>
      </c>
      <c r="AW204" s="295"/>
      <c r="AX204" s="312"/>
      <c r="AY204" s="313"/>
      <c r="AZ204" s="313"/>
      <c r="BA204" s="313"/>
      <c r="BB204" s="313"/>
      <c r="BC204" s="313"/>
      <c r="BD204" s="313"/>
      <c r="BE204" s="313"/>
      <c r="BF204" s="313"/>
      <c r="BG204" s="313"/>
      <c r="BH204" s="314"/>
      <c r="BI204" s="122"/>
      <c r="BJ204" s="115" t="s">
        <v>2</v>
      </c>
      <c r="BK204" s="200"/>
      <c r="BL204" s="130" t="str">
        <f>IF(BM204&lt;&gt;"","●","")</f>
        <v/>
      </c>
      <c r="BM204" s="132" t="str">
        <f>IF(OR(AND(OR(AJ204=0,AJ204=""),AX204&gt;0),AND(AJ204&gt;0,OR(AX204=0,AX204=""))),"「レセプト件数」、「算定回数」のいずれかが「0」か「空白」となっていますが、それ以外が1以上となっています。正しいレセプト件数・算定回数をご記入ください。",IF(AJ204&gt;AX204,"「算定回数」が「レセプト件数」よりも小さくなっています。算定レセプトにおける算定回数をご記入ください。",""))</f>
        <v/>
      </c>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131"/>
      <c r="CW204" s="131"/>
      <c r="CX204" s="131"/>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row>
    <row r="205" spans="1:153" ht="2.25" customHeight="1" thickBot="1">
      <c r="A205" s="133"/>
      <c r="B205" s="451"/>
      <c r="C205" s="133"/>
      <c r="D205" s="37"/>
      <c r="E205" s="127"/>
      <c r="F205" s="134"/>
      <c r="G205" s="127"/>
      <c r="H205" s="127"/>
      <c r="I205" s="127"/>
      <c r="J205" s="127"/>
      <c r="K205" s="127"/>
      <c r="L205" s="127"/>
      <c r="M205" s="127"/>
      <c r="N205" s="127"/>
      <c r="O205" s="127"/>
      <c r="P205" s="127"/>
      <c r="Q205" s="127"/>
      <c r="R205" s="127"/>
      <c r="S205" s="127"/>
      <c r="T205" s="127"/>
      <c r="U205" s="1"/>
      <c r="V205" s="1"/>
      <c r="W205" s="1"/>
      <c r="X205" s="1"/>
      <c r="Y205" s="1"/>
      <c r="Z205" s="1"/>
      <c r="AA205" s="1"/>
      <c r="AB205" s="1"/>
      <c r="AC205" s="1"/>
      <c r="AD205" s="1"/>
      <c r="AE205" s="1"/>
      <c r="AF205" s="127"/>
      <c r="AG205" s="127"/>
      <c r="AH205" s="128"/>
      <c r="AI205" s="299"/>
      <c r="AJ205" s="298"/>
      <c r="AK205" s="298"/>
      <c r="AL205" s="298"/>
      <c r="AM205" s="298"/>
      <c r="AN205" s="298"/>
      <c r="AO205" s="298"/>
      <c r="AP205" s="298"/>
      <c r="AQ205" s="298"/>
      <c r="AR205" s="298"/>
      <c r="AS205" s="298"/>
      <c r="AT205" s="298"/>
      <c r="AU205" s="121"/>
      <c r="AV205" s="116"/>
      <c r="AW205" s="10"/>
      <c r="AX205" s="298"/>
      <c r="AY205" s="298"/>
      <c r="AZ205" s="298"/>
      <c r="BA205" s="298"/>
      <c r="BB205" s="298"/>
      <c r="BC205" s="298"/>
      <c r="BD205" s="298"/>
      <c r="BE205" s="298"/>
      <c r="BF205" s="298"/>
      <c r="BG205" s="298"/>
      <c r="BH205" s="298"/>
      <c r="BI205" s="121"/>
      <c r="BJ205" s="116"/>
      <c r="BK205" s="200"/>
      <c r="BL205" s="129"/>
      <c r="BM205" s="160"/>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row>
    <row r="206" spans="1:153" ht="2.25" customHeight="1">
      <c r="A206" s="133"/>
      <c r="B206" s="451"/>
      <c r="C206" s="133"/>
      <c r="D206" s="133"/>
      <c r="E206" s="126"/>
      <c r="F206" s="137"/>
      <c r="G206" s="126"/>
      <c r="H206" s="126"/>
      <c r="I206" s="126"/>
      <c r="J206" s="126"/>
      <c r="K206" s="126"/>
      <c r="L206" s="126"/>
      <c r="M206" s="126"/>
      <c r="N206" s="126"/>
      <c r="O206" s="126"/>
      <c r="P206" s="126"/>
      <c r="Q206" s="126"/>
      <c r="R206" s="126"/>
      <c r="S206" s="126"/>
      <c r="T206" s="126"/>
      <c r="U206" s="125"/>
      <c r="V206" s="125"/>
      <c r="W206" s="125"/>
      <c r="X206" s="125"/>
      <c r="Y206" s="125"/>
      <c r="Z206" s="125"/>
      <c r="AA206" s="125"/>
      <c r="AB206" s="125"/>
      <c r="AC206" s="125"/>
      <c r="AD206" s="125"/>
      <c r="AE206" s="125"/>
      <c r="AF206" s="293"/>
      <c r="AG206" s="293"/>
      <c r="AH206" s="293"/>
      <c r="AI206" s="294"/>
      <c r="AJ206" s="295"/>
      <c r="AK206" s="295"/>
      <c r="AL206" s="295"/>
      <c r="AM206" s="295"/>
      <c r="AN206" s="295"/>
      <c r="AO206" s="295"/>
      <c r="AP206" s="295"/>
      <c r="AQ206" s="295"/>
      <c r="AR206" s="295"/>
      <c r="AS206" s="295"/>
      <c r="AT206" s="295"/>
      <c r="AU206" s="122"/>
      <c r="AV206" s="115"/>
      <c r="AW206" s="7"/>
      <c r="AX206" s="295"/>
      <c r="AY206" s="295"/>
      <c r="AZ206" s="295"/>
      <c r="BA206" s="295"/>
      <c r="BB206" s="295"/>
      <c r="BC206" s="295"/>
      <c r="BD206" s="295"/>
      <c r="BE206" s="295"/>
      <c r="BF206" s="295"/>
      <c r="BG206" s="295"/>
      <c r="BH206" s="295"/>
      <c r="BI206" s="122"/>
      <c r="BJ206" s="115"/>
      <c r="BK206" s="200"/>
      <c r="BL206" s="129"/>
      <c r="BM206" s="160"/>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row>
    <row r="207" spans="1:153" ht="19.5" customHeight="1">
      <c r="A207" s="133"/>
      <c r="B207" s="451"/>
      <c r="C207" s="133"/>
      <c r="D207" s="133" t="s">
        <v>137</v>
      </c>
      <c r="E207" s="126"/>
      <c r="F207" s="137"/>
      <c r="G207" s="126"/>
      <c r="H207" s="126"/>
      <c r="I207" s="126"/>
      <c r="J207" s="126"/>
      <c r="K207" s="126"/>
      <c r="L207" s="126"/>
      <c r="M207" s="126"/>
      <c r="N207" s="126"/>
      <c r="O207" s="126"/>
      <c r="P207" s="126"/>
      <c r="Q207" s="126"/>
      <c r="R207" s="126"/>
      <c r="S207" s="126"/>
      <c r="T207" s="126"/>
      <c r="U207" s="125"/>
      <c r="V207" s="125"/>
      <c r="W207" s="125"/>
      <c r="X207" s="125"/>
      <c r="Y207" s="125"/>
      <c r="Z207" s="125"/>
      <c r="AA207" s="125"/>
      <c r="AB207" s="125"/>
      <c r="AC207" s="125"/>
      <c r="AD207" s="125"/>
      <c r="AE207" s="125"/>
      <c r="AF207" s="310" t="s">
        <v>3157</v>
      </c>
      <c r="AG207" s="310"/>
      <c r="AH207" s="310"/>
      <c r="AI207" s="294"/>
      <c r="AJ207" s="312"/>
      <c r="AK207" s="313"/>
      <c r="AL207" s="313"/>
      <c r="AM207" s="313"/>
      <c r="AN207" s="313"/>
      <c r="AO207" s="313"/>
      <c r="AP207" s="313"/>
      <c r="AQ207" s="313"/>
      <c r="AR207" s="313"/>
      <c r="AS207" s="313"/>
      <c r="AT207" s="314"/>
      <c r="AU207" s="122"/>
      <c r="AV207" s="115" t="s">
        <v>0</v>
      </c>
      <c r="AW207" s="295"/>
      <c r="AX207" s="312"/>
      <c r="AY207" s="313"/>
      <c r="AZ207" s="313"/>
      <c r="BA207" s="313"/>
      <c r="BB207" s="313"/>
      <c r="BC207" s="313"/>
      <c r="BD207" s="313"/>
      <c r="BE207" s="313"/>
      <c r="BF207" s="313"/>
      <c r="BG207" s="313"/>
      <c r="BH207" s="314"/>
      <c r="BI207" s="122"/>
      <c r="BJ207" s="115" t="s">
        <v>2</v>
      </c>
      <c r="BK207" s="200"/>
      <c r="BL207" s="130" t="str">
        <f>IF(BM207&lt;&gt;"","●","")</f>
        <v/>
      </c>
      <c r="BM207" s="132" t="str">
        <f>IF(OR(AND(OR(AJ207=0,AJ207=""),AX207&gt;0),AND(AJ207&gt;0,OR(AX207=0,AX207=""))),"「レセプト件数」、「算定回数」のいずれかが「0」か「空白」となっていますが、それ以外が1以上となっています。正しいレセプト件数・算定回数をご記入ください。",IF(AJ207&gt;AX207,"「算定回数」が「レセプト件数」よりも小さくなっています。算定レセプトにおける算定回数をご記入ください。",""))</f>
        <v/>
      </c>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131"/>
      <c r="CW207" s="131"/>
      <c r="CX207" s="131"/>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row>
    <row r="208" spans="1:153" ht="2.25" customHeight="1" thickBot="1">
      <c r="A208" s="133"/>
      <c r="B208" s="451"/>
      <c r="C208" s="37"/>
      <c r="D208" s="37"/>
      <c r="E208" s="127"/>
      <c r="F208" s="134"/>
      <c r="G208" s="127"/>
      <c r="H208" s="127"/>
      <c r="I208" s="127"/>
      <c r="J208" s="127"/>
      <c r="K208" s="127"/>
      <c r="L208" s="127"/>
      <c r="M208" s="127"/>
      <c r="N208" s="127"/>
      <c r="O208" s="127"/>
      <c r="P208" s="127"/>
      <c r="Q208" s="127"/>
      <c r="R208" s="127"/>
      <c r="S208" s="127"/>
      <c r="T208" s="127"/>
      <c r="U208" s="1"/>
      <c r="V208" s="1"/>
      <c r="W208" s="1"/>
      <c r="X208" s="1"/>
      <c r="Y208" s="1"/>
      <c r="Z208" s="1"/>
      <c r="AA208" s="1"/>
      <c r="AB208" s="1"/>
      <c r="AC208" s="1"/>
      <c r="AD208" s="1"/>
      <c r="AE208" s="1"/>
      <c r="AF208" s="127"/>
      <c r="AG208" s="127"/>
      <c r="AH208" s="128"/>
      <c r="AI208" s="299"/>
      <c r="AJ208" s="298"/>
      <c r="AK208" s="298"/>
      <c r="AL208" s="298"/>
      <c r="AM208" s="298"/>
      <c r="AN208" s="298"/>
      <c r="AO208" s="298"/>
      <c r="AP208" s="298"/>
      <c r="AQ208" s="298"/>
      <c r="AR208" s="298"/>
      <c r="AS208" s="298"/>
      <c r="AT208" s="298"/>
      <c r="AU208" s="121"/>
      <c r="AV208" s="116"/>
      <c r="AW208" s="10"/>
      <c r="AX208" s="298"/>
      <c r="AY208" s="298"/>
      <c r="AZ208" s="298"/>
      <c r="BA208" s="298"/>
      <c r="BB208" s="298"/>
      <c r="BC208" s="298"/>
      <c r="BD208" s="298"/>
      <c r="BE208" s="298"/>
      <c r="BF208" s="298"/>
      <c r="BG208" s="298"/>
      <c r="BH208" s="298"/>
      <c r="BI208" s="121"/>
      <c r="BJ208" s="116"/>
      <c r="BK208" s="200"/>
      <c r="BL208" s="129"/>
      <c r="BM208" s="160"/>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row>
    <row r="209" spans="1:153" ht="2.25" customHeight="1">
      <c r="A209" s="133"/>
      <c r="B209" s="451"/>
      <c r="C209" s="133"/>
      <c r="D209" s="126"/>
      <c r="E209" s="126"/>
      <c r="F209" s="137"/>
      <c r="G209" s="126"/>
      <c r="H209" s="126"/>
      <c r="I209" s="126"/>
      <c r="J209" s="126"/>
      <c r="K209" s="126"/>
      <c r="L209" s="126"/>
      <c r="M209" s="126"/>
      <c r="N209" s="126"/>
      <c r="O209" s="126"/>
      <c r="P209" s="126"/>
      <c r="Q209" s="126"/>
      <c r="R209" s="126"/>
      <c r="S209" s="126"/>
      <c r="T209" s="126"/>
      <c r="U209" s="125"/>
      <c r="V209" s="125"/>
      <c r="W209" s="125"/>
      <c r="X209" s="125"/>
      <c r="Y209" s="125"/>
      <c r="Z209" s="125"/>
      <c r="AA209" s="125"/>
      <c r="AB209" s="125"/>
      <c r="AC209" s="125"/>
      <c r="AD209" s="125"/>
      <c r="AE209" s="125"/>
      <c r="AF209" s="293"/>
      <c r="AG209" s="293"/>
      <c r="AH209" s="293"/>
      <c r="AI209" s="294"/>
      <c r="AJ209" s="295"/>
      <c r="AK209" s="295"/>
      <c r="AL209" s="295"/>
      <c r="AM209" s="295"/>
      <c r="AN209" s="295"/>
      <c r="AO209" s="295"/>
      <c r="AP209" s="295"/>
      <c r="AQ209" s="295"/>
      <c r="AR209" s="295"/>
      <c r="AS209" s="295"/>
      <c r="AT209" s="295"/>
      <c r="AU209" s="122"/>
      <c r="AV209" s="115"/>
      <c r="AW209" s="7"/>
      <c r="AX209" s="295"/>
      <c r="AY209" s="295"/>
      <c r="AZ209" s="295"/>
      <c r="BA209" s="295"/>
      <c r="BB209" s="295"/>
      <c r="BC209" s="295"/>
      <c r="BD209" s="295"/>
      <c r="BE209" s="295"/>
      <c r="BF209" s="295"/>
      <c r="BG209" s="295"/>
      <c r="BH209" s="295"/>
      <c r="BI209" s="122"/>
      <c r="BJ209" s="115"/>
      <c r="BK209" s="200"/>
      <c r="BL209" s="129"/>
      <c r="BM209" s="160"/>
      <c r="BN209" s="129"/>
      <c r="BO209" s="129"/>
      <c r="BP209" s="129"/>
      <c r="BQ209" s="129"/>
      <c r="BR209" s="129"/>
      <c r="BS209" s="129"/>
      <c r="BT209" s="129"/>
      <c r="BU209" s="129"/>
      <c r="BV209" s="129"/>
      <c r="BW209" s="129"/>
      <c r="BX209" s="129"/>
      <c r="BY209" s="129"/>
      <c r="BZ209" s="129"/>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row>
    <row r="210" spans="1:153" ht="19.5" customHeight="1">
      <c r="A210" s="133"/>
      <c r="B210" s="451"/>
      <c r="C210" s="133" t="s">
        <v>1077</v>
      </c>
      <c r="D210" s="126"/>
      <c r="E210" s="126"/>
      <c r="F210" s="137"/>
      <c r="G210" s="126"/>
      <c r="H210" s="126"/>
      <c r="I210" s="126"/>
      <c r="J210" s="126"/>
      <c r="K210" s="126"/>
      <c r="L210" s="126"/>
      <c r="M210" s="126"/>
      <c r="N210" s="126"/>
      <c r="O210" s="126"/>
      <c r="P210" s="126"/>
      <c r="Q210" s="126"/>
      <c r="R210" s="126"/>
      <c r="S210" s="126"/>
      <c r="T210" s="126"/>
      <c r="U210" s="125"/>
      <c r="V210" s="125"/>
      <c r="W210" s="125"/>
      <c r="X210" s="125"/>
      <c r="Y210" s="125"/>
      <c r="Z210" s="125"/>
      <c r="AA210" s="125"/>
      <c r="AB210" s="125"/>
      <c r="AC210" s="125"/>
      <c r="AD210" s="125"/>
      <c r="AE210" s="125"/>
      <c r="AF210" s="310" t="s">
        <v>3158</v>
      </c>
      <c r="AG210" s="310"/>
      <c r="AH210" s="310"/>
      <c r="AI210" s="294"/>
      <c r="AJ210" s="312"/>
      <c r="AK210" s="313"/>
      <c r="AL210" s="313"/>
      <c r="AM210" s="313"/>
      <c r="AN210" s="313"/>
      <c r="AO210" s="313"/>
      <c r="AP210" s="313"/>
      <c r="AQ210" s="313"/>
      <c r="AR210" s="313"/>
      <c r="AS210" s="313"/>
      <c r="AT210" s="314"/>
      <c r="AU210" s="122"/>
      <c r="AV210" s="115" t="s">
        <v>0</v>
      </c>
      <c r="AW210" s="295"/>
      <c r="AX210" s="312"/>
      <c r="AY210" s="313"/>
      <c r="AZ210" s="313"/>
      <c r="BA210" s="313"/>
      <c r="BB210" s="313"/>
      <c r="BC210" s="313"/>
      <c r="BD210" s="313"/>
      <c r="BE210" s="313"/>
      <c r="BF210" s="313"/>
      <c r="BG210" s="313"/>
      <c r="BH210" s="314"/>
      <c r="BI210" s="122"/>
      <c r="BJ210" s="115" t="s">
        <v>2</v>
      </c>
      <c r="BK210" s="200"/>
      <c r="BL210" s="130" t="str">
        <f>IF(BM210&lt;&gt;"","●","")</f>
        <v/>
      </c>
      <c r="BM210" s="132" t="str">
        <f>IF(OR(AND(OR(AJ210=0,AJ210=""),OR(AX210&gt;0,AJ213+AJ216&gt;0,AX213+AX216&gt;0)),AND(OR(AJ210&gt;0,AJ213+AJ216&gt;0,AX213+AX216&gt;0),OR(AX210=0,AX210=""))),"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210&gt;AX210,"「算定回数」が「レセプト件数」よりも小さくなっています。算定レセプトにおける算定回数をご記入ください。",IF(COUNTIF(BL213:BL216,"●")&gt;0,"内訳の項目に記入内容の見直しが必要な欄があります。メッセージの内容をご確認のうえ、適宜、ご修正ください。",IF(AX210&lt;&gt;AX213+AX216,"当該項目の「算定回数」と、内訳の「算定回数」の合計が一致していません。正しい算定回数をご記入ください。",IF(OR(AJ210&lt;MAX(AJ213,AJ216),AJ210&gt;AJ213+AJ216),"当該項目の「レセプト件数」が、内訳の個別の項目の数値を下回っているか、内訳の合計よりも大きくなっています。正しいレセプト件数をご記入ください。",IF(AND(AJ210+AX210&gt;0,SUM(AJ69,AJ102,AJ132:AT135,AJ153,AJ162,AJ171,AJ180,AJ189,AJ192:AT195,AJ201,AJ219:AT222,AJ231:AT234,AJ243:AT267,AJ279:AT285,AJ291:AT306,AJ318,AJ327,AJ336,AJ339:AT351,AJ393,AJ417,AJ435,AJ453,AJ456,AJ477)+SUM(AX69,AX102,AX132:BH135,AX153,AX162,AX171,AX180,AX189,AX192:BH195,AX201,AX219: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31"/>
      <c r="CW210" s="131"/>
      <c r="CX210" s="131"/>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row>
    <row r="211" spans="1:153" ht="2.25" customHeight="1" thickBot="1">
      <c r="A211" s="133"/>
      <c r="B211" s="451"/>
      <c r="C211" s="133"/>
      <c r="D211" s="127"/>
      <c r="E211" s="127"/>
      <c r="F211" s="134"/>
      <c r="G211" s="127"/>
      <c r="H211" s="127"/>
      <c r="I211" s="127"/>
      <c r="J211" s="127"/>
      <c r="K211" s="127"/>
      <c r="L211" s="127"/>
      <c r="M211" s="127"/>
      <c r="N211" s="127"/>
      <c r="O211" s="127"/>
      <c r="P211" s="127"/>
      <c r="Q211" s="127"/>
      <c r="R211" s="127"/>
      <c r="S211" s="127"/>
      <c r="T211" s="127"/>
      <c r="U211" s="1"/>
      <c r="V211" s="1"/>
      <c r="W211" s="1"/>
      <c r="X211" s="1"/>
      <c r="Y211" s="1"/>
      <c r="Z211" s="1"/>
      <c r="AA211" s="1"/>
      <c r="AB211" s="1"/>
      <c r="AC211" s="1"/>
      <c r="AD211" s="1"/>
      <c r="AE211" s="1"/>
      <c r="AF211" s="127"/>
      <c r="AG211" s="127"/>
      <c r="AH211" s="128"/>
      <c r="AI211" s="299"/>
      <c r="AJ211" s="298"/>
      <c r="AK211" s="298"/>
      <c r="AL211" s="298"/>
      <c r="AM211" s="298"/>
      <c r="AN211" s="298"/>
      <c r="AO211" s="298"/>
      <c r="AP211" s="298"/>
      <c r="AQ211" s="298"/>
      <c r="AR211" s="298"/>
      <c r="AS211" s="298"/>
      <c r="AT211" s="298"/>
      <c r="AU211" s="121"/>
      <c r="AV211" s="116"/>
      <c r="AW211" s="10"/>
      <c r="AX211" s="298"/>
      <c r="AY211" s="298"/>
      <c r="AZ211" s="298"/>
      <c r="BA211" s="298"/>
      <c r="BB211" s="298"/>
      <c r="BC211" s="298"/>
      <c r="BD211" s="298"/>
      <c r="BE211" s="298"/>
      <c r="BF211" s="298"/>
      <c r="BG211" s="298"/>
      <c r="BH211" s="298"/>
      <c r="BI211" s="121"/>
      <c r="BJ211" s="116"/>
      <c r="BK211" s="200"/>
      <c r="BL211" s="129"/>
      <c r="BM211" s="160"/>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row>
    <row r="212" spans="1:153" ht="2.25" customHeight="1">
      <c r="A212" s="133"/>
      <c r="B212" s="451"/>
      <c r="C212" s="133"/>
      <c r="D212" s="35"/>
      <c r="E212" s="126"/>
      <c r="F212" s="137"/>
      <c r="G212" s="126"/>
      <c r="H212" s="126"/>
      <c r="I212" s="126"/>
      <c r="J212" s="126"/>
      <c r="K212" s="126"/>
      <c r="L212" s="126"/>
      <c r="M212" s="126"/>
      <c r="N212" s="126"/>
      <c r="O212" s="126"/>
      <c r="P212" s="126"/>
      <c r="Q212" s="126"/>
      <c r="R212" s="126"/>
      <c r="S212" s="126"/>
      <c r="T212" s="126"/>
      <c r="U212" s="125"/>
      <c r="V212" s="125"/>
      <c r="W212" s="125"/>
      <c r="X212" s="125"/>
      <c r="Y212" s="125"/>
      <c r="Z212" s="125"/>
      <c r="AA212" s="125"/>
      <c r="AB212" s="125"/>
      <c r="AC212" s="125"/>
      <c r="AD212" s="125"/>
      <c r="AE212" s="125"/>
      <c r="AF212" s="293"/>
      <c r="AG212" s="293"/>
      <c r="AH212" s="293"/>
      <c r="AI212" s="294"/>
      <c r="AJ212" s="295"/>
      <c r="AK212" s="295"/>
      <c r="AL212" s="295"/>
      <c r="AM212" s="295"/>
      <c r="AN212" s="295"/>
      <c r="AO212" s="295"/>
      <c r="AP212" s="295"/>
      <c r="AQ212" s="295"/>
      <c r="AR212" s="295"/>
      <c r="AS212" s="295"/>
      <c r="AT212" s="295"/>
      <c r="AU212" s="122"/>
      <c r="AV212" s="115"/>
      <c r="AW212" s="7"/>
      <c r="AX212" s="295"/>
      <c r="AY212" s="295"/>
      <c r="AZ212" s="295"/>
      <c r="BA212" s="295"/>
      <c r="BB212" s="295"/>
      <c r="BC212" s="295"/>
      <c r="BD212" s="295"/>
      <c r="BE212" s="295"/>
      <c r="BF212" s="295"/>
      <c r="BG212" s="295"/>
      <c r="BH212" s="295"/>
      <c r="BI212" s="122"/>
      <c r="BJ212" s="115"/>
      <c r="BK212" s="200"/>
      <c r="BL212" s="129"/>
      <c r="BM212" s="160"/>
      <c r="BN212" s="129"/>
      <c r="BO212" s="129"/>
      <c r="BP212" s="129"/>
      <c r="BQ212" s="129"/>
      <c r="BR212" s="129"/>
      <c r="BS212" s="129"/>
      <c r="BT212" s="129"/>
      <c r="BU212" s="129"/>
      <c r="BV212" s="129"/>
      <c r="BW212" s="129"/>
      <c r="BX212" s="129"/>
      <c r="BY212" s="129"/>
      <c r="BZ212" s="129"/>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row>
    <row r="213" spans="1:153" ht="19.5" customHeight="1">
      <c r="A213" s="133"/>
      <c r="B213" s="451"/>
      <c r="C213" s="133"/>
      <c r="D213" s="133" t="s">
        <v>136</v>
      </c>
      <c r="E213" s="126"/>
      <c r="F213" s="137"/>
      <c r="G213" s="126"/>
      <c r="H213" s="126"/>
      <c r="I213" s="126"/>
      <c r="J213" s="126"/>
      <c r="K213" s="126"/>
      <c r="L213" s="126"/>
      <c r="M213" s="126"/>
      <c r="N213" s="126"/>
      <c r="O213" s="126"/>
      <c r="P213" s="126"/>
      <c r="Q213" s="126"/>
      <c r="R213" s="126"/>
      <c r="S213" s="126"/>
      <c r="T213" s="126"/>
      <c r="U213" s="125"/>
      <c r="V213" s="125"/>
      <c r="W213" s="125"/>
      <c r="X213" s="125"/>
      <c r="Y213" s="125"/>
      <c r="Z213" s="125"/>
      <c r="AA213" s="125"/>
      <c r="AB213" s="125"/>
      <c r="AC213" s="125"/>
      <c r="AD213" s="125"/>
      <c r="AE213" s="125"/>
      <c r="AF213" s="310" t="s">
        <v>3159</v>
      </c>
      <c r="AG213" s="310"/>
      <c r="AH213" s="310"/>
      <c r="AI213" s="294"/>
      <c r="AJ213" s="312"/>
      <c r="AK213" s="313"/>
      <c r="AL213" s="313"/>
      <c r="AM213" s="313"/>
      <c r="AN213" s="313"/>
      <c r="AO213" s="313"/>
      <c r="AP213" s="313"/>
      <c r="AQ213" s="313"/>
      <c r="AR213" s="313"/>
      <c r="AS213" s="313"/>
      <c r="AT213" s="314"/>
      <c r="AU213" s="122"/>
      <c r="AV213" s="115" t="s">
        <v>0</v>
      </c>
      <c r="AW213" s="295"/>
      <c r="AX213" s="312"/>
      <c r="AY213" s="313"/>
      <c r="AZ213" s="313"/>
      <c r="BA213" s="313"/>
      <c r="BB213" s="313"/>
      <c r="BC213" s="313"/>
      <c r="BD213" s="313"/>
      <c r="BE213" s="313"/>
      <c r="BF213" s="313"/>
      <c r="BG213" s="313"/>
      <c r="BH213" s="314"/>
      <c r="BI213" s="122"/>
      <c r="BJ213" s="115" t="s">
        <v>2</v>
      </c>
      <c r="BK213" s="200"/>
      <c r="BL213" s="130" t="str">
        <f>IF(BM213&lt;&gt;"","●","")</f>
        <v/>
      </c>
      <c r="BM213" s="132" t="str">
        <f>IF(OR(AND(OR(AJ213=0,AJ213=""),AX213&gt;0),AND(AJ213&gt;0,OR(AX213=0,AX213=""))),"「レセプト件数」、「算定回数」のいずれかが「0」か「空白」となっていますが、それ以外が1以上となっています。正しいレセプト件数・算定回数をご記入ください。",IF(AJ213&gt;AX213,"「算定回数」が「レセプト件数」よりも小さくなっています。算定レセプトにおける算定回数をご記入ください。",""))</f>
        <v/>
      </c>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131"/>
      <c r="CW213" s="131"/>
      <c r="CX213" s="131"/>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row>
    <row r="214" spans="1:153" ht="2.25" customHeight="1" thickBot="1">
      <c r="A214" s="133"/>
      <c r="B214" s="451"/>
      <c r="C214" s="133"/>
      <c r="D214" s="37"/>
      <c r="E214" s="127"/>
      <c r="F214" s="134"/>
      <c r="G214" s="127"/>
      <c r="H214" s="127"/>
      <c r="I214" s="127"/>
      <c r="J214" s="127"/>
      <c r="K214" s="127"/>
      <c r="L214" s="127"/>
      <c r="M214" s="127"/>
      <c r="N214" s="127"/>
      <c r="O214" s="127"/>
      <c r="P214" s="127"/>
      <c r="Q214" s="127"/>
      <c r="R214" s="127"/>
      <c r="S214" s="127"/>
      <c r="T214" s="127"/>
      <c r="U214" s="1"/>
      <c r="V214" s="1"/>
      <c r="W214" s="1"/>
      <c r="X214" s="1"/>
      <c r="Y214" s="1"/>
      <c r="Z214" s="1"/>
      <c r="AA214" s="1"/>
      <c r="AB214" s="1"/>
      <c r="AC214" s="1"/>
      <c r="AD214" s="1"/>
      <c r="AE214" s="1"/>
      <c r="AF214" s="127"/>
      <c r="AG214" s="127"/>
      <c r="AH214" s="128"/>
      <c r="AI214" s="299"/>
      <c r="AJ214" s="298"/>
      <c r="AK214" s="298"/>
      <c r="AL214" s="298"/>
      <c r="AM214" s="298"/>
      <c r="AN214" s="298"/>
      <c r="AO214" s="298"/>
      <c r="AP214" s="298"/>
      <c r="AQ214" s="298"/>
      <c r="AR214" s="298"/>
      <c r="AS214" s="298"/>
      <c r="AT214" s="298"/>
      <c r="AU214" s="121"/>
      <c r="AV214" s="116"/>
      <c r="AW214" s="10"/>
      <c r="AX214" s="298"/>
      <c r="AY214" s="298"/>
      <c r="AZ214" s="298"/>
      <c r="BA214" s="298"/>
      <c r="BB214" s="298"/>
      <c r="BC214" s="298"/>
      <c r="BD214" s="298"/>
      <c r="BE214" s="298"/>
      <c r="BF214" s="298"/>
      <c r="BG214" s="298"/>
      <c r="BH214" s="298"/>
      <c r="BI214" s="121"/>
      <c r="BJ214" s="116"/>
      <c r="BK214" s="200"/>
      <c r="BL214" s="129"/>
      <c r="BM214" s="160"/>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row>
    <row r="215" spans="1:153" ht="2.25" customHeight="1">
      <c r="A215" s="133"/>
      <c r="B215" s="451"/>
      <c r="C215" s="133"/>
      <c r="D215" s="133"/>
      <c r="E215" s="126"/>
      <c r="F215" s="137"/>
      <c r="G215" s="126"/>
      <c r="H215" s="126"/>
      <c r="I215" s="126"/>
      <c r="J215" s="126"/>
      <c r="K215" s="126"/>
      <c r="L215" s="126"/>
      <c r="M215" s="126"/>
      <c r="N215" s="126"/>
      <c r="O215" s="126"/>
      <c r="P215" s="126"/>
      <c r="Q215" s="126"/>
      <c r="R215" s="126"/>
      <c r="S215" s="126"/>
      <c r="T215" s="126"/>
      <c r="U215" s="125"/>
      <c r="V215" s="125"/>
      <c r="W215" s="125"/>
      <c r="X215" s="125"/>
      <c r="Y215" s="125"/>
      <c r="Z215" s="125"/>
      <c r="AA215" s="125"/>
      <c r="AB215" s="125"/>
      <c r="AC215" s="125"/>
      <c r="AD215" s="125"/>
      <c r="AE215" s="125"/>
      <c r="AF215" s="293"/>
      <c r="AG215" s="293"/>
      <c r="AH215" s="293"/>
      <c r="AI215" s="294"/>
      <c r="AJ215" s="295"/>
      <c r="AK215" s="295"/>
      <c r="AL215" s="295"/>
      <c r="AM215" s="295"/>
      <c r="AN215" s="295"/>
      <c r="AO215" s="295"/>
      <c r="AP215" s="295"/>
      <c r="AQ215" s="295"/>
      <c r="AR215" s="295"/>
      <c r="AS215" s="295"/>
      <c r="AT215" s="295"/>
      <c r="AU215" s="122"/>
      <c r="AV215" s="115"/>
      <c r="AW215" s="7"/>
      <c r="AX215" s="295"/>
      <c r="AY215" s="295"/>
      <c r="AZ215" s="295"/>
      <c r="BA215" s="295"/>
      <c r="BB215" s="295"/>
      <c r="BC215" s="295"/>
      <c r="BD215" s="295"/>
      <c r="BE215" s="295"/>
      <c r="BF215" s="295"/>
      <c r="BG215" s="295"/>
      <c r="BH215" s="295"/>
      <c r="BI215" s="122"/>
      <c r="BJ215" s="115"/>
      <c r="BK215" s="200"/>
      <c r="BL215" s="129"/>
      <c r="BM215" s="160"/>
      <c r="BN215" s="129"/>
      <c r="BO215" s="129"/>
      <c r="BP215" s="129"/>
      <c r="BQ215" s="129"/>
      <c r="BR215" s="129"/>
      <c r="BS215" s="129"/>
      <c r="BT215" s="129"/>
      <c r="BU215" s="129"/>
      <c r="BV215" s="129"/>
      <c r="BW215" s="129"/>
      <c r="BX215" s="129"/>
      <c r="BY215" s="129"/>
      <c r="BZ215" s="129"/>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row>
    <row r="216" spans="1:153" ht="19.5" customHeight="1">
      <c r="A216" s="133"/>
      <c r="B216" s="451"/>
      <c r="C216" s="133"/>
      <c r="D216" s="133" t="s">
        <v>137</v>
      </c>
      <c r="E216" s="126"/>
      <c r="F216" s="137"/>
      <c r="G216" s="126"/>
      <c r="H216" s="126"/>
      <c r="I216" s="126"/>
      <c r="J216" s="126"/>
      <c r="K216" s="126"/>
      <c r="L216" s="126"/>
      <c r="M216" s="126"/>
      <c r="N216" s="126"/>
      <c r="O216" s="126"/>
      <c r="P216" s="126"/>
      <c r="Q216" s="126"/>
      <c r="R216" s="126"/>
      <c r="S216" s="126"/>
      <c r="T216" s="126"/>
      <c r="U216" s="125"/>
      <c r="V216" s="125"/>
      <c r="W216" s="125"/>
      <c r="X216" s="125"/>
      <c r="Y216" s="125"/>
      <c r="Z216" s="125"/>
      <c r="AA216" s="125"/>
      <c r="AB216" s="125"/>
      <c r="AC216" s="125"/>
      <c r="AD216" s="125"/>
      <c r="AE216" s="125"/>
      <c r="AF216" s="310" t="s">
        <v>3160</v>
      </c>
      <c r="AG216" s="310"/>
      <c r="AH216" s="310"/>
      <c r="AI216" s="294"/>
      <c r="AJ216" s="312"/>
      <c r="AK216" s="313"/>
      <c r="AL216" s="313"/>
      <c r="AM216" s="313"/>
      <c r="AN216" s="313"/>
      <c r="AO216" s="313"/>
      <c r="AP216" s="313"/>
      <c r="AQ216" s="313"/>
      <c r="AR216" s="313"/>
      <c r="AS216" s="313"/>
      <c r="AT216" s="314"/>
      <c r="AU216" s="122"/>
      <c r="AV216" s="115" t="s">
        <v>0</v>
      </c>
      <c r="AW216" s="295"/>
      <c r="AX216" s="312"/>
      <c r="AY216" s="313"/>
      <c r="AZ216" s="313"/>
      <c r="BA216" s="313"/>
      <c r="BB216" s="313"/>
      <c r="BC216" s="313"/>
      <c r="BD216" s="313"/>
      <c r="BE216" s="313"/>
      <c r="BF216" s="313"/>
      <c r="BG216" s="313"/>
      <c r="BH216" s="314"/>
      <c r="BI216" s="122"/>
      <c r="BJ216" s="115" t="s">
        <v>2</v>
      </c>
      <c r="BK216" s="200"/>
      <c r="BL216" s="130" t="str">
        <f>IF(BM216&lt;&gt;"","●","")</f>
        <v/>
      </c>
      <c r="BM216" s="132" t="str">
        <f>IF(OR(AND(OR(AJ216=0,AJ216=""),AX216&gt;0),AND(AJ216&gt;0,OR(AX216=0,AX216=""))),"「レセプト件数」、「算定回数」のいずれかが「0」か「空白」となっていますが、それ以外が1以上となっています。正しいレセプト件数・算定回数をご記入ください。",IF(AJ216&gt;AX216,"「算定回数」が「レセプト件数」よりも小さくなっています。算定レセプトにおける算定回数をご記入ください。",""))</f>
        <v/>
      </c>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131"/>
      <c r="CW216" s="131"/>
      <c r="CX216" s="131"/>
      <c r="CY216" s="129"/>
      <c r="CZ216" s="129"/>
      <c r="DA216" s="129"/>
      <c r="DB216" s="129"/>
      <c r="DC216" s="129"/>
      <c r="DD216" s="129"/>
      <c r="DE216" s="129"/>
      <c r="DF216" s="129"/>
      <c r="DG216" s="129"/>
      <c r="DH216" s="129"/>
      <c r="DI216" s="129"/>
      <c r="DJ216" s="129"/>
      <c r="DK216" s="129"/>
      <c r="DL216" s="129"/>
      <c r="DM216" s="129"/>
      <c r="DN216" s="129"/>
      <c r="DO216" s="129"/>
      <c r="DP216" s="129"/>
      <c r="DQ216" s="129"/>
      <c r="DR216" s="129"/>
      <c r="DS216" s="129"/>
      <c r="DT216" s="129"/>
      <c r="DU216" s="129"/>
      <c r="DV216" s="129"/>
      <c r="DW216" s="129"/>
      <c r="DX216" s="129"/>
      <c r="DY216" s="129"/>
      <c r="DZ216" s="129"/>
      <c r="EA216" s="129"/>
      <c r="EB216" s="129"/>
      <c r="EC216" s="129"/>
      <c r="ED216" s="129"/>
      <c r="EE216" s="129"/>
      <c r="EF216" s="129"/>
      <c r="EG216" s="129"/>
      <c r="EH216" s="129"/>
      <c r="EI216" s="129"/>
      <c r="EJ216" s="129"/>
      <c r="EK216" s="129"/>
      <c r="EL216" s="129"/>
      <c r="EM216" s="129"/>
      <c r="EN216" s="129"/>
      <c r="EO216" s="129"/>
      <c r="EP216" s="129"/>
      <c r="EQ216" s="129"/>
      <c r="ER216" s="129"/>
      <c r="ES216" s="129"/>
      <c r="ET216" s="129"/>
      <c r="EU216" s="129"/>
      <c r="EV216" s="129"/>
      <c r="EW216" s="129"/>
    </row>
    <row r="217" spans="1:153" ht="2.25" customHeight="1" thickBot="1">
      <c r="A217" s="133"/>
      <c r="B217" s="451"/>
      <c r="C217" s="37"/>
      <c r="D217" s="37"/>
      <c r="E217" s="127"/>
      <c r="F217" s="134"/>
      <c r="G217" s="127"/>
      <c r="H217" s="127"/>
      <c r="I217" s="127"/>
      <c r="J217" s="127"/>
      <c r="K217" s="127"/>
      <c r="L217" s="127"/>
      <c r="M217" s="127"/>
      <c r="N217" s="127"/>
      <c r="O217" s="127"/>
      <c r="P217" s="127"/>
      <c r="Q217" s="127"/>
      <c r="R217" s="127"/>
      <c r="S217" s="127"/>
      <c r="T217" s="127"/>
      <c r="U217" s="1"/>
      <c r="V217" s="1"/>
      <c r="W217" s="1"/>
      <c r="X217" s="1"/>
      <c r="Y217" s="1"/>
      <c r="Z217" s="1"/>
      <c r="AA217" s="1"/>
      <c r="AB217" s="1"/>
      <c r="AC217" s="1"/>
      <c r="AD217" s="1"/>
      <c r="AE217" s="1"/>
      <c r="AF217" s="127"/>
      <c r="AG217" s="127"/>
      <c r="AH217" s="128"/>
      <c r="AI217" s="299"/>
      <c r="AJ217" s="298"/>
      <c r="AK217" s="298"/>
      <c r="AL217" s="298"/>
      <c r="AM217" s="298"/>
      <c r="AN217" s="298"/>
      <c r="AO217" s="298"/>
      <c r="AP217" s="298"/>
      <c r="AQ217" s="298"/>
      <c r="AR217" s="298"/>
      <c r="AS217" s="298"/>
      <c r="AT217" s="298"/>
      <c r="AU217" s="121"/>
      <c r="AV217" s="116"/>
      <c r="AW217" s="10"/>
      <c r="AX217" s="298"/>
      <c r="AY217" s="298"/>
      <c r="AZ217" s="298"/>
      <c r="BA217" s="298"/>
      <c r="BB217" s="298"/>
      <c r="BC217" s="298"/>
      <c r="BD217" s="298"/>
      <c r="BE217" s="298"/>
      <c r="BF217" s="298"/>
      <c r="BG217" s="298"/>
      <c r="BH217" s="298"/>
      <c r="BI217" s="121"/>
      <c r="BJ217" s="116"/>
      <c r="BK217" s="200"/>
      <c r="BL217" s="129"/>
      <c r="BM217" s="160"/>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row>
    <row r="218" spans="1:153" ht="2.25" customHeight="1">
      <c r="A218" s="133"/>
      <c r="B218" s="451"/>
      <c r="C218" s="133"/>
      <c r="D218" s="126"/>
      <c r="E218" s="126"/>
      <c r="F218" s="137"/>
      <c r="G218" s="126"/>
      <c r="H218" s="126"/>
      <c r="I218" s="126"/>
      <c r="J218" s="126"/>
      <c r="K218" s="126"/>
      <c r="L218" s="126"/>
      <c r="M218" s="126"/>
      <c r="N218" s="126"/>
      <c r="O218" s="126"/>
      <c r="P218" s="126"/>
      <c r="Q218" s="126"/>
      <c r="R218" s="126"/>
      <c r="S218" s="126"/>
      <c r="T218" s="126"/>
      <c r="U218" s="125"/>
      <c r="V218" s="125"/>
      <c r="W218" s="125"/>
      <c r="X218" s="125"/>
      <c r="Y218" s="125"/>
      <c r="Z218" s="125"/>
      <c r="AA218" s="125"/>
      <c r="AB218" s="125"/>
      <c r="AC218" s="125"/>
      <c r="AD218" s="125"/>
      <c r="AE218" s="125"/>
      <c r="AF218" s="293"/>
      <c r="AG218" s="293"/>
      <c r="AH218" s="293"/>
      <c r="AI218" s="294"/>
      <c r="AJ218" s="295"/>
      <c r="AK218" s="295"/>
      <c r="AL218" s="295"/>
      <c r="AM218" s="295"/>
      <c r="AN218" s="295"/>
      <c r="AO218" s="295"/>
      <c r="AP218" s="295"/>
      <c r="AQ218" s="295"/>
      <c r="AR218" s="295"/>
      <c r="AS218" s="295"/>
      <c r="AT218" s="295"/>
      <c r="AU218" s="122"/>
      <c r="AV218" s="115"/>
      <c r="AW218" s="7"/>
      <c r="AX218" s="295"/>
      <c r="AY218" s="295"/>
      <c r="AZ218" s="295"/>
      <c r="BA218" s="295"/>
      <c r="BB218" s="295"/>
      <c r="BC218" s="295"/>
      <c r="BD218" s="295"/>
      <c r="BE218" s="295"/>
      <c r="BF218" s="295"/>
      <c r="BG218" s="295"/>
      <c r="BH218" s="295"/>
      <c r="BI218" s="122"/>
      <c r="BJ218" s="115"/>
      <c r="BK218" s="200"/>
      <c r="BL218" s="129"/>
      <c r="BM218" s="160"/>
      <c r="BN218" s="129"/>
      <c r="BO218" s="129"/>
      <c r="BP218" s="129"/>
      <c r="BQ218" s="129"/>
      <c r="BR218" s="129"/>
      <c r="BS218" s="129"/>
      <c r="BT218" s="129"/>
      <c r="BU218" s="129"/>
      <c r="BV218" s="129"/>
      <c r="BW218" s="129"/>
      <c r="BX218" s="129"/>
      <c r="BY218" s="129"/>
      <c r="BZ218" s="129"/>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9"/>
      <c r="DE218" s="129"/>
      <c r="DF218" s="129"/>
      <c r="DG218" s="129"/>
      <c r="DH218" s="129"/>
      <c r="DI218" s="129"/>
      <c r="DJ218" s="129"/>
      <c r="DK218" s="129"/>
      <c r="DL218" s="129"/>
      <c r="DM218" s="129"/>
      <c r="DN218" s="129"/>
      <c r="DO218" s="129"/>
      <c r="DP218" s="129"/>
      <c r="DQ218" s="129"/>
      <c r="DR218" s="129"/>
      <c r="DS218" s="129"/>
      <c r="DT218" s="129"/>
      <c r="DU218" s="129"/>
      <c r="DV218" s="129"/>
      <c r="DW218" s="129"/>
      <c r="DX218" s="129"/>
      <c r="DY218" s="129"/>
      <c r="DZ218" s="129"/>
      <c r="EA218" s="129"/>
      <c r="EB218" s="129"/>
      <c r="EC218" s="129"/>
      <c r="ED218" s="129"/>
      <c r="EE218" s="129"/>
      <c r="EF218" s="129"/>
      <c r="EG218" s="129"/>
      <c r="EH218" s="129"/>
      <c r="EI218" s="129"/>
      <c r="EJ218" s="129"/>
      <c r="EK218" s="129"/>
      <c r="EL218" s="129"/>
      <c r="EM218" s="129"/>
      <c r="EN218" s="129"/>
      <c r="EO218" s="129"/>
      <c r="EP218" s="129"/>
      <c r="EQ218" s="129"/>
      <c r="ER218" s="129"/>
      <c r="ES218" s="129"/>
      <c r="ET218" s="129"/>
      <c r="EU218" s="129"/>
      <c r="EV218" s="129"/>
      <c r="EW218" s="129"/>
    </row>
    <row r="219" spans="1:153" ht="19.5" customHeight="1">
      <c r="A219" s="133"/>
      <c r="B219" s="451"/>
      <c r="C219" s="133" t="s">
        <v>1078</v>
      </c>
      <c r="D219" s="126"/>
      <c r="E219" s="126"/>
      <c r="F219" s="137"/>
      <c r="G219" s="126"/>
      <c r="H219" s="126"/>
      <c r="I219" s="126"/>
      <c r="J219" s="126"/>
      <c r="K219" s="126"/>
      <c r="L219" s="126"/>
      <c r="M219" s="126"/>
      <c r="N219" s="126"/>
      <c r="O219" s="126"/>
      <c r="P219" s="126"/>
      <c r="Q219" s="126"/>
      <c r="R219" s="126"/>
      <c r="S219" s="126"/>
      <c r="T219" s="126"/>
      <c r="U219" s="125"/>
      <c r="V219" s="125"/>
      <c r="W219" s="125"/>
      <c r="X219" s="125"/>
      <c r="Y219" s="125"/>
      <c r="Z219" s="125"/>
      <c r="AA219" s="125"/>
      <c r="AB219" s="125"/>
      <c r="AC219" s="125"/>
      <c r="AD219" s="125"/>
      <c r="AE219" s="125"/>
      <c r="AF219" s="310" t="s">
        <v>3161</v>
      </c>
      <c r="AG219" s="310"/>
      <c r="AH219" s="310"/>
      <c r="AI219" s="294"/>
      <c r="AJ219" s="312"/>
      <c r="AK219" s="313"/>
      <c r="AL219" s="313"/>
      <c r="AM219" s="313"/>
      <c r="AN219" s="313"/>
      <c r="AO219" s="313"/>
      <c r="AP219" s="313"/>
      <c r="AQ219" s="313"/>
      <c r="AR219" s="313"/>
      <c r="AS219" s="313"/>
      <c r="AT219" s="314"/>
      <c r="AU219" s="122"/>
      <c r="AV219" s="115" t="s">
        <v>0</v>
      </c>
      <c r="AW219" s="295"/>
      <c r="AX219" s="312"/>
      <c r="AY219" s="313"/>
      <c r="AZ219" s="313"/>
      <c r="BA219" s="313"/>
      <c r="BB219" s="313"/>
      <c r="BC219" s="313"/>
      <c r="BD219" s="313"/>
      <c r="BE219" s="313"/>
      <c r="BF219" s="313"/>
      <c r="BG219" s="313"/>
      <c r="BH219" s="314"/>
      <c r="BI219" s="122"/>
      <c r="BJ219" s="115" t="s">
        <v>2</v>
      </c>
      <c r="BK219" s="200"/>
      <c r="BL219" s="130" t="str">
        <f>IF(BM219&lt;&gt;"","●","")</f>
        <v/>
      </c>
      <c r="BM219" s="132" t="str">
        <f>IF(OR(AND(OR(AJ219=0,AJ219=""),AX219&gt;0),AND(AJ219&gt;0,OR(AX219=0,AX219=""))),"「レセプト件数」、「算定回数」のいずれかが「0」か「空白」となっていますが、それ以外が1以上となっています。正しいレセプト件数・算定回数をご記入ください。",IF(AJ219&gt;AX219,"「算定回数」が「レセプト件数」よりも小さくなっています。算定レセプトにおける算定回数をご記入ください。",IF(AND(AJ219+AX219&gt;0,SUM(AJ69,AJ102,AJ132:AT135,AJ153,AJ162,AJ171,AJ180,AJ189,AJ192:AT195,AJ201,AJ210,AJ222:AT222,AJ231:AT234,AJ243:AT267,AJ279:AT285,AJ291:AT306,AJ318,AJ327,AJ336,AJ339:AT351,AJ393,AJ417,AJ435,AJ453,AJ456,AJ477)+SUM(AX69,AX102,AX132:BH135,AX153,AX162,AX171,AX180,AX189,AX192:BH195,AX201,AX210,AX222:BH222,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31"/>
      <c r="CW219" s="131"/>
      <c r="CX219" s="131"/>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row>
    <row r="220" spans="1:153" ht="2.25" customHeight="1" thickBot="1">
      <c r="A220" s="133"/>
      <c r="B220" s="451"/>
      <c r="C220" s="37"/>
      <c r="D220" s="127"/>
      <c r="E220" s="127"/>
      <c r="F220" s="134"/>
      <c r="G220" s="127"/>
      <c r="H220" s="127"/>
      <c r="I220" s="127"/>
      <c r="J220" s="127"/>
      <c r="K220" s="127"/>
      <c r="L220" s="127"/>
      <c r="M220" s="127"/>
      <c r="N220" s="127"/>
      <c r="O220" s="127"/>
      <c r="P220" s="127"/>
      <c r="Q220" s="127"/>
      <c r="R220" s="127"/>
      <c r="S220" s="127"/>
      <c r="T220" s="127"/>
      <c r="U220" s="1"/>
      <c r="V220" s="1"/>
      <c r="W220" s="1"/>
      <c r="X220" s="1"/>
      <c r="Y220" s="1"/>
      <c r="Z220" s="1"/>
      <c r="AA220" s="1"/>
      <c r="AB220" s="1"/>
      <c r="AC220" s="1"/>
      <c r="AD220" s="1"/>
      <c r="AE220" s="1"/>
      <c r="AF220" s="1"/>
      <c r="AG220" s="1"/>
      <c r="AH220" s="2"/>
      <c r="AI220" s="299"/>
      <c r="AJ220" s="298"/>
      <c r="AK220" s="298"/>
      <c r="AL220" s="298"/>
      <c r="AM220" s="298"/>
      <c r="AN220" s="298"/>
      <c r="AO220" s="298"/>
      <c r="AP220" s="298"/>
      <c r="AQ220" s="298"/>
      <c r="AR220" s="298"/>
      <c r="AS220" s="298"/>
      <c r="AT220" s="298"/>
      <c r="AU220" s="121"/>
      <c r="AV220" s="116"/>
      <c r="AW220" s="10"/>
      <c r="AX220" s="298"/>
      <c r="AY220" s="298"/>
      <c r="AZ220" s="298"/>
      <c r="BA220" s="298"/>
      <c r="BB220" s="298"/>
      <c r="BC220" s="298"/>
      <c r="BD220" s="298"/>
      <c r="BE220" s="298"/>
      <c r="BF220" s="298"/>
      <c r="BG220" s="298"/>
      <c r="BH220" s="298"/>
      <c r="BI220" s="121"/>
      <c r="BJ220" s="116"/>
      <c r="BK220" s="200"/>
      <c r="BL220" s="129"/>
      <c r="BM220" s="160"/>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row>
    <row r="221" spans="1:153" ht="2.25" customHeight="1">
      <c r="A221" s="133"/>
      <c r="B221" s="451"/>
      <c r="C221" s="133"/>
      <c r="D221" s="126"/>
      <c r="E221" s="126"/>
      <c r="F221" s="137"/>
      <c r="G221" s="126"/>
      <c r="H221" s="126"/>
      <c r="I221" s="126"/>
      <c r="J221" s="126"/>
      <c r="K221" s="126"/>
      <c r="L221" s="126"/>
      <c r="M221" s="126"/>
      <c r="N221" s="126"/>
      <c r="O221" s="126"/>
      <c r="P221" s="126"/>
      <c r="Q221" s="126"/>
      <c r="R221" s="126"/>
      <c r="S221" s="126"/>
      <c r="T221" s="126"/>
      <c r="U221" s="125"/>
      <c r="V221" s="125"/>
      <c r="W221" s="125"/>
      <c r="X221" s="125"/>
      <c r="Y221" s="125"/>
      <c r="Z221" s="125"/>
      <c r="AA221" s="125"/>
      <c r="AB221" s="125"/>
      <c r="AC221" s="125"/>
      <c r="AD221" s="125"/>
      <c r="AE221" s="125"/>
      <c r="AF221" s="289"/>
      <c r="AG221" s="289"/>
      <c r="AH221" s="289"/>
      <c r="AI221" s="294"/>
      <c r="AJ221" s="295"/>
      <c r="AK221" s="295"/>
      <c r="AL221" s="295"/>
      <c r="AM221" s="295"/>
      <c r="AN221" s="295"/>
      <c r="AO221" s="295"/>
      <c r="AP221" s="295"/>
      <c r="AQ221" s="295"/>
      <c r="AR221" s="295"/>
      <c r="AS221" s="295"/>
      <c r="AT221" s="295"/>
      <c r="AU221" s="122"/>
      <c r="AV221" s="115"/>
      <c r="AW221" s="7"/>
      <c r="AX221" s="295"/>
      <c r="AY221" s="295"/>
      <c r="AZ221" s="295"/>
      <c r="BA221" s="295"/>
      <c r="BB221" s="295"/>
      <c r="BC221" s="295"/>
      <c r="BD221" s="295"/>
      <c r="BE221" s="295"/>
      <c r="BF221" s="295"/>
      <c r="BG221" s="295"/>
      <c r="BH221" s="295"/>
      <c r="BI221" s="122"/>
      <c r="BJ221" s="115"/>
      <c r="BK221" s="200"/>
      <c r="BL221" s="129"/>
      <c r="BM221" s="160"/>
      <c r="BN221" s="129"/>
      <c r="BO221" s="129"/>
      <c r="BP221" s="129"/>
      <c r="BQ221" s="129"/>
      <c r="BR221" s="129"/>
      <c r="BS221" s="129"/>
      <c r="BT221" s="129"/>
      <c r="BU221" s="129"/>
      <c r="BV221" s="129"/>
      <c r="BW221" s="129"/>
      <c r="BX221" s="129"/>
      <c r="BY221" s="129"/>
      <c r="BZ221" s="129"/>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row>
    <row r="222" spans="1:153" ht="19.5" customHeight="1">
      <c r="A222" s="133"/>
      <c r="B222" s="451"/>
      <c r="C222" s="133" t="s">
        <v>6372</v>
      </c>
      <c r="D222" s="126"/>
      <c r="E222" s="126"/>
      <c r="F222" s="137"/>
      <c r="G222" s="126"/>
      <c r="H222" s="126"/>
      <c r="I222" s="126"/>
      <c r="J222" s="126"/>
      <c r="K222" s="126"/>
      <c r="L222" s="126"/>
      <c r="M222" s="126"/>
      <c r="N222" s="126"/>
      <c r="O222" s="126"/>
      <c r="P222" s="126"/>
      <c r="Q222" s="126"/>
      <c r="R222" s="126"/>
      <c r="S222" s="126"/>
      <c r="T222" s="126"/>
      <c r="U222" s="125"/>
      <c r="V222" s="125"/>
      <c r="W222" s="125"/>
      <c r="X222" s="125"/>
      <c r="Y222" s="125"/>
      <c r="Z222" s="125"/>
      <c r="AA222" s="125"/>
      <c r="AB222" s="125"/>
      <c r="AC222" s="125"/>
      <c r="AD222" s="125"/>
      <c r="AE222" s="125"/>
      <c r="AF222" s="310" t="s">
        <v>3162</v>
      </c>
      <c r="AG222" s="310"/>
      <c r="AH222" s="310"/>
      <c r="AI222" s="294"/>
      <c r="AJ222" s="312"/>
      <c r="AK222" s="313"/>
      <c r="AL222" s="313"/>
      <c r="AM222" s="313"/>
      <c r="AN222" s="313"/>
      <c r="AO222" s="313"/>
      <c r="AP222" s="313"/>
      <c r="AQ222" s="313"/>
      <c r="AR222" s="313"/>
      <c r="AS222" s="313"/>
      <c r="AT222" s="314"/>
      <c r="AU222" s="122"/>
      <c r="AV222" s="115" t="s">
        <v>0</v>
      </c>
      <c r="AW222" s="295"/>
      <c r="AX222" s="312"/>
      <c r="AY222" s="313"/>
      <c r="AZ222" s="313"/>
      <c r="BA222" s="313"/>
      <c r="BB222" s="313"/>
      <c r="BC222" s="313"/>
      <c r="BD222" s="313"/>
      <c r="BE222" s="313"/>
      <c r="BF222" s="313"/>
      <c r="BG222" s="313"/>
      <c r="BH222" s="314"/>
      <c r="BI222" s="122"/>
      <c r="BJ222" s="115" t="s">
        <v>2</v>
      </c>
      <c r="BK222" s="200"/>
      <c r="BL222" s="130" t="str">
        <f>IF(BM222&lt;&gt;"","●","")</f>
        <v/>
      </c>
      <c r="BM222" s="132" t="str">
        <f>IF(OR(AND(OR(AJ222=0,AJ222=""),OR(AX222&gt;0,AJ225+AJ228&gt;0,AX225+AX228&gt;0)),AND(OR(AJ222&gt;0,AJ225+AJ228&gt;0,AX225+AX228&gt;0),OR(AX222=0,AX222=""))),"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222&gt;AX222,"「算定回数」が「レセプト件数」よりも小さくなっています。算定レセプトにおける算定回数をご記入ください。",IF(COUNTIF(BL225:BL228,"●")&gt;0,"内訳の項目に記入内容の見直しが必要な欄があります。メッセージの内容をご確認のうえ、適宜、ご修正ください。",IF(AX222&lt;&gt;AX225+AX228,"当該項目の「算定回数」と、内訳の「算定回数」の合計が一致していません。正しい算定回数をご記入ください。",IF(OR(AJ222&lt;MAX(AJ225,AJ228),AJ222&gt;AJ225+AJ228),"当該項目の「レセプト件数」が、内訳の個別の項目の数値を下回っているか、内訳の合計よりも大きくなっています。正しいレセプト件数をご記入ください。",IF(AND(AJ222+AX222&gt;0,SUM(AJ69,AJ102,AJ132:AT135,AJ153,AJ162,AJ171,AJ180,AJ189,AJ192:AT195,AJ201,AJ210,AJ219:AT219,AJ231:AT234,AJ243:AT267,AJ279:AT285,AJ291:AT306,AJ318,AJ327,AJ336,AJ339:AT351,AJ393,AJ417,AJ435,AJ453,AJ456,AJ477)+SUM(AX69,AX102,AX132:BH135,AX153,AX162,AX171,AX180,AX189,AX192:BH195,AX201,AX210,AX219:BH219,AX231: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131"/>
      <c r="CW222" s="131"/>
      <c r="CX222" s="131"/>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row>
    <row r="223" spans="1:153" ht="2.25" customHeight="1" thickBot="1">
      <c r="A223" s="133"/>
      <c r="B223" s="451"/>
      <c r="C223" s="133"/>
      <c r="D223" s="127"/>
      <c r="E223" s="127"/>
      <c r="F223" s="134"/>
      <c r="G223" s="127"/>
      <c r="H223" s="127"/>
      <c r="I223" s="127"/>
      <c r="J223" s="127"/>
      <c r="K223" s="127"/>
      <c r="L223" s="127"/>
      <c r="M223" s="127"/>
      <c r="N223" s="127"/>
      <c r="O223" s="127"/>
      <c r="P223" s="127"/>
      <c r="Q223" s="127"/>
      <c r="R223" s="127"/>
      <c r="S223" s="127"/>
      <c r="T223" s="127"/>
      <c r="U223" s="1"/>
      <c r="V223" s="1"/>
      <c r="W223" s="1"/>
      <c r="X223" s="1"/>
      <c r="Y223" s="1"/>
      <c r="Z223" s="1"/>
      <c r="AA223" s="1"/>
      <c r="AB223" s="1"/>
      <c r="AC223" s="1"/>
      <c r="AD223" s="1"/>
      <c r="AE223" s="1"/>
      <c r="AF223" s="127"/>
      <c r="AG223" s="127"/>
      <c r="AH223" s="128"/>
      <c r="AI223" s="299"/>
      <c r="AJ223" s="298"/>
      <c r="AK223" s="298"/>
      <c r="AL223" s="298"/>
      <c r="AM223" s="298"/>
      <c r="AN223" s="298"/>
      <c r="AO223" s="298"/>
      <c r="AP223" s="298"/>
      <c r="AQ223" s="298"/>
      <c r="AR223" s="298"/>
      <c r="AS223" s="298"/>
      <c r="AT223" s="298"/>
      <c r="AU223" s="121"/>
      <c r="AV223" s="116"/>
      <c r="AW223" s="10"/>
      <c r="AX223" s="298"/>
      <c r="AY223" s="298"/>
      <c r="AZ223" s="298"/>
      <c r="BA223" s="298"/>
      <c r="BB223" s="298"/>
      <c r="BC223" s="298"/>
      <c r="BD223" s="298"/>
      <c r="BE223" s="298"/>
      <c r="BF223" s="298"/>
      <c r="BG223" s="298"/>
      <c r="BH223" s="298"/>
      <c r="BI223" s="121"/>
      <c r="BJ223" s="116"/>
      <c r="BK223" s="200"/>
      <c r="BL223" s="129"/>
      <c r="BM223" s="160"/>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row>
    <row r="224" spans="1:153" ht="2.25" customHeight="1">
      <c r="A224" s="133"/>
      <c r="B224" s="451"/>
      <c r="C224" s="133"/>
      <c r="D224" s="35"/>
      <c r="E224" s="126"/>
      <c r="F224" s="137"/>
      <c r="G224" s="126"/>
      <c r="H224" s="126"/>
      <c r="I224" s="126"/>
      <c r="J224" s="126"/>
      <c r="K224" s="126"/>
      <c r="L224" s="126"/>
      <c r="M224" s="126"/>
      <c r="N224" s="126"/>
      <c r="O224" s="126"/>
      <c r="P224" s="126"/>
      <c r="Q224" s="126"/>
      <c r="R224" s="126"/>
      <c r="S224" s="126"/>
      <c r="T224" s="126"/>
      <c r="U224" s="125"/>
      <c r="V224" s="125"/>
      <c r="W224" s="125"/>
      <c r="X224" s="125"/>
      <c r="Y224" s="125"/>
      <c r="Z224" s="125"/>
      <c r="AA224" s="125"/>
      <c r="AB224" s="125"/>
      <c r="AC224" s="125"/>
      <c r="AD224" s="125"/>
      <c r="AE224" s="125"/>
      <c r="AF224" s="293"/>
      <c r="AG224" s="293"/>
      <c r="AH224" s="293"/>
      <c r="AI224" s="294"/>
      <c r="AJ224" s="295"/>
      <c r="AK224" s="295"/>
      <c r="AL224" s="295"/>
      <c r="AM224" s="295"/>
      <c r="AN224" s="295"/>
      <c r="AO224" s="295"/>
      <c r="AP224" s="295"/>
      <c r="AQ224" s="295"/>
      <c r="AR224" s="295"/>
      <c r="AS224" s="295"/>
      <c r="AT224" s="295"/>
      <c r="AU224" s="122"/>
      <c r="AV224" s="115"/>
      <c r="AW224" s="7"/>
      <c r="AX224" s="295"/>
      <c r="AY224" s="295"/>
      <c r="AZ224" s="295"/>
      <c r="BA224" s="295"/>
      <c r="BB224" s="295"/>
      <c r="BC224" s="295"/>
      <c r="BD224" s="295"/>
      <c r="BE224" s="295"/>
      <c r="BF224" s="295"/>
      <c r="BG224" s="295"/>
      <c r="BH224" s="295"/>
      <c r="BI224" s="122"/>
      <c r="BJ224" s="115"/>
      <c r="BK224" s="200"/>
      <c r="BL224" s="129"/>
      <c r="BM224" s="160"/>
      <c r="BN224" s="129"/>
      <c r="BO224" s="129"/>
      <c r="BP224" s="129"/>
      <c r="BQ224" s="129"/>
      <c r="BR224" s="129"/>
      <c r="BS224" s="129"/>
      <c r="BT224" s="129"/>
      <c r="BU224" s="129"/>
      <c r="BV224" s="129"/>
      <c r="BW224" s="129"/>
      <c r="BX224" s="129"/>
      <c r="BY224" s="129"/>
      <c r="BZ224" s="129"/>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row>
    <row r="225" spans="1:153" ht="19.5" customHeight="1">
      <c r="A225" s="133"/>
      <c r="B225" s="451"/>
      <c r="C225" s="133"/>
      <c r="D225" s="133" t="s">
        <v>138</v>
      </c>
      <c r="E225" s="126"/>
      <c r="F225" s="137"/>
      <c r="G225" s="126"/>
      <c r="H225" s="126"/>
      <c r="I225" s="126"/>
      <c r="J225" s="126"/>
      <c r="K225" s="126"/>
      <c r="L225" s="126"/>
      <c r="M225" s="126"/>
      <c r="N225" s="126"/>
      <c r="O225" s="126"/>
      <c r="P225" s="126"/>
      <c r="Q225" s="126"/>
      <c r="R225" s="126"/>
      <c r="S225" s="126"/>
      <c r="T225" s="126"/>
      <c r="U225" s="125"/>
      <c r="V225" s="125"/>
      <c r="W225" s="125"/>
      <c r="X225" s="125"/>
      <c r="Y225" s="125"/>
      <c r="Z225" s="125"/>
      <c r="AA225" s="125"/>
      <c r="AB225" s="125"/>
      <c r="AC225" s="125"/>
      <c r="AD225" s="125"/>
      <c r="AE225" s="125"/>
      <c r="AF225" s="310" t="s">
        <v>3163</v>
      </c>
      <c r="AG225" s="310"/>
      <c r="AH225" s="310"/>
      <c r="AI225" s="294"/>
      <c r="AJ225" s="312"/>
      <c r="AK225" s="313"/>
      <c r="AL225" s="313"/>
      <c r="AM225" s="313"/>
      <c r="AN225" s="313"/>
      <c r="AO225" s="313"/>
      <c r="AP225" s="313"/>
      <c r="AQ225" s="313"/>
      <c r="AR225" s="313"/>
      <c r="AS225" s="313"/>
      <c r="AT225" s="314"/>
      <c r="AU225" s="122"/>
      <c r="AV225" s="115" t="s">
        <v>0</v>
      </c>
      <c r="AW225" s="295"/>
      <c r="AX225" s="312"/>
      <c r="AY225" s="313"/>
      <c r="AZ225" s="313"/>
      <c r="BA225" s="313"/>
      <c r="BB225" s="313"/>
      <c r="BC225" s="313"/>
      <c r="BD225" s="313"/>
      <c r="BE225" s="313"/>
      <c r="BF225" s="313"/>
      <c r="BG225" s="313"/>
      <c r="BH225" s="314"/>
      <c r="BI225" s="122"/>
      <c r="BJ225" s="115" t="s">
        <v>2</v>
      </c>
      <c r="BK225" s="200"/>
      <c r="BL225" s="130" t="str">
        <f>IF(BM225&lt;&gt;"","●","")</f>
        <v/>
      </c>
      <c r="BM225" s="132" t="str">
        <f>IF(OR(AND(OR(AJ225=0,AJ225=""),AX225&gt;0),AND(AJ225&gt;0,OR(AX225=0,AX225=""))),"「レセプト件数」、「算定回数」のいずれかが「0」か「空白」となっていますが、それ以外が1以上となっています。正しいレセプト件数・算定回数をご記入ください。",IF(AJ225&gt;AX225,"「算定回数」が「レセプト件数」よりも小さくなっています。算定レセプトにおける算定回数をご記入ください。",""))</f>
        <v/>
      </c>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131"/>
      <c r="CW225" s="131"/>
      <c r="CX225" s="131"/>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row>
    <row r="226" spans="1:153" ht="2.25" customHeight="1" thickBot="1">
      <c r="A226" s="133"/>
      <c r="B226" s="451"/>
      <c r="C226" s="133"/>
      <c r="D226" s="37"/>
      <c r="E226" s="127"/>
      <c r="F226" s="134"/>
      <c r="G226" s="127"/>
      <c r="H226" s="127"/>
      <c r="I226" s="127"/>
      <c r="J226" s="127"/>
      <c r="K226" s="127"/>
      <c r="L226" s="127"/>
      <c r="M226" s="127"/>
      <c r="N226" s="127"/>
      <c r="O226" s="127"/>
      <c r="P226" s="127"/>
      <c r="Q226" s="127"/>
      <c r="R226" s="127"/>
      <c r="S226" s="127"/>
      <c r="T226" s="127"/>
      <c r="U226" s="1"/>
      <c r="V226" s="1"/>
      <c r="W226" s="1"/>
      <c r="X226" s="1"/>
      <c r="Y226" s="1"/>
      <c r="Z226" s="1"/>
      <c r="AA226" s="1"/>
      <c r="AB226" s="1"/>
      <c r="AC226" s="1"/>
      <c r="AD226" s="1"/>
      <c r="AE226" s="1"/>
      <c r="AF226" s="127"/>
      <c r="AG226" s="127"/>
      <c r="AH226" s="128"/>
      <c r="AI226" s="299"/>
      <c r="AJ226" s="298"/>
      <c r="AK226" s="298"/>
      <c r="AL226" s="298"/>
      <c r="AM226" s="298"/>
      <c r="AN226" s="298"/>
      <c r="AO226" s="298"/>
      <c r="AP226" s="298"/>
      <c r="AQ226" s="298"/>
      <c r="AR226" s="298"/>
      <c r="AS226" s="298"/>
      <c r="AT226" s="298"/>
      <c r="AU226" s="121"/>
      <c r="AV226" s="116"/>
      <c r="AW226" s="10"/>
      <c r="AX226" s="298"/>
      <c r="AY226" s="298"/>
      <c r="AZ226" s="298"/>
      <c r="BA226" s="298"/>
      <c r="BB226" s="298"/>
      <c r="BC226" s="298"/>
      <c r="BD226" s="298"/>
      <c r="BE226" s="298"/>
      <c r="BF226" s="298"/>
      <c r="BG226" s="298"/>
      <c r="BH226" s="298"/>
      <c r="BI226" s="121"/>
      <c r="BJ226" s="116"/>
      <c r="BK226" s="200"/>
      <c r="BL226" s="129"/>
      <c r="BM226" s="160"/>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row>
    <row r="227" spans="1:153" ht="2.25" customHeight="1">
      <c r="A227" s="133"/>
      <c r="B227" s="451"/>
      <c r="C227" s="133"/>
      <c r="D227" s="133"/>
      <c r="E227" s="126"/>
      <c r="F227" s="137"/>
      <c r="G227" s="126"/>
      <c r="H227" s="126"/>
      <c r="I227" s="126"/>
      <c r="J227" s="126"/>
      <c r="K227" s="126"/>
      <c r="L227" s="126"/>
      <c r="M227" s="126"/>
      <c r="N227" s="126"/>
      <c r="O227" s="126"/>
      <c r="P227" s="126"/>
      <c r="Q227" s="126"/>
      <c r="R227" s="126"/>
      <c r="S227" s="126"/>
      <c r="T227" s="126"/>
      <c r="U227" s="125"/>
      <c r="V227" s="125"/>
      <c r="W227" s="125"/>
      <c r="X227" s="125"/>
      <c r="Y227" s="125"/>
      <c r="Z227" s="125"/>
      <c r="AA227" s="125"/>
      <c r="AB227" s="125"/>
      <c r="AC227" s="125"/>
      <c r="AD227" s="125"/>
      <c r="AE227" s="125"/>
      <c r="AF227" s="293"/>
      <c r="AG227" s="293"/>
      <c r="AH227" s="293"/>
      <c r="AI227" s="294"/>
      <c r="AJ227" s="295"/>
      <c r="AK227" s="295"/>
      <c r="AL227" s="295"/>
      <c r="AM227" s="295"/>
      <c r="AN227" s="295"/>
      <c r="AO227" s="295"/>
      <c r="AP227" s="295"/>
      <c r="AQ227" s="295"/>
      <c r="AR227" s="295"/>
      <c r="AS227" s="295"/>
      <c r="AT227" s="295"/>
      <c r="AU227" s="122"/>
      <c r="AV227" s="115"/>
      <c r="AW227" s="7"/>
      <c r="AX227" s="295"/>
      <c r="AY227" s="295"/>
      <c r="AZ227" s="295"/>
      <c r="BA227" s="295"/>
      <c r="BB227" s="295"/>
      <c r="BC227" s="295"/>
      <c r="BD227" s="295"/>
      <c r="BE227" s="295"/>
      <c r="BF227" s="295"/>
      <c r="BG227" s="295"/>
      <c r="BH227" s="295"/>
      <c r="BI227" s="122"/>
      <c r="BJ227" s="115"/>
      <c r="BK227" s="200"/>
      <c r="BL227" s="129"/>
      <c r="BM227" s="160"/>
      <c r="BN227" s="129"/>
      <c r="BO227" s="129"/>
      <c r="BP227" s="129"/>
      <c r="BQ227" s="129"/>
      <c r="BR227" s="129"/>
      <c r="BS227" s="129"/>
      <c r="BT227" s="129"/>
      <c r="BU227" s="129"/>
      <c r="BV227" s="129"/>
      <c r="BW227" s="129"/>
      <c r="BX227" s="129"/>
      <c r="BY227" s="129"/>
      <c r="BZ227" s="129"/>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row>
    <row r="228" spans="1:153" ht="19.5" customHeight="1">
      <c r="A228" s="133"/>
      <c r="B228" s="451"/>
      <c r="C228" s="133"/>
      <c r="D228" s="133" t="s">
        <v>137</v>
      </c>
      <c r="E228" s="126"/>
      <c r="F228" s="137"/>
      <c r="G228" s="126"/>
      <c r="H228" s="126"/>
      <c r="I228" s="126"/>
      <c r="J228" s="126"/>
      <c r="K228" s="126"/>
      <c r="L228" s="126"/>
      <c r="M228" s="126"/>
      <c r="N228" s="126"/>
      <c r="O228" s="126"/>
      <c r="P228" s="126"/>
      <c r="Q228" s="126"/>
      <c r="R228" s="126"/>
      <c r="S228" s="126"/>
      <c r="T228" s="126"/>
      <c r="U228" s="125"/>
      <c r="V228" s="125"/>
      <c r="W228" s="125"/>
      <c r="X228" s="125"/>
      <c r="Y228" s="125"/>
      <c r="Z228" s="125"/>
      <c r="AA228" s="125"/>
      <c r="AB228" s="125"/>
      <c r="AC228" s="125"/>
      <c r="AD228" s="125"/>
      <c r="AE228" s="125"/>
      <c r="AF228" s="310" t="s">
        <v>3164</v>
      </c>
      <c r="AG228" s="310"/>
      <c r="AH228" s="310"/>
      <c r="AI228" s="294"/>
      <c r="AJ228" s="312"/>
      <c r="AK228" s="313"/>
      <c r="AL228" s="313"/>
      <c r="AM228" s="313"/>
      <c r="AN228" s="313"/>
      <c r="AO228" s="313"/>
      <c r="AP228" s="313"/>
      <c r="AQ228" s="313"/>
      <c r="AR228" s="313"/>
      <c r="AS228" s="313"/>
      <c r="AT228" s="314"/>
      <c r="AU228" s="122"/>
      <c r="AV228" s="115" t="s">
        <v>0</v>
      </c>
      <c r="AW228" s="295"/>
      <c r="AX228" s="312"/>
      <c r="AY228" s="313"/>
      <c r="AZ228" s="313"/>
      <c r="BA228" s="313"/>
      <c r="BB228" s="313"/>
      <c r="BC228" s="313"/>
      <c r="BD228" s="313"/>
      <c r="BE228" s="313"/>
      <c r="BF228" s="313"/>
      <c r="BG228" s="313"/>
      <c r="BH228" s="314"/>
      <c r="BI228" s="122"/>
      <c r="BJ228" s="115" t="s">
        <v>2</v>
      </c>
      <c r="BK228" s="200"/>
      <c r="BL228" s="130" t="str">
        <f>IF(BM228&lt;&gt;"","●","")</f>
        <v/>
      </c>
      <c r="BM228" s="132" t="str">
        <f>IF(OR(AND(OR(AJ228=0,AJ228=""),AX228&gt;0),AND(AJ228&gt;0,OR(AX228=0,AX228=""))),"「レセプト件数」、「算定回数」のいずれかが「0」か「空白」となっていますが、それ以外が1以上となっています。正しいレセプト件数・算定回数をご記入ください。",IF(AJ228&gt;AX228,"「算定回数」が「レセプト件数」よりも小さくなっています。算定レセプトにおける算定回数をご記入ください。",""))</f>
        <v/>
      </c>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131"/>
      <c r="CW228" s="131"/>
      <c r="CX228" s="131"/>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row>
    <row r="229" spans="1:153" ht="2.25" customHeight="1" thickBot="1">
      <c r="A229" s="133"/>
      <c r="B229" s="451"/>
      <c r="C229" s="37"/>
      <c r="D229" s="37"/>
      <c r="E229" s="127"/>
      <c r="F229" s="134"/>
      <c r="G229" s="127"/>
      <c r="H229" s="127"/>
      <c r="I229" s="127"/>
      <c r="J229" s="127"/>
      <c r="K229" s="127"/>
      <c r="L229" s="127"/>
      <c r="M229" s="127"/>
      <c r="N229" s="127"/>
      <c r="O229" s="127"/>
      <c r="P229" s="127"/>
      <c r="Q229" s="127"/>
      <c r="R229" s="127"/>
      <c r="S229" s="127"/>
      <c r="T229" s="127"/>
      <c r="U229" s="1"/>
      <c r="V229" s="1"/>
      <c r="W229" s="1"/>
      <c r="X229" s="1"/>
      <c r="Y229" s="1"/>
      <c r="Z229" s="1"/>
      <c r="AA229" s="1"/>
      <c r="AB229" s="1"/>
      <c r="AC229" s="1"/>
      <c r="AD229" s="1"/>
      <c r="AE229" s="1"/>
      <c r="AF229" s="127"/>
      <c r="AG229" s="127"/>
      <c r="AH229" s="128"/>
      <c r="AI229" s="299"/>
      <c r="AJ229" s="298"/>
      <c r="AK229" s="298"/>
      <c r="AL229" s="298"/>
      <c r="AM229" s="298"/>
      <c r="AN229" s="298"/>
      <c r="AO229" s="298"/>
      <c r="AP229" s="298"/>
      <c r="AQ229" s="298"/>
      <c r="AR229" s="298"/>
      <c r="AS229" s="298"/>
      <c r="AT229" s="298"/>
      <c r="AU229" s="121"/>
      <c r="AV229" s="116"/>
      <c r="AW229" s="10"/>
      <c r="AX229" s="298"/>
      <c r="AY229" s="298"/>
      <c r="AZ229" s="298"/>
      <c r="BA229" s="298"/>
      <c r="BB229" s="298"/>
      <c r="BC229" s="298"/>
      <c r="BD229" s="298"/>
      <c r="BE229" s="298"/>
      <c r="BF229" s="298"/>
      <c r="BG229" s="298"/>
      <c r="BH229" s="298"/>
      <c r="BI229" s="121"/>
      <c r="BJ229" s="116"/>
      <c r="BK229" s="200"/>
      <c r="BL229" s="129"/>
      <c r="BM229" s="160"/>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row>
    <row r="230" spans="1:153" ht="2.25" customHeight="1">
      <c r="A230" s="133"/>
      <c r="B230" s="451"/>
      <c r="C230" s="133"/>
      <c r="D230" s="126"/>
      <c r="E230" s="126"/>
      <c r="F230" s="137"/>
      <c r="G230" s="126"/>
      <c r="H230" s="126"/>
      <c r="I230" s="126"/>
      <c r="J230" s="126"/>
      <c r="K230" s="126"/>
      <c r="L230" s="126"/>
      <c r="M230" s="126"/>
      <c r="N230" s="126"/>
      <c r="O230" s="126"/>
      <c r="P230" s="126"/>
      <c r="Q230" s="126"/>
      <c r="R230" s="126"/>
      <c r="S230" s="126"/>
      <c r="T230" s="126"/>
      <c r="U230" s="125"/>
      <c r="V230" s="125"/>
      <c r="W230" s="125"/>
      <c r="X230" s="125"/>
      <c r="Y230" s="125"/>
      <c r="Z230" s="125"/>
      <c r="AA230" s="125"/>
      <c r="AB230" s="125"/>
      <c r="AC230" s="125"/>
      <c r="AD230" s="125"/>
      <c r="AE230" s="125"/>
      <c r="AF230" s="293"/>
      <c r="AG230" s="293"/>
      <c r="AH230" s="293"/>
      <c r="AI230" s="294"/>
      <c r="AJ230" s="295"/>
      <c r="AK230" s="295"/>
      <c r="AL230" s="295"/>
      <c r="AM230" s="295"/>
      <c r="AN230" s="295"/>
      <c r="AO230" s="295"/>
      <c r="AP230" s="295"/>
      <c r="AQ230" s="295"/>
      <c r="AR230" s="295"/>
      <c r="AS230" s="295"/>
      <c r="AT230" s="295"/>
      <c r="AU230" s="122"/>
      <c r="AV230" s="115"/>
      <c r="AW230" s="7"/>
      <c r="AX230" s="295"/>
      <c r="AY230" s="295"/>
      <c r="AZ230" s="295"/>
      <c r="BA230" s="295"/>
      <c r="BB230" s="295"/>
      <c r="BC230" s="295"/>
      <c r="BD230" s="295"/>
      <c r="BE230" s="295"/>
      <c r="BF230" s="295"/>
      <c r="BG230" s="295"/>
      <c r="BH230" s="295"/>
      <c r="BI230" s="122"/>
      <c r="BJ230" s="115"/>
      <c r="BK230" s="200"/>
      <c r="BL230" s="129"/>
      <c r="BM230" s="160"/>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row>
    <row r="231" spans="1:153" ht="19.5" customHeight="1">
      <c r="A231" s="133"/>
      <c r="B231" s="451"/>
      <c r="C231" s="133" t="s">
        <v>1079</v>
      </c>
      <c r="D231" s="126"/>
      <c r="E231" s="126"/>
      <c r="F231" s="137"/>
      <c r="G231" s="126"/>
      <c r="H231" s="126"/>
      <c r="I231" s="126"/>
      <c r="J231" s="126"/>
      <c r="K231" s="126"/>
      <c r="L231" s="126"/>
      <c r="M231" s="126"/>
      <c r="N231" s="126"/>
      <c r="O231" s="126"/>
      <c r="P231" s="126"/>
      <c r="Q231" s="126"/>
      <c r="R231" s="126"/>
      <c r="S231" s="126"/>
      <c r="T231" s="126"/>
      <c r="U231" s="125"/>
      <c r="V231" s="125"/>
      <c r="W231" s="125"/>
      <c r="X231" s="125"/>
      <c r="Y231" s="125"/>
      <c r="Z231" s="125"/>
      <c r="AA231" s="125"/>
      <c r="AB231" s="125"/>
      <c r="AC231" s="125"/>
      <c r="AD231" s="125"/>
      <c r="AE231" s="125"/>
      <c r="AF231" s="310" t="s">
        <v>3165</v>
      </c>
      <c r="AG231" s="310"/>
      <c r="AH231" s="310"/>
      <c r="AI231" s="294"/>
      <c r="AJ231" s="312"/>
      <c r="AK231" s="313"/>
      <c r="AL231" s="313"/>
      <c r="AM231" s="313"/>
      <c r="AN231" s="313"/>
      <c r="AO231" s="313"/>
      <c r="AP231" s="313"/>
      <c r="AQ231" s="313"/>
      <c r="AR231" s="313"/>
      <c r="AS231" s="313"/>
      <c r="AT231" s="314"/>
      <c r="AU231" s="122"/>
      <c r="AV231" s="115" t="s">
        <v>0</v>
      </c>
      <c r="AW231" s="295"/>
      <c r="AX231" s="312"/>
      <c r="AY231" s="313"/>
      <c r="AZ231" s="313"/>
      <c r="BA231" s="313"/>
      <c r="BB231" s="313"/>
      <c r="BC231" s="313"/>
      <c r="BD231" s="313"/>
      <c r="BE231" s="313"/>
      <c r="BF231" s="313"/>
      <c r="BG231" s="313"/>
      <c r="BH231" s="314"/>
      <c r="BI231" s="122"/>
      <c r="BJ231" s="115" t="s">
        <v>2</v>
      </c>
      <c r="BK231" s="200"/>
      <c r="BL231" s="130" t="str">
        <f>IF(BM231&lt;&gt;"","●","")</f>
        <v/>
      </c>
      <c r="BM231" s="132" t="str">
        <f>IF(OR(AND(OR(AJ231=0,AJ231=""),AX231&gt;0),AND(AJ231&gt;0,OR(AX231=0,AX231=""))),"「レセプト件数」、「算定回数」のいずれかが「0」か「空白」となっていますが、それ以外が1以上となっています。正しいレセプト件数・算定回数をご記入ください。",IF(AJ231&gt;AX231,"「算定回数」が「レセプト件数」よりも小さくなっています。算定レセプトにおける算定回数をご記入ください。",IF(AND(AJ231+AX231&gt;0,SUM(AJ69,AJ102,AJ132:AT135,AJ153,AJ162,AJ171,AJ180,AJ189,AJ192:AT195,AJ201,AJ210,AJ219:AT222,AJ234:AT234,AJ243:AT267,AJ279:AT285,AJ291:AT306,AJ318,AJ327,AJ336,AJ339:AT351,AJ393,AJ417,AJ435,AJ453,AJ456,AJ477)+SUM(AX69,AX102,AX132:BH135,AX153,AX162,AX171,AX180,AX189,AX192:BH195,AX201,AX210,AX219:BH222,AX234:BH234,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M231" s="129"/>
      <c r="CN231" s="129"/>
      <c r="CO231" s="129"/>
      <c r="CP231" s="129"/>
      <c r="CQ231" s="129"/>
      <c r="CR231" s="129"/>
      <c r="CS231" s="129"/>
      <c r="CT231" s="129"/>
      <c r="CU231" s="129"/>
      <c r="CV231" s="131"/>
      <c r="CW231" s="131"/>
      <c r="CX231" s="131"/>
      <c r="CY231" s="129"/>
      <c r="CZ231" s="129"/>
      <c r="DA231" s="129"/>
      <c r="DB231" s="129"/>
      <c r="DC231" s="129"/>
      <c r="DD231" s="129"/>
      <c r="DE231" s="129"/>
      <c r="DF231" s="129"/>
      <c r="DG231" s="129"/>
      <c r="DH231" s="129"/>
      <c r="DI231" s="129"/>
      <c r="DJ231" s="129"/>
      <c r="DK231" s="129"/>
      <c r="DL231" s="129"/>
      <c r="DM231" s="129"/>
      <c r="DN231" s="129"/>
      <c r="DO231" s="129"/>
      <c r="DP231" s="129"/>
      <c r="DQ231" s="129"/>
      <c r="DR231" s="129"/>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U231" s="129"/>
      <c r="EV231" s="129"/>
      <c r="EW231" s="129"/>
    </row>
    <row r="232" spans="1:153" ht="2.25" customHeight="1" thickBot="1">
      <c r="A232" s="133"/>
      <c r="B232" s="451"/>
      <c r="C232" s="37"/>
      <c r="D232" s="127"/>
      <c r="E232" s="127"/>
      <c r="F232" s="134"/>
      <c r="G232" s="127"/>
      <c r="H232" s="127"/>
      <c r="I232" s="127"/>
      <c r="J232" s="127"/>
      <c r="K232" s="127"/>
      <c r="L232" s="127"/>
      <c r="M232" s="127"/>
      <c r="N232" s="127"/>
      <c r="O232" s="127"/>
      <c r="P232" s="127"/>
      <c r="Q232" s="127"/>
      <c r="R232" s="127"/>
      <c r="S232" s="127"/>
      <c r="T232" s="127"/>
      <c r="U232" s="1"/>
      <c r="V232" s="1"/>
      <c r="W232" s="1"/>
      <c r="X232" s="1"/>
      <c r="Y232" s="1"/>
      <c r="Z232" s="1"/>
      <c r="AA232" s="1"/>
      <c r="AB232" s="1"/>
      <c r="AC232" s="1"/>
      <c r="AD232" s="1"/>
      <c r="AE232" s="1"/>
      <c r="AF232" s="127"/>
      <c r="AG232" s="127"/>
      <c r="AH232" s="128"/>
      <c r="AI232" s="299"/>
      <c r="AJ232" s="298"/>
      <c r="AK232" s="298"/>
      <c r="AL232" s="298"/>
      <c r="AM232" s="298"/>
      <c r="AN232" s="298"/>
      <c r="AO232" s="298"/>
      <c r="AP232" s="298"/>
      <c r="AQ232" s="298"/>
      <c r="AR232" s="298"/>
      <c r="AS232" s="298"/>
      <c r="AT232" s="298"/>
      <c r="AU232" s="121"/>
      <c r="AV232" s="116"/>
      <c r="AW232" s="10"/>
      <c r="AX232" s="298"/>
      <c r="AY232" s="298"/>
      <c r="AZ232" s="298"/>
      <c r="BA232" s="298"/>
      <c r="BB232" s="298"/>
      <c r="BC232" s="298"/>
      <c r="BD232" s="298"/>
      <c r="BE232" s="298"/>
      <c r="BF232" s="298"/>
      <c r="BG232" s="298"/>
      <c r="BH232" s="298"/>
      <c r="BI232" s="121"/>
      <c r="BJ232" s="116"/>
      <c r="BK232" s="200"/>
      <c r="BL232" s="129"/>
      <c r="BM232" s="160"/>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row>
    <row r="233" spans="1:153" ht="2.25" customHeight="1">
      <c r="A233" s="133"/>
      <c r="B233" s="451"/>
      <c r="C233" s="133"/>
      <c r="D233" s="126"/>
      <c r="E233" s="126"/>
      <c r="F233" s="137"/>
      <c r="G233" s="126"/>
      <c r="H233" s="126"/>
      <c r="I233" s="126"/>
      <c r="J233" s="126"/>
      <c r="K233" s="126"/>
      <c r="L233" s="126"/>
      <c r="M233" s="126"/>
      <c r="N233" s="126"/>
      <c r="O233" s="126"/>
      <c r="P233" s="126"/>
      <c r="Q233" s="126"/>
      <c r="R233" s="126"/>
      <c r="S233" s="126"/>
      <c r="T233" s="126"/>
      <c r="U233" s="125"/>
      <c r="V233" s="125"/>
      <c r="W233" s="125"/>
      <c r="X233" s="125"/>
      <c r="Y233" s="125"/>
      <c r="Z233" s="125"/>
      <c r="AA233" s="125"/>
      <c r="AB233" s="125"/>
      <c r="AC233" s="125"/>
      <c r="AD233" s="125"/>
      <c r="AE233" s="125"/>
      <c r="AF233" s="293"/>
      <c r="AG233" s="293"/>
      <c r="AH233" s="293"/>
      <c r="AI233" s="294"/>
      <c r="AJ233" s="295"/>
      <c r="AK233" s="295"/>
      <c r="AL233" s="295"/>
      <c r="AM233" s="295"/>
      <c r="AN233" s="295"/>
      <c r="AO233" s="295"/>
      <c r="AP233" s="295"/>
      <c r="AQ233" s="295"/>
      <c r="AR233" s="295"/>
      <c r="AS233" s="295"/>
      <c r="AT233" s="295"/>
      <c r="AU233" s="122"/>
      <c r="AV233" s="115"/>
      <c r="AW233" s="7"/>
      <c r="AX233" s="295"/>
      <c r="AY233" s="295"/>
      <c r="AZ233" s="295"/>
      <c r="BA233" s="295"/>
      <c r="BB233" s="295"/>
      <c r="BC233" s="295"/>
      <c r="BD233" s="295"/>
      <c r="BE233" s="295"/>
      <c r="BF233" s="295"/>
      <c r="BG233" s="295"/>
      <c r="BH233" s="295"/>
      <c r="BI233" s="122"/>
      <c r="BJ233" s="115"/>
      <c r="BK233" s="200"/>
      <c r="BL233" s="129"/>
      <c r="BM233" s="160"/>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row>
    <row r="234" spans="1:153" ht="19.5" customHeight="1">
      <c r="A234" s="133"/>
      <c r="B234" s="451"/>
      <c r="C234" s="133" t="s">
        <v>1080</v>
      </c>
      <c r="D234" s="126"/>
      <c r="E234" s="126"/>
      <c r="F234" s="137"/>
      <c r="G234" s="126"/>
      <c r="H234" s="126"/>
      <c r="I234" s="126"/>
      <c r="J234" s="126"/>
      <c r="K234" s="126"/>
      <c r="L234" s="126"/>
      <c r="M234" s="126"/>
      <c r="N234" s="126"/>
      <c r="O234" s="126"/>
      <c r="P234" s="126"/>
      <c r="Q234" s="126"/>
      <c r="R234" s="126"/>
      <c r="S234" s="126"/>
      <c r="T234" s="126"/>
      <c r="U234" s="125"/>
      <c r="V234" s="125"/>
      <c r="W234" s="125"/>
      <c r="X234" s="125"/>
      <c r="Y234" s="125"/>
      <c r="Z234" s="125"/>
      <c r="AA234" s="125"/>
      <c r="AB234" s="125"/>
      <c r="AC234" s="125"/>
      <c r="AD234" s="125"/>
      <c r="AE234" s="125"/>
      <c r="AF234" s="310" t="s">
        <v>3166</v>
      </c>
      <c r="AG234" s="310"/>
      <c r="AH234" s="310"/>
      <c r="AI234" s="294"/>
      <c r="AJ234" s="312"/>
      <c r="AK234" s="313"/>
      <c r="AL234" s="313"/>
      <c r="AM234" s="313"/>
      <c r="AN234" s="313"/>
      <c r="AO234" s="313"/>
      <c r="AP234" s="313"/>
      <c r="AQ234" s="313"/>
      <c r="AR234" s="313"/>
      <c r="AS234" s="313"/>
      <c r="AT234" s="314"/>
      <c r="AU234" s="122"/>
      <c r="AV234" s="115" t="s">
        <v>0</v>
      </c>
      <c r="AW234" s="295"/>
      <c r="AX234" s="312"/>
      <c r="AY234" s="313"/>
      <c r="AZ234" s="313"/>
      <c r="BA234" s="313"/>
      <c r="BB234" s="313"/>
      <c r="BC234" s="313"/>
      <c r="BD234" s="313"/>
      <c r="BE234" s="313"/>
      <c r="BF234" s="313"/>
      <c r="BG234" s="313"/>
      <c r="BH234" s="314"/>
      <c r="BI234" s="122"/>
      <c r="BJ234" s="115" t="s">
        <v>2</v>
      </c>
      <c r="BK234" s="200"/>
      <c r="BL234" s="130" t="str">
        <f>IF(BM234&lt;&gt;"","●","")</f>
        <v/>
      </c>
      <c r="BM234" s="132" t="str">
        <f>IF(OR(AND(OR(AJ234=0,AJ234=""),OR(AX234&gt;0,AJ237+AJ240&gt;0,AX237+AX240&gt;0)),AND(OR(AJ234&gt;0,AJ237+AJ240&gt;0,AX237+AX240&gt;0),OR(AX234=0,AX234=""))),"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234&gt;AX234,"「算定回数」が「レセプト件数」よりも小さくなっています。算定レセプトにおける算定回数をご記入ください。",IF(COUNTIF(BL237:BL240,"●")&gt;0,"内訳の項目に記入内容の見直しが必要な欄があります。メッセージの内容をご確認のうえ、適宜、ご修正ください。",IF(AX234&lt;&gt;AX237+AX240,"当該項目の「算定回数」と、内訳の「算定回数」の合計が一致していません。正しい算定回数をご記入ください。",IF(OR(AJ234&lt;MAX(AJ237,AJ240),AJ234&gt;AJ237+AJ240),"当該項目の「レセプト件数」が、内訳の個別の項目の数値を下回っているか、内訳の合計よりも大きくなっています。正しいレセプト件数をご記入ください。",IF(AND(AJ234+AX234&gt;0,SUM(AJ69,AJ102,AJ132:AT135,AJ153,AJ162,AJ171,AJ180,AJ189,AJ192:AT195,AJ201,AJ210,AJ219:AT222,AJ231:AT231,AJ243:AT267,AJ279:AT285,AJ291:AT306,AJ318,AJ327,AJ336,AJ339:AT351,AJ393,AJ417,AJ435,AJ453,AJ456,AJ477)+SUM(AX69,AX102,AX132:BH135,AX153,AX162,AX171,AX180,AX189,AX192:BH195,AX201,AX210,AX219:BH222,AX231:BH231,AX243: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31"/>
      <c r="CW234" s="131"/>
      <c r="CX234" s="131"/>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row>
    <row r="235" spans="1:153" ht="2.25" customHeight="1" thickBot="1">
      <c r="A235" s="133"/>
      <c r="B235" s="451"/>
      <c r="C235" s="133"/>
      <c r="D235" s="127"/>
      <c r="E235" s="127"/>
      <c r="F235" s="134"/>
      <c r="G235" s="127"/>
      <c r="H235" s="127"/>
      <c r="I235" s="127"/>
      <c r="J235" s="127"/>
      <c r="K235" s="127"/>
      <c r="L235" s="127"/>
      <c r="M235" s="127"/>
      <c r="N235" s="127"/>
      <c r="O235" s="127"/>
      <c r="P235" s="127"/>
      <c r="Q235" s="127"/>
      <c r="R235" s="127"/>
      <c r="S235" s="127"/>
      <c r="T235" s="127"/>
      <c r="U235" s="1"/>
      <c r="V235" s="1"/>
      <c r="W235" s="1"/>
      <c r="X235" s="1"/>
      <c r="Y235" s="1"/>
      <c r="Z235" s="1"/>
      <c r="AA235" s="1"/>
      <c r="AB235" s="1"/>
      <c r="AC235" s="1"/>
      <c r="AD235" s="1"/>
      <c r="AE235" s="1"/>
      <c r="AF235" s="127"/>
      <c r="AG235" s="127"/>
      <c r="AH235" s="128"/>
      <c r="AI235" s="299"/>
      <c r="AJ235" s="298"/>
      <c r="AK235" s="298"/>
      <c r="AL235" s="298"/>
      <c r="AM235" s="298"/>
      <c r="AN235" s="298"/>
      <c r="AO235" s="298"/>
      <c r="AP235" s="298"/>
      <c r="AQ235" s="298"/>
      <c r="AR235" s="298"/>
      <c r="AS235" s="298"/>
      <c r="AT235" s="298"/>
      <c r="AU235" s="121"/>
      <c r="AV235" s="116"/>
      <c r="AW235" s="10"/>
      <c r="AX235" s="298"/>
      <c r="AY235" s="298"/>
      <c r="AZ235" s="298"/>
      <c r="BA235" s="298"/>
      <c r="BB235" s="298"/>
      <c r="BC235" s="298"/>
      <c r="BD235" s="298"/>
      <c r="BE235" s="298"/>
      <c r="BF235" s="298"/>
      <c r="BG235" s="298"/>
      <c r="BH235" s="298"/>
      <c r="BI235" s="121"/>
      <c r="BJ235" s="116"/>
      <c r="BK235" s="200"/>
      <c r="BL235" s="129"/>
      <c r="BM235" s="160"/>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row>
    <row r="236" spans="1:153" ht="2.25" customHeight="1">
      <c r="A236" s="133"/>
      <c r="B236" s="451"/>
      <c r="C236" s="133"/>
      <c r="D236" s="35"/>
      <c r="E236" s="126"/>
      <c r="F236" s="137"/>
      <c r="G236" s="126"/>
      <c r="H236" s="126"/>
      <c r="I236" s="126"/>
      <c r="J236" s="126"/>
      <c r="K236" s="126"/>
      <c r="L236" s="126"/>
      <c r="M236" s="126"/>
      <c r="N236" s="126"/>
      <c r="O236" s="126"/>
      <c r="P236" s="126"/>
      <c r="Q236" s="126"/>
      <c r="R236" s="126"/>
      <c r="S236" s="126"/>
      <c r="T236" s="126"/>
      <c r="U236" s="125"/>
      <c r="V236" s="125"/>
      <c r="W236" s="125"/>
      <c r="X236" s="125"/>
      <c r="Y236" s="125"/>
      <c r="Z236" s="125"/>
      <c r="AA236" s="125"/>
      <c r="AB236" s="125"/>
      <c r="AC236" s="125"/>
      <c r="AD236" s="125"/>
      <c r="AE236" s="125"/>
      <c r="AF236" s="293"/>
      <c r="AG236" s="293"/>
      <c r="AH236" s="293"/>
      <c r="AI236" s="294"/>
      <c r="AJ236" s="295"/>
      <c r="AK236" s="295"/>
      <c r="AL236" s="295"/>
      <c r="AM236" s="295"/>
      <c r="AN236" s="295"/>
      <c r="AO236" s="295"/>
      <c r="AP236" s="295"/>
      <c r="AQ236" s="295"/>
      <c r="AR236" s="295"/>
      <c r="AS236" s="295"/>
      <c r="AT236" s="295"/>
      <c r="AU236" s="122"/>
      <c r="AV236" s="115"/>
      <c r="AW236" s="7"/>
      <c r="AX236" s="295"/>
      <c r="AY236" s="295"/>
      <c r="AZ236" s="295"/>
      <c r="BA236" s="295"/>
      <c r="BB236" s="295"/>
      <c r="BC236" s="295"/>
      <c r="BD236" s="295"/>
      <c r="BE236" s="295"/>
      <c r="BF236" s="295"/>
      <c r="BG236" s="295"/>
      <c r="BH236" s="295"/>
      <c r="BI236" s="122"/>
      <c r="BJ236" s="115"/>
      <c r="BK236" s="200"/>
      <c r="BL236" s="129"/>
      <c r="BM236" s="160"/>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row>
    <row r="237" spans="1:153" ht="19.5" customHeight="1">
      <c r="A237" s="133"/>
      <c r="B237" s="451"/>
      <c r="C237" s="133"/>
      <c r="D237" s="133" t="s">
        <v>138</v>
      </c>
      <c r="E237" s="126"/>
      <c r="F237" s="137"/>
      <c r="G237" s="126"/>
      <c r="H237" s="126"/>
      <c r="I237" s="126"/>
      <c r="J237" s="126"/>
      <c r="K237" s="126"/>
      <c r="L237" s="126"/>
      <c r="M237" s="126"/>
      <c r="N237" s="126"/>
      <c r="O237" s="126"/>
      <c r="P237" s="126"/>
      <c r="Q237" s="126"/>
      <c r="R237" s="126"/>
      <c r="S237" s="126"/>
      <c r="T237" s="126"/>
      <c r="U237" s="125"/>
      <c r="V237" s="125"/>
      <c r="W237" s="125"/>
      <c r="X237" s="125"/>
      <c r="Y237" s="125"/>
      <c r="Z237" s="125"/>
      <c r="AA237" s="125"/>
      <c r="AB237" s="125"/>
      <c r="AC237" s="125"/>
      <c r="AD237" s="125"/>
      <c r="AE237" s="125"/>
      <c r="AF237" s="310" t="s">
        <v>3167</v>
      </c>
      <c r="AG237" s="310"/>
      <c r="AH237" s="310"/>
      <c r="AI237" s="294"/>
      <c r="AJ237" s="312"/>
      <c r="AK237" s="313"/>
      <c r="AL237" s="313"/>
      <c r="AM237" s="313"/>
      <c r="AN237" s="313"/>
      <c r="AO237" s="313"/>
      <c r="AP237" s="313"/>
      <c r="AQ237" s="313"/>
      <c r="AR237" s="313"/>
      <c r="AS237" s="313"/>
      <c r="AT237" s="314"/>
      <c r="AU237" s="122"/>
      <c r="AV237" s="115" t="s">
        <v>0</v>
      </c>
      <c r="AW237" s="295"/>
      <c r="AX237" s="312"/>
      <c r="AY237" s="313"/>
      <c r="AZ237" s="313"/>
      <c r="BA237" s="313"/>
      <c r="BB237" s="313"/>
      <c r="BC237" s="313"/>
      <c r="BD237" s="313"/>
      <c r="BE237" s="313"/>
      <c r="BF237" s="313"/>
      <c r="BG237" s="313"/>
      <c r="BH237" s="314"/>
      <c r="BI237" s="122"/>
      <c r="BJ237" s="115" t="s">
        <v>2</v>
      </c>
      <c r="BK237" s="200"/>
      <c r="BL237" s="130" t="str">
        <f>IF(BM237&lt;&gt;"","●","")</f>
        <v/>
      </c>
      <c r="BM237" s="132" t="str">
        <f>IF(OR(AND(OR(AJ237=0,AJ237=""),AX237&gt;0),AND(AJ237&gt;0,OR(AX237=0,AX237=""))),"「レセプト件数」、「算定回数」のいずれかが「0」か「空白」となっていますが、それ以外が1以上となっています。正しいレセプト件数・算定回数をご記入ください。",IF(AJ237&gt;AX237,"「算定回数」が「レセプト件数」よりも小さくなっています。算定レセプトにおける算定回数をご記入ください。",""))</f>
        <v/>
      </c>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31"/>
      <c r="CW237" s="131"/>
      <c r="CX237" s="131"/>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row>
    <row r="238" spans="1:153" ht="2.25" customHeight="1" thickBot="1">
      <c r="A238" s="133"/>
      <c r="B238" s="451"/>
      <c r="C238" s="133"/>
      <c r="D238" s="37"/>
      <c r="E238" s="127"/>
      <c r="F238" s="134"/>
      <c r="G238" s="127"/>
      <c r="H238" s="127"/>
      <c r="I238" s="127"/>
      <c r="J238" s="127"/>
      <c r="K238" s="127"/>
      <c r="L238" s="127"/>
      <c r="M238" s="127"/>
      <c r="N238" s="127"/>
      <c r="O238" s="127"/>
      <c r="P238" s="127"/>
      <c r="Q238" s="127"/>
      <c r="R238" s="127"/>
      <c r="S238" s="127"/>
      <c r="T238" s="127"/>
      <c r="U238" s="1"/>
      <c r="V238" s="1"/>
      <c r="W238" s="1"/>
      <c r="X238" s="1"/>
      <c r="Y238" s="1"/>
      <c r="Z238" s="1"/>
      <c r="AA238" s="1"/>
      <c r="AB238" s="1"/>
      <c r="AC238" s="1"/>
      <c r="AD238" s="1"/>
      <c r="AE238" s="1"/>
      <c r="AF238" s="127"/>
      <c r="AG238" s="127"/>
      <c r="AH238" s="128"/>
      <c r="AI238" s="299"/>
      <c r="AJ238" s="298"/>
      <c r="AK238" s="298"/>
      <c r="AL238" s="298"/>
      <c r="AM238" s="298"/>
      <c r="AN238" s="298"/>
      <c r="AO238" s="298"/>
      <c r="AP238" s="298"/>
      <c r="AQ238" s="298"/>
      <c r="AR238" s="298"/>
      <c r="AS238" s="298"/>
      <c r="AT238" s="298"/>
      <c r="AU238" s="121"/>
      <c r="AV238" s="116"/>
      <c r="AW238" s="10"/>
      <c r="AX238" s="298"/>
      <c r="AY238" s="298"/>
      <c r="AZ238" s="298"/>
      <c r="BA238" s="298"/>
      <c r="BB238" s="298"/>
      <c r="BC238" s="298"/>
      <c r="BD238" s="298"/>
      <c r="BE238" s="298"/>
      <c r="BF238" s="298"/>
      <c r="BG238" s="298"/>
      <c r="BH238" s="298"/>
      <c r="BI238" s="121"/>
      <c r="BJ238" s="116"/>
      <c r="BK238" s="200"/>
      <c r="BL238" s="129"/>
      <c r="BM238" s="160"/>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row>
    <row r="239" spans="1:153" ht="2.25" customHeight="1">
      <c r="A239" s="133"/>
      <c r="B239" s="451"/>
      <c r="C239" s="133"/>
      <c r="D239" s="133"/>
      <c r="E239" s="126"/>
      <c r="F239" s="137"/>
      <c r="G239" s="126"/>
      <c r="H239" s="126"/>
      <c r="I239" s="126"/>
      <c r="J239" s="126"/>
      <c r="K239" s="126"/>
      <c r="L239" s="126"/>
      <c r="M239" s="126"/>
      <c r="N239" s="126"/>
      <c r="O239" s="126"/>
      <c r="P239" s="126"/>
      <c r="Q239" s="126"/>
      <c r="R239" s="126"/>
      <c r="S239" s="126"/>
      <c r="T239" s="126"/>
      <c r="U239" s="125"/>
      <c r="V239" s="125"/>
      <c r="W239" s="125"/>
      <c r="X239" s="125"/>
      <c r="Y239" s="125"/>
      <c r="Z239" s="125"/>
      <c r="AA239" s="125"/>
      <c r="AB239" s="125"/>
      <c r="AC239" s="125"/>
      <c r="AD239" s="125"/>
      <c r="AE239" s="125"/>
      <c r="AF239" s="293"/>
      <c r="AG239" s="293"/>
      <c r="AH239" s="293"/>
      <c r="AI239" s="294"/>
      <c r="AJ239" s="295"/>
      <c r="AK239" s="295"/>
      <c r="AL239" s="295"/>
      <c r="AM239" s="295"/>
      <c r="AN239" s="295"/>
      <c r="AO239" s="295"/>
      <c r="AP239" s="295"/>
      <c r="AQ239" s="295"/>
      <c r="AR239" s="295"/>
      <c r="AS239" s="295"/>
      <c r="AT239" s="295"/>
      <c r="AU239" s="122"/>
      <c r="AV239" s="115"/>
      <c r="AW239" s="7"/>
      <c r="AX239" s="295"/>
      <c r="AY239" s="295"/>
      <c r="AZ239" s="295"/>
      <c r="BA239" s="295"/>
      <c r="BB239" s="295"/>
      <c r="BC239" s="295"/>
      <c r="BD239" s="295"/>
      <c r="BE239" s="295"/>
      <c r="BF239" s="295"/>
      <c r="BG239" s="295"/>
      <c r="BH239" s="295"/>
      <c r="BI239" s="122"/>
      <c r="BJ239" s="115"/>
      <c r="BK239" s="200"/>
      <c r="BL239" s="129"/>
      <c r="BM239" s="160"/>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row>
    <row r="240" spans="1:153" ht="19.5" customHeight="1">
      <c r="A240" s="133"/>
      <c r="B240" s="451"/>
      <c r="C240" s="133"/>
      <c r="D240" s="133" t="s">
        <v>137</v>
      </c>
      <c r="E240" s="126"/>
      <c r="F240" s="137"/>
      <c r="G240" s="126"/>
      <c r="H240" s="126"/>
      <c r="I240" s="126"/>
      <c r="J240" s="126"/>
      <c r="K240" s="126"/>
      <c r="L240" s="126"/>
      <c r="M240" s="126"/>
      <c r="N240" s="126"/>
      <c r="O240" s="126"/>
      <c r="P240" s="126"/>
      <c r="Q240" s="126"/>
      <c r="R240" s="126"/>
      <c r="S240" s="126"/>
      <c r="T240" s="126"/>
      <c r="U240" s="125"/>
      <c r="V240" s="125"/>
      <c r="W240" s="125"/>
      <c r="X240" s="125"/>
      <c r="Y240" s="125"/>
      <c r="Z240" s="125"/>
      <c r="AA240" s="125"/>
      <c r="AB240" s="125"/>
      <c r="AC240" s="125"/>
      <c r="AD240" s="125"/>
      <c r="AE240" s="125"/>
      <c r="AF240" s="310" t="s">
        <v>3168</v>
      </c>
      <c r="AG240" s="310"/>
      <c r="AH240" s="310"/>
      <c r="AI240" s="294"/>
      <c r="AJ240" s="312"/>
      <c r="AK240" s="313"/>
      <c r="AL240" s="313"/>
      <c r="AM240" s="313"/>
      <c r="AN240" s="313"/>
      <c r="AO240" s="313"/>
      <c r="AP240" s="313"/>
      <c r="AQ240" s="313"/>
      <c r="AR240" s="313"/>
      <c r="AS240" s="313"/>
      <c r="AT240" s="314"/>
      <c r="AU240" s="122"/>
      <c r="AV240" s="115" t="s">
        <v>0</v>
      </c>
      <c r="AW240" s="295"/>
      <c r="AX240" s="312"/>
      <c r="AY240" s="313"/>
      <c r="AZ240" s="313"/>
      <c r="BA240" s="313"/>
      <c r="BB240" s="313"/>
      <c r="BC240" s="313"/>
      <c r="BD240" s="313"/>
      <c r="BE240" s="313"/>
      <c r="BF240" s="313"/>
      <c r="BG240" s="313"/>
      <c r="BH240" s="314"/>
      <c r="BI240" s="122"/>
      <c r="BJ240" s="115" t="s">
        <v>2</v>
      </c>
      <c r="BK240" s="200"/>
      <c r="BL240" s="130" t="str">
        <f>IF(BM240&lt;&gt;"","●","")</f>
        <v/>
      </c>
      <c r="BM240" s="132" t="str">
        <f>IF(OR(AND(OR(AJ240=0,AJ240=""),AX240&gt;0),AND(AJ240&gt;0,OR(AX240=0,AX240=""))),"「レセプト件数」、「算定回数」のいずれかが「0」か「空白」となっていますが、それ以外が1以上となっています。正しいレセプト件数・算定回数をご記入ください。",IF(AJ240&gt;AX240,"「算定回数」が「レセプト件数」よりも小さくなっています。算定レセプトにおける算定回数をご記入ください。",""))</f>
        <v/>
      </c>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31"/>
      <c r="CW240" s="131"/>
      <c r="CX240" s="131"/>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row>
    <row r="241" spans="1:153" ht="2.25" customHeight="1" thickBot="1">
      <c r="A241" s="133"/>
      <c r="B241" s="451"/>
      <c r="C241" s="37"/>
      <c r="D241" s="37"/>
      <c r="E241" s="127"/>
      <c r="F241" s="134"/>
      <c r="G241" s="127"/>
      <c r="H241" s="127"/>
      <c r="I241" s="127"/>
      <c r="J241" s="127"/>
      <c r="K241" s="127"/>
      <c r="L241" s="127"/>
      <c r="M241" s="127"/>
      <c r="N241" s="127"/>
      <c r="O241" s="127"/>
      <c r="P241" s="127"/>
      <c r="Q241" s="127"/>
      <c r="R241" s="127"/>
      <c r="S241" s="127"/>
      <c r="T241" s="127"/>
      <c r="U241" s="1"/>
      <c r="V241" s="1"/>
      <c r="W241" s="1"/>
      <c r="X241" s="1"/>
      <c r="Y241" s="1"/>
      <c r="Z241" s="1"/>
      <c r="AA241" s="1"/>
      <c r="AB241" s="1"/>
      <c r="AC241" s="1"/>
      <c r="AD241" s="1"/>
      <c r="AE241" s="1"/>
      <c r="AF241" s="127"/>
      <c r="AG241" s="127"/>
      <c r="AH241" s="128"/>
      <c r="AI241" s="299"/>
      <c r="AJ241" s="298"/>
      <c r="AK241" s="298"/>
      <c r="AL241" s="298"/>
      <c r="AM241" s="298"/>
      <c r="AN241" s="298"/>
      <c r="AO241" s="298"/>
      <c r="AP241" s="298"/>
      <c r="AQ241" s="298"/>
      <c r="AR241" s="298"/>
      <c r="AS241" s="298"/>
      <c r="AT241" s="298"/>
      <c r="AU241" s="121"/>
      <c r="AV241" s="116"/>
      <c r="AW241" s="10"/>
      <c r="AX241" s="298"/>
      <c r="AY241" s="298"/>
      <c r="AZ241" s="298"/>
      <c r="BA241" s="298"/>
      <c r="BB241" s="298"/>
      <c r="BC241" s="298"/>
      <c r="BD241" s="298"/>
      <c r="BE241" s="298"/>
      <c r="BF241" s="298"/>
      <c r="BG241" s="298"/>
      <c r="BH241" s="298"/>
      <c r="BI241" s="121"/>
      <c r="BJ241" s="116"/>
      <c r="BK241" s="200"/>
      <c r="BL241" s="129"/>
      <c r="BM241" s="160"/>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row>
    <row r="242" spans="1:153" ht="2.25" customHeight="1">
      <c r="A242" s="133"/>
      <c r="B242" s="451"/>
      <c r="C242" s="133"/>
      <c r="D242" s="126"/>
      <c r="E242" s="126"/>
      <c r="F242" s="137"/>
      <c r="G242" s="126"/>
      <c r="H242" s="126"/>
      <c r="I242" s="126"/>
      <c r="J242" s="126"/>
      <c r="K242" s="126"/>
      <c r="L242" s="126"/>
      <c r="M242" s="126"/>
      <c r="N242" s="126"/>
      <c r="O242" s="126"/>
      <c r="P242" s="126"/>
      <c r="Q242" s="126"/>
      <c r="R242" s="126"/>
      <c r="S242" s="126"/>
      <c r="T242" s="126"/>
      <c r="U242" s="125"/>
      <c r="V242" s="125"/>
      <c r="W242" s="125"/>
      <c r="X242" s="125"/>
      <c r="Y242" s="125"/>
      <c r="Z242" s="125"/>
      <c r="AA242" s="125"/>
      <c r="AB242" s="125"/>
      <c r="AC242" s="125"/>
      <c r="AD242" s="125"/>
      <c r="AE242" s="125"/>
      <c r="AF242" s="293"/>
      <c r="AG242" s="293"/>
      <c r="AH242" s="293"/>
      <c r="AI242" s="294"/>
      <c r="AJ242" s="295"/>
      <c r="AK242" s="295"/>
      <c r="AL242" s="295"/>
      <c r="AM242" s="295"/>
      <c r="AN242" s="295"/>
      <c r="AO242" s="295"/>
      <c r="AP242" s="295"/>
      <c r="AQ242" s="295"/>
      <c r="AR242" s="295"/>
      <c r="AS242" s="295"/>
      <c r="AT242" s="295"/>
      <c r="AU242" s="122"/>
      <c r="AV242" s="115"/>
      <c r="AW242" s="7"/>
      <c r="AX242" s="295"/>
      <c r="AY242" s="295"/>
      <c r="AZ242" s="295"/>
      <c r="BA242" s="295"/>
      <c r="BB242" s="295"/>
      <c r="BC242" s="295"/>
      <c r="BD242" s="295"/>
      <c r="BE242" s="295"/>
      <c r="BF242" s="295"/>
      <c r="BG242" s="295"/>
      <c r="BH242" s="295"/>
      <c r="BI242" s="122"/>
      <c r="BJ242" s="115"/>
      <c r="BK242" s="200"/>
      <c r="BL242" s="129"/>
      <c r="BM242" s="160"/>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row>
    <row r="243" spans="1:153" ht="19.5" customHeight="1">
      <c r="A243" s="133"/>
      <c r="B243" s="451"/>
      <c r="C243" s="133" t="s">
        <v>1081</v>
      </c>
      <c r="D243" s="126"/>
      <c r="E243" s="126"/>
      <c r="F243" s="137"/>
      <c r="G243" s="126"/>
      <c r="H243" s="126"/>
      <c r="I243" s="126"/>
      <c r="J243" s="126"/>
      <c r="K243" s="126"/>
      <c r="L243" s="126"/>
      <c r="M243" s="126"/>
      <c r="N243" s="126"/>
      <c r="O243" s="126"/>
      <c r="P243" s="126"/>
      <c r="Q243" s="126"/>
      <c r="R243" s="126"/>
      <c r="S243" s="126"/>
      <c r="T243" s="126"/>
      <c r="U243" s="125"/>
      <c r="V243" s="125"/>
      <c r="W243" s="125"/>
      <c r="X243" s="125"/>
      <c r="Y243" s="125"/>
      <c r="Z243" s="125"/>
      <c r="AA243" s="125"/>
      <c r="AB243" s="125"/>
      <c r="AC243" s="125"/>
      <c r="AD243" s="125"/>
      <c r="AE243" s="125"/>
      <c r="AF243" s="310" t="s">
        <v>3169</v>
      </c>
      <c r="AG243" s="310"/>
      <c r="AH243" s="310"/>
      <c r="AI243" s="294"/>
      <c r="AJ243" s="312"/>
      <c r="AK243" s="313"/>
      <c r="AL243" s="313"/>
      <c r="AM243" s="313"/>
      <c r="AN243" s="313"/>
      <c r="AO243" s="313"/>
      <c r="AP243" s="313"/>
      <c r="AQ243" s="313"/>
      <c r="AR243" s="313"/>
      <c r="AS243" s="313"/>
      <c r="AT243" s="314"/>
      <c r="AU243" s="122"/>
      <c r="AV243" s="115" t="s">
        <v>0</v>
      </c>
      <c r="AW243" s="295"/>
      <c r="AX243" s="312"/>
      <c r="AY243" s="313"/>
      <c r="AZ243" s="313"/>
      <c r="BA243" s="313"/>
      <c r="BB243" s="313"/>
      <c r="BC243" s="313"/>
      <c r="BD243" s="313"/>
      <c r="BE243" s="313"/>
      <c r="BF243" s="313"/>
      <c r="BG243" s="313"/>
      <c r="BH243" s="314"/>
      <c r="BI243" s="122"/>
      <c r="BJ243" s="115" t="s">
        <v>2</v>
      </c>
      <c r="BK243" s="200"/>
      <c r="BL243" s="130" t="str">
        <f>IF(BM243&lt;&gt;"","●","")</f>
        <v/>
      </c>
      <c r="BM243" s="132" t="str">
        <f>IF(OR(AND(OR(AJ243=0,AJ243=""),AX243&gt;0),AND(AJ243&gt;0,OR(AX243=0,AX243=""))),"「レセプト件数」、「算定回数」のいずれかが「0」か「空白」となっていますが、それ以外が1以上となっています。正しいレセプト件数・算定回数をご記入ください。",IF(AJ243&gt;AX243,"「算定回数」が「レセプト件数」よりも小さくなっています。算定レセプトにおける算定回数をご記入ください。",IF(AND(AJ243+AX243&gt;0,SUM(AJ69,AJ102,AJ132:AT135,AJ153,AJ162,AJ171,AJ180,AJ189,AJ192:AT195,AJ201,AJ210,AJ219:AT222,AJ231:AT234,AJ246:AT267,AJ279:AT285,AJ291:AT306,AJ318,AJ327,AJ336,AJ339:AT351,AJ393,AJ417,AJ435,AJ453,AJ456,AJ477)+SUM(AX69,AX102,AX132:BH135,AX153,AX162,AX171,AX180,AX189,AX192:BH195,AX201,AX210,AX219:BH222,AX231:BH234,AX246: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31"/>
      <c r="CW243" s="131"/>
      <c r="CX243" s="131"/>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row>
    <row r="244" spans="1:153" ht="2.25" customHeight="1" thickBot="1">
      <c r="A244" s="133"/>
      <c r="B244" s="451"/>
      <c r="C244" s="37"/>
      <c r="D244" s="127"/>
      <c r="E244" s="127"/>
      <c r="F244" s="134"/>
      <c r="G244" s="127"/>
      <c r="H244" s="127"/>
      <c r="I244" s="127"/>
      <c r="J244" s="127"/>
      <c r="K244" s="127"/>
      <c r="L244" s="127"/>
      <c r="M244" s="127"/>
      <c r="N244" s="127"/>
      <c r="O244" s="127"/>
      <c r="P244" s="127"/>
      <c r="Q244" s="127"/>
      <c r="R244" s="127"/>
      <c r="S244" s="127"/>
      <c r="T244" s="127"/>
      <c r="U244" s="1"/>
      <c r="V244" s="1"/>
      <c r="W244" s="1"/>
      <c r="X244" s="1"/>
      <c r="Y244" s="1"/>
      <c r="Z244" s="1"/>
      <c r="AA244" s="1"/>
      <c r="AB244" s="1"/>
      <c r="AC244" s="1"/>
      <c r="AD244" s="1"/>
      <c r="AE244" s="1"/>
      <c r="AF244" s="127"/>
      <c r="AG244" s="127"/>
      <c r="AH244" s="128"/>
      <c r="AI244" s="299"/>
      <c r="AJ244" s="298"/>
      <c r="AK244" s="298"/>
      <c r="AL244" s="298"/>
      <c r="AM244" s="298"/>
      <c r="AN244" s="298"/>
      <c r="AO244" s="298"/>
      <c r="AP244" s="298"/>
      <c r="AQ244" s="298"/>
      <c r="AR244" s="298"/>
      <c r="AS244" s="298"/>
      <c r="AT244" s="298"/>
      <c r="AU244" s="121"/>
      <c r="AV244" s="116"/>
      <c r="AW244" s="10"/>
      <c r="AX244" s="298"/>
      <c r="AY244" s="298"/>
      <c r="AZ244" s="298"/>
      <c r="BA244" s="298"/>
      <c r="BB244" s="298"/>
      <c r="BC244" s="298"/>
      <c r="BD244" s="298"/>
      <c r="BE244" s="298"/>
      <c r="BF244" s="298"/>
      <c r="BG244" s="298"/>
      <c r="BH244" s="298"/>
      <c r="BI244" s="121"/>
      <c r="BJ244" s="116"/>
      <c r="BK244" s="200"/>
      <c r="BL244" s="129"/>
      <c r="BM244" s="160"/>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row>
    <row r="245" spans="1:153" ht="2.25" customHeight="1">
      <c r="A245" s="133"/>
      <c r="B245" s="451"/>
      <c r="C245" s="133"/>
      <c r="D245" s="126"/>
      <c r="E245" s="126"/>
      <c r="F245" s="137"/>
      <c r="G245" s="126"/>
      <c r="H245" s="126"/>
      <c r="I245" s="126"/>
      <c r="J245" s="126"/>
      <c r="K245" s="126"/>
      <c r="L245" s="126"/>
      <c r="M245" s="126"/>
      <c r="N245" s="126"/>
      <c r="O245" s="126"/>
      <c r="P245" s="126"/>
      <c r="Q245" s="126"/>
      <c r="R245" s="126"/>
      <c r="S245" s="126"/>
      <c r="T245" s="126"/>
      <c r="U245" s="125"/>
      <c r="V245" s="125"/>
      <c r="W245" s="125"/>
      <c r="X245" s="125"/>
      <c r="Y245" s="125"/>
      <c r="Z245" s="125"/>
      <c r="AA245" s="125"/>
      <c r="AB245" s="125"/>
      <c r="AC245" s="125"/>
      <c r="AD245" s="125"/>
      <c r="AE245" s="125"/>
      <c r="AF245" s="293"/>
      <c r="AG245" s="293"/>
      <c r="AH245" s="293"/>
      <c r="AI245" s="294"/>
      <c r="AJ245" s="295"/>
      <c r="AK245" s="295"/>
      <c r="AL245" s="295"/>
      <c r="AM245" s="295"/>
      <c r="AN245" s="295"/>
      <c r="AO245" s="295"/>
      <c r="AP245" s="295"/>
      <c r="AQ245" s="295"/>
      <c r="AR245" s="295"/>
      <c r="AS245" s="295"/>
      <c r="AT245" s="295"/>
      <c r="AU245" s="122"/>
      <c r="AV245" s="115"/>
      <c r="AW245" s="7"/>
      <c r="AX245" s="295"/>
      <c r="AY245" s="295"/>
      <c r="AZ245" s="295"/>
      <c r="BA245" s="295"/>
      <c r="BB245" s="295"/>
      <c r="BC245" s="295"/>
      <c r="BD245" s="295"/>
      <c r="BE245" s="295"/>
      <c r="BF245" s="295"/>
      <c r="BG245" s="295"/>
      <c r="BH245" s="295"/>
      <c r="BI245" s="122"/>
      <c r="BJ245" s="115"/>
      <c r="BK245" s="200"/>
      <c r="BL245" s="129"/>
      <c r="BM245" s="160"/>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row>
    <row r="246" spans="1:153" ht="19.5" customHeight="1">
      <c r="A246" s="133"/>
      <c r="B246" s="451"/>
      <c r="C246" s="133" t="s">
        <v>1082</v>
      </c>
      <c r="D246" s="126"/>
      <c r="E246" s="126"/>
      <c r="F246" s="137"/>
      <c r="G246" s="126"/>
      <c r="H246" s="126"/>
      <c r="I246" s="126"/>
      <c r="J246" s="126"/>
      <c r="K246" s="126"/>
      <c r="L246" s="126"/>
      <c r="M246" s="126"/>
      <c r="N246" s="126"/>
      <c r="O246" s="126"/>
      <c r="P246" s="126"/>
      <c r="Q246" s="126"/>
      <c r="R246" s="126"/>
      <c r="S246" s="126"/>
      <c r="T246" s="126"/>
      <c r="U246" s="125"/>
      <c r="V246" s="125"/>
      <c r="W246" s="125"/>
      <c r="X246" s="125"/>
      <c r="Y246" s="125"/>
      <c r="Z246" s="125"/>
      <c r="AA246" s="125"/>
      <c r="AB246" s="125"/>
      <c r="AC246" s="125"/>
      <c r="AD246" s="125"/>
      <c r="AE246" s="125"/>
      <c r="AF246" s="310" t="s">
        <v>3170</v>
      </c>
      <c r="AG246" s="310"/>
      <c r="AH246" s="310"/>
      <c r="AI246" s="294"/>
      <c r="AJ246" s="312"/>
      <c r="AK246" s="313"/>
      <c r="AL246" s="313"/>
      <c r="AM246" s="313"/>
      <c r="AN246" s="313"/>
      <c r="AO246" s="313"/>
      <c r="AP246" s="313"/>
      <c r="AQ246" s="313"/>
      <c r="AR246" s="313"/>
      <c r="AS246" s="313"/>
      <c r="AT246" s="314"/>
      <c r="AU246" s="122"/>
      <c r="AV246" s="115" t="s">
        <v>0</v>
      </c>
      <c r="AW246" s="295"/>
      <c r="AX246" s="312"/>
      <c r="AY246" s="313"/>
      <c r="AZ246" s="313"/>
      <c r="BA246" s="313"/>
      <c r="BB246" s="313"/>
      <c r="BC246" s="313"/>
      <c r="BD246" s="313"/>
      <c r="BE246" s="313"/>
      <c r="BF246" s="313"/>
      <c r="BG246" s="313"/>
      <c r="BH246" s="314"/>
      <c r="BI246" s="122"/>
      <c r="BJ246" s="115" t="s">
        <v>2</v>
      </c>
      <c r="BK246" s="200"/>
      <c r="BL246" s="130" t="str">
        <f>IF(BM246&lt;&gt;"","●","")</f>
        <v/>
      </c>
      <c r="BM246" s="132" t="str">
        <f>IF(OR(AND(OR(AJ246=0,AJ246=""),AX246&gt;0),AND(AJ246&gt;0,OR(AX246=0,AX246=""))),"「レセプト件数」、「算定回数」のいずれかが「0」か「空白」となっていますが、それ以外が1以上となっています。正しいレセプト件数・算定回数をご記入ください。",IF(AJ246&gt;AX246,"「算定回数」が「レセプト件数」よりも小さくなっています。算定レセプトにおける算定回数をご記入ください。",IF(AND(AJ246+AX246&gt;0,SUM(AJ69,AJ102,AJ132:AT135,AJ153,AJ162,AJ171,AJ180,AJ189,AJ192:AT195,AJ201,AJ210,AJ219:AT222,AJ231:AT234,AJ243,AJ249:AT267,AJ279:AT285,AJ291:AT306,AJ318,AJ327,AJ336,AJ339:AT351,AJ393,AJ417,AJ435,AJ453,AJ456,AJ477)+SUM(AX69,AX102,AX132:BH135,AX153,AX162,AX171,AX180,AX189,AX192:BH195,AX201,AX210,AX219:BH222,AX231:BH234,AX243,AX249: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31"/>
      <c r="CW246" s="131"/>
      <c r="CX246" s="131"/>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row>
    <row r="247" spans="1:153" ht="2.25" customHeight="1" thickBot="1">
      <c r="A247" s="133"/>
      <c r="B247" s="451"/>
      <c r="C247" s="37"/>
      <c r="D247" s="127"/>
      <c r="E247" s="127"/>
      <c r="F247" s="134"/>
      <c r="G247" s="127"/>
      <c r="H247" s="127"/>
      <c r="I247" s="127"/>
      <c r="J247" s="127"/>
      <c r="K247" s="127"/>
      <c r="L247" s="127"/>
      <c r="M247" s="127"/>
      <c r="N247" s="127"/>
      <c r="O247" s="127"/>
      <c r="P247" s="127"/>
      <c r="Q247" s="127"/>
      <c r="R247" s="127"/>
      <c r="S247" s="127"/>
      <c r="T247" s="127"/>
      <c r="U247" s="1"/>
      <c r="V247" s="1"/>
      <c r="W247" s="1"/>
      <c r="X247" s="1"/>
      <c r="Y247" s="1"/>
      <c r="Z247" s="1"/>
      <c r="AA247" s="1"/>
      <c r="AB247" s="1"/>
      <c r="AC247" s="1"/>
      <c r="AD247" s="1"/>
      <c r="AE247" s="1"/>
      <c r="AF247" s="127"/>
      <c r="AG247" s="127"/>
      <c r="AH247" s="128"/>
      <c r="AI247" s="299"/>
      <c r="AJ247" s="298"/>
      <c r="AK247" s="298"/>
      <c r="AL247" s="298"/>
      <c r="AM247" s="298"/>
      <c r="AN247" s="298"/>
      <c r="AO247" s="298"/>
      <c r="AP247" s="298"/>
      <c r="AQ247" s="298"/>
      <c r="AR247" s="298"/>
      <c r="AS247" s="298"/>
      <c r="AT247" s="298"/>
      <c r="AU247" s="121"/>
      <c r="AV247" s="116"/>
      <c r="AW247" s="10"/>
      <c r="AX247" s="298"/>
      <c r="AY247" s="298"/>
      <c r="AZ247" s="298"/>
      <c r="BA247" s="298"/>
      <c r="BB247" s="298"/>
      <c r="BC247" s="298"/>
      <c r="BD247" s="298"/>
      <c r="BE247" s="298"/>
      <c r="BF247" s="298"/>
      <c r="BG247" s="298"/>
      <c r="BH247" s="298"/>
      <c r="BI247" s="121"/>
      <c r="BJ247" s="116"/>
      <c r="BK247" s="200"/>
      <c r="BL247" s="129"/>
      <c r="BM247" s="160"/>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row>
    <row r="248" spans="1:153" ht="2.25" customHeight="1">
      <c r="A248" s="133"/>
      <c r="B248" s="451"/>
      <c r="C248" s="133"/>
      <c r="D248" s="126"/>
      <c r="E248" s="126"/>
      <c r="F248" s="137"/>
      <c r="G248" s="126"/>
      <c r="H248" s="126"/>
      <c r="I248" s="126"/>
      <c r="J248" s="126"/>
      <c r="K248" s="126"/>
      <c r="L248" s="126"/>
      <c r="M248" s="126"/>
      <c r="N248" s="126"/>
      <c r="O248" s="126"/>
      <c r="P248" s="126"/>
      <c r="Q248" s="126"/>
      <c r="R248" s="126"/>
      <c r="S248" s="126"/>
      <c r="T248" s="126"/>
      <c r="U248" s="125"/>
      <c r="V248" s="125"/>
      <c r="W248" s="125"/>
      <c r="X248" s="125"/>
      <c r="Y248" s="125"/>
      <c r="Z248" s="125"/>
      <c r="AA248" s="125"/>
      <c r="AB248" s="125"/>
      <c r="AC248" s="125"/>
      <c r="AD248" s="125"/>
      <c r="AE248" s="125"/>
      <c r="AF248" s="293"/>
      <c r="AG248" s="293"/>
      <c r="AH248" s="293"/>
      <c r="AI248" s="294"/>
      <c r="AJ248" s="295"/>
      <c r="AK248" s="295"/>
      <c r="AL248" s="295"/>
      <c r="AM248" s="295"/>
      <c r="AN248" s="295"/>
      <c r="AO248" s="295"/>
      <c r="AP248" s="295"/>
      <c r="AQ248" s="295"/>
      <c r="AR248" s="295"/>
      <c r="AS248" s="295"/>
      <c r="AT248" s="295"/>
      <c r="AU248" s="122"/>
      <c r="AV248" s="115"/>
      <c r="AW248" s="7"/>
      <c r="AX248" s="295"/>
      <c r="AY248" s="295"/>
      <c r="AZ248" s="295"/>
      <c r="BA248" s="295"/>
      <c r="BB248" s="295"/>
      <c r="BC248" s="295"/>
      <c r="BD248" s="295"/>
      <c r="BE248" s="295"/>
      <c r="BF248" s="295"/>
      <c r="BG248" s="295"/>
      <c r="BH248" s="295"/>
      <c r="BI248" s="122"/>
      <c r="BJ248" s="115"/>
      <c r="BK248" s="200"/>
      <c r="BL248" s="129"/>
      <c r="BM248" s="160"/>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row>
    <row r="249" spans="1:153" ht="19.5" customHeight="1">
      <c r="A249" s="133"/>
      <c r="B249" s="451"/>
      <c r="C249" s="133" t="s">
        <v>6373</v>
      </c>
      <c r="D249" s="126"/>
      <c r="E249" s="126"/>
      <c r="F249" s="137"/>
      <c r="G249" s="126"/>
      <c r="H249" s="126"/>
      <c r="I249" s="126"/>
      <c r="J249" s="126"/>
      <c r="K249" s="126"/>
      <c r="L249" s="126"/>
      <c r="M249" s="126"/>
      <c r="N249" s="126"/>
      <c r="O249" s="126"/>
      <c r="P249" s="126"/>
      <c r="Q249" s="126"/>
      <c r="R249" s="126"/>
      <c r="S249" s="126"/>
      <c r="T249" s="126"/>
      <c r="U249" s="125"/>
      <c r="V249" s="125"/>
      <c r="W249" s="125"/>
      <c r="X249" s="125"/>
      <c r="Y249" s="125"/>
      <c r="Z249" s="125"/>
      <c r="AA249" s="125"/>
      <c r="AB249" s="125"/>
      <c r="AC249" s="125"/>
      <c r="AD249" s="125"/>
      <c r="AE249" s="125"/>
      <c r="AF249" s="310" t="s">
        <v>3171</v>
      </c>
      <c r="AG249" s="310"/>
      <c r="AH249" s="310"/>
      <c r="AI249" s="294"/>
      <c r="AJ249" s="312"/>
      <c r="AK249" s="313"/>
      <c r="AL249" s="313"/>
      <c r="AM249" s="313"/>
      <c r="AN249" s="313"/>
      <c r="AO249" s="313"/>
      <c r="AP249" s="313"/>
      <c r="AQ249" s="313"/>
      <c r="AR249" s="313"/>
      <c r="AS249" s="313"/>
      <c r="AT249" s="314"/>
      <c r="AU249" s="122"/>
      <c r="AV249" s="115" t="s">
        <v>0</v>
      </c>
      <c r="AW249" s="295"/>
      <c r="AX249" s="312"/>
      <c r="AY249" s="313"/>
      <c r="AZ249" s="313"/>
      <c r="BA249" s="313"/>
      <c r="BB249" s="313"/>
      <c r="BC249" s="313"/>
      <c r="BD249" s="313"/>
      <c r="BE249" s="313"/>
      <c r="BF249" s="313"/>
      <c r="BG249" s="313"/>
      <c r="BH249" s="314"/>
      <c r="BI249" s="122"/>
      <c r="BJ249" s="115" t="s">
        <v>2</v>
      </c>
      <c r="BK249" s="200"/>
      <c r="BL249" s="130" t="str">
        <f>IF(BM249&lt;&gt;"","●","")</f>
        <v/>
      </c>
      <c r="BM249" s="132" t="str">
        <f>IF(OR(AND(OR(AJ249=0,AJ249=""),AX249&gt;0),AND(AJ249&gt;0,OR(AX249=0,AX249=""))),"「レセプト件数」、「算定回数」のいずれかが「0」か「空白」となっていますが、それ以外が1以上となっています。正しいレセプト件数・算定回数をご記入ください。",IF(AJ249&gt;AX249,"「算定回数」が「レセプト件数」よりも小さくなっています。算定レセプトにおける算定回数をご記入ください。",IF(AND(AJ249+AX249&gt;0,SUM(AJ69,AJ102,AJ132:AT135,AJ153,AJ162,AJ171,AJ180,AJ189,AJ192:AT195,AJ201,AJ210,AJ219:AT222,AJ231:AT234,AJ243:AT246,AJ252:AT267,AJ279:AT285,AJ291:AT306,AJ318,AJ327,AJ336,AJ339:AT351,AJ393,AJ417,AJ435,AJ453,AJ456,AJ477)+SUM(AX69,AX102,AX132:BH135,AX153,AX162,AX171,AX180,AX189,AX192:BH195,AX201,AX210,AX219:BH222,AX231:BH234,AX243:BH246,AX252: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31"/>
      <c r="CW249" s="131"/>
      <c r="CX249" s="131"/>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row>
    <row r="250" spans="1:153" ht="2.25" customHeight="1" thickBot="1">
      <c r="A250" s="133"/>
      <c r="B250" s="451"/>
      <c r="C250" s="37"/>
      <c r="D250" s="127"/>
      <c r="E250" s="127"/>
      <c r="F250" s="134"/>
      <c r="G250" s="127"/>
      <c r="H250" s="127"/>
      <c r="I250" s="127"/>
      <c r="J250" s="127"/>
      <c r="K250" s="127"/>
      <c r="L250" s="127"/>
      <c r="M250" s="127"/>
      <c r="N250" s="127"/>
      <c r="O250" s="127"/>
      <c r="P250" s="127"/>
      <c r="Q250" s="127"/>
      <c r="R250" s="127"/>
      <c r="S250" s="127"/>
      <c r="T250" s="127"/>
      <c r="U250" s="1"/>
      <c r="V250" s="1"/>
      <c r="W250" s="1"/>
      <c r="X250" s="1"/>
      <c r="Y250" s="1"/>
      <c r="Z250" s="1"/>
      <c r="AA250" s="1"/>
      <c r="AB250" s="1"/>
      <c r="AC250" s="1"/>
      <c r="AD250" s="1"/>
      <c r="AE250" s="1"/>
      <c r="AF250" s="127"/>
      <c r="AG250" s="127"/>
      <c r="AH250" s="128"/>
      <c r="AI250" s="299"/>
      <c r="AJ250" s="298"/>
      <c r="AK250" s="298"/>
      <c r="AL250" s="298"/>
      <c r="AM250" s="298"/>
      <c r="AN250" s="298"/>
      <c r="AO250" s="298"/>
      <c r="AP250" s="298"/>
      <c r="AQ250" s="298"/>
      <c r="AR250" s="298"/>
      <c r="AS250" s="298"/>
      <c r="AT250" s="298"/>
      <c r="AU250" s="121"/>
      <c r="AV250" s="116"/>
      <c r="AW250" s="10"/>
      <c r="AX250" s="298"/>
      <c r="AY250" s="298"/>
      <c r="AZ250" s="298"/>
      <c r="BA250" s="298"/>
      <c r="BB250" s="298"/>
      <c r="BC250" s="298"/>
      <c r="BD250" s="298"/>
      <c r="BE250" s="298"/>
      <c r="BF250" s="298"/>
      <c r="BG250" s="298"/>
      <c r="BH250" s="298"/>
      <c r="BI250" s="121"/>
      <c r="BJ250" s="116"/>
      <c r="BK250" s="200"/>
      <c r="BL250" s="129"/>
      <c r="BM250" s="160"/>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row>
    <row r="251" spans="1:153" ht="2.25" customHeight="1">
      <c r="A251" s="133"/>
      <c r="B251" s="451"/>
      <c r="C251" s="133"/>
      <c r="D251" s="126"/>
      <c r="E251" s="126"/>
      <c r="F251" s="137"/>
      <c r="G251" s="126"/>
      <c r="H251" s="126"/>
      <c r="I251" s="126"/>
      <c r="J251" s="126"/>
      <c r="K251" s="126"/>
      <c r="L251" s="126"/>
      <c r="M251" s="126"/>
      <c r="N251" s="126"/>
      <c r="O251" s="126"/>
      <c r="P251" s="126"/>
      <c r="Q251" s="126"/>
      <c r="R251" s="126"/>
      <c r="S251" s="126"/>
      <c r="T251" s="126"/>
      <c r="U251" s="125"/>
      <c r="V251" s="125"/>
      <c r="W251" s="125"/>
      <c r="X251" s="125"/>
      <c r="Y251" s="125"/>
      <c r="Z251" s="125"/>
      <c r="AA251" s="125"/>
      <c r="AB251" s="125"/>
      <c r="AC251" s="125"/>
      <c r="AD251" s="125"/>
      <c r="AE251" s="125"/>
      <c r="AF251" s="293"/>
      <c r="AG251" s="293"/>
      <c r="AH251" s="293"/>
      <c r="AI251" s="294"/>
      <c r="AJ251" s="295"/>
      <c r="AK251" s="295"/>
      <c r="AL251" s="295"/>
      <c r="AM251" s="295"/>
      <c r="AN251" s="295"/>
      <c r="AO251" s="295"/>
      <c r="AP251" s="295"/>
      <c r="AQ251" s="295"/>
      <c r="AR251" s="295"/>
      <c r="AS251" s="295"/>
      <c r="AT251" s="295"/>
      <c r="AU251" s="122"/>
      <c r="AV251" s="115"/>
      <c r="AW251" s="7"/>
      <c r="AX251" s="295"/>
      <c r="AY251" s="295"/>
      <c r="AZ251" s="295"/>
      <c r="BA251" s="295"/>
      <c r="BB251" s="295"/>
      <c r="BC251" s="295"/>
      <c r="BD251" s="295"/>
      <c r="BE251" s="295"/>
      <c r="BF251" s="295"/>
      <c r="BG251" s="295"/>
      <c r="BH251" s="295"/>
      <c r="BI251" s="122"/>
      <c r="BJ251" s="115"/>
      <c r="BK251" s="200"/>
      <c r="BL251" s="129"/>
      <c r="BM251" s="160"/>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row>
    <row r="252" spans="1:153" ht="19.5" customHeight="1">
      <c r="A252" s="133"/>
      <c r="B252" s="451"/>
      <c r="C252" s="133" t="s">
        <v>1083</v>
      </c>
      <c r="D252" s="126"/>
      <c r="E252" s="126"/>
      <c r="F252" s="137"/>
      <c r="G252" s="126"/>
      <c r="H252" s="126"/>
      <c r="I252" s="126"/>
      <c r="J252" s="126"/>
      <c r="K252" s="126"/>
      <c r="L252" s="126"/>
      <c r="M252" s="126"/>
      <c r="N252" s="126"/>
      <c r="O252" s="126"/>
      <c r="P252" s="126"/>
      <c r="Q252" s="126"/>
      <c r="R252" s="126"/>
      <c r="S252" s="126"/>
      <c r="T252" s="126"/>
      <c r="U252" s="125"/>
      <c r="V252" s="125"/>
      <c r="W252" s="125"/>
      <c r="X252" s="125"/>
      <c r="Y252" s="125"/>
      <c r="Z252" s="125"/>
      <c r="AA252" s="125"/>
      <c r="AB252" s="125"/>
      <c r="AC252" s="125"/>
      <c r="AD252" s="125"/>
      <c r="AE252" s="125"/>
      <c r="AF252" s="310" t="s">
        <v>3172</v>
      </c>
      <c r="AG252" s="310"/>
      <c r="AH252" s="310"/>
      <c r="AI252" s="294"/>
      <c r="AJ252" s="312"/>
      <c r="AK252" s="313"/>
      <c r="AL252" s="313"/>
      <c r="AM252" s="313"/>
      <c r="AN252" s="313"/>
      <c r="AO252" s="313"/>
      <c r="AP252" s="313"/>
      <c r="AQ252" s="313"/>
      <c r="AR252" s="313"/>
      <c r="AS252" s="313"/>
      <c r="AT252" s="314"/>
      <c r="AU252" s="122"/>
      <c r="AV252" s="115" t="s">
        <v>0</v>
      </c>
      <c r="AW252" s="295"/>
      <c r="AX252" s="312"/>
      <c r="AY252" s="313"/>
      <c r="AZ252" s="313"/>
      <c r="BA252" s="313"/>
      <c r="BB252" s="313"/>
      <c r="BC252" s="313"/>
      <c r="BD252" s="313"/>
      <c r="BE252" s="313"/>
      <c r="BF252" s="313"/>
      <c r="BG252" s="313"/>
      <c r="BH252" s="314"/>
      <c r="BI252" s="122"/>
      <c r="BJ252" s="115" t="s">
        <v>2</v>
      </c>
      <c r="BK252" s="200"/>
      <c r="BL252" s="130" t="str">
        <f>IF(BM252&lt;&gt;"","●","")</f>
        <v/>
      </c>
      <c r="BM252" s="132" t="str">
        <f>IF(OR(AND(OR(AJ252=0,AJ252=""),AX252&gt;0),AND(AJ252&gt;0,OR(AX252=0,AX252=""))),"「レセプト件数」、「算定回数」のいずれかが「0」か「空白」となっていますが、それ以外が1以上となっています。正しいレセプト件数・算定回数をご記入ください。",IF(AJ252&gt;AX252,"「算定回数」が「レセプト件数」よりも小さくなっています。算定レセプトにおける算定回数をご記入ください。",IF(AND(AJ252+AX252&gt;0,SUM(AJ69,AJ102,AJ132:AT135,AJ153,AJ162,AJ171,AJ180,AJ189,AJ192:AT195,AJ201,AJ210,AJ219:AT222,AJ231:AT234,AJ243:AT249,AJ255:AT267,AJ279:AT285,AJ291:AT306,AJ318,AJ327,AJ336,AJ339:AT351,AJ393,AJ417,AJ435,AJ453,AJ456,AJ477)+SUM(AX69,AX102,AX132:BH135,AX153,AX162,AX171,AX180,AX189,AX192:BH195,AX201,AX210,AX219:BH222,AX231:BH234,AX243:BH249,AX255: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31"/>
      <c r="CW252" s="131"/>
      <c r="CX252" s="131"/>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row>
    <row r="253" spans="1:153" ht="2.25" customHeight="1" thickBot="1">
      <c r="A253" s="133"/>
      <c r="B253" s="451"/>
      <c r="C253" s="37"/>
      <c r="D253" s="127"/>
      <c r="E253" s="127"/>
      <c r="F253" s="134"/>
      <c r="G253" s="127"/>
      <c r="H253" s="127"/>
      <c r="I253" s="127"/>
      <c r="J253" s="127"/>
      <c r="K253" s="127"/>
      <c r="L253" s="127"/>
      <c r="M253" s="127"/>
      <c r="N253" s="127"/>
      <c r="O253" s="127"/>
      <c r="P253" s="127"/>
      <c r="Q253" s="127"/>
      <c r="R253" s="127"/>
      <c r="S253" s="127"/>
      <c r="T253" s="127"/>
      <c r="U253" s="1"/>
      <c r="V253" s="1"/>
      <c r="W253" s="1"/>
      <c r="X253" s="1"/>
      <c r="Y253" s="1"/>
      <c r="Z253" s="1"/>
      <c r="AA253" s="1"/>
      <c r="AB253" s="1"/>
      <c r="AC253" s="1"/>
      <c r="AD253" s="1"/>
      <c r="AE253" s="1"/>
      <c r="AF253" s="127"/>
      <c r="AG253" s="127"/>
      <c r="AH253" s="128"/>
      <c r="AI253" s="299"/>
      <c r="AJ253" s="298"/>
      <c r="AK253" s="298"/>
      <c r="AL253" s="298"/>
      <c r="AM253" s="298"/>
      <c r="AN253" s="298"/>
      <c r="AO253" s="298"/>
      <c r="AP253" s="298"/>
      <c r="AQ253" s="298"/>
      <c r="AR253" s="298"/>
      <c r="AS253" s="298"/>
      <c r="AT253" s="298"/>
      <c r="AU253" s="121"/>
      <c r="AV253" s="116"/>
      <c r="AW253" s="10"/>
      <c r="AX253" s="298"/>
      <c r="AY253" s="298"/>
      <c r="AZ253" s="298"/>
      <c r="BA253" s="298"/>
      <c r="BB253" s="298"/>
      <c r="BC253" s="298"/>
      <c r="BD253" s="298"/>
      <c r="BE253" s="298"/>
      <c r="BF253" s="298"/>
      <c r="BG253" s="298"/>
      <c r="BH253" s="298"/>
      <c r="BI253" s="121"/>
      <c r="BJ253" s="116"/>
      <c r="BK253" s="200"/>
      <c r="BL253" s="129"/>
      <c r="BM253" s="160"/>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row>
    <row r="254" spans="1:153" ht="2.25" customHeight="1">
      <c r="A254" s="133"/>
      <c r="B254" s="451"/>
      <c r="C254" s="133"/>
      <c r="D254" s="126"/>
      <c r="E254" s="126"/>
      <c r="F254" s="137"/>
      <c r="G254" s="126"/>
      <c r="H254" s="126"/>
      <c r="I254" s="126"/>
      <c r="J254" s="126"/>
      <c r="K254" s="126"/>
      <c r="L254" s="126"/>
      <c r="M254" s="126"/>
      <c r="N254" s="126"/>
      <c r="O254" s="126"/>
      <c r="P254" s="126"/>
      <c r="Q254" s="126"/>
      <c r="R254" s="126"/>
      <c r="S254" s="126"/>
      <c r="T254" s="126"/>
      <c r="U254" s="125"/>
      <c r="V254" s="125"/>
      <c r="W254" s="125"/>
      <c r="X254" s="125"/>
      <c r="Y254" s="125"/>
      <c r="Z254" s="125"/>
      <c r="AA254" s="125"/>
      <c r="AB254" s="125"/>
      <c r="AC254" s="125"/>
      <c r="AD254" s="125"/>
      <c r="AE254" s="125"/>
      <c r="AF254" s="293"/>
      <c r="AG254" s="293"/>
      <c r="AH254" s="293"/>
      <c r="AI254" s="294"/>
      <c r="AJ254" s="295"/>
      <c r="AK254" s="295"/>
      <c r="AL254" s="295"/>
      <c r="AM254" s="295"/>
      <c r="AN254" s="295"/>
      <c r="AO254" s="295"/>
      <c r="AP254" s="295"/>
      <c r="AQ254" s="295"/>
      <c r="AR254" s="295"/>
      <c r="AS254" s="295"/>
      <c r="AT254" s="295"/>
      <c r="AU254" s="122"/>
      <c r="AV254" s="115"/>
      <c r="AW254" s="7"/>
      <c r="AX254" s="295"/>
      <c r="AY254" s="295"/>
      <c r="AZ254" s="295"/>
      <c r="BA254" s="295"/>
      <c r="BB254" s="295"/>
      <c r="BC254" s="295"/>
      <c r="BD254" s="295"/>
      <c r="BE254" s="295"/>
      <c r="BF254" s="295"/>
      <c r="BG254" s="295"/>
      <c r="BH254" s="295"/>
      <c r="BI254" s="122"/>
      <c r="BJ254" s="115"/>
      <c r="BK254" s="200"/>
      <c r="BL254" s="129"/>
      <c r="BM254" s="160"/>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row>
    <row r="255" spans="1:153" ht="19.5" customHeight="1">
      <c r="A255" s="133"/>
      <c r="B255" s="451"/>
      <c r="C255" s="133" t="s">
        <v>1084</v>
      </c>
      <c r="D255" s="126"/>
      <c r="E255" s="126"/>
      <c r="F255" s="137"/>
      <c r="G255" s="126"/>
      <c r="H255" s="126"/>
      <c r="I255" s="126"/>
      <c r="J255" s="126"/>
      <c r="K255" s="126"/>
      <c r="L255" s="126"/>
      <c r="M255" s="126"/>
      <c r="N255" s="126"/>
      <c r="O255" s="126"/>
      <c r="P255" s="126"/>
      <c r="Q255" s="126"/>
      <c r="R255" s="126"/>
      <c r="S255" s="126"/>
      <c r="T255" s="126"/>
      <c r="U255" s="125"/>
      <c r="V255" s="125"/>
      <c r="W255" s="125"/>
      <c r="X255" s="125"/>
      <c r="Y255" s="125"/>
      <c r="Z255" s="125"/>
      <c r="AA255" s="125"/>
      <c r="AB255" s="125"/>
      <c r="AC255" s="125"/>
      <c r="AD255" s="125"/>
      <c r="AE255" s="125"/>
      <c r="AF255" s="310" t="s">
        <v>3173</v>
      </c>
      <c r="AG255" s="310"/>
      <c r="AH255" s="310"/>
      <c r="AI255" s="294"/>
      <c r="AJ255" s="312"/>
      <c r="AK255" s="313"/>
      <c r="AL255" s="313"/>
      <c r="AM255" s="313"/>
      <c r="AN255" s="313"/>
      <c r="AO255" s="313"/>
      <c r="AP255" s="313"/>
      <c r="AQ255" s="313"/>
      <c r="AR255" s="313"/>
      <c r="AS255" s="313"/>
      <c r="AT255" s="314"/>
      <c r="AU255" s="122"/>
      <c r="AV255" s="115" t="s">
        <v>0</v>
      </c>
      <c r="AW255" s="295"/>
      <c r="AX255" s="312"/>
      <c r="AY255" s="313"/>
      <c r="AZ255" s="313"/>
      <c r="BA255" s="313"/>
      <c r="BB255" s="313"/>
      <c r="BC255" s="313"/>
      <c r="BD255" s="313"/>
      <c r="BE255" s="313"/>
      <c r="BF255" s="313"/>
      <c r="BG255" s="313"/>
      <c r="BH255" s="314"/>
      <c r="BI255" s="122"/>
      <c r="BJ255" s="115" t="s">
        <v>2</v>
      </c>
      <c r="BK255" s="200"/>
      <c r="BL255" s="130" t="str">
        <f>IF(BM255&lt;&gt;"","●","")</f>
        <v/>
      </c>
      <c r="BM255" s="132" t="str">
        <f>IF(OR(AND(OR(AJ255=0,AJ255=""),AX255&gt;0),AND(AJ255&gt;0,OR(AX255=0,AX255=""))),"「レセプト件数」、「算定回数」のいずれかが「0」か「空白」となっていますが、それ以外が1以上となっています。正しいレセプト件数・算定回数をご記入ください。",IF(AJ255&gt;AX255,"「算定回数」が「レセプト件数」よりも小さくなっています。算定レセプトにおける算定回数をご記入ください。",IF(AND(AJ255+AX255&gt;0,SUM(AJ69,AJ102,AJ132:AT135,AJ153,AJ162,AJ171,AJ180,AJ189,AJ192:AT195,AJ201,AJ210,AJ219:AT222,AJ231:AT234,AJ243:AT252,AJ258:AT267,AJ279:AT285,AJ291:AT306,AJ318,AJ327,AJ336,AJ339:AT351,AJ393,AJ417,AJ435,AJ453,AJ456,AJ477)+SUM(AX69,AX102,AX132:BH135,AX153,AX162,AX171,AX180,AX189,AX192:BH195,AX201,AX210,AX219:BH222,AX231:BH234,AX243:BH252,AX258: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31"/>
      <c r="CW255" s="131"/>
      <c r="CX255" s="131"/>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row>
    <row r="256" spans="1:153" ht="2.25" customHeight="1" thickBot="1">
      <c r="A256" s="133"/>
      <c r="B256" s="451"/>
      <c r="C256" s="37"/>
      <c r="D256" s="127"/>
      <c r="E256" s="127"/>
      <c r="F256" s="134"/>
      <c r="G256" s="127"/>
      <c r="H256" s="127"/>
      <c r="I256" s="127"/>
      <c r="J256" s="127"/>
      <c r="K256" s="127"/>
      <c r="L256" s="127"/>
      <c r="M256" s="127"/>
      <c r="N256" s="127"/>
      <c r="O256" s="127"/>
      <c r="P256" s="127"/>
      <c r="Q256" s="127"/>
      <c r="R256" s="127"/>
      <c r="S256" s="127"/>
      <c r="T256" s="127"/>
      <c r="U256" s="1"/>
      <c r="V256" s="1"/>
      <c r="W256" s="1"/>
      <c r="X256" s="1"/>
      <c r="Y256" s="1"/>
      <c r="Z256" s="1"/>
      <c r="AA256" s="1"/>
      <c r="AB256" s="1"/>
      <c r="AC256" s="1"/>
      <c r="AD256" s="1"/>
      <c r="AE256" s="1"/>
      <c r="AF256" s="127"/>
      <c r="AG256" s="127"/>
      <c r="AH256" s="128"/>
      <c r="AI256" s="299"/>
      <c r="AJ256" s="298"/>
      <c r="AK256" s="298"/>
      <c r="AL256" s="298"/>
      <c r="AM256" s="298"/>
      <c r="AN256" s="298"/>
      <c r="AO256" s="298"/>
      <c r="AP256" s="298"/>
      <c r="AQ256" s="298"/>
      <c r="AR256" s="298"/>
      <c r="AS256" s="298"/>
      <c r="AT256" s="298"/>
      <c r="AU256" s="121"/>
      <c r="AV256" s="116"/>
      <c r="AW256" s="10"/>
      <c r="AX256" s="298"/>
      <c r="AY256" s="298"/>
      <c r="AZ256" s="298"/>
      <c r="BA256" s="298"/>
      <c r="BB256" s="298"/>
      <c r="BC256" s="298"/>
      <c r="BD256" s="298"/>
      <c r="BE256" s="298"/>
      <c r="BF256" s="298"/>
      <c r="BG256" s="298"/>
      <c r="BH256" s="298"/>
      <c r="BI256" s="121"/>
      <c r="BJ256" s="116"/>
      <c r="BK256" s="200"/>
      <c r="BL256" s="129"/>
      <c r="BM256" s="160"/>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row>
    <row r="257" spans="1:153" ht="2.25" customHeight="1">
      <c r="A257" s="133"/>
      <c r="B257" s="451"/>
      <c r="C257" s="133"/>
      <c r="D257" s="126"/>
      <c r="E257" s="126"/>
      <c r="F257" s="137"/>
      <c r="G257" s="126"/>
      <c r="H257" s="126"/>
      <c r="I257" s="126"/>
      <c r="J257" s="126"/>
      <c r="K257" s="126"/>
      <c r="L257" s="126"/>
      <c r="M257" s="126"/>
      <c r="N257" s="126"/>
      <c r="O257" s="126"/>
      <c r="P257" s="126"/>
      <c r="Q257" s="126"/>
      <c r="R257" s="126"/>
      <c r="S257" s="126"/>
      <c r="T257" s="126"/>
      <c r="U257" s="125"/>
      <c r="V257" s="125"/>
      <c r="W257" s="125"/>
      <c r="X257" s="125"/>
      <c r="Y257" s="125"/>
      <c r="Z257" s="125"/>
      <c r="AA257" s="125"/>
      <c r="AB257" s="125"/>
      <c r="AC257" s="125"/>
      <c r="AD257" s="125"/>
      <c r="AE257" s="125"/>
      <c r="AF257" s="293"/>
      <c r="AG257" s="293"/>
      <c r="AH257" s="293"/>
      <c r="AI257" s="294"/>
      <c r="AJ257" s="295"/>
      <c r="AK257" s="295"/>
      <c r="AL257" s="295"/>
      <c r="AM257" s="295"/>
      <c r="AN257" s="295"/>
      <c r="AO257" s="295"/>
      <c r="AP257" s="295"/>
      <c r="AQ257" s="295"/>
      <c r="AR257" s="295"/>
      <c r="AS257" s="295"/>
      <c r="AT257" s="295"/>
      <c r="AU257" s="122"/>
      <c r="AV257" s="115"/>
      <c r="AW257" s="7"/>
      <c r="AX257" s="295"/>
      <c r="AY257" s="295"/>
      <c r="AZ257" s="295"/>
      <c r="BA257" s="295"/>
      <c r="BB257" s="295"/>
      <c r="BC257" s="295"/>
      <c r="BD257" s="295"/>
      <c r="BE257" s="295"/>
      <c r="BF257" s="295"/>
      <c r="BG257" s="295"/>
      <c r="BH257" s="295"/>
      <c r="BI257" s="122"/>
      <c r="BJ257" s="115"/>
      <c r="BK257" s="200"/>
      <c r="BL257" s="129"/>
      <c r="BM257" s="160"/>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row>
    <row r="258" spans="1:153" ht="19.5" customHeight="1">
      <c r="A258" s="133"/>
      <c r="B258" s="451"/>
      <c r="C258" s="133" t="s">
        <v>1085</v>
      </c>
      <c r="D258" s="126"/>
      <c r="E258" s="126"/>
      <c r="F258" s="137"/>
      <c r="G258" s="126"/>
      <c r="H258" s="126"/>
      <c r="I258" s="126"/>
      <c r="J258" s="126"/>
      <c r="K258" s="126"/>
      <c r="L258" s="126"/>
      <c r="M258" s="126"/>
      <c r="N258" s="126"/>
      <c r="O258" s="126"/>
      <c r="P258" s="126"/>
      <c r="Q258" s="126"/>
      <c r="R258" s="126"/>
      <c r="S258" s="126"/>
      <c r="T258" s="126"/>
      <c r="U258" s="125"/>
      <c r="V258" s="125"/>
      <c r="W258" s="125"/>
      <c r="X258" s="125"/>
      <c r="Y258" s="125"/>
      <c r="Z258" s="125"/>
      <c r="AA258" s="125"/>
      <c r="AB258" s="125"/>
      <c r="AC258" s="125"/>
      <c r="AD258" s="125"/>
      <c r="AE258" s="125"/>
      <c r="AF258" s="310" t="s">
        <v>3174</v>
      </c>
      <c r="AG258" s="310"/>
      <c r="AH258" s="310"/>
      <c r="AI258" s="294"/>
      <c r="AJ258" s="312"/>
      <c r="AK258" s="313"/>
      <c r="AL258" s="313"/>
      <c r="AM258" s="313"/>
      <c r="AN258" s="313"/>
      <c r="AO258" s="313"/>
      <c r="AP258" s="313"/>
      <c r="AQ258" s="313"/>
      <c r="AR258" s="313"/>
      <c r="AS258" s="313"/>
      <c r="AT258" s="314"/>
      <c r="AU258" s="122"/>
      <c r="AV258" s="115" t="s">
        <v>0</v>
      </c>
      <c r="AW258" s="295"/>
      <c r="AX258" s="312"/>
      <c r="AY258" s="313"/>
      <c r="AZ258" s="313"/>
      <c r="BA258" s="313"/>
      <c r="BB258" s="313"/>
      <c r="BC258" s="313"/>
      <c r="BD258" s="313"/>
      <c r="BE258" s="313"/>
      <c r="BF258" s="313"/>
      <c r="BG258" s="313"/>
      <c r="BH258" s="314"/>
      <c r="BI258" s="122"/>
      <c r="BJ258" s="115" t="s">
        <v>2</v>
      </c>
      <c r="BK258" s="200"/>
      <c r="BL258" s="130" t="str">
        <f>IF(BM258&lt;&gt;"","●","")</f>
        <v/>
      </c>
      <c r="BM258" s="132" t="str">
        <f>IF(OR(AND(OR(AJ258=0,AJ258=""),AX258&gt;0),AND(AJ258&gt;0,OR(AX258=0,AX258=""))),"「レセプト件数」、「算定回数」のいずれかが「0」か「空白」となっていますが、それ以外が1以上となっています。正しいレセプト件数・算定回数をご記入ください。",IF(AJ258&gt;AX258,"「算定回数」が「レセプト件数」よりも小さくなっています。算定レセプトにおける算定回数をご記入ください。",IF(AND(AJ258+AX258&gt;0,SUM(AJ69,AJ102,AJ132:AT135,AJ153,AJ162,AJ171,AJ180,AJ189,AJ192:AT195,AJ201,AJ210,AJ219:AT222,AJ231:AT234,AJ243:AT255,AJ261:AT267,AJ279:AT285,AJ291:AT306,AJ318,AJ327,AJ336,AJ339:AT351,AJ393,AJ417,AJ435,AJ453,AJ456,AJ477)+SUM(AX69,AX102,AX132:BH135,AX153,AX162,AX171,AX180,AX189,AX192:BH195,AX201,AX210,AX219:BH222,AX231:BH234,AX243:BH255,AX261: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31"/>
      <c r="CW258" s="131"/>
      <c r="CX258" s="131"/>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row>
    <row r="259" spans="1:153" ht="2.25" customHeight="1" thickBot="1">
      <c r="A259" s="133"/>
      <c r="B259" s="451"/>
      <c r="C259" s="37"/>
      <c r="D259" s="127"/>
      <c r="E259" s="127"/>
      <c r="F259" s="134"/>
      <c r="G259" s="127"/>
      <c r="H259" s="127"/>
      <c r="I259" s="127"/>
      <c r="J259" s="127"/>
      <c r="K259" s="127"/>
      <c r="L259" s="127"/>
      <c r="M259" s="127"/>
      <c r="N259" s="127"/>
      <c r="O259" s="127"/>
      <c r="P259" s="127"/>
      <c r="Q259" s="127"/>
      <c r="R259" s="127"/>
      <c r="S259" s="127"/>
      <c r="T259" s="127"/>
      <c r="U259" s="1"/>
      <c r="V259" s="1"/>
      <c r="W259" s="1"/>
      <c r="X259" s="1"/>
      <c r="Y259" s="1"/>
      <c r="Z259" s="1"/>
      <c r="AA259" s="1"/>
      <c r="AB259" s="1"/>
      <c r="AC259" s="1"/>
      <c r="AD259" s="1"/>
      <c r="AE259" s="1"/>
      <c r="AF259" s="127"/>
      <c r="AG259" s="127"/>
      <c r="AH259" s="128"/>
      <c r="AI259" s="299"/>
      <c r="AJ259" s="298"/>
      <c r="AK259" s="298"/>
      <c r="AL259" s="298"/>
      <c r="AM259" s="298"/>
      <c r="AN259" s="298"/>
      <c r="AO259" s="298"/>
      <c r="AP259" s="298"/>
      <c r="AQ259" s="298"/>
      <c r="AR259" s="298"/>
      <c r="AS259" s="298"/>
      <c r="AT259" s="298"/>
      <c r="AU259" s="121"/>
      <c r="AV259" s="116"/>
      <c r="AW259" s="10"/>
      <c r="AX259" s="298"/>
      <c r="AY259" s="298"/>
      <c r="AZ259" s="298"/>
      <c r="BA259" s="298"/>
      <c r="BB259" s="298"/>
      <c r="BC259" s="298"/>
      <c r="BD259" s="298"/>
      <c r="BE259" s="298"/>
      <c r="BF259" s="298"/>
      <c r="BG259" s="298"/>
      <c r="BH259" s="298"/>
      <c r="BI259" s="121"/>
      <c r="BJ259" s="116"/>
      <c r="BK259" s="200"/>
      <c r="BL259" s="129"/>
      <c r="BM259" s="160"/>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row>
    <row r="260" spans="1:153" ht="2.25" customHeight="1">
      <c r="A260" s="133"/>
      <c r="B260" s="451"/>
      <c r="C260" s="133"/>
      <c r="D260" s="126"/>
      <c r="E260" s="126"/>
      <c r="F260" s="137"/>
      <c r="G260" s="126"/>
      <c r="H260" s="126"/>
      <c r="I260" s="126"/>
      <c r="J260" s="126"/>
      <c r="K260" s="126"/>
      <c r="L260" s="126"/>
      <c r="M260" s="126"/>
      <c r="N260" s="126"/>
      <c r="O260" s="126"/>
      <c r="P260" s="126"/>
      <c r="Q260" s="126"/>
      <c r="R260" s="126"/>
      <c r="S260" s="126"/>
      <c r="T260" s="126"/>
      <c r="U260" s="125"/>
      <c r="V260" s="125"/>
      <c r="W260" s="125"/>
      <c r="X260" s="125"/>
      <c r="Y260" s="125"/>
      <c r="Z260" s="125"/>
      <c r="AA260" s="125"/>
      <c r="AB260" s="125"/>
      <c r="AC260" s="125"/>
      <c r="AD260" s="125"/>
      <c r="AE260" s="125"/>
      <c r="AF260" s="293"/>
      <c r="AG260" s="293"/>
      <c r="AH260" s="293"/>
      <c r="AI260" s="294"/>
      <c r="AJ260" s="295"/>
      <c r="AK260" s="295"/>
      <c r="AL260" s="295"/>
      <c r="AM260" s="295"/>
      <c r="AN260" s="295"/>
      <c r="AO260" s="295"/>
      <c r="AP260" s="295"/>
      <c r="AQ260" s="295"/>
      <c r="AR260" s="295"/>
      <c r="AS260" s="295"/>
      <c r="AT260" s="295"/>
      <c r="AU260" s="122"/>
      <c r="AV260" s="115"/>
      <c r="AW260" s="7"/>
      <c r="AX260" s="295"/>
      <c r="AY260" s="295"/>
      <c r="AZ260" s="295"/>
      <c r="BA260" s="295"/>
      <c r="BB260" s="295"/>
      <c r="BC260" s="295"/>
      <c r="BD260" s="295"/>
      <c r="BE260" s="295"/>
      <c r="BF260" s="295"/>
      <c r="BG260" s="295"/>
      <c r="BH260" s="295"/>
      <c r="BI260" s="122"/>
      <c r="BJ260" s="115"/>
      <c r="BK260" s="200"/>
      <c r="BL260" s="129"/>
      <c r="BM260" s="160"/>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row>
    <row r="261" spans="1:153" ht="19.5" customHeight="1">
      <c r="A261" s="133"/>
      <c r="B261" s="451"/>
      <c r="C261" s="133" t="s">
        <v>6374</v>
      </c>
      <c r="D261" s="126"/>
      <c r="E261" s="126"/>
      <c r="F261" s="137"/>
      <c r="G261" s="126"/>
      <c r="H261" s="126"/>
      <c r="I261" s="126"/>
      <c r="J261" s="126"/>
      <c r="K261" s="126"/>
      <c r="L261" s="126"/>
      <c r="M261" s="126"/>
      <c r="N261" s="126"/>
      <c r="O261" s="126"/>
      <c r="P261" s="126"/>
      <c r="Q261" s="126"/>
      <c r="R261" s="126"/>
      <c r="S261" s="126"/>
      <c r="T261" s="126"/>
      <c r="U261" s="125"/>
      <c r="V261" s="125"/>
      <c r="W261" s="125"/>
      <c r="X261" s="125"/>
      <c r="Y261" s="125"/>
      <c r="Z261" s="125"/>
      <c r="AA261" s="125"/>
      <c r="AB261" s="125"/>
      <c r="AC261" s="125"/>
      <c r="AD261" s="125"/>
      <c r="AE261" s="125"/>
      <c r="AF261" s="310" t="s">
        <v>3175</v>
      </c>
      <c r="AG261" s="310"/>
      <c r="AH261" s="310"/>
      <c r="AI261" s="294"/>
      <c r="AJ261" s="312"/>
      <c r="AK261" s="313"/>
      <c r="AL261" s="313"/>
      <c r="AM261" s="313"/>
      <c r="AN261" s="313"/>
      <c r="AO261" s="313"/>
      <c r="AP261" s="313"/>
      <c r="AQ261" s="313"/>
      <c r="AR261" s="313"/>
      <c r="AS261" s="313"/>
      <c r="AT261" s="314"/>
      <c r="AU261" s="122"/>
      <c r="AV261" s="115" t="s">
        <v>0</v>
      </c>
      <c r="AW261" s="295"/>
      <c r="AX261" s="312"/>
      <c r="AY261" s="313"/>
      <c r="AZ261" s="313"/>
      <c r="BA261" s="313"/>
      <c r="BB261" s="313"/>
      <c r="BC261" s="313"/>
      <c r="BD261" s="313"/>
      <c r="BE261" s="313"/>
      <c r="BF261" s="313"/>
      <c r="BG261" s="313"/>
      <c r="BH261" s="314"/>
      <c r="BI261" s="122"/>
      <c r="BJ261" s="115" t="s">
        <v>2</v>
      </c>
      <c r="BK261" s="200"/>
      <c r="BL261" s="130" t="str">
        <f>IF(BM261&lt;&gt;"","●","")</f>
        <v/>
      </c>
      <c r="BM261" s="132" t="str">
        <f>IF(OR(AND(OR(AJ261=0,AJ261=""),AX261&gt;0),AND(AJ261&gt;0,OR(AX261=0,AX261=""))),"「レセプト件数」、「算定回数」のいずれかが「0」か「空白」となっていますが、それ以外が1以上となっています。正しいレセプト件数・算定回数をご記入ください。",IF(AJ261&gt;AX261,"「算定回数」が「レセプト件数」よりも小さくなっています。算定レセプトにおける算定回数をご記入ください。",IF(AND(AJ261+AX261&gt;0,SUM(AJ69,AJ102,AJ132:AT135,AJ153,AJ162,AJ171,AJ180,AJ189,AJ192:AT195,AJ201,AJ210,AJ219:AT222,AJ231:AT234,AJ243:AT258,AJ264:AT267,AJ279:AT285,AJ291:AT306,AJ318,AJ327,AJ336,AJ339:AT351,AJ393,AJ417,AJ435,AJ453,AJ456,AJ477)+SUM(AX69,AX102,AX132:BH135,AX153,AX162,AX171,AX180,AX189,AX192:BH195,AX201,AX210,AX219:BH222,AX231:BH234,AX243:BH258,AX264:BH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31"/>
      <c r="CW261" s="131"/>
      <c r="CX261" s="131"/>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row>
    <row r="262" spans="1:153" ht="2.25" customHeight="1" thickBot="1">
      <c r="A262" s="133"/>
      <c r="B262" s="451"/>
      <c r="C262" s="37"/>
      <c r="D262" s="127"/>
      <c r="E262" s="127"/>
      <c r="F262" s="134"/>
      <c r="G262" s="127"/>
      <c r="H262" s="127"/>
      <c r="I262" s="127"/>
      <c r="J262" s="127"/>
      <c r="K262" s="127"/>
      <c r="L262" s="127"/>
      <c r="M262" s="127"/>
      <c r="N262" s="127"/>
      <c r="O262" s="127"/>
      <c r="P262" s="127"/>
      <c r="Q262" s="127"/>
      <c r="R262" s="127"/>
      <c r="S262" s="127"/>
      <c r="T262" s="127"/>
      <c r="U262" s="1"/>
      <c r="V262" s="1"/>
      <c r="W262" s="1"/>
      <c r="X262" s="1"/>
      <c r="Y262" s="1"/>
      <c r="Z262" s="1"/>
      <c r="AA262" s="1"/>
      <c r="AB262" s="1"/>
      <c r="AC262" s="1"/>
      <c r="AD262" s="1"/>
      <c r="AE262" s="1"/>
      <c r="AF262" s="127"/>
      <c r="AG262" s="127"/>
      <c r="AH262" s="128"/>
      <c r="AI262" s="299"/>
      <c r="AJ262" s="298"/>
      <c r="AK262" s="298"/>
      <c r="AL262" s="298"/>
      <c r="AM262" s="298"/>
      <c r="AN262" s="298"/>
      <c r="AO262" s="298"/>
      <c r="AP262" s="298"/>
      <c r="AQ262" s="298"/>
      <c r="AR262" s="298"/>
      <c r="AS262" s="298"/>
      <c r="AT262" s="298"/>
      <c r="AU262" s="121"/>
      <c r="AV262" s="116"/>
      <c r="AW262" s="10"/>
      <c r="AX262" s="298"/>
      <c r="AY262" s="298"/>
      <c r="AZ262" s="298"/>
      <c r="BA262" s="298"/>
      <c r="BB262" s="298"/>
      <c r="BC262" s="298"/>
      <c r="BD262" s="298"/>
      <c r="BE262" s="298"/>
      <c r="BF262" s="298"/>
      <c r="BG262" s="298"/>
      <c r="BH262" s="298"/>
      <c r="BI262" s="121"/>
      <c r="BJ262" s="116"/>
      <c r="BK262" s="200"/>
      <c r="BL262" s="129"/>
      <c r="BM262" s="160"/>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row>
    <row r="263" spans="1:153" ht="2.25" customHeight="1">
      <c r="A263" s="133"/>
      <c r="B263" s="451"/>
      <c r="C263" s="133"/>
      <c r="D263" s="126"/>
      <c r="E263" s="126"/>
      <c r="F263" s="137"/>
      <c r="G263" s="126"/>
      <c r="H263" s="126"/>
      <c r="I263" s="126"/>
      <c r="J263" s="126"/>
      <c r="K263" s="126"/>
      <c r="L263" s="126"/>
      <c r="M263" s="126"/>
      <c r="N263" s="126"/>
      <c r="O263" s="126"/>
      <c r="P263" s="126"/>
      <c r="Q263" s="126"/>
      <c r="R263" s="126"/>
      <c r="S263" s="126"/>
      <c r="T263" s="126"/>
      <c r="U263" s="125"/>
      <c r="V263" s="125"/>
      <c r="W263" s="125"/>
      <c r="X263" s="125"/>
      <c r="Y263" s="125"/>
      <c r="Z263" s="125"/>
      <c r="AA263" s="125"/>
      <c r="AB263" s="125"/>
      <c r="AC263" s="125"/>
      <c r="AD263" s="125"/>
      <c r="AE263" s="125"/>
      <c r="AF263" s="293"/>
      <c r="AG263" s="293"/>
      <c r="AH263" s="293"/>
      <c r="AI263" s="294"/>
      <c r="AJ263" s="295"/>
      <c r="AK263" s="295"/>
      <c r="AL263" s="295"/>
      <c r="AM263" s="295"/>
      <c r="AN263" s="295"/>
      <c r="AO263" s="295"/>
      <c r="AP263" s="295"/>
      <c r="AQ263" s="295"/>
      <c r="AR263" s="295"/>
      <c r="AS263" s="295"/>
      <c r="AT263" s="295"/>
      <c r="AU263" s="122"/>
      <c r="AV263" s="115"/>
      <c r="AW263" s="7"/>
      <c r="AX263" s="295"/>
      <c r="AY263" s="295"/>
      <c r="AZ263" s="295"/>
      <c r="BA263" s="295"/>
      <c r="BB263" s="295"/>
      <c r="BC263" s="295"/>
      <c r="BD263" s="295"/>
      <c r="BE263" s="295"/>
      <c r="BF263" s="295"/>
      <c r="BG263" s="295"/>
      <c r="BH263" s="295"/>
      <c r="BI263" s="122"/>
      <c r="BJ263" s="115"/>
      <c r="BK263" s="200"/>
      <c r="BL263" s="129"/>
      <c r="BM263" s="160"/>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row>
    <row r="264" spans="1:153" ht="19.5" customHeight="1">
      <c r="A264" s="133"/>
      <c r="B264" s="451"/>
      <c r="C264" s="133" t="s">
        <v>6375</v>
      </c>
      <c r="D264" s="126"/>
      <c r="E264" s="126"/>
      <c r="F264" s="137"/>
      <c r="G264" s="126"/>
      <c r="H264" s="126"/>
      <c r="I264" s="126"/>
      <c r="J264" s="126"/>
      <c r="K264" s="126"/>
      <c r="L264" s="126"/>
      <c r="M264" s="126"/>
      <c r="N264" s="126"/>
      <c r="O264" s="126"/>
      <c r="P264" s="126"/>
      <c r="Q264" s="126"/>
      <c r="R264" s="126"/>
      <c r="S264" s="126"/>
      <c r="T264" s="126"/>
      <c r="U264" s="125"/>
      <c r="V264" s="125"/>
      <c r="W264" s="125"/>
      <c r="X264" s="125"/>
      <c r="Y264" s="125"/>
      <c r="Z264" s="125"/>
      <c r="AA264" s="125"/>
      <c r="AB264" s="125"/>
      <c r="AC264" s="125"/>
      <c r="AD264" s="125"/>
      <c r="AE264" s="125"/>
      <c r="AF264" s="310" t="s">
        <v>3176</v>
      </c>
      <c r="AG264" s="310"/>
      <c r="AH264" s="310"/>
      <c r="AI264" s="294"/>
      <c r="AJ264" s="312"/>
      <c r="AK264" s="313"/>
      <c r="AL264" s="313"/>
      <c r="AM264" s="313"/>
      <c r="AN264" s="313"/>
      <c r="AO264" s="313"/>
      <c r="AP264" s="313"/>
      <c r="AQ264" s="313"/>
      <c r="AR264" s="313"/>
      <c r="AS264" s="313"/>
      <c r="AT264" s="314"/>
      <c r="AU264" s="122"/>
      <c r="AV264" s="115" t="s">
        <v>0</v>
      </c>
      <c r="AW264" s="295"/>
      <c r="AX264" s="312"/>
      <c r="AY264" s="313"/>
      <c r="AZ264" s="313"/>
      <c r="BA264" s="313"/>
      <c r="BB264" s="313"/>
      <c r="BC264" s="313"/>
      <c r="BD264" s="313"/>
      <c r="BE264" s="313"/>
      <c r="BF264" s="313"/>
      <c r="BG264" s="313"/>
      <c r="BH264" s="314"/>
      <c r="BI264" s="122"/>
      <c r="BJ264" s="115" t="s">
        <v>2</v>
      </c>
      <c r="BK264" s="200"/>
      <c r="BL264" s="130" t="str">
        <f>IF(BM264&lt;&gt;"","●","")</f>
        <v/>
      </c>
      <c r="BM264" s="132" t="str">
        <f>IF(OR(AND(OR(AJ264=0,AJ264=""),AX264&gt;0),AND(AJ264&gt;0,OR(AX264=0,AX264=""))),"「レセプト件数」、「算定回数」のいずれかが「0」か「空白」となっていますが、それ以外が1以上となっています。正しいレセプト件数・算定回数をご記入ください。",IF(AJ264&gt;AX264,"「算定回数」が「レセプト件数」よりも小さくなっています。算定レセプトにおける算定回数をご記入ください。",IF(AND(AJ264+AX264&gt;0,SUM(AJ69,AJ102,AJ132:AT135,AJ153,AJ162,AJ171,AJ180,AJ189,AJ192:AT195,AJ201,AJ210,AJ219:AT222,AJ231:AT234,AJ243:AT261,AJ267,AJ279:AT285,AJ291:AT306,AJ318,AJ327,AJ336,AJ339:AT351,AJ393,AJ417,AJ435,AJ453,AJ456,AJ477)+SUM(AX69,AX102,AX132:BH135,AX153,AX162,AX171,AX180,AX189,AX192:BH195,AX201,AX210,AX219:BH222,AX231:BH234,AX243:BH261,AX267,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31"/>
      <c r="CW264" s="131"/>
      <c r="CX264" s="131"/>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row>
    <row r="265" spans="1:153" ht="2.25" customHeight="1" thickBot="1">
      <c r="A265" s="133"/>
      <c r="B265" s="451"/>
      <c r="C265" s="37"/>
      <c r="D265" s="127"/>
      <c r="E265" s="127"/>
      <c r="F265" s="134"/>
      <c r="G265" s="127"/>
      <c r="H265" s="127"/>
      <c r="I265" s="127"/>
      <c r="J265" s="127"/>
      <c r="K265" s="127"/>
      <c r="L265" s="127"/>
      <c r="M265" s="127"/>
      <c r="N265" s="127"/>
      <c r="O265" s="127"/>
      <c r="P265" s="127"/>
      <c r="Q265" s="127"/>
      <c r="R265" s="127"/>
      <c r="S265" s="127"/>
      <c r="T265" s="127"/>
      <c r="U265" s="1"/>
      <c r="V265" s="1"/>
      <c r="W265" s="1"/>
      <c r="X265" s="1"/>
      <c r="Y265" s="1"/>
      <c r="Z265" s="1"/>
      <c r="AA265" s="1"/>
      <c r="AB265" s="1"/>
      <c r="AC265" s="1"/>
      <c r="AD265" s="1"/>
      <c r="AE265" s="1"/>
      <c r="AF265" s="127"/>
      <c r="AG265" s="127"/>
      <c r="AH265" s="128"/>
      <c r="AI265" s="299"/>
      <c r="AJ265" s="298"/>
      <c r="AK265" s="298"/>
      <c r="AL265" s="298"/>
      <c r="AM265" s="298"/>
      <c r="AN265" s="298"/>
      <c r="AO265" s="298"/>
      <c r="AP265" s="298"/>
      <c r="AQ265" s="298"/>
      <c r="AR265" s="298"/>
      <c r="AS265" s="298"/>
      <c r="AT265" s="298"/>
      <c r="AU265" s="121"/>
      <c r="AV265" s="116"/>
      <c r="AW265" s="10"/>
      <c r="AX265" s="298"/>
      <c r="AY265" s="298"/>
      <c r="AZ265" s="298"/>
      <c r="BA265" s="298"/>
      <c r="BB265" s="298"/>
      <c r="BC265" s="298"/>
      <c r="BD265" s="298"/>
      <c r="BE265" s="298"/>
      <c r="BF265" s="298"/>
      <c r="BG265" s="298"/>
      <c r="BH265" s="298"/>
      <c r="BI265" s="121"/>
      <c r="BJ265" s="116"/>
      <c r="BK265" s="200"/>
      <c r="BL265" s="129"/>
      <c r="BM265" s="160"/>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row>
    <row r="266" spans="1:153" ht="2.25" customHeight="1">
      <c r="A266" s="133"/>
      <c r="B266" s="451"/>
      <c r="C266" s="133"/>
      <c r="D266" s="126"/>
      <c r="E266" s="126"/>
      <c r="F266" s="137"/>
      <c r="G266" s="126"/>
      <c r="H266" s="126"/>
      <c r="I266" s="126"/>
      <c r="J266" s="126"/>
      <c r="K266" s="126"/>
      <c r="L266" s="126"/>
      <c r="M266" s="126"/>
      <c r="N266" s="126"/>
      <c r="O266" s="126"/>
      <c r="P266" s="126"/>
      <c r="Q266" s="126"/>
      <c r="R266" s="126"/>
      <c r="S266" s="126"/>
      <c r="T266" s="126"/>
      <c r="U266" s="125"/>
      <c r="V266" s="125"/>
      <c r="W266" s="125"/>
      <c r="X266" s="125"/>
      <c r="Y266" s="125"/>
      <c r="Z266" s="125"/>
      <c r="AA266" s="125"/>
      <c r="AB266" s="125"/>
      <c r="AC266" s="125"/>
      <c r="AD266" s="125"/>
      <c r="AE266" s="125"/>
      <c r="AF266" s="293"/>
      <c r="AG266" s="293"/>
      <c r="AH266" s="293"/>
      <c r="AI266" s="294"/>
      <c r="AJ266" s="295"/>
      <c r="AK266" s="295"/>
      <c r="AL266" s="295"/>
      <c r="AM266" s="295"/>
      <c r="AN266" s="295"/>
      <c r="AO266" s="295"/>
      <c r="AP266" s="295"/>
      <c r="AQ266" s="295"/>
      <c r="AR266" s="295"/>
      <c r="AS266" s="295"/>
      <c r="AT266" s="295"/>
      <c r="AU266" s="122"/>
      <c r="AV266" s="115"/>
      <c r="AW266" s="7"/>
      <c r="AX266" s="295"/>
      <c r="AY266" s="295"/>
      <c r="AZ266" s="295"/>
      <c r="BA266" s="295"/>
      <c r="BB266" s="295"/>
      <c r="BC266" s="295"/>
      <c r="BD266" s="295"/>
      <c r="BE266" s="295"/>
      <c r="BF266" s="295"/>
      <c r="BG266" s="295"/>
      <c r="BH266" s="295"/>
      <c r="BI266" s="122"/>
      <c r="BJ266" s="115"/>
      <c r="BK266" s="200"/>
      <c r="BL266" s="129"/>
      <c r="BM266" s="160"/>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row>
    <row r="267" spans="1:153" ht="19.5" customHeight="1">
      <c r="A267" s="133"/>
      <c r="B267" s="451"/>
      <c r="C267" s="133" t="s">
        <v>6376</v>
      </c>
      <c r="D267" s="126"/>
      <c r="E267" s="126"/>
      <c r="F267" s="137"/>
      <c r="G267" s="126"/>
      <c r="H267" s="126"/>
      <c r="I267" s="126"/>
      <c r="J267" s="126"/>
      <c r="K267" s="126"/>
      <c r="L267" s="126"/>
      <c r="M267" s="126"/>
      <c r="N267" s="126"/>
      <c r="O267" s="126"/>
      <c r="P267" s="126"/>
      <c r="Q267" s="126"/>
      <c r="R267" s="126"/>
      <c r="S267" s="126"/>
      <c r="T267" s="126"/>
      <c r="U267" s="125"/>
      <c r="V267" s="125"/>
      <c r="W267" s="125"/>
      <c r="X267" s="125"/>
      <c r="Y267" s="125"/>
      <c r="Z267" s="125"/>
      <c r="AA267" s="125"/>
      <c r="AB267" s="125"/>
      <c r="AC267" s="125"/>
      <c r="AD267" s="125"/>
      <c r="AE267" s="125"/>
      <c r="AF267" s="310" t="s">
        <v>3177</v>
      </c>
      <c r="AG267" s="310"/>
      <c r="AH267" s="310"/>
      <c r="AI267" s="294"/>
      <c r="AJ267" s="312"/>
      <c r="AK267" s="313"/>
      <c r="AL267" s="313"/>
      <c r="AM267" s="313"/>
      <c r="AN267" s="313"/>
      <c r="AO267" s="313"/>
      <c r="AP267" s="313"/>
      <c r="AQ267" s="313"/>
      <c r="AR267" s="313"/>
      <c r="AS267" s="313"/>
      <c r="AT267" s="314"/>
      <c r="AU267" s="122"/>
      <c r="AV267" s="115" t="s">
        <v>0</v>
      </c>
      <c r="AW267" s="295"/>
      <c r="AX267" s="312"/>
      <c r="AY267" s="313"/>
      <c r="AZ267" s="313"/>
      <c r="BA267" s="313"/>
      <c r="BB267" s="313"/>
      <c r="BC267" s="313"/>
      <c r="BD267" s="313"/>
      <c r="BE267" s="313"/>
      <c r="BF267" s="313"/>
      <c r="BG267" s="313"/>
      <c r="BH267" s="314"/>
      <c r="BI267" s="122"/>
      <c r="BJ267" s="115" t="s">
        <v>2</v>
      </c>
      <c r="BK267" s="200"/>
      <c r="BL267" s="130" t="str">
        <f>IF(BM267&lt;&gt;"","●","")</f>
        <v/>
      </c>
      <c r="BM267" s="132" t="str">
        <f>IF(OR(AND(OR(AJ267=0,AJ267=""),AX267&gt;0),AND(AJ267&gt;0,OR(AX267=0,AX267=""))),"「レセプト件数」、「算定回数」のいずれかが「0」か「空白」となっていますが、それ以外が1以上となっています。正しいレセプト件数・算定回数をご記入ください。",IF(AJ267&gt;AX267,"「算定回数」が「レセプト件数」よりも小さくなっています。算定レセプトにおける算定回数をご記入ください。",IF(AND(AJ267+AX267&gt;0,SUM(AJ69,AJ102,AJ132:AT135,AJ153,AJ162,AJ171,AJ180,AJ189,AJ192:AT195,AJ201,AJ210,AJ219:AT222,AJ231:AT234,AJ243:AT264,AJ279:AT285,AJ291:AT306,AJ318,AJ327,AJ336,AJ339:AT351,AJ393,AJ417,AJ435,AJ453,AJ456,AJ477)+SUM(AX69,AX102,AX132:BH135,AX153,AX162,AX171,AX180,AX189,AX192:BH195,AX201,AX210,AX219:BH222,AX231:BH234,AX243:BH264,AX279: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31"/>
      <c r="CW267" s="131"/>
      <c r="CX267" s="131"/>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row>
    <row r="268" spans="1:153" ht="2.25" customHeight="1" thickBot="1">
      <c r="A268" s="133"/>
      <c r="B268" s="451"/>
      <c r="C268" s="37"/>
      <c r="D268" s="127"/>
      <c r="E268" s="127"/>
      <c r="F268" s="134"/>
      <c r="G268" s="127"/>
      <c r="H268" s="127"/>
      <c r="I268" s="127"/>
      <c r="J268" s="127"/>
      <c r="K268" s="127"/>
      <c r="L268" s="127"/>
      <c r="M268" s="127"/>
      <c r="N268" s="127"/>
      <c r="O268" s="127"/>
      <c r="P268" s="127"/>
      <c r="Q268" s="127"/>
      <c r="R268" s="127"/>
      <c r="S268" s="127"/>
      <c r="T268" s="127"/>
      <c r="U268" s="1"/>
      <c r="V268" s="1"/>
      <c r="W268" s="1"/>
      <c r="X268" s="1"/>
      <c r="Y268" s="1"/>
      <c r="Z268" s="1"/>
      <c r="AA268" s="1"/>
      <c r="AB268" s="1"/>
      <c r="AC268" s="1"/>
      <c r="AD268" s="1"/>
      <c r="AE268" s="1"/>
      <c r="AF268" s="127"/>
      <c r="AG268" s="127"/>
      <c r="AH268" s="128"/>
      <c r="AI268" s="299"/>
      <c r="AJ268" s="298"/>
      <c r="AK268" s="298"/>
      <c r="AL268" s="298"/>
      <c r="AM268" s="298"/>
      <c r="AN268" s="298"/>
      <c r="AO268" s="298"/>
      <c r="AP268" s="298"/>
      <c r="AQ268" s="298"/>
      <c r="AR268" s="298"/>
      <c r="AS268" s="298"/>
      <c r="AT268" s="298"/>
      <c r="AU268" s="121"/>
      <c r="AV268" s="116"/>
      <c r="AW268" s="10"/>
      <c r="AX268" s="298"/>
      <c r="AY268" s="298"/>
      <c r="AZ268" s="298"/>
      <c r="BA268" s="298"/>
      <c r="BB268" s="298"/>
      <c r="BC268" s="298"/>
      <c r="BD268" s="298"/>
      <c r="BE268" s="298"/>
      <c r="BF268" s="298"/>
      <c r="BG268" s="298"/>
      <c r="BH268" s="298"/>
      <c r="BI268" s="121"/>
      <c r="BJ268" s="116"/>
      <c r="BK268" s="200"/>
      <c r="BL268" s="129"/>
      <c r="BM268" s="160"/>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row>
    <row r="269" spans="1:153" ht="2.25" customHeight="1">
      <c r="A269" s="133"/>
      <c r="B269" s="451"/>
      <c r="C269" s="133"/>
      <c r="D269" s="126"/>
      <c r="E269" s="126"/>
      <c r="F269" s="137"/>
      <c r="G269" s="126"/>
      <c r="H269" s="126"/>
      <c r="I269" s="126"/>
      <c r="J269" s="126"/>
      <c r="K269" s="126"/>
      <c r="L269" s="126"/>
      <c r="M269" s="126"/>
      <c r="N269" s="126"/>
      <c r="O269" s="126"/>
      <c r="P269" s="126"/>
      <c r="Q269" s="126"/>
      <c r="R269" s="126"/>
      <c r="S269" s="126"/>
      <c r="T269" s="126"/>
      <c r="U269" s="125"/>
      <c r="V269" s="125"/>
      <c r="W269" s="125"/>
      <c r="X269" s="125"/>
      <c r="Y269" s="125"/>
      <c r="Z269" s="125"/>
      <c r="AA269" s="125"/>
      <c r="AB269" s="125"/>
      <c r="AC269" s="125"/>
      <c r="AD269" s="125"/>
      <c r="AE269" s="125"/>
      <c r="AF269" s="293"/>
      <c r="AG269" s="293"/>
      <c r="AH269" s="293"/>
      <c r="AI269" s="294"/>
      <c r="AJ269" s="295"/>
      <c r="AK269" s="295"/>
      <c r="AL269" s="295"/>
      <c r="AM269" s="295"/>
      <c r="AN269" s="295"/>
      <c r="AO269" s="295"/>
      <c r="AP269" s="295"/>
      <c r="AQ269" s="295"/>
      <c r="AR269" s="295"/>
      <c r="AS269" s="295"/>
      <c r="AT269" s="295"/>
      <c r="AU269" s="122"/>
      <c r="AV269" s="115"/>
      <c r="AW269" s="7"/>
      <c r="AX269" s="295"/>
      <c r="AY269" s="295"/>
      <c r="AZ269" s="295"/>
      <c r="BA269" s="295"/>
      <c r="BB269" s="295"/>
      <c r="BC269" s="295"/>
      <c r="BD269" s="295"/>
      <c r="BE269" s="295"/>
      <c r="BF269" s="295"/>
      <c r="BG269" s="295"/>
      <c r="BH269" s="295"/>
      <c r="BI269" s="122"/>
      <c r="BJ269" s="115"/>
      <c r="BK269" s="200"/>
      <c r="BL269" s="129"/>
      <c r="BM269" s="160"/>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row>
    <row r="270" spans="1:153" ht="19.5" customHeight="1">
      <c r="A270" s="133"/>
      <c r="B270" s="451"/>
      <c r="C270" s="133" t="s">
        <v>1086</v>
      </c>
      <c r="D270" s="126"/>
      <c r="E270" s="126"/>
      <c r="F270" s="137"/>
      <c r="G270" s="126"/>
      <c r="H270" s="126"/>
      <c r="I270" s="126"/>
      <c r="J270" s="126"/>
      <c r="K270" s="126"/>
      <c r="L270" s="126"/>
      <c r="M270" s="126"/>
      <c r="N270" s="126"/>
      <c r="O270" s="126"/>
      <c r="P270" s="126"/>
      <c r="Q270" s="126"/>
      <c r="R270" s="126"/>
      <c r="S270" s="126"/>
      <c r="T270" s="126"/>
      <c r="U270" s="125"/>
      <c r="V270" s="125"/>
      <c r="W270" s="125"/>
      <c r="X270" s="125"/>
      <c r="Y270" s="125"/>
      <c r="Z270" s="125"/>
      <c r="AA270" s="125"/>
      <c r="AB270" s="125"/>
      <c r="AC270" s="125"/>
      <c r="AD270" s="125"/>
      <c r="AE270" s="125"/>
      <c r="AF270" s="310" t="s">
        <v>3178</v>
      </c>
      <c r="AG270" s="310"/>
      <c r="AH270" s="310"/>
      <c r="AI270" s="294"/>
      <c r="AJ270" s="312"/>
      <c r="AK270" s="313"/>
      <c r="AL270" s="313"/>
      <c r="AM270" s="313"/>
      <c r="AN270" s="313"/>
      <c r="AO270" s="313"/>
      <c r="AP270" s="313"/>
      <c r="AQ270" s="313"/>
      <c r="AR270" s="313"/>
      <c r="AS270" s="313"/>
      <c r="AT270" s="314"/>
      <c r="AU270" s="122"/>
      <c r="AV270" s="115" t="s">
        <v>0</v>
      </c>
      <c r="AW270" s="295"/>
      <c r="AX270" s="312"/>
      <c r="AY270" s="313"/>
      <c r="AZ270" s="313"/>
      <c r="BA270" s="313"/>
      <c r="BB270" s="313"/>
      <c r="BC270" s="313"/>
      <c r="BD270" s="313"/>
      <c r="BE270" s="313"/>
      <c r="BF270" s="313"/>
      <c r="BG270" s="313"/>
      <c r="BH270" s="314"/>
      <c r="BI270" s="122"/>
      <c r="BJ270" s="115" t="s">
        <v>2</v>
      </c>
      <c r="BK270" s="200"/>
      <c r="BL270" s="130" t="str">
        <f>IF(BM270&lt;&gt;"","●","")</f>
        <v/>
      </c>
      <c r="BM270" s="132" t="str">
        <f>IF(OR(AND(OR(AJ270=0,AJ270=""),OR(AX270&gt;0,AJ273+AJ276&gt;0,AX273+AX276&gt;0)),AND(OR(AJ270&gt;0,AJ273+AJ276&gt;0,AX273+AX276&gt;0),OR(AX270=0,AX270=""))),"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270&gt;AX270,"「算定回数」が「レセプト件数」よりも小さくなっています。算定レセプトにおける算定回数をご記入ください。",IF(COUNTIF(BL273:BL276,"●")&gt;0,"内訳の項目に記入内容の見直しが必要な欄があります。メッセージの内容をご確認のうえ、適宜、ご修正ください。",IF(AX270&lt;AX273+AX276,"当該項目の「算定回数」が、内訳の合計よりも小さくなっています。正しい算定回数をご記入ください。",IF(AJ270&lt;MAX(AJ273,AJ276),"当該項目の「レセプト件数」が、内訳の個別の項目の数値を下回っています。正しいレセプト件数をご記入ください。","")))))</f>
        <v/>
      </c>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31"/>
      <c r="CW270" s="131"/>
      <c r="CX270" s="131"/>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row>
    <row r="271" spans="1:153" ht="2.25" customHeight="1" thickBot="1">
      <c r="A271" s="133"/>
      <c r="B271" s="451"/>
      <c r="C271" s="133"/>
      <c r="D271" s="127"/>
      <c r="E271" s="127"/>
      <c r="F271" s="134"/>
      <c r="G271" s="127"/>
      <c r="H271" s="127"/>
      <c r="I271" s="127"/>
      <c r="J271" s="127"/>
      <c r="K271" s="127"/>
      <c r="L271" s="127"/>
      <c r="M271" s="127"/>
      <c r="N271" s="127"/>
      <c r="O271" s="127"/>
      <c r="P271" s="127"/>
      <c r="Q271" s="127"/>
      <c r="R271" s="127"/>
      <c r="S271" s="127"/>
      <c r="T271" s="127"/>
      <c r="U271" s="1"/>
      <c r="V271" s="1"/>
      <c r="W271" s="1"/>
      <c r="X271" s="1"/>
      <c r="Y271" s="1"/>
      <c r="Z271" s="1"/>
      <c r="AA271" s="1"/>
      <c r="AB271" s="1"/>
      <c r="AC271" s="1"/>
      <c r="AD271" s="1"/>
      <c r="AE271" s="1"/>
      <c r="AF271" s="127"/>
      <c r="AG271" s="127"/>
      <c r="AH271" s="128"/>
      <c r="AI271" s="299"/>
      <c r="AJ271" s="298"/>
      <c r="AK271" s="298"/>
      <c r="AL271" s="298"/>
      <c r="AM271" s="298"/>
      <c r="AN271" s="298"/>
      <c r="AO271" s="298"/>
      <c r="AP271" s="298"/>
      <c r="AQ271" s="298"/>
      <c r="AR271" s="298"/>
      <c r="AS271" s="298"/>
      <c r="AT271" s="298"/>
      <c r="AU271" s="121"/>
      <c r="AV271" s="116"/>
      <c r="AW271" s="10"/>
      <c r="AX271" s="298"/>
      <c r="AY271" s="298"/>
      <c r="AZ271" s="298"/>
      <c r="BA271" s="298"/>
      <c r="BB271" s="298"/>
      <c r="BC271" s="298"/>
      <c r="BD271" s="298"/>
      <c r="BE271" s="298"/>
      <c r="BF271" s="298"/>
      <c r="BG271" s="298"/>
      <c r="BH271" s="298"/>
      <c r="BI271" s="121"/>
      <c r="BJ271" s="116"/>
      <c r="BK271" s="200"/>
      <c r="BL271" s="129"/>
      <c r="BM271" s="160"/>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row>
    <row r="272" spans="1:153" ht="2.25" customHeight="1">
      <c r="A272" s="133"/>
      <c r="B272" s="451"/>
      <c r="C272" s="133"/>
      <c r="D272" s="365" t="s">
        <v>6370</v>
      </c>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0"/>
      <c r="AA272" s="440"/>
      <c r="AB272" s="440"/>
      <c r="AC272" s="440"/>
      <c r="AD272" s="440"/>
      <c r="AE272" s="440"/>
      <c r="AF272" s="293"/>
      <c r="AG272" s="293"/>
      <c r="AH272" s="293"/>
      <c r="AI272" s="294"/>
      <c r="AJ272" s="295"/>
      <c r="AK272" s="295"/>
      <c r="AL272" s="295"/>
      <c r="AM272" s="295"/>
      <c r="AN272" s="295"/>
      <c r="AO272" s="295"/>
      <c r="AP272" s="295"/>
      <c r="AQ272" s="295"/>
      <c r="AR272" s="295"/>
      <c r="AS272" s="295"/>
      <c r="AT272" s="295"/>
      <c r="AU272" s="122"/>
      <c r="AV272" s="115"/>
      <c r="AW272" s="7"/>
      <c r="AX272" s="295"/>
      <c r="AY272" s="295"/>
      <c r="AZ272" s="295"/>
      <c r="BA272" s="295"/>
      <c r="BB272" s="295"/>
      <c r="BC272" s="295"/>
      <c r="BD272" s="295"/>
      <c r="BE272" s="295"/>
      <c r="BF272" s="295"/>
      <c r="BG272" s="295"/>
      <c r="BH272" s="295"/>
      <c r="BI272" s="122"/>
      <c r="BJ272" s="115"/>
      <c r="BK272" s="200"/>
      <c r="BL272" s="129"/>
      <c r="BM272" s="160"/>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c r="DH272" s="129"/>
      <c r="DI272" s="129"/>
      <c r="DJ272" s="129"/>
      <c r="DK272" s="129"/>
      <c r="DL272" s="129"/>
      <c r="DM272" s="129"/>
      <c r="DN272" s="129"/>
      <c r="DO272" s="129"/>
      <c r="DP272" s="129"/>
      <c r="DQ272" s="129"/>
      <c r="DR272" s="129"/>
      <c r="DS272" s="129"/>
      <c r="DT272" s="129"/>
      <c r="DU272" s="129"/>
      <c r="DV272" s="129"/>
      <c r="DW272" s="129"/>
      <c r="DX272" s="129"/>
      <c r="DY272" s="129"/>
      <c r="DZ272" s="129"/>
      <c r="EA272" s="129"/>
      <c r="EB272" s="129"/>
      <c r="EC272" s="129"/>
      <c r="ED272" s="129"/>
      <c r="EE272" s="129"/>
      <c r="EF272" s="129"/>
      <c r="EG272" s="129"/>
      <c r="EH272" s="129"/>
      <c r="EI272" s="129"/>
      <c r="EJ272" s="129"/>
      <c r="EK272" s="129"/>
      <c r="EL272" s="129"/>
      <c r="EM272" s="129"/>
      <c r="EN272" s="129"/>
      <c r="EO272" s="129"/>
      <c r="EP272" s="129"/>
      <c r="EQ272" s="129"/>
      <c r="ER272" s="129"/>
      <c r="ES272" s="129"/>
      <c r="ET272" s="129"/>
      <c r="EU272" s="129"/>
      <c r="EV272" s="129"/>
      <c r="EW272" s="129"/>
    </row>
    <row r="273" spans="1:153" ht="19.5" customHeight="1">
      <c r="A273" s="133"/>
      <c r="B273" s="451"/>
      <c r="C273" s="133"/>
      <c r="D273" s="441"/>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310" t="s">
        <v>3179</v>
      </c>
      <c r="AG273" s="310"/>
      <c r="AH273" s="310"/>
      <c r="AI273" s="294"/>
      <c r="AJ273" s="312"/>
      <c r="AK273" s="313"/>
      <c r="AL273" s="313"/>
      <c r="AM273" s="313"/>
      <c r="AN273" s="313"/>
      <c r="AO273" s="313"/>
      <c r="AP273" s="313"/>
      <c r="AQ273" s="313"/>
      <c r="AR273" s="313"/>
      <c r="AS273" s="313"/>
      <c r="AT273" s="314"/>
      <c r="AU273" s="122"/>
      <c r="AV273" s="115" t="s">
        <v>0</v>
      </c>
      <c r="AW273" s="295"/>
      <c r="AX273" s="312"/>
      <c r="AY273" s="313"/>
      <c r="AZ273" s="313"/>
      <c r="BA273" s="313"/>
      <c r="BB273" s="313"/>
      <c r="BC273" s="313"/>
      <c r="BD273" s="313"/>
      <c r="BE273" s="313"/>
      <c r="BF273" s="313"/>
      <c r="BG273" s="313"/>
      <c r="BH273" s="314"/>
      <c r="BI273" s="122"/>
      <c r="BJ273" s="115" t="s">
        <v>2</v>
      </c>
      <c r="BK273" s="200"/>
      <c r="BL273" s="130" t="str">
        <f>IF(BM273&lt;&gt;"","●","")</f>
        <v/>
      </c>
      <c r="BM273" s="132" t="str">
        <f>IF(OR(AND(OR(AJ273=0,AJ273=""),AX273&gt;0),AND(AJ273&gt;0,OR(AX273=0,AX273=""))),"「レセプト件数」、「算定回数」のいずれかが「0」か「空白」となっていますが、それ以外が1以上となっています。正しいレセプト件数・算定回数をご記入ください。",IF(AJ273&gt;AX273,"「算定回数」が「レセプト件数」よりも小さくなっています。算定レセプトにおける算定回数をご記入ください。",""))</f>
        <v/>
      </c>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31"/>
      <c r="CW273" s="131"/>
      <c r="CX273" s="131"/>
      <c r="CY273" s="129"/>
      <c r="CZ273" s="129"/>
      <c r="DA273" s="129"/>
      <c r="DB273" s="129"/>
      <c r="DC273" s="129"/>
      <c r="DD273" s="129"/>
      <c r="DE273" s="129"/>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29"/>
      <c r="EE273" s="129"/>
      <c r="EF273" s="129"/>
      <c r="EG273" s="129"/>
      <c r="EH273" s="129"/>
      <c r="EI273" s="129"/>
      <c r="EJ273" s="129"/>
      <c r="EK273" s="129"/>
      <c r="EL273" s="129"/>
      <c r="EM273" s="129"/>
      <c r="EN273" s="129"/>
      <c r="EO273" s="129"/>
      <c r="EP273" s="129"/>
      <c r="EQ273" s="129"/>
      <c r="ER273" s="129"/>
      <c r="ES273" s="129"/>
      <c r="ET273" s="129"/>
      <c r="EU273" s="129"/>
      <c r="EV273" s="129"/>
      <c r="EW273" s="129"/>
    </row>
    <row r="274" spans="1:153" ht="2.25" customHeight="1" thickBot="1">
      <c r="A274" s="133"/>
      <c r="B274" s="451"/>
      <c r="C274" s="133"/>
      <c r="D274" s="443"/>
      <c r="E274" s="444"/>
      <c r="F274" s="444"/>
      <c r="G274" s="444"/>
      <c r="H274" s="444"/>
      <c r="I274" s="444"/>
      <c r="J274" s="444"/>
      <c r="K274" s="444"/>
      <c r="L274" s="444"/>
      <c r="M274" s="444"/>
      <c r="N274" s="444"/>
      <c r="O274" s="444"/>
      <c r="P274" s="444"/>
      <c r="Q274" s="444"/>
      <c r="R274" s="444"/>
      <c r="S274" s="444"/>
      <c r="T274" s="444"/>
      <c r="U274" s="444"/>
      <c r="V274" s="444"/>
      <c r="W274" s="444"/>
      <c r="X274" s="444"/>
      <c r="Y274" s="444"/>
      <c r="Z274" s="444"/>
      <c r="AA274" s="444"/>
      <c r="AB274" s="444"/>
      <c r="AC274" s="444"/>
      <c r="AD274" s="444"/>
      <c r="AE274" s="444"/>
      <c r="AF274" s="127"/>
      <c r="AG274" s="127"/>
      <c r="AH274" s="128"/>
      <c r="AI274" s="299"/>
      <c r="AJ274" s="298"/>
      <c r="AK274" s="298"/>
      <c r="AL274" s="298"/>
      <c r="AM274" s="298"/>
      <c r="AN274" s="298"/>
      <c r="AO274" s="298"/>
      <c r="AP274" s="298"/>
      <c r="AQ274" s="298"/>
      <c r="AR274" s="298"/>
      <c r="AS274" s="298"/>
      <c r="AT274" s="298"/>
      <c r="AU274" s="121"/>
      <c r="AV274" s="116"/>
      <c r="AW274" s="298"/>
      <c r="AX274" s="298"/>
      <c r="AY274" s="298"/>
      <c r="AZ274" s="298"/>
      <c r="BA274" s="298"/>
      <c r="BB274" s="298"/>
      <c r="BC274" s="298"/>
      <c r="BD274" s="298"/>
      <c r="BE274" s="298"/>
      <c r="BF274" s="298"/>
      <c r="BG274" s="298"/>
      <c r="BH274" s="298"/>
      <c r="BI274" s="121"/>
      <c r="BJ274" s="116"/>
      <c r="BK274" s="200"/>
      <c r="BL274" s="129"/>
      <c r="BM274" s="160"/>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29"/>
      <c r="EE274" s="129"/>
      <c r="EF274" s="129"/>
      <c r="EG274" s="129"/>
      <c r="EH274" s="129"/>
      <c r="EI274" s="129"/>
      <c r="EJ274" s="129"/>
      <c r="EK274" s="129"/>
      <c r="EL274" s="129"/>
      <c r="EM274" s="129"/>
      <c r="EN274" s="129"/>
      <c r="EO274" s="129"/>
      <c r="EP274" s="129"/>
      <c r="EQ274" s="129"/>
      <c r="ER274" s="129"/>
      <c r="ES274" s="129"/>
      <c r="ET274" s="129"/>
      <c r="EU274" s="129"/>
      <c r="EV274" s="129"/>
      <c r="EW274" s="129"/>
    </row>
    <row r="275" spans="1:153" ht="2.25" customHeight="1">
      <c r="A275" s="133"/>
      <c r="B275" s="451"/>
      <c r="C275" s="133"/>
      <c r="D275" s="365" t="s">
        <v>6371</v>
      </c>
      <c r="E275" s="440"/>
      <c r="F275" s="440"/>
      <c r="G275" s="440"/>
      <c r="H275" s="440"/>
      <c r="I275" s="440"/>
      <c r="J275" s="440"/>
      <c r="K275" s="440"/>
      <c r="L275" s="440"/>
      <c r="M275" s="440"/>
      <c r="N275" s="440"/>
      <c r="O275" s="440"/>
      <c r="P275" s="440"/>
      <c r="Q275" s="440"/>
      <c r="R275" s="440"/>
      <c r="S275" s="440"/>
      <c r="T275" s="440"/>
      <c r="U275" s="440"/>
      <c r="V275" s="440"/>
      <c r="W275" s="440"/>
      <c r="X275" s="440"/>
      <c r="Y275" s="440"/>
      <c r="Z275" s="440"/>
      <c r="AA275" s="440"/>
      <c r="AB275" s="440"/>
      <c r="AC275" s="440"/>
      <c r="AD275" s="440"/>
      <c r="AE275" s="440"/>
      <c r="AF275" s="293"/>
      <c r="AG275" s="293"/>
      <c r="AH275" s="293"/>
      <c r="AI275" s="294"/>
      <c r="AJ275" s="295"/>
      <c r="AK275" s="295"/>
      <c r="AL275" s="295"/>
      <c r="AM275" s="295"/>
      <c r="AN275" s="295"/>
      <c r="AO275" s="295"/>
      <c r="AP275" s="295"/>
      <c r="AQ275" s="295"/>
      <c r="AR275" s="295"/>
      <c r="AS275" s="295"/>
      <c r="AT275" s="295"/>
      <c r="AU275" s="122"/>
      <c r="AV275" s="115"/>
      <c r="AW275" s="7"/>
      <c r="AX275" s="295"/>
      <c r="AY275" s="295"/>
      <c r="AZ275" s="295"/>
      <c r="BA275" s="295"/>
      <c r="BB275" s="295"/>
      <c r="BC275" s="295"/>
      <c r="BD275" s="295"/>
      <c r="BE275" s="295"/>
      <c r="BF275" s="295"/>
      <c r="BG275" s="295"/>
      <c r="BH275" s="295"/>
      <c r="BI275" s="122"/>
      <c r="BJ275" s="115"/>
      <c r="BK275" s="200"/>
      <c r="BL275" s="129"/>
      <c r="BM275" s="160"/>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c r="DH275" s="129"/>
      <c r="DI275" s="129"/>
      <c r="DJ275" s="129"/>
      <c r="DK275" s="129"/>
      <c r="DL275" s="129"/>
      <c r="DM275" s="129"/>
      <c r="DN275" s="129"/>
      <c r="DO275" s="129"/>
      <c r="DP275" s="129"/>
      <c r="DQ275" s="129"/>
      <c r="DR275" s="129"/>
      <c r="DS275" s="129"/>
      <c r="DT275" s="129"/>
      <c r="DU275" s="129"/>
      <c r="DV275" s="129"/>
      <c r="DW275" s="129"/>
      <c r="DX275" s="129"/>
      <c r="DY275" s="129"/>
      <c r="DZ275" s="129"/>
      <c r="EA275" s="129"/>
      <c r="EB275" s="129"/>
      <c r="EC275" s="129"/>
      <c r="ED275" s="129"/>
      <c r="EE275" s="129"/>
      <c r="EF275" s="129"/>
      <c r="EG275" s="129"/>
      <c r="EH275" s="129"/>
      <c r="EI275" s="129"/>
      <c r="EJ275" s="129"/>
      <c r="EK275" s="129"/>
      <c r="EL275" s="129"/>
      <c r="EM275" s="129"/>
      <c r="EN275" s="129"/>
      <c r="EO275" s="129"/>
      <c r="EP275" s="129"/>
      <c r="EQ275" s="129"/>
      <c r="ER275" s="129"/>
      <c r="ES275" s="129"/>
      <c r="ET275" s="129"/>
      <c r="EU275" s="129"/>
      <c r="EV275" s="129"/>
      <c r="EW275" s="129"/>
    </row>
    <row r="276" spans="1:153" ht="19.5" customHeight="1">
      <c r="A276" s="133"/>
      <c r="B276" s="451"/>
      <c r="C276" s="133"/>
      <c r="D276" s="441"/>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310" t="s">
        <v>3180</v>
      </c>
      <c r="AG276" s="310"/>
      <c r="AH276" s="310"/>
      <c r="AI276" s="294"/>
      <c r="AJ276" s="312"/>
      <c r="AK276" s="313"/>
      <c r="AL276" s="313"/>
      <c r="AM276" s="313"/>
      <c r="AN276" s="313"/>
      <c r="AO276" s="313"/>
      <c r="AP276" s="313"/>
      <c r="AQ276" s="313"/>
      <c r="AR276" s="313"/>
      <c r="AS276" s="313"/>
      <c r="AT276" s="314"/>
      <c r="AU276" s="122"/>
      <c r="AV276" s="115" t="s">
        <v>0</v>
      </c>
      <c r="AW276" s="295"/>
      <c r="AX276" s="312"/>
      <c r="AY276" s="313"/>
      <c r="AZ276" s="313"/>
      <c r="BA276" s="313"/>
      <c r="BB276" s="313"/>
      <c r="BC276" s="313"/>
      <c r="BD276" s="313"/>
      <c r="BE276" s="313"/>
      <c r="BF276" s="313"/>
      <c r="BG276" s="313"/>
      <c r="BH276" s="314"/>
      <c r="BI276" s="122"/>
      <c r="BJ276" s="115" t="s">
        <v>2</v>
      </c>
      <c r="BK276" s="200"/>
      <c r="BL276" s="130" t="str">
        <f>IF(BM276&lt;&gt;"","●","")</f>
        <v/>
      </c>
      <c r="BM276" s="132" t="str">
        <f>IF(OR(AND(OR(AJ276=0,AJ276=""),AX276&gt;0),AND(AJ276&gt;0,OR(AX276=0,AX276=""))),"「レセプト件数」、「算定回数」のいずれかが「0」か「空白」となっていますが、それ以外が1以上となっています。正しいレセプト件数・算定回数をご記入ください。",IF(AJ276&gt;AX276,"「算定回数」が「レセプト件数」よりも小さくなっています。算定レセプトにおける算定回数をご記入ください。",""))</f>
        <v/>
      </c>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31"/>
      <c r="CW276" s="131"/>
      <c r="CX276" s="131"/>
      <c r="CY276" s="129"/>
      <c r="CZ276" s="129"/>
      <c r="DA276" s="129"/>
      <c r="DB276" s="129"/>
      <c r="DC276" s="129"/>
      <c r="DD276" s="129"/>
      <c r="DE276" s="129"/>
      <c r="DF276" s="129"/>
      <c r="DG276" s="129"/>
      <c r="DH276" s="129"/>
      <c r="DI276" s="129"/>
      <c r="DJ276" s="129"/>
      <c r="DK276" s="129"/>
      <c r="DL276" s="129"/>
      <c r="DM276" s="129"/>
      <c r="DN276" s="129"/>
      <c r="DO276" s="129"/>
      <c r="DP276" s="129"/>
      <c r="DQ276" s="129"/>
      <c r="DR276" s="129"/>
      <c r="DS276" s="129"/>
      <c r="DT276" s="129"/>
      <c r="DU276" s="129"/>
      <c r="DV276" s="129"/>
      <c r="DW276" s="129"/>
      <c r="DX276" s="129"/>
      <c r="DY276" s="129"/>
      <c r="DZ276" s="129"/>
      <c r="EA276" s="129"/>
      <c r="EB276" s="129"/>
      <c r="EC276" s="129"/>
      <c r="ED276" s="129"/>
      <c r="EE276" s="129"/>
      <c r="EF276" s="129"/>
      <c r="EG276" s="129"/>
      <c r="EH276" s="129"/>
      <c r="EI276" s="129"/>
      <c r="EJ276" s="129"/>
      <c r="EK276" s="129"/>
      <c r="EL276" s="129"/>
      <c r="EM276" s="129"/>
      <c r="EN276" s="129"/>
      <c r="EO276" s="129"/>
      <c r="EP276" s="129"/>
      <c r="EQ276" s="129"/>
      <c r="ER276" s="129"/>
      <c r="ES276" s="129"/>
      <c r="ET276" s="129"/>
      <c r="EU276" s="129"/>
      <c r="EV276" s="129"/>
      <c r="EW276" s="129"/>
    </row>
    <row r="277" spans="1:153" ht="2.25" customHeight="1" thickBot="1">
      <c r="A277" s="133"/>
      <c r="B277" s="451"/>
      <c r="C277" s="37"/>
      <c r="D277" s="443"/>
      <c r="E277" s="444"/>
      <c r="F277" s="444"/>
      <c r="G277" s="444"/>
      <c r="H277" s="444"/>
      <c r="I277" s="444"/>
      <c r="J277" s="444"/>
      <c r="K277" s="444"/>
      <c r="L277" s="444"/>
      <c r="M277" s="444"/>
      <c r="N277" s="444"/>
      <c r="O277" s="444"/>
      <c r="P277" s="444"/>
      <c r="Q277" s="444"/>
      <c r="R277" s="444"/>
      <c r="S277" s="444"/>
      <c r="T277" s="444"/>
      <c r="U277" s="444"/>
      <c r="V277" s="444"/>
      <c r="W277" s="444"/>
      <c r="X277" s="444"/>
      <c r="Y277" s="444"/>
      <c r="Z277" s="444"/>
      <c r="AA277" s="444"/>
      <c r="AB277" s="444"/>
      <c r="AC277" s="444"/>
      <c r="AD277" s="444"/>
      <c r="AE277" s="444"/>
      <c r="AF277" s="127"/>
      <c r="AG277" s="127"/>
      <c r="AH277" s="128"/>
      <c r="AI277" s="299"/>
      <c r="AJ277" s="298"/>
      <c r="AK277" s="298"/>
      <c r="AL277" s="298"/>
      <c r="AM277" s="298"/>
      <c r="AN277" s="298"/>
      <c r="AO277" s="298"/>
      <c r="AP277" s="298"/>
      <c r="AQ277" s="298"/>
      <c r="AR277" s="298"/>
      <c r="AS277" s="298"/>
      <c r="AT277" s="298"/>
      <c r="AU277" s="121"/>
      <c r="AV277" s="116"/>
      <c r="AW277" s="10"/>
      <c r="AX277" s="298"/>
      <c r="AY277" s="298"/>
      <c r="AZ277" s="298"/>
      <c r="BA277" s="298"/>
      <c r="BB277" s="298"/>
      <c r="BC277" s="298"/>
      <c r="BD277" s="298"/>
      <c r="BE277" s="298"/>
      <c r="BF277" s="298"/>
      <c r="BG277" s="298"/>
      <c r="BH277" s="298"/>
      <c r="BI277" s="121"/>
      <c r="BJ277" s="116"/>
      <c r="BK277" s="200"/>
      <c r="BL277" s="129"/>
      <c r="BM277" s="160"/>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29"/>
      <c r="EE277" s="129"/>
      <c r="EF277" s="129"/>
      <c r="EG277" s="129"/>
      <c r="EH277" s="129"/>
      <c r="EI277" s="129"/>
      <c r="EJ277" s="129"/>
      <c r="EK277" s="129"/>
      <c r="EL277" s="129"/>
      <c r="EM277" s="129"/>
      <c r="EN277" s="129"/>
      <c r="EO277" s="129"/>
      <c r="EP277" s="129"/>
      <c r="EQ277" s="129"/>
      <c r="ER277" s="129"/>
      <c r="ES277" s="129"/>
      <c r="ET277" s="129"/>
      <c r="EU277" s="129"/>
      <c r="EV277" s="129"/>
      <c r="EW277" s="129"/>
    </row>
    <row r="278" spans="1:153" ht="2.25" customHeight="1">
      <c r="A278" s="133"/>
      <c r="B278" s="451"/>
      <c r="C278" s="133"/>
      <c r="D278" s="126"/>
      <c r="E278" s="126"/>
      <c r="F278" s="137"/>
      <c r="G278" s="126"/>
      <c r="H278" s="126"/>
      <c r="I278" s="126"/>
      <c r="J278" s="126"/>
      <c r="K278" s="126"/>
      <c r="L278" s="126"/>
      <c r="M278" s="126"/>
      <c r="N278" s="126"/>
      <c r="O278" s="126"/>
      <c r="P278" s="126"/>
      <c r="Q278" s="126"/>
      <c r="R278" s="126"/>
      <c r="S278" s="126"/>
      <c r="T278" s="126"/>
      <c r="U278" s="125"/>
      <c r="V278" s="125"/>
      <c r="W278" s="125"/>
      <c r="X278" s="125"/>
      <c r="Y278" s="125"/>
      <c r="Z278" s="125"/>
      <c r="AA278" s="125"/>
      <c r="AB278" s="125"/>
      <c r="AC278" s="125"/>
      <c r="AD278" s="125"/>
      <c r="AE278" s="125"/>
      <c r="AF278" s="293"/>
      <c r="AG278" s="293"/>
      <c r="AH278" s="293"/>
      <c r="AI278" s="294"/>
      <c r="AJ278" s="295"/>
      <c r="AK278" s="295"/>
      <c r="AL278" s="295"/>
      <c r="AM278" s="295"/>
      <c r="AN278" s="295"/>
      <c r="AO278" s="295"/>
      <c r="AP278" s="295"/>
      <c r="AQ278" s="295"/>
      <c r="AR278" s="295"/>
      <c r="AS278" s="295"/>
      <c r="AT278" s="295"/>
      <c r="AU278" s="122"/>
      <c r="AV278" s="115"/>
      <c r="AW278" s="7"/>
      <c r="AX278" s="295"/>
      <c r="AY278" s="295"/>
      <c r="AZ278" s="295"/>
      <c r="BA278" s="295"/>
      <c r="BB278" s="295"/>
      <c r="BC278" s="295"/>
      <c r="BD278" s="295"/>
      <c r="BE278" s="295"/>
      <c r="BF278" s="295"/>
      <c r="BG278" s="295"/>
      <c r="BH278" s="295"/>
      <c r="BI278" s="122"/>
      <c r="BJ278" s="115"/>
      <c r="BK278" s="200"/>
      <c r="BL278" s="129"/>
      <c r="BM278" s="160"/>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29"/>
      <c r="EF278" s="129"/>
      <c r="EG278" s="129"/>
      <c r="EH278" s="129"/>
      <c r="EI278" s="129"/>
      <c r="EJ278" s="129"/>
      <c r="EK278" s="129"/>
      <c r="EL278" s="129"/>
      <c r="EM278" s="129"/>
      <c r="EN278" s="129"/>
      <c r="EO278" s="129"/>
      <c r="EP278" s="129"/>
      <c r="EQ278" s="129"/>
      <c r="ER278" s="129"/>
      <c r="ES278" s="129"/>
      <c r="ET278" s="129"/>
      <c r="EU278" s="129"/>
      <c r="EV278" s="129"/>
      <c r="EW278" s="129"/>
    </row>
    <row r="279" spans="1:153" ht="19.5" customHeight="1">
      <c r="A279" s="133"/>
      <c r="B279" s="451"/>
      <c r="C279" s="133" t="s">
        <v>1087</v>
      </c>
      <c r="D279" s="126"/>
      <c r="E279" s="126"/>
      <c r="F279" s="137"/>
      <c r="G279" s="126"/>
      <c r="H279" s="126"/>
      <c r="I279" s="126"/>
      <c r="J279" s="126"/>
      <c r="K279" s="126"/>
      <c r="L279" s="126"/>
      <c r="M279" s="126"/>
      <c r="N279" s="126"/>
      <c r="O279" s="126"/>
      <c r="P279" s="126"/>
      <c r="Q279" s="126"/>
      <c r="R279" s="126"/>
      <c r="S279" s="126"/>
      <c r="T279" s="126"/>
      <c r="U279" s="125"/>
      <c r="V279" s="125"/>
      <c r="W279" s="125"/>
      <c r="X279" s="125"/>
      <c r="Y279" s="125"/>
      <c r="Z279" s="125"/>
      <c r="AA279" s="125"/>
      <c r="AB279" s="125"/>
      <c r="AC279" s="125"/>
      <c r="AD279" s="125"/>
      <c r="AE279" s="125"/>
      <c r="AF279" s="310" t="s">
        <v>3181</v>
      </c>
      <c r="AG279" s="310"/>
      <c r="AH279" s="310"/>
      <c r="AI279" s="294"/>
      <c r="AJ279" s="312"/>
      <c r="AK279" s="313"/>
      <c r="AL279" s="313"/>
      <c r="AM279" s="313"/>
      <c r="AN279" s="313"/>
      <c r="AO279" s="313"/>
      <c r="AP279" s="313"/>
      <c r="AQ279" s="313"/>
      <c r="AR279" s="313"/>
      <c r="AS279" s="313"/>
      <c r="AT279" s="314"/>
      <c r="AU279" s="122"/>
      <c r="AV279" s="115" t="s">
        <v>0</v>
      </c>
      <c r="AW279" s="295"/>
      <c r="AX279" s="312"/>
      <c r="AY279" s="313"/>
      <c r="AZ279" s="313"/>
      <c r="BA279" s="313"/>
      <c r="BB279" s="313"/>
      <c r="BC279" s="313"/>
      <c r="BD279" s="313"/>
      <c r="BE279" s="313"/>
      <c r="BF279" s="313"/>
      <c r="BG279" s="313"/>
      <c r="BH279" s="314"/>
      <c r="BI279" s="122"/>
      <c r="BJ279" s="115" t="s">
        <v>2</v>
      </c>
      <c r="BK279" s="200"/>
      <c r="BL279" s="130" t="str">
        <f>IF(BM279&lt;&gt;"","●","")</f>
        <v/>
      </c>
      <c r="BM279" s="132" t="str">
        <f>IF(OR(AND(OR(AJ279=0,AJ279=""),AX279&gt;0),AND(AJ279&gt;0,OR(AX279=0,AX279=""))),"「レセプト件数」、「算定回数」のいずれかが「0」か「空白」となっていますが、それ以外が1以上となっています。正しいレセプト件数・算定回数をご記入ください。",IF(AJ279&gt;AX279,"「算定回数」が「レセプト件数」よりも小さくなっています。算定レセプトにおける算定回数をご記入ください。",IF(AND(AJ279+AX279&gt;0,SUM(AJ69,AJ102,AJ132:AT135,AJ153,AJ162,AJ171,AJ180,AJ189,AJ192:AT195,AJ201,AJ210,AJ219:AT222,AJ231:AT234,AJ243:AT267,AJ282:AT285,AJ291:AT306,AJ318,AJ327,AJ336,AJ339:AT351,AJ393,AJ417,AJ435,AJ453,AJ456,AJ477)+SUM(AX69,AX102,AX132:BH135,AX153,AX162,AX171,AX180,AX189,AX192:BH195,AX201,AX210,AX219:BH222,AX231:BH234,AX243:BH267,AX282:BH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31"/>
      <c r="CW279" s="131"/>
      <c r="CX279" s="131"/>
      <c r="CY279" s="129"/>
      <c r="CZ279" s="129"/>
      <c r="DA279" s="129"/>
      <c r="DB279" s="129"/>
      <c r="DC279" s="129"/>
      <c r="DD279" s="129"/>
      <c r="DE279" s="129"/>
      <c r="DF279" s="129"/>
      <c r="DG279" s="129"/>
      <c r="DH279" s="129"/>
      <c r="DI279" s="129"/>
      <c r="DJ279" s="129"/>
      <c r="DK279" s="129"/>
      <c r="DL279" s="129"/>
      <c r="DM279" s="129"/>
      <c r="DN279" s="129"/>
      <c r="DO279" s="129"/>
      <c r="DP279" s="129"/>
      <c r="DQ279" s="129"/>
      <c r="DR279" s="129"/>
      <c r="DS279" s="129"/>
      <c r="DT279" s="129"/>
      <c r="DU279" s="129"/>
      <c r="DV279" s="129"/>
      <c r="DW279" s="129"/>
      <c r="DX279" s="129"/>
      <c r="DY279" s="129"/>
      <c r="DZ279" s="129"/>
      <c r="EA279" s="129"/>
      <c r="EB279" s="129"/>
      <c r="EC279" s="129"/>
      <c r="ED279" s="129"/>
      <c r="EE279" s="129"/>
      <c r="EF279" s="129"/>
      <c r="EG279" s="129"/>
      <c r="EH279" s="129"/>
      <c r="EI279" s="129"/>
      <c r="EJ279" s="129"/>
      <c r="EK279" s="129"/>
      <c r="EL279" s="129"/>
      <c r="EM279" s="129"/>
      <c r="EN279" s="129"/>
      <c r="EO279" s="129"/>
      <c r="EP279" s="129"/>
      <c r="EQ279" s="129"/>
      <c r="ER279" s="129"/>
      <c r="ES279" s="129"/>
      <c r="ET279" s="129"/>
      <c r="EU279" s="129"/>
      <c r="EV279" s="129"/>
      <c r="EW279" s="129"/>
    </row>
    <row r="280" spans="1:153" ht="2.25" customHeight="1" thickBot="1">
      <c r="A280" s="133"/>
      <c r="B280" s="451"/>
      <c r="C280" s="37"/>
      <c r="D280" s="127"/>
      <c r="E280" s="127"/>
      <c r="F280" s="134"/>
      <c r="G280" s="127"/>
      <c r="H280" s="127"/>
      <c r="I280" s="127"/>
      <c r="J280" s="127"/>
      <c r="K280" s="127"/>
      <c r="L280" s="127"/>
      <c r="M280" s="127"/>
      <c r="N280" s="127"/>
      <c r="O280" s="127"/>
      <c r="P280" s="127"/>
      <c r="Q280" s="127"/>
      <c r="R280" s="127"/>
      <c r="S280" s="127"/>
      <c r="T280" s="127"/>
      <c r="U280" s="1"/>
      <c r="V280" s="1"/>
      <c r="W280" s="1"/>
      <c r="X280" s="1"/>
      <c r="Y280" s="1"/>
      <c r="Z280" s="1"/>
      <c r="AA280" s="1"/>
      <c r="AB280" s="1"/>
      <c r="AC280" s="1"/>
      <c r="AD280" s="1"/>
      <c r="AE280" s="1"/>
      <c r="AF280" s="127"/>
      <c r="AG280" s="127"/>
      <c r="AH280" s="128"/>
      <c r="AI280" s="299"/>
      <c r="AJ280" s="298"/>
      <c r="AK280" s="298"/>
      <c r="AL280" s="298"/>
      <c r="AM280" s="298"/>
      <c r="AN280" s="298"/>
      <c r="AO280" s="298"/>
      <c r="AP280" s="298"/>
      <c r="AQ280" s="298"/>
      <c r="AR280" s="298"/>
      <c r="AS280" s="298"/>
      <c r="AT280" s="298"/>
      <c r="AU280" s="121"/>
      <c r="AV280" s="116"/>
      <c r="AW280" s="10"/>
      <c r="AX280" s="298"/>
      <c r="AY280" s="298"/>
      <c r="AZ280" s="298"/>
      <c r="BA280" s="298"/>
      <c r="BB280" s="298"/>
      <c r="BC280" s="298"/>
      <c r="BD280" s="298"/>
      <c r="BE280" s="298"/>
      <c r="BF280" s="298"/>
      <c r="BG280" s="298"/>
      <c r="BH280" s="298"/>
      <c r="BI280" s="121"/>
      <c r="BJ280" s="116"/>
      <c r="BK280" s="200"/>
      <c r="BL280" s="129"/>
      <c r="BM280" s="160"/>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H280" s="129"/>
      <c r="DI280" s="129"/>
      <c r="DJ280" s="129"/>
      <c r="DK280" s="129"/>
      <c r="DL280" s="129"/>
      <c r="DM280" s="129"/>
      <c r="DN280" s="129"/>
      <c r="DO280" s="129"/>
      <c r="DP280" s="129"/>
      <c r="DQ280" s="129"/>
      <c r="DR280" s="129"/>
      <c r="DS280" s="129"/>
      <c r="DT280" s="129"/>
      <c r="DU280" s="129"/>
      <c r="DV280" s="129"/>
      <c r="DW280" s="129"/>
      <c r="DX280" s="129"/>
      <c r="DY280" s="129"/>
      <c r="DZ280" s="129"/>
      <c r="EA280" s="129"/>
      <c r="EB280" s="129"/>
      <c r="EC280" s="129"/>
      <c r="ED280" s="129"/>
      <c r="EE280" s="129"/>
      <c r="EF280" s="129"/>
      <c r="EG280" s="129"/>
      <c r="EH280" s="129"/>
      <c r="EI280" s="129"/>
      <c r="EJ280" s="129"/>
      <c r="EK280" s="129"/>
      <c r="EL280" s="129"/>
      <c r="EM280" s="129"/>
      <c r="EN280" s="129"/>
      <c r="EO280" s="129"/>
      <c r="EP280" s="129"/>
      <c r="EQ280" s="129"/>
      <c r="ER280" s="129"/>
      <c r="ES280" s="129"/>
      <c r="ET280" s="129"/>
      <c r="EU280" s="129"/>
      <c r="EV280" s="129"/>
      <c r="EW280" s="129"/>
    </row>
    <row r="281" spans="1:153" ht="2.25" customHeight="1">
      <c r="A281" s="133"/>
      <c r="B281" s="451"/>
      <c r="C281" s="133"/>
      <c r="D281" s="126"/>
      <c r="E281" s="126"/>
      <c r="F281" s="137"/>
      <c r="G281" s="126"/>
      <c r="H281" s="126"/>
      <c r="I281" s="126"/>
      <c r="J281" s="126"/>
      <c r="K281" s="126"/>
      <c r="L281" s="126"/>
      <c r="M281" s="126"/>
      <c r="N281" s="126"/>
      <c r="O281" s="126"/>
      <c r="P281" s="126"/>
      <c r="Q281" s="126"/>
      <c r="R281" s="126"/>
      <c r="S281" s="126"/>
      <c r="T281" s="126"/>
      <c r="U281" s="125"/>
      <c r="V281" s="125"/>
      <c r="W281" s="125"/>
      <c r="X281" s="125"/>
      <c r="Y281" s="125"/>
      <c r="Z281" s="125"/>
      <c r="AA281" s="125"/>
      <c r="AB281" s="125"/>
      <c r="AC281" s="125"/>
      <c r="AD281" s="125"/>
      <c r="AE281" s="125"/>
      <c r="AF281" s="293"/>
      <c r="AG281" s="293"/>
      <c r="AH281" s="293"/>
      <c r="AI281" s="294"/>
      <c r="AJ281" s="295"/>
      <c r="AK281" s="295"/>
      <c r="AL281" s="295"/>
      <c r="AM281" s="295"/>
      <c r="AN281" s="295"/>
      <c r="AO281" s="295"/>
      <c r="AP281" s="295"/>
      <c r="AQ281" s="295"/>
      <c r="AR281" s="295"/>
      <c r="AS281" s="295"/>
      <c r="AT281" s="295"/>
      <c r="AU281" s="122"/>
      <c r="AV281" s="115"/>
      <c r="AW281" s="7"/>
      <c r="AX281" s="295"/>
      <c r="AY281" s="295"/>
      <c r="AZ281" s="295"/>
      <c r="BA281" s="295"/>
      <c r="BB281" s="295"/>
      <c r="BC281" s="295"/>
      <c r="BD281" s="295"/>
      <c r="BE281" s="295"/>
      <c r="BF281" s="295"/>
      <c r="BG281" s="295"/>
      <c r="BH281" s="295"/>
      <c r="BI281" s="122"/>
      <c r="BJ281" s="115"/>
      <c r="BK281" s="200"/>
      <c r="BL281" s="129"/>
      <c r="BM281" s="160"/>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c r="DH281" s="129"/>
      <c r="DI281" s="129"/>
      <c r="DJ281" s="129"/>
      <c r="DK281" s="129"/>
      <c r="DL281" s="129"/>
      <c r="DM281" s="129"/>
      <c r="DN281" s="129"/>
      <c r="DO281" s="129"/>
      <c r="DP281" s="129"/>
      <c r="DQ281" s="129"/>
      <c r="DR281" s="129"/>
      <c r="DS281" s="129"/>
      <c r="DT281" s="129"/>
      <c r="DU281" s="129"/>
      <c r="DV281" s="129"/>
      <c r="DW281" s="129"/>
      <c r="DX281" s="129"/>
      <c r="DY281" s="129"/>
      <c r="DZ281" s="129"/>
      <c r="EA281" s="129"/>
      <c r="EB281" s="129"/>
      <c r="EC281" s="129"/>
      <c r="ED281" s="129"/>
      <c r="EE281" s="129"/>
      <c r="EF281" s="129"/>
      <c r="EG281" s="129"/>
      <c r="EH281" s="129"/>
      <c r="EI281" s="129"/>
      <c r="EJ281" s="129"/>
      <c r="EK281" s="129"/>
      <c r="EL281" s="129"/>
      <c r="EM281" s="129"/>
      <c r="EN281" s="129"/>
      <c r="EO281" s="129"/>
      <c r="EP281" s="129"/>
      <c r="EQ281" s="129"/>
      <c r="ER281" s="129"/>
      <c r="ES281" s="129"/>
      <c r="ET281" s="129"/>
      <c r="EU281" s="129"/>
      <c r="EV281" s="129"/>
      <c r="EW281" s="129"/>
    </row>
    <row r="282" spans="1:153" ht="19.5" customHeight="1">
      <c r="A282" s="133"/>
      <c r="B282" s="451"/>
      <c r="C282" s="133" t="s">
        <v>1088</v>
      </c>
      <c r="D282" s="126"/>
      <c r="E282" s="126"/>
      <c r="F282" s="137"/>
      <c r="G282" s="126"/>
      <c r="H282" s="126"/>
      <c r="I282" s="126"/>
      <c r="J282" s="126"/>
      <c r="K282" s="126"/>
      <c r="L282" s="126"/>
      <c r="M282" s="126"/>
      <c r="N282" s="126"/>
      <c r="O282" s="126"/>
      <c r="P282" s="126"/>
      <c r="Q282" s="126"/>
      <c r="R282" s="126"/>
      <c r="S282" s="126"/>
      <c r="T282" s="126"/>
      <c r="U282" s="125"/>
      <c r="V282" s="125"/>
      <c r="W282" s="125"/>
      <c r="X282" s="125"/>
      <c r="Y282" s="125"/>
      <c r="Z282" s="125"/>
      <c r="AA282" s="125"/>
      <c r="AB282" s="125"/>
      <c r="AC282" s="125"/>
      <c r="AD282" s="125"/>
      <c r="AE282" s="125"/>
      <c r="AF282" s="310" t="s">
        <v>3182</v>
      </c>
      <c r="AG282" s="310"/>
      <c r="AH282" s="310"/>
      <c r="AI282" s="294"/>
      <c r="AJ282" s="312"/>
      <c r="AK282" s="313"/>
      <c r="AL282" s="313"/>
      <c r="AM282" s="313"/>
      <c r="AN282" s="313"/>
      <c r="AO282" s="313"/>
      <c r="AP282" s="313"/>
      <c r="AQ282" s="313"/>
      <c r="AR282" s="313"/>
      <c r="AS282" s="313"/>
      <c r="AT282" s="314"/>
      <c r="AU282" s="122"/>
      <c r="AV282" s="115" t="s">
        <v>0</v>
      </c>
      <c r="AW282" s="295"/>
      <c r="AX282" s="312"/>
      <c r="AY282" s="313"/>
      <c r="AZ282" s="313"/>
      <c r="BA282" s="313"/>
      <c r="BB282" s="313"/>
      <c r="BC282" s="313"/>
      <c r="BD282" s="313"/>
      <c r="BE282" s="313"/>
      <c r="BF282" s="313"/>
      <c r="BG282" s="313"/>
      <c r="BH282" s="314"/>
      <c r="BI282" s="122"/>
      <c r="BJ282" s="115" t="s">
        <v>2</v>
      </c>
      <c r="BK282" s="200"/>
      <c r="BL282" s="130" t="str">
        <f>IF(BM282&lt;&gt;"","●","")</f>
        <v/>
      </c>
      <c r="BM282" s="132" t="str">
        <f>IF(OR(AND(OR(AJ282=0,AJ282=""),AX282&gt;0),AND(AJ282&gt;0,OR(AX282=0,AX282=""))),"「レセプト件数」、「算定回数」のいずれかが「0」か「空白」となっていますが、それ以外が1以上となっています。正しいレセプト件数・算定回数をご記入ください。",IF(AJ282&gt;AX282,"「算定回数」が「レセプト件数」よりも小さくなっています。算定レセプトにおける算定回数をご記入ください。",IF(AND(AJ282+AX282&gt;0,SUM(AJ69,AJ102,AJ132:AT135,AJ153,AJ162,AJ171,AJ180,AJ189,AJ192:AT195,AJ201,AJ210,AJ219:AT222,AJ231:AT234,AJ243:AT267,AJ279,AJ285,AJ291:AT306,AJ318,AJ327,AJ336,AJ339:AT351,AJ393,AJ417,AJ435,AJ453,AJ456,AJ477)+SUM(AX69,AX102,AX132:BH135,AX153,AX162,AX171,AX180,AX189,AX192:BH195,AX201,AX210,AX219:BH222,AX231:BH234,AX243:BH267,AX279,AX285,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31"/>
      <c r="CW282" s="131"/>
      <c r="CX282" s="131"/>
      <c r="CY282" s="129"/>
      <c r="CZ282" s="129"/>
      <c r="DA282" s="129"/>
      <c r="DB282" s="129"/>
      <c r="DC282" s="129"/>
      <c r="DD282" s="129"/>
      <c r="DE282" s="129"/>
      <c r="DF282" s="129"/>
      <c r="DG282" s="129"/>
      <c r="DH282" s="129"/>
      <c r="DI282" s="129"/>
      <c r="DJ282" s="129"/>
      <c r="DK282" s="129"/>
      <c r="DL282" s="129"/>
      <c r="DM282" s="129"/>
      <c r="DN282" s="129"/>
      <c r="DO282" s="129"/>
      <c r="DP282" s="129"/>
      <c r="DQ282" s="129"/>
      <c r="DR282" s="129"/>
      <c r="DS282" s="129"/>
      <c r="DT282" s="129"/>
      <c r="DU282" s="129"/>
      <c r="DV282" s="129"/>
      <c r="DW282" s="129"/>
      <c r="DX282" s="129"/>
      <c r="DY282" s="129"/>
      <c r="DZ282" s="129"/>
      <c r="EA282" s="129"/>
      <c r="EB282" s="129"/>
      <c r="EC282" s="129"/>
      <c r="ED282" s="129"/>
      <c r="EE282" s="129"/>
      <c r="EF282" s="129"/>
      <c r="EG282" s="129"/>
      <c r="EH282" s="129"/>
      <c r="EI282" s="129"/>
      <c r="EJ282" s="129"/>
      <c r="EK282" s="129"/>
      <c r="EL282" s="129"/>
      <c r="EM282" s="129"/>
      <c r="EN282" s="129"/>
      <c r="EO282" s="129"/>
      <c r="EP282" s="129"/>
      <c r="EQ282" s="129"/>
      <c r="ER282" s="129"/>
      <c r="ES282" s="129"/>
      <c r="ET282" s="129"/>
      <c r="EU282" s="129"/>
      <c r="EV282" s="129"/>
      <c r="EW282" s="129"/>
    </row>
    <row r="283" spans="1:153" ht="2.25" customHeight="1" thickBot="1">
      <c r="A283" s="133"/>
      <c r="B283" s="451"/>
      <c r="C283" s="37"/>
      <c r="D283" s="127"/>
      <c r="E283" s="127"/>
      <c r="F283" s="134"/>
      <c r="G283" s="127"/>
      <c r="H283" s="127"/>
      <c r="I283" s="127"/>
      <c r="J283" s="127"/>
      <c r="K283" s="127"/>
      <c r="L283" s="127"/>
      <c r="M283" s="127"/>
      <c r="N283" s="127"/>
      <c r="O283" s="127"/>
      <c r="P283" s="127"/>
      <c r="Q283" s="127"/>
      <c r="R283" s="127"/>
      <c r="S283" s="127"/>
      <c r="T283" s="127"/>
      <c r="U283" s="1"/>
      <c r="V283" s="1"/>
      <c r="W283" s="1"/>
      <c r="X283" s="1"/>
      <c r="Y283" s="1"/>
      <c r="Z283" s="1"/>
      <c r="AA283" s="1"/>
      <c r="AB283" s="1"/>
      <c r="AC283" s="1"/>
      <c r="AD283" s="1"/>
      <c r="AE283" s="1"/>
      <c r="AF283" s="127"/>
      <c r="AG283" s="127"/>
      <c r="AH283" s="128"/>
      <c r="AI283" s="299"/>
      <c r="AJ283" s="298"/>
      <c r="AK283" s="298"/>
      <c r="AL283" s="298"/>
      <c r="AM283" s="298"/>
      <c r="AN283" s="298"/>
      <c r="AO283" s="298"/>
      <c r="AP283" s="298"/>
      <c r="AQ283" s="298"/>
      <c r="AR283" s="298"/>
      <c r="AS283" s="298"/>
      <c r="AT283" s="298"/>
      <c r="AU283" s="121"/>
      <c r="AV283" s="116"/>
      <c r="AW283" s="10"/>
      <c r="AX283" s="298"/>
      <c r="AY283" s="298"/>
      <c r="AZ283" s="298"/>
      <c r="BA283" s="298"/>
      <c r="BB283" s="298"/>
      <c r="BC283" s="298"/>
      <c r="BD283" s="298"/>
      <c r="BE283" s="298"/>
      <c r="BF283" s="298"/>
      <c r="BG283" s="298"/>
      <c r="BH283" s="298"/>
      <c r="BI283" s="121"/>
      <c r="BJ283" s="116"/>
      <c r="BK283" s="200"/>
      <c r="BL283" s="129"/>
      <c r="BM283" s="160"/>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c r="DH283" s="129"/>
      <c r="DI283" s="129"/>
      <c r="DJ283" s="129"/>
      <c r="DK283" s="129"/>
      <c r="DL283" s="129"/>
      <c r="DM283" s="129"/>
      <c r="DN283" s="129"/>
      <c r="DO283" s="129"/>
      <c r="DP283" s="129"/>
      <c r="DQ283" s="129"/>
      <c r="DR283" s="129"/>
      <c r="DS283" s="129"/>
      <c r="DT283" s="129"/>
      <c r="DU283" s="129"/>
      <c r="DV283" s="129"/>
      <c r="DW283" s="129"/>
      <c r="DX283" s="129"/>
      <c r="DY283" s="129"/>
      <c r="DZ283" s="129"/>
      <c r="EA283" s="129"/>
      <c r="EB283" s="129"/>
      <c r="EC283" s="129"/>
      <c r="ED283" s="129"/>
      <c r="EE283" s="129"/>
      <c r="EF283" s="129"/>
      <c r="EG283" s="129"/>
      <c r="EH283" s="129"/>
      <c r="EI283" s="129"/>
      <c r="EJ283" s="129"/>
      <c r="EK283" s="129"/>
      <c r="EL283" s="129"/>
      <c r="EM283" s="129"/>
      <c r="EN283" s="129"/>
      <c r="EO283" s="129"/>
      <c r="EP283" s="129"/>
      <c r="EQ283" s="129"/>
      <c r="ER283" s="129"/>
      <c r="ES283" s="129"/>
      <c r="ET283" s="129"/>
      <c r="EU283" s="129"/>
      <c r="EV283" s="129"/>
      <c r="EW283" s="129"/>
    </row>
    <row r="284" spans="1:153" ht="2.25" customHeight="1">
      <c r="A284" s="133"/>
      <c r="B284" s="451"/>
      <c r="C284" s="133"/>
      <c r="D284" s="126"/>
      <c r="E284" s="126"/>
      <c r="F284" s="137"/>
      <c r="G284" s="126"/>
      <c r="H284" s="126"/>
      <c r="I284" s="126"/>
      <c r="J284" s="126"/>
      <c r="K284" s="126"/>
      <c r="L284" s="126"/>
      <c r="M284" s="126"/>
      <c r="N284" s="126"/>
      <c r="O284" s="126"/>
      <c r="P284" s="126"/>
      <c r="Q284" s="126"/>
      <c r="R284" s="126"/>
      <c r="S284" s="126"/>
      <c r="T284" s="126"/>
      <c r="U284" s="125"/>
      <c r="V284" s="125"/>
      <c r="W284" s="125"/>
      <c r="X284" s="125"/>
      <c r="Y284" s="125"/>
      <c r="Z284" s="125"/>
      <c r="AA284" s="125"/>
      <c r="AB284" s="125"/>
      <c r="AC284" s="125"/>
      <c r="AD284" s="125"/>
      <c r="AE284" s="125"/>
      <c r="AF284" s="293"/>
      <c r="AG284" s="293"/>
      <c r="AH284" s="293"/>
      <c r="AI284" s="294"/>
      <c r="AJ284" s="295"/>
      <c r="AK284" s="295"/>
      <c r="AL284" s="295"/>
      <c r="AM284" s="295"/>
      <c r="AN284" s="295"/>
      <c r="AO284" s="295"/>
      <c r="AP284" s="295"/>
      <c r="AQ284" s="295"/>
      <c r="AR284" s="295"/>
      <c r="AS284" s="295"/>
      <c r="AT284" s="295"/>
      <c r="AU284" s="122"/>
      <c r="AV284" s="115"/>
      <c r="AW284" s="7"/>
      <c r="AX284" s="295"/>
      <c r="AY284" s="295"/>
      <c r="AZ284" s="295"/>
      <c r="BA284" s="295"/>
      <c r="BB284" s="295"/>
      <c r="BC284" s="295"/>
      <c r="BD284" s="295"/>
      <c r="BE284" s="295"/>
      <c r="BF284" s="295"/>
      <c r="BG284" s="295"/>
      <c r="BH284" s="295"/>
      <c r="BI284" s="122"/>
      <c r="BJ284" s="115"/>
      <c r="BK284" s="200"/>
      <c r="BL284" s="129"/>
      <c r="BM284" s="160"/>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c r="DH284" s="129"/>
      <c r="DI284" s="129"/>
      <c r="DJ284" s="129"/>
      <c r="DK284" s="129"/>
      <c r="DL284" s="129"/>
      <c r="DM284" s="129"/>
      <c r="DN284" s="129"/>
      <c r="DO284" s="129"/>
      <c r="DP284" s="129"/>
      <c r="DQ284" s="129"/>
      <c r="DR284" s="129"/>
      <c r="DS284" s="129"/>
      <c r="DT284" s="129"/>
      <c r="DU284" s="129"/>
      <c r="DV284" s="129"/>
      <c r="DW284" s="129"/>
      <c r="DX284" s="129"/>
      <c r="DY284" s="129"/>
      <c r="DZ284" s="129"/>
      <c r="EA284" s="129"/>
      <c r="EB284" s="129"/>
      <c r="EC284" s="129"/>
      <c r="ED284" s="129"/>
      <c r="EE284" s="129"/>
      <c r="EF284" s="129"/>
      <c r="EG284" s="129"/>
      <c r="EH284" s="129"/>
      <c r="EI284" s="129"/>
      <c r="EJ284" s="129"/>
      <c r="EK284" s="129"/>
      <c r="EL284" s="129"/>
      <c r="EM284" s="129"/>
      <c r="EN284" s="129"/>
      <c r="EO284" s="129"/>
      <c r="EP284" s="129"/>
      <c r="EQ284" s="129"/>
      <c r="ER284" s="129"/>
      <c r="ES284" s="129"/>
      <c r="ET284" s="129"/>
      <c r="EU284" s="129"/>
      <c r="EV284" s="129"/>
      <c r="EW284" s="129"/>
    </row>
    <row r="285" spans="1:153" ht="19.5" customHeight="1">
      <c r="A285" s="133"/>
      <c r="B285" s="451"/>
      <c r="C285" s="133" t="s">
        <v>6377</v>
      </c>
      <c r="D285" s="126"/>
      <c r="E285" s="126"/>
      <c r="F285" s="137"/>
      <c r="G285" s="126"/>
      <c r="H285" s="126"/>
      <c r="I285" s="126"/>
      <c r="J285" s="126"/>
      <c r="K285" s="126"/>
      <c r="L285" s="126"/>
      <c r="M285" s="126"/>
      <c r="N285" s="126"/>
      <c r="O285" s="126"/>
      <c r="P285" s="126"/>
      <c r="Q285" s="126"/>
      <c r="R285" s="126"/>
      <c r="S285" s="126"/>
      <c r="T285" s="126"/>
      <c r="U285" s="125"/>
      <c r="V285" s="125"/>
      <c r="W285" s="125"/>
      <c r="X285" s="125"/>
      <c r="Y285" s="125"/>
      <c r="Z285" s="125"/>
      <c r="AA285" s="125"/>
      <c r="AB285" s="125"/>
      <c r="AC285" s="125"/>
      <c r="AD285" s="125"/>
      <c r="AE285" s="125"/>
      <c r="AF285" s="310" t="s">
        <v>3183</v>
      </c>
      <c r="AG285" s="310"/>
      <c r="AH285" s="310"/>
      <c r="AI285" s="294"/>
      <c r="AJ285" s="312"/>
      <c r="AK285" s="313"/>
      <c r="AL285" s="313"/>
      <c r="AM285" s="313"/>
      <c r="AN285" s="313"/>
      <c r="AO285" s="313"/>
      <c r="AP285" s="313"/>
      <c r="AQ285" s="313"/>
      <c r="AR285" s="313"/>
      <c r="AS285" s="313"/>
      <c r="AT285" s="314"/>
      <c r="AU285" s="122"/>
      <c r="AV285" s="115" t="s">
        <v>0</v>
      </c>
      <c r="AW285" s="295"/>
      <c r="AX285" s="312"/>
      <c r="AY285" s="313"/>
      <c r="AZ285" s="313"/>
      <c r="BA285" s="313"/>
      <c r="BB285" s="313"/>
      <c r="BC285" s="313"/>
      <c r="BD285" s="313"/>
      <c r="BE285" s="313"/>
      <c r="BF285" s="313"/>
      <c r="BG285" s="313"/>
      <c r="BH285" s="314"/>
      <c r="BI285" s="122"/>
      <c r="BJ285" s="115" t="s">
        <v>2</v>
      </c>
      <c r="BK285" s="200"/>
      <c r="BL285" s="130" t="str">
        <f>IF(BM285&lt;&gt;"","●","")</f>
        <v/>
      </c>
      <c r="BM285" s="132" t="str">
        <f>IF(OR(AND(OR(AJ285=0,AJ285=""),AX285&gt;0),AND(AJ285&gt;0,OR(AX285=0,AX285=""))),"「レセプト件数」、「算定回数」のいずれかが「0」か「空白」となっていますが、それ以外が1以上となっています。正しいレセプト件数・算定回数をご記入ください。",IF(AJ285&gt;AX285,"「算定回数」が「レセプト件数」よりも小さくなっています。算定レセプトにおける算定回数をご記入ください。",IF(AND(AJ285+AX285&gt;0,SUM(AJ69,AJ102,AJ132:AT135,AJ153,AJ162,AJ171,AJ180,AJ189,AJ192:AT195,AJ201,AJ210,AJ219:AT222,AJ231:AT234,AJ243:AT267,AJ279:AT282,AJ291:AT306,AJ318,AJ327,AJ336,AJ339:AT351,AJ393,AJ417,AJ435,AJ453,AJ456,AJ477)+SUM(AX69,AX102,AX132:BH135,AX153,AX162,AX171,AX180,AX189,AX192:BH195,AX201,AX210,AX219:BH222,AX231:BH234,AX243:BH267,AX279:BH282,AX291: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31"/>
      <c r="CW285" s="131"/>
      <c r="CX285" s="131"/>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129"/>
      <c r="DZ285" s="129"/>
      <c r="EA285" s="129"/>
      <c r="EB285" s="129"/>
      <c r="EC285" s="129"/>
      <c r="ED285" s="129"/>
      <c r="EE285" s="129"/>
      <c r="EF285" s="129"/>
      <c r="EG285" s="129"/>
      <c r="EH285" s="129"/>
      <c r="EI285" s="129"/>
      <c r="EJ285" s="129"/>
      <c r="EK285" s="129"/>
      <c r="EL285" s="129"/>
      <c r="EM285" s="129"/>
      <c r="EN285" s="129"/>
      <c r="EO285" s="129"/>
      <c r="EP285" s="129"/>
      <c r="EQ285" s="129"/>
      <c r="ER285" s="129"/>
      <c r="ES285" s="129"/>
      <c r="ET285" s="129"/>
      <c r="EU285" s="129"/>
      <c r="EV285" s="129"/>
      <c r="EW285" s="129"/>
    </row>
    <row r="286" spans="1:153" ht="2.25" customHeight="1" thickBot="1">
      <c r="A286" s="133"/>
      <c r="B286" s="451"/>
      <c r="C286" s="37"/>
      <c r="D286" s="127"/>
      <c r="E286" s="127"/>
      <c r="F286" s="134"/>
      <c r="G286" s="127"/>
      <c r="H286" s="127"/>
      <c r="I286" s="127"/>
      <c r="J286" s="127"/>
      <c r="K286" s="127"/>
      <c r="L286" s="127"/>
      <c r="M286" s="127"/>
      <c r="N286" s="127"/>
      <c r="O286" s="127"/>
      <c r="P286" s="127"/>
      <c r="Q286" s="127"/>
      <c r="R286" s="127"/>
      <c r="S286" s="127"/>
      <c r="T286" s="127"/>
      <c r="U286" s="1"/>
      <c r="V286" s="1"/>
      <c r="W286" s="1"/>
      <c r="X286" s="1"/>
      <c r="Y286" s="1"/>
      <c r="Z286" s="1"/>
      <c r="AA286" s="1"/>
      <c r="AB286" s="1"/>
      <c r="AC286" s="1"/>
      <c r="AD286" s="1"/>
      <c r="AE286" s="1"/>
      <c r="AF286" s="127"/>
      <c r="AG286" s="127"/>
      <c r="AH286" s="128"/>
      <c r="AI286" s="299"/>
      <c r="AJ286" s="298"/>
      <c r="AK286" s="298"/>
      <c r="AL286" s="298"/>
      <c r="AM286" s="298"/>
      <c r="AN286" s="298"/>
      <c r="AO286" s="298"/>
      <c r="AP286" s="298"/>
      <c r="AQ286" s="298"/>
      <c r="AR286" s="298"/>
      <c r="AS286" s="298"/>
      <c r="AT286" s="298"/>
      <c r="AU286" s="121"/>
      <c r="AV286" s="116"/>
      <c r="AW286" s="10"/>
      <c r="AX286" s="298"/>
      <c r="AY286" s="298"/>
      <c r="AZ286" s="298"/>
      <c r="BA286" s="298"/>
      <c r="BB286" s="298"/>
      <c r="BC286" s="298"/>
      <c r="BD286" s="298"/>
      <c r="BE286" s="298"/>
      <c r="BF286" s="298"/>
      <c r="BG286" s="298"/>
      <c r="BH286" s="298"/>
      <c r="BI286" s="121"/>
      <c r="BJ286" s="116"/>
      <c r="BK286" s="200"/>
      <c r="BL286" s="129"/>
      <c r="BM286" s="160"/>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c r="DH286" s="129"/>
      <c r="DI286" s="129"/>
      <c r="DJ286" s="129"/>
      <c r="DK286" s="129"/>
      <c r="DL286" s="129"/>
      <c r="DM286" s="129"/>
      <c r="DN286" s="129"/>
      <c r="DO286" s="129"/>
      <c r="DP286" s="129"/>
      <c r="DQ286" s="129"/>
      <c r="DR286" s="129"/>
      <c r="DS286" s="129"/>
      <c r="DT286" s="129"/>
      <c r="DU286" s="129"/>
      <c r="DV286" s="129"/>
      <c r="DW286" s="129"/>
      <c r="DX286" s="129"/>
      <c r="DY286" s="129"/>
      <c r="DZ286" s="129"/>
      <c r="EA286" s="129"/>
      <c r="EB286" s="129"/>
      <c r="EC286" s="129"/>
      <c r="ED286" s="129"/>
      <c r="EE286" s="129"/>
      <c r="EF286" s="129"/>
      <c r="EG286" s="129"/>
      <c r="EH286" s="129"/>
      <c r="EI286" s="129"/>
      <c r="EJ286" s="129"/>
      <c r="EK286" s="129"/>
      <c r="EL286" s="129"/>
      <c r="EM286" s="129"/>
      <c r="EN286" s="129"/>
      <c r="EO286" s="129"/>
      <c r="EP286" s="129"/>
      <c r="EQ286" s="129"/>
      <c r="ER286" s="129"/>
      <c r="ES286" s="129"/>
      <c r="ET286" s="129"/>
      <c r="EU286" s="129"/>
      <c r="EV286" s="129"/>
      <c r="EW286" s="129"/>
    </row>
    <row r="287" spans="1:153" ht="2.25" customHeight="1">
      <c r="A287" s="133"/>
      <c r="B287" s="451"/>
      <c r="C287" s="133"/>
      <c r="D287" s="126"/>
      <c r="E287" s="126"/>
      <c r="F287" s="137"/>
      <c r="G287" s="126"/>
      <c r="H287" s="126"/>
      <c r="I287" s="126"/>
      <c r="J287" s="126"/>
      <c r="K287" s="126"/>
      <c r="L287" s="126"/>
      <c r="M287" s="126"/>
      <c r="N287" s="126"/>
      <c r="O287" s="126"/>
      <c r="P287" s="126"/>
      <c r="Q287" s="126"/>
      <c r="R287" s="126"/>
      <c r="S287" s="126"/>
      <c r="T287" s="126"/>
      <c r="U287" s="125"/>
      <c r="V287" s="125"/>
      <c r="W287" s="125"/>
      <c r="X287" s="125"/>
      <c r="Y287" s="125"/>
      <c r="Z287" s="125"/>
      <c r="AA287" s="125"/>
      <c r="AB287" s="125"/>
      <c r="AC287" s="125"/>
      <c r="AD287" s="125"/>
      <c r="AE287" s="125"/>
      <c r="AF287" s="293"/>
      <c r="AG287" s="293"/>
      <c r="AH287" s="293"/>
      <c r="AI287" s="294"/>
      <c r="AJ287" s="295"/>
      <c r="AK287" s="295"/>
      <c r="AL287" s="295"/>
      <c r="AM287" s="295"/>
      <c r="AN287" s="295"/>
      <c r="AO287" s="295"/>
      <c r="AP287" s="295"/>
      <c r="AQ287" s="295"/>
      <c r="AR287" s="295"/>
      <c r="AS287" s="295"/>
      <c r="AT287" s="295"/>
      <c r="AU287" s="122"/>
      <c r="AV287" s="115"/>
      <c r="AW287" s="7"/>
      <c r="AX287" s="295"/>
      <c r="AY287" s="295"/>
      <c r="AZ287" s="295"/>
      <c r="BA287" s="295"/>
      <c r="BB287" s="295"/>
      <c r="BC287" s="295"/>
      <c r="BD287" s="295"/>
      <c r="BE287" s="295"/>
      <c r="BF287" s="295"/>
      <c r="BG287" s="295"/>
      <c r="BH287" s="295"/>
      <c r="BI287" s="122"/>
      <c r="BJ287" s="115"/>
      <c r="BK287" s="200"/>
      <c r="BL287" s="129"/>
      <c r="BM287" s="160"/>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c r="DH287" s="129"/>
      <c r="DI287" s="129"/>
      <c r="DJ287" s="129"/>
      <c r="DK287" s="129"/>
      <c r="DL287" s="129"/>
      <c r="DM287" s="129"/>
      <c r="DN287" s="129"/>
      <c r="DO287" s="129"/>
      <c r="DP287" s="129"/>
      <c r="DQ287" s="129"/>
      <c r="DR287" s="129"/>
      <c r="DS287" s="129"/>
      <c r="DT287" s="129"/>
      <c r="DU287" s="129"/>
      <c r="DV287" s="129"/>
      <c r="DW287" s="129"/>
      <c r="DX287" s="129"/>
      <c r="DY287" s="129"/>
      <c r="DZ287" s="129"/>
      <c r="EA287" s="129"/>
      <c r="EB287" s="129"/>
      <c r="EC287" s="129"/>
      <c r="ED287" s="129"/>
      <c r="EE287" s="129"/>
      <c r="EF287" s="129"/>
      <c r="EG287" s="129"/>
      <c r="EH287" s="129"/>
      <c r="EI287" s="129"/>
      <c r="EJ287" s="129"/>
      <c r="EK287" s="129"/>
      <c r="EL287" s="129"/>
      <c r="EM287" s="129"/>
      <c r="EN287" s="129"/>
      <c r="EO287" s="129"/>
      <c r="EP287" s="129"/>
      <c r="EQ287" s="129"/>
      <c r="ER287" s="129"/>
      <c r="ES287" s="129"/>
      <c r="ET287" s="129"/>
      <c r="EU287" s="129"/>
      <c r="EV287" s="129"/>
      <c r="EW287" s="129"/>
    </row>
    <row r="288" spans="1:153" ht="19.5" customHeight="1">
      <c r="A288" s="133"/>
      <c r="B288" s="451"/>
      <c r="C288" s="133" t="s">
        <v>1089</v>
      </c>
      <c r="D288" s="126"/>
      <c r="E288" s="126"/>
      <c r="F288" s="137"/>
      <c r="G288" s="126"/>
      <c r="H288" s="126"/>
      <c r="I288" s="126"/>
      <c r="J288" s="126"/>
      <c r="K288" s="126"/>
      <c r="L288" s="126"/>
      <c r="M288" s="126"/>
      <c r="N288" s="126"/>
      <c r="O288" s="126"/>
      <c r="P288" s="126"/>
      <c r="Q288" s="126"/>
      <c r="R288" s="126"/>
      <c r="S288" s="126"/>
      <c r="T288" s="126"/>
      <c r="U288" s="125"/>
      <c r="V288" s="125"/>
      <c r="W288" s="125"/>
      <c r="X288" s="125"/>
      <c r="Y288" s="125"/>
      <c r="Z288" s="125"/>
      <c r="AA288" s="125"/>
      <c r="AB288" s="125"/>
      <c r="AC288" s="125"/>
      <c r="AD288" s="125"/>
      <c r="AE288" s="125"/>
      <c r="AF288" s="310" t="s">
        <v>3184</v>
      </c>
      <c r="AG288" s="310"/>
      <c r="AH288" s="310"/>
      <c r="AI288" s="294"/>
      <c r="AJ288" s="312"/>
      <c r="AK288" s="313"/>
      <c r="AL288" s="313"/>
      <c r="AM288" s="313"/>
      <c r="AN288" s="313"/>
      <c r="AO288" s="313"/>
      <c r="AP288" s="313"/>
      <c r="AQ288" s="313"/>
      <c r="AR288" s="313"/>
      <c r="AS288" s="313"/>
      <c r="AT288" s="314"/>
      <c r="AU288" s="122"/>
      <c r="AV288" s="115" t="s">
        <v>0</v>
      </c>
      <c r="AW288" s="295"/>
      <c r="AX288" s="312"/>
      <c r="AY288" s="313"/>
      <c r="AZ288" s="313"/>
      <c r="BA288" s="313"/>
      <c r="BB288" s="313"/>
      <c r="BC288" s="313"/>
      <c r="BD288" s="313"/>
      <c r="BE288" s="313"/>
      <c r="BF288" s="313"/>
      <c r="BG288" s="313"/>
      <c r="BH288" s="314"/>
      <c r="BI288" s="122"/>
      <c r="BJ288" s="115" t="s">
        <v>2</v>
      </c>
      <c r="BK288" s="200"/>
      <c r="BL288" s="130" t="str">
        <f>IF(BM288&lt;&gt;"","●","")</f>
        <v/>
      </c>
      <c r="BM288" s="132" t="str">
        <f>IF(OR(AND(OR(AJ288=0,AJ288=""),AX288&gt;0),AND(AJ288&gt;0,OR(AX288=0,AX288=""))),"「レセプト件数」、「算定回数」のいずれかが「0」か「空白」となっていますが、それ以外が1以上となっています。正しいレセプト件数・算定回数をご記入ください。",IF(AJ288&gt;AX288,"「算定回数」が「レセプト件数」よりも小さくなっています。算定レセプトにおける算定回数をご記入ください。",""))</f>
        <v/>
      </c>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31"/>
      <c r="CW288" s="131"/>
      <c r="CX288" s="131"/>
      <c r="CY288" s="129"/>
      <c r="CZ288" s="129"/>
      <c r="DA288" s="129"/>
      <c r="DB288" s="129"/>
      <c r="DC288" s="129"/>
      <c r="DD288" s="129"/>
      <c r="DE288" s="129"/>
      <c r="DF288" s="129"/>
      <c r="DG288" s="129"/>
      <c r="DH288" s="129"/>
      <c r="DI288" s="129"/>
      <c r="DJ288" s="129"/>
      <c r="DK288" s="129"/>
      <c r="DL288" s="129"/>
      <c r="DM288" s="129"/>
      <c r="DN288" s="129"/>
      <c r="DO288" s="129"/>
      <c r="DP288" s="129"/>
      <c r="DQ288" s="129"/>
      <c r="DR288" s="129"/>
      <c r="DS288" s="129"/>
      <c r="DT288" s="129"/>
      <c r="DU288" s="129"/>
      <c r="DV288" s="129"/>
      <c r="DW288" s="129"/>
      <c r="DX288" s="129"/>
      <c r="DY288" s="129"/>
      <c r="DZ288" s="129"/>
      <c r="EA288" s="129"/>
      <c r="EB288" s="129"/>
      <c r="EC288" s="129"/>
      <c r="ED288" s="129"/>
      <c r="EE288" s="129"/>
      <c r="EF288" s="129"/>
      <c r="EG288" s="129"/>
      <c r="EH288" s="129"/>
      <c r="EI288" s="129"/>
      <c r="EJ288" s="129"/>
      <c r="EK288" s="129"/>
      <c r="EL288" s="129"/>
      <c r="EM288" s="129"/>
      <c r="EN288" s="129"/>
      <c r="EO288" s="129"/>
      <c r="EP288" s="129"/>
      <c r="EQ288" s="129"/>
      <c r="ER288" s="129"/>
      <c r="ES288" s="129"/>
      <c r="ET288" s="129"/>
      <c r="EU288" s="129"/>
      <c r="EV288" s="129"/>
      <c r="EW288" s="129"/>
    </row>
    <row r="289" spans="1:153" ht="2.25" customHeight="1" thickBot="1">
      <c r="A289" s="133"/>
      <c r="B289" s="451"/>
      <c r="C289" s="37"/>
      <c r="D289" s="127"/>
      <c r="E289" s="127"/>
      <c r="F289" s="134"/>
      <c r="G289" s="127"/>
      <c r="H289" s="127"/>
      <c r="I289" s="127"/>
      <c r="J289" s="127"/>
      <c r="K289" s="127"/>
      <c r="L289" s="127"/>
      <c r="M289" s="127"/>
      <c r="N289" s="127"/>
      <c r="O289" s="127"/>
      <c r="P289" s="127"/>
      <c r="Q289" s="127"/>
      <c r="R289" s="127"/>
      <c r="S289" s="127"/>
      <c r="T289" s="127"/>
      <c r="U289" s="1"/>
      <c r="V289" s="1"/>
      <c r="W289" s="1"/>
      <c r="X289" s="1"/>
      <c r="Y289" s="1"/>
      <c r="Z289" s="1"/>
      <c r="AA289" s="1"/>
      <c r="AB289" s="1"/>
      <c r="AC289" s="1"/>
      <c r="AD289" s="1"/>
      <c r="AE289" s="1"/>
      <c r="AF289" s="127"/>
      <c r="AG289" s="127"/>
      <c r="AH289" s="128"/>
      <c r="AI289" s="299"/>
      <c r="AJ289" s="298"/>
      <c r="AK289" s="298"/>
      <c r="AL289" s="298"/>
      <c r="AM289" s="298"/>
      <c r="AN289" s="298"/>
      <c r="AO289" s="298"/>
      <c r="AP289" s="298"/>
      <c r="AQ289" s="298"/>
      <c r="AR289" s="298"/>
      <c r="AS289" s="298"/>
      <c r="AT289" s="298"/>
      <c r="AU289" s="121"/>
      <c r="AV289" s="116"/>
      <c r="AW289" s="10"/>
      <c r="AX289" s="298"/>
      <c r="AY289" s="298"/>
      <c r="AZ289" s="298"/>
      <c r="BA289" s="298"/>
      <c r="BB289" s="298"/>
      <c r="BC289" s="298"/>
      <c r="BD289" s="298"/>
      <c r="BE289" s="298"/>
      <c r="BF289" s="298"/>
      <c r="BG289" s="298"/>
      <c r="BH289" s="298"/>
      <c r="BI289" s="121"/>
      <c r="BJ289" s="116"/>
      <c r="BK289" s="200"/>
      <c r="BL289" s="129"/>
      <c r="BM289" s="160"/>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c r="DK289" s="129"/>
      <c r="DL289" s="129"/>
      <c r="DM289" s="129"/>
      <c r="DN289" s="129"/>
      <c r="DO289" s="129"/>
      <c r="DP289" s="129"/>
      <c r="DQ289" s="129"/>
      <c r="DR289" s="129"/>
      <c r="DS289" s="129"/>
      <c r="DT289" s="129"/>
      <c r="DU289" s="129"/>
      <c r="DV289" s="129"/>
      <c r="DW289" s="129"/>
      <c r="DX289" s="129"/>
      <c r="DY289" s="129"/>
      <c r="DZ289" s="129"/>
      <c r="EA289" s="129"/>
      <c r="EB289" s="129"/>
      <c r="EC289" s="129"/>
      <c r="ED289" s="129"/>
      <c r="EE289" s="129"/>
      <c r="EF289" s="129"/>
      <c r="EG289" s="129"/>
      <c r="EH289" s="129"/>
      <c r="EI289" s="129"/>
      <c r="EJ289" s="129"/>
      <c r="EK289" s="129"/>
      <c r="EL289" s="129"/>
      <c r="EM289" s="129"/>
      <c r="EN289" s="129"/>
      <c r="EO289" s="129"/>
      <c r="EP289" s="129"/>
      <c r="EQ289" s="129"/>
      <c r="ER289" s="129"/>
      <c r="ES289" s="129"/>
      <c r="ET289" s="129"/>
      <c r="EU289" s="129"/>
      <c r="EV289" s="129"/>
      <c r="EW289" s="129"/>
    </row>
    <row r="290" spans="1:153" ht="2.25" customHeight="1">
      <c r="A290" s="133"/>
      <c r="B290" s="451"/>
      <c r="C290" s="133"/>
      <c r="D290" s="126"/>
      <c r="E290" s="126"/>
      <c r="F290" s="137"/>
      <c r="G290" s="126"/>
      <c r="H290" s="126"/>
      <c r="I290" s="126"/>
      <c r="J290" s="126"/>
      <c r="K290" s="126"/>
      <c r="L290" s="126"/>
      <c r="M290" s="126"/>
      <c r="N290" s="126"/>
      <c r="O290" s="126"/>
      <c r="P290" s="126"/>
      <c r="Q290" s="126"/>
      <c r="R290" s="126"/>
      <c r="S290" s="126"/>
      <c r="T290" s="126"/>
      <c r="U290" s="125"/>
      <c r="V290" s="125"/>
      <c r="W290" s="125"/>
      <c r="X290" s="125"/>
      <c r="Y290" s="125"/>
      <c r="Z290" s="125"/>
      <c r="AA290" s="125"/>
      <c r="AB290" s="125"/>
      <c r="AC290" s="125"/>
      <c r="AD290" s="125"/>
      <c r="AE290" s="125"/>
      <c r="AF290" s="293"/>
      <c r="AG290" s="293"/>
      <c r="AH290" s="293"/>
      <c r="AI290" s="294"/>
      <c r="AJ290" s="295"/>
      <c r="AK290" s="295"/>
      <c r="AL290" s="295"/>
      <c r="AM290" s="295"/>
      <c r="AN290" s="295"/>
      <c r="AO290" s="295"/>
      <c r="AP290" s="295"/>
      <c r="AQ290" s="295"/>
      <c r="AR290" s="295"/>
      <c r="AS290" s="295"/>
      <c r="AT290" s="295"/>
      <c r="AU290" s="122"/>
      <c r="AV290" s="115"/>
      <c r="AW290" s="7"/>
      <c r="AX290" s="295"/>
      <c r="AY290" s="295"/>
      <c r="AZ290" s="295"/>
      <c r="BA290" s="295"/>
      <c r="BB290" s="295"/>
      <c r="BC290" s="295"/>
      <c r="BD290" s="295"/>
      <c r="BE290" s="295"/>
      <c r="BF290" s="295"/>
      <c r="BG290" s="295"/>
      <c r="BH290" s="295"/>
      <c r="BI290" s="122"/>
      <c r="BJ290" s="115"/>
      <c r="BK290" s="200"/>
      <c r="BL290" s="129"/>
      <c r="BM290" s="160"/>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29"/>
      <c r="EE290" s="129"/>
      <c r="EF290" s="129"/>
      <c r="EG290" s="129"/>
      <c r="EH290" s="129"/>
      <c r="EI290" s="129"/>
      <c r="EJ290" s="129"/>
      <c r="EK290" s="129"/>
      <c r="EL290" s="129"/>
      <c r="EM290" s="129"/>
      <c r="EN290" s="129"/>
      <c r="EO290" s="129"/>
      <c r="EP290" s="129"/>
      <c r="EQ290" s="129"/>
      <c r="ER290" s="129"/>
      <c r="ES290" s="129"/>
      <c r="ET290" s="129"/>
      <c r="EU290" s="129"/>
      <c r="EV290" s="129"/>
      <c r="EW290" s="129"/>
    </row>
    <row r="291" spans="1:153" ht="19.5" customHeight="1">
      <c r="A291" s="133"/>
      <c r="B291" s="451"/>
      <c r="C291" s="133" t="s">
        <v>1090</v>
      </c>
      <c r="D291" s="126"/>
      <c r="E291" s="126"/>
      <c r="F291" s="137"/>
      <c r="G291" s="126"/>
      <c r="H291" s="126"/>
      <c r="I291" s="126"/>
      <c r="J291" s="126"/>
      <c r="K291" s="126"/>
      <c r="L291" s="126"/>
      <c r="M291" s="126"/>
      <c r="N291" s="126"/>
      <c r="O291" s="126"/>
      <c r="P291" s="126"/>
      <c r="Q291" s="126"/>
      <c r="R291" s="126"/>
      <c r="S291" s="126"/>
      <c r="T291" s="126"/>
      <c r="U291" s="125"/>
      <c r="V291" s="125"/>
      <c r="W291" s="125"/>
      <c r="X291" s="125"/>
      <c r="Y291" s="125"/>
      <c r="Z291" s="125"/>
      <c r="AA291" s="125"/>
      <c r="AB291" s="125"/>
      <c r="AC291" s="125"/>
      <c r="AD291" s="125"/>
      <c r="AE291" s="125"/>
      <c r="AF291" s="310" t="s">
        <v>3185</v>
      </c>
      <c r="AG291" s="310"/>
      <c r="AH291" s="310"/>
      <c r="AI291" s="294"/>
      <c r="AJ291" s="312"/>
      <c r="AK291" s="313"/>
      <c r="AL291" s="313"/>
      <c r="AM291" s="313"/>
      <c r="AN291" s="313"/>
      <c r="AO291" s="313"/>
      <c r="AP291" s="313"/>
      <c r="AQ291" s="313"/>
      <c r="AR291" s="313"/>
      <c r="AS291" s="313"/>
      <c r="AT291" s="314"/>
      <c r="AU291" s="122"/>
      <c r="AV291" s="115" t="s">
        <v>0</v>
      </c>
      <c r="AW291" s="295"/>
      <c r="AX291" s="312"/>
      <c r="AY291" s="313"/>
      <c r="AZ291" s="313"/>
      <c r="BA291" s="313"/>
      <c r="BB291" s="313"/>
      <c r="BC291" s="313"/>
      <c r="BD291" s="313"/>
      <c r="BE291" s="313"/>
      <c r="BF291" s="313"/>
      <c r="BG291" s="313"/>
      <c r="BH291" s="314"/>
      <c r="BI291" s="122"/>
      <c r="BJ291" s="115" t="s">
        <v>2</v>
      </c>
      <c r="BK291" s="200"/>
      <c r="BL291" s="130" t="str">
        <f>IF(BM291&lt;&gt;"","●","")</f>
        <v/>
      </c>
      <c r="BM291" s="132" t="str">
        <f>IF(OR(AND(OR(AJ291=0,AJ291=""),AX291&gt;0),AND(AJ291&gt;0,OR(AX291=0,AX291=""))),"「レセプト件数」、「算定回数」のいずれかが「0」か「空白」となっていますが、それ以外が1以上となっています。正しいレセプト件数・算定回数をご記入ください。",IF(AJ291&gt;AX291,"「算定回数」が「レセプト件数」よりも小さくなっています。算定レセプトにおける算定回数をご記入ください。",IF(AND(AJ291+AX291&gt;0,SUM(AJ69,AJ102,AJ132:AT135,AJ153,AJ162,AJ171,AJ180,AJ189,AJ192:AT195,AJ201,AJ210,AJ219:AT222,AJ231:AT234,AJ243:AT267,AJ279:AT285,AJ294:AT306,AJ318,AJ327,AJ336,AJ339:AT351,AJ393,AJ417,AJ435,AJ453,AJ456,AJ477)+SUM(AX69,AX102,AX132:BH135,AX153,AX162,AX171,AX180,AX189,AX192:BH195,AX201,AX210,AX219:BH222,AX231:BH234,AX243:BH267,AX279:BH285,AX294: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31"/>
      <c r="CW291" s="131"/>
      <c r="CX291" s="131"/>
      <c r="CY291" s="129"/>
      <c r="CZ291" s="129"/>
      <c r="DA291" s="129"/>
      <c r="DB291" s="129"/>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c r="EB291" s="129"/>
      <c r="EC291" s="129"/>
      <c r="ED291" s="129"/>
      <c r="EE291" s="129"/>
      <c r="EF291" s="129"/>
      <c r="EG291" s="129"/>
      <c r="EH291" s="129"/>
      <c r="EI291" s="129"/>
      <c r="EJ291" s="129"/>
      <c r="EK291" s="129"/>
      <c r="EL291" s="129"/>
      <c r="EM291" s="129"/>
      <c r="EN291" s="129"/>
      <c r="EO291" s="129"/>
      <c r="EP291" s="129"/>
      <c r="EQ291" s="129"/>
      <c r="ER291" s="129"/>
      <c r="ES291" s="129"/>
      <c r="ET291" s="129"/>
      <c r="EU291" s="129"/>
      <c r="EV291" s="129"/>
      <c r="EW291" s="129"/>
    </row>
    <row r="292" spans="1:153" ht="2.25" customHeight="1" thickBot="1">
      <c r="A292" s="133"/>
      <c r="B292" s="451"/>
      <c r="C292" s="37"/>
      <c r="D292" s="127"/>
      <c r="E292" s="127"/>
      <c r="F292" s="134"/>
      <c r="G292" s="127"/>
      <c r="H292" s="127"/>
      <c r="I292" s="127"/>
      <c r="J292" s="127"/>
      <c r="K292" s="127"/>
      <c r="L292" s="127"/>
      <c r="M292" s="127"/>
      <c r="N292" s="127"/>
      <c r="O292" s="127"/>
      <c r="P292" s="127"/>
      <c r="Q292" s="127"/>
      <c r="R292" s="127"/>
      <c r="S292" s="127"/>
      <c r="T292" s="127"/>
      <c r="U292" s="1"/>
      <c r="V292" s="1"/>
      <c r="W292" s="1"/>
      <c r="X292" s="1"/>
      <c r="Y292" s="1"/>
      <c r="Z292" s="1"/>
      <c r="AA292" s="1"/>
      <c r="AB292" s="1"/>
      <c r="AC292" s="1"/>
      <c r="AD292" s="1"/>
      <c r="AE292" s="1"/>
      <c r="AF292" s="127"/>
      <c r="AG292" s="127"/>
      <c r="AH292" s="128"/>
      <c r="AI292" s="299"/>
      <c r="AJ292" s="298"/>
      <c r="AK292" s="298"/>
      <c r="AL292" s="298"/>
      <c r="AM292" s="298"/>
      <c r="AN292" s="298"/>
      <c r="AO292" s="298"/>
      <c r="AP292" s="298"/>
      <c r="AQ292" s="298"/>
      <c r="AR292" s="298"/>
      <c r="AS292" s="298"/>
      <c r="AT292" s="298"/>
      <c r="AU292" s="121"/>
      <c r="AV292" s="116"/>
      <c r="AW292" s="10"/>
      <c r="AX292" s="298"/>
      <c r="AY292" s="298"/>
      <c r="AZ292" s="298"/>
      <c r="BA292" s="298"/>
      <c r="BB292" s="298"/>
      <c r="BC292" s="298"/>
      <c r="BD292" s="298"/>
      <c r="BE292" s="298"/>
      <c r="BF292" s="298"/>
      <c r="BG292" s="298"/>
      <c r="BH292" s="298"/>
      <c r="BI292" s="121"/>
      <c r="BJ292" s="116"/>
      <c r="BK292" s="200"/>
      <c r="BL292" s="129"/>
      <c r="BM292" s="160"/>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c r="DH292" s="129"/>
      <c r="DI292" s="129"/>
      <c r="DJ292" s="129"/>
      <c r="DK292" s="129"/>
      <c r="DL292" s="129"/>
      <c r="DM292" s="129"/>
      <c r="DN292" s="129"/>
      <c r="DO292" s="129"/>
      <c r="DP292" s="129"/>
      <c r="DQ292" s="129"/>
      <c r="DR292" s="129"/>
      <c r="DS292" s="129"/>
      <c r="DT292" s="129"/>
      <c r="DU292" s="129"/>
      <c r="DV292" s="129"/>
      <c r="DW292" s="129"/>
      <c r="DX292" s="129"/>
      <c r="DY292" s="129"/>
      <c r="DZ292" s="129"/>
      <c r="EA292" s="129"/>
      <c r="EB292" s="129"/>
      <c r="EC292" s="129"/>
      <c r="ED292" s="129"/>
      <c r="EE292" s="129"/>
      <c r="EF292" s="129"/>
      <c r="EG292" s="129"/>
      <c r="EH292" s="129"/>
      <c r="EI292" s="129"/>
      <c r="EJ292" s="129"/>
      <c r="EK292" s="129"/>
      <c r="EL292" s="129"/>
      <c r="EM292" s="129"/>
      <c r="EN292" s="129"/>
      <c r="EO292" s="129"/>
      <c r="EP292" s="129"/>
      <c r="EQ292" s="129"/>
      <c r="ER292" s="129"/>
      <c r="ES292" s="129"/>
      <c r="ET292" s="129"/>
      <c r="EU292" s="129"/>
      <c r="EV292" s="129"/>
      <c r="EW292" s="129"/>
    </row>
    <row r="293" spans="1:153" ht="2.25" customHeight="1">
      <c r="A293" s="133"/>
      <c r="B293" s="451"/>
      <c r="C293" s="133"/>
      <c r="D293" s="126"/>
      <c r="E293" s="126"/>
      <c r="F293" s="137"/>
      <c r="G293" s="126"/>
      <c r="H293" s="126"/>
      <c r="I293" s="126"/>
      <c r="J293" s="126"/>
      <c r="K293" s="126"/>
      <c r="L293" s="126"/>
      <c r="M293" s="126"/>
      <c r="N293" s="126"/>
      <c r="O293" s="126"/>
      <c r="P293" s="126"/>
      <c r="Q293" s="126"/>
      <c r="R293" s="126"/>
      <c r="S293" s="126"/>
      <c r="T293" s="126"/>
      <c r="U293" s="125"/>
      <c r="V293" s="125"/>
      <c r="W293" s="125"/>
      <c r="X293" s="125"/>
      <c r="Y293" s="125"/>
      <c r="Z293" s="125"/>
      <c r="AA293" s="125"/>
      <c r="AB293" s="125"/>
      <c r="AC293" s="125"/>
      <c r="AD293" s="125"/>
      <c r="AE293" s="125"/>
      <c r="AF293" s="293"/>
      <c r="AG293" s="293"/>
      <c r="AH293" s="293"/>
      <c r="AI293" s="294"/>
      <c r="AJ293" s="295"/>
      <c r="AK293" s="295"/>
      <c r="AL293" s="295"/>
      <c r="AM293" s="295"/>
      <c r="AN293" s="295"/>
      <c r="AO293" s="295"/>
      <c r="AP293" s="295"/>
      <c r="AQ293" s="295"/>
      <c r="AR293" s="295"/>
      <c r="AS293" s="295"/>
      <c r="AT293" s="295"/>
      <c r="AU293" s="122"/>
      <c r="AV293" s="115"/>
      <c r="AW293" s="7"/>
      <c r="AX293" s="295"/>
      <c r="AY293" s="295"/>
      <c r="AZ293" s="295"/>
      <c r="BA293" s="295"/>
      <c r="BB293" s="295"/>
      <c r="BC293" s="295"/>
      <c r="BD293" s="295"/>
      <c r="BE293" s="295"/>
      <c r="BF293" s="295"/>
      <c r="BG293" s="295"/>
      <c r="BH293" s="295"/>
      <c r="BI293" s="122"/>
      <c r="BJ293" s="115"/>
      <c r="BK293" s="200"/>
      <c r="BL293" s="129"/>
      <c r="BM293" s="160"/>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c r="DH293" s="129"/>
      <c r="DI293" s="129"/>
      <c r="DJ293" s="129"/>
      <c r="DK293" s="129"/>
      <c r="DL293" s="129"/>
      <c r="DM293" s="129"/>
      <c r="DN293" s="129"/>
      <c r="DO293" s="129"/>
      <c r="DP293" s="129"/>
      <c r="DQ293" s="129"/>
      <c r="DR293" s="129"/>
      <c r="DS293" s="129"/>
      <c r="DT293" s="129"/>
      <c r="DU293" s="129"/>
      <c r="DV293" s="129"/>
      <c r="DW293" s="129"/>
      <c r="DX293" s="129"/>
      <c r="DY293" s="129"/>
      <c r="DZ293" s="129"/>
      <c r="EA293" s="129"/>
      <c r="EB293" s="129"/>
      <c r="EC293" s="129"/>
      <c r="ED293" s="129"/>
      <c r="EE293" s="129"/>
      <c r="EF293" s="129"/>
      <c r="EG293" s="129"/>
      <c r="EH293" s="129"/>
      <c r="EI293" s="129"/>
      <c r="EJ293" s="129"/>
      <c r="EK293" s="129"/>
      <c r="EL293" s="129"/>
      <c r="EM293" s="129"/>
      <c r="EN293" s="129"/>
      <c r="EO293" s="129"/>
      <c r="EP293" s="129"/>
      <c r="EQ293" s="129"/>
      <c r="ER293" s="129"/>
      <c r="ES293" s="129"/>
      <c r="ET293" s="129"/>
      <c r="EU293" s="129"/>
      <c r="EV293" s="129"/>
      <c r="EW293" s="129"/>
    </row>
    <row r="294" spans="1:153" ht="19.5" customHeight="1">
      <c r="A294" s="133"/>
      <c r="B294" s="451"/>
      <c r="C294" s="133" t="s">
        <v>1091</v>
      </c>
      <c r="D294" s="126"/>
      <c r="E294" s="126"/>
      <c r="F294" s="137"/>
      <c r="G294" s="126"/>
      <c r="H294" s="126"/>
      <c r="I294" s="126"/>
      <c r="J294" s="126"/>
      <c r="K294" s="126"/>
      <c r="L294" s="126"/>
      <c r="M294" s="126"/>
      <c r="N294" s="126"/>
      <c r="O294" s="126"/>
      <c r="P294" s="126"/>
      <c r="Q294" s="126"/>
      <c r="R294" s="126"/>
      <c r="S294" s="126"/>
      <c r="T294" s="126"/>
      <c r="U294" s="125"/>
      <c r="V294" s="125"/>
      <c r="W294" s="125"/>
      <c r="X294" s="125"/>
      <c r="Y294" s="125"/>
      <c r="Z294" s="125"/>
      <c r="AA294" s="125"/>
      <c r="AB294" s="125"/>
      <c r="AC294" s="125"/>
      <c r="AD294" s="125"/>
      <c r="AE294" s="125"/>
      <c r="AF294" s="310" t="s">
        <v>3186</v>
      </c>
      <c r="AG294" s="310"/>
      <c r="AH294" s="310"/>
      <c r="AI294" s="294"/>
      <c r="AJ294" s="312"/>
      <c r="AK294" s="313"/>
      <c r="AL294" s="313"/>
      <c r="AM294" s="313"/>
      <c r="AN294" s="313"/>
      <c r="AO294" s="313"/>
      <c r="AP294" s="313"/>
      <c r="AQ294" s="313"/>
      <c r="AR294" s="313"/>
      <c r="AS294" s="313"/>
      <c r="AT294" s="314"/>
      <c r="AU294" s="122"/>
      <c r="AV294" s="115" t="s">
        <v>0</v>
      </c>
      <c r="AW294" s="295"/>
      <c r="AX294" s="312"/>
      <c r="AY294" s="313"/>
      <c r="AZ294" s="313"/>
      <c r="BA294" s="313"/>
      <c r="BB294" s="313"/>
      <c r="BC294" s="313"/>
      <c r="BD294" s="313"/>
      <c r="BE294" s="313"/>
      <c r="BF294" s="313"/>
      <c r="BG294" s="313"/>
      <c r="BH294" s="314"/>
      <c r="BI294" s="122"/>
      <c r="BJ294" s="115" t="s">
        <v>2</v>
      </c>
      <c r="BK294" s="200"/>
      <c r="BL294" s="130" t="str">
        <f>IF(BM294&lt;&gt;"","●","")</f>
        <v/>
      </c>
      <c r="BM294" s="132" t="str">
        <f>IF(OR(AND(OR(AJ294=0,AJ294=""),AX294&gt;0),AND(AJ294&gt;0,OR(AX294=0,AX294=""))),"「レセプト件数」、「算定回数」のいずれかが「0」か「空白」となっていますが、それ以外が1以上となっています。正しいレセプト件数・算定回数をご記入ください。",IF(AJ294&gt;AX294,"「算定回数」が「レセプト件数」よりも小さくなっています。算定レセプトにおける算定回数をご記入ください。",IF(AND(AJ294+AX294&gt;0,SUM(AJ24:AT33,AJ39,AJ132,AJ138:AT150,AJ153,AJ162,AJ171,AJ180,AJ189,AJ192:AT195,AJ201,AJ210,AJ219:AT222,AJ231:AT234,AJ243:AT267,AJ279:AT285,AJ291,AJ297:AT306,AJ318,AJ327,AJ336,AJ339:AT351,AJ393,AJ417,AJ435,AJ453,AJ456,AJ477)+SUM(AX24:BH33,AX39,AX132,AX138:BH150,AX153,AX162,AX171,AX180,AX189,AX192:BH195,AX201,AX210,AX219:BH222,AX231:BH234,AX243:BH267,AX279:BH285,AX291,AX297:BI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31"/>
      <c r="CW294" s="131"/>
      <c r="CX294" s="131"/>
      <c r="CY294" s="129"/>
      <c r="CZ294" s="129"/>
      <c r="DA294" s="129"/>
      <c r="DB294" s="129"/>
      <c r="DC294" s="129"/>
      <c r="DD294" s="129"/>
      <c r="DE294" s="129"/>
      <c r="DF294" s="129"/>
      <c r="DG294" s="129"/>
      <c r="DH294" s="129"/>
      <c r="DI294" s="129"/>
      <c r="DJ294" s="129"/>
      <c r="DK294" s="129"/>
      <c r="DL294" s="129"/>
      <c r="DM294" s="129"/>
      <c r="DN294" s="129"/>
      <c r="DO294" s="129"/>
      <c r="DP294" s="129"/>
      <c r="DQ294" s="129"/>
      <c r="DR294" s="129"/>
      <c r="DS294" s="129"/>
      <c r="DT294" s="129"/>
      <c r="DU294" s="129"/>
      <c r="DV294" s="129"/>
      <c r="DW294" s="129"/>
      <c r="DX294" s="129"/>
      <c r="DY294" s="129"/>
      <c r="DZ294" s="129"/>
      <c r="EA294" s="129"/>
      <c r="EB294" s="129"/>
      <c r="EC294" s="129"/>
      <c r="ED294" s="129"/>
      <c r="EE294" s="129"/>
      <c r="EF294" s="129"/>
      <c r="EG294" s="129"/>
      <c r="EH294" s="129"/>
      <c r="EI294" s="129"/>
      <c r="EJ294" s="129"/>
      <c r="EK294" s="129"/>
      <c r="EL294" s="129"/>
      <c r="EM294" s="129"/>
      <c r="EN294" s="129"/>
      <c r="EO294" s="129"/>
      <c r="EP294" s="129"/>
      <c r="EQ294" s="129"/>
      <c r="ER294" s="129"/>
      <c r="ES294" s="129"/>
      <c r="ET294" s="129"/>
      <c r="EU294" s="129"/>
      <c r="EV294" s="129"/>
      <c r="EW294" s="129"/>
    </row>
    <row r="295" spans="1:153" ht="2.25" customHeight="1" thickBot="1">
      <c r="A295" s="133"/>
      <c r="B295" s="451"/>
      <c r="C295" s="37"/>
      <c r="D295" s="127"/>
      <c r="E295" s="127"/>
      <c r="F295" s="134"/>
      <c r="G295" s="127"/>
      <c r="H295" s="127"/>
      <c r="I295" s="127"/>
      <c r="J295" s="127"/>
      <c r="K295" s="127"/>
      <c r="L295" s="127"/>
      <c r="M295" s="127"/>
      <c r="N295" s="127"/>
      <c r="O295" s="127"/>
      <c r="P295" s="127"/>
      <c r="Q295" s="127"/>
      <c r="R295" s="127"/>
      <c r="S295" s="127"/>
      <c r="T295" s="127"/>
      <c r="U295" s="1"/>
      <c r="V295" s="1"/>
      <c r="W295" s="1"/>
      <c r="X295" s="1"/>
      <c r="Y295" s="1"/>
      <c r="Z295" s="1"/>
      <c r="AA295" s="1"/>
      <c r="AB295" s="1"/>
      <c r="AC295" s="1"/>
      <c r="AD295" s="1"/>
      <c r="AE295" s="1"/>
      <c r="AF295" s="127"/>
      <c r="AG295" s="127"/>
      <c r="AH295" s="128"/>
      <c r="AI295" s="299"/>
      <c r="AJ295" s="298"/>
      <c r="AK295" s="298"/>
      <c r="AL295" s="298"/>
      <c r="AM295" s="298"/>
      <c r="AN295" s="298"/>
      <c r="AO295" s="298"/>
      <c r="AP295" s="298"/>
      <c r="AQ295" s="298"/>
      <c r="AR295" s="298"/>
      <c r="AS295" s="298"/>
      <c r="AT295" s="298"/>
      <c r="AU295" s="121"/>
      <c r="AV295" s="116"/>
      <c r="AW295" s="10"/>
      <c r="AX295" s="298"/>
      <c r="AY295" s="298"/>
      <c r="AZ295" s="298"/>
      <c r="BA295" s="298"/>
      <c r="BB295" s="298"/>
      <c r="BC295" s="298"/>
      <c r="BD295" s="298"/>
      <c r="BE295" s="298"/>
      <c r="BF295" s="298"/>
      <c r="BG295" s="298"/>
      <c r="BH295" s="298"/>
      <c r="BI295" s="121"/>
      <c r="BJ295" s="116"/>
      <c r="BK295" s="200"/>
      <c r="BL295" s="129"/>
      <c r="BM295" s="160"/>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9"/>
      <c r="EJ295" s="129"/>
      <c r="EK295" s="129"/>
      <c r="EL295" s="129"/>
      <c r="EM295" s="129"/>
      <c r="EN295" s="129"/>
      <c r="EO295" s="129"/>
      <c r="EP295" s="129"/>
      <c r="EQ295" s="129"/>
      <c r="ER295" s="129"/>
      <c r="ES295" s="129"/>
      <c r="ET295" s="129"/>
      <c r="EU295" s="129"/>
      <c r="EV295" s="129"/>
      <c r="EW295" s="129"/>
    </row>
    <row r="296" spans="1:153" ht="2.25" customHeight="1">
      <c r="A296" s="133"/>
      <c r="B296" s="451"/>
      <c r="C296" s="133"/>
      <c r="D296" s="126"/>
      <c r="E296" s="126"/>
      <c r="F296" s="137"/>
      <c r="G296" s="126"/>
      <c r="H296" s="126"/>
      <c r="I296" s="126"/>
      <c r="J296" s="126"/>
      <c r="K296" s="126"/>
      <c r="L296" s="126"/>
      <c r="M296" s="126"/>
      <c r="N296" s="126"/>
      <c r="O296" s="126"/>
      <c r="P296" s="126"/>
      <c r="Q296" s="126"/>
      <c r="R296" s="126"/>
      <c r="S296" s="126"/>
      <c r="T296" s="126"/>
      <c r="U296" s="125"/>
      <c r="V296" s="125"/>
      <c r="W296" s="125"/>
      <c r="X296" s="125"/>
      <c r="Y296" s="125"/>
      <c r="Z296" s="125"/>
      <c r="AA296" s="125"/>
      <c r="AB296" s="125"/>
      <c r="AC296" s="125"/>
      <c r="AD296" s="125"/>
      <c r="AE296" s="125"/>
      <c r="AF296" s="293"/>
      <c r="AG296" s="293"/>
      <c r="AH296" s="293"/>
      <c r="AI296" s="294"/>
      <c r="AJ296" s="295"/>
      <c r="AK296" s="295"/>
      <c r="AL296" s="295"/>
      <c r="AM296" s="295"/>
      <c r="AN296" s="295"/>
      <c r="AO296" s="295"/>
      <c r="AP296" s="295"/>
      <c r="AQ296" s="295"/>
      <c r="AR296" s="295"/>
      <c r="AS296" s="295"/>
      <c r="AT296" s="295"/>
      <c r="AU296" s="122"/>
      <c r="AV296" s="115"/>
      <c r="AW296" s="7"/>
      <c r="AX296" s="295"/>
      <c r="AY296" s="295"/>
      <c r="AZ296" s="295"/>
      <c r="BA296" s="295"/>
      <c r="BB296" s="295"/>
      <c r="BC296" s="295"/>
      <c r="BD296" s="295"/>
      <c r="BE296" s="295"/>
      <c r="BF296" s="295"/>
      <c r="BG296" s="295"/>
      <c r="BH296" s="295"/>
      <c r="BI296" s="122"/>
      <c r="BJ296" s="115"/>
      <c r="BK296" s="200"/>
      <c r="BL296" s="129"/>
      <c r="BM296" s="160"/>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c r="DH296" s="129"/>
      <c r="DI296" s="129"/>
      <c r="DJ296" s="129"/>
      <c r="DK296" s="129"/>
      <c r="DL296" s="129"/>
      <c r="DM296" s="129"/>
      <c r="DN296" s="129"/>
      <c r="DO296" s="129"/>
      <c r="DP296" s="129"/>
      <c r="DQ296" s="129"/>
      <c r="DR296" s="129"/>
      <c r="DS296" s="129"/>
      <c r="DT296" s="129"/>
      <c r="DU296" s="129"/>
      <c r="DV296" s="129"/>
      <c r="DW296" s="129"/>
      <c r="DX296" s="129"/>
      <c r="DY296" s="129"/>
      <c r="DZ296" s="129"/>
      <c r="EA296" s="129"/>
      <c r="EB296" s="129"/>
      <c r="EC296" s="129"/>
      <c r="ED296" s="129"/>
      <c r="EE296" s="129"/>
      <c r="EF296" s="129"/>
      <c r="EG296" s="129"/>
      <c r="EH296" s="129"/>
      <c r="EI296" s="129"/>
      <c r="EJ296" s="129"/>
      <c r="EK296" s="129"/>
      <c r="EL296" s="129"/>
      <c r="EM296" s="129"/>
      <c r="EN296" s="129"/>
      <c r="EO296" s="129"/>
      <c r="EP296" s="129"/>
      <c r="EQ296" s="129"/>
      <c r="ER296" s="129"/>
      <c r="ES296" s="129"/>
      <c r="ET296" s="129"/>
      <c r="EU296" s="129"/>
      <c r="EV296" s="129"/>
      <c r="EW296" s="129"/>
    </row>
    <row r="297" spans="1:153" ht="19.5" customHeight="1">
      <c r="A297" s="133"/>
      <c r="B297" s="451"/>
      <c r="C297" s="133" t="s">
        <v>1092</v>
      </c>
      <c r="D297" s="126"/>
      <c r="E297" s="126"/>
      <c r="F297" s="137"/>
      <c r="G297" s="126"/>
      <c r="H297" s="126"/>
      <c r="I297" s="126"/>
      <c r="J297" s="126"/>
      <c r="K297" s="126"/>
      <c r="L297" s="126"/>
      <c r="M297" s="126"/>
      <c r="N297" s="126"/>
      <c r="O297" s="126"/>
      <c r="P297" s="126"/>
      <c r="Q297" s="126"/>
      <c r="R297" s="126"/>
      <c r="S297" s="126"/>
      <c r="T297" s="126"/>
      <c r="U297" s="125"/>
      <c r="V297" s="125"/>
      <c r="W297" s="125"/>
      <c r="X297" s="125"/>
      <c r="Y297" s="125"/>
      <c r="Z297" s="125"/>
      <c r="AA297" s="125"/>
      <c r="AB297" s="125"/>
      <c r="AC297" s="125"/>
      <c r="AD297" s="125"/>
      <c r="AE297" s="125"/>
      <c r="AF297" s="310" t="s">
        <v>3187</v>
      </c>
      <c r="AG297" s="310"/>
      <c r="AH297" s="310"/>
      <c r="AI297" s="294"/>
      <c r="AJ297" s="312"/>
      <c r="AK297" s="313"/>
      <c r="AL297" s="313"/>
      <c r="AM297" s="313"/>
      <c r="AN297" s="313"/>
      <c r="AO297" s="313"/>
      <c r="AP297" s="313"/>
      <c r="AQ297" s="313"/>
      <c r="AR297" s="313"/>
      <c r="AS297" s="313"/>
      <c r="AT297" s="314"/>
      <c r="AU297" s="122"/>
      <c r="AV297" s="115" t="s">
        <v>0</v>
      </c>
      <c r="AW297" s="295"/>
      <c r="AX297" s="312"/>
      <c r="AY297" s="313"/>
      <c r="AZ297" s="313"/>
      <c r="BA297" s="313"/>
      <c r="BB297" s="313"/>
      <c r="BC297" s="313"/>
      <c r="BD297" s="313"/>
      <c r="BE297" s="313"/>
      <c r="BF297" s="313"/>
      <c r="BG297" s="313"/>
      <c r="BH297" s="314"/>
      <c r="BI297" s="122"/>
      <c r="BJ297" s="115" t="s">
        <v>2</v>
      </c>
      <c r="BK297" s="200"/>
      <c r="BL297" s="130" t="str">
        <f>IF(BM297&lt;&gt;"","●","")</f>
        <v/>
      </c>
      <c r="BM297" s="132" t="str">
        <f>IF(OR(AND(OR(AJ297=0,AJ297=""),AX297&gt;0),AND(AJ297&gt;0,OR(AX297=0,AX297=""))),"「レセプト件数」、「算定回数」のいずれかが「0」か「空白」となっていますが、それ以外が1以上となっています。正しいレセプト件数・算定回数をご記入ください。",IF(AJ297&gt;AX297,"「算定回数」が「レセプト件数」よりも小さくなっています。算定レセプトにおける算定回数をご記入ください。",IF(AND(AJ297+AX297&gt;0,SUM(AJ24:AT33,AJ39,AJ132,AJ138:AT150,AJ153,AJ162,AJ171,AJ180,AJ189,AJ192:AT195,AJ201,AJ210,AJ219:AT222,AJ231:AT234,AJ243:AT267,AJ279:AT285,AJ291:AT294,AJ300:AT306,AJ318,AJ327,AJ336,AJ339:AT351,AJ393,AJ417,AJ435,AJ453,AJ456,AJ477)+SUM(AX24:BH33,AX39,AX132,AX138:BH150,AX153,AX162,AX171,AX180,AX189,AX192:BH195,AX201,AX210,AX219:BH222,AX231:BH234,AX243:BH267,AX279:BH285,AX291:BH294,AX300: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31"/>
      <c r="CW297" s="131"/>
      <c r="CX297" s="131"/>
      <c r="CY297" s="129"/>
      <c r="CZ297" s="129"/>
      <c r="DA297" s="129"/>
      <c r="DB297" s="129"/>
      <c r="DC297" s="129"/>
      <c r="DD297" s="129"/>
      <c r="DE297" s="129"/>
      <c r="DF297" s="129"/>
      <c r="DG297" s="129"/>
      <c r="DH297" s="129"/>
      <c r="DI297" s="129"/>
      <c r="DJ297" s="129"/>
      <c r="DK297" s="129"/>
      <c r="DL297" s="129"/>
      <c r="DM297" s="129"/>
      <c r="DN297" s="129"/>
      <c r="DO297" s="129"/>
      <c r="DP297" s="129"/>
      <c r="DQ297" s="129"/>
      <c r="DR297" s="129"/>
      <c r="DS297" s="129"/>
      <c r="DT297" s="129"/>
      <c r="DU297" s="129"/>
      <c r="DV297" s="129"/>
      <c r="DW297" s="129"/>
      <c r="DX297" s="129"/>
      <c r="DY297" s="129"/>
      <c r="DZ297" s="129"/>
      <c r="EA297" s="129"/>
      <c r="EB297" s="129"/>
      <c r="EC297" s="129"/>
      <c r="ED297" s="129"/>
      <c r="EE297" s="129"/>
      <c r="EF297" s="129"/>
      <c r="EG297" s="129"/>
      <c r="EH297" s="129"/>
      <c r="EI297" s="129"/>
      <c r="EJ297" s="129"/>
      <c r="EK297" s="129"/>
      <c r="EL297" s="129"/>
      <c r="EM297" s="129"/>
      <c r="EN297" s="129"/>
      <c r="EO297" s="129"/>
      <c r="EP297" s="129"/>
      <c r="EQ297" s="129"/>
      <c r="ER297" s="129"/>
      <c r="ES297" s="129"/>
      <c r="ET297" s="129"/>
      <c r="EU297" s="129"/>
      <c r="EV297" s="129"/>
      <c r="EW297" s="129"/>
    </row>
    <row r="298" spans="1:153" ht="2.25" customHeight="1" thickBot="1">
      <c r="A298" s="133"/>
      <c r="B298" s="451"/>
      <c r="C298" s="37"/>
      <c r="D298" s="127"/>
      <c r="E298" s="127"/>
      <c r="F298" s="134"/>
      <c r="G298" s="127"/>
      <c r="H298" s="127"/>
      <c r="I298" s="127"/>
      <c r="J298" s="127"/>
      <c r="K298" s="127"/>
      <c r="L298" s="127"/>
      <c r="M298" s="127"/>
      <c r="N298" s="127"/>
      <c r="O298" s="127"/>
      <c r="P298" s="127"/>
      <c r="Q298" s="127"/>
      <c r="R298" s="127"/>
      <c r="S298" s="127"/>
      <c r="T298" s="127"/>
      <c r="U298" s="1"/>
      <c r="V298" s="1"/>
      <c r="W298" s="1"/>
      <c r="X298" s="1"/>
      <c r="Y298" s="1"/>
      <c r="Z298" s="1"/>
      <c r="AA298" s="1"/>
      <c r="AB298" s="1"/>
      <c r="AC298" s="1"/>
      <c r="AD298" s="1"/>
      <c r="AE298" s="1"/>
      <c r="AF298" s="127"/>
      <c r="AG298" s="127"/>
      <c r="AH298" s="128"/>
      <c r="AI298" s="299"/>
      <c r="AJ298" s="298"/>
      <c r="AK298" s="298"/>
      <c r="AL298" s="298"/>
      <c r="AM298" s="298"/>
      <c r="AN298" s="298"/>
      <c r="AO298" s="298"/>
      <c r="AP298" s="298"/>
      <c r="AQ298" s="298"/>
      <c r="AR298" s="298"/>
      <c r="AS298" s="298"/>
      <c r="AT298" s="298"/>
      <c r="AU298" s="121"/>
      <c r="AV298" s="116"/>
      <c r="AW298" s="10"/>
      <c r="AX298" s="298"/>
      <c r="AY298" s="298"/>
      <c r="AZ298" s="298"/>
      <c r="BA298" s="298"/>
      <c r="BB298" s="298"/>
      <c r="BC298" s="298"/>
      <c r="BD298" s="298"/>
      <c r="BE298" s="298"/>
      <c r="BF298" s="298"/>
      <c r="BG298" s="298"/>
      <c r="BH298" s="298"/>
      <c r="BI298" s="121"/>
      <c r="BJ298" s="116"/>
      <c r="BK298" s="200"/>
      <c r="BL298" s="129"/>
      <c r="BM298" s="160"/>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c r="DH298" s="129"/>
      <c r="DI298" s="129"/>
      <c r="DJ298" s="129"/>
      <c r="DK298" s="129"/>
      <c r="DL298" s="129"/>
      <c r="DM298" s="129"/>
      <c r="DN298" s="129"/>
      <c r="DO298" s="129"/>
      <c r="DP298" s="129"/>
      <c r="DQ298" s="129"/>
      <c r="DR298" s="129"/>
      <c r="DS298" s="129"/>
      <c r="DT298" s="129"/>
      <c r="DU298" s="129"/>
      <c r="DV298" s="129"/>
      <c r="DW298" s="129"/>
      <c r="DX298" s="129"/>
      <c r="DY298" s="129"/>
      <c r="DZ298" s="129"/>
      <c r="EA298" s="129"/>
      <c r="EB298" s="129"/>
      <c r="EC298" s="129"/>
      <c r="ED298" s="129"/>
      <c r="EE298" s="129"/>
      <c r="EF298" s="129"/>
      <c r="EG298" s="129"/>
      <c r="EH298" s="129"/>
      <c r="EI298" s="129"/>
      <c r="EJ298" s="129"/>
      <c r="EK298" s="129"/>
      <c r="EL298" s="129"/>
      <c r="EM298" s="129"/>
      <c r="EN298" s="129"/>
      <c r="EO298" s="129"/>
      <c r="EP298" s="129"/>
      <c r="EQ298" s="129"/>
      <c r="ER298" s="129"/>
      <c r="ES298" s="129"/>
      <c r="ET298" s="129"/>
      <c r="EU298" s="129"/>
      <c r="EV298" s="129"/>
      <c r="EW298" s="129"/>
    </row>
    <row r="299" spans="1:153" ht="2.25" customHeight="1">
      <c r="A299" s="133"/>
      <c r="B299" s="451"/>
      <c r="C299" s="133"/>
      <c r="D299" s="126"/>
      <c r="E299" s="126"/>
      <c r="F299" s="137"/>
      <c r="G299" s="126"/>
      <c r="H299" s="126"/>
      <c r="I299" s="126"/>
      <c r="J299" s="126"/>
      <c r="K299" s="126"/>
      <c r="L299" s="126"/>
      <c r="M299" s="126"/>
      <c r="N299" s="126"/>
      <c r="O299" s="126"/>
      <c r="P299" s="126"/>
      <c r="Q299" s="126"/>
      <c r="R299" s="126"/>
      <c r="S299" s="126"/>
      <c r="T299" s="126"/>
      <c r="U299" s="125"/>
      <c r="V299" s="125"/>
      <c r="W299" s="125"/>
      <c r="X299" s="125"/>
      <c r="Y299" s="125"/>
      <c r="Z299" s="125"/>
      <c r="AA299" s="125"/>
      <c r="AB299" s="125"/>
      <c r="AC299" s="125"/>
      <c r="AD299" s="125"/>
      <c r="AE299" s="125"/>
      <c r="AF299" s="293"/>
      <c r="AG299" s="293"/>
      <c r="AH299" s="293"/>
      <c r="AI299" s="294"/>
      <c r="AJ299" s="295"/>
      <c r="AK299" s="295"/>
      <c r="AL299" s="295"/>
      <c r="AM299" s="295"/>
      <c r="AN299" s="295"/>
      <c r="AO299" s="295"/>
      <c r="AP299" s="295"/>
      <c r="AQ299" s="295"/>
      <c r="AR299" s="295"/>
      <c r="AS299" s="295"/>
      <c r="AT299" s="295"/>
      <c r="AU299" s="122"/>
      <c r="AV299" s="115"/>
      <c r="AW299" s="7"/>
      <c r="AX299" s="295"/>
      <c r="AY299" s="295"/>
      <c r="AZ299" s="295"/>
      <c r="BA299" s="295"/>
      <c r="BB299" s="295"/>
      <c r="BC299" s="295"/>
      <c r="BD299" s="295"/>
      <c r="BE299" s="295"/>
      <c r="BF299" s="295"/>
      <c r="BG299" s="295"/>
      <c r="BH299" s="295"/>
      <c r="BI299" s="122"/>
      <c r="BJ299" s="115"/>
      <c r="BK299" s="200"/>
      <c r="BL299" s="129"/>
      <c r="BM299" s="160"/>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c r="DH299" s="129"/>
      <c r="DI299" s="129"/>
      <c r="DJ299" s="129"/>
      <c r="DK299" s="129"/>
      <c r="DL299" s="129"/>
      <c r="DM299" s="129"/>
      <c r="DN299" s="129"/>
      <c r="DO299" s="129"/>
      <c r="DP299" s="129"/>
      <c r="DQ299" s="129"/>
      <c r="DR299" s="129"/>
      <c r="DS299" s="129"/>
      <c r="DT299" s="129"/>
      <c r="DU299" s="129"/>
      <c r="DV299" s="129"/>
      <c r="DW299" s="129"/>
      <c r="DX299" s="129"/>
      <c r="DY299" s="129"/>
      <c r="DZ299" s="129"/>
      <c r="EA299" s="129"/>
      <c r="EB299" s="129"/>
      <c r="EC299" s="129"/>
      <c r="ED299" s="129"/>
      <c r="EE299" s="129"/>
      <c r="EF299" s="129"/>
      <c r="EG299" s="129"/>
      <c r="EH299" s="129"/>
      <c r="EI299" s="129"/>
      <c r="EJ299" s="129"/>
      <c r="EK299" s="129"/>
      <c r="EL299" s="129"/>
      <c r="EM299" s="129"/>
      <c r="EN299" s="129"/>
      <c r="EO299" s="129"/>
      <c r="EP299" s="129"/>
      <c r="EQ299" s="129"/>
      <c r="ER299" s="129"/>
      <c r="ES299" s="129"/>
      <c r="ET299" s="129"/>
      <c r="EU299" s="129"/>
      <c r="EV299" s="129"/>
      <c r="EW299" s="129"/>
    </row>
    <row r="300" spans="1:153" ht="19.5" customHeight="1">
      <c r="A300" s="133"/>
      <c r="B300" s="451"/>
      <c r="C300" s="133" t="s">
        <v>6378</v>
      </c>
      <c r="D300" s="126"/>
      <c r="E300" s="126"/>
      <c r="F300" s="137"/>
      <c r="G300" s="126"/>
      <c r="H300" s="126"/>
      <c r="I300" s="126"/>
      <c r="J300" s="126"/>
      <c r="K300" s="126"/>
      <c r="L300" s="126"/>
      <c r="M300" s="126"/>
      <c r="N300" s="126"/>
      <c r="O300" s="126"/>
      <c r="P300" s="126"/>
      <c r="Q300" s="126"/>
      <c r="R300" s="126"/>
      <c r="S300" s="126"/>
      <c r="T300" s="126"/>
      <c r="U300" s="125"/>
      <c r="V300" s="125"/>
      <c r="W300" s="125"/>
      <c r="X300" s="125"/>
      <c r="Y300" s="125"/>
      <c r="Z300" s="125"/>
      <c r="AA300" s="125"/>
      <c r="AB300" s="125"/>
      <c r="AC300" s="125"/>
      <c r="AD300" s="125"/>
      <c r="AE300" s="125"/>
      <c r="AF300" s="310" t="s">
        <v>3188</v>
      </c>
      <c r="AG300" s="310"/>
      <c r="AH300" s="310"/>
      <c r="AI300" s="294"/>
      <c r="AJ300" s="312"/>
      <c r="AK300" s="313"/>
      <c r="AL300" s="313"/>
      <c r="AM300" s="313"/>
      <c r="AN300" s="313"/>
      <c r="AO300" s="313"/>
      <c r="AP300" s="313"/>
      <c r="AQ300" s="313"/>
      <c r="AR300" s="313"/>
      <c r="AS300" s="313"/>
      <c r="AT300" s="314"/>
      <c r="AU300" s="122"/>
      <c r="AV300" s="115" t="s">
        <v>0</v>
      </c>
      <c r="AW300" s="295"/>
      <c r="AX300" s="312"/>
      <c r="AY300" s="313"/>
      <c r="AZ300" s="313"/>
      <c r="BA300" s="313"/>
      <c r="BB300" s="313"/>
      <c r="BC300" s="313"/>
      <c r="BD300" s="313"/>
      <c r="BE300" s="313"/>
      <c r="BF300" s="313"/>
      <c r="BG300" s="313"/>
      <c r="BH300" s="314"/>
      <c r="BI300" s="122"/>
      <c r="BJ300" s="115" t="s">
        <v>2</v>
      </c>
      <c r="BK300" s="200"/>
      <c r="BL300" s="130" t="str">
        <f>IF(BM300&lt;&gt;"","●","")</f>
        <v/>
      </c>
      <c r="BM300" s="132" t="str">
        <f>IF(OR(AND(OR(AJ300=0,AJ300=""),AX300&gt;0),AND(AJ300&gt;0,OR(AX300=0,AX300=""))),"「レセプト件数」、「算定回数」のいずれかが「0」か「空白」となっていますが、それ以外が1以上となっています。正しいレセプト件数・算定回数をご記入ください。",IF(AJ300&gt;AX300,"「算定回数」が「レセプト件数」よりも小さくなっています。算定レセプトにおける算定回数をご記入ください。",IF(AND(AJ300+AX300&gt;0,SUM(AJ24:AT33,AJ39,AJ132,AJ138:AT150,AJ153,AJ162,AJ171,AJ180,AJ189,AJ192:AT195,AJ201,AJ210,AJ219:AT222,AJ231:AT234,AJ243:AT267,AJ279:AT285,AJ291:AT297,AJ303:AT306,AJ318,AJ327,AJ336,AJ339:AT351,AJ393,AJ417,AJ435,AJ453,AJ456,AJ477)+SUM(AX24:BH33,AX39,AX132,AX138:BH150,AX153,AX162,AX171,AX180,AX189,AX192:BH195,AX201,AX210,AX219:BH222,AX231:BH234,AX243:BH267,AX279:BH285,AX291:BH297,AX303:BH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31"/>
      <c r="CW300" s="131"/>
      <c r="CX300" s="131"/>
      <c r="CY300" s="129"/>
      <c r="CZ300" s="129"/>
      <c r="DA300" s="129"/>
      <c r="DB300" s="129"/>
      <c r="DC300" s="129"/>
      <c r="DD300" s="129"/>
      <c r="DE300" s="129"/>
      <c r="DF300" s="129"/>
      <c r="DG300" s="129"/>
      <c r="DH300" s="129"/>
      <c r="DI300" s="129"/>
      <c r="DJ300" s="129"/>
      <c r="DK300" s="129"/>
      <c r="DL300" s="129"/>
      <c r="DM300" s="129"/>
      <c r="DN300" s="129"/>
      <c r="DO300" s="129"/>
      <c r="DP300" s="129"/>
      <c r="DQ300" s="129"/>
      <c r="DR300" s="129"/>
      <c r="DS300" s="129"/>
      <c r="DT300" s="129"/>
      <c r="DU300" s="129"/>
      <c r="DV300" s="129"/>
      <c r="DW300" s="129"/>
      <c r="DX300" s="129"/>
      <c r="DY300" s="129"/>
      <c r="DZ300" s="129"/>
      <c r="EA300" s="129"/>
      <c r="EB300" s="129"/>
      <c r="EC300" s="129"/>
      <c r="ED300" s="129"/>
      <c r="EE300" s="129"/>
      <c r="EF300" s="129"/>
      <c r="EG300" s="129"/>
      <c r="EH300" s="129"/>
      <c r="EI300" s="129"/>
      <c r="EJ300" s="129"/>
      <c r="EK300" s="129"/>
      <c r="EL300" s="129"/>
      <c r="EM300" s="129"/>
      <c r="EN300" s="129"/>
      <c r="EO300" s="129"/>
      <c r="EP300" s="129"/>
      <c r="EQ300" s="129"/>
      <c r="ER300" s="129"/>
      <c r="ES300" s="129"/>
      <c r="ET300" s="129"/>
      <c r="EU300" s="129"/>
      <c r="EV300" s="129"/>
      <c r="EW300" s="129"/>
    </row>
    <row r="301" spans="1:153" ht="2.25" customHeight="1" thickBot="1">
      <c r="A301" s="133"/>
      <c r="B301" s="451"/>
      <c r="C301" s="37"/>
      <c r="D301" s="127"/>
      <c r="E301" s="127"/>
      <c r="F301" s="134"/>
      <c r="G301" s="127"/>
      <c r="H301" s="127"/>
      <c r="I301" s="127"/>
      <c r="J301" s="127"/>
      <c r="K301" s="127"/>
      <c r="L301" s="127"/>
      <c r="M301" s="127"/>
      <c r="N301" s="127"/>
      <c r="O301" s="127"/>
      <c r="P301" s="127"/>
      <c r="Q301" s="127"/>
      <c r="R301" s="127"/>
      <c r="S301" s="127"/>
      <c r="T301" s="127"/>
      <c r="U301" s="1"/>
      <c r="V301" s="1"/>
      <c r="W301" s="1"/>
      <c r="X301" s="1"/>
      <c r="Y301" s="1"/>
      <c r="Z301" s="1"/>
      <c r="AA301" s="1"/>
      <c r="AB301" s="1"/>
      <c r="AC301" s="1"/>
      <c r="AD301" s="1"/>
      <c r="AE301" s="1"/>
      <c r="AF301" s="127"/>
      <c r="AG301" s="127"/>
      <c r="AH301" s="128"/>
      <c r="AI301" s="299"/>
      <c r="AJ301" s="298"/>
      <c r="AK301" s="298"/>
      <c r="AL301" s="298"/>
      <c r="AM301" s="298"/>
      <c r="AN301" s="298"/>
      <c r="AO301" s="298"/>
      <c r="AP301" s="298"/>
      <c r="AQ301" s="298"/>
      <c r="AR301" s="298"/>
      <c r="AS301" s="298"/>
      <c r="AT301" s="298"/>
      <c r="AU301" s="121"/>
      <c r="AV301" s="116"/>
      <c r="AW301" s="10"/>
      <c r="AX301" s="298"/>
      <c r="AY301" s="298"/>
      <c r="AZ301" s="298"/>
      <c r="BA301" s="298"/>
      <c r="BB301" s="298"/>
      <c r="BC301" s="298"/>
      <c r="BD301" s="298"/>
      <c r="BE301" s="298"/>
      <c r="BF301" s="298"/>
      <c r="BG301" s="298"/>
      <c r="BH301" s="298"/>
      <c r="BI301" s="121"/>
      <c r="BJ301" s="116"/>
      <c r="BK301" s="200"/>
      <c r="BL301" s="129"/>
      <c r="BM301" s="160"/>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c r="DH301" s="129"/>
      <c r="DI301" s="129"/>
      <c r="DJ301" s="129"/>
      <c r="DK301" s="129"/>
      <c r="DL301" s="129"/>
      <c r="DM301" s="129"/>
      <c r="DN301" s="129"/>
      <c r="DO301" s="129"/>
      <c r="DP301" s="129"/>
      <c r="DQ301" s="129"/>
      <c r="DR301" s="129"/>
      <c r="DS301" s="129"/>
      <c r="DT301" s="129"/>
      <c r="DU301" s="129"/>
      <c r="DV301" s="129"/>
      <c r="DW301" s="129"/>
      <c r="DX301" s="129"/>
      <c r="DY301" s="129"/>
      <c r="DZ301" s="129"/>
      <c r="EA301" s="129"/>
      <c r="EB301" s="129"/>
      <c r="EC301" s="129"/>
      <c r="ED301" s="129"/>
      <c r="EE301" s="129"/>
      <c r="EF301" s="129"/>
      <c r="EG301" s="129"/>
      <c r="EH301" s="129"/>
      <c r="EI301" s="129"/>
      <c r="EJ301" s="129"/>
      <c r="EK301" s="129"/>
      <c r="EL301" s="129"/>
      <c r="EM301" s="129"/>
      <c r="EN301" s="129"/>
      <c r="EO301" s="129"/>
      <c r="EP301" s="129"/>
      <c r="EQ301" s="129"/>
      <c r="ER301" s="129"/>
      <c r="ES301" s="129"/>
      <c r="ET301" s="129"/>
      <c r="EU301" s="129"/>
      <c r="EV301" s="129"/>
      <c r="EW301" s="129"/>
    </row>
    <row r="302" spans="1:153" ht="2.25" customHeight="1">
      <c r="A302" s="133"/>
      <c r="B302" s="451"/>
      <c r="C302" s="133"/>
      <c r="D302" s="126"/>
      <c r="E302" s="126"/>
      <c r="F302" s="137"/>
      <c r="G302" s="126"/>
      <c r="H302" s="126"/>
      <c r="I302" s="126"/>
      <c r="J302" s="126"/>
      <c r="K302" s="126"/>
      <c r="L302" s="126"/>
      <c r="M302" s="126"/>
      <c r="N302" s="126"/>
      <c r="O302" s="126"/>
      <c r="P302" s="126"/>
      <c r="Q302" s="126"/>
      <c r="R302" s="126"/>
      <c r="S302" s="126"/>
      <c r="T302" s="126"/>
      <c r="U302" s="125"/>
      <c r="V302" s="125"/>
      <c r="W302" s="125"/>
      <c r="X302" s="125"/>
      <c r="Y302" s="125"/>
      <c r="Z302" s="125"/>
      <c r="AA302" s="125"/>
      <c r="AB302" s="125"/>
      <c r="AC302" s="125"/>
      <c r="AD302" s="125"/>
      <c r="AE302" s="125"/>
      <c r="AF302" s="293"/>
      <c r="AG302" s="293"/>
      <c r="AH302" s="293"/>
      <c r="AI302" s="294"/>
      <c r="AJ302" s="295"/>
      <c r="AK302" s="295"/>
      <c r="AL302" s="295"/>
      <c r="AM302" s="295"/>
      <c r="AN302" s="295"/>
      <c r="AO302" s="295"/>
      <c r="AP302" s="295"/>
      <c r="AQ302" s="295"/>
      <c r="AR302" s="295"/>
      <c r="AS302" s="295"/>
      <c r="AT302" s="295"/>
      <c r="AU302" s="122"/>
      <c r="AV302" s="115"/>
      <c r="AW302" s="7"/>
      <c r="AX302" s="295"/>
      <c r="AY302" s="295"/>
      <c r="AZ302" s="295"/>
      <c r="BA302" s="295"/>
      <c r="BB302" s="295"/>
      <c r="BC302" s="295"/>
      <c r="BD302" s="295"/>
      <c r="BE302" s="295"/>
      <c r="BF302" s="295"/>
      <c r="BG302" s="295"/>
      <c r="BH302" s="295"/>
      <c r="BI302" s="122"/>
      <c r="BJ302" s="115"/>
      <c r="BK302" s="200"/>
      <c r="BL302" s="129"/>
      <c r="BM302" s="160"/>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c r="DH302" s="129"/>
      <c r="DI302" s="129"/>
      <c r="DJ302" s="129"/>
      <c r="DK302" s="129"/>
      <c r="DL302" s="129"/>
      <c r="DM302" s="129"/>
      <c r="DN302" s="129"/>
      <c r="DO302" s="129"/>
      <c r="DP302" s="129"/>
      <c r="DQ302" s="129"/>
      <c r="DR302" s="129"/>
      <c r="DS302" s="129"/>
      <c r="DT302" s="129"/>
      <c r="DU302" s="129"/>
      <c r="DV302" s="129"/>
      <c r="DW302" s="129"/>
      <c r="DX302" s="129"/>
      <c r="DY302" s="129"/>
      <c r="DZ302" s="129"/>
      <c r="EA302" s="129"/>
      <c r="EB302" s="129"/>
      <c r="EC302" s="129"/>
      <c r="ED302" s="129"/>
      <c r="EE302" s="129"/>
      <c r="EF302" s="129"/>
      <c r="EG302" s="129"/>
      <c r="EH302" s="129"/>
      <c r="EI302" s="129"/>
      <c r="EJ302" s="129"/>
      <c r="EK302" s="129"/>
      <c r="EL302" s="129"/>
      <c r="EM302" s="129"/>
      <c r="EN302" s="129"/>
      <c r="EO302" s="129"/>
      <c r="EP302" s="129"/>
      <c r="EQ302" s="129"/>
      <c r="ER302" s="129"/>
      <c r="ES302" s="129"/>
      <c r="ET302" s="129"/>
      <c r="EU302" s="129"/>
      <c r="EV302" s="129"/>
      <c r="EW302" s="129"/>
    </row>
    <row r="303" spans="1:153" ht="19.5" customHeight="1">
      <c r="A303" s="133"/>
      <c r="B303" s="451"/>
      <c r="C303" s="133" t="s">
        <v>1093</v>
      </c>
      <c r="D303" s="126"/>
      <c r="E303" s="126"/>
      <c r="F303" s="137"/>
      <c r="G303" s="126"/>
      <c r="H303" s="126"/>
      <c r="I303" s="126"/>
      <c r="J303" s="126"/>
      <c r="K303" s="126"/>
      <c r="L303" s="126"/>
      <c r="M303" s="126"/>
      <c r="N303" s="126"/>
      <c r="O303" s="126"/>
      <c r="P303" s="126"/>
      <c r="Q303" s="126"/>
      <c r="R303" s="126"/>
      <c r="S303" s="126"/>
      <c r="T303" s="126"/>
      <c r="U303" s="125"/>
      <c r="V303" s="125"/>
      <c r="W303" s="125"/>
      <c r="X303" s="125"/>
      <c r="Y303" s="125"/>
      <c r="Z303" s="125"/>
      <c r="AA303" s="125"/>
      <c r="AB303" s="125"/>
      <c r="AC303" s="125"/>
      <c r="AD303" s="125"/>
      <c r="AE303" s="125"/>
      <c r="AF303" s="310" t="s">
        <v>3189</v>
      </c>
      <c r="AG303" s="310"/>
      <c r="AH303" s="310"/>
      <c r="AI303" s="294"/>
      <c r="AJ303" s="312"/>
      <c r="AK303" s="313"/>
      <c r="AL303" s="313"/>
      <c r="AM303" s="313"/>
      <c r="AN303" s="313"/>
      <c r="AO303" s="313"/>
      <c r="AP303" s="313"/>
      <c r="AQ303" s="313"/>
      <c r="AR303" s="313"/>
      <c r="AS303" s="313"/>
      <c r="AT303" s="314"/>
      <c r="AU303" s="122"/>
      <c r="AV303" s="115" t="s">
        <v>0</v>
      </c>
      <c r="AW303" s="295"/>
      <c r="AX303" s="312"/>
      <c r="AY303" s="313"/>
      <c r="AZ303" s="313"/>
      <c r="BA303" s="313"/>
      <c r="BB303" s="313"/>
      <c r="BC303" s="313"/>
      <c r="BD303" s="313"/>
      <c r="BE303" s="313"/>
      <c r="BF303" s="313"/>
      <c r="BG303" s="313"/>
      <c r="BH303" s="314"/>
      <c r="BI303" s="122"/>
      <c r="BJ303" s="115" t="s">
        <v>2</v>
      </c>
      <c r="BK303" s="200"/>
      <c r="BL303" s="130" t="str">
        <f>IF(BM303&lt;&gt;"","●","")</f>
        <v/>
      </c>
      <c r="BM303" s="132" t="str">
        <f>IF(OR(AND(OR(AJ303=0,AJ303=""),AX303&gt;0),AND(AJ303&gt;0,OR(AX303=0,AX303=""))),"「レセプト件数」、「算定回数」のいずれかが「0」か「空白」となっていますが、それ以外が1以上となっています。正しいレセプト件数・算定回数をご記入ください。",IF(AJ303&gt;AX303,"「算定回数」が「レセプト件数」よりも小さくなっています。算定レセプトにおける算定回数をご記入ください。",IF(AND(AJ303+AX303&gt;0,SUM(AJ24:AT33,AJ39,AJ132,AJ138:AT150,AJ153,AJ162,AJ171,AJ180,AJ189,AJ192:AT195,AJ201,AJ210,AJ219:AT222,AJ231:AT234,AJ243:AT267,AJ279:AT285,AJ291:AT300,AJ306,AJ318,AJ327,AJ336,AJ339:AT351,AJ393,AJ417,AJ435,AJ453,AJ456,AJ477)+SUM(AX24:BH33,AX39,AX132,AX138:BH150,AX153,AX162,AX171,AX180,AX189,AX192:BH195,AX201,AX210,AX219:BH222,AX231:BH234,AX243:BH267,AX279:BH285,AX291:BH300,AX306,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31"/>
      <c r="CW303" s="131"/>
      <c r="CX303" s="131"/>
      <c r="CY303" s="129"/>
      <c r="CZ303" s="129"/>
      <c r="DA303" s="129"/>
      <c r="DB303" s="129"/>
      <c r="DC303" s="129"/>
      <c r="DD303" s="129"/>
      <c r="DE303" s="129"/>
      <c r="DF303" s="129"/>
      <c r="DG303" s="129"/>
      <c r="DH303" s="129"/>
      <c r="DI303" s="129"/>
      <c r="DJ303" s="129"/>
      <c r="DK303" s="129"/>
      <c r="DL303" s="129"/>
      <c r="DM303" s="129"/>
      <c r="DN303" s="129"/>
      <c r="DO303" s="129"/>
      <c r="DP303" s="129"/>
      <c r="DQ303" s="129"/>
      <c r="DR303" s="129"/>
      <c r="DS303" s="129"/>
      <c r="DT303" s="129"/>
      <c r="DU303" s="129"/>
      <c r="DV303" s="129"/>
      <c r="DW303" s="129"/>
      <c r="DX303" s="129"/>
      <c r="DY303" s="129"/>
      <c r="DZ303" s="129"/>
      <c r="EA303" s="129"/>
      <c r="EB303" s="129"/>
      <c r="EC303" s="129"/>
      <c r="ED303" s="129"/>
      <c r="EE303" s="129"/>
      <c r="EF303" s="129"/>
      <c r="EG303" s="129"/>
      <c r="EH303" s="129"/>
      <c r="EI303" s="129"/>
      <c r="EJ303" s="129"/>
      <c r="EK303" s="129"/>
      <c r="EL303" s="129"/>
      <c r="EM303" s="129"/>
      <c r="EN303" s="129"/>
      <c r="EO303" s="129"/>
      <c r="EP303" s="129"/>
      <c r="EQ303" s="129"/>
      <c r="ER303" s="129"/>
      <c r="ES303" s="129"/>
      <c r="ET303" s="129"/>
      <c r="EU303" s="129"/>
      <c r="EV303" s="129"/>
      <c r="EW303" s="129"/>
    </row>
    <row r="304" spans="1:153" ht="2.25" customHeight="1" thickBot="1">
      <c r="A304" s="133"/>
      <c r="B304" s="451"/>
      <c r="C304" s="37"/>
      <c r="D304" s="127"/>
      <c r="E304" s="127"/>
      <c r="F304" s="134"/>
      <c r="G304" s="127"/>
      <c r="H304" s="127"/>
      <c r="I304" s="127"/>
      <c r="J304" s="127"/>
      <c r="K304" s="127"/>
      <c r="L304" s="127"/>
      <c r="M304" s="127"/>
      <c r="N304" s="127"/>
      <c r="O304" s="127"/>
      <c r="P304" s="127"/>
      <c r="Q304" s="127"/>
      <c r="R304" s="127"/>
      <c r="S304" s="127"/>
      <c r="T304" s="127"/>
      <c r="U304" s="1"/>
      <c r="V304" s="1"/>
      <c r="W304" s="1"/>
      <c r="X304" s="1"/>
      <c r="Y304" s="1"/>
      <c r="Z304" s="1"/>
      <c r="AA304" s="1"/>
      <c r="AB304" s="1"/>
      <c r="AC304" s="1"/>
      <c r="AD304" s="1"/>
      <c r="AE304" s="1"/>
      <c r="AF304" s="127"/>
      <c r="AG304" s="127"/>
      <c r="AH304" s="128"/>
      <c r="AI304" s="299"/>
      <c r="AJ304" s="298"/>
      <c r="AK304" s="298"/>
      <c r="AL304" s="298"/>
      <c r="AM304" s="298"/>
      <c r="AN304" s="298"/>
      <c r="AO304" s="298"/>
      <c r="AP304" s="298"/>
      <c r="AQ304" s="298"/>
      <c r="AR304" s="298"/>
      <c r="AS304" s="298"/>
      <c r="AT304" s="298"/>
      <c r="AU304" s="121"/>
      <c r="AV304" s="116"/>
      <c r="AW304" s="10"/>
      <c r="AX304" s="298"/>
      <c r="AY304" s="298"/>
      <c r="AZ304" s="298"/>
      <c r="BA304" s="298"/>
      <c r="BB304" s="298"/>
      <c r="BC304" s="298"/>
      <c r="BD304" s="298"/>
      <c r="BE304" s="298"/>
      <c r="BF304" s="298"/>
      <c r="BG304" s="298"/>
      <c r="BH304" s="298"/>
      <c r="BI304" s="121"/>
      <c r="BJ304" s="116"/>
      <c r="BK304" s="200"/>
      <c r="BL304" s="129"/>
      <c r="BM304" s="160"/>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29"/>
      <c r="EE304" s="129"/>
      <c r="EF304" s="129"/>
      <c r="EG304" s="129"/>
      <c r="EH304" s="129"/>
      <c r="EI304" s="129"/>
      <c r="EJ304" s="129"/>
      <c r="EK304" s="129"/>
      <c r="EL304" s="129"/>
      <c r="EM304" s="129"/>
      <c r="EN304" s="129"/>
      <c r="EO304" s="129"/>
      <c r="EP304" s="129"/>
      <c r="EQ304" s="129"/>
      <c r="ER304" s="129"/>
      <c r="ES304" s="129"/>
      <c r="ET304" s="129"/>
      <c r="EU304" s="129"/>
      <c r="EV304" s="129"/>
      <c r="EW304" s="129"/>
    </row>
    <row r="305" spans="1:153" ht="2.25" customHeight="1">
      <c r="A305" s="133"/>
      <c r="B305" s="451"/>
      <c r="C305" s="133"/>
      <c r="D305" s="126"/>
      <c r="E305" s="126"/>
      <c r="F305" s="137"/>
      <c r="G305" s="126"/>
      <c r="H305" s="126"/>
      <c r="I305" s="126"/>
      <c r="J305" s="126"/>
      <c r="K305" s="126"/>
      <c r="L305" s="126"/>
      <c r="M305" s="126"/>
      <c r="N305" s="126"/>
      <c r="O305" s="126"/>
      <c r="P305" s="126"/>
      <c r="Q305" s="126"/>
      <c r="R305" s="126"/>
      <c r="S305" s="126"/>
      <c r="T305" s="126"/>
      <c r="U305" s="125"/>
      <c r="V305" s="125"/>
      <c r="W305" s="125"/>
      <c r="X305" s="125"/>
      <c r="Y305" s="125"/>
      <c r="Z305" s="125"/>
      <c r="AA305" s="125"/>
      <c r="AB305" s="125"/>
      <c r="AC305" s="125"/>
      <c r="AD305" s="125"/>
      <c r="AE305" s="125"/>
      <c r="AF305" s="293"/>
      <c r="AG305" s="293"/>
      <c r="AH305" s="293"/>
      <c r="AI305" s="294"/>
      <c r="AJ305" s="295"/>
      <c r="AK305" s="295"/>
      <c r="AL305" s="295"/>
      <c r="AM305" s="295"/>
      <c r="AN305" s="295"/>
      <c r="AO305" s="295"/>
      <c r="AP305" s="295"/>
      <c r="AQ305" s="295"/>
      <c r="AR305" s="295"/>
      <c r="AS305" s="295"/>
      <c r="AT305" s="295"/>
      <c r="AU305" s="122"/>
      <c r="AV305" s="115"/>
      <c r="AW305" s="7"/>
      <c r="AX305" s="295"/>
      <c r="AY305" s="295"/>
      <c r="AZ305" s="295"/>
      <c r="BA305" s="295"/>
      <c r="BB305" s="295"/>
      <c r="BC305" s="295"/>
      <c r="BD305" s="295"/>
      <c r="BE305" s="295"/>
      <c r="BF305" s="295"/>
      <c r="BG305" s="295"/>
      <c r="BH305" s="295"/>
      <c r="BI305" s="122"/>
      <c r="BJ305" s="115"/>
      <c r="BK305" s="200"/>
      <c r="BL305" s="129"/>
      <c r="BM305" s="160"/>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129"/>
      <c r="CW305" s="129"/>
      <c r="CX305" s="129"/>
      <c r="CY305" s="129"/>
      <c r="CZ305" s="129"/>
      <c r="DA305" s="129"/>
      <c r="DB305" s="129"/>
      <c r="DC305" s="129"/>
      <c r="DD305" s="129"/>
      <c r="DE305" s="129"/>
      <c r="DF305" s="129"/>
      <c r="DG305" s="129"/>
      <c r="DH305" s="129"/>
      <c r="DI305" s="129"/>
      <c r="DJ305" s="129"/>
      <c r="DK305" s="129"/>
      <c r="DL305" s="129"/>
      <c r="DM305" s="129"/>
      <c r="DN305" s="129"/>
      <c r="DO305" s="129"/>
      <c r="DP305" s="129"/>
      <c r="DQ305" s="129"/>
      <c r="DR305" s="129"/>
      <c r="DS305" s="129"/>
      <c r="DT305" s="129"/>
      <c r="DU305" s="129"/>
      <c r="DV305" s="129"/>
      <c r="DW305" s="129"/>
      <c r="DX305" s="129"/>
      <c r="DY305" s="129"/>
      <c r="DZ305" s="129"/>
      <c r="EA305" s="129"/>
      <c r="EB305" s="129"/>
      <c r="EC305" s="129"/>
      <c r="ED305" s="129"/>
      <c r="EE305" s="129"/>
      <c r="EF305" s="129"/>
      <c r="EG305" s="129"/>
      <c r="EH305" s="129"/>
      <c r="EI305" s="129"/>
      <c r="EJ305" s="129"/>
      <c r="EK305" s="129"/>
      <c r="EL305" s="129"/>
      <c r="EM305" s="129"/>
      <c r="EN305" s="129"/>
      <c r="EO305" s="129"/>
      <c r="EP305" s="129"/>
      <c r="EQ305" s="129"/>
      <c r="ER305" s="129"/>
      <c r="ES305" s="129"/>
      <c r="ET305" s="129"/>
      <c r="EU305" s="129"/>
      <c r="EV305" s="129"/>
      <c r="EW305" s="129"/>
    </row>
    <row r="306" spans="1:153" ht="19.5" customHeight="1">
      <c r="A306" s="133"/>
      <c r="B306" s="451"/>
      <c r="C306" s="133" t="s">
        <v>1094</v>
      </c>
      <c r="D306" s="126"/>
      <c r="E306" s="126"/>
      <c r="F306" s="137"/>
      <c r="G306" s="126"/>
      <c r="H306" s="126"/>
      <c r="I306" s="126"/>
      <c r="J306" s="126"/>
      <c r="K306" s="126"/>
      <c r="L306" s="126"/>
      <c r="M306" s="126"/>
      <c r="N306" s="126"/>
      <c r="O306" s="126"/>
      <c r="P306" s="126"/>
      <c r="Q306" s="126"/>
      <c r="R306" s="126"/>
      <c r="S306" s="126"/>
      <c r="T306" s="126"/>
      <c r="U306" s="125"/>
      <c r="V306" s="125"/>
      <c r="W306" s="125"/>
      <c r="X306" s="125"/>
      <c r="Y306" s="125"/>
      <c r="Z306" s="125"/>
      <c r="AA306" s="125"/>
      <c r="AB306" s="125"/>
      <c r="AC306" s="125"/>
      <c r="AD306" s="125"/>
      <c r="AE306" s="125"/>
      <c r="AF306" s="310" t="s">
        <v>3190</v>
      </c>
      <c r="AG306" s="310"/>
      <c r="AH306" s="310"/>
      <c r="AI306" s="294"/>
      <c r="AJ306" s="312"/>
      <c r="AK306" s="313"/>
      <c r="AL306" s="313"/>
      <c r="AM306" s="313"/>
      <c r="AN306" s="313"/>
      <c r="AO306" s="313"/>
      <c r="AP306" s="313"/>
      <c r="AQ306" s="313"/>
      <c r="AR306" s="313"/>
      <c r="AS306" s="313"/>
      <c r="AT306" s="314"/>
      <c r="AU306" s="122"/>
      <c r="AV306" s="115" t="s">
        <v>0</v>
      </c>
      <c r="AW306" s="295"/>
      <c r="AX306" s="312"/>
      <c r="AY306" s="313"/>
      <c r="AZ306" s="313"/>
      <c r="BA306" s="313"/>
      <c r="BB306" s="313"/>
      <c r="BC306" s="313"/>
      <c r="BD306" s="313"/>
      <c r="BE306" s="313"/>
      <c r="BF306" s="313"/>
      <c r="BG306" s="313"/>
      <c r="BH306" s="314"/>
      <c r="BI306" s="122"/>
      <c r="BJ306" s="115" t="s">
        <v>2</v>
      </c>
      <c r="BK306" s="200"/>
      <c r="BL306" s="130" t="str">
        <f>IF(BM306&lt;&gt;"","●","")</f>
        <v/>
      </c>
      <c r="BM306" s="132" t="str">
        <f>IF(OR(AND(OR(AJ306=0,AJ306=""),AX306&gt;0),AND(AJ306&gt;0,OR(AX306=0,AX306=""))),"「レセプト件数」、「算定回数」のいずれかが「0」か「空白」となっていますが、それ以外が1以上となっています。正しいレセプト件数・算定回数をご記入ください。",IF(AJ306&gt;AX306,"「算定回数」が「レセプト件数」よりも小さくなっています。算定レセプトにおける算定回数をご記入ください。",IF(AND(AJ306+AX306&gt;0,SUM(AJ24:AT33,AJ39,AJ132,AJ138:AT150,AJ153,AJ162,AJ171,AJ180,AJ189,AJ192:AT195,AJ201,AJ210,AJ219:AT222,AJ231:AT234,AJ243:AT267,AJ279:AT285,AJ291:AT303,AJ318,AJ327,AJ336,AJ339:AT351,AJ393,AJ417,AJ435,AJ453,AJ456,AJ477)+SUM(AX24:BH33,AX39,AX132,AX138:BH150,AX153,AX162,AX171,AX180,AX189,AX192:BH195,AX201,AX210,AX219:BH222,AX231:BH234,AX243:BH267,AX279:BH285,AX291:BH303,AX318,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31"/>
      <c r="CW306" s="131"/>
      <c r="CX306" s="131"/>
      <c r="CY306" s="129"/>
      <c r="CZ306" s="129"/>
      <c r="DA306" s="129"/>
      <c r="DB306" s="129"/>
      <c r="DC306" s="129"/>
      <c r="DD306" s="129"/>
      <c r="DE306" s="129"/>
      <c r="DF306" s="129"/>
      <c r="DG306" s="129"/>
      <c r="DH306" s="129"/>
      <c r="DI306" s="129"/>
      <c r="DJ306" s="129"/>
      <c r="DK306" s="129"/>
      <c r="DL306" s="129"/>
      <c r="DM306" s="129"/>
      <c r="DN306" s="129"/>
      <c r="DO306" s="129"/>
      <c r="DP306" s="129"/>
      <c r="DQ306" s="129"/>
      <c r="DR306" s="129"/>
      <c r="DS306" s="129"/>
      <c r="DT306" s="129"/>
      <c r="DU306" s="129"/>
      <c r="DV306" s="129"/>
      <c r="DW306" s="129"/>
      <c r="DX306" s="129"/>
      <c r="DY306" s="129"/>
      <c r="DZ306" s="129"/>
      <c r="EA306" s="129"/>
      <c r="EB306" s="129"/>
      <c r="EC306" s="129"/>
      <c r="ED306" s="129"/>
      <c r="EE306" s="129"/>
      <c r="EF306" s="129"/>
      <c r="EG306" s="129"/>
      <c r="EH306" s="129"/>
      <c r="EI306" s="129"/>
      <c r="EJ306" s="129"/>
      <c r="EK306" s="129"/>
      <c r="EL306" s="129"/>
      <c r="EM306" s="129"/>
      <c r="EN306" s="129"/>
      <c r="EO306" s="129"/>
      <c r="EP306" s="129"/>
      <c r="EQ306" s="129"/>
      <c r="ER306" s="129"/>
      <c r="ES306" s="129"/>
      <c r="ET306" s="129"/>
      <c r="EU306" s="129"/>
      <c r="EV306" s="129"/>
      <c r="EW306" s="129"/>
    </row>
    <row r="307" spans="1:153" ht="2.25" customHeight="1" thickBot="1">
      <c r="A307" s="133"/>
      <c r="B307" s="451"/>
      <c r="C307" s="37"/>
      <c r="D307" s="127"/>
      <c r="E307" s="127"/>
      <c r="F307" s="134"/>
      <c r="G307" s="127"/>
      <c r="H307" s="127"/>
      <c r="I307" s="127"/>
      <c r="J307" s="127"/>
      <c r="K307" s="127"/>
      <c r="L307" s="127"/>
      <c r="M307" s="127"/>
      <c r="N307" s="127"/>
      <c r="O307" s="127"/>
      <c r="P307" s="127"/>
      <c r="Q307" s="127"/>
      <c r="R307" s="127"/>
      <c r="S307" s="127"/>
      <c r="T307" s="127"/>
      <c r="U307" s="1"/>
      <c r="V307" s="1"/>
      <c r="W307" s="1"/>
      <c r="X307" s="1"/>
      <c r="Y307" s="1"/>
      <c r="Z307" s="1"/>
      <c r="AA307" s="1"/>
      <c r="AB307" s="1"/>
      <c r="AC307" s="1"/>
      <c r="AD307" s="1"/>
      <c r="AE307" s="1"/>
      <c r="AF307" s="127"/>
      <c r="AG307" s="127"/>
      <c r="AH307" s="128"/>
      <c r="AI307" s="299"/>
      <c r="AJ307" s="298"/>
      <c r="AK307" s="298"/>
      <c r="AL307" s="298"/>
      <c r="AM307" s="298"/>
      <c r="AN307" s="298"/>
      <c r="AO307" s="298"/>
      <c r="AP307" s="298"/>
      <c r="AQ307" s="298"/>
      <c r="AR307" s="298"/>
      <c r="AS307" s="298"/>
      <c r="AT307" s="298"/>
      <c r="AU307" s="121"/>
      <c r="AV307" s="116"/>
      <c r="AW307" s="10"/>
      <c r="AX307" s="298"/>
      <c r="AY307" s="298"/>
      <c r="AZ307" s="298"/>
      <c r="BA307" s="298"/>
      <c r="BB307" s="298"/>
      <c r="BC307" s="298"/>
      <c r="BD307" s="298"/>
      <c r="BE307" s="298"/>
      <c r="BF307" s="298"/>
      <c r="BG307" s="298"/>
      <c r="BH307" s="298"/>
      <c r="BI307" s="121"/>
      <c r="BJ307" s="116"/>
      <c r="BK307" s="200"/>
      <c r="BL307" s="129"/>
      <c r="BM307" s="160"/>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c r="DH307" s="129"/>
      <c r="DI307" s="129"/>
      <c r="DJ307" s="129"/>
      <c r="DK307" s="129"/>
      <c r="DL307" s="129"/>
      <c r="DM307" s="129"/>
      <c r="DN307" s="129"/>
      <c r="DO307" s="129"/>
      <c r="DP307" s="129"/>
      <c r="DQ307" s="129"/>
      <c r="DR307" s="129"/>
      <c r="DS307" s="129"/>
      <c r="DT307" s="129"/>
      <c r="DU307" s="129"/>
      <c r="DV307" s="129"/>
      <c r="DW307" s="129"/>
      <c r="DX307" s="129"/>
      <c r="DY307" s="129"/>
      <c r="DZ307" s="129"/>
      <c r="EA307" s="129"/>
      <c r="EB307" s="129"/>
      <c r="EC307" s="129"/>
      <c r="ED307" s="129"/>
      <c r="EE307" s="129"/>
      <c r="EF307" s="129"/>
      <c r="EG307" s="129"/>
      <c r="EH307" s="129"/>
      <c r="EI307" s="129"/>
      <c r="EJ307" s="129"/>
      <c r="EK307" s="129"/>
      <c r="EL307" s="129"/>
      <c r="EM307" s="129"/>
      <c r="EN307" s="129"/>
      <c r="EO307" s="129"/>
      <c r="EP307" s="129"/>
      <c r="EQ307" s="129"/>
      <c r="ER307" s="129"/>
      <c r="ES307" s="129"/>
      <c r="ET307" s="129"/>
      <c r="EU307" s="129"/>
      <c r="EV307" s="129"/>
      <c r="EW307" s="129"/>
    </row>
    <row r="308" spans="1:153" ht="0.75" customHeight="1">
      <c r="B308" s="46"/>
      <c r="BI308" s="12"/>
      <c r="BK308" s="200"/>
      <c r="BL308" s="129"/>
      <c r="BM308" s="160"/>
      <c r="BN308" s="129"/>
      <c r="BO308" s="129"/>
      <c r="BP308" s="129"/>
      <c r="BQ308" s="129"/>
      <c r="BR308" s="129"/>
      <c r="BS308" s="129"/>
      <c r="BT308" s="129"/>
      <c r="BU308" s="129"/>
      <c r="BV308" s="129"/>
      <c r="BW308" s="129"/>
      <c r="BX308" s="129"/>
      <c r="BY308" s="129"/>
      <c r="BZ308" s="129"/>
      <c r="CA308" s="129"/>
      <c r="CB308" s="129"/>
      <c r="CC308" s="129"/>
      <c r="CD308" s="129"/>
      <c r="CE308" s="129"/>
      <c r="CF308" s="129"/>
      <c r="CG308" s="129"/>
      <c r="CH308" s="129"/>
      <c r="CI308" s="129"/>
      <c r="CJ308" s="129"/>
      <c r="CK308" s="129"/>
      <c r="CL308" s="129"/>
      <c r="CM308" s="129"/>
      <c r="CN308" s="129"/>
      <c r="CO308" s="129"/>
      <c r="CP308" s="129"/>
      <c r="CQ308" s="129"/>
      <c r="CR308" s="129"/>
      <c r="CS308" s="129"/>
      <c r="CT308" s="129"/>
      <c r="CU308" s="129"/>
      <c r="CV308" s="129"/>
      <c r="CW308" s="129"/>
      <c r="CX308" s="129"/>
      <c r="CY308" s="129"/>
      <c r="CZ308" s="129"/>
      <c r="DA308" s="129"/>
      <c r="DB308" s="129"/>
      <c r="DC308" s="129"/>
      <c r="DD308" s="129"/>
      <c r="DE308" s="129"/>
      <c r="DF308" s="129"/>
      <c r="DG308" s="129"/>
      <c r="DH308" s="129"/>
      <c r="DI308" s="129"/>
      <c r="DJ308" s="129"/>
      <c r="DK308" s="129"/>
      <c r="DL308" s="129"/>
      <c r="DM308" s="129"/>
      <c r="DN308" s="129"/>
      <c r="DO308" s="129"/>
      <c r="DP308" s="129"/>
      <c r="DQ308" s="129"/>
      <c r="DR308" s="129"/>
      <c r="DS308" s="129"/>
      <c r="DT308" s="129"/>
      <c r="DU308" s="129"/>
      <c r="DV308" s="129"/>
      <c r="DW308" s="129"/>
      <c r="DX308" s="129"/>
      <c r="DY308" s="129"/>
      <c r="DZ308" s="129"/>
      <c r="EA308" s="129"/>
      <c r="EB308" s="129"/>
      <c r="EC308" s="129"/>
      <c r="ED308" s="129"/>
      <c r="EE308" s="129"/>
      <c r="EF308" s="129"/>
      <c r="EG308" s="129"/>
      <c r="EH308" s="129"/>
      <c r="EI308" s="129"/>
      <c r="EJ308" s="129"/>
      <c r="EK308" s="129"/>
      <c r="EL308" s="129"/>
      <c r="EM308" s="129"/>
      <c r="EN308" s="129"/>
      <c r="EO308" s="129"/>
      <c r="EP308" s="129"/>
      <c r="EQ308" s="129"/>
      <c r="ER308" s="129"/>
      <c r="ES308" s="129"/>
      <c r="ET308" s="129"/>
      <c r="EU308" s="129"/>
      <c r="EV308" s="129"/>
      <c r="EW308" s="129"/>
    </row>
    <row r="309" spans="1:153" ht="19.5" customHeight="1">
      <c r="A309" s="328" t="s">
        <v>6368</v>
      </c>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329"/>
      <c r="AN309" s="329"/>
      <c r="AO309" s="329"/>
      <c r="AP309" s="329"/>
      <c r="AQ309" s="329"/>
      <c r="AR309" s="329"/>
      <c r="AS309" s="329"/>
      <c r="AT309" s="329"/>
      <c r="AU309" s="329"/>
      <c r="AV309" s="329"/>
      <c r="AW309" s="329"/>
      <c r="AX309" s="329"/>
      <c r="AY309" s="329"/>
      <c r="AZ309" s="329"/>
      <c r="BA309" s="329"/>
      <c r="BB309" s="329"/>
      <c r="BC309" s="329"/>
      <c r="BD309" s="329"/>
      <c r="BE309" s="329"/>
      <c r="BF309" s="329"/>
      <c r="BG309" s="329"/>
      <c r="BH309" s="329"/>
      <c r="BI309" s="329"/>
      <c r="BJ309" s="448"/>
      <c r="BK309" s="200"/>
      <c r="BL309" s="129"/>
      <c r="BM309" s="160"/>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c r="DH309" s="129"/>
      <c r="DI309" s="129"/>
      <c r="DJ309" s="129"/>
      <c r="DK309" s="129"/>
      <c r="DL309" s="129"/>
      <c r="DM309" s="129"/>
      <c r="DN309" s="129"/>
      <c r="DO309" s="129"/>
      <c r="DP309" s="129"/>
      <c r="DQ309" s="129"/>
      <c r="DR309" s="129"/>
      <c r="DS309" s="129"/>
      <c r="DT309" s="129"/>
      <c r="DU309" s="129"/>
      <c r="DV309" s="129"/>
      <c r="DW309" s="129"/>
      <c r="DX309" s="129"/>
      <c r="DY309" s="129"/>
      <c r="DZ309" s="129"/>
      <c r="EA309" s="129"/>
      <c r="EB309" s="129"/>
      <c r="EC309" s="129"/>
      <c r="ED309" s="129"/>
      <c r="EE309" s="129"/>
      <c r="EF309" s="129"/>
      <c r="EG309" s="129"/>
      <c r="EH309" s="129"/>
      <c r="EI309" s="129"/>
      <c r="EJ309" s="129"/>
      <c r="EK309" s="129"/>
      <c r="EL309" s="129"/>
      <c r="EM309" s="129"/>
      <c r="EN309" s="129"/>
      <c r="EO309" s="129"/>
      <c r="EP309" s="129"/>
      <c r="EQ309" s="129"/>
      <c r="ER309" s="129"/>
      <c r="ES309" s="129"/>
      <c r="ET309" s="129"/>
      <c r="EU309" s="129"/>
      <c r="EV309" s="129"/>
      <c r="EW309" s="129"/>
    </row>
    <row r="310" spans="1:153" s="65" customFormat="1" ht="18.75" customHeight="1" thickBot="1">
      <c r="A310" s="35"/>
      <c r="B310" s="36"/>
      <c r="C310" s="33"/>
      <c r="D310" s="33"/>
      <c r="E310" s="33"/>
      <c r="F310" s="34"/>
      <c r="G310" s="33"/>
      <c r="H310" s="33"/>
      <c r="I310" s="33"/>
      <c r="J310" s="33"/>
      <c r="K310" s="33"/>
      <c r="L310" s="33"/>
      <c r="M310" s="33"/>
      <c r="N310" s="33"/>
      <c r="O310" s="33"/>
      <c r="P310" s="33"/>
      <c r="Q310" s="33"/>
      <c r="R310" s="33"/>
      <c r="S310" s="33"/>
      <c r="T310" s="33"/>
      <c r="U310" s="9"/>
      <c r="V310" s="9"/>
      <c r="W310" s="9"/>
      <c r="X310" s="9"/>
      <c r="Y310" s="9"/>
      <c r="Z310" s="9"/>
      <c r="AA310" s="9"/>
      <c r="AB310" s="9"/>
      <c r="AC310" s="9"/>
      <c r="AD310" s="9"/>
      <c r="AE310" s="9"/>
      <c r="AF310" s="433"/>
      <c r="AG310" s="433"/>
      <c r="AH310" s="449"/>
      <c r="AI310" s="450" t="s">
        <v>3</v>
      </c>
      <c r="AJ310" s="421"/>
      <c r="AK310" s="421"/>
      <c r="AL310" s="421"/>
      <c r="AM310" s="421"/>
      <c r="AN310" s="421"/>
      <c r="AO310" s="421"/>
      <c r="AP310" s="421"/>
      <c r="AQ310" s="421"/>
      <c r="AR310" s="421"/>
      <c r="AS310" s="421"/>
      <c r="AT310" s="421"/>
      <c r="AU310" s="421"/>
      <c r="AV310" s="422"/>
      <c r="AW310" s="420" t="s">
        <v>30</v>
      </c>
      <c r="AX310" s="421"/>
      <c r="AY310" s="421"/>
      <c r="AZ310" s="421"/>
      <c r="BA310" s="421"/>
      <c r="BB310" s="421"/>
      <c r="BC310" s="421"/>
      <c r="BD310" s="421"/>
      <c r="BE310" s="421"/>
      <c r="BF310" s="421"/>
      <c r="BG310" s="421"/>
      <c r="BH310" s="421"/>
      <c r="BI310" s="421"/>
      <c r="BJ310" s="423"/>
      <c r="BK310" s="201"/>
      <c r="BL310" s="30"/>
      <c r="BM310" s="161"/>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row>
    <row r="311" spans="1:153" ht="2.25" customHeight="1">
      <c r="A311" s="133"/>
      <c r="B311" s="451" t="s">
        <v>9</v>
      </c>
      <c r="C311" s="133"/>
      <c r="D311" s="126"/>
      <c r="E311" s="126"/>
      <c r="F311" s="137"/>
      <c r="G311" s="126"/>
      <c r="H311" s="126"/>
      <c r="I311" s="126"/>
      <c r="J311" s="126"/>
      <c r="K311" s="126"/>
      <c r="L311" s="126"/>
      <c r="M311" s="126"/>
      <c r="N311" s="126"/>
      <c r="O311" s="126"/>
      <c r="P311" s="126"/>
      <c r="Q311" s="126"/>
      <c r="R311" s="126"/>
      <c r="S311" s="126"/>
      <c r="T311" s="126"/>
      <c r="U311" s="125"/>
      <c r="V311" s="125"/>
      <c r="W311" s="125"/>
      <c r="X311" s="125"/>
      <c r="Y311" s="125"/>
      <c r="Z311" s="125"/>
      <c r="AA311" s="125"/>
      <c r="AB311" s="125"/>
      <c r="AC311" s="125"/>
      <c r="AD311" s="125"/>
      <c r="AE311" s="125"/>
      <c r="AF311" s="293"/>
      <c r="AG311" s="293"/>
      <c r="AH311" s="293"/>
      <c r="AI311" s="294"/>
      <c r="AJ311" s="295"/>
      <c r="AK311" s="295"/>
      <c r="AL311" s="295"/>
      <c r="AM311" s="295"/>
      <c r="AN311" s="295"/>
      <c r="AO311" s="295"/>
      <c r="AP311" s="295"/>
      <c r="AQ311" s="295"/>
      <c r="AR311" s="295"/>
      <c r="AS311" s="295"/>
      <c r="AT311" s="295"/>
      <c r="AU311" s="122"/>
      <c r="AV311" s="115"/>
      <c r="AW311" s="7"/>
      <c r="AX311" s="295"/>
      <c r="AY311" s="295"/>
      <c r="AZ311" s="295"/>
      <c r="BA311" s="295"/>
      <c r="BB311" s="295"/>
      <c r="BC311" s="295"/>
      <c r="BD311" s="295"/>
      <c r="BE311" s="295"/>
      <c r="BF311" s="295"/>
      <c r="BG311" s="295"/>
      <c r="BH311" s="295"/>
      <c r="BI311" s="122"/>
      <c r="BJ311" s="115"/>
      <c r="BK311" s="200"/>
      <c r="BL311" s="129"/>
      <c r="BM311" s="160"/>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c r="DH311" s="129"/>
      <c r="DI311" s="129"/>
      <c r="DJ311" s="129"/>
      <c r="DK311" s="129"/>
      <c r="DL311" s="129"/>
      <c r="DM311" s="129"/>
      <c r="DN311" s="129"/>
      <c r="DO311" s="129"/>
      <c r="DP311" s="129"/>
      <c r="DQ311" s="129"/>
      <c r="DR311" s="129"/>
      <c r="DS311" s="129"/>
      <c r="DT311" s="129"/>
      <c r="DU311" s="129"/>
      <c r="DV311" s="129"/>
      <c r="DW311" s="129"/>
      <c r="DX311" s="129"/>
      <c r="DY311" s="129"/>
      <c r="DZ311" s="129"/>
      <c r="EA311" s="129"/>
      <c r="EB311" s="129"/>
      <c r="EC311" s="129"/>
      <c r="ED311" s="129"/>
      <c r="EE311" s="129"/>
      <c r="EF311" s="129"/>
      <c r="EG311" s="129"/>
      <c r="EH311" s="129"/>
      <c r="EI311" s="129"/>
      <c r="EJ311" s="129"/>
      <c r="EK311" s="129"/>
      <c r="EL311" s="129"/>
      <c r="EM311" s="129"/>
      <c r="EN311" s="129"/>
      <c r="EO311" s="129"/>
      <c r="EP311" s="129"/>
      <c r="EQ311" s="129"/>
      <c r="ER311" s="129"/>
      <c r="ES311" s="129"/>
      <c r="ET311" s="129"/>
      <c r="EU311" s="129"/>
      <c r="EV311" s="129"/>
      <c r="EW311" s="129"/>
    </row>
    <row r="312" spans="1:153" ht="19.5" customHeight="1">
      <c r="A312" s="133"/>
      <c r="B312" s="451"/>
      <c r="C312" s="133" t="s">
        <v>6379</v>
      </c>
      <c r="D312" s="126"/>
      <c r="E312" s="126"/>
      <c r="F312" s="137"/>
      <c r="G312" s="126"/>
      <c r="H312" s="126"/>
      <c r="I312" s="126"/>
      <c r="J312" s="126"/>
      <c r="K312" s="126"/>
      <c r="L312" s="126"/>
      <c r="M312" s="126"/>
      <c r="N312" s="126"/>
      <c r="O312" s="126"/>
      <c r="P312" s="126"/>
      <c r="Q312" s="126"/>
      <c r="R312" s="126"/>
      <c r="S312" s="126"/>
      <c r="T312" s="126"/>
      <c r="U312" s="125"/>
      <c r="V312" s="125"/>
      <c r="W312" s="125"/>
      <c r="X312" s="125"/>
      <c r="Y312" s="125"/>
      <c r="Z312" s="125"/>
      <c r="AA312" s="125"/>
      <c r="AB312" s="125"/>
      <c r="AC312" s="125"/>
      <c r="AD312" s="125"/>
      <c r="AE312" s="125"/>
      <c r="AF312" s="310" t="s">
        <v>3191</v>
      </c>
      <c r="AG312" s="310"/>
      <c r="AH312" s="310"/>
      <c r="AI312" s="294"/>
      <c r="AJ312" s="312"/>
      <c r="AK312" s="313"/>
      <c r="AL312" s="313"/>
      <c r="AM312" s="313"/>
      <c r="AN312" s="313"/>
      <c r="AO312" s="313"/>
      <c r="AP312" s="313"/>
      <c r="AQ312" s="313"/>
      <c r="AR312" s="313"/>
      <c r="AS312" s="313"/>
      <c r="AT312" s="314"/>
      <c r="AU312" s="122"/>
      <c r="AV312" s="115" t="s">
        <v>0</v>
      </c>
      <c r="AW312" s="295"/>
      <c r="AX312" s="312"/>
      <c r="AY312" s="313"/>
      <c r="AZ312" s="313"/>
      <c r="BA312" s="313"/>
      <c r="BB312" s="313"/>
      <c r="BC312" s="313"/>
      <c r="BD312" s="313"/>
      <c r="BE312" s="313"/>
      <c r="BF312" s="313"/>
      <c r="BG312" s="313"/>
      <c r="BH312" s="314"/>
      <c r="BI312" s="122"/>
      <c r="BJ312" s="115" t="s">
        <v>2</v>
      </c>
      <c r="BK312" s="200"/>
      <c r="BL312" s="130" t="str">
        <f>IF(BM312&lt;&gt;"","●","")</f>
        <v/>
      </c>
      <c r="BM312" s="132" t="str">
        <f>IF(OR(AND(OR(AJ312=0,AJ312=""),AX312&gt;0),AND(AJ312&gt;0,OR(AX312=0,AX312=""))),"「レセプト件数」、「算定回数」のいずれかが「0」か「空白」となっていますが、それ以外が1以上となっています。正しいレセプト件数・算定回数をご記入ください。",IF(AJ312&gt;AX312,"「算定回数」が「レセプト件数」よりも小さくなっています。算定レセプトにおける算定回数をご記入ください。",""))</f>
        <v/>
      </c>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31"/>
      <c r="CW312" s="131"/>
      <c r="CX312" s="131"/>
      <c r="CY312" s="129"/>
      <c r="CZ312" s="129"/>
      <c r="DA312" s="129"/>
      <c r="DB312" s="129"/>
      <c r="DC312" s="129"/>
      <c r="DD312" s="129"/>
      <c r="DE312" s="129"/>
      <c r="DF312" s="129"/>
      <c r="DG312" s="129"/>
      <c r="DH312" s="129"/>
      <c r="DI312" s="129"/>
      <c r="DJ312" s="129"/>
      <c r="DK312" s="129"/>
      <c r="DL312" s="129"/>
      <c r="DM312" s="129"/>
      <c r="DN312" s="129"/>
      <c r="DO312" s="129"/>
      <c r="DP312" s="129"/>
      <c r="DQ312" s="129"/>
      <c r="DR312" s="129"/>
      <c r="DS312" s="129"/>
      <c r="DT312" s="129"/>
      <c r="DU312" s="129"/>
      <c r="DV312" s="129"/>
      <c r="DW312" s="129"/>
      <c r="DX312" s="129"/>
      <c r="DY312" s="129"/>
      <c r="DZ312" s="129"/>
      <c r="EA312" s="129"/>
      <c r="EB312" s="129"/>
      <c r="EC312" s="129"/>
      <c r="ED312" s="129"/>
      <c r="EE312" s="129"/>
      <c r="EF312" s="129"/>
      <c r="EG312" s="129"/>
      <c r="EH312" s="129"/>
      <c r="EI312" s="129"/>
      <c r="EJ312" s="129"/>
      <c r="EK312" s="129"/>
      <c r="EL312" s="129"/>
      <c r="EM312" s="129"/>
      <c r="EN312" s="129"/>
      <c r="EO312" s="129"/>
      <c r="EP312" s="129"/>
      <c r="EQ312" s="129"/>
      <c r="ER312" s="129"/>
      <c r="ES312" s="129"/>
      <c r="ET312" s="129"/>
      <c r="EU312" s="129"/>
      <c r="EV312" s="129"/>
      <c r="EW312" s="129"/>
    </row>
    <row r="313" spans="1:153" ht="2.25" customHeight="1" thickBot="1">
      <c r="A313" s="133"/>
      <c r="B313" s="451"/>
      <c r="C313" s="37"/>
      <c r="D313" s="127"/>
      <c r="E313" s="127"/>
      <c r="F313" s="134"/>
      <c r="G313" s="127"/>
      <c r="H313" s="127"/>
      <c r="I313" s="127"/>
      <c r="J313" s="127"/>
      <c r="K313" s="127"/>
      <c r="L313" s="127"/>
      <c r="M313" s="127"/>
      <c r="N313" s="127"/>
      <c r="O313" s="127"/>
      <c r="P313" s="127"/>
      <c r="Q313" s="127"/>
      <c r="R313" s="127"/>
      <c r="S313" s="127"/>
      <c r="T313" s="127"/>
      <c r="U313" s="1"/>
      <c r="V313" s="1"/>
      <c r="W313" s="1"/>
      <c r="X313" s="1"/>
      <c r="Y313" s="1"/>
      <c r="Z313" s="1"/>
      <c r="AA313" s="1"/>
      <c r="AB313" s="1"/>
      <c r="AC313" s="1"/>
      <c r="AD313" s="1"/>
      <c r="AE313" s="1"/>
      <c r="AF313" s="127"/>
      <c r="AG313" s="127"/>
      <c r="AH313" s="128"/>
      <c r="AI313" s="299"/>
      <c r="AJ313" s="298"/>
      <c r="AK313" s="298"/>
      <c r="AL313" s="298"/>
      <c r="AM313" s="298"/>
      <c r="AN313" s="298"/>
      <c r="AO313" s="298"/>
      <c r="AP313" s="298"/>
      <c r="AQ313" s="298"/>
      <c r="AR313" s="298"/>
      <c r="AS313" s="298"/>
      <c r="AT313" s="298"/>
      <c r="AU313" s="121"/>
      <c r="AV313" s="116"/>
      <c r="AW313" s="10"/>
      <c r="AX313" s="298"/>
      <c r="AY313" s="298"/>
      <c r="AZ313" s="298"/>
      <c r="BA313" s="298"/>
      <c r="BB313" s="298"/>
      <c r="BC313" s="298"/>
      <c r="BD313" s="298"/>
      <c r="BE313" s="298"/>
      <c r="BF313" s="298"/>
      <c r="BG313" s="298"/>
      <c r="BH313" s="298"/>
      <c r="BI313" s="121"/>
      <c r="BJ313" s="116"/>
      <c r="BK313" s="200"/>
      <c r="BL313" s="129"/>
      <c r="BM313" s="160"/>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c r="DH313" s="129"/>
      <c r="DI313" s="129"/>
      <c r="DJ313" s="129"/>
      <c r="DK313" s="129"/>
      <c r="DL313" s="129"/>
      <c r="DM313" s="129"/>
      <c r="DN313" s="129"/>
      <c r="DO313" s="129"/>
      <c r="DP313" s="129"/>
      <c r="DQ313" s="129"/>
      <c r="DR313" s="129"/>
      <c r="DS313" s="129"/>
      <c r="DT313" s="129"/>
      <c r="DU313" s="129"/>
      <c r="DV313" s="129"/>
      <c r="DW313" s="129"/>
      <c r="DX313" s="129"/>
      <c r="DY313" s="129"/>
      <c r="DZ313" s="129"/>
      <c r="EA313" s="129"/>
      <c r="EB313" s="129"/>
      <c r="EC313" s="129"/>
      <c r="ED313" s="129"/>
      <c r="EE313" s="129"/>
      <c r="EF313" s="129"/>
      <c r="EG313" s="129"/>
      <c r="EH313" s="129"/>
      <c r="EI313" s="129"/>
      <c r="EJ313" s="129"/>
      <c r="EK313" s="129"/>
      <c r="EL313" s="129"/>
      <c r="EM313" s="129"/>
      <c r="EN313" s="129"/>
      <c r="EO313" s="129"/>
      <c r="EP313" s="129"/>
      <c r="EQ313" s="129"/>
      <c r="ER313" s="129"/>
      <c r="ES313" s="129"/>
      <c r="ET313" s="129"/>
      <c r="EU313" s="129"/>
      <c r="EV313" s="129"/>
      <c r="EW313" s="129"/>
    </row>
    <row r="314" spans="1:153" ht="2.25" customHeight="1">
      <c r="A314" s="133"/>
      <c r="B314" s="451"/>
      <c r="C314" s="133"/>
      <c r="D314" s="126"/>
      <c r="E314" s="126"/>
      <c r="F314" s="137"/>
      <c r="G314" s="126"/>
      <c r="H314" s="126"/>
      <c r="I314" s="126"/>
      <c r="J314" s="126"/>
      <c r="K314" s="126"/>
      <c r="L314" s="126"/>
      <c r="M314" s="126"/>
      <c r="N314" s="126"/>
      <c r="O314" s="126"/>
      <c r="P314" s="126"/>
      <c r="Q314" s="126"/>
      <c r="R314" s="126"/>
      <c r="S314" s="126"/>
      <c r="T314" s="126"/>
      <c r="U314" s="125"/>
      <c r="V314" s="125"/>
      <c r="W314" s="125"/>
      <c r="X314" s="125"/>
      <c r="Y314" s="125"/>
      <c r="Z314" s="125"/>
      <c r="AA314" s="125"/>
      <c r="AB314" s="125"/>
      <c r="AC314" s="125"/>
      <c r="AD314" s="125"/>
      <c r="AE314" s="125"/>
      <c r="AF314" s="293"/>
      <c r="AG314" s="293"/>
      <c r="AH314" s="293"/>
      <c r="AI314" s="294"/>
      <c r="AJ314" s="295"/>
      <c r="AK314" s="295"/>
      <c r="AL314" s="295"/>
      <c r="AM314" s="295"/>
      <c r="AN314" s="295"/>
      <c r="AO314" s="295"/>
      <c r="AP314" s="295"/>
      <c r="AQ314" s="295"/>
      <c r="AR314" s="295"/>
      <c r="AS314" s="295"/>
      <c r="AT314" s="295"/>
      <c r="AU314" s="122"/>
      <c r="AV314" s="115"/>
      <c r="AW314" s="7"/>
      <c r="AX314" s="295"/>
      <c r="AY314" s="295"/>
      <c r="AZ314" s="295"/>
      <c r="BA314" s="295"/>
      <c r="BB314" s="295"/>
      <c r="BC314" s="295"/>
      <c r="BD314" s="295"/>
      <c r="BE314" s="295"/>
      <c r="BF314" s="295"/>
      <c r="BG314" s="295"/>
      <c r="BH314" s="295"/>
      <c r="BI314" s="122"/>
      <c r="BJ314" s="115"/>
      <c r="BK314" s="200"/>
      <c r="BL314" s="129"/>
      <c r="BM314" s="160"/>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c r="DH314" s="129"/>
      <c r="DI314" s="129"/>
      <c r="DJ314" s="129"/>
      <c r="DK314" s="129"/>
      <c r="DL314" s="129"/>
      <c r="DM314" s="129"/>
      <c r="DN314" s="129"/>
      <c r="DO314" s="129"/>
      <c r="DP314" s="129"/>
      <c r="DQ314" s="129"/>
      <c r="DR314" s="129"/>
      <c r="DS314" s="129"/>
      <c r="DT314" s="129"/>
      <c r="DU314" s="129"/>
      <c r="DV314" s="129"/>
      <c r="DW314" s="129"/>
      <c r="DX314" s="129"/>
      <c r="DY314" s="129"/>
      <c r="DZ314" s="129"/>
      <c r="EA314" s="129"/>
      <c r="EB314" s="129"/>
      <c r="EC314" s="129"/>
      <c r="ED314" s="129"/>
      <c r="EE314" s="129"/>
      <c r="EF314" s="129"/>
      <c r="EG314" s="129"/>
      <c r="EH314" s="129"/>
      <c r="EI314" s="129"/>
      <c r="EJ314" s="129"/>
      <c r="EK314" s="129"/>
      <c r="EL314" s="129"/>
      <c r="EM314" s="129"/>
      <c r="EN314" s="129"/>
      <c r="EO314" s="129"/>
      <c r="EP314" s="129"/>
      <c r="EQ314" s="129"/>
      <c r="ER314" s="129"/>
      <c r="ES314" s="129"/>
      <c r="ET314" s="129"/>
      <c r="EU314" s="129"/>
      <c r="EV314" s="129"/>
      <c r="EW314" s="129"/>
    </row>
    <row r="315" spans="1:153" ht="19.5" customHeight="1">
      <c r="A315" s="133"/>
      <c r="B315" s="451"/>
      <c r="C315" s="133" t="s">
        <v>1095</v>
      </c>
      <c r="D315" s="126"/>
      <c r="E315" s="126"/>
      <c r="F315" s="137"/>
      <c r="G315" s="126"/>
      <c r="H315" s="126"/>
      <c r="I315" s="126"/>
      <c r="J315" s="126"/>
      <c r="K315" s="126"/>
      <c r="L315" s="126"/>
      <c r="M315" s="126"/>
      <c r="N315" s="126"/>
      <c r="O315" s="126"/>
      <c r="P315" s="126"/>
      <c r="Q315" s="126"/>
      <c r="R315" s="126"/>
      <c r="S315" s="126"/>
      <c r="T315" s="126"/>
      <c r="U315" s="125"/>
      <c r="V315" s="125"/>
      <c r="W315" s="125"/>
      <c r="X315" s="125"/>
      <c r="Y315" s="125"/>
      <c r="Z315" s="125"/>
      <c r="AA315" s="125"/>
      <c r="AB315" s="125"/>
      <c r="AC315" s="125"/>
      <c r="AD315" s="125"/>
      <c r="AE315" s="125"/>
      <c r="AF315" s="310" t="s">
        <v>3192</v>
      </c>
      <c r="AG315" s="310"/>
      <c r="AH315" s="310"/>
      <c r="AI315" s="294"/>
      <c r="AJ315" s="312"/>
      <c r="AK315" s="313"/>
      <c r="AL315" s="313"/>
      <c r="AM315" s="313"/>
      <c r="AN315" s="313"/>
      <c r="AO315" s="313"/>
      <c r="AP315" s="313"/>
      <c r="AQ315" s="313"/>
      <c r="AR315" s="313"/>
      <c r="AS315" s="313"/>
      <c r="AT315" s="314"/>
      <c r="AU315" s="122"/>
      <c r="AV315" s="115" t="s">
        <v>0</v>
      </c>
      <c r="AW315" s="295"/>
      <c r="AX315" s="312"/>
      <c r="AY315" s="313"/>
      <c r="AZ315" s="313"/>
      <c r="BA315" s="313"/>
      <c r="BB315" s="313"/>
      <c r="BC315" s="313"/>
      <c r="BD315" s="313"/>
      <c r="BE315" s="313"/>
      <c r="BF315" s="313"/>
      <c r="BG315" s="313"/>
      <c r="BH315" s="314"/>
      <c r="BI315" s="122"/>
      <c r="BJ315" s="115" t="s">
        <v>2</v>
      </c>
      <c r="BK315" s="200"/>
      <c r="BL315" s="130" t="str">
        <f>IF(BM315&lt;&gt;"","●","")</f>
        <v/>
      </c>
      <c r="BM315" s="132" t="str">
        <f>IF(OR(AND(OR(AJ315=0,AJ315=""),AX315&gt;0),AND(AJ315&gt;0,OR(AX315=0,AX315=""))),"「レセプト件数」、「算定回数」のいずれかが「0」か「空白」となっていますが、それ以外が1以上となっています。正しいレセプト件数・算定回数をご記入ください。",IF(AJ315&gt;AX315,"「算定回数」が「レセプト件数」よりも小さくなっています。算定レセプトにおける算定回数をご記入ください。",""))</f>
        <v/>
      </c>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31"/>
      <c r="CW315" s="131"/>
      <c r="CX315" s="131"/>
      <c r="CY315" s="129"/>
      <c r="CZ315" s="129"/>
      <c r="DA315" s="129"/>
      <c r="DB315" s="129"/>
      <c r="DC315" s="129"/>
      <c r="DD315" s="129"/>
      <c r="DE315" s="129"/>
      <c r="DF315" s="129"/>
      <c r="DG315" s="129"/>
      <c r="DH315" s="129"/>
      <c r="DI315" s="129"/>
      <c r="DJ315" s="129"/>
      <c r="DK315" s="129"/>
      <c r="DL315" s="129"/>
      <c r="DM315" s="129"/>
      <c r="DN315" s="129"/>
      <c r="DO315" s="129"/>
      <c r="DP315" s="129"/>
      <c r="DQ315" s="129"/>
      <c r="DR315" s="129"/>
      <c r="DS315" s="129"/>
      <c r="DT315" s="129"/>
      <c r="DU315" s="129"/>
      <c r="DV315" s="129"/>
      <c r="DW315" s="129"/>
      <c r="DX315" s="129"/>
      <c r="DY315" s="129"/>
      <c r="DZ315" s="129"/>
      <c r="EA315" s="129"/>
      <c r="EB315" s="129"/>
      <c r="EC315" s="129"/>
      <c r="ED315" s="129"/>
      <c r="EE315" s="129"/>
      <c r="EF315" s="129"/>
      <c r="EG315" s="129"/>
      <c r="EH315" s="129"/>
      <c r="EI315" s="129"/>
      <c r="EJ315" s="129"/>
      <c r="EK315" s="129"/>
      <c r="EL315" s="129"/>
      <c r="EM315" s="129"/>
      <c r="EN315" s="129"/>
      <c r="EO315" s="129"/>
      <c r="EP315" s="129"/>
      <c r="EQ315" s="129"/>
      <c r="ER315" s="129"/>
      <c r="ES315" s="129"/>
      <c r="ET315" s="129"/>
      <c r="EU315" s="129"/>
      <c r="EV315" s="129"/>
      <c r="EW315" s="129"/>
    </row>
    <row r="316" spans="1:153" ht="2.25" customHeight="1" thickBot="1">
      <c r="A316" s="133"/>
      <c r="B316" s="451"/>
      <c r="C316" s="37"/>
      <c r="D316" s="127"/>
      <c r="E316" s="127"/>
      <c r="F316" s="134"/>
      <c r="G316" s="127"/>
      <c r="H316" s="127"/>
      <c r="I316" s="127"/>
      <c r="J316" s="127"/>
      <c r="K316" s="127"/>
      <c r="L316" s="127"/>
      <c r="M316" s="127"/>
      <c r="N316" s="127"/>
      <c r="O316" s="127"/>
      <c r="P316" s="127"/>
      <c r="Q316" s="127"/>
      <c r="R316" s="127"/>
      <c r="S316" s="127"/>
      <c r="T316" s="127"/>
      <c r="U316" s="1"/>
      <c r="V316" s="1"/>
      <c r="W316" s="1"/>
      <c r="X316" s="1"/>
      <c r="Y316" s="1"/>
      <c r="Z316" s="1"/>
      <c r="AA316" s="1"/>
      <c r="AB316" s="1"/>
      <c r="AC316" s="1"/>
      <c r="AD316" s="1"/>
      <c r="AE316" s="1"/>
      <c r="AF316" s="1"/>
      <c r="AG316" s="1"/>
      <c r="AH316" s="2"/>
      <c r="AI316" s="299"/>
      <c r="AJ316" s="298"/>
      <c r="AK316" s="298"/>
      <c r="AL316" s="298"/>
      <c r="AM316" s="298"/>
      <c r="AN316" s="298"/>
      <c r="AO316" s="298"/>
      <c r="AP316" s="298"/>
      <c r="AQ316" s="298"/>
      <c r="AR316" s="298"/>
      <c r="AS316" s="298"/>
      <c r="AT316" s="298"/>
      <c r="AU316" s="121"/>
      <c r="AV316" s="116"/>
      <c r="AW316" s="10"/>
      <c r="AX316" s="298"/>
      <c r="AY316" s="298"/>
      <c r="AZ316" s="298"/>
      <c r="BA316" s="298"/>
      <c r="BB316" s="298"/>
      <c r="BC316" s="298"/>
      <c r="BD316" s="298"/>
      <c r="BE316" s="298"/>
      <c r="BF316" s="298"/>
      <c r="BG316" s="298"/>
      <c r="BH316" s="298"/>
      <c r="BI316" s="121"/>
      <c r="BJ316" s="116"/>
      <c r="BK316" s="200"/>
      <c r="BL316" s="129"/>
      <c r="BM316" s="160"/>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c r="DH316" s="129"/>
      <c r="DI316" s="129"/>
      <c r="DJ316" s="129"/>
      <c r="DK316" s="129"/>
      <c r="DL316" s="129"/>
      <c r="DM316" s="129"/>
      <c r="DN316" s="129"/>
      <c r="DO316" s="129"/>
      <c r="DP316" s="129"/>
      <c r="DQ316" s="129"/>
      <c r="DR316" s="129"/>
      <c r="DS316" s="129"/>
      <c r="DT316" s="129"/>
      <c r="DU316" s="129"/>
      <c r="DV316" s="129"/>
      <c r="DW316" s="129"/>
      <c r="DX316" s="129"/>
      <c r="DY316" s="129"/>
      <c r="DZ316" s="129"/>
      <c r="EA316" s="129"/>
      <c r="EB316" s="129"/>
      <c r="EC316" s="129"/>
      <c r="ED316" s="129"/>
      <c r="EE316" s="129"/>
      <c r="EF316" s="129"/>
      <c r="EG316" s="129"/>
      <c r="EH316" s="129"/>
      <c r="EI316" s="129"/>
      <c r="EJ316" s="129"/>
      <c r="EK316" s="129"/>
      <c r="EL316" s="129"/>
      <c r="EM316" s="129"/>
      <c r="EN316" s="129"/>
      <c r="EO316" s="129"/>
      <c r="EP316" s="129"/>
      <c r="EQ316" s="129"/>
      <c r="ER316" s="129"/>
      <c r="ES316" s="129"/>
      <c r="ET316" s="129"/>
      <c r="EU316" s="129"/>
      <c r="EV316" s="129"/>
      <c r="EW316" s="129"/>
    </row>
    <row r="317" spans="1:153" ht="2.25" customHeight="1">
      <c r="A317" s="133"/>
      <c r="B317" s="451"/>
      <c r="C317" s="133"/>
      <c r="D317" s="126"/>
      <c r="E317" s="126"/>
      <c r="F317" s="137"/>
      <c r="G317" s="126"/>
      <c r="H317" s="126"/>
      <c r="I317" s="126"/>
      <c r="J317" s="126"/>
      <c r="K317" s="126"/>
      <c r="L317" s="126"/>
      <c r="M317" s="126"/>
      <c r="N317" s="126"/>
      <c r="O317" s="126"/>
      <c r="P317" s="126"/>
      <c r="Q317" s="126"/>
      <c r="R317" s="126"/>
      <c r="S317" s="126"/>
      <c r="T317" s="126"/>
      <c r="U317" s="125"/>
      <c r="V317" s="125"/>
      <c r="W317" s="125"/>
      <c r="X317" s="125"/>
      <c r="Y317" s="125"/>
      <c r="Z317" s="125"/>
      <c r="AA317" s="125"/>
      <c r="AB317" s="125"/>
      <c r="AC317" s="125"/>
      <c r="AD317" s="125"/>
      <c r="AE317" s="125"/>
      <c r="AF317" s="289"/>
      <c r="AG317" s="289"/>
      <c r="AH317" s="289"/>
      <c r="AI317" s="294"/>
      <c r="AJ317" s="295"/>
      <c r="AK317" s="295"/>
      <c r="AL317" s="295"/>
      <c r="AM317" s="295"/>
      <c r="AN317" s="295"/>
      <c r="AO317" s="295"/>
      <c r="AP317" s="295"/>
      <c r="AQ317" s="295"/>
      <c r="AR317" s="295"/>
      <c r="AS317" s="295"/>
      <c r="AT317" s="295"/>
      <c r="AU317" s="122"/>
      <c r="AV317" s="115"/>
      <c r="AW317" s="7"/>
      <c r="AX317" s="295"/>
      <c r="AY317" s="295"/>
      <c r="AZ317" s="295"/>
      <c r="BA317" s="295"/>
      <c r="BB317" s="295"/>
      <c r="BC317" s="295"/>
      <c r="BD317" s="295"/>
      <c r="BE317" s="295"/>
      <c r="BF317" s="295"/>
      <c r="BG317" s="295"/>
      <c r="BH317" s="295"/>
      <c r="BI317" s="122"/>
      <c r="BJ317" s="115"/>
      <c r="BK317" s="200"/>
      <c r="BL317" s="129"/>
      <c r="BM317" s="160"/>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c r="DH317" s="129"/>
      <c r="DI317" s="129"/>
      <c r="DJ317" s="129"/>
      <c r="DK317" s="129"/>
      <c r="DL317" s="129"/>
      <c r="DM317" s="129"/>
      <c r="DN317" s="129"/>
      <c r="DO317" s="129"/>
      <c r="DP317" s="129"/>
      <c r="DQ317" s="129"/>
      <c r="DR317" s="129"/>
      <c r="DS317" s="129"/>
      <c r="DT317" s="129"/>
      <c r="DU317" s="129"/>
      <c r="DV317" s="129"/>
      <c r="DW317" s="129"/>
      <c r="DX317" s="129"/>
      <c r="DY317" s="129"/>
      <c r="DZ317" s="129"/>
      <c r="EA317" s="129"/>
      <c r="EB317" s="129"/>
      <c r="EC317" s="129"/>
      <c r="ED317" s="129"/>
      <c r="EE317" s="129"/>
      <c r="EF317" s="129"/>
      <c r="EG317" s="129"/>
      <c r="EH317" s="129"/>
      <c r="EI317" s="129"/>
      <c r="EJ317" s="129"/>
      <c r="EK317" s="129"/>
      <c r="EL317" s="129"/>
      <c r="EM317" s="129"/>
      <c r="EN317" s="129"/>
      <c r="EO317" s="129"/>
      <c r="EP317" s="129"/>
      <c r="EQ317" s="129"/>
      <c r="ER317" s="129"/>
      <c r="ES317" s="129"/>
      <c r="ET317" s="129"/>
      <c r="EU317" s="129"/>
      <c r="EV317" s="129"/>
      <c r="EW317" s="129"/>
    </row>
    <row r="318" spans="1:153" ht="19.5" customHeight="1">
      <c r="A318" s="133"/>
      <c r="B318" s="451"/>
      <c r="C318" s="133" t="s">
        <v>1096</v>
      </c>
      <c r="D318" s="126"/>
      <c r="E318" s="126"/>
      <c r="F318" s="137"/>
      <c r="G318" s="126"/>
      <c r="H318" s="126"/>
      <c r="I318" s="126"/>
      <c r="J318" s="126"/>
      <c r="K318" s="126"/>
      <c r="L318" s="126"/>
      <c r="M318" s="126"/>
      <c r="N318" s="126"/>
      <c r="O318" s="126"/>
      <c r="P318" s="126"/>
      <c r="Q318" s="126"/>
      <c r="R318" s="126"/>
      <c r="S318" s="126"/>
      <c r="T318" s="126"/>
      <c r="U318" s="125"/>
      <c r="V318" s="125"/>
      <c r="W318" s="125"/>
      <c r="X318" s="125"/>
      <c r="Y318" s="125"/>
      <c r="Z318" s="125"/>
      <c r="AA318" s="125"/>
      <c r="AB318" s="125"/>
      <c r="AC318" s="125"/>
      <c r="AD318" s="125"/>
      <c r="AE318" s="125"/>
      <c r="AF318" s="310" t="s">
        <v>3193</v>
      </c>
      <c r="AG318" s="310"/>
      <c r="AH318" s="310"/>
      <c r="AI318" s="294"/>
      <c r="AJ318" s="312"/>
      <c r="AK318" s="313"/>
      <c r="AL318" s="313"/>
      <c r="AM318" s="313"/>
      <c r="AN318" s="313"/>
      <c r="AO318" s="313"/>
      <c r="AP318" s="313"/>
      <c r="AQ318" s="313"/>
      <c r="AR318" s="313"/>
      <c r="AS318" s="313"/>
      <c r="AT318" s="314"/>
      <c r="AU318" s="122"/>
      <c r="AV318" s="115" t="s">
        <v>0</v>
      </c>
      <c r="AW318" s="295"/>
      <c r="AX318" s="312"/>
      <c r="AY318" s="313"/>
      <c r="AZ318" s="313"/>
      <c r="BA318" s="313"/>
      <c r="BB318" s="313"/>
      <c r="BC318" s="313"/>
      <c r="BD318" s="313"/>
      <c r="BE318" s="313"/>
      <c r="BF318" s="313"/>
      <c r="BG318" s="313"/>
      <c r="BH318" s="314"/>
      <c r="BI318" s="122"/>
      <c r="BJ318" s="115" t="s">
        <v>2</v>
      </c>
      <c r="BK318" s="200"/>
      <c r="BL318" s="130" t="str">
        <f>IF(BM318&lt;&gt;"","●","")</f>
        <v/>
      </c>
      <c r="BM318" s="132" t="str">
        <f>IF(OR(AND(OR(AJ318=0,AJ318=""),OR(AX318&gt;0,AJ321+AJ324&gt;0,AX321+AX324&gt;0)),AND(OR(AJ318&gt;0,AJ321+AJ324&gt;0,AX321+AX324&gt;0),OR(AX318=0,AX318=""))),"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318&gt;AX318,"「算定回数」が「レセプト件数」よりも小さくなっています。算定レセプトにおける算定回数をご記入ください。",IF(COUNTIF(BL321:BL324,"●")&gt;0,"内訳の項目に記入内容の見直しが必要な欄があります。メッセージの内容をご確認のうえ、適宜、ご修正ください。",IF(AX318&lt;AX321+AX324,"当該項目の「算定回数」が、内訳の合計よりも小さくなっています。正しい算定回数をご記入ください。",IF(AJ318&lt;MAX(AJ321,AJ324),"当該項目の「レセプト件数」が、内訳の個別の項目の数値を下回っています。正しいレセプト件数をご記入ください。",IF(AND(AJ318+AX318&gt;0,SUM(AJ24:AT39,AJ69,AJ102,AJ132:AT153,AJ162,AJ171,AJ180,AJ189,AJ192:AT195,AJ201,AJ210,AJ219:AT222,AJ231:AT234,AJ243:AT267,AJ279:AT285,AJ291:AT306,AJ327,AJ336,AJ339:AT351,AJ393,AJ417,AJ435,AJ453,AJ456,AJ477)+SUM(AX24:BH39,AX69,AX102,AX132:BH153,AX162,AX171,AX180,AX189,AX192:BH195,AX201,AX210,AX219:BH222,AX231:BH234,AX243:BH267,AX279:BH285,AX291:BH306,AX327,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31"/>
      <c r="CW318" s="131"/>
      <c r="CX318" s="131"/>
      <c r="CY318" s="129"/>
      <c r="CZ318" s="129"/>
      <c r="DA318" s="129"/>
      <c r="DB318" s="129"/>
      <c r="DC318" s="129"/>
      <c r="DD318" s="129"/>
      <c r="DE318" s="129"/>
      <c r="DF318" s="129"/>
      <c r="DG318" s="129"/>
      <c r="DH318" s="129"/>
      <c r="DI318" s="129"/>
      <c r="DJ318" s="129"/>
      <c r="DK318" s="129"/>
      <c r="DL318" s="129"/>
      <c r="DM318" s="129"/>
      <c r="DN318" s="129"/>
      <c r="DO318" s="129"/>
      <c r="DP318" s="129"/>
      <c r="DQ318" s="129"/>
      <c r="DR318" s="129"/>
      <c r="DS318" s="129"/>
      <c r="DT318" s="129"/>
      <c r="DU318" s="129"/>
      <c r="DV318" s="129"/>
      <c r="DW318" s="129"/>
      <c r="DX318" s="129"/>
      <c r="DY318" s="129"/>
      <c r="DZ318" s="129"/>
      <c r="EA318" s="129"/>
      <c r="EB318" s="129"/>
      <c r="EC318" s="129"/>
      <c r="ED318" s="129"/>
      <c r="EE318" s="129"/>
      <c r="EF318" s="129"/>
      <c r="EG318" s="129"/>
      <c r="EH318" s="129"/>
      <c r="EI318" s="129"/>
      <c r="EJ318" s="129"/>
      <c r="EK318" s="129"/>
      <c r="EL318" s="129"/>
      <c r="EM318" s="129"/>
      <c r="EN318" s="129"/>
      <c r="EO318" s="129"/>
      <c r="EP318" s="129"/>
      <c r="EQ318" s="129"/>
      <c r="ER318" s="129"/>
      <c r="ES318" s="129"/>
      <c r="ET318" s="129"/>
      <c r="EU318" s="129"/>
      <c r="EV318" s="129"/>
      <c r="EW318" s="129"/>
    </row>
    <row r="319" spans="1:153" ht="2.25" customHeight="1" thickBot="1">
      <c r="A319" s="133"/>
      <c r="B319" s="451"/>
      <c r="C319" s="133"/>
      <c r="D319" s="127"/>
      <c r="E319" s="127"/>
      <c r="F319" s="134"/>
      <c r="G319" s="127"/>
      <c r="H319" s="127"/>
      <c r="I319" s="127"/>
      <c r="J319" s="127"/>
      <c r="K319" s="127"/>
      <c r="L319" s="127"/>
      <c r="M319" s="127"/>
      <c r="N319" s="127"/>
      <c r="O319" s="127"/>
      <c r="P319" s="127"/>
      <c r="Q319" s="127"/>
      <c r="R319" s="127"/>
      <c r="S319" s="127"/>
      <c r="T319" s="127"/>
      <c r="U319" s="1"/>
      <c r="V319" s="1"/>
      <c r="W319" s="1"/>
      <c r="X319" s="1"/>
      <c r="Y319" s="1"/>
      <c r="Z319" s="1"/>
      <c r="AA319" s="1"/>
      <c r="AB319" s="1"/>
      <c r="AC319" s="1"/>
      <c r="AD319" s="1"/>
      <c r="AE319" s="1"/>
      <c r="AF319" s="127"/>
      <c r="AG319" s="127"/>
      <c r="AH319" s="128"/>
      <c r="AI319" s="299"/>
      <c r="AJ319" s="298"/>
      <c r="AK319" s="298"/>
      <c r="AL319" s="298"/>
      <c r="AM319" s="298"/>
      <c r="AN319" s="298"/>
      <c r="AO319" s="298"/>
      <c r="AP319" s="298"/>
      <c r="AQ319" s="298"/>
      <c r="AR319" s="298"/>
      <c r="AS319" s="298"/>
      <c r="AT319" s="298"/>
      <c r="AU319" s="121"/>
      <c r="AV319" s="116"/>
      <c r="AW319" s="10"/>
      <c r="AX319" s="298"/>
      <c r="AY319" s="298"/>
      <c r="AZ319" s="298"/>
      <c r="BA319" s="298"/>
      <c r="BB319" s="298"/>
      <c r="BC319" s="298"/>
      <c r="BD319" s="298"/>
      <c r="BE319" s="298"/>
      <c r="BF319" s="298"/>
      <c r="BG319" s="298"/>
      <c r="BH319" s="298"/>
      <c r="BI319" s="121"/>
      <c r="BJ319" s="116"/>
      <c r="BK319" s="200"/>
      <c r="BL319" s="129"/>
      <c r="BM319" s="160"/>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c r="DH319" s="129"/>
      <c r="DI319" s="129"/>
      <c r="DJ319" s="129"/>
      <c r="DK319" s="129"/>
      <c r="DL319" s="129"/>
      <c r="DM319" s="129"/>
      <c r="DN319" s="129"/>
      <c r="DO319" s="129"/>
      <c r="DP319" s="129"/>
      <c r="DQ319" s="129"/>
      <c r="DR319" s="129"/>
      <c r="DS319" s="129"/>
      <c r="DT319" s="129"/>
      <c r="DU319" s="129"/>
      <c r="DV319" s="129"/>
      <c r="DW319" s="129"/>
      <c r="DX319" s="129"/>
      <c r="DY319" s="129"/>
      <c r="DZ319" s="129"/>
      <c r="EA319" s="129"/>
      <c r="EB319" s="129"/>
      <c r="EC319" s="129"/>
      <c r="ED319" s="129"/>
      <c r="EE319" s="129"/>
      <c r="EF319" s="129"/>
      <c r="EG319" s="129"/>
      <c r="EH319" s="129"/>
      <c r="EI319" s="129"/>
      <c r="EJ319" s="129"/>
      <c r="EK319" s="129"/>
      <c r="EL319" s="129"/>
      <c r="EM319" s="129"/>
      <c r="EN319" s="129"/>
      <c r="EO319" s="129"/>
      <c r="EP319" s="129"/>
      <c r="EQ319" s="129"/>
      <c r="ER319" s="129"/>
      <c r="ES319" s="129"/>
      <c r="ET319" s="129"/>
      <c r="EU319" s="129"/>
      <c r="EV319" s="129"/>
      <c r="EW319" s="129"/>
    </row>
    <row r="320" spans="1:153" ht="2.25" customHeight="1">
      <c r="A320" s="133"/>
      <c r="B320" s="451"/>
      <c r="C320" s="133"/>
      <c r="D320" s="365" t="s">
        <v>6370</v>
      </c>
      <c r="E320" s="440"/>
      <c r="F320" s="440"/>
      <c r="G320" s="440"/>
      <c r="H320" s="440"/>
      <c r="I320" s="440"/>
      <c r="J320" s="440"/>
      <c r="K320" s="440"/>
      <c r="L320" s="440"/>
      <c r="M320" s="440"/>
      <c r="N320" s="440"/>
      <c r="O320" s="440"/>
      <c r="P320" s="440"/>
      <c r="Q320" s="440"/>
      <c r="R320" s="440"/>
      <c r="S320" s="440"/>
      <c r="T320" s="440"/>
      <c r="U320" s="440"/>
      <c r="V320" s="440"/>
      <c r="W320" s="440"/>
      <c r="X320" s="440"/>
      <c r="Y320" s="440"/>
      <c r="Z320" s="440"/>
      <c r="AA320" s="440"/>
      <c r="AB320" s="440"/>
      <c r="AC320" s="440"/>
      <c r="AD320" s="440"/>
      <c r="AE320" s="440"/>
      <c r="AF320" s="293"/>
      <c r="AG320" s="293"/>
      <c r="AH320" s="293"/>
      <c r="AI320" s="294"/>
      <c r="AJ320" s="295"/>
      <c r="AK320" s="295"/>
      <c r="AL320" s="295"/>
      <c r="AM320" s="295"/>
      <c r="AN320" s="295"/>
      <c r="AO320" s="295"/>
      <c r="AP320" s="295"/>
      <c r="AQ320" s="295"/>
      <c r="AR320" s="295"/>
      <c r="AS320" s="295"/>
      <c r="AT320" s="295"/>
      <c r="AU320" s="122"/>
      <c r="AV320" s="115"/>
      <c r="AW320" s="7"/>
      <c r="AX320" s="295"/>
      <c r="AY320" s="295"/>
      <c r="AZ320" s="295"/>
      <c r="BA320" s="295"/>
      <c r="BB320" s="295"/>
      <c r="BC320" s="295"/>
      <c r="BD320" s="295"/>
      <c r="BE320" s="295"/>
      <c r="BF320" s="295"/>
      <c r="BG320" s="295"/>
      <c r="BH320" s="295"/>
      <c r="BI320" s="122"/>
      <c r="BJ320" s="115"/>
      <c r="BK320" s="200"/>
      <c r="BL320" s="129"/>
      <c r="BM320" s="160"/>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c r="DH320" s="129"/>
      <c r="DI320" s="129"/>
      <c r="DJ320" s="129"/>
      <c r="DK320" s="129"/>
      <c r="DL320" s="129"/>
      <c r="DM320" s="129"/>
      <c r="DN320" s="129"/>
      <c r="DO320" s="129"/>
      <c r="DP320" s="129"/>
      <c r="DQ320" s="129"/>
      <c r="DR320" s="129"/>
      <c r="DS320" s="129"/>
      <c r="DT320" s="129"/>
      <c r="DU320" s="129"/>
      <c r="DV320" s="129"/>
      <c r="DW320" s="129"/>
      <c r="DX320" s="129"/>
      <c r="DY320" s="129"/>
      <c r="DZ320" s="129"/>
      <c r="EA320" s="129"/>
      <c r="EB320" s="129"/>
      <c r="EC320" s="129"/>
      <c r="ED320" s="129"/>
      <c r="EE320" s="129"/>
      <c r="EF320" s="129"/>
      <c r="EG320" s="129"/>
      <c r="EH320" s="129"/>
      <c r="EI320" s="129"/>
      <c r="EJ320" s="129"/>
      <c r="EK320" s="129"/>
      <c r="EL320" s="129"/>
      <c r="EM320" s="129"/>
      <c r="EN320" s="129"/>
      <c r="EO320" s="129"/>
      <c r="EP320" s="129"/>
      <c r="EQ320" s="129"/>
      <c r="ER320" s="129"/>
      <c r="ES320" s="129"/>
      <c r="ET320" s="129"/>
      <c r="EU320" s="129"/>
      <c r="EV320" s="129"/>
      <c r="EW320" s="129"/>
    </row>
    <row r="321" spans="1:153" ht="19.5" customHeight="1">
      <c r="A321" s="133"/>
      <c r="B321" s="451"/>
      <c r="C321" s="133"/>
      <c r="D321" s="441"/>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310" t="s">
        <v>3194</v>
      </c>
      <c r="AG321" s="310"/>
      <c r="AH321" s="310"/>
      <c r="AI321" s="294"/>
      <c r="AJ321" s="312"/>
      <c r="AK321" s="313"/>
      <c r="AL321" s="313"/>
      <c r="AM321" s="313"/>
      <c r="AN321" s="313"/>
      <c r="AO321" s="313"/>
      <c r="AP321" s="313"/>
      <c r="AQ321" s="313"/>
      <c r="AR321" s="313"/>
      <c r="AS321" s="313"/>
      <c r="AT321" s="314"/>
      <c r="AU321" s="122"/>
      <c r="AV321" s="115" t="s">
        <v>0</v>
      </c>
      <c r="AW321" s="295"/>
      <c r="AX321" s="312"/>
      <c r="AY321" s="313"/>
      <c r="AZ321" s="313"/>
      <c r="BA321" s="313"/>
      <c r="BB321" s="313"/>
      <c r="BC321" s="313"/>
      <c r="BD321" s="313"/>
      <c r="BE321" s="313"/>
      <c r="BF321" s="313"/>
      <c r="BG321" s="313"/>
      <c r="BH321" s="314"/>
      <c r="BI321" s="122"/>
      <c r="BJ321" s="115" t="s">
        <v>2</v>
      </c>
      <c r="BK321" s="200"/>
      <c r="BL321" s="130" t="str">
        <f>IF(BM321&lt;&gt;"","●","")</f>
        <v/>
      </c>
      <c r="BM321" s="132" t="str">
        <f>IF(OR(AND(OR(AJ321=0,AJ321=""),AX321&gt;0),AND(AJ321&gt;0,OR(AX321=0,AX321=""))),"「レセプト件数」、「算定回数」のいずれかが「0」か「空白」となっていますが、それ以外が1以上となっています。正しいレセプト件数・算定回数をご記入ください。",IF(AJ321&gt;AX321,"「算定回数」が「レセプト件数」よりも小さくなっています。算定レセプトにおける算定回数をご記入ください。",""))</f>
        <v/>
      </c>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31"/>
      <c r="CW321" s="131"/>
      <c r="CX321" s="131"/>
      <c r="CY321" s="129"/>
      <c r="CZ321" s="129"/>
      <c r="DA321" s="129"/>
      <c r="DB321" s="129"/>
      <c r="DC321" s="129"/>
      <c r="DD321" s="129"/>
      <c r="DE321" s="129"/>
      <c r="DF321" s="129"/>
      <c r="DG321" s="129"/>
      <c r="DH321" s="129"/>
      <c r="DI321" s="129"/>
      <c r="DJ321" s="129"/>
      <c r="DK321" s="129"/>
      <c r="DL321" s="129"/>
      <c r="DM321" s="129"/>
      <c r="DN321" s="129"/>
      <c r="DO321" s="129"/>
      <c r="DP321" s="129"/>
      <c r="DQ321" s="129"/>
      <c r="DR321" s="129"/>
      <c r="DS321" s="129"/>
      <c r="DT321" s="129"/>
      <c r="DU321" s="129"/>
      <c r="DV321" s="129"/>
      <c r="DW321" s="129"/>
      <c r="DX321" s="129"/>
      <c r="DY321" s="129"/>
      <c r="DZ321" s="129"/>
      <c r="EA321" s="129"/>
      <c r="EB321" s="129"/>
      <c r="EC321" s="129"/>
      <c r="ED321" s="129"/>
      <c r="EE321" s="129"/>
      <c r="EF321" s="129"/>
      <c r="EG321" s="129"/>
      <c r="EH321" s="129"/>
      <c r="EI321" s="129"/>
      <c r="EJ321" s="129"/>
      <c r="EK321" s="129"/>
      <c r="EL321" s="129"/>
      <c r="EM321" s="129"/>
      <c r="EN321" s="129"/>
      <c r="EO321" s="129"/>
      <c r="EP321" s="129"/>
      <c r="EQ321" s="129"/>
      <c r="ER321" s="129"/>
      <c r="ES321" s="129"/>
      <c r="ET321" s="129"/>
      <c r="EU321" s="129"/>
      <c r="EV321" s="129"/>
      <c r="EW321" s="129"/>
    </row>
    <row r="322" spans="1:153" ht="2.25" customHeight="1" thickBot="1">
      <c r="A322" s="133"/>
      <c r="B322" s="451"/>
      <c r="C322" s="133"/>
      <c r="D322" s="443"/>
      <c r="E322" s="444"/>
      <c r="F322" s="444"/>
      <c r="G322" s="444"/>
      <c r="H322" s="444"/>
      <c r="I322" s="444"/>
      <c r="J322" s="444"/>
      <c r="K322" s="444"/>
      <c r="L322" s="444"/>
      <c r="M322" s="444"/>
      <c r="N322" s="444"/>
      <c r="O322" s="444"/>
      <c r="P322" s="444"/>
      <c r="Q322" s="444"/>
      <c r="R322" s="444"/>
      <c r="S322" s="444"/>
      <c r="T322" s="444"/>
      <c r="U322" s="444"/>
      <c r="V322" s="444"/>
      <c r="W322" s="444"/>
      <c r="X322" s="444"/>
      <c r="Y322" s="444"/>
      <c r="Z322" s="444"/>
      <c r="AA322" s="444"/>
      <c r="AB322" s="444"/>
      <c r="AC322" s="444"/>
      <c r="AD322" s="444"/>
      <c r="AE322" s="444"/>
      <c r="AF322" s="127"/>
      <c r="AG322" s="127"/>
      <c r="AH322" s="128"/>
      <c r="AI322" s="299"/>
      <c r="AJ322" s="298"/>
      <c r="AK322" s="298"/>
      <c r="AL322" s="298"/>
      <c r="AM322" s="298"/>
      <c r="AN322" s="298"/>
      <c r="AO322" s="298"/>
      <c r="AP322" s="298"/>
      <c r="AQ322" s="298"/>
      <c r="AR322" s="298"/>
      <c r="AS322" s="298"/>
      <c r="AT322" s="298"/>
      <c r="AU322" s="121"/>
      <c r="AV322" s="116"/>
      <c r="AW322" s="298"/>
      <c r="AX322" s="298"/>
      <c r="AY322" s="298"/>
      <c r="AZ322" s="298"/>
      <c r="BA322" s="298"/>
      <c r="BB322" s="298"/>
      <c r="BC322" s="298"/>
      <c r="BD322" s="298"/>
      <c r="BE322" s="298"/>
      <c r="BF322" s="298"/>
      <c r="BG322" s="298"/>
      <c r="BH322" s="298"/>
      <c r="BI322" s="121"/>
      <c r="BJ322" s="116"/>
      <c r="BK322" s="200"/>
      <c r="BL322" s="129"/>
      <c r="BM322" s="160"/>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c r="DH322" s="129"/>
      <c r="DI322" s="129"/>
      <c r="DJ322" s="129"/>
      <c r="DK322" s="129"/>
      <c r="DL322" s="129"/>
      <c r="DM322" s="129"/>
      <c r="DN322" s="129"/>
      <c r="DO322" s="129"/>
      <c r="DP322" s="129"/>
      <c r="DQ322" s="129"/>
      <c r="DR322" s="129"/>
      <c r="DS322" s="129"/>
      <c r="DT322" s="129"/>
      <c r="DU322" s="129"/>
      <c r="DV322" s="129"/>
      <c r="DW322" s="129"/>
      <c r="DX322" s="129"/>
      <c r="DY322" s="129"/>
      <c r="DZ322" s="129"/>
      <c r="EA322" s="129"/>
      <c r="EB322" s="129"/>
      <c r="EC322" s="129"/>
      <c r="ED322" s="129"/>
      <c r="EE322" s="129"/>
      <c r="EF322" s="129"/>
      <c r="EG322" s="129"/>
      <c r="EH322" s="129"/>
      <c r="EI322" s="129"/>
      <c r="EJ322" s="129"/>
      <c r="EK322" s="129"/>
      <c r="EL322" s="129"/>
      <c r="EM322" s="129"/>
      <c r="EN322" s="129"/>
      <c r="EO322" s="129"/>
      <c r="EP322" s="129"/>
      <c r="EQ322" s="129"/>
      <c r="ER322" s="129"/>
      <c r="ES322" s="129"/>
      <c r="ET322" s="129"/>
      <c r="EU322" s="129"/>
      <c r="EV322" s="129"/>
      <c r="EW322" s="129"/>
    </row>
    <row r="323" spans="1:153" ht="2.25" customHeight="1">
      <c r="A323" s="133"/>
      <c r="B323" s="451"/>
      <c r="C323" s="133"/>
      <c r="D323" s="365" t="s">
        <v>6371</v>
      </c>
      <c r="E323" s="440"/>
      <c r="F323" s="440"/>
      <c r="G323" s="440"/>
      <c r="H323" s="440"/>
      <c r="I323" s="440"/>
      <c r="J323" s="440"/>
      <c r="K323" s="440"/>
      <c r="L323" s="440"/>
      <c r="M323" s="440"/>
      <c r="N323" s="440"/>
      <c r="O323" s="440"/>
      <c r="P323" s="440"/>
      <c r="Q323" s="440"/>
      <c r="R323" s="440"/>
      <c r="S323" s="440"/>
      <c r="T323" s="440"/>
      <c r="U323" s="440"/>
      <c r="V323" s="440"/>
      <c r="W323" s="440"/>
      <c r="X323" s="440"/>
      <c r="Y323" s="440"/>
      <c r="Z323" s="440"/>
      <c r="AA323" s="440"/>
      <c r="AB323" s="440"/>
      <c r="AC323" s="440"/>
      <c r="AD323" s="440"/>
      <c r="AE323" s="440"/>
      <c r="AF323" s="293"/>
      <c r="AG323" s="293"/>
      <c r="AH323" s="293"/>
      <c r="AI323" s="294"/>
      <c r="AJ323" s="295"/>
      <c r="AK323" s="295"/>
      <c r="AL323" s="295"/>
      <c r="AM323" s="295"/>
      <c r="AN323" s="295"/>
      <c r="AO323" s="295"/>
      <c r="AP323" s="295"/>
      <c r="AQ323" s="295"/>
      <c r="AR323" s="295"/>
      <c r="AS323" s="295"/>
      <c r="AT323" s="295"/>
      <c r="AU323" s="122"/>
      <c r="AV323" s="115"/>
      <c r="AW323" s="7"/>
      <c r="AX323" s="295"/>
      <c r="AY323" s="295"/>
      <c r="AZ323" s="295"/>
      <c r="BA323" s="295"/>
      <c r="BB323" s="295"/>
      <c r="BC323" s="295"/>
      <c r="BD323" s="295"/>
      <c r="BE323" s="295"/>
      <c r="BF323" s="295"/>
      <c r="BG323" s="295"/>
      <c r="BH323" s="295"/>
      <c r="BI323" s="122"/>
      <c r="BJ323" s="115"/>
      <c r="BK323" s="200"/>
      <c r="BL323" s="129"/>
      <c r="BM323" s="160"/>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c r="DH323" s="129"/>
      <c r="DI323" s="129"/>
      <c r="DJ323" s="129"/>
      <c r="DK323" s="129"/>
      <c r="DL323" s="129"/>
      <c r="DM323" s="129"/>
      <c r="DN323" s="129"/>
      <c r="DO323" s="129"/>
      <c r="DP323" s="129"/>
      <c r="DQ323" s="129"/>
      <c r="DR323" s="129"/>
      <c r="DS323" s="129"/>
      <c r="DT323" s="129"/>
      <c r="DU323" s="129"/>
      <c r="DV323" s="129"/>
      <c r="DW323" s="129"/>
      <c r="DX323" s="129"/>
      <c r="DY323" s="129"/>
      <c r="DZ323" s="129"/>
      <c r="EA323" s="129"/>
      <c r="EB323" s="129"/>
      <c r="EC323" s="129"/>
      <c r="ED323" s="129"/>
      <c r="EE323" s="129"/>
      <c r="EF323" s="129"/>
      <c r="EG323" s="129"/>
      <c r="EH323" s="129"/>
      <c r="EI323" s="129"/>
      <c r="EJ323" s="129"/>
      <c r="EK323" s="129"/>
      <c r="EL323" s="129"/>
      <c r="EM323" s="129"/>
      <c r="EN323" s="129"/>
      <c r="EO323" s="129"/>
      <c r="EP323" s="129"/>
      <c r="EQ323" s="129"/>
      <c r="ER323" s="129"/>
      <c r="ES323" s="129"/>
      <c r="ET323" s="129"/>
      <c r="EU323" s="129"/>
      <c r="EV323" s="129"/>
      <c r="EW323" s="129"/>
    </row>
    <row r="324" spans="1:153" ht="19.5" customHeight="1">
      <c r="A324" s="133"/>
      <c r="B324" s="451"/>
      <c r="C324" s="133"/>
      <c r="D324" s="441"/>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310" t="s">
        <v>3195</v>
      </c>
      <c r="AG324" s="310"/>
      <c r="AH324" s="310"/>
      <c r="AI324" s="294"/>
      <c r="AJ324" s="312"/>
      <c r="AK324" s="313"/>
      <c r="AL324" s="313"/>
      <c r="AM324" s="313"/>
      <c r="AN324" s="313"/>
      <c r="AO324" s="313"/>
      <c r="AP324" s="313"/>
      <c r="AQ324" s="313"/>
      <c r="AR324" s="313"/>
      <c r="AS324" s="313"/>
      <c r="AT324" s="314"/>
      <c r="AU324" s="122"/>
      <c r="AV324" s="115" t="s">
        <v>0</v>
      </c>
      <c r="AW324" s="295"/>
      <c r="AX324" s="312"/>
      <c r="AY324" s="313"/>
      <c r="AZ324" s="313"/>
      <c r="BA324" s="313"/>
      <c r="BB324" s="313"/>
      <c r="BC324" s="313"/>
      <c r="BD324" s="313"/>
      <c r="BE324" s="313"/>
      <c r="BF324" s="313"/>
      <c r="BG324" s="313"/>
      <c r="BH324" s="314"/>
      <c r="BI324" s="122"/>
      <c r="BJ324" s="115" t="s">
        <v>2</v>
      </c>
      <c r="BK324" s="200"/>
      <c r="BL324" s="130" t="str">
        <f>IF(BM324&lt;&gt;"","●","")</f>
        <v/>
      </c>
      <c r="BM324" s="132" t="str">
        <f>IF(OR(AND(OR(AJ324=0,AJ324=""),AX324&gt;0),AND(AJ324&gt;0,OR(AX324=0,AX324=""))),"「レセプト件数」、「算定回数」のいずれかが「0」か「空白」となっていますが、それ以外が1以上となっています。正しいレセプト件数・算定回数をご記入ください。",IF(AJ324&gt;AX324,"「算定回数」が「レセプト件数」よりも小さくなっています。算定レセプトにおける算定回数をご記入ください。",""))</f>
        <v/>
      </c>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31"/>
      <c r="CW324" s="131"/>
      <c r="CX324" s="131"/>
      <c r="CY324" s="129"/>
      <c r="CZ324" s="129"/>
      <c r="DA324" s="129"/>
      <c r="DB324" s="129"/>
      <c r="DC324" s="129"/>
      <c r="DD324" s="129"/>
      <c r="DE324" s="129"/>
      <c r="DF324" s="129"/>
      <c r="DG324" s="129"/>
      <c r="DH324" s="129"/>
      <c r="DI324" s="129"/>
      <c r="DJ324" s="129"/>
      <c r="DK324" s="129"/>
      <c r="DL324" s="129"/>
      <c r="DM324" s="129"/>
      <c r="DN324" s="129"/>
      <c r="DO324" s="129"/>
      <c r="DP324" s="129"/>
      <c r="DQ324" s="129"/>
      <c r="DR324" s="129"/>
      <c r="DS324" s="129"/>
      <c r="DT324" s="129"/>
      <c r="DU324" s="129"/>
      <c r="DV324" s="129"/>
      <c r="DW324" s="129"/>
      <c r="DX324" s="129"/>
      <c r="DY324" s="129"/>
      <c r="DZ324" s="129"/>
      <c r="EA324" s="129"/>
      <c r="EB324" s="129"/>
      <c r="EC324" s="129"/>
      <c r="ED324" s="129"/>
      <c r="EE324" s="129"/>
      <c r="EF324" s="129"/>
      <c r="EG324" s="129"/>
      <c r="EH324" s="129"/>
      <c r="EI324" s="129"/>
      <c r="EJ324" s="129"/>
      <c r="EK324" s="129"/>
      <c r="EL324" s="129"/>
      <c r="EM324" s="129"/>
      <c r="EN324" s="129"/>
      <c r="EO324" s="129"/>
      <c r="EP324" s="129"/>
      <c r="EQ324" s="129"/>
      <c r="ER324" s="129"/>
      <c r="ES324" s="129"/>
      <c r="ET324" s="129"/>
      <c r="EU324" s="129"/>
      <c r="EV324" s="129"/>
      <c r="EW324" s="129"/>
    </row>
    <row r="325" spans="1:153" ht="2.25" customHeight="1" thickBot="1">
      <c r="A325" s="133"/>
      <c r="B325" s="451"/>
      <c r="C325" s="37"/>
      <c r="D325" s="443"/>
      <c r="E325" s="444"/>
      <c r="F325" s="444"/>
      <c r="G325" s="444"/>
      <c r="H325" s="444"/>
      <c r="I325" s="444"/>
      <c r="J325" s="444"/>
      <c r="K325" s="444"/>
      <c r="L325" s="444"/>
      <c r="M325" s="444"/>
      <c r="N325" s="444"/>
      <c r="O325" s="444"/>
      <c r="P325" s="444"/>
      <c r="Q325" s="444"/>
      <c r="R325" s="444"/>
      <c r="S325" s="444"/>
      <c r="T325" s="444"/>
      <c r="U325" s="444"/>
      <c r="V325" s="444"/>
      <c r="W325" s="444"/>
      <c r="X325" s="444"/>
      <c r="Y325" s="444"/>
      <c r="Z325" s="444"/>
      <c r="AA325" s="444"/>
      <c r="AB325" s="444"/>
      <c r="AC325" s="444"/>
      <c r="AD325" s="444"/>
      <c r="AE325" s="444"/>
      <c r="AF325" s="127"/>
      <c r="AG325" s="127"/>
      <c r="AH325" s="128"/>
      <c r="AI325" s="299"/>
      <c r="AJ325" s="298"/>
      <c r="AK325" s="298"/>
      <c r="AL325" s="298"/>
      <c r="AM325" s="298"/>
      <c r="AN325" s="298"/>
      <c r="AO325" s="298"/>
      <c r="AP325" s="298"/>
      <c r="AQ325" s="298"/>
      <c r="AR325" s="298"/>
      <c r="AS325" s="298"/>
      <c r="AT325" s="298"/>
      <c r="AU325" s="121"/>
      <c r="AV325" s="116"/>
      <c r="AW325" s="10"/>
      <c r="AX325" s="298"/>
      <c r="AY325" s="298"/>
      <c r="AZ325" s="298"/>
      <c r="BA325" s="298"/>
      <c r="BB325" s="298"/>
      <c r="BC325" s="298"/>
      <c r="BD325" s="298"/>
      <c r="BE325" s="298"/>
      <c r="BF325" s="298"/>
      <c r="BG325" s="298"/>
      <c r="BH325" s="298"/>
      <c r="BI325" s="121"/>
      <c r="BJ325" s="116"/>
      <c r="BK325" s="200"/>
      <c r="BL325" s="129"/>
      <c r="BM325" s="160"/>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c r="DH325" s="129"/>
      <c r="DI325" s="129"/>
      <c r="DJ325" s="129"/>
      <c r="DK325" s="129"/>
      <c r="DL325" s="129"/>
      <c r="DM325" s="129"/>
      <c r="DN325" s="129"/>
      <c r="DO325" s="129"/>
      <c r="DP325" s="129"/>
      <c r="DQ325" s="129"/>
      <c r="DR325" s="129"/>
      <c r="DS325" s="129"/>
      <c r="DT325" s="129"/>
      <c r="DU325" s="129"/>
      <c r="DV325" s="129"/>
      <c r="DW325" s="129"/>
      <c r="DX325" s="129"/>
      <c r="DY325" s="129"/>
      <c r="DZ325" s="129"/>
      <c r="EA325" s="129"/>
      <c r="EB325" s="129"/>
      <c r="EC325" s="129"/>
      <c r="ED325" s="129"/>
      <c r="EE325" s="129"/>
      <c r="EF325" s="129"/>
      <c r="EG325" s="129"/>
      <c r="EH325" s="129"/>
      <c r="EI325" s="129"/>
      <c r="EJ325" s="129"/>
      <c r="EK325" s="129"/>
      <c r="EL325" s="129"/>
      <c r="EM325" s="129"/>
      <c r="EN325" s="129"/>
      <c r="EO325" s="129"/>
      <c r="EP325" s="129"/>
      <c r="EQ325" s="129"/>
      <c r="ER325" s="129"/>
      <c r="ES325" s="129"/>
      <c r="ET325" s="129"/>
      <c r="EU325" s="129"/>
      <c r="EV325" s="129"/>
      <c r="EW325" s="129"/>
    </row>
    <row r="326" spans="1:153" ht="2.25" customHeight="1">
      <c r="A326" s="133"/>
      <c r="B326" s="451"/>
      <c r="C326" s="133"/>
      <c r="D326" s="126"/>
      <c r="E326" s="126"/>
      <c r="F326" s="137"/>
      <c r="G326" s="126"/>
      <c r="H326" s="126"/>
      <c r="I326" s="126"/>
      <c r="J326" s="126"/>
      <c r="K326" s="126"/>
      <c r="L326" s="126"/>
      <c r="M326" s="126"/>
      <c r="N326" s="126"/>
      <c r="O326" s="126"/>
      <c r="P326" s="126"/>
      <c r="Q326" s="126"/>
      <c r="R326" s="126"/>
      <c r="S326" s="126"/>
      <c r="T326" s="126"/>
      <c r="U326" s="125"/>
      <c r="V326" s="125"/>
      <c r="W326" s="125"/>
      <c r="X326" s="125"/>
      <c r="Y326" s="125"/>
      <c r="Z326" s="125"/>
      <c r="AA326" s="125"/>
      <c r="AB326" s="125"/>
      <c r="AC326" s="125"/>
      <c r="AD326" s="125"/>
      <c r="AE326" s="125"/>
      <c r="AF326" s="293"/>
      <c r="AG326" s="293"/>
      <c r="AH326" s="293"/>
      <c r="AI326" s="294"/>
      <c r="AJ326" s="295"/>
      <c r="AK326" s="295"/>
      <c r="AL326" s="295"/>
      <c r="AM326" s="295"/>
      <c r="AN326" s="295"/>
      <c r="AO326" s="295"/>
      <c r="AP326" s="295"/>
      <c r="AQ326" s="295"/>
      <c r="AR326" s="295"/>
      <c r="AS326" s="295"/>
      <c r="AT326" s="295"/>
      <c r="AU326" s="122"/>
      <c r="AV326" s="115"/>
      <c r="AW326" s="7"/>
      <c r="AX326" s="295"/>
      <c r="AY326" s="295"/>
      <c r="AZ326" s="295"/>
      <c r="BA326" s="295"/>
      <c r="BB326" s="295"/>
      <c r="BC326" s="295"/>
      <c r="BD326" s="295"/>
      <c r="BE326" s="295"/>
      <c r="BF326" s="295"/>
      <c r="BG326" s="295"/>
      <c r="BH326" s="295"/>
      <c r="BI326" s="122"/>
      <c r="BJ326" s="115"/>
      <c r="BK326" s="200"/>
      <c r="BL326" s="129"/>
      <c r="BM326" s="160"/>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row>
    <row r="327" spans="1:153" ht="19.5" customHeight="1">
      <c r="A327" s="133"/>
      <c r="B327" s="451"/>
      <c r="C327" s="133" t="s">
        <v>1097</v>
      </c>
      <c r="D327" s="126"/>
      <c r="E327" s="126"/>
      <c r="F327" s="137"/>
      <c r="G327" s="126"/>
      <c r="H327" s="126"/>
      <c r="I327" s="126"/>
      <c r="J327" s="126"/>
      <c r="K327" s="126"/>
      <c r="L327" s="126"/>
      <c r="M327" s="126"/>
      <c r="N327" s="126"/>
      <c r="O327" s="126"/>
      <c r="P327" s="126"/>
      <c r="Q327" s="126"/>
      <c r="R327" s="126"/>
      <c r="S327" s="126"/>
      <c r="T327" s="126"/>
      <c r="U327" s="125"/>
      <c r="V327" s="125"/>
      <c r="W327" s="125"/>
      <c r="X327" s="125"/>
      <c r="Y327" s="125"/>
      <c r="Z327" s="125"/>
      <c r="AA327" s="125"/>
      <c r="AB327" s="125"/>
      <c r="AC327" s="125"/>
      <c r="AD327" s="125"/>
      <c r="AE327" s="125"/>
      <c r="AF327" s="310" t="s">
        <v>3196</v>
      </c>
      <c r="AG327" s="310"/>
      <c r="AH327" s="310"/>
      <c r="AI327" s="294"/>
      <c r="AJ327" s="312"/>
      <c r="AK327" s="313"/>
      <c r="AL327" s="313"/>
      <c r="AM327" s="313"/>
      <c r="AN327" s="313"/>
      <c r="AO327" s="313"/>
      <c r="AP327" s="313"/>
      <c r="AQ327" s="313"/>
      <c r="AR327" s="313"/>
      <c r="AS327" s="313"/>
      <c r="AT327" s="314"/>
      <c r="AU327" s="122"/>
      <c r="AV327" s="115" t="s">
        <v>0</v>
      </c>
      <c r="AW327" s="295"/>
      <c r="AX327" s="312"/>
      <c r="AY327" s="313"/>
      <c r="AZ327" s="313"/>
      <c r="BA327" s="313"/>
      <c r="BB327" s="313"/>
      <c r="BC327" s="313"/>
      <c r="BD327" s="313"/>
      <c r="BE327" s="313"/>
      <c r="BF327" s="313"/>
      <c r="BG327" s="313"/>
      <c r="BH327" s="314"/>
      <c r="BI327" s="122"/>
      <c r="BJ327" s="115" t="s">
        <v>2</v>
      </c>
      <c r="BK327" s="200"/>
      <c r="BL327" s="130" t="str">
        <f>IF(BM327&lt;&gt;"","●","")</f>
        <v/>
      </c>
      <c r="BM327" s="132" t="str">
        <f>IF(OR(AND(OR(AJ327=0,AJ327=""),OR(AX327&gt;0,AJ330+AJ333&gt;0,AX330+AX333&gt;0)),AND(OR(AJ327&gt;0,AJ330+AJ333&gt;0,AX330+AX333&gt;0),OR(AX327=0,AX327=""))),"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327&gt;AX327,"「算定回数」が「レセプト件数」よりも小さくなっています。算定レセプトにおける算定回数をご記入ください。",IF(COUNTIF(BL330:BL333,"●")&gt;0,"内訳の項目に記入内容の見直しが必要な欄があります。メッセージの内容をご確認のうえ、適宜、ご修正ください。",IF(AX327&lt;AX330+AX333,"当該項目の「算定回数」が、内訳の合計よりも小さくなっています。正しい算定回数をご記入ください。",IF(AJ327&lt;MAX(AJ330,AJ333),"当該項目の「レセプト件数」が、内訳の個別の項目の数値を下回っています。正しいレセプト件数をご記入ください。",IF(AND(AJ327+AX327&gt;0,SUM(AJ24:AT39,AJ69,AJ102,AJ132:AT153,AJ162,AJ171,AJ180,AJ189,AJ192:AT195,AJ201,AJ210,AJ219:AT222,AJ231:AT234,AJ243:AT267,AJ279:AT285,AJ291:AT306,AJ318,AJ336,AJ339:AT351,AJ393,AJ417,AJ435,AJ453,AJ456,AJ477)+SUM(AX24:BH39,AX69,AX102,AX132:BH153,AX162,AX171,AX180,AX189,AX192:BH195,AX201,AX210,AX219:BH222,AX231:BH234,AX243:BH267,AX279:BH285,AX291:BH306,AX318,AX336,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31"/>
      <c r="CW327" s="131"/>
      <c r="CX327" s="131"/>
      <c r="CY327" s="129"/>
      <c r="CZ327" s="129"/>
      <c r="DA327" s="129"/>
      <c r="DB327" s="129"/>
      <c r="DC327" s="129"/>
      <c r="DD327" s="129"/>
      <c r="DE327" s="129"/>
      <c r="DF327" s="129"/>
      <c r="DG327" s="129"/>
      <c r="DH327" s="129"/>
      <c r="DI327" s="129"/>
      <c r="DJ327" s="129"/>
      <c r="DK327" s="129"/>
      <c r="DL327" s="129"/>
      <c r="DM327" s="129"/>
      <c r="DN327" s="129"/>
      <c r="DO327" s="129"/>
      <c r="DP327" s="129"/>
      <c r="DQ327" s="129"/>
      <c r="DR327" s="129"/>
      <c r="DS327" s="129"/>
      <c r="DT327" s="129"/>
      <c r="DU327" s="129"/>
      <c r="DV327" s="129"/>
      <c r="DW327" s="129"/>
      <c r="DX327" s="129"/>
      <c r="DY327" s="129"/>
      <c r="DZ327" s="129"/>
      <c r="EA327" s="129"/>
      <c r="EB327" s="129"/>
      <c r="EC327" s="129"/>
      <c r="ED327" s="129"/>
      <c r="EE327" s="129"/>
      <c r="EF327" s="129"/>
      <c r="EG327" s="129"/>
      <c r="EH327" s="129"/>
      <c r="EI327" s="129"/>
      <c r="EJ327" s="129"/>
      <c r="EK327" s="129"/>
      <c r="EL327" s="129"/>
      <c r="EM327" s="129"/>
      <c r="EN327" s="129"/>
      <c r="EO327" s="129"/>
      <c r="EP327" s="129"/>
      <c r="EQ327" s="129"/>
      <c r="ER327" s="129"/>
      <c r="ES327" s="129"/>
      <c r="ET327" s="129"/>
      <c r="EU327" s="129"/>
      <c r="EV327" s="129"/>
      <c r="EW327" s="129"/>
    </row>
    <row r="328" spans="1:153" ht="2.25" customHeight="1" thickBot="1">
      <c r="A328" s="133"/>
      <c r="B328" s="451"/>
      <c r="C328" s="133"/>
      <c r="D328" s="127"/>
      <c r="E328" s="127"/>
      <c r="F328" s="134"/>
      <c r="G328" s="127"/>
      <c r="H328" s="127"/>
      <c r="I328" s="127"/>
      <c r="J328" s="127"/>
      <c r="K328" s="127"/>
      <c r="L328" s="127"/>
      <c r="M328" s="127"/>
      <c r="N328" s="127"/>
      <c r="O328" s="127"/>
      <c r="P328" s="127"/>
      <c r="Q328" s="127"/>
      <c r="R328" s="127"/>
      <c r="S328" s="127"/>
      <c r="T328" s="127"/>
      <c r="U328" s="1"/>
      <c r="V328" s="1"/>
      <c r="W328" s="1"/>
      <c r="X328" s="1"/>
      <c r="Y328" s="1"/>
      <c r="Z328" s="1"/>
      <c r="AA328" s="1"/>
      <c r="AB328" s="1"/>
      <c r="AC328" s="1"/>
      <c r="AD328" s="1"/>
      <c r="AE328" s="1"/>
      <c r="AF328" s="127"/>
      <c r="AG328" s="127"/>
      <c r="AH328" s="128"/>
      <c r="AI328" s="299"/>
      <c r="AJ328" s="298"/>
      <c r="AK328" s="298"/>
      <c r="AL328" s="298"/>
      <c r="AM328" s="298"/>
      <c r="AN328" s="298"/>
      <c r="AO328" s="298"/>
      <c r="AP328" s="298"/>
      <c r="AQ328" s="298"/>
      <c r="AR328" s="298"/>
      <c r="AS328" s="298"/>
      <c r="AT328" s="298"/>
      <c r="AU328" s="121"/>
      <c r="AV328" s="116"/>
      <c r="AW328" s="10"/>
      <c r="AX328" s="298"/>
      <c r="AY328" s="298"/>
      <c r="AZ328" s="298"/>
      <c r="BA328" s="298"/>
      <c r="BB328" s="298"/>
      <c r="BC328" s="298"/>
      <c r="BD328" s="298"/>
      <c r="BE328" s="298"/>
      <c r="BF328" s="298"/>
      <c r="BG328" s="298"/>
      <c r="BH328" s="298"/>
      <c r="BI328" s="121"/>
      <c r="BJ328" s="116"/>
      <c r="BK328" s="200"/>
      <c r="BL328" s="129"/>
      <c r="BM328" s="160"/>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c r="DH328" s="129"/>
      <c r="DI328" s="129"/>
      <c r="DJ328" s="129"/>
      <c r="DK328" s="129"/>
      <c r="DL328" s="129"/>
      <c r="DM328" s="129"/>
      <c r="DN328" s="129"/>
      <c r="DO328" s="129"/>
      <c r="DP328" s="129"/>
      <c r="DQ328" s="129"/>
      <c r="DR328" s="129"/>
      <c r="DS328" s="129"/>
      <c r="DT328" s="129"/>
      <c r="DU328" s="129"/>
      <c r="DV328" s="129"/>
      <c r="DW328" s="129"/>
      <c r="DX328" s="129"/>
      <c r="DY328" s="129"/>
      <c r="DZ328" s="129"/>
      <c r="EA328" s="129"/>
      <c r="EB328" s="129"/>
      <c r="EC328" s="129"/>
      <c r="ED328" s="129"/>
      <c r="EE328" s="129"/>
      <c r="EF328" s="129"/>
      <c r="EG328" s="129"/>
      <c r="EH328" s="129"/>
      <c r="EI328" s="129"/>
      <c r="EJ328" s="129"/>
      <c r="EK328" s="129"/>
      <c r="EL328" s="129"/>
      <c r="EM328" s="129"/>
      <c r="EN328" s="129"/>
      <c r="EO328" s="129"/>
      <c r="EP328" s="129"/>
      <c r="EQ328" s="129"/>
      <c r="ER328" s="129"/>
      <c r="ES328" s="129"/>
      <c r="ET328" s="129"/>
      <c r="EU328" s="129"/>
      <c r="EV328" s="129"/>
      <c r="EW328" s="129"/>
    </row>
    <row r="329" spans="1:153" ht="2.25" customHeight="1">
      <c r="A329" s="133"/>
      <c r="B329" s="451"/>
      <c r="C329" s="133"/>
      <c r="D329" s="365" t="s">
        <v>6370</v>
      </c>
      <c r="E329" s="440"/>
      <c r="F329" s="440"/>
      <c r="G329" s="440"/>
      <c r="H329" s="440"/>
      <c r="I329" s="440"/>
      <c r="J329" s="440"/>
      <c r="K329" s="440"/>
      <c r="L329" s="440"/>
      <c r="M329" s="440"/>
      <c r="N329" s="440"/>
      <c r="O329" s="440"/>
      <c r="P329" s="440"/>
      <c r="Q329" s="440"/>
      <c r="R329" s="440"/>
      <c r="S329" s="440"/>
      <c r="T329" s="440"/>
      <c r="U329" s="440"/>
      <c r="V329" s="440"/>
      <c r="W329" s="440"/>
      <c r="X329" s="440"/>
      <c r="Y329" s="440"/>
      <c r="Z329" s="440"/>
      <c r="AA329" s="440"/>
      <c r="AB329" s="440"/>
      <c r="AC329" s="440"/>
      <c r="AD329" s="440"/>
      <c r="AE329" s="440"/>
      <c r="AF329" s="293"/>
      <c r="AG329" s="293"/>
      <c r="AH329" s="293"/>
      <c r="AI329" s="294"/>
      <c r="AJ329" s="295"/>
      <c r="AK329" s="295"/>
      <c r="AL329" s="295"/>
      <c r="AM329" s="295"/>
      <c r="AN329" s="295"/>
      <c r="AO329" s="295"/>
      <c r="AP329" s="295"/>
      <c r="AQ329" s="295"/>
      <c r="AR329" s="295"/>
      <c r="AS329" s="295"/>
      <c r="AT329" s="295"/>
      <c r="AU329" s="122"/>
      <c r="AV329" s="115"/>
      <c r="AW329" s="7"/>
      <c r="AX329" s="295"/>
      <c r="AY329" s="295"/>
      <c r="AZ329" s="295"/>
      <c r="BA329" s="295"/>
      <c r="BB329" s="295"/>
      <c r="BC329" s="295"/>
      <c r="BD329" s="295"/>
      <c r="BE329" s="295"/>
      <c r="BF329" s="295"/>
      <c r="BG329" s="295"/>
      <c r="BH329" s="295"/>
      <c r="BI329" s="122"/>
      <c r="BJ329" s="115"/>
      <c r="BK329" s="200"/>
      <c r="BL329" s="129"/>
      <c r="BM329" s="160"/>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c r="DH329" s="129"/>
      <c r="DI329" s="129"/>
      <c r="DJ329" s="129"/>
      <c r="DK329" s="129"/>
      <c r="DL329" s="129"/>
      <c r="DM329" s="129"/>
      <c r="DN329" s="129"/>
      <c r="DO329" s="129"/>
      <c r="DP329" s="129"/>
      <c r="DQ329" s="129"/>
      <c r="DR329" s="129"/>
      <c r="DS329" s="129"/>
      <c r="DT329" s="129"/>
      <c r="DU329" s="129"/>
      <c r="DV329" s="129"/>
      <c r="DW329" s="129"/>
      <c r="DX329" s="129"/>
      <c r="DY329" s="129"/>
      <c r="DZ329" s="129"/>
      <c r="EA329" s="129"/>
      <c r="EB329" s="129"/>
      <c r="EC329" s="129"/>
      <c r="ED329" s="129"/>
      <c r="EE329" s="129"/>
      <c r="EF329" s="129"/>
      <c r="EG329" s="129"/>
      <c r="EH329" s="129"/>
      <c r="EI329" s="129"/>
      <c r="EJ329" s="129"/>
      <c r="EK329" s="129"/>
      <c r="EL329" s="129"/>
      <c r="EM329" s="129"/>
      <c r="EN329" s="129"/>
      <c r="EO329" s="129"/>
      <c r="EP329" s="129"/>
      <c r="EQ329" s="129"/>
      <c r="ER329" s="129"/>
      <c r="ES329" s="129"/>
      <c r="ET329" s="129"/>
      <c r="EU329" s="129"/>
      <c r="EV329" s="129"/>
      <c r="EW329" s="129"/>
    </row>
    <row r="330" spans="1:153" ht="19.5" customHeight="1">
      <c r="A330" s="133"/>
      <c r="B330" s="451"/>
      <c r="C330" s="133"/>
      <c r="D330" s="441"/>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310" t="s">
        <v>3197</v>
      </c>
      <c r="AG330" s="310"/>
      <c r="AH330" s="310"/>
      <c r="AI330" s="294"/>
      <c r="AJ330" s="312"/>
      <c r="AK330" s="313"/>
      <c r="AL330" s="313"/>
      <c r="AM330" s="313"/>
      <c r="AN330" s="313"/>
      <c r="AO330" s="313"/>
      <c r="AP330" s="313"/>
      <c r="AQ330" s="313"/>
      <c r="AR330" s="313"/>
      <c r="AS330" s="313"/>
      <c r="AT330" s="314"/>
      <c r="AU330" s="122"/>
      <c r="AV330" s="115" t="s">
        <v>0</v>
      </c>
      <c r="AW330" s="295"/>
      <c r="AX330" s="312"/>
      <c r="AY330" s="313"/>
      <c r="AZ330" s="313"/>
      <c r="BA330" s="313"/>
      <c r="BB330" s="313"/>
      <c r="BC330" s="313"/>
      <c r="BD330" s="313"/>
      <c r="BE330" s="313"/>
      <c r="BF330" s="313"/>
      <c r="BG330" s="313"/>
      <c r="BH330" s="314"/>
      <c r="BI330" s="122"/>
      <c r="BJ330" s="115" t="s">
        <v>2</v>
      </c>
      <c r="BK330" s="200"/>
      <c r="BL330" s="130" t="str">
        <f>IF(BM330&lt;&gt;"","●","")</f>
        <v/>
      </c>
      <c r="BM330" s="132" t="str">
        <f>IF(OR(AND(OR(AJ330=0,AJ330=""),AX330&gt;0),AND(AJ330&gt;0,OR(AX330=0,AX330=""))),"「レセプト件数」、「算定回数」のいずれかが「0」か「空白」となっていますが、それ以外が1以上となっています。正しいレセプト件数・算定回数をご記入ください。",IF(AJ330&gt;AX330,"「算定回数」が「レセプト件数」よりも小さくなっています。算定レセプトにおける算定回数をご記入ください。",""))</f>
        <v/>
      </c>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31"/>
      <c r="CW330" s="131"/>
      <c r="CX330" s="131"/>
      <c r="CY330" s="129"/>
      <c r="CZ330" s="129"/>
      <c r="DA330" s="129"/>
      <c r="DB330" s="129"/>
      <c r="DC330" s="129"/>
      <c r="DD330" s="129"/>
      <c r="DE330" s="129"/>
      <c r="DF330" s="129"/>
      <c r="DG330" s="129"/>
      <c r="DH330" s="129"/>
      <c r="DI330" s="129"/>
      <c r="DJ330" s="129"/>
      <c r="DK330" s="129"/>
      <c r="DL330" s="129"/>
      <c r="DM330" s="129"/>
      <c r="DN330" s="129"/>
      <c r="DO330" s="129"/>
      <c r="DP330" s="129"/>
      <c r="DQ330" s="129"/>
      <c r="DR330" s="129"/>
      <c r="DS330" s="129"/>
      <c r="DT330" s="129"/>
      <c r="DU330" s="129"/>
      <c r="DV330" s="129"/>
      <c r="DW330" s="129"/>
      <c r="DX330" s="129"/>
      <c r="DY330" s="129"/>
      <c r="DZ330" s="129"/>
      <c r="EA330" s="129"/>
      <c r="EB330" s="129"/>
      <c r="EC330" s="129"/>
      <c r="ED330" s="129"/>
      <c r="EE330" s="129"/>
      <c r="EF330" s="129"/>
      <c r="EG330" s="129"/>
      <c r="EH330" s="129"/>
      <c r="EI330" s="129"/>
      <c r="EJ330" s="129"/>
      <c r="EK330" s="129"/>
      <c r="EL330" s="129"/>
      <c r="EM330" s="129"/>
      <c r="EN330" s="129"/>
      <c r="EO330" s="129"/>
      <c r="EP330" s="129"/>
      <c r="EQ330" s="129"/>
      <c r="ER330" s="129"/>
      <c r="ES330" s="129"/>
      <c r="ET330" s="129"/>
      <c r="EU330" s="129"/>
      <c r="EV330" s="129"/>
      <c r="EW330" s="129"/>
    </row>
    <row r="331" spans="1:153" ht="2.25" customHeight="1" thickBot="1">
      <c r="A331" s="133"/>
      <c r="B331" s="451"/>
      <c r="C331" s="133"/>
      <c r="D331" s="443"/>
      <c r="E331" s="444"/>
      <c r="F331" s="444"/>
      <c r="G331" s="444"/>
      <c r="H331" s="444"/>
      <c r="I331" s="444"/>
      <c r="J331" s="444"/>
      <c r="K331" s="444"/>
      <c r="L331" s="444"/>
      <c r="M331" s="444"/>
      <c r="N331" s="444"/>
      <c r="O331" s="444"/>
      <c r="P331" s="444"/>
      <c r="Q331" s="444"/>
      <c r="R331" s="444"/>
      <c r="S331" s="444"/>
      <c r="T331" s="444"/>
      <c r="U331" s="444"/>
      <c r="V331" s="444"/>
      <c r="W331" s="444"/>
      <c r="X331" s="444"/>
      <c r="Y331" s="444"/>
      <c r="Z331" s="444"/>
      <c r="AA331" s="444"/>
      <c r="AB331" s="444"/>
      <c r="AC331" s="444"/>
      <c r="AD331" s="444"/>
      <c r="AE331" s="444"/>
      <c r="AF331" s="127"/>
      <c r="AG331" s="127"/>
      <c r="AH331" s="128"/>
      <c r="AI331" s="299"/>
      <c r="AJ331" s="298"/>
      <c r="AK331" s="298"/>
      <c r="AL331" s="298"/>
      <c r="AM331" s="298"/>
      <c r="AN331" s="298"/>
      <c r="AO331" s="298"/>
      <c r="AP331" s="298"/>
      <c r="AQ331" s="298"/>
      <c r="AR331" s="298"/>
      <c r="AS331" s="298"/>
      <c r="AT331" s="298"/>
      <c r="AU331" s="121"/>
      <c r="AV331" s="116"/>
      <c r="AW331" s="298"/>
      <c r="AX331" s="298"/>
      <c r="AY331" s="298"/>
      <c r="AZ331" s="298"/>
      <c r="BA331" s="298"/>
      <c r="BB331" s="298"/>
      <c r="BC331" s="298"/>
      <c r="BD331" s="298"/>
      <c r="BE331" s="298"/>
      <c r="BF331" s="298"/>
      <c r="BG331" s="298"/>
      <c r="BH331" s="298"/>
      <c r="BI331" s="121"/>
      <c r="BJ331" s="116"/>
      <c r="BK331" s="200"/>
      <c r="BL331" s="129"/>
      <c r="BM331" s="160"/>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c r="DH331" s="129"/>
      <c r="DI331" s="129"/>
      <c r="DJ331" s="129"/>
      <c r="DK331" s="129"/>
      <c r="DL331" s="129"/>
      <c r="DM331" s="129"/>
      <c r="DN331" s="129"/>
      <c r="DO331" s="129"/>
      <c r="DP331" s="129"/>
      <c r="DQ331" s="129"/>
      <c r="DR331" s="129"/>
      <c r="DS331" s="129"/>
      <c r="DT331" s="129"/>
      <c r="DU331" s="129"/>
      <c r="DV331" s="129"/>
      <c r="DW331" s="129"/>
      <c r="DX331" s="129"/>
      <c r="DY331" s="129"/>
      <c r="DZ331" s="129"/>
      <c r="EA331" s="129"/>
      <c r="EB331" s="129"/>
      <c r="EC331" s="129"/>
      <c r="ED331" s="129"/>
      <c r="EE331" s="129"/>
      <c r="EF331" s="129"/>
      <c r="EG331" s="129"/>
      <c r="EH331" s="129"/>
      <c r="EI331" s="129"/>
      <c r="EJ331" s="129"/>
      <c r="EK331" s="129"/>
      <c r="EL331" s="129"/>
      <c r="EM331" s="129"/>
      <c r="EN331" s="129"/>
      <c r="EO331" s="129"/>
      <c r="EP331" s="129"/>
      <c r="EQ331" s="129"/>
      <c r="ER331" s="129"/>
      <c r="ES331" s="129"/>
      <c r="ET331" s="129"/>
      <c r="EU331" s="129"/>
      <c r="EV331" s="129"/>
      <c r="EW331" s="129"/>
    </row>
    <row r="332" spans="1:153" ht="2.25" customHeight="1">
      <c r="A332" s="133"/>
      <c r="B332" s="451"/>
      <c r="C332" s="133"/>
      <c r="D332" s="365" t="s">
        <v>6371</v>
      </c>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293"/>
      <c r="AG332" s="293"/>
      <c r="AH332" s="293"/>
      <c r="AI332" s="294"/>
      <c r="AJ332" s="295"/>
      <c r="AK332" s="295"/>
      <c r="AL332" s="295"/>
      <c r="AM332" s="295"/>
      <c r="AN332" s="295"/>
      <c r="AO332" s="295"/>
      <c r="AP332" s="295"/>
      <c r="AQ332" s="295"/>
      <c r="AR332" s="295"/>
      <c r="AS332" s="295"/>
      <c r="AT332" s="295"/>
      <c r="AU332" s="122"/>
      <c r="AV332" s="115"/>
      <c r="AW332" s="7"/>
      <c r="AX332" s="295"/>
      <c r="AY332" s="295"/>
      <c r="AZ332" s="295"/>
      <c r="BA332" s="295"/>
      <c r="BB332" s="295"/>
      <c r="BC332" s="295"/>
      <c r="BD332" s="295"/>
      <c r="BE332" s="295"/>
      <c r="BF332" s="295"/>
      <c r="BG332" s="295"/>
      <c r="BH332" s="295"/>
      <c r="BI332" s="122"/>
      <c r="BJ332" s="115"/>
      <c r="BK332" s="200"/>
      <c r="BL332" s="129"/>
      <c r="BM332" s="160"/>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c r="DH332" s="129"/>
      <c r="DI332" s="129"/>
      <c r="DJ332" s="129"/>
      <c r="DK332" s="129"/>
      <c r="DL332" s="129"/>
      <c r="DM332" s="129"/>
      <c r="DN332" s="129"/>
      <c r="DO332" s="129"/>
      <c r="DP332" s="129"/>
      <c r="DQ332" s="129"/>
      <c r="DR332" s="129"/>
      <c r="DS332" s="129"/>
      <c r="DT332" s="129"/>
      <c r="DU332" s="129"/>
      <c r="DV332" s="129"/>
      <c r="DW332" s="129"/>
      <c r="DX332" s="129"/>
      <c r="DY332" s="129"/>
      <c r="DZ332" s="129"/>
      <c r="EA332" s="129"/>
      <c r="EB332" s="129"/>
      <c r="EC332" s="129"/>
      <c r="ED332" s="129"/>
      <c r="EE332" s="129"/>
      <c r="EF332" s="129"/>
      <c r="EG332" s="129"/>
      <c r="EH332" s="129"/>
      <c r="EI332" s="129"/>
      <c r="EJ332" s="129"/>
      <c r="EK332" s="129"/>
      <c r="EL332" s="129"/>
      <c r="EM332" s="129"/>
      <c r="EN332" s="129"/>
      <c r="EO332" s="129"/>
      <c r="EP332" s="129"/>
      <c r="EQ332" s="129"/>
      <c r="ER332" s="129"/>
      <c r="ES332" s="129"/>
      <c r="ET332" s="129"/>
      <c r="EU332" s="129"/>
      <c r="EV332" s="129"/>
      <c r="EW332" s="129"/>
    </row>
    <row r="333" spans="1:153" ht="19.5" customHeight="1">
      <c r="A333" s="133"/>
      <c r="B333" s="451"/>
      <c r="C333" s="133"/>
      <c r="D333" s="441"/>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310" t="s">
        <v>3198</v>
      </c>
      <c r="AG333" s="310"/>
      <c r="AH333" s="310"/>
      <c r="AI333" s="294"/>
      <c r="AJ333" s="312"/>
      <c r="AK333" s="313"/>
      <c r="AL333" s="313"/>
      <c r="AM333" s="313"/>
      <c r="AN333" s="313"/>
      <c r="AO333" s="313"/>
      <c r="AP333" s="313"/>
      <c r="AQ333" s="313"/>
      <c r="AR333" s="313"/>
      <c r="AS333" s="313"/>
      <c r="AT333" s="314"/>
      <c r="AU333" s="122"/>
      <c r="AV333" s="115" t="s">
        <v>0</v>
      </c>
      <c r="AW333" s="295"/>
      <c r="AX333" s="312"/>
      <c r="AY333" s="313"/>
      <c r="AZ333" s="313"/>
      <c r="BA333" s="313"/>
      <c r="BB333" s="313"/>
      <c r="BC333" s="313"/>
      <c r="BD333" s="313"/>
      <c r="BE333" s="313"/>
      <c r="BF333" s="313"/>
      <c r="BG333" s="313"/>
      <c r="BH333" s="314"/>
      <c r="BI333" s="122"/>
      <c r="BJ333" s="115" t="s">
        <v>2</v>
      </c>
      <c r="BK333" s="200"/>
      <c r="BL333" s="130" t="str">
        <f>IF(BM333&lt;&gt;"","●","")</f>
        <v/>
      </c>
      <c r="BM333" s="132" t="str">
        <f>IF(OR(AND(OR(AJ333=0,AJ333=""),AX333&gt;0),AND(AJ333&gt;0,OR(AX333=0,AX333=""))),"「レセプト件数」、「算定回数」のいずれかが「0」か「空白」となっていますが、それ以外が1以上となっています。正しいレセプト件数・算定回数をご記入ください。",IF(AJ333&gt;AX333,"「算定回数」が「レセプト件数」よりも小さくなっています。算定レセプトにおける算定回数をご記入ください。",""))</f>
        <v/>
      </c>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31"/>
      <c r="CW333" s="131"/>
      <c r="CX333" s="131"/>
      <c r="CY333" s="129"/>
      <c r="CZ333" s="129"/>
      <c r="DA333" s="129"/>
      <c r="DB333" s="129"/>
      <c r="DC333" s="129"/>
      <c r="DD333" s="129"/>
      <c r="DE333" s="129"/>
      <c r="DF333" s="129"/>
      <c r="DG333" s="129"/>
      <c r="DH333" s="129"/>
      <c r="DI333" s="129"/>
      <c r="DJ333" s="129"/>
      <c r="DK333" s="129"/>
      <c r="DL333" s="129"/>
      <c r="DM333" s="129"/>
      <c r="DN333" s="129"/>
      <c r="DO333" s="129"/>
      <c r="DP333" s="129"/>
      <c r="DQ333" s="129"/>
      <c r="DR333" s="129"/>
      <c r="DS333" s="129"/>
      <c r="DT333" s="129"/>
      <c r="DU333" s="129"/>
      <c r="DV333" s="129"/>
      <c r="DW333" s="129"/>
      <c r="DX333" s="129"/>
      <c r="DY333" s="129"/>
      <c r="DZ333" s="129"/>
      <c r="EA333" s="129"/>
      <c r="EB333" s="129"/>
      <c r="EC333" s="129"/>
      <c r="ED333" s="129"/>
      <c r="EE333" s="129"/>
      <c r="EF333" s="129"/>
      <c r="EG333" s="129"/>
      <c r="EH333" s="129"/>
      <c r="EI333" s="129"/>
      <c r="EJ333" s="129"/>
      <c r="EK333" s="129"/>
      <c r="EL333" s="129"/>
      <c r="EM333" s="129"/>
      <c r="EN333" s="129"/>
      <c r="EO333" s="129"/>
      <c r="EP333" s="129"/>
      <c r="EQ333" s="129"/>
      <c r="ER333" s="129"/>
      <c r="ES333" s="129"/>
      <c r="ET333" s="129"/>
      <c r="EU333" s="129"/>
      <c r="EV333" s="129"/>
      <c r="EW333" s="129"/>
    </row>
    <row r="334" spans="1:153" ht="2.25" customHeight="1" thickBot="1">
      <c r="A334" s="133"/>
      <c r="B334" s="451"/>
      <c r="C334" s="37"/>
      <c r="D334" s="443"/>
      <c r="E334" s="444"/>
      <c r="F334" s="444"/>
      <c r="G334" s="444"/>
      <c r="H334" s="444"/>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127"/>
      <c r="AG334" s="127"/>
      <c r="AH334" s="128"/>
      <c r="AI334" s="299"/>
      <c r="AJ334" s="298"/>
      <c r="AK334" s="298"/>
      <c r="AL334" s="298"/>
      <c r="AM334" s="298"/>
      <c r="AN334" s="298"/>
      <c r="AO334" s="298"/>
      <c r="AP334" s="298"/>
      <c r="AQ334" s="298"/>
      <c r="AR334" s="298"/>
      <c r="AS334" s="298"/>
      <c r="AT334" s="298"/>
      <c r="AU334" s="121"/>
      <c r="AV334" s="116"/>
      <c r="AW334" s="10"/>
      <c r="AX334" s="298"/>
      <c r="AY334" s="298"/>
      <c r="AZ334" s="298"/>
      <c r="BA334" s="298"/>
      <c r="BB334" s="298"/>
      <c r="BC334" s="298"/>
      <c r="BD334" s="298"/>
      <c r="BE334" s="298"/>
      <c r="BF334" s="298"/>
      <c r="BG334" s="298"/>
      <c r="BH334" s="298"/>
      <c r="BI334" s="121"/>
      <c r="BJ334" s="116"/>
      <c r="BK334" s="200"/>
      <c r="BL334" s="129"/>
      <c r="BM334" s="160"/>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c r="DH334" s="129"/>
      <c r="DI334" s="129"/>
      <c r="DJ334" s="129"/>
      <c r="DK334" s="129"/>
      <c r="DL334" s="129"/>
      <c r="DM334" s="129"/>
      <c r="DN334" s="129"/>
      <c r="DO334" s="129"/>
      <c r="DP334" s="129"/>
      <c r="DQ334" s="129"/>
      <c r="DR334" s="129"/>
      <c r="DS334" s="129"/>
      <c r="DT334" s="129"/>
      <c r="DU334" s="129"/>
      <c r="DV334" s="129"/>
      <c r="DW334" s="129"/>
      <c r="DX334" s="129"/>
      <c r="DY334" s="129"/>
      <c r="DZ334" s="129"/>
      <c r="EA334" s="129"/>
      <c r="EB334" s="129"/>
      <c r="EC334" s="129"/>
      <c r="ED334" s="129"/>
      <c r="EE334" s="129"/>
      <c r="EF334" s="129"/>
      <c r="EG334" s="129"/>
      <c r="EH334" s="129"/>
      <c r="EI334" s="129"/>
      <c r="EJ334" s="129"/>
      <c r="EK334" s="129"/>
      <c r="EL334" s="129"/>
      <c r="EM334" s="129"/>
      <c r="EN334" s="129"/>
      <c r="EO334" s="129"/>
      <c r="EP334" s="129"/>
      <c r="EQ334" s="129"/>
      <c r="ER334" s="129"/>
      <c r="ES334" s="129"/>
      <c r="ET334" s="129"/>
      <c r="EU334" s="129"/>
      <c r="EV334" s="129"/>
      <c r="EW334" s="129"/>
    </row>
    <row r="335" spans="1:153" ht="2.25" customHeight="1">
      <c r="A335" s="133"/>
      <c r="B335" s="451"/>
      <c r="C335" s="133"/>
      <c r="D335" s="126"/>
      <c r="E335" s="126"/>
      <c r="F335" s="137"/>
      <c r="G335" s="126"/>
      <c r="H335" s="126"/>
      <c r="I335" s="126"/>
      <c r="J335" s="126"/>
      <c r="K335" s="126"/>
      <c r="L335" s="126"/>
      <c r="M335" s="126"/>
      <c r="N335" s="126"/>
      <c r="O335" s="126"/>
      <c r="P335" s="126"/>
      <c r="Q335" s="126"/>
      <c r="R335" s="126"/>
      <c r="S335" s="126"/>
      <c r="T335" s="126"/>
      <c r="U335" s="125"/>
      <c r="V335" s="125"/>
      <c r="W335" s="125"/>
      <c r="X335" s="125"/>
      <c r="Y335" s="125"/>
      <c r="Z335" s="125"/>
      <c r="AA335" s="125"/>
      <c r="AB335" s="125"/>
      <c r="AC335" s="125"/>
      <c r="AD335" s="125"/>
      <c r="AE335" s="125"/>
      <c r="AF335" s="293"/>
      <c r="AG335" s="293"/>
      <c r="AH335" s="293"/>
      <c r="AI335" s="294"/>
      <c r="AJ335" s="295"/>
      <c r="AK335" s="295"/>
      <c r="AL335" s="295"/>
      <c r="AM335" s="295"/>
      <c r="AN335" s="295"/>
      <c r="AO335" s="295"/>
      <c r="AP335" s="295"/>
      <c r="AQ335" s="295"/>
      <c r="AR335" s="295"/>
      <c r="AS335" s="295"/>
      <c r="AT335" s="295"/>
      <c r="AU335" s="122"/>
      <c r="AV335" s="115"/>
      <c r="AW335" s="7"/>
      <c r="AX335" s="295"/>
      <c r="AY335" s="295"/>
      <c r="AZ335" s="295"/>
      <c r="BA335" s="295"/>
      <c r="BB335" s="295"/>
      <c r="BC335" s="295"/>
      <c r="BD335" s="295"/>
      <c r="BE335" s="295"/>
      <c r="BF335" s="295"/>
      <c r="BG335" s="295"/>
      <c r="BH335" s="295"/>
      <c r="BI335" s="122"/>
      <c r="BJ335" s="115"/>
      <c r="BK335" s="200"/>
      <c r="BL335" s="129"/>
      <c r="BM335" s="160"/>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29"/>
      <c r="DZ335" s="129"/>
      <c r="EA335" s="129"/>
      <c r="EB335" s="129"/>
      <c r="EC335" s="129"/>
      <c r="ED335" s="129"/>
      <c r="EE335" s="129"/>
      <c r="EF335" s="129"/>
      <c r="EG335" s="129"/>
      <c r="EH335" s="129"/>
      <c r="EI335" s="129"/>
      <c r="EJ335" s="129"/>
      <c r="EK335" s="129"/>
      <c r="EL335" s="129"/>
      <c r="EM335" s="129"/>
      <c r="EN335" s="129"/>
      <c r="EO335" s="129"/>
      <c r="EP335" s="129"/>
      <c r="EQ335" s="129"/>
      <c r="ER335" s="129"/>
      <c r="ES335" s="129"/>
      <c r="ET335" s="129"/>
      <c r="EU335" s="129"/>
      <c r="EV335" s="129"/>
      <c r="EW335" s="129"/>
    </row>
    <row r="336" spans="1:153" ht="19.5" customHeight="1">
      <c r="A336" s="133"/>
      <c r="B336" s="451"/>
      <c r="C336" s="133" t="s">
        <v>1098</v>
      </c>
      <c r="D336" s="126"/>
      <c r="E336" s="126"/>
      <c r="F336" s="137"/>
      <c r="G336" s="126"/>
      <c r="H336" s="126"/>
      <c r="I336" s="126"/>
      <c r="J336" s="126"/>
      <c r="K336" s="126"/>
      <c r="L336" s="126"/>
      <c r="M336" s="126"/>
      <c r="N336" s="126"/>
      <c r="O336" s="126"/>
      <c r="P336" s="126"/>
      <c r="Q336" s="126"/>
      <c r="R336" s="126"/>
      <c r="S336" s="126"/>
      <c r="T336" s="126"/>
      <c r="U336" s="125"/>
      <c r="V336" s="125"/>
      <c r="W336" s="125"/>
      <c r="X336" s="125"/>
      <c r="Y336" s="125"/>
      <c r="Z336" s="125"/>
      <c r="AA336" s="125"/>
      <c r="AB336" s="125"/>
      <c r="AC336" s="125"/>
      <c r="AD336" s="125"/>
      <c r="AE336" s="125"/>
      <c r="AF336" s="310" t="s">
        <v>3199</v>
      </c>
      <c r="AG336" s="310"/>
      <c r="AH336" s="310"/>
      <c r="AI336" s="294"/>
      <c r="AJ336" s="312"/>
      <c r="AK336" s="313"/>
      <c r="AL336" s="313"/>
      <c r="AM336" s="313"/>
      <c r="AN336" s="313"/>
      <c r="AO336" s="313"/>
      <c r="AP336" s="313"/>
      <c r="AQ336" s="313"/>
      <c r="AR336" s="313"/>
      <c r="AS336" s="313"/>
      <c r="AT336" s="314"/>
      <c r="AU336" s="122"/>
      <c r="AV336" s="115" t="s">
        <v>0</v>
      </c>
      <c r="AW336" s="295"/>
      <c r="AX336" s="312"/>
      <c r="AY336" s="313"/>
      <c r="AZ336" s="313"/>
      <c r="BA336" s="313"/>
      <c r="BB336" s="313"/>
      <c r="BC336" s="313"/>
      <c r="BD336" s="313"/>
      <c r="BE336" s="313"/>
      <c r="BF336" s="313"/>
      <c r="BG336" s="313"/>
      <c r="BH336" s="314"/>
      <c r="BI336" s="122"/>
      <c r="BJ336" s="115" t="s">
        <v>2</v>
      </c>
      <c r="BK336" s="200"/>
      <c r="BL336" s="130" t="str">
        <f>IF(BM336&lt;&gt;"","●","")</f>
        <v/>
      </c>
      <c r="BM336" s="132" t="str">
        <f>IF(OR(AND(OR(AJ336=0,AJ336=""),AX336&gt;0),AND(AJ336&gt;0,OR(AX336=0,AX336=""))),"「レセプト件数」、「算定回数」のいずれかが「0」か「空白」となっていますが、それ以外が1以上となっています。正しいレセプト件数・算定回数をご記入ください。",IF(AJ336&gt;AX336,"「算定回数」が「レセプト件数」よりも小さくなっています。算定レセプトにおける算定回数をご記入ください。",IF(AND(AJ336+AX336&gt;0,SUM(AJ24:AT33,AJ39,AJ69,AJ102,AJ132:AT150,AJ153,AJ162,AJ171,AJ180,AJ189,AJ192:AT195,AJ201,AJ210,AJ219:AT222,AJ231:AT234,AJ243:AT267,AJ279:AT285,AJ291:AT306,AJ318,AJ327,AJ339:AT351,AJ393,AJ417,AJ435,AJ453,AJ456,AJ477)+SUM(AX24:BH33,AX39,AX69,AX102,AX132:BH150,AX153,AX162,AX171,AX180,AX189,AX192:BH195,AX201,AX210,AX219:BH222,AX231:BH234,AX243:BH267,AX279:BH285,AX291:BH306,AX318,AX327,AX339:BH351,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31"/>
      <c r="CW336" s="131"/>
      <c r="CX336" s="131"/>
      <c r="CY336" s="129"/>
      <c r="CZ336" s="129"/>
      <c r="DA336" s="129"/>
      <c r="DB336" s="129"/>
      <c r="DC336" s="129"/>
      <c r="DD336" s="129"/>
      <c r="DE336" s="129"/>
      <c r="DF336" s="129"/>
      <c r="DG336" s="129"/>
      <c r="DH336" s="129"/>
      <c r="DI336" s="129"/>
      <c r="DJ336" s="129"/>
      <c r="DK336" s="129"/>
      <c r="DL336" s="129"/>
      <c r="DM336" s="129"/>
      <c r="DN336" s="129"/>
      <c r="DO336" s="129"/>
      <c r="DP336" s="129"/>
      <c r="DQ336" s="129"/>
      <c r="DR336" s="129"/>
      <c r="DS336" s="129"/>
      <c r="DT336" s="129"/>
      <c r="DU336" s="129"/>
      <c r="DV336" s="129"/>
      <c r="DW336" s="129"/>
      <c r="DX336" s="129"/>
      <c r="DY336" s="129"/>
      <c r="DZ336" s="129"/>
      <c r="EA336" s="129"/>
      <c r="EB336" s="129"/>
      <c r="EC336" s="129"/>
      <c r="ED336" s="129"/>
      <c r="EE336" s="129"/>
      <c r="EF336" s="129"/>
      <c r="EG336" s="129"/>
      <c r="EH336" s="129"/>
      <c r="EI336" s="129"/>
      <c r="EJ336" s="129"/>
      <c r="EK336" s="129"/>
      <c r="EL336" s="129"/>
      <c r="EM336" s="129"/>
      <c r="EN336" s="129"/>
      <c r="EO336" s="129"/>
      <c r="EP336" s="129"/>
      <c r="EQ336" s="129"/>
      <c r="ER336" s="129"/>
      <c r="ES336" s="129"/>
      <c r="ET336" s="129"/>
      <c r="EU336" s="129"/>
      <c r="EV336" s="129"/>
      <c r="EW336" s="129"/>
    </row>
    <row r="337" spans="1:153" ht="2.25" customHeight="1" thickBot="1">
      <c r="A337" s="133"/>
      <c r="B337" s="451"/>
      <c r="C337" s="37"/>
      <c r="D337" s="127"/>
      <c r="E337" s="127"/>
      <c r="F337" s="134"/>
      <c r="G337" s="127"/>
      <c r="H337" s="127"/>
      <c r="I337" s="127"/>
      <c r="J337" s="127"/>
      <c r="K337" s="127"/>
      <c r="L337" s="127"/>
      <c r="M337" s="127"/>
      <c r="N337" s="127"/>
      <c r="O337" s="127"/>
      <c r="P337" s="127"/>
      <c r="Q337" s="127"/>
      <c r="R337" s="127"/>
      <c r="S337" s="127"/>
      <c r="T337" s="127"/>
      <c r="U337" s="1"/>
      <c r="V337" s="1"/>
      <c r="W337" s="1"/>
      <c r="X337" s="1"/>
      <c r="Y337" s="1"/>
      <c r="Z337" s="1"/>
      <c r="AA337" s="1"/>
      <c r="AB337" s="1"/>
      <c r="AC337" s="1"/>
      <c r="AD337" s="1"/>
      <c r="AE337" s="1"/>
      <c r="AF337" s="127"/>
      <c r="AG337" s="127"/>
      <c r="AH337" s="128"/>
      <c r="AI337" s="299"/>
      <c r="AJ337" s="298"/>
      <c r="AK337" s="298"/>
      <c r="AL337" s="298"/>
      <c r="AM337" s="298"/>
      <c r="AN337" s="298"/>
      <c r="AO337" s="298"/>
      <c r="AP337" s="298"/>
      <c r="AQ337" s="298"/>
      <c r="AR337" s="298"/>
      <c r="AS337" s="298"/>
      <c r="AT337" s="298"/>
      <c r="AU337" s="121"/>
      <c r="AV337" s="116"/>
      <c r="AW337" s="10"/>
      <c r="AX337" s="298"/>
      <c r="AY337" s="298"/>
      <c r="AZ337" s="298"/>
      <c r="BA337" s="298"/>
      <c r="BB337" s="298"/>
      <c r="BC337" s="298"/>
      <c r="BD337" s="298"/>
      <c r="BE337" s="298"/>
      <c r="BF337" s="298"/>
      <c r="BG337" s="298"/>
      <c r="BH337" s="298"/>
      <c r="BI337" s="121"/>
      <c r="BJ337" s="116"/>
      <c r="BK337" s="200"/>
      <c r="BL337" s="129"/>
      <c r="BM337" s="160"/>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c r="DH337" s="129"/>
      <c r="DI337" s="129"/>
      <c r="DJ337" s="129"/>
      <c r="DK337" s="129"/>
      <c r="DL337" s="129"/>
      <c r="DM337" s="129"/>
      <c r="DN337" s="129"/>
      <c r="DO337" s="129"/>
      <c r="DP337" s="129"/>
      <c r="DQ337" s="129"/>
      <c r="DR337" s="129"/>
      <c r="DS337" s="129"/>
      <c r="DT337" s="129"/>
      <c r="DU337" s="129"/>
      <c r="DV337" s="129"/>
      <c r="DW337" s="129"/>
      <c r="DX337" s="129"/>
      <c r="DY337" s="129"/>
      <c r="DZ337" s="129"/>
      <c r="EA337" s="129"/>
      <c r="EB337" s="129"/>
      <c r="EC337" s="129"/>
      <c r="ED337" s="129"/>
      <c r="EE337" s="129"/>
      <c r="EF337" s="129"/>
      <c r="EG337" s="129"/>
      <c r="EH337" s="129"/>
      <c r="EI337" s="129"/>
      <c r="EJ337" s="129"/>
      <c r="EK337" s="129"/>
      <c r="EL337" s="129"/>
      <c r="EM337" s="129"/>
      <c r="EN337" s="129"/>
      <c r="EO337" s="129"/>
      <c r="EP337" s="129"/>
      <c r="EQ337" s="129"/>
      <c r="ER337" s="129"/>
      <c r="ES337" s="129"/>
      <c r="ET337" s="129"/>
      <c r="EU337" s="129"/>
      <c r="EV337" s="129"/>
      <c r="EW337" s="129"/>
    </row>
    <row r="338" spans="1:153" ht="2.25" customHeight="1">
      <c r="A338" s="133"/>
      <c r="B338" s="451"/>
      <c r="C338" s="133"/>
      <c r="D338" s="126"/>
      <c r="E338" s="126"/>
      <c r="F338" s="137"/>
      <c r="G338" s="126"/>
      <c r="H338" s="126"/>
      <c r="I338" s="126"/>
      <c r="J338" s="126"/>
      <c r="K338" s="126"/>
      <c r="L338" s="126"/>
      <c r="M338" s="126"/>
      <c r="N338" s="126"/>
      <c r="O338" s="126"/>
      <c r="P338" s="126"/>
      <c r="Q338" s="126"/>
      <c r="R338" s="126"/>
      <c r="S338" s="126"/>
      <c r="T338" s="126"/>
      <c r="U338" s="125"/>
      <c r="V338" s="125"/>
      <c r="W338" s="125"/>
      <c r="X338" s="125"/>
      <c r="Y338" s="125"/>
      <c r="Z338" s="125"/>
      <c r="AA338" s="125"/>
      <c r="AB338" s="125"/>
      <c r="AC338" s="125"/>
      <c r="AD338" s="125"/>
      <c r="AE338" s="125"/>
      <c r="AF338" s="293"/>
      <c r="AG338" s="293"/>
      <c r="AH338" s="293"/>
      <c r="AI338" s="294"/>
      <c r="AJ338" s="295"/>
      <c r="AK338" s="295"/>
      <c r="AL338" s="295"/>
      <c r="AM338" s="295"/>
      <c r="AN338" s="295"/>
      <c r="AO338" s="295"/>
      <c r="AP338" s="295"/>
      <c r="AQ338" s="295"/>
      <c r="AR338" s="295"/>
      <c r="AS338" s="295"/>
      <c r="AT338" s="295"/>
      <c r="AU338" s="122"/>
      <c r="AV338" s="115"/>
      <c r="AW338" s="7"/>
      <c r="AX338" s="295"/>
      <c r="AY338" s="295"/>
      <c r="AZ338" s="295"/>
      <c r="BA338" s="295"/>
      <c r="BB338" s="295"/>
      <c r="BC338" s="295"/>
      <c r="BD338" s="295"/>
      <c r="BE338" s="295"/>
      <c r="BF338" s="295"/>
      <c r="BG338" s="295"/>
      <c r="BH338" s="295"/>
      <c r="BI338" s="122"/>
      <c r="BJ338" s="115"/>
      <c r="BK338" s="200"/>
      <c r="BL338" s="129"/>
      <c r="BM338" s="160"/>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c r="DH338" s="129"/>
      <c r="DI338" s="129"/>
      <c r="DJ338" s="129"/>
      <c r="DK338" s="129"/>
      <c r="DL338" s="129"/>
      <c r="DM338" s="129"/>
      <c r="DN338" s="129"/>
      <c r="DO338" s="129"/>
      <c r="DP338" s="129"/>
      <c r="DQ338" s="129"/>
      <c r="DR338" s="129"/>
      <c r="DS338" s="129"/>
      <c r="DT338" s="129"/>
      <c r="DU338" s="129"/>
      <c r="DV338" s="129"/>
      <c r="DW338" s="129"/>
      <c r="DX338" s="129"/>
      <c r="DY338" s="129"/>
      <c r="DZ338" s="129"/>
      <c r="EA338" s="129"/>
      <c r="EB338" s="129"/>
      <c r="EC338" s="129"/>
      <c r="ED338" s="129"/>
      <c r="EE338" s="129"/>
      <c r="EF338" s="129"/>
      <c r="EG338" s="129"/>
      <c r="EH338" s="129"/>
      <c r="EI338" s="129"/>
      <c r="EJ338" s="129"/>
      <c r="EK338" s="129"/>
      <c r="EL338" s="129"/>
      <c r="EM338" s="129"/>
      <c r="EN338" s="129"/>
      <c r="EO338" s="129"/>
      <c r="EP338" s="129"/>
      <c r="EQ338" s="129"/>
      <c r="ER338" s="129"/>
      <c r="ES338" s="129"/>
      <c r="ET338" s="129"/>
      <c r="EU338" s="129"/>
      <c r="EV338" s="129"/>
      <c r="EW338" s="129"/>
    </row>
    <row r="339" spans="1:153" ht="19.5" customHeight="1">
      <c r="A339" s="133"/>
      <c r="B339" s="451"/>
      <c r="C339" s="133" t="s">
        <v>6380</v>
      </c>
      <c r="D339" s="126"/>
      <c r="E339" s="126"/>
      <c r="F339" s="137"/>
      <c r="G339" s="126"/>
      <c r="H339" s="126"/>
      <c r="I339" s="126"/>
      <c r="J339" s="126"/>
      <c r="K339" s="126"/>
      <c r="L339" s="126"/>
      <c r="M339" s="126"/>
      <c r="N339" s="126"/>
      <c r="O339" s="126"/>
      <c r="P339" s="126"/>
      <c r="Q339" s="126"/>
      <c r="R339" s="126"/>
      <c r="S339" s="126"/>
      <c r="T339" s="126"/>
      <c r="U339" s="125"/>
      <c r="V339" s="125"/>
      <c r="W339" s="125"/>
      <c r="X339" s="125"/>
      <c r="Y339" s="125"/>
      <c r="Z339" s="125"/>
      <c r="AA339" s="125"/>
      <c r="AB339" s="125"/>
      <c r="AC339" s="125"/>
      <c r="AD339" s="125"/>
      <c r="AE339" s="125"/>
      <c r="AF339" s="310" t="s">
        <v>3200</v>
      </c>
      <c r="AG339" s="310"/>
      <c r="AH339" s="310"/>
      <c r="AI339" s="294"/>
      <c r="AJ339" s="312"/>
      <c r="AK339" s="313"/>
      <c r="AL339" s="313"/>
      <c r="AM339" s="313"/>
      <c r="AN339" s="313"/>
      <c r="AO339" s="313"/>
      <c r="AP339" s="313"/>
      <c r="AQ339" s="313"/>
      <c r="AR339" s="313"/>
      <c r="AS339" s="313"/>
      <c r="AT339" s="314"/>
      <c r="AU339" s="122"/>
      <c r="AV339" s="115" t="s">
        <v>0</v>
      </c>
      <c r="AW339" s="295"/>
      <c r="AX339" s="312"/>
      <c r="AY339" s="313"/>
      <c r="AZ339" s="313"/>
      <c r="BA339" s="313"/>
      <c r="BB339" s="313"/>
      <c r="BC339" s="313"/>
      <c r="BD339" s="313"/>
      <c r="BE339" s="313"/>
      <c r="BF339" s="313"/>
      <c r="BG339" s="313"/>
      <c r="BH339" s="314"/>
      <c r="BI339" s="122"/>
      <c r="BJ339" s="115" t="s">
        <v>2</v>
      </c>
      <c r="BK339" s="200"/>
      <c r="BL339" s="130" t="str">
        <f>IF(BM339&lt;&gt;"","●","")</f>
        <v/>
      </c>
      <c r="BM339" s="132" t="str">
        <f>IF(OR(AND(OR(AJ339=0,AJ339=""),AX339&gt;0),AND(AJ339&gt;0,OR(AX339=0,AX339=""))),"「レセプト件数」、「算定回数」のいずれかが「0」か「空白」となっていますが、それ以外が1以上となっています。正しいレセプト件数・算定回数をご記入ください。",IF(AJ339&gt;AX339,"「算定回数」が「レセプト件数」よりも小さくなっています。算定レセプトにおける算定回数をご記入ください。",IF(AND(AJ339+AX339&gt;0,SUM(AJ24:AT33,AJ39,AJ69,AJ102,AJ132:AT150,AJ153,AJ162,AJ171,AJ180,AJ189,AJ192:AT195,AJ201,AJ210,AJ219:AT222,AJ231:AT234,AJ243:AT267,AJ279:AT285,AJ291:AT306,AJ318,AJ327,AJ336,AJ345,AJ393,AJ417,AJ435,AJ453,AJ456,AJ477)+SUM(AX24:BH33,AX39,AX69,AX102,AX132:BH150,AX153,AX162,AX171,AX180,AX189,AX192:BH195,AX201,AX210,AX219:BH222,AX231:BH234,AX243:BH267,AX279:BH285,AX291:BH306,AX318,AX327,AX336,AX345,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31"/>
      <c r="CW339" s="131"/>
      <c r="CX339" s="131"/>
      <c r="CY339" s="129"/>
      <c r="CZ339" s="129"/>
      <c r="DA339" s="129"/>
      <c r="DB339" s="129"/>
      <c r="DC339" s="129"/>
      <c r="DD339" s="129"/>
      <c r="DE339" s="129"/>
      <c r="DF339" s="129"/>
      <c r="DG339" s="129"/>
      <c r="DH339" s="129"/>
      <c r="DI339" s="129"/>
      <c r="DJ339" s="129"/>
      <c r="DK339" s="129"/>
      <c r="DL339" s="129"/>
      <c r="DM339" s="129"/>
      <c r="DN339" s="129"/>
      <c r="DO339" s="129"/>
      <c r="DP339" s="129"/>
      <c r="DQ339" s="129"/>
      <c r="DR339" s="129"/>
      <c r="DS339" s="129"/>
      <c r="DT339" s="129"/>
      <c r="DU339" s="129"/>
      <c r="DV339" s="129"/>
      <c r="DW339" s="129"/>
      <c r="DX339" s="129"/>
      <c r="DY339" s="129"/>
      <c r="DZ339" s="129"/>
      <c r="EA339" s="129"/>
      <c r="EB339" s="129"/>
      <c r="EC339" s="129"/>
      <c r="ED339" s="129"/>
      <c r="EE339" s="129"/>
      <c r="EF339" s="129"/>
      <c r="EG339" s="129"/>
      <c r="EH339" s="129"/>
      <c r="EI339" s="129"/>
      <c r="EJ339" s="129"/>
      <c r="EK339" s="129"/>
      <c r="EL339" s="129"/>
      <c r="EM339" s="129"/>
      <c r="EN339" s="129"/>
      <c r="EO339" s="129"/>
      <c r="EP339" s="129"/>
      <c r="EQ339" s="129"/>
      <c r="ER339" s="129"/>
      <c r="ES339" s="129"/>
      <c r="ET339" s="129"/>
      <c r="EU339" s="129"/>
      <c r="EV339" s="129"/>
      <c r="EW339" s="129"/>
    </row>
    <row r="340" spans="1:153" ht="2.25" customHeight="1" thickBot="1">
      <c r="A340" s="133"/>
      <c r="B340" s="451"/>
      <c r="C340" s="37"/>
      <c r="D340" s="127"/>
      <c r="E340" s="127"/>
      <c r="F340" s="134"/>
      <c r="G340" s="127"/>
      <c r="H340" s="127"/>
      <c r="I340" s="127"/>
      <c r="J340" s="127"/>
      <c r="K340" s="127"/>
      <c r="L340" s="127"/>
      <c r="M340" s="127"/>
      <c r="N340" s="127"/>
      <c r="O340" s="127"/>
      <c r="P340" s="127"/>
      <c r="Q340" s="127"/>
      <c r="R340" s="127"/>
      <c r="S340" s="127"/>
      <c r="T340" s="127"/>
      <c r="U340" s="1"/>
      <c r="V340" s="1"/>
      <c r="W340" s="1"/>
      <c r="X340" s="1"/>
      <c r="Y340" s="1"/>
      <c r="Z340" s="1"/>
      <c r="AA340" s="1"/>
      <c r="AB340" s="1"/>
      <c r="AC340" s="1"/>
      <c r="AD340" s="1"/>
      <c r="AE340" s="1"/>
      <c r="AF340" s="127"/>
      <c r="AG340" s="127"/>
      <c r="AH340" s="128"/>
      <c r="AI340" s="299"/>
      <c r="AJ340" s="298"/>
      <c r="AK340" s="298"/>
      <c r="AL340" s="298"/>
      <c r="AM340" s="298"/>
      <c r="AN340" s="298"/>
      <c r="AO340" s="298"/>
      <c r="AP340" s="298"/>
      <c r="AQ340" s="298"/>
      <c r="AR340" s="298"/>
      <c r="AS340" s="298"/>
      <c r="AT340" s="298"/>
      <c r="AU340" s="121"/>
      <c r="AV340" s="116"/>
      <c r="AW340" s="10"/>
      <c r="AX340" s="298"/>
      <c r="AY340" s="298"/>
      <c r="AZ340" s="298"/>
      <c r="BA340" s="298"/>
      <c r="BB340" s="298"/>
      <c r="BC340" s="298"/>
      <c r="BD340" s="298"/>
      <c r="BE340" s="298"/>
      <c r="BF340" s="298"/>
      <c r="BG340" s="298"/>
      <c r="BH340" s="298"/>
      <c r="BI340" s="121"/>
      <c r="BJ340" s="116"/>
      <c r="BK340" s="200"/>
      <c r="BL340" s="129"/>
      <c r="BM340" s="160"/>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129"/>
      <c r="CW340" s="129"/>
      <c r="CX340" s="129"/>
      <c r="CY340" s="129"/>
      <c r="CZ340" s="129"/>
      <c r="DA340" s="129"/>
      <c r="DB340" s="129"/>
      <c r="DC340" s="129"/>
      <c r="DD340" s="129"/>
      <c r="DE340" s="129"/>
      <c r="DF340" s="129"/>
      <c r="DG340" s="129"/>
      <c r="DH340" s="129"/>
      <c r="DI340" s="129"/>
      <c r="DJ340" s="129"/>
      <c r="DK340" s="129"/>
      <c r="DL340" s="129"/>
      <c r="DM340" s="129"/>
      <c r="DN340" s="129"/>
      <c r="DO340" s="129"/>
      <c r="DP340" s="129"/>
      <c r="DQ340" s="129"/>
      <c r="DR340" s="129"/>
      <c r="DS340" s="129"/>
      <c r="DT340" s="129"/>
      <c r="DU340" s="129"/>
      <c r="DV340" s="129"/>
      <c r="DW340" s="129"/>
      <c r="DX340" s="129"/>
      <c r="DY340" s="129"/>
      <c r="DZ340" s="129"/>
      <c r="EA340" s="129"/>
      <c r="EB340" s="129"/>
      <c r="EC340" s="129"/>
      <c r="ED340" s="129"/>
      <c r="EE340" s="129"/>
      <c r="EF340" s="129"/>
      <c r="EG340" s="129"/>
      <c r="EH340" s="129"/>
      <c r="EI340" s="129"/>
      <c r="EJ340" s="129"/>
      <c r="EK340" s="129"/>
      <c r="EL340" s="129"/>
      <c r="EM340" s="129"/>
      <c r="EN340" s="129"/>
      <c r="EO340" s="129"/>
      <c r="EP340" s="129"/>
      <c r="EQ340" s="129"/>
      <c r="ER340" s="129"/>
      <c r="ES340" s="129"/>
      <c r="ET340" s="129"/>
      <c r="EU340" s="129"/>
      <c r="EV340" s="129"/>
      <c r="EW340" s="129"/>
    </row>
    <row r="341" spans="1:153" ht="2.25" customHeight="1">
      <c r="A341" s="133"/>
      <c r="B341" s="451"/>
      <c r="C341" s="133"/>
      <c r="D341" s="126"/>
      <c r="E341" s="126"/>
      <c r="F341" s="137"/>
      <c r="G341" s="126"/>
      <c r="H341" s="126"/>
      <c r="I341" s="126"/>
      <c r="J341" s="126"/>
      <c r="K341" s="126"/>
      <c r="L341" s="126"/>
      <c r="M341" s="126"/>
      <c r="N341" s="126"/>
      <c r="O341" s="126"/>
      <c r="P341" s="126"/>
      <c r="Q341" s="126"/>
      <c r="R341" s="126"/>
      <c r="S341" s="126"/>
      <c r="T341" s="126"/>
      <c r="U341" s="125"/>
      <c r="V341" s="125"/>
      <c r="W341" s="125"/>
      <c r="X341" s="125"/>
      <c r="Y341" s="125"/>
      <c r="Z341" s="125"/>
      <c r="AA341" s="125"/>
      <c r="AB341" s="125"/>
      <c r="AC341" s="125"/>
      <c r="AD341" s="125"/>
      <c r="AE341" s="125"/>
      <c r="AF341" s="293"/>
      <c r="AG341" s="293"/>
      <c r="AH341" s="293"/>
      <c r="AI341" s="294"/>
      <c r="AJ341" s="295"/>
      <c r="AK341" s="295"/>
      <c r="AL341" s="295"/>
      <c r="AM341" s="295"/>
      <c r="AN341" s="295"/>
      <c r="AO341" s="295"/>
      <c r="AP341" s="295"/>
      <c r="AQ341" s="295"/>
      <c r="AR341" s="295"/>
      <c r="AS341" s="295"/>
      <c r="AT341" s="295"/>
      <c r="AU341" s="122"/>
      <c r="AV341" s="115"/>
      <c r="AW341" s="7"/>
      <c r="AX341" s="295"/>
      <c r="AY341" s="295"/>
      <c r="AZ341" s="295"/>
      <c r="BA341" s="295"/>
      <c r="BB341" s="295"/>
      <c r="BC341" s="295"/>
      <c r="BD341" s="295"/>
      <c r="BE341" s="295"/>
      <c r="BF341" s="295"/>
      <c r="BG341" s="295"/>
      <c r="BH341" s="295"/>
      <c r="BI341" s="122"/>
      <c r="BJ341" s="115"/>
      <c r="BK341" s="200"/>
      <c r="BL341" s="129"/>
      <c r="BM341" s="160"/>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c r="DH341" s="129"/>
      <c r="DI341" s="129"/>
      <c r="DJ341" s="129"/>
      <c r="DK341" s="129"/>
      <c r="DL341" s="129"/>
      <c r="DM341" s="129"/>
      <c r="DN341" s="129"/>
      <c r="DO341" s="129"/>
      <c r="DP341" s="129"/>
      <c r="DQ341" s="129"/>
      <c r="DR341" s="129"/>
      <c r="DS341" s="129"/>
      <c r="DT341" s="129"/>
      <c r="DU341" s="129"/>
      <c r="DV341" s="129"/>
      <c r="DW341" s="129"/>
      <c r="DX341" s="129"/>
      <c r="DY341" s="129"/>
      <c r="DZ341" s="129"/>
      <c r="EA341" s="129"/>
      <c r="EB341" s="129"/>
      <c r="EC341" s="129"/>
      <c r="ED341" s="129"/>
      <c r="EE341" s="129"/>
      <c r="EF341" s="129"/>
      <c r="EG341" s="129"/>
      <c r="EH341" s="129"/>
      <c r="EI341" s="129"/>
      <c r="EJ341" s="129"/>
      <c r="EK341" s="129"/>
      <c r="EL341" s="129"/>
      <c r="EM341" s="129"/>
      <c r="EN341" s="129"/>
      <c r="EO341" s="129"/>
      <c r="EP341" s="129"/>
      <c r="EQ341" s="129"/>
      <c r="ER341" s="129"/>
      <c r="ES341" s="129"/>
      <c r="ET341" s="129"/>
      <c r="EU341" s="129"/>
      <c r="EV341" s="129"/>
      <c r="EW341" s="129"/>
    </row>
    <row r="342" spans="1:153" ht="19.5" customHeight="1">
      <c r="A342" s="133"/>
      <c r="B342" s="451"/>
      <c r="C342" s="38" t="s">
        <v>1099</v>
      </c>
      <c r="D342" s="126"/>
      <c r="E342" s="126"/>
      <c r="F342" s="137"/>
      <c r="G342" s="126"/>
      <c r="H342" s="126"/>
      <c r="I342" s="126"/>
      <c r="J342" s="126"/>
      <c r="K342" s="126"/>
      <c r="L342" s="126"/>
      <c r="M342" s="126"/>
      <c r="N342" s="126"/>
      <c r="O342" s="126"/>
      <c r="P342" s="126"/>
      <c r="Q342" s="126"/>
      <c r="R342" s="126"/>
      <c r="S342" s="126"/>
      <c r="T342" s="126"/>
      <c r="U342" s="125"/>
      <c r="V342" s="125"/>
      <c r="W342" s="125"/>
      <c r="X342" s="125"/>
      <c r="Y342" s="125"/>
      <c r="Z342" s="125"/>
      <c r="AA342" s="125"/>
      <c r="AB342" s="125"/>
      <c r="AC342" s="125"/>
      <c r="AD342" s="125"/>
      <c r="AE342" s="125"/>
      <c r="AF342" s="310" t="s">
        <v>3201</v>
      </c>
      <c r="AG342" s="310"/>
      <c r="AH342" s="310"/>
      <c r="AI342" s="294"/>
      <c r="AJ342" s="312"/>
      <c r="AK342" s="313"/>
      <c r="AL342" s="313"/>
      <c r="AM342" s="313"/>
      <c r="AN342" s="313"/>
      <c r="AO342" s="313"/>
      <c r="AP342" s="313"/>
      <c r="AQ342" s="313"/>
      <c r="AR342" s="313"/>
      <c r="AS342" s="313"/>
      <c r="AT342" s="314"/>
      <c r="AU342" s="122"/>
      <c r="AV342" s="115" t="s">
        <v>0</v>
      </c>
      <c r="AW342" s="295"/>
      <c r="AX342" s="312"/>
      <c r="AY342" s="313"/>
      <c r="AZ342" s="313"/>
      <c r="BA342" s="313"/>
      <c r="BB342" s="313"/>
      <c r="BC342" s="313"/>
      <c r="BD342" s="313"/>
      <c r="BE342" s="313"/>
      <c r="BF342" s="313"/>
      <c r="BG342" s="313"/>
      <c r="BH342" s="314"/>
      <c r="BI342" s="122"/>
      <c r="BJ342" s="115" t="s">
        <v>2</v>
      </c>
      <c r="BK342" s="200"/>
      <c r="BL342" s="130" t="str">
        <f>IF(BM342&lt;&gt;"","●","")</f>
        <v/>
      </c>
      <c r="BM342" s="132" t="str">
        <f>IF(OR(AND(OR(AJ342=0,AJ342=""),AX342&gt;0),AND(AJ342&gt;0,OR(AX342=0,AX342=""))),"「レセプト件数」、「算定回数」のいずれかが「0」か「空白」となっていますが、それ以外が1以上となっています。正しいレセプト件数・算定回数をご記入ください。",IF(AJ342&gt;AX342,"「算定回数」が「レセプト件数」よりも小さくなっています。算定レセプトにおける算定回数をご記入ください。",IF(AND(AJ342+AX342&gt;0,SUM(AJ24:AT33,AJ39,AJ69,AJ102,AJ132:AT150,AJ153,AJ162,AJ171,AJ180,AJ189,AJ192:AT195,AJ201,AJ210,AJ219:AT222,AJ231:AT234,AJ243:AT267,AJ279:AT285,AJ291:AT306,AJ318,AJ327,AJ336,AJ393,AJ417,AJ435,AJ453,AJ456,AJ477)+SUM(AX24:BH33,AX39,AX69,AX102,AX132:BH150,AX153,AX162,AX171,AX180,AX189,AX192:BH195,AX201,AX210,AX219:BH222,AX231:BH234,AX243:BH267,AX279:BH285,AX291:BH306,AX318,AX327,AX336,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31"/>
      <c r="CW342" s="131"/>
      <c r="CX342" s="131"/>
      <c r="CY342" s="129"/>
      <c r="CZ342" s="129"/>
      <c r="DA342" s="129"/>
      <c r="DB342" s="129"/>
      <c r="DC342" s="129"/>
      <c r="DD342" s="129"/>
      <c r="DE342" s="129"/>
      <c r="DF342" s="129"/>
      <c r="DG342" s="129"/>
      <c r="DH342" s="129"/>
      <c r="DI342" s="129"/>
      <c r="DJ342" s="129"/>
      <c r="DK342" s="129"/>
      <c r="DL342" s="129"/>
      <c r="DM342" s="129"/>
      <c r="DN342" s="129"/>
      <c r="DO342" s="129"/>
      <c r="DP342" s="129"/>
      <c r="DQ342" s="129"/>
      <c r="DR342" s="129"/>
      <c r="DS342" s="129"/>
      <c r="DT342" s="129"/>
      <c r="DU342" s="129"/>
      <c r="DV342" s="129"/>
      <c r="DW342" s="129"/>
      <c r="DX342" s="129"/>
      <c r="DY342" s="129"/>
      <c r="DZ342" s="129"/>
      <c r="EA342" s="129"/>
      <c r="EB342" s="129"/>
      <c r="EC342" s="129"/>
      <c r="ED342" s="129"/>
      <c r="EE342" s="129"/>
      <c r="EF342" s="129"/>
      <c r="EG342" s="129"/>
      <c r="EH342" s="129"/>
      <c r="EI342" s="129"/>
      <c r="EJ342" s="129"/>
      <c r="EK342" s="129"/>
      <c r="EL342" s="129"/>
      <c r="EM342" s="129"/>
      <c r="EN342" s="129"/>
      <c r="EO342" s="129"/>
      <c r="EP342" s="129"/>
      <c r="EQ342" s="129"/>
      <c r="ER342" s="129"/>
      <c r="ES342" s="129"/>
      <c r="ET342" s="129"/>
      <c r="EU342" s="129"/>
      <c r="EV342" s="129"/>
      <c r="EW342" s="129"/>
    </row>
    <row r="343" spans="1:153" ht="2.25" customHeight="1" thickBot="1">
      <c r="A343" s="133"/>
      <c r="B343" s="451"/>
      <c r="C343" s="39"/>
      <c r="D343" s="127"/>
      <c r="E343" s="127"/>
      <c r="F343" s="134"/>
      <c r="G343" s="127"/>
      <c r="H343" s="127"/>
      <c r="I343" s="127"/>
      <c r="J343" s="127"/>
      <c r="K343" s="127"/>
      <c r="L343" s="127"/>
      <c r="M343" s="127"/>
      <c r="N343" s="127"/>
      <c r="O343" s="127"/>
      <c r="P343" s="127"/>
      <c r="Q343" s="127"/>
      <c r="R343" s="127"/>
      <c r="S343" s="127"/>
      <c r="T343" s="127"/>
      <c r="U343" s="1"/>
      <c r="V343" s="1"/>
      <c r="W343" s="1"/>
      <c r="X343" s="1"/>
      <c r="Y343" s="1"/>
      <c r="Z343" s="1"/>
      <c r="AA343" s="1"/>
      <c r="AB343" s="1"/>
      <c r="AC343" s="1"/>
      <c r="AD343" s="1"/>
      <c r="AE343" s="1"/>
      <c r="AF343" s="127"/>
      <c r="AG343" s="127"/>
      <c r="AH343" s="128"/>
      <c r="AI343" s="299"/>
      <c r="AJ343" s="298"/>
      <c r="AK343" s="298"/>
      <c r="AL343" s="298"/>
      <c r="AM343" s="298"/>
      <c r="AN343" s="298"/>
      <c r="AO343" s="298"/>
      <c r="AP343" s="298"/>
      <c r="AQ343" s="298"/>
      <c r="AR343" s="298"/>
      <c r="AS343" s="298"/>
      <c r="AT343" s="298"/>
      <c r="AU343" s="121"/>
      <c r="AV343" s="116"/>
      <c r="AW343" s="10"/>
      <c r="AX343" s="298"/>
      <c r="AY343" s="298"/>
      <c r="AZ343" s="298"/>
      <c r="BA343" s="298"/>
      <c r="BB343" s="298"/>
      <c r="BC343" s="298"/>
      <c r="BD343" s="298"/>
      <c r="BE343" s="298"/>
      <c r="BF343" s="298"/>
      <c r="BG343" s="298"/>
      <c r="BH343" s="298"/>
      <c r="BI343" s="121"/>
      <c r="BJ343" s="116"/>
      <c r="BK343" s="200"/>
      <c r="BL343" s="129"/>
      <c r="BM343" s="160"/>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c r="DH343" s="129"/>
      <c r="DI343" s="129"/>
      <c r="DJ343" s="129"/>
      <c r="DK343" s="129"/>
      <c r="DL343" s="129"/>
      <c r="DM343" s="129"/>
      <c r="DN343" s="129"/>
      <c r="DO343" s="129"/>
      <c r="DP343" s="129"/>
      <c r="DQ343" s="129"/>
      <c r="DR343" s="129"/>
      <c r="DS343" s="129"/>
      <c r="DT343" s="129"/>
      <c r="DU343" s="129"/>
      <c r="DV343" s="129"/>
      <c r="DW343" s="129"/>
      <c r="DX343" s="129"/>
      <c r="DY343" s="129"/>
      <c r="DZ343" s="129"/>
      <c r="EA343" s="129"/>
      <c r="EB343" s="129"/>
      <c r="EC343" s="129"/>
      <c r="ED343" s="129"/>
      <c r="EE343" s="129"/>
      <c r="EF343" s="129"/>
      <c r="EG343" s="129"/>
      <c r="EH343" s="129"/>
      <c r="EI343" s="129"/>
      <c r="EJ343" s="129"/>
      <c r="EK343" s="129"/>
      <c r="EL343" s="129"/>
      <c r="EM343" s="129"/>
      <c r="EN343" s="129"/>
      <c r="EO343" s="129"/>
      <c r="EP343" s="129"/>
      <c r="EQ343" s="129"/>
      <c r="ER343" s="129"/>
      <c r="ES343" s="129"/>
      <c r="ET343" s="129"/>
      <c r="EU343" s="129"/>
      <c r="EV343" s="129"/>
      <c r="EW343" s="129"/>
    </row>
    <row r="344" spans="1:153" ht="2.25" customHeight="1">
      <c r="A344" s="133"/>
      <c r="B344" s="451"/>
      <c r="C344" s="133"/>
      <c r="D344" s="126"/>
      <c r="E344" s="126"/>
      <c r="F344" s="137"/>
      <c r="G344" s="126"/>
      <c r="H344" s="126"/>
      <c r="I344" s="126"/>
      <c r="J344" s="126"/>
      <c r="K344" s="126"/>
      <c r="L344" s="126"/>
      <c r="M344" s="126"/>
      <c r="N344" s="126"/>
      <c r="O344" s="126"/>
      <c r="P344" s="126"/>
      <c r="Q344" s="126"/>
      <c r="R344" s="126"/>
      <c r="S344" s="126"/>
      <c r="T344" s="126"/>
      <c r="U344" s="125"/>
      <c r="V344" s="125"/>
      <c r="W344" s="125"/>
      <c r="X344" s="125"/>
      <c r="Y344" s="125"/>
      <c r="Z344" s="125"/>
      <c r="AA344" s="125"/>
      <c r="AB344" s="125"/>
      <c r="AC344" s="125"/>
      <c r="AD344" s="125"/>
      <c r="AE344" s="125"/>
      <c r="AF344" s="293"/>
      <c r="AG344" s="293"/>
      <c r="AH344" s="293"/>
      <c r="AI344" s="294"/>
      <c r="AJ344" s="295"/>
      <c r="AK344" s="295"/>
      <c r="AL344" s="295"/>
      <c r="AM344" s="295"/>
      <c r="AN344" s="295"/>
      <c r="AO344" s="295"/>
      <c r="AP344" s="295"/>
      <c r="AQ344" s="295"/>
      <c r="AR344" s="295"/>
      <c r="AS344" s="295"/>
      <c r="AT344" s="295"/>
      <c r="AU344" s="122"/>
      <c r="AV344" s="115"/>
      <c r="AW344" s="7"/>
      <c r="AX344" s="295"/>
      <c r="AY344" s="295"/>
      <c r="AZ344" s="295"/>
      <c r="BA344" s="295"/>
      <c r="BB344" s="295"/>
      <c r="BC344" s="295"/>
      <c r="BD344" s="295"/>
      <c r="BE344" s="295"/>
      <c r="BF344" s="295"/>
      <c r="BG344" s="295"/>
      <c r="BH344" s="295"/>
      <c r="BI344" s="122"/>
      <c r="BJ344" s="115"/>
      <c r="BK344" s="200"/>
      <c r="BL344" s="129"/>
      <c r="BM344" s="160"/>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c r="DH344" s="129"/>
      <c r="DI344" s="129"/>
      <c r="DJ344" s="129"/>
      <c r="DK344" s="129"/>
      <c r="DL344" s="129"/>
      <c r="DM344" s="129"/>
      <c r="DN344" s="129"/>
      <c r="DO344" s="129"/>
      <c r="DP344" s="129"/>
      <c r="DQ344" s="129"/>
      <c r="DR344" s="129"/>
      <c r="DS344" s="129"/>
      <c r="DT344" s="129"/>
      <c r="DU344" s="129"/>
      <c r="DV344" s="129"/>
      <c r="DW344" s="129"/>
      <c r="DX344" s="129"/>
      <c r="DY344" s="129"/>
      <c r="DZ344" s="129"/>
      <c r="EA344" s="129"/>
      <c r="EB344" s="129"/>
      <c r="EC344" s="129"/>
      <c r="ED344" s="129"/>
      <c r="EE344" s="129"/>
      <c r="EF344" s="129"/>
      <c r="EG344" s="129"/>
      <c r="EH344" s="129"/>
      <c r="EI344" s="129"/>
      <c r="EJ344" s="129"/>
      <c r="EK344" s="129"/>
      <c r="EL344" s="129"/>
      <c r="EM344" s="129"/>
      <c r="EN344" s="129"/>
      <c r="EO344" s="129"/>
      <c r="EP344" s="129"/>
      <c r="EQ344" s="129"/>
      <c r="ER344" s="129"/>
      <c r="ES344" s="129"/>
      <c r="ET344" s="129"/>
      <c r="EU344" s="129"/>
      <c r="EV344" s="129"/>
      <c r="EW344" s="129"/>
    </row>
    <row r="345" spans="1:153" ht="19.5" customHeight="1">
      <c r="A345" s="133"/>
      <c r="B345" s="451"/>
      <c r="C345" s="133" t="s">
        <v>1100</v>
      </c>
      <c r="D345" s="126"/>
      <c r="E345" s="126"/>
      <c r="F345" s="137"/>
      <c r="G345" s="126"/>
      <c r="H345" s="126"/>
      <c r="I345" s="126"/>
      <c r="J345" s="126"/>
      <c r="K345" s="126"/>
      <c r="L345" s="126"/>
      <c r="M345" s="126"/>
      <c r="N345" s="126"/>
      <c r="O345" s="126"/>
      <c r="P345" s="126"/>
      <c r="Q345" s="126"/>
      <c r="R345" s="126"/>
      <c r="S345" s="126"/>
      <c r="T345" s="126"/>
      <c r="U345" s="125"/>
      <c r="V345" s="125"/>
      <c r="W345" s="125"/>
      <c r="X345" s="125"/>
      <c r="Y345" s="125"/>
      <c r="Z345" s="125"/>
      <c r="AA345" s="125"/>
      <c r="AB345" s="125"/>
      <c r="AC345" s="125"/>
      <c r="AD345" s="125"/>
      <c r="AE345" s="125"/>
      <c r="AF345" s="310" t="s">
        <v>3202</v>
      </c>
      <c r="AG345" s="310"/>
      <c r="AH345" s="310"/>
      <c r="AI345" s="294"/>
      <c r="AJ345" s="312"/>
      <c r="AK345" s="313"/>
      <c r="AL345" s="313"/>
      <c r="AM345" s="313"/>
      <c r="AN345" s="313"/>
      <c r="AO345" s="313"/>
      <c r="AP345" s="313"/>
      <c r="AQ345" s="313"/>
      <c r="AR345" s="313"/>
      <c r="AS345" s="313"/>
      <c r="AT345" s="314"/>
      <c r="AU345" s="122"/>
      <c r="AV345" s="115" t="s">
        <v>0</v>
      </c>
      <c r="AW345" s="295"/>
      <c r="AX345" s="312"/>
      <c r="AY345" s="313"/>
      <c r="AZ345" s="313"/>
      <c r="BA345" s="313"/>
      <c r="BB345" s="313"/>
      <c r="BC345" s="313"/>
      <c r="BD345" s="313"/>
      <c r="BE345" s="313"/>
      <c r="BF345" s="313"/>
      <c r="BG345" s="313"/>
      <c r="BH345" s="314"/>
      <c r="BI345" s="122"/>
      <c r="BJ345" s="115" t="s">
        <v>2</v>
      </c>
      <c r="BK345" s="200"/>
      <c r="BL345" s="130" t="str">
        <f>IF(BM345&lt;&gt;"","●","")</f>
        <v/>
      </c>
      <c r="BM345" s="132" t="str">
        <f>IF(OR(AND(OR(AJ345=0,AJ345=""),AX345&gt;0),AND(AJ345&gt;0,OR(AX345=0,AX345=""))),"「レセプト件数」、「算定回数」のいずれかが「0」か「空白」となっていますが、それ以外が1以上となっています。正しいレセプト件数・算定回数をご記入ください。",IF(AJ345&gt;AX345,"「算定回数」が「レセプト件数」よりも小さくなっています。算定レセプトにおける算定回数をご記入ください。",IF(AND(AJ345+AX345&gt;0,SUM(AJ24:AT33,AJ39,AJ69,AJ102,AJ132:AT150,AJ153,AJ162,AJ171,AJ180,AJ189,AJ192:AT195,AJ201,AJ210,AJ219:AT222,AJ231:AT234,AJ243:AT267,AJ279:AT285,AJ291:AT306,AJ318,AJ327,AJ336,AJ339,AJ393,AJ417,AJ435,AJ453,AJ456,AJ477)+SUM(AX24:BH33,AX39,AX69,AX102,AX132:BH150,AX153,AX162,AX171,AX180,AX189,AX192:BH195,AX201,AX210,AX219:BH222,AX231:BH234,AX243:BH267,AX279:BH285,AX291:BH306,AX318,AX327,AX336,AX339,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31"/>
      <c r="CW345" s="131"/>
      <c r="CX345" s="131"/>
      <c r="CY345" s="129"/>
      <c r="CZ345" s="129"/>
      <c r="DA345" s="129"/>
      <c r="DB345" s="129"/>
      <c r="DC345" s="129"/>
      <c r="DD345" s="129"/>
      <c r="DE345" s="129"/>
      <c r="DF345" s="129"/>
      <c r="DG345" s="129"/>
      <c r="DH345" s="129"/>
      <c r="DI345" s="129"/>
      <c r="DJ345" s="129"/>
      <c r="DK345" s="129"/>
      <c r="DL345" s="129"/>
      <c r="DM345" s="129"/>
      <c r="DN345" s="129"/>
      <c r="DO345" s="129"/>
      <c r="DP345" s="129"/>
      <c r="DQ345" s="129"/>
      <c r="DR345" s="129"/>
      <c r="DS345" s="129"/>
      <c r="DT345" s="129"/>
      <c r="DU345" s="129"/>
      <c r="DV345" s="129"/>
      <c r="DW345" s="129"/>
      <c r="DX345" s="129"/>
      <c r="DY345" s="129"/>
      <c r="DZ345" s="129"/>
      <c r="EA345" s="129"/>
      <c r="EB345" s="129"/>
      <c r="EC345" s="129"/>
      <c r="ED345" s="129"/>
      <c r="EE345" s="129"/>
      <c r="EF345" s="129"/>
      <c r="EG345" s="129"/>
      <c r="EH345" s="129"/>
      <c r="EI345" s="129"/>
      <c r="EJ345" s="129"/>
      <c r="EK345" s="129"/>
      <c r="EL345" s="129"/>
      <c r="EM345" s="129"/>
      <c r="EN345" s="129"/>
      <c r="EO345" s="129"/>
      <c r="EP345" s="129"/>
      <c r="EQ345" s="129"/>
      <c r="ER345" s="129"/>
      <c r="ES345" s="129"/>
      <c r="ET345" s="129"/>
      <c r="EU345" s="129"/>
      <c r="EV345" s="129"/>
      <c r="EW345" s="129"/>
    </row>
    <row r="346" spans="1:153" ht="2.25" customHeight="1" thickBot="1">
      <c r="A346" s="133"/>
      <c r="B346" s="451"/>
      <c r="C346" s="37"/>
      <c r="D346" s="127"/>
      <c r="E346" s="127"/>
      <c r="F346" s="134"/>
      <c r="G346" s="127"/>
      <c r="H346" s="127"/>
      <c r="I346" s="127"/>
      <c r="J346" s="127"/>
      <c r="K346" s="127"/>
      <c r="L346" s="127"/>
      <c r="M346" s="127"/>
      <c r="N346" s="127"/>
      <c r="O346" s="127"/>
      <c r="P346" s="127"/>
      <c r="Q346" s="127"/>
      <c r="R346" s="127"/>
      <c r="S346" s="127"/>
      <c r="T346" s="127"/>
      <c r="U346" s="1"/>
      <c r="V346" s="1"/>
      <c r="W346" s="1"/>
      <c r="X346" s="1"/>
      <c r="Y346" s="1"/>
      <c r="Z346" s="1"/>
      <c r="AA346" s="1"/>
      <c r="AB346" s="1"/>
      <c r="AC346" s="1"/>
      <c r="AD346" s="1"/>
      <c r="AE346" s="1"/>
      <c r="AF346" s="127"/>
      <c r="AG346" s="127"/>
      <c r="AH346" s="128"/>
      <c r="AI346" s="299"/>
      <c r="AJ346" s="298"/>
      <c r="AK346" s="298"/>
      <c r="AL346" s="298"/>
      <c r="AM346" s="298"/>
      <c r="AN346" s="298"/>
      <c r="AO346" s="298"/>
      <c r="AP346" s="298"/>
      <c r="AQ346" s="298"/>
      <c r="AR346" s="298"/>
      <c r="AS346" s="298"/>
      <c r="AT346" s="298"/>
      <c r="AU346" s="121"/>
      <c r="AV346" s="116"/>
      <c r="AW346" s="10"/>
      <c r="AX346" s="298"/>
      <c r="AY346" s="298"/>
      <c r="AZ346" s="298"/>
      <c r="BA346" s="298"/>
      <c r="BB346" s="298"/>
      <c r="BC346" s="298"/>
      <c r="BD346" s="298"/>
      <c r="BE346" s="298"/>
      <c r="BF346" s="298"/>
      <c r="BG346" s="298"/>
      <c r="BH346" s="298"/>
      <c r="BI346" s="121"/>
      <c r="BJ346" s="116"/>
      <c r="BK346" s="200"/>
      <c r="BL346" s="129"/>
      <c r="BM346" s="160"/>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c r="DH346" s="129"/>
      <c r="DI346" s="129"/>
      <c r="DJ346" s="129"/>
      <c r="DK346" s="129"/>
      <c r="DL346" s="129"/>
      <c r="DM346" s="129"/>
      <c r="DN346" s="129"/>
      <c r="DO346" s="129"/>
      <c r="DP346" s="129"/>
      <c r="DQ346" s="129"/>
      <c r="DR346" s="129"/>
      <c r="DS346" s="129"/>
      <c r="DT346" s="129"/>
      <c r="DU346" s="129"/>
      <c r="DV346" s="129"/>
      <c r="DW346" s="129"/>
      <c r="DX346" s="129"/>
      <c r="DY346" s="129"/>
      <c r="DZ346" s="129"/>
      <c r="EA346" s="129"/>
      <c r="EB346" s="129"/>
      <c r="EC346" s="129"/>
      <c r="ED346" s="129"/>
      <c r="EE346" s="129"/>
      <c r="EF346" s="129"/>
      <c r="EG346" s="129"/>
      <c r="EH346" s="129"/>
      <c r="EI346" s="129"/>
      <c r="EJ346" s="129"/>
      <c r="EK346" s="129"/>
      <c r="EL346" s="129"/>
      <c r="EM346" s="129"/>
      <c r="EN346" s="129"/>
      <c r="EO346" s="129"/>
      <c r="EP346" s="129"/>
      <c r="EQ346" s="129"/>
      <c r="ER346" s="129"/>
      <c r="ES346" s="129"/>
      <c r="ET346" s="129"/>
      <c r="EU346" s="129"/>
      <c r="EV346" s="129"/>
      <c r="EW346" s="129"/>
    </row>
    <row r="347" spans="1:153" ht="2.25" customHeight="1">
      <c r="A347" s="133"/>
      <c r="B347" s="451"/>
      <c r="C347" s="133"/>
      <c r="D347" s="126"/>
      <c r="E347" s="126"/>
      <c r="F347" s="137"/>
      <c r="G347" s="126"/>
      <c r="H347" s="126"/>
      <c r="I347" s="126"/>
      <c r="J347" s="126"/>
      <c r="K347" s="126"/>
      <c r="L347" s="126"/>
      <c r="M347" s="126"/>
      <c r="N347" s="126"/>
      <c r="O347" s="126"/>
      <c r="P347" s="126"/>
      <c r="Q347" s="126"/>
      <c r="R347" s="126"/>
      <c r="S347" s="126"/>
      <c r="T347" s="126"/>
      <c r="U347" s="125"/>
      <c r="V347" s="125"/>
      <c r="W347" s="125"/>
      <c r="X347" s="125"/>
      <c r="Y347" s="125"/>
      <c r="Z347" s="125"/>
      <c r="AA347" s="125"/>
      <c r="AB347" s="125"/>
      <c r="AC347" s="125"/>
      <c r="AD347" s="125"/>
      <c r="AE347" s="125"/>
      <c r="AF347" s="293"/>
      <c r="AG347" s="293"/>
      <c r="AH347" s="293"/>
      <c r="AI347" s="294"/>
      <c r="AJ347" s="295"/>
      <c r="AK347" s="295"/>
      <c r="AL347" s="295"/>
      <c r="AM347" s="295"/>
      <c r="AN347" s="295"/>
      <c r="AO347" s="295"/>
      <c r="AP347" s="295"/>
      <c r="AQ347" s="295"/>
      <c r="AR347" s="295"/>
      <c r="AS347" s="295"/>
      <c r="AT347" s="295"/>
      <c r="AU347" s="122"/>
      <c r="AV347" s="115"/>
      <c r="AW347" s="7"/>
      <c r="AX347" s="295"/>
      <c r="AY347" s="295"/>
      <c r="AZ347" s="295"/>
      <c r="BA347" s="295"/>
      <c r="BB347" s="295"/>
      <c r="BC347" s="295"/>
      <c r="BD347" s="295"/>
      <c r="BE347" s="295"/>
      <c r="BF347" s="295"/>
      <c r="BG347" s="295"/>
      <c r="BH347" s="295"/>
      <c r="BI347" s="122"/>
      <c r="BJ347" s="115"/>
      <c r="BK347" s="200"/>
      <c r="BL347" s="129"/>
      <c r="BM347" s="160"/>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c r="DH347" s="129"/>
      <c r="DI347" s="129"/>
      <c r="DJ347" s="129"/>
      <c r="DK347" s="129"/>
      <c r="DL347" s="129"/>
      <c r="DM347" s="129"/>
      <c r="DN347" s="129"/>
      <c r="DO347" s="129"/>
      <c r="DP347" s="129"/>
      <c r="DQ347" s="129"/>
      <c r="DR347" s="129"/>
      <c r="DS347" s="129"/>
      <c r="DT347" s="129"/>
      <c r="DU347" s="129"/>
      <c r="DV347" s="129"/>
      <c r="DW347" s="129"/>
      <c r="DX347" s="129"/>
      <c r="DY347" s="129"/>
      <c r="DZ347" s="129"/>
      <c r="EA347" s="129"/>
      <c r="EB347" s="129"/>
      <c r="EC347" s="129"/>
      <c r="ED347" s="129"/>
      <c r="EE347" s="129"/>
      <c r="EF347" s="129"/>
      <c r="EG347" s="129"/>
      <c r="EH347" s="129"/>
      <c r="EI347" s="129"/>
      <c r="EJ347" s="129"/>
      <c r="EK347" s="129"/>
      <c r="EL347" s="129"/>
      <c r="EM347" s="129"/>
      <c r="EN347" s="129"/>
      <c r="EO347" s="129"/>
      <c r="EP347" s="129"/>
      <c r="EQ347" s="129"/>
      <c r="ER347" s="129"/>
      <c r="ES347" s="129"/>
      <c r="ET347" s="129"/>
      <c r="EU347" s="129"/>
      <c r="EV347" s="129"/>
      <c r="EW347" s="129"/>
    </row>
    <row r="348" spans="1:153" ht="19.5" customHeight="1">
      <c r="A348" s="133"/>
      <c r="B348" s="451"/>
      <c r="C348" s="38" t="s">
        <v>1101</v>
      </c>
      <c r="D348" s="126"/>
      <c r="E348" s="126"/>
      <c r="F348" s="137"/>
      <c r="G348" s="126"/>
      <c r="H348" s="126"/>
      <c r="I348" s="126"/>
      <c r="J348" s="126"/>
      <c r="K348" s="126"/>
      <c r="L348" s="126"/>
      <c r="M348" s="126"/>
      <c r="N348" s="126"/>
      <c r="O348" s="126"/>
      <c r="P348" s="126"/>
      <c r="Q348" s="126"/>
      <c r="R348" s="126"/>
      <c r="S348" s="126"/>
      <c r="T348" s="126"/>
      <c r="U348" s="125"/>
      <c r="V348" s="125"/>
      <c r="W348" s="125"/>
      <c r="X348" s="125"/>
      <c r="Y348" s="125"/>
      <c r="Z348" s="125"/>
      <c r="AA348" s="125"/>
      <c r="AB348" s="125"/>
      <c r="AC348" s="125"/>
      <c r="AD348" s="125"/>
      <c r="AE348" s="125"/>
      <c r="AF348" s="310" t="s">
        <v>3203</v>
      </c>
      <c r="AG348" s="310"/>
      <c r="AH348" s="310"/>
      <c r="AI348" s="294"/>
      <c r="AJ348" s="312"/>
      <c r="AK348" s="313"/>
      <c r="AL348" s="313"/>
      <c r="AM348" s="313"/>
      <c r="AN348" s="313"/>
      <c r="AO348" s="313"/>
      <c r="AP348" s="313"/>
      <c r="AQ348" s="313"/>
      <c r="AR348" s="313"/>
      <c r="AS348" s="313"/>
      <c r="AT348" s="314"/>
      <c r="AU348" s="122"/>
      <c r="AV348" s="115" t="s">
        <v>0</v>
      </c>
      <c r="AW348" s="295"/>
      <c r="AX348" s="312"/>
      <c r="AY348" s="313"/>
      <c r="AZ348" s="313"/>
      <c r="BA348" s="313"/>
      <c r="BB348" s="313"/>
      <c r="BC348" s="313"/>
      <c r="BD348" s="313"/>
      <c r="BE348" s="313"/>
      <c r="BF348" s="313"/>
      <c r="BG348" s="313"/>
      <c r="BH348" s="314"/>
      <c r="BI348" s="122"/>
      <c r="BJ348" s="115" t="s">
        <v>2</v>
      </c>
      <c r="BK348" s="200"/>
      <c r="BL348" s="130" t="str">
        <f>IF(BM348&lt;&gt;"","●","")</f>
        <v/>
      </c>
      <c r="BM348" s="132" t="str">
        <f>IF(OR(AND(OR(AJ348=0,AJ348=""),AX348&gt;0),AND(AJ348&gt;0,OR(AX348=0,AX348=""))),"「レセプト件数」、「算定回数」のいずれかが「0」か「空白」となっていますが、それ以外が1以上となっています。正しいレセプト件数・算定回数をご記入ください。",IF(AJ348&gt;AX348,"「算定回数」が「レセプト件数」よりも小さくなっています。算定レセプトにおける算定回数をご記入ください。",IF(AND(AJ348+AX348&gt;0,SUM(AJ24:AT33,AJ39,AJ69,AJ102,AJ132:AT150,AJ153,AJ162,AJ171,AJ180,AJ189,AJ192:AT195,AJ201,AJ210,AJ219:AT222,AJ231:AT234,AJ243:AT267,AJ279:AT285,AJ291:AT306,AJ318,AJ327,AJ336,AJ393,AJ417,AJ435,AJ453,AJ456,AJ477)+SUM(AX24:BH33,AX39,AX69,AX102,AX132:BH150,AX153,AX162,AX171,AX180,AX189,AX192:BH195,AX201,AX210,AX219:BH222,AX231:BH234,AX243:BH267,AX279:BH285,AX291:BH306,AX318,AX327,AX336,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31"/>
      <c r="CW348" s="131"/>
      <c r="CX348" s="131"/>
      <c r="CY348" s="129"/>
      <c r="CZ348" s="129"/>
      <c r="DA348" s="129"/>
      <c r="DB348" s="129"/>
      <c r="DC348" s="129"/>
      <c r="DD348" s="129"/>
      <c r="DE348" s="129"/>
      <c r="DF348" s="129"/>
      <c r="DG348" s="129"/>
      <c r="DH348" s="129"/>
      <c r="DI348" s="129"/>
      <c r="DJ348" s="129"/>
      <c r="DK348" s="129"/>
      <c r="DL348" s="129"/>
      <c r="DM348" s="129"/>
      <c r="DN348" s="129"/>
      <c r="DO348" s="129"/>
      <c r="DP348" s="129"/>
      <c r="DQ348" s="129"/>
      <c r="DR348" s="129"/>
      <c r="DS348" s="129"/>
      <c r="DT348" s="129"/>
      <c r="DU348" s="129"/>
      <c r="DV348" s="129"/>
      <c r="DW348" s="129"/>
      <c r="DX348" s="129"/>
      <c r="DY348" s="129"/>
      <c r="DZ348" s="129"/>
      <c r="EA348" s="129"/>
      <c r="EB348" s="129"/>
      <c r="EC348" s="129"/>
      <c r="ED348" s="129"/>
      <c r="EE348" s="129"/>
      <c r="EF348" s="129"/>
      <c r="EG348" s="129"/>
      <c r="EH348" s="129"/>
      <c r="EI348" s="129"/>
      <c r="EJ348" s="129"/>
      <c r="EK348" s="129"/>
      <c r="EL348" s="129"/>
      <c r="EM348" s="129"/>
      <c r="EN348" s="129"/>
      <c r="EO348" s="129"/>
      <c r="EP348" s="129"/>
      <c r="EQ348" s="129"/>
      <c r="ER348" s="129"/>
      <c r="ES348" s="129"/>
      <c r="ET348" s="129"/>
      <c r="EU348" s="129"/>
      <c r="EV348" s="129"/>
      <c r="EW348" s="129"/>
    </row>
    <row r="349" spans="1:153" ht="2.25" customHeight="1" thickBot="1">
      <c r="A349" s="133"/>
      <c r="B349" s="451"/>
      <c r="C349" s="39"/>
      <c r="D349" s="127"/>
      <c r="E349" s="127"/>
      <c r="F349" s="134"/>
      <c r="G349" s="127"/>
      <c r="H349" s="127"/>
      <c r="I349" s="127"/>
      <c r="J349" s="127"/>
      <c r="K349" s="127"/>
      <c r="L349" s="127"/>
      <c r="M349" s="127"/>
      <c r="N349" s="127"/>
      <c r="O349" s="127"/>
      <c r="P349" s="127"/>
      <c r="Q349" s="127"/>
      <c r="R349" s="127"/>
      <c r="S349" s="127"/>
      <c r="T349" s="127"/>
      <c r="U349" s="1"/>
      <c r="V349" s="1"/>
      <c r="W349" s="1"/>
      <c r="X349" s="1"/>
      <c r="Y349" s="1"/>
      <c r="Z349" s="1"/>
      <c r="AA349" s="1"/>
      <c r="AB349" s="1"/>
      <c r="AC349" s="1"/>
      <c r="AD349" s="1"/>
      <c r="AE349" s="1"/>
      <c r="AF349" s="127"/>
      <c r="AG349" s="127"/>
      <c r="AH349" s="128"/>
      <c r="AI349" s="299"/>
      <c r="AJ349" s="298"/>
      <c r="AK349" s="298"/>
      <c r="AL349" s="298"/>
      <c r="AM349" s="298"/>
      <c r="AN349" s="298"/>
      <c r="AO349" s="298"/>
      <c r="AP349" s="298"/>
      <c r="AQ349" s="298"/>
      <c r="AR349" s="298"/>
      <c r="AS349" s="298"/>
      <c r="AT349" s="298"/>
      <c r="AU349" s="121"/>
      <c r="AV349" s="116"/>
      <c r="AW349" s="10"/>
      <c r="AX349" s="298"/>
      <c r="AY349" s="298"/>
      <c r="AZ349" s="298"/>
      <c r="BA349" s="298"/>
      <c r="BB349" s="298"/>
      <c r="BC349" s="298"/>
      <c r="BD349" s="298"/>
      <c r="BE349" s="298"/>
      <c r="BF349" s="298"/>
      <c r="BG349" s="298"/>
      <c r="BH349" s="298"/>
      <c r="BI349" s="121"/>
      <c r="BJ349" s="116"/>
      <c r="BK349" s="200"/>
      <c r="BL349" s="129"/>
      <c r="BM349" s="160"/>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129"/>
      <c r="CW349" s="129"/>
      <c r="CX349" s="129"/>
      <c r="CY349" s="129"/>
      <c r="CZ349" s="129"/>
      <c r="DA349" s="129"/>
      <c r="DB349" s="129"/>
      <c r="DC349" s="129"/>
      <c r="DD349" s="129"/>
      <c r="DE349" s="129"/>
      <c r="DF349" s="129"/>
      <c r="DG349" s="129"/>
      <c r="DH349" s="129"/>
      <c r="DI349" s="129"/>
      <c r="DJ349" s="129"/>
      <c r="DK349" s="129"/>
      <c r="DL349" s="129"/>
      <c r="DM349" s="129"/>
      <c r="DN349" s="129"/>
      <c r="DO349" s="129"/>
      <c r="DP349" s="129"/>
      <c r="DQ349" s="129"/>
      <c r="DR349" s="129"/>
      <c r="DS349" s="129"/>
      <c r="DT349" s="129"/>
      <c r="DU349" s="129"/>
      <c r="DV349" s="129"/>
      <c r="DW349" s="129"/>
      <c r="DX349" s="129"/>
      <c r="DY349" s="129"/>
      <c r="DZ349" s="129"/>
      <c r="EA349" s="129"/>
      <c r="EB349" s="129"/>
      <c r="EC349" s="129"/>
      <c r="ED349" s="129"/>
      <c r="EE349" s="129"/>
      <c r="EF349" s="129"/>
      <c r="EG349" s="129"/>
      <c r="EH349" s="129"/>
      <c r="EI349" s="129"/>
      <c r="EJ349" s="129"/>
      <c r="EK349" s="129"/>
      <c r="EL349" s="129"/>
      <c r="EM349" s="129"/>
      <c r="EN349" s="129"/>
      <c r="EO349" s="129"/>
      <c r="EP349" s="129"/>
      <c r="EQ349" s="129"/>
      <c r="ER349" s="129"/>
      <c r="ES349" s="129"/>
      <c r="ET349" s="129"/>
      <c r="EU349" s="129"/>
      <c r="EV349" s="129"/>
      <c r="EW349" s="129"/>
    </row>
    <row r="350" spans="1:153" ht="2.25" customHeight="1">
      <c r="A350" s="133"/>
      <c r="B350" s="451"/>
      <c r="C350" s="429" t="s">
        <v>6381</v>
      </c>
      <c r="D350" s="445"/>
      <c r="E350" s="445"/>
      <c r="F350" s="445"/>
      <c r="G350" s="445"/>
      <c r="H350" s="445"/>
      <c r="I350" s="445"/>
      <c r="J350" s="445"/>
      <c r="K350" s="445"/>
      <c r="L350" s="445"/>
      <c r="M350" s="445"/>
      <c r="N350" s="445"/>
      <c r="O350" s="445"/>
      <c r="P350" s="445"/>
      <c r="Q350" s="445"/>
      <c r="R350" s="445"/>
      <c r="S350" s="445"/>
      <c r="T350" s="445"/>
      <c r="U350" s="445"/>
      <c r="V350" s="445"/>
      <c r="W350" s="445"/>
      <c r="X350" s="445"/>
      <c r="Y350" s="445"/>
      <c r="Z350" s="445"/>
      <c r="AA350" s="445"/>
      <c r="AB350" s="445"/>
      <c r="AC350" s="445"/>
      <c r="AD350" s="445"/>
      <c r="AE350" s="445"/>
      <c r="AF350" s="293"/>
      <c r="AG350" s="293"/>
      <c r="AH350" s="293"/>
      <c r="AI350" s="294"/>
      <c r="AJ350" s="295"/>
      <c r="AK350" s="295"/>
      <c r="AL350" s="295"/>
      <c r="AM350" s="295"/>
      <c r="AN350" s="295"/>
      <c r="AO350" s="295"/>
      <c r="AP350" s="295"/>
      <c r="AQ350" s="295"/>
      <c r="AR350" s="295"/>
      <c r="AS350" s="295"/>
      <c r="AT350" s="295"/>
      <c r="AU350" s="122"/>
      <c r="AV350" s="115"/>
      <c r="AW350" s="7"/>
      <c r="AX350" s="295"/>
      <c r="AY350" s="295"/>
      <c r="AZ350" s="295"/>
      <c r="BA350" s="295"/>
      <c r="BB350" s="295"/>
      <c r="BC350" s="295"/>
      <c r="BD350" s="295"/>
      <c r="BE350" s="295"/>
      <c r="BF350" s="295"/>
      <c r="BG350" s="295"/>
      <c r="BH350" s="295"/>
      <c r="BI350" s="122"/>
      <c r="BJ350" s="115"/>
      <c r="BK350" s="200"/>
      <c r="BL350" s="129"/>
      <c r="BM350" s="160"/>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c r="DH350" s="129"/>
      <c r="DI350" s="129"/>
      <c r="DJ350" s="129"/>
      <c r="DK350" s="129"/>
      <c r="DL350" s="129"/>
      <c r="DM350" s="129"/>
      <c r="DN350" s="129"/>
      <c r="DO350" s="129"/>
      <c r="DP350" s="129"/>
      <c r="DQ350" s="129"/>
      <c r="DR350" s="129"/>
      <c r="DS350" s="129"/>
      <c r="DT350" s="129"/>
      <c r="DU350" s="129"/>
      <c r="DV350" s="129"/>
      <c r="DW350" s="129"/>
      <c r="DX350" s="129"/>
      <c r="DY350" s="129"/>
      <c r="DZ350" s="129"/>
      <c r="EA350" s="129"/>
      <c r="EB350" s="129"/>
      <c r="EC350" s="129"/>
      <c r="ED350" s="129"/>
      <c r="EE350" s="129"/>
      <c r="EF350" s="129"/>
      <c r="EG350" s="129"/>
      <c r="EH350" s="129"/>
      <c r="EI350" s="129"/>
      <c r="EJ350" s="129"/>
      <c r="EK350" s="129"/>
      <c r="EL350" s="129"/>
      <c r="EM350" s="129"/>
      <c r="EN350" s="129"/>
      <c r="EO350" s="129"/>
      <c r="EP350" s="129"/>
      <c r="EQ350" s="129"/>
      <c r="ER350" s="129"/>
      <c r="ES350" s="129"/>
      <c r="ET350" s="129"/>
      <c r="EU350" s="129"/>
      <c r="EV350" s="129"/>
      <c r="EW350" s="129"/>
    </row>
    <row r="351" spans="1:153" ht="19.5" customHeight="1">
      <c r="A351" s="133"/>
      <c r="B351" s="451"/>
      <c r="C351" s="446"/>
      <c r="D351" s="447"/>
      <c r="E351" s="447"/>
      <c r="F351" s="447"/>
      <c r="G351" s="447"/>
      <c r="H351" s="447"/>
      <c r="I351" s="447"/>
      <c r="J351" s="447"/>
      <c r="K351" s="447"/>
      <c r="L351" s="447"/>
      <c r="M351" s="447"/>
      <c r="N351" s="447"/>
      <c r="O351" s="447"/>
      <c r="P351" s="447"/>
      <c r="Q351" s="447"/>
      <c r="R351" s="447"/>
      <c r="S351" s="447"/>
      <c r="T351" s="447"/>
      <c r="U351" s="447"/>
      <c r="V351" s="447"/>
      <c r="W351" s="447"/>
      <c r="X351" s="447"/>
      <c r="Y351" s="447"/>
      <c r="Z351" s="447"/>
      <c r="AA351" s="447"/>
      <c r="AB351" s="447"/>
      <c r="AC351" s="447"/>
      <c r="AD351" s="447"/>
      <c r="AE351" s="447"/>
      <c r="AF351" s="310" t="s">
        <v>3204</v>
      </c>
      <c r="AG351" s="310"/>
      <c r="AH351" s="310"/>
      <c r="AI351" s="294"/>
      <c r="AJ351" s="312"/>
      <c r="AK351" s="313"/>
      <c r="AL351" s="313"/>
      <c r="AM351" s="313"/>
      <c r="AN351" s="313"/>
      <c r="AO351" s="313"/>
      <c r="AP351" s="313"/>
      <c r="AQ351" s="313"/>
      <c r="AR351" s="313"/>
      <c r="AS351" s="313"/>
      <c r="AT351" s="314"/>
      <c r="AU351" s="122"/>
      <c r="AV351" s="115" t="s">
        <v>0</v>
      </c>
      <c r="AW351" s="295"/>
      <c r="AX351" s="312"/>
      <c r="AY351" s="313"/>
      <c r="AZ351" s="313"/>
      <c r="BA351" s="313"/>
      <c r="BB351" s="313"/>
      <c r="BC351" s="313"/>
      <c r="BD351" s="313"/>
      <c r="BE351" s="313"/>
      <c r="BF351" s="313"/>
      <c r="BG351" s="313"/>
      <c r="BH351" s="314"/>
      <c r="BI351" s="122"/>
      <c r="BJ351" s="115" t="s">
        <v>2</v>
      </c>
      <c r="BK351" s="200"/>
      <c r="BL351" s="130" t="str">
        <f>IF(BM351&lt;&gt;"","●","")</f>
        <v/>
      </c>
      <c r="BM351" s="132" t="str">
        <f>IF(OR(AND(OR(AJ351=0,AJ351=""),OR(AX351&gt;0,SUM(AJ354:AT378)&gt;0,SUM(AX354:BH378)&gt;0)),AND(OR(AJ351&gt;0,SUM(AJ354:AT378)&gt;0,SUM(AX354:BH378)&gt;0),OR(AX351=0,AX351=""))),"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351&gt;AX351,"「算定回数」が「レセプト件数」よりも小さくなっています。算定レセプトにおける算定回数をご記入ください。",IF(COUNTIF(BL354:BL378,"●")&gt;0,"内訳の項目に記入内容の見直しが必要な欄があります。メッセージの内容をご確認のうえ、適宜、ご修正ください。",IF(AX351&lt;&gt;SUM(AX354:BH378),"当該項目の「算定回数」と、内訳の「算定回数」の合計が一致していません。正しい算定回数をご記入ください。",IF(OR(AJ351&lt;MAX(AJ354:AT378),AJ351&gt;SUM(AJ354:AT378)),"当該項目の「レセプト件数」が、内訳の個別の項目の数値を下回っているか、内訳の合計よりも大きくなっています。正しいレセプト件数をご記入ください。",IF(AND(AJ351+AX351&gt;0,SUM(AJ24:AT33,AJ39,AJ69,AJ102,AJ132:AT150,AJ153,AJ162,AJ171,AJ180,AJ189,AJ192:AT195,AJ201,AJ210,AJ219:AT222,AJ231:AT234,AJ243:AT267,AJ279:AT285,AJ291:AT306,AJ318,AJ327,AJ336,AJ393,AJ417,AJ435,AJ453,AJ456,AJ477)+SUM(AX24:BH33,AX39,AX69,AX102,AX132:BH150,AX153,AX162,AX171,AX180,AX189,AX192:BH195,AX201,AX210,AX219:BH222,AX231:BH234,AX243:BH267,AX279:BH285,AX291:BH306,AX318,AX327,AX336,AX393,AX417,AX435,AX453,AX456,AX477)&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31"/>
      <c r="CW351" s="131"/>
      <c r="CX351" s="131"/>
      <c r="CY351" s="129"/>
      <c r="CZ351" s="129"/>
      <c r="DA351" s="129"/>
      <c r="DB351" s="129"/>
      <c r="DC351" s="129"/>
      <c r="DD351" s="129"/>
      <c r="DE351" s="129"/>
      <c r="DF351" s="129"/>
      <c r="DG351" s="129"/>
      <c r="DH351" s="129"/>
      <c r="DI351" s="129"/>
      <c r="DJ351" s="129"/>
      <c r="DK351" s="129"/>
      <c r="DL351" s="129"/>
      <c r="DM351" s="129"/>
      <c r="DN351" s="129"/>
      <c r="DO351" s="129"/>
      <c r="DP351" s="129"/>
      <c r="DQ351" s="129"/>
      <c r="DR351" s="129"/>
      <c r="DS351" s="129"/>
      <c r="DT351" s="129"/>
      <c r="DU351" s="129"/>
      <c r="DV351" s="129"/>
      <c r="DW351" s="129"/>
      <c r="DX351" s="129"/>
      <c r="DY351" s="129"/>
      <c r="DZ351" s="129"/>
      <c r="EA351" s="129"/>
      <c r="EB351" s="129"/>
      <c r="EC351" s="129"/>
      <c r="ED351" s="129"/>
      <c r="EE351" s="129"/>
      <c r="EF351" s="129"/>
      <c r="EG351" s="129"/>
      <c r="EH351" s="129"/>
      <c r="EI351" s="129"/>
      <c r="EJ351" s="129"/>
      <c r="EK351" s="129"/>
      <c r="EL351" s="129"/>
      <c r="EM351" s="129"/>
      <c r="EN351" s="129"/>
      <c r="EO351" s="129"/>
      <c r="EP351" s="129"/>
      <c r="EQ351" s="129"/>
      <c r="ER351" s="129"/>
      <c r="ES351" s="129"/>
      <c r="ET351" s="129"/>
      <c r="EU351" s="129"/>
      <c r="EV351" s="129"/>
      <c r="EW351" s="129"/>
    </row>
    <row r="352" spans="1:153" ht="2.25" customHeight="1" thickBot="1">
      <c r="A352" s="133"/>
      <c r="B352" s="451"/>
      <c r="C352" s="446"/>
      <c r="D352" s="447"/>
      <c r="E352" s="447"/>
      <c r="F352" s="447"/>
      <c r="G352" s="447"/>
      <c r="H352" s="447"/>
      <c r="I352" s="447"/>
      <c r="J352" s="447"/>
      <c r="K352" s="447"/>
      <c r="L352" s="447"/>
      <c r="M352" s="447"/>
      <c r="N352" s="447"/>
      <c r="O352" s="447"/>
      <c r="P352" s="447"/>
      <c r="Q352" s="447"/>
      <c r="R352" s="447"/>
      <c r="S352" s="447"/>
      <c r="T352" s="447"/>
      <c r="U352" s="447"/>
      <c r="V352" s="447"/>
      <c r="W352" s="447"/>
      <c r="X352" s="447"/>
      <c r="Y352" s="447"/>
      <c r="Z352" s="447"/>
      <c r="AA352" s="447"/>
      <c r="AB352" s="447"/>
      <c r="AC352" s="447"/>
      <c r="AD352" s="447"/>
      <c r="AE352" s="447"/>
      <c r="AF352" s="126"/>
      <c r="AG352" s="126"/>
      <c r="AH352" s="62"/>
      <c r="AI352" s="299"/>
      <c r="AJ352" s="298"/>
      <c r="AK352" s="298"/>
      <c r="AL352" s="298"/>
      <c r="AM352" s="298"/>
      <c r="AN352" s="298"/>
      <c r="AO352" s="298"/>
      <c r="AP352" s="298"/>
      <c r="AQ352" s="298"/>
      <c r="AR352" s="298"/>
      <c r="AS352" s="298"/>
      <c r="AT352" s="298"/>
      <c r="AU352" s="121"/>
      <c r="AV352" s="116"/>
      <c r="AW352" s="10"/>
      <c r="AX352" s="298"/>
      <c r="AY352" s="298"/>
      <c r="AZ352" s="298"/>
      <c r="BA352" s="298"/>
      <c r="BB352" s="298"/>
      <c r="BC352" s="298"/>
      <c r="BD352" s="298"/>
      <c r="BE352" s="298"/>
      <c r="BF352" s="298"/>
      <c r="BG352" s="298"/>
      <c r="BH352" s="298"/>
      <c r="BI352" s="121"/>
      <c r="BJ352" s="116"/>
      <c r="BK352" s="200"/>
      <c r="BL352" s="129"/>
      <c r="BM352" s="160"/>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c r="DH352" s="129"/>
      <c r="DI352" s="129"/>
      <c r="DJ352" s="129"/>
      <c r="DK352" s="129"/>
      <c r="DL352" s="129"/>
      <c r="DM352" s="129"/>
      <c r="DN352" s="129"/>
      <c r="DO352" s="129"/>
      <c r="DP352" s="129"/>
      <c r="DQ352" s="129"/>
      <c r="DR352" s="129"/>
      <c r="DS352" s="129"/>
      <c r="DT352" s="129"/>
      <c r="DU352" s="129"/>
      <c r="DV352" s="129"/>
      <c r="DW352" s="129"/>
      <c r="DX352" s="129"/>
      <c r="DY352" s="129"/>
      <c r="DZ352" s="129"/>
      <c r="EA352" s="129"/>
      <c r="EB352" s="129"/>
      <c r="EC352" s="129"/>
      <c r="ED352" s="129"/>
      <c r="EE352" s="129"/>
      <c r="EF352" s="129"/>
      <c r="EG352" s="129"/>
      <c r="EH352" s="129"/>
      <c r="EI352" s="129"/>
      <c r="EJ352" s="129"/>
      <c r="EK352" s="129"/>
      <c r="EL352" s="129"/>
      <c r="EM352" s="129"/>
      <c r="EN352" s="129"/>
      <c r="EO352" s="129"/>
      <c r="EP352" s="129"/>
      <c r="EQ352" s="129"/>
      <c r="ER352" s="129"/>
      <c r="ES352" s="129"/>
      <c r="ET352" s="129"/>
      <c r="EU352" s="129"/>
      <c r="EV352" s="129"/>
      <c r="EW352" s="129"/>
    </row>
    <row r="353" spans="1:153" ht="2.25" customHeight="1">
      <c r="A353" s="133"/>
      <c r="B353" s="451"/>
      <c r="C353" s="133"/>
      <c r="D353" s="35"/>
      <c r="E353" s="36"/>
      <c r="F353" s="136"/>
      <c r="G353" s="36"/>
      <c r="H353" s="36"/>
      <c r="I353" s="36"/>
      <c r="J353" s="36"/>
      <c r="K353" s="36"/>
      <c r="L353" s="36"/>
      <c r="M353" s="36"/>
      <c r="N353" s="36"/>
      <c r="O353" s="36"/>
      <c r="P353" s="36"/>
      <c r="Q353" s="36"/>
      <c r="R353" s="36"/>
      <c r="S353" s="36"/>
      <c r="T353" s="36"/>
      <c r="U353" s="6"/>
      <c r="V353" s="6"/>
      <c r="W353" s="6"/>
      <c r="X353" s="6"/>
      <c r="Y353" s="6"/>
      <c r="Z353" s="6"/>
      <c r="AA353" s="6"/>
      <c r="AB353" s="6"/>
      <c r="AC353" s="6"/>
      <c r="AD353" s="6"/>
      <c r="AE353" s="6"/>
      <c r="AF353" s="291"/>
      <c r="AG353" s="291"/>
      <c r="AH353" s="61"/>
      <c r="AI353" s="294"/>
      <c r="AJ353" s="295"/>
      <c r="AK353" s="295"/>
      <c r="AL353" s="295"/>
      <c r="AM353" s="295"/>
      <c r="AN353" s="295"/>
      <c r="AO353" s="295"/>
      <c r="AP353" s="295"/>
      <c r="AQ353" s="295"/>
      <c r="AR353" s="295"/>
      <c r="AS353" s="295"/>
      <c r="AT353" s="295"/>
      <c r="AU353" s="122"/>
      <c r="AV353" s="115"/>
      <c r="AW353" s="7"/>
      <c r="AX353" s="295"/>
      <c r="AY353" s="295"/>
      <c r="AZ353" s="295"/>
      <c r="BA353" s="295"/>
      <c r="BB353" s="295"/>
      <c r="BC353" s="295"/>
      <c r="BD353" s="295"/>
      <c r="BE353" s="295"/>
      <c r="BF353" s="295"/>
      <c r="BG353" s="295"/>
      <c r="BH353" s="295"/>
      <c r="BI353" s="122"/>
      <c r="BJ353" s="115"/>
      <c r="BK353" s="200"/>
      <c r="BL353" s="129"/>
      <c r="BM353" s="160"/>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c r="DN353" s="129"/>
      <c r="DO353" s="129"/>
      <c r="DP353" s="129"/>
      <c r="DQ353" s="129"/>
      <c r="DR353" s="129"/>
      <c r="DS353" s="129"/>
      <c r="DT353" s="129"/>
      <c r="DU353" s="129"/>
      <c r="DV353" s="129"/>
      <c r="DW353" s="129"/>
      <c r="DX353" s="129"/>
      <c r="DY353" s="129"/>
      <c r="DZ353" s="129"/>
      <c r="EA353" s="129"/>
      <c r="EB353" s="129"/>
      <c r="EC353" s="129"/>
      <c r="ED353" s="129"/>
      <c r="EE353" s="129"/>
      <c r="EF353" s="129"/>
      <c r="EG353" s="129"/>
      <c r="EH353" s="129"/>
      <c r="EI353" s="129"/>
      <c r="EJ353" s="129"/>
      <c r="EK353" s="129"/>
      <c r="EL353" s="129"/>
      <c r="EM353" s="129"/>
      <c r="EN353" s="129"/>
      <c r="EO353" s="129"/>
      <c r="EP353" s="129"/>
      <c r="EQ353" s="129"/>
      <c r="ER353" s="129"/>
      <c r="ES353" s="129"/>
      <c r="ET353" s="129"/>
      <c r="EU353" s="129"/>
      <c r="EV353" s="129"/>
      <c r="EW353" s="129"/>
    </row>
    <row r="354" spans="1:153" ht="19.5" customHeight="1">
      <c r="A354" s="133"/>
      <c r="B354" s="451"/>
      <c r="C354" s="133"/>
      <c r="D354" s="38" t="s">
        <v>10</v>
      </c>
      <c r="E354" s="126"/>
      <c r="F354" s="137"/>
      <c r="G354" s="126"/>
      <c r="H354" s="126"/>
      <c r="I354" s="126"/>
      <c r="J354" s="126"/>
      <c r="K354" s="126"/>
      <c r="L354" s="126"/>
      <c r="M354" s="126"/>
      <c r="N354" s="126"/>
      <c r="O354" s="126"/>
      <c r="P354" s="126"/>
      <c r="Q354" s="126"/>
      <c r="R354" s="126"/>
      <c r="S354" s="126"/>
      <c r="T354" s="126"/>
      <c r="U354" s="125"/>
      <c r="V354" s="125"/>
      <c r="W354" s="125"/>
      <c r="X354" s="125"/>
      <c r="Y354" s="125"/>
      <c r="Z354" s="125"/>
      <c r="AA354" s="125"/>
      <c r="AB354" s="125"/>
      <c r="AC354" s="125"/>
      <c r="AD354" s="125"/>
      <c r="AE354" s="125"/>
      <c r="AF354" s="310" t="s">
        <v>3205</v>
      </c>
      <c r="AG354" s="310"/>
      <c r="AH354" s="310"/>
      <c r="AI354" s="294"/>
      <c r="AJ354" s="312"/>
      <c r="AK354" s="313"/>
      <c r="AL354" s="313"/>
      <c r="AM354" s="313"/>
      <c r="AN354" s="313"/>
      <c r="AO354" s="313"/>
      <c r="AP354" s="313"/>
      <c r="AQ354" s="313"/>
      <c r="AR354" s="313"/>
      <c r="AS354" s="313"/>
      <c r="AT354" s="314"/>
      <c r="AU354" s="122"/>
      <c r="AV354" s="115" t="s">
        <v>0</v>
      </c>
      <c r="AW354" s="295"/>
      <c r="AX354" s="312"/>
      <c r="AY354" s="313"/>
      <c r="AZ354" s="313"/>
      <c r="BA354" s="313"/>
      <c r="BB354" s="313"/>
      <c r="BC354" s="313"/>
      <c r="BD354" s="313"/>
      <c r="BE354" s="313"/>
      <c r="BF354" s="313"/>
      <c r="BG354" s="313"/>
      <c r="BH354" s="314"/>
      <c r="BI354" s="122"/>
      <c r="BJ354" s="115" t="s">
        <v>2</v>
      </c>
      <c r="BK354" s="200"/>
      <c r="BL354" s="130" t="str">
        <f>IF(BM354&lt;&gt;"","●","")</f>
        <v/>
      </c>
      <c r="BM354" s="132" t="str">
        <f>IF(OR(AND(OR(AJ354=0,AJ354=""),AX354&gt;0),AND(AJ354&gt;0,OR(AX354=0,AX354=""))),"「レセプト件数」、「算定回数」のいずれかが「0」か「空白」となっていますが、それ以外が1以上となっています。正しいレセプト件数・算定回数をご記入ください。",IF(AJ354&gt;AX354,"「算定回数」が「レセプト件数」よりも小さくなっています。算定レセプトにおける算定回数をご記入ください。",""))</f>
        <v/>
      </c>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31"/>
      <c r="CW354" s="131"/>
      <c r="CX354" s="131"/>
      <c r="CY354" s="129"/>
      <c r="CZ354" s="129"/>
      <c r="DA354" s="129"/>
      <c r="DB354" s="129"/>
      <c r="DC354" s="129"/>
      <c r="DD354" s="129"/>
      <c r="DE354" s="129"/>
      <c r="DF354" s="129"/>
      <c r="DG354" s="129"/>
      <c r="DH354" s="129"/>
      <c r="DI354" s="129"/>
      <c r="DJ354" s="129"/>
      <c r="DK354" s="129"/>
      <c r="DL354" s="129"/>
      <c r="DM354" s="129"/>
      <c r="DN354" s="129"/>
      <c r="DO354" s="129"/>
      <c r="DP354" s="129"/>
      <c r="DQ354" s="129"/>
      <c r="DR354" s="129"/>
      <c r="DS354" s="129"/>
      <c r="DT354" s="129"/>
      <c r="DU354" s="129"/>
      <c r="DV354" s="129"/>
      <c r="DW354" s="129"/>
      <c r="DX354" s="129"/>
      <c r="DY354" s="129"/>
      <c r="DZ354" s="129"/>
      <c r="EA354" s="129"/>
      <c r="EB354" s="129"/>
      <c r="EC354" s="129"/>
      <c r="ED354" s="129"/>
      <c r="EE354" s="129"/>
      <c r="EF354" s="129"/>
      <c r="EG354" s="129"/>
      <c r="EH354" s="129"/>
      <c r="EI354" s="129"/>
      <c r="EJ354" s="129"/>
      <c r="EK354" s="129"/>
      <c r="EL354" s="129"/>
      <c r="EM354" s="129"/>
      <c r="EN354" s="129"/>
      <c r="EO354" s="129"/>
      <c r="EP354" s="129"/>
      <c r="EQ354" s="129"/>
      <c r="ER354" s="129"/>
      <c r="ES354" s="129"/>
      <c r="ET354" s="129"/>
      <c r="EU354" s="129"/>
      <c r="EV354" s="129"/>
      <c r="EW354" s="129"/>
    </row>
    <row r="355" spans="1:153" ht="2.25" customHeight="1" thickBot="1">
      <c r="A355" s="133"/>
      <c r="B355" s="451"/>
      <c r="C355" s="133"/>
      <c r="D355" s="39"/>
      <c r="E355" s="127"/>
      <c r="F355" s="134"/>
      <c r="G355" s="127"/>
      <c r="H355" s="127"/>
      <c r="I355" s="127"/>
      <c r="J355" s="127"/>
      <c r="K355" s="127"/>
      <c r="L355" s="127"/>
      <c r="M355" s="127"/>
      <c r="N355" s="127"/>
      <c r="O355" s="127"/>
      <c r="P355" s="127"/>
      <c r="Q355" s="127"/>
      <c r="R355" s="127"/>
      <c r="S355" s="127"/>
      <c r="T355" s="127"/>
      <c r="U355" s="1"/>
      <c r="V355" s="1"/>
      <c r="W355" s="1"/>
      <c r="X355" s="1"/>
      <c r="Y355" s="1"/>
      <c r="Z355" s="1"/>
      <c r="AA355" s="1"/>
      <c r="AB355" s="1"/>
      <c r="AC355" s="1"/>
      <c r="AD355" s="1"/>
      <c r="AE355" s="1"/>
      <c r="AF355" s="127"/>
      <c r="AG355" s="127"/>
      <c r="AH355" s="128"/>
      <c r="AI355" s="299"/>
      <c r="AJ355" s="298"/>
      <c r="AK355" s="298"/>
      <c r="AL355" s="298"/>
      <c r="AM355" s="298"/>
      <c r="AN355" s="298"/>
      <c r="AO355" s="298"/>
      <c r="AP355" s="298"/>
      <c r="AQ355" s="298"/>
      <c r="AR355" s="298"/>
      <c r="AS355" s="298"/>
      <c r="AT355" s="298"/>
      <c r="AU355" s="121"/>
      <c r="AV355" s="116"/>
      <c r="AW355" s="10"/>
      <c r="AX355" s="298"/>
      <c r="AY355" s="298"/>
      <c r="AZ355" s="298"/>
      <c r="BA355" s="298"/>
      <c r="BB355" s="298"/>
      <c r="BC355" s="298"/>
      <c r="BD355" s="298"/>
      <c r="BE355" s="298"/>
      <c r="BF355" s="298"/>
      <c r="BG355" s="298"/>
      <c r="BH355" s="298"/>
      <c r="BI355" s="121"/>
      <c r="BJ355" s="116"/>
      <c r="BK355" s="200"/>
      <c r="BL355" s="129"/>
      <c r="BM355" s="160"/>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129"/>
      <c r="CW355" s="129"/>
      <c r="CX355" s="129"/>
      <c r="CY355" s="129"/>
      <c r="CZ355" s="129"/>
      <c r="DA355" s="129"/>
      <c r="DB355" s="129"/>
      <c r="DC355" s="129"/>
      <c r="DD355" s="129"/>
      <c r="DE355" s="129"/>
      <c r="DF355" s="129"/>
      <c r="DG355" s="129"/>
      <c r="DH355" s="129"/>
      <c r="DI355" s="129"/>
      <c r="DJ355" s="129"/>
      <c r="DK355" s="129"/>
      <c r="DL355" s="129"/>
      <c r="DM355" s="129"/>
      <c r="DN355" s="129"/>
      <c r="DO355" s="129"/>
      <c r="DP355" s="129"/>
      <c r="DQ355" s="129"/>
      <c r="DR355" s="129"/>
      <c r="DS355" s="129"/>
      <c r="DT355" s="129"/>
      <c r="DU355" s="129"/>
      <c r="DV355" s="129"/>
      <c r="DW355" s="129"/>
      <c r="DX355" s="129"/>
      <c r="DY355" s="129"/>
      <c r="DZ355" s="129"/>
      <c r="EA355" s="129"/>
      <c r="EB355" s="129"/>
      <c r="EC355" s="129"/>
      <c r="ED355" s="129"/>
      <c r="EE355" s="129"/>
      <c r="EF355" s="129"/>
      <c r="EG355" s="129"/>
      <c r="EH355" s="129"/>
      <c r="EI355" s="129"/>
      <c r="EJ355" s="129"/>
      <c r="EK355" s="129"/>
      <c r="EL355" s="129"/>
      <c r="EM355" s="129"/>
      <c r="EN355" s="129"/>
      <c r="EO355" s="129"/>
      <c r="EP355" s="129"/>
      <c r="EQ355" s="129"/>
      <c r="ER355" s="129"/>
      <c r="ES355" s="129"/>
      <c r="ET355" s="129"/>
      <c r="EU355" s="129"/>
      <c r="EV355" s="129"/>
      <c r="EW355" s="129"/>
    </row>
    <row r="356" spans="1:153" ht="2.25" customHeight="1">
      <c r="A356" s="133"/>
      <c r="B356" s="451"/>
      <c r="C356" s="133"/>
      <c r="D356" s="38"/>
      <c r="E356" s="126"/>
      <c r="F356" s="137"/>
      <c r="G356" s="126"/>
      <c r="H356" s="126"/>
      <c r="I356" s="126"/>
      <c r="J356" s="126"/>
      <c r="K356" s="126"/>
      <c r="L356" s="126"/>
      <c r="M356" s="126"/>
      <c r="N356" s="126"/>
      <c r="O356" s="126"/>
      <c r="P356" s="126"/>
      <c r="Q356" s="126"/>
      <c r="R356" s="126"/>
      <c r="S356" s="126"/>
      <c r="T356" s="126"/>
      <c r="U356" s="125"/>
      <c r="V356" s="125"/>
      <c r="W356" s="125"/>
      <c r="X356" s="125"/>
      <c r="Y356" s="125"/>
      <c r="Z356" s="125"/>
      <c r="AA356" s="125"/>
      <c r="AB356" s="125"/>
      <c r="AC356" s="125"/>
      <c r="AD356" s="125"/>
      <c r="AE356" s="125"/>
      <c r="AF356" s="293"/>
      <c r="AG356" s="293"/>
      <c r="AH356" s="293"/>
      <c r="AI356" s="294"/>
      <c r="AJ356" s="295"/>
      <c r="AK356" s="295"/>
      <c r="AL356" s="295"/>
      <c r="AM356" s="295"/>
      <c r="AN356" s="295"/>
      <c r="AO356" s="295"/>
      <c r="AP356" s="295"/>
      <c r="AQ356" s="295"/>
      <c r="AR356" s="295"/>
      <c r="AS356" s="295"/>
      <c r="AT356" s="295"/>
      <c r="AU356" s="122"/>
      <c r="AV356" s="115"/>
      <c r="AW356" s="7"/>
      <c r="AX356" s="295"/>
      <c r="AY356" s="295"/>
      <c r="AZ356" s="295"/>
      <c r="BA356" s="295"/>
      <c r="BB356" s="295"/>
      <c r="BC356" s="295"/>
      <c r="BD356" s="295"/>
      <c r="BE356" s="295"/>
      <c r="BF356" s="295"/>
      <c r="BG356" s="295"/>
      <c r="BH356" s="295"/>
      <c r="BI356" s="122"/>
      <c r="BJ356" s="115"/>
      <c r="BK356" s="200"/>
      <c r="BL356" s="129"/>
      <c r="BM356" s="160"/>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c r="DH356" s="129"/>
      <c r="DI356" s="129"/>
      <c r="DJ356" s="129"/>
      <c r="DK356" s="129"/>
      <c r="DL356" s="129"/>
      <c r="DM356" s="129"/>
      <c r="DN356" s="129"/>
      <c r="DO356" s="129"/>
      <c r="DP356" s="129"/>
      <c r="DQ356" s="129"/>
      <c r="DR356" s="129"/>
      <c r="DS356" s="129"/>
      <c r="DT356" s="129"/>
      <c r="DU356" s="129"/>
      <c r="DV356" s="129"/>
      <c r="DW356" s="129"/>
      <c r="DX356" s="129"/>
      <c r="DY356" s="129"/>
      <c r="DZ356" s="129"/>
      <c r="EA356" s="129"/>
      <c r="EB356" s="129"/>
      <c r="EC356" s="129"/>
      <c r="ED356" s="129"/>
      <c r="EE356" s="129"/>
      <c r="EF356" s="129"/>
      <c r="EG356" s="129"/>
      <c r="EH356" s="129"/>
      <c r="EI356" s="129"/>
      <c r="EJ356" s="129"/>
      <c r="EK356" s="129"/>
      <c r="EL356" s="129"/>
      <c r="EM356" s="129"/>
      <c r="EN356" s="129"/>
      <c r="EO356" s="129"/>
      <c r="EP356" s="129"/>
      <c r="EQ356" s="129"/>
      <c r="ER356" s="129"/>
      <c r="ES356" s="129"/>
      <c r="ET356" s="129"/>
      <c r="EU356" s="129"/>
      <c r="EV356" s="129"/>
      <c r="EW356" s="129"/>
    </row>
    <row r="357" spans="1:153" ht="19.5" customHeight="1">
      <c r="A357" s="133"/>
      <c r="B357" s="451"/>
      <c r="C357" s="133"/>
      <c r="D357" s="38" t="s">
        <v>11</v>
      </c>
      <c r="E357" s="126"/>
      <c r="F357" s="137"/>
      <c r="G357" s="126"/>
      <c r="H357" s="126"/>
      <c r="I357" s="126"/>
      <c r="J357" s="126"/>
      <c r="K357" s="126"/>
      <c r="L357" s="126"/>
      <c r="M357" s="126"/>
      <c r="N357" s="126"/>
      <c r="O357" s="126"/>
      <c r="P357" s="126"/>
      <c r="Q357" s="126"/>
      <c r="R357" s="126"/>
      <c r="S357" s="126"/>
      <c r="T357" s="126"/>
      <c r="U357" s="125"/>
      <c r="V357" s="125"/>
      <c r="W357" s="125"/>
      <c r="X357" s="125"/>
      <c r="Y357" s="125"/>
      <c r="Z357" s="125"/>
      <c r="AA357" s="125"/>
      <c r="AB357" s="125"/>
      <c r="AC357" s="125"/>
      <c r="AD357" s="125"/>
      <c r="AE357" s="125"/>
      <c r="AF357" s="310" t="s">
        <v>3206</v>
      </c>
      <c r="AG357" s="310"/>
      <c r="AH357" s="310"/>
      <c r="AI357" s="294"/>
      <c r="AJ357" s="312"/>
      <c r="AK357" s="313"/>
      <c r="AL357" s="313"/>
      <c r="AM357" s="313"/>
      <c r="AN357" s="313"/>
      <c r="AO357" s="313"/>
      <c r="AP357" s="313"/>
      <c r="AQ357" s="313"/>
      <c r="AR357" s="313"/>
      <c r="AS357" s="313"/>
      <c r="AT357" s="314"/>
      <c r="AU357" s="122"/>
      <c r="AV357" s="115" t="s">
        <v>0</v>
      </c>
      <c r="AW357" s="295"/>
      <c r="AX357" s="312"/>
      <c r="AY357" s="313"/>
      <c r="AZ357" s="313"/>
      <c r="BA357" s="313"/>
      <c r="BB357" s="313"/>
      <c r="BC357" s="313"/>
      <c r="BD357" s="313"/>
      <c r="BE357" s="313"/>
      <c r="BF357" s="313"/>
      <c r="BG357" s="313"/>
      <c r="BH357" s="314"/>
      <c r="BI357" s="122"/>
      <c r="BJ357" s="115" t="s">
        <v>2</v>
      </c>
      <c r="BK357" s="200"/>
      <c r="BL357" s="130" t="str">
        <f>IF(BM357&lt;&gt;"","●","")</f>
        <v/>
      </c>
      <c r="BM357" s="132" t="str">
        <f>IF(OR(AND(OR(AJ357=0,AJ357=""),AX357&gt;0),AND(AJ357&gt;0,OR(AX357=0,AX357=""))),"「レセプト件数」、「算定回数」のいずれかが「0」か「空白」となっていますが、それ以外が1以上となっています。正しいレセプト件数・算定回数をご記入ください。",IF(AJ357&gt;AX357,"「算定回数」が「レセプト件数」よりも小さくなっています。算定レセプトにおける算定回数をご記入ください。",""))</f>
        <v/>
      </c>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31"/>
      <c r="CW357" s="131"/>
      <c r="CX357" s="131"/>
      <c r="CY357" s="129"/>
      <c r="CZ357" s="129"/>
      <c r="DA357" s="129"/>
      <c r="DB357" s="129"/>
      <c r="DC357" s="129"/>
      <c r="DD357" s="129"/>
      <c r="DE357" s="129"/>
      <c r="DF357" s="129"/>
      <c r="DG357" s="129"/>
      <c r="DH357" s="129"/>
      <c r="DI357" s="129"/>
      <c r="DJ357" s="129"/>
      <c r="DK357" s="129"/>
      <c r="DL357" s="129"/>
      <c r="DM357" s="129"/>
      <c r="DN357" s="129"/>
      <c r="DO357" s="129"/>
      <c r="DP357" s="129"/>
      <c r="DQ357" s="129"/>
      <c r="DR357" s="129"/>
      <c r="DS357" s="129"/>
      <c r="DT357" s="129"/>
      <c r="DU357" s="129"/>
      <c r="DV357" s="129"/>
      <c r="DW357" s="129"/>
      <c r="DX357" s="129"/>
      <c r="DY357" s="129"/>
      <c r="DZ357" s="129"/>
      <c r="EA357" s="129"/>
      <c r="EB357" s="129"/>
      <c r="EC357" s="129"/>
      <c r="ED357" s="129"/>
      <c r="EE357" s="129"/>
      <c r="EF357" s="129"/>
      <c r="EG357" s="129"/>
      <c r="EH357" s="129"/>
      <c r="EI357" s="129"/>
      <c r="EJ357" s="129"/>
      <c r="EK357" s="129"/>
      <c r="EL357" s="129"/>
      <c r="EM357" s="129"/>
      <c r="EN357" s="129"/>
      <c r="EO357" s="129"/>
      <c r="EP357" s="129"/>
      <c r="EQ357" s="129"/>
      <c r="ER357" s="129"/>
      <c r="ES357" s="129"/>
      <c r="ET357" s="129"/>
      <c r="EU357" s="129"/>
      <c r="EV357" s="129"/>
      <c r="EW357" s="129"/>
    </row>
    <row r="358" spans="1:153" ht="2.25" customHeight="1" thickBot="1">
      <c r="A358" s="133"/>
      <c r="B358" s="451"/>
      <c r="C358" s="133"/>
      <c r="D358" s="39"/>
      <c r="E358" s="127"/>
      <c r="F358" s="134"/>
      <c r="G358" s="127"/>
      <c r="H358" s="127"/>
      <c r="I358" s="127"/>
      <c r="J358" s="127"/>
      <c r="K358" s="127"/>
      <c r="L358" s="127"/>
      <c r="M358" s="127"/>
      <c r="N358" s="127"/>
      <c r="O358" s="127"/>
      <c r="P358" s="127"/>
      <c r="Q358" s="127"/>
      <c r="R358" s="127"/>
      <c r="S358" s="127"/>
      <c r="T358" s="127"/>
      <c r="U358" s="1"/>
      <c r="V358" s="1"/>
      <c r="W358" s="1"/>
      <c r="X358" s="1"/>
      <c r="Y358" s="1"/>
      <c r="Z358" s="1"/>
      <c r="AA358" s="1"/>
      <c r="AB358" s="1"/>
      <c r="AC358" s="1"/>
      <c r="AD358" s="1"/>
      <c r="AE358" s="1"/>
      <c r="AF358" s="127"/>
      <c r="AG358" s="127"/>
      <c r="AH358" s="128"/>
      <c r="AI358" s="299"/>
      <c r="AJ358" s="298"/>
      <c r="AK358" s="298"/>
      <c r="AL358" s="298"/>
      <c r="AM358" s="298"/>
      <c r="AN358" s="298"/>
      <c r="AO358" s="298"/>
      <c r="AP358" s="298"/>
      <c r="AQ358" s="298"/>
      <c r="AR358" s="298"/>
      <c r="AS358" s="298"/>
      <c r="AT358" s="298"/>
      <c r="AU358" s="121"/>
      <c r="AV358" s="116"/>
      <c r="AW358" s="10"/>
      <c r="AX358" s="298"/>
      <c r="AY358" s="298"/>
      <c r="AZ358" s="298"/>
      <c r="BA358" s="298"/>
      <c r="BB358" s="298"/>
      <c r="BC358" s="298"/>
      <c r="BD358" s="298"/>
      <c r="BE358" s="298"/>
      <c r="BF358" s="298"/>
      <c r="BG358" s="298"/>
      <c r="BH358" s="298"/>
      <c r="BI358" s="121"/>
      <c r="BJ358" s="116"/>
      <c r="BK358" s="200"/>
      <c r="BL358" s="129"/>
      <c r="BM358" s="160"/>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c r="DH358" s="129"/>
      <c r="DI358" s="129"/>
      <c r="DJ358" s="129"/>
      <c r="DK358" s="129"/>
      <c r="DL358" s="129"/>
      <c r="DM358" s="129"/>
      <c r="DN358" s="129"/>
      <c r="DO358" s="129"/>
      <c r="DP358" s="129"/>
      <c r="DQ358" s="129"/>
      <c r="DR358" s="129"/>
      <c r="DS358" s="129"/>
      <c r="DT358" s="129"/>
      <c r="DU358" s="129"/>
      <c r="DV358" s="129"/>
      <c r="DW358" s="129"/>
      <c r="DX358" s="129"/>
      <c r="DY358" s="129"/>
      <c r="DZ358" s="129"/>
      <c r="EA358" s="129"/>
      <c r="EB358" s="129"/>
      <c r="EC358" s="129"/>
      <c r="ED358" s="129"/>
      <c r="EE358" s="129"/>
      <c r="EF358" s="129"/>
      <c r="EG358" s="129"/>
      <c r="EH358" s="129"/>
      <c r="EI358" s="129"/>
      <c r="EJ358" s="129"/>
      <c r="EK358" s="129"/>
      <c r="EL358" s="129"/>
      <c r="EM358" s="129"/>
      <c r="EN358" s="129"/>
      <c r="EO358" s="129"/>
      <c r="EP358" s="129"/>
      <c r="EQ358" s="129"/>
      <c r="ER358" s="129"/>
      <c r="ES358" s="129"/>
      <c r="ET358" s="129"/>
      <c r="EU358" s="129"/>
      <c r="EV358" s="129"/>
      <c r="EW358" s="129"/>
    </row>
    <row r="359" spans="1:153" ht="2.25" customHeight="1">
      <c r="A359" s="133"/>
      <c r="B359" s="451"/>
      <c r="C359" s="133"/>
      <c r="D359" s="38"/>
      <c r="E359" s="126"/>
      <c r="F359" s="137"/>
      <c r="G359" s="126"/>
      <c r="H359" s="126"/>
      <c r="I359" s="126"/>
      <c r="J359" s="126"/>
      <c r="K359" s="126"/>
      <c r="L359" s="126"/>
      <c r="M359" s="126"/>
      <c r="N359" s="126"/>
      <c r="O359" s="126"/>
      <c r="P359" s="126"/>
      <c r="Q359" s="126"/>
      <c r="R359" s="126"/>
      <c r="S359" s="126"/>
      <c r="T359" s="126"/>
      <c r="U359" s="125"/>
      <c r="V359" s="125"/>
      <c r="W359" s="125"/>
      <c r="X359" s="125"/>
      <c r="Y359" s="125"/>
      <c r="Z359" s="125"/>
      <c r="AA359" s="125"/>
      <c r="AB359" s="125"/>
      <c r="AC359" s="125"/>
      <c r="AD359" s="125"/>
      <c r="AE359" s="125"/>
      <c r="AF359" s="293"/>
      <c r="AG359" s="293"/>
      <c r="AH359" s="293"/>
      <c r="AI359" s="294"/>
      <c r="AJ359" s="295"/>
      <c r="AK359" s="295"/>
      <c r="AL359" s="295"/>
      <c r="AM359" s="295"/>
      <c r="AN359" s="295"/>
      <c r="AO359" s="295"/>
      <c r="AP359" s="295"/>
      <c r="AQ359" s="295"/>
      <c r="AR359" s="295"/>
      <c r="AS359" s="295"/>
      <c r="AT359" s="295"/>
      <c r="AU359" s="122"/>
      <c r="AV359" s="115"/>
      <c r="AW359" s="7"/>
      <c r="AX359" s="295"/>
      <c r="AY359" s="295"/>
      <c r="AZ359" s="295"/>
      <c r="BA359" s="295"/>
      <c r="BB359" s="295"/>
      <c r="BC359" s="295"/>
      <c r="BD359" s="295"/>
      <c r="BE359" s="295"/>
      <c r="BF359" s="295"/>
      <c r="BG359" s="295"/>
      <c r="BH359" s="295"/>
      <c r="BI359" s="122"/>
      <c r="BJ359" s="115"/>
      <c r="BK359" s="200"/>
      <c r="BL359" s="129"/>
      <c r="BM359" s="160"/>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c r="DH359" s="129"/>
      <c r="DI359" s="129"/>
      <c r="DJ359" s="129"/>
      <c r="DK359" s="129"/>
      <c r="DL359" s="129"/>
      <c r="DM359" s="129"/>
      <c r="DN359" s="129"/>
      <c r="DO359" s="129"/>
      <c r="DP359" s="129"/>
      <c r="DQ359" s="129"/>
      <c r="DR359" s="129"/>
      <c r="DS359" s="129"/>
      <c r="DT359" s="129"/>
      <c r="DU359" s="129"/>
      <c r="DV359" s="129"/>
      <c r="DW359" s="129"/>
      <c r="DX359" s="129"/>
      <c r="DY359" s="129"/>
      <c r="DZ359" s="129"/>
      <c r="EA359" s="129"/>
      <c r="EB359" s="129"/>
      <c r="EC359" s="129"/>
      <c r="ED359" s="129"/>
      <c r="EE359" s="129"/>
      <c r="EF359" s="129"/>
      <c r="EG359" s="129"/>
      <c r="EH359" s="129"/>
      <c r="EI359" s="129"/>
      <c r="EJ359" s="129"/>
      <c r="EK359" s="129"/>
      <c r="EL359" s="129"/>
      <c r="EM359" s="129"/>
      <c r="EN359" s="129"/>
      <c r="EO359" s="129"/>
      <c r="EP359" s="129"/>
      <c r="EQ359" s="129"/>
      <c r="ER359" s="129"/>
      <c r="ES359" s="129"/>
      <c r="ET359" s="129"/>
      <c r="EU359" s="129"/>
      <c r="EV359" s="129"/>
      <c r="EW359" s="129"/>
    </row>
    <row r="360" spans="1:153" ht="19.5" customHeight="1">
      <c r="A360" s="133"/>
      <c r="B360" s="451"/>
      <c r="C360" s="133"/>
      <c r="D360" s="38" t="s">
        <v>12</v>
      </c>
      <c r="E360" s="126"/>
      <c r="F360" s="137"/>
      <c r="G360" s="126"/>
      <c r="H360" s="126"/>
      <c r="I360" s="126"/>
      <c r="J360" s="126"/>
      <c r="K360" s="126"/>
      <c r="L360" s="126"/>
      <c r="M360" s="126"/>
      <c r="N360" s="126"/>
      <c r="O360" s="126"/>
      <c r="P360" s="126"/>
      <c r="Q360" s="126"/>
      <c r="R360" s="126"/>
      <c r="S360" s="126"/>
      <c r="T360" s="126"/>
      <c r="U360" s="125"/>
      <c r="V360" s="125"/>
      <c r="W360" s="125"/>
      <c r="X360" s="125"/>
      <c r="Y360" s="125"/>
      <c r="Z360" s="125"/>
      <c r="AA360" s="125"/>
      <c r="AB360" s="125"/>
      <c r="AC360" s="125"/>
      <c r="AD360" s="125"/>
      <c r="AE360" s="125"/>
      <c r="AF360" s="310" t="s">
        <v>3207</v>
      </c>
      <c r="AG360" s="310"/>
      <c r="AH360" s="310"/>
      <c r="AI360" s="294"/>
      <c r="AJ360" s="312"/>
      <c r="AK360" s="313"/>
      <c r="AL360" s="313"/>
      <c r="AM360" s="313"/>
      <c r="AN360" s="313"/>
      <c r="AO360" s="313"/>
      <c r="AP360" s="313"/>
      <c r="AQ360" s="313"/>
      <c r="AR360" s="313"/>
      <c r="AS360" s="313"/>
      <c r="AT360" s="314"/>
      <c r="AU360" s="122"/>
      <c r="AV360" s="115" t="s">
        <v>0</v>
      </c>
      <c r="AW360" s="295"/>
      <c r="AX360" s="312"/>
      <c r="AY360" s="313"/>
      <c r="AZ360" s="313"/>
      <c r="BA360" s="313"/>
      <c r="BB360" s="313"/>
      <c r="BC360" s="313"/>
      <c r="BD360" s="313"/>
      <c r="BE360" s="313"/>
      <c r="BF360" s="313"/>
      <c r="BG360" s="313"/>
      <c r="BH360" s="314"/>
      <c r="BI360" s="122"/>
      <c r="BJ360" s="115" t="s">
        <v>2</v>
      </c>
      <c r="BK360" s="200"/>
      <c r="BL360" s="130" t="str">
        <f>IF(BM360&lt;&gt;"","●","")</f>
        <v/>
      </c>
      <c r="BM360" s="132" t="str">
        <f>IF(OR(AND(OR(AJ360=0,AJ360=""),AX360&gt;0),AND(AJ360&gt;0,OR(AX360=0,AX360=""))),"「レセプト件数」、「算定回数」のいずれかが「0」か「空白」となっていますが、それ以外が1以上となっています。正しいレセプト件数・算定回数をご記入ください。",IF(AJ360&gt;AX360,"「算定回数」が「レセプト件数」よりも小さくなっています。算定レセプトにおける算定回数をご記入ください。",""))</f>
        <v/>
      </c>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31"/>
      <c r="CW360" s="131"/>
      <c r="CX360" s="131"/>
      <c r="CY360" s="129"/>
      <c r="CZ360" s="129"/>
      <c r="DA360" s="129"/>
      <c r="DB360" s="129"/>
      <c r="DC360" s="129"/>
      <c r="DD360" s="129"/>
      <c r="DE360" s="129"/>
      <c r="DF360" s="129"/>
      <c r="DG360" s="129"/>
      <c r="DH360" s="129"/>
      <c r="DI360" s="129"/>
      <c r="DJ360" s="129"/>
      <c r="DK360" s="129"/>
      <c r="DL360" s="129"/>
      <c r="DM360" s="129"/>
      <c r="DN360" s="129"/>
      <c r="DO360" s="129"/>
      <c r="DP360" s="129"/>
      <c r="DQ360" s="129"/>
      <c r="DR360" s="129"/>
      <c r="DS360" s="129"/>
      <c r="DT360" s="129"/>
      <c r="DU360" s="129"/>
      <c r="DV360" s="129"/>
      <c r="DW360" s="129"/>
      <c r="DX360" s="129"/>
      <c r="DY360" s="129"/>
      <c r="DZ360" s="129"/>
      <c r="EA360" s="129"/>
      <c r="EB360" s="129"/>
      <c r="EC360" s="129"/>
      <c r="ED360" s="129"/>
      <c r="EE360" s="129"/>
      <c r="EF360" s="129"/>
      <c r="EG360" s="129"/>
      <c r="EH360" s="129"/>
      <c r="EI360" s="129"/>
      <c r="EJ360" s="129"/>
      <c r="EK360" s="129"/>
      <c r="EL360" s="129"/>
      <c r="EM360" s="129"/>
      <c r="EN360" s="129"/>
      <c r="EO360" s="129"/>
      <c r="EP360" s="129"/>
      <c r="EQ360" s="129"/>
      <c r="ER360" s="129"/>
      <c r="ES360" s="129"/>
      <c r="ET360" s="129"/>
      <c r="EU360" s="129"/>
      <c r="EV360" s="129"/>
      <c r="EW360" s="129"/>
    </row>
    <row r="361" spans="1:153" ht="2.25" customHeight="1" thickBot="1">
      <c r="A361" s="133"/>
      <c r="B361" s="451"/>
      <c r="C361" s="133"/>
      <c r="D361" s="39"/>
      <c r="E361" s="127"/>
      <c r="F361" s="134"/>
      <c r="G361" s="127"/>
      <c r="H361" s="127"/>
      <c r="I361" s="127"/>
      <c r="J361" s="127"/>
      <c r="K361" s="127"/>
      <c r="L361" s="127"/>
      <c r="M361" s="127"/>
      <c r="N361" s="127"/>
      <c r="O361" s="127"/>
      <c r="P361" s="127"/>
      <c r="Q361" s="127"/>
      <c r="R361" s="127"/>
      <c r="S361" s="127"/>
      <c r="T361" s="127"/>
      <c r="U361" s="1"/>
      <c r="V361" s="1"/>
      <c r="W361" s="1"/>
      <c r="X361" s="1"/>
      <c r="Y361" s="1"/>
      <c r="Z361" s="1"/>
      <c r="AA361" s="1"/>
      <c r="AB361" s="1"/>
      <c r="AC361" s="1"/>
      <c r="AD361" s="1"/>
      <c r="AE361" s="1"/>
      <c r="AF361" s="127"/>
      <c r="AG361" s="127"/>
      <c r="AH361" s="128"/>
      <c r="AI361" s="299"/>
      <c r="AJ361" s="298"/>
      <c r="AK361" s="298"/>
      <c r="AL361" s="298"/>
      <c r="AM361" s="298"/>
      <c r="AN361" s="298"/>
      <c r="AO361" s="298"/>
      <c r="AP361" s="298"/>
      <c r="AQ361" s="298"/>
      <c r="AR361" s="298"/>
      <c r="AS361" s="298"/>
      <c r="AT361" s="298"/>
      <c r="AU361" s="121"/>
      <c r="AV361" s="116"/>
      <c r="AW361" s="10"/>
      <c r="AX361" s="298"/>
      <c r="AY361" s="298"/>
      <c r="AZ361" s="298"/>
      <c r="BA361" s="298"/>
      <c r="BB361" s="298"/>
      <c r="BC361" s="298"/>
      <c r="BD361" s="298"/>
      <c r="BE361" s="298"/>
      <c r="BF361" s="298"/>
      <c r="BG361" s="298"/>
      <c r="BH361" s="298"/>
      <c r="BI361" s="121"/>
      <c r="BJ361" s="116"/>
      <c r="BK361" s="200"/>
      <c r="BL361" s="129"/>
      <c r="BM361" s="160"/>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129"/>
      <c r="CW361" s="129"/>
      <c r="CX361" s="129"/>
      <c r="CY361" s="129"/>
      <c r="CZ361" s="129"/>
      <c r="DA361" s="129"/>
      <c r="DB361" s="129"/>
      <c r="DC361" s="129"/>
      <c r="DD361" s="129"/>
      <c r="DE361" s="129"/>
      <c r="DF361" s="129"/>
      <c r="DG361" s="129"/>
      <c r="DH361" s="129"/>
      <c r="DI361" s="129"/>
      <c r="DJ361" s="129"/>
      <c r="DK361" s="129"/>
      <c r="DL361" s="129"/>
      <c r="DM361" s="129"/>
      <c r="DN361" s="129"/>
      <c r="DO361" s="129"/>
      <c r="DP361" s="129"/>
      <c r="DQ361" s="129"/>
      <c r="DR361" s="129"/>
      <c r="DS361" s="129"/>
      <c r="DT361" s="129"/>
      <c r="DU361" s="129"/>
      <c r="DV361" s="129"/>
      <c r="DW361" s="129"/>
      <c r="DX361" s="129"/>
      <c r="DY361" s="129"/>
      <c r="DZ361" s="129"/>
      <c r="EA361" s="129"/>
      <c r="EB361" s="129"/>
      <c r="EC361" s="129"/>
      <c r="ED361" s="129"/>
      <c r="EE361" s="129"/>
      <c r="EF361" s="129"/>
      <c r="EG361" s="129"/>
      <c r="EH361" s="129"/>
      <c r="EI361" s="129"/>
      <c r="EJ361" s="129"/>
      <c r="EK361" s="129"/>
      <c r="EL361" s="129"/>
      <c r="EM361" s="129"/>
      <c r="EN361" s="129"/>
      <c r="EO361" s="129"/>
      <c r="EP361" s="129"/>
      <c r="EQ361" s="129"/>
      <c r="ER361" s="129"/>
      <c r="ES361" s="129"/>
      <c r="ET361" s="129"/>
      <c r="EU361" s="129"/>
      <c r="EV361" s="129"/>
      <c r="EW361" s="129"/>
    </row>
    <row r="362" spans="1:153" ht="2.25" customHeight="1">
      <c r="A362" s="133"/>
      <c r="B362" s="451"/>
      <c r="C362" s="133"/>
      <c r="D362" s="38"/>
      <c r="E362" s="126"/>
      <c r="F362" s="137"/>
      <c r="G362" s="126"/>
      <c r="H362" s="126"/>
      <c r="I362" s="126"/>
      <c r="J362" s="126"/>
      <c r="K362" s="126"/>
      <c r="L362" s="126"/>
      <c r="M362" s="126"/>
      <c r="N362" s="126"/>
      <c r="O362" s="126"/>
      <c r="P362" s="126"/>
      <c r="Q362" s="126"/>
      <c r="R362" s="126"/>
      <c r="S362" s="126"/>
      <c r="T362" s="126"/>
      <c r="U362" s="125"/>
      <c r="V362" s="125"/>
      <c r="W362" s="125"/>
      <c r="X362" s="125"/>
      <c r="Y362" s="125"/>
      <c r="Z362" s="125"/>
      <c r="AA362" s="125"/>
      <c r="AB362" s="125"/>
      <c r="AC362" s="125"/>
      <c r="AD362" s="125"/>
      <c r="AE362" s="125"/>
      <c r="AF362" s="293"/>
      <c r="AG362" s="293"/>
      <c r="AH362" s="293"/>
      <c r="AI362" s="294"/>
      <c r="AJ362" s="295"/>
      <c r="AK362" s="295"/>
      <c r="AL362" s="295"/>
      <c r="AM362" s="295"/>
      <c r="AN362" s="295"/>
      <c r="AO362" s="295"/>
      <c r="AP362" s="295"/>
      <c r="AQ362" s="295"/>
      <c r="AR362" s="295"/>
      <c r="AS362" s="295"/>
      <c r="AT362" s="295"/>
      <c r="AU362" s="122"/>
      <c r="AV362" s="115"/>
      <c r="AW362" s="7"/>
      <c r="AX362" s="295"/>
      <c r="AY362" s="295"/>
      <c r="AZ362" s="295"/>
      <c r="BA362" s="295"/>
      <c r="BB362" s="295"/>
      <c r="BC362" s="295"/>
      <c r="BD362" s="295"/>
      <c r="BE362" s="295"/>
      <c r="BF362" s="295"/>
      <c r="BG362" s="295"/>
      <c r="BH362" s="295"/>
      <c r="BI362" s="122"/>
      <c r="BJ362" s="115"/>
      <c r="BK362" s="200"/>
      <c r="BL362" s="129"/>
      <c r="BM362" s="160"/>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c r="DH362" s="129"/>
      <c r="DI362" s="129"/>
      <c r="DJ362" s="129"/>
      <c r="DK362" s="129"/>
      <c r="DL362" s="129"/>
      <c r="DM362" s="129"/>
      <c r="DN362" s="129"/>
      <c r="DO362" s="129"/>
      <c r="DP362" s="129"/>
      <c r="DQ362" s="129"/>
      <c r="DR362" s="129"/>
      <c r="DS362" s="129"/>
      <c r="DT362" s="129"/>
      <c r="DU362" s="129"/>
      <c r="DV362" s="129"/>
      <c r="DW362" s="129"/>
      <c r="DX362" s="129"/>
      <c r="DY362" s="129"/>
      <c r="DZ362" s="129"/>
      <c r="EA362" s="129"/>
      <c r="EB362" s="129"/>
      <c r="EC362" s="129"/>
      <c r="ED362" s="129"/>
      <c r="EE362" s="129"/>
      <c r="EF362" s="129"/>
      <c r="EG362" s="129"/>
      <c r="EH362" s="129"/>
      <c r="EI362" s="129"/>
      <c r="EJ362" s="129"/>
      <c r="EK362" s="129"/>
      <c r="EL362" s="129"/>
      <c r="EM362" s="129"/>
      <c r="EN362" s="129"/>
      <c r="EO362" s="129"/>
      <c r="EP362" s="129"/>
      <c r="EQ362" s="129"/>
      <c r="ER362" s="129"/>
      <c r="ES362" s="129"/>
      <c r="ET362" s="129"/>
      <c r="EU362" s="129"/>
      <c r="EV362" s="129"/>
      <c r="EW362" s="129"/>
    </row>
    <row r="363" spans="1:153" ht="19.5" customHeight="1">
      <c r="A363" s="133"/>
      <c r="B363" s="451"/>
      <c r="C363" s="133"/>
      <c r="D363" s="38" t="s">
        <v>13</v>
      </c>
      <c r="E363" s="126"/>
      <c r="F363" s="137"/>
      <c r="G363" s="126"/>
      <c r="H363" s="126"/>
      <c r="I363" s="126"/>
      <c r="J363" s="126"/>
      <c r="K363" s="126"/>
      <c r="L363" s="126"/>
      <c r="M363" s="126"/>
      <c r="N363" s="126"/>
      <c r="O363" s="126"/>
      <c r="P363" s="126"/>
      <c r="Q363" s="126"/>
      <c r="R363" s="126"/>
      <c r="S363" s="126"/>
      <c r="T363" s="126"/>
      <c r="U363" s="125"/>
      <c r="V363" s="125"/>
      <c r="W363" s="125"/>
      <c r="X363" s="125"/>
      <c r="Y363" s="125"/>
      <c r="Z363" s="125"/>
      <c r="AA363" s="125"/>
      <c r="AB363" s="125"/>
      <c r="AC363" s="125"/>
      <c r="AD363" s="125"/>
      <c r="AE363" s="125"/>
      <c r="AF363" s="310" t="s">
        <v>3208</v>
      </c>
      <c r="AG363" s="310"/>
      <c r="AH363" s="310"/>
      <c r="AI363" s="294"/>
      <c r="AJ363" s="312"/>
      <c r="AK363" s="313"/>
      <c r="AL363" s="313"/>
      <c r="AM363" s="313"/>
      <c r="AN363" s="313"/>
      <c r="AO363" s="313"/>
      <c r="AP363" s="313"/>
      <c r="AQ363" s="313"/>
      <c r="AR363" s="313"/>
      <c r="AS363" s="313"/>
      <c r="AT363" s="314"/>
      <c r="AU363" s="122"/>
      <c r="AV363" s="115" t="s">
        <v>0</v>
      </c>
      <c r="AW363" s="295"/>
      <c r="AX363" s="312"/>
      <c r="AY363" s="313"/>
      <c r="AZ363" s="313"/>
      <c r="BA363" s="313"/>
      <c r="BB363" s="313"/>
      <c r="BC363" s="313"/>
      <c r="BD363" s="313"/>
      <c r="BE363" s="313"/>
      <c r="BF363" s="313"/>
      <c r="BG363" s="313"/>
      <c r="BH363" s="314"/>
      <c r="BI363" s="122"/>
      <c r="BJ363" s="115" t="s">
        <v>2</v>
      </c>
      <c r="BK363" s="200"/>
      <c r="BL363" s="130" t="str">
        <f>IF(BM363&lt;&gt;"","●","")</f>
        <v/>
      </c>
      <c r="BM363" s="132" t="str">
        <f>IF(OR(AND(OR(AJ363=0,AJ363=""),AX363&gt;0),AND(AJ363&gt;0,OR(AX363=0,AX363=""))),"「レセプト件数」、「算定回数」のいずれかが「0」か「空白」となっていますが、それ以外が1以上となっています。正しいレセプト件数・算定回数をご記入ください。",IF(AJ363&gt;AX363,"「算定回数」が「レセプト件数」よりも小さくなっています。算定レセプトにおける算定回数をご記入ください。",""))</f>
        <v/>
      </c>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31"/>
      <c r="CW363" s="131"/>
      <c r="CX363" s="131"/>
      <c r="CY363" s="129"/>
      <c r="CZ363" s="129"/>
      <c r="DA363" s="129"/>
      <c r="DB363" s="129"/>
      <c r="DC363" s="129"/>
      <c r="DD363" s="129"/>
      <c r="DE363" s="129"/>
      <c r="DF363" s="129"/>
      <c r="DG363" s="129"/>
      <c r="DH363" s="129"/>
      <c r="DI363" s="129"/>
      <c r="DJ363" s="129"/>
      <c r="DK363" s="129"/>
      <c r="DL363" s="129"/>
      <c r="DM363" s="129"/>
      <c r="DN363" s="129"/>
      <c r="DO363" s="129"/>
      <c r="DP363" s="129"/>
      <c r="DQ363" s="129"/>
      <c r="DR363" s="129"/>
      <c r="DS363" s="129"/>
      <c r="DT363" s="129"/>
      <c r="DU363" s="129"/>
      <c r="DV363" s="129"/>
      <c r="DW363" s="129"/>
      <c r="DX363" s="129"/>
      <c r="DY363" s="129"/>
      <c r="DZ363" s="129"/>
      <c r="EA363" s="129"/>
      <c r="EB363" s="129"/>
      <c r="EC363" s="129"/>
      <c r="ED363" s="129"/>
      <c r="EE363" s="129"/>
      <c r="EF363" s="129"/>
      <c r="EG363" s="129"/>
      <c r="EH363" s="129"/>
      <c r="EI363" s="129"/>
      <c r="EJ363" s="129"/>
      <c r="EK363" s="129"/>
      <c r="EL363" s="129"/>
      <c r="EM363" s="129"/>
      <c r="EN363" s="129"/>
      <c r="EO363" s="129"/>
      <c r="EP363" s="129"/>
      <c r="EQ363" s="129"/>
      <c r="ER363" s="129"/>
      <c r="ES363" s="129"/>
      <c r="ET363" s="129"/>
      <c r="EU363" s="129"/>
      <c r="EV363" s="129"/>
      <c r="EW363" s="129"/>
    </row>
    <row r="364" spans="1:153" ht="2.25" customHeight="1" thickBot="1">
      <c r="A364" s="133"/>
      <c r="B364" s="451"/>
      <c r="C364" s="133"/>
      <c r="D364" s="39"/>
      <c r="E364" s="127"/>
      <c r="F364" s="134"/>
      <c r="G364" s="127"/>
      <c r="H364" s="127"/>
      <c r="I364" s="127"/>
      <c r="J364" s="127"/>
      <c r="K364" s="127"/>
      <c r="L364" s="127"/>
      <c r="M364" s="127"/>
      <c r="N364" s="127"/>
      <c r="O364" s="127"/>
      <c r="P364" s="127"/>
      <c r="Q364" s="127"/>
      <c r="R364" s="127"/>
      <c r="S364" s="127"/>
      <c r="T364" s="127"/>
      <c r="U364" s="1"/>
      <c r="V364" s="1"/>
      <c r="W364" s="1"/>
      <c r="X364" s="1"/>
      <c r="Y364" s="1"/>
      <c r="Z364" s="1"/>
      <c r="AA364" s="1"/>
      <c r="AB364" s="1"/>
      <c r="AC364" s="1"/>
      <c r="AD364" s="1"/>
      <c r="AE364" s="1"/>
      <c r="AF364" s="127"/>
      <c r="AG364" s="127"/>
      <c r="AH364" s="128"/>
      <c r="AI364" s="299"/>
      <c r="AJ364" s="298"/>
      <c r="AK364" s="298"/>
      <c r="AL364" s="298"/>
      <c r="AM364" s="298"/>
      <c r="AN364" s="298"/>
      <c r="AO364" s="298"/>
      <c r="AP364" s="298"/>
      <c r="AQ364" s="298"/>
      <c r="AR364" s="298"/>
      <c r="AS364" s="298"/>
      <c r="AT364" s="298"/>
      <c r="AU364" s="121"/>
      <c r="AV364" s="116"/>
      <c r="AW364" s="10"/>
      <c r="AX364" s="298"/>
      <c r="AY364" s="298"/>
      <c r="AZ364" s="298"/>
      <c r="BA364" s="298"/>
      <c r="BB364" s="298"/>
      <c r="BC364" s="298"/>
      <c r="BD364" s="298"/>
      <c r="BE364" s="298"/>
      <c r="BF364" s="298"/>
      <c r="BG364" s="298"/>
      <c r="BH364" s="298"/>
      <c r="BI364" s="121"/>
      <c r="BJ364" s="116"/>
      <c r="BK364" s="200"/>
      <c r="BL364" s="129"/>
      <c r="BM364" s="160"/>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c r="DH364" s="129"/>
      <c r="DI364" s="129"/>
      <c r="DJ364" s="129"/>
      <c r="DK364" s="129"/>
      <c r="DL364" s="129"/>
      <c r="DM364" s="129"/>
      <c r="DN364" s="129"/>
      <c r="DO364" s="129"/>
      <c r="DP364" s="129"/>
      <c r="DQ364" s="129"/>
      <c r="DR364" s="129"/>
      <c r="DS364" s="129"/>
      <c r="DT364" s="129"/>
      <c r="DU364" s="129"/>
      <c r="DV364" s="129"/>
      <c r="DW364" s="129"/>
      <c r="DX364" s="129"/>
      <c r="DY364" s="129"/>
      <c r="DZ364" s="129"/>
      <c r="EA364" s="129"/>
      <c r="EB364" s="129"/>
      <c r="EC364" s="129"/>
      <c r="ED364" s="129"/>
      <c r="EE364" s="129"/>
      <c r="EF364" s="129"/>
      <c r="EG364" s="129"/>
      <c r="EH364" s="129"/>
      <c r="EI364" s="129"/>
      <c r="EJ364" s="129"/>
      <c r="EK364" s="129"/>
      <c r="EL364" s="129"/>
      <c r="EM364" s="129"/>
      <c r="EN364" s="129"/>
      <c r="EO364" s="129"/>
      <c r="EP364" s="129"/>
      <c r="EQ364" s="129"/>
      <c r="ER364" s="129"/>
      <c r="ES364" s="129"/>
      <c r="ET364" s="129"/>
      <c r="EU364" s="129"/>
      <c r="EV364" s="129"/>
      <c r="EW364" s="129"/>
    </row>
    <row r="365" spans="1:153" ht="2.25" customHeight="1">
      <c r="A365" s="133"/>
      <c r="B365" s="451"/>
      <c r="C365" s="133"/>
      <c r="D365" s="38"/>
      <c r="E365" s="126"/>
      <c r="F365" s="137"/>
      <c r="G365" s="126"/>
      <c r="H365" s="126"/>
      <c r="I365" s="126"/>
      <c r="J365" s="126"/>
      <c r="K365" s="126"/>
      <c r="L365" s="126"/>
      <c r="M365" s="126"/>
      <c r="N365" s="126"/>
      <c r="O365" s="126"/>
      <c r="P365" s="126"/>
      <c r="Q365" s="126"/>
      <c r="R365" s="126"/>
      <c r="S365" s="126"/>
      <c r="T365" s="126"/>
      <c r="U365" s="125"/>
      <c r="V365" s="125"/>
      <c r="W365" s="125"/>
      <c r="X365" s="125"/>
      <c r="Y365" s="125"/>
      <c r="Z365" s="125"/>
      <c r="AA365" s="125"/>
      <c r="AB365" s="125"/>
      <c r="AC365" s="125"/>
      <c r="AD365" s="125"/>
      <c r="AE365" s="125"/>
      <c r="AF365" s="293"/>
      <c r="AG365" s="293"/>
      <c r="AH365" s="293"/>
      <c r="AI365" s="294"/>
      <c r="AJ365" s="295"/>
      <c r="AK365" s="295"/>
      <c r="AL365" s="295"/>
      <c r="AM365" s="295"/>
      <c r="AN365" s="295"/>
      <c r="AO365" s="295"/>
      <c r="AP365" s="295"/>
      <c r="AQ365" s="295"/>
      <c r="AR365" s="295"/>
      <c r="AS365" s="295"/>
      <c r="AT365" s="295"/>
      <c r="AU365" s="122"/>
      <c r="AV365" s="115"/>
      <c r="AW365" s="7"/>
      <c r="AX365" s="295"/>
      <c r="AY365" s="295"/>
      <c r="AZ365" s="295"/>
      <c r="BA365" s="295"/>
      <c r="BB365" s="295"/>
      <c r="BC365" s="295"/>
      <c r="BD365" s="295"/>
      <c r="BE365" s="295"/>
      <c r="BF365" s="295"/>
      <c r="BG365" s="295"/>
      <c r="BH365" s="295"/>
      <c r="BI365" s="122"/>
      <c r="BJ365" s="115"/>
      <c r="BK365" s="200"/>
      <c r="BL365" s="129"/>
      <c r="BM365" s="160"/>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c r="DH365" s="129"/>
      <c r="DI365" s="129"/>
      <c r="DJ365" s="129"/>
      <c r="DK365" s="129"/>
      <c r="DL365" s="129"/>
      <c r="DM365" s="129"/>
      <c r="DN365" s="129"/>
      <c r="DO365" s="129"/>
      <c r="DP365" s="129"/>
      <c r="DQ365" s="129"/>
      <c r="DR365" s="129"/>
      <c r="DS365" s="129"/>
      <c r="DT365" s="129"/>
      <c r="DU365" s="129"/>
      <c r="DV365" s="129"/>
      <c r="DW365" s="129"/>
      <c r="DX365" s="129"/>
      <c r="DY365" s="129"/>
      <c r="DZ365" s="129"/>
      <c r="EA365" s="129"/>
      <c r="EB365" s="129"/>
      <c r="EC365" s="129"/>
      <c r="ED365" s="129"/>
      <c r="EE365" s="129"/>
      <c r="EF365" s="129"/>
      <c r="EG365" s="129"/>
      <c r="EH365" s="129"/>
      <c r="EI365" s="129"/>
      <c r="EJ365" s="129"/>
      <c r="EK365" s="129"/>
      <c r="EL365" s="129"/>
      <c r="EM365" s="129"/>
      <c r="EN365" s="129"/>
      <c r="EO365" s="129"/>
      <c r="EP365" s="129"/>
      <c r="EQ365" s="129"/>
      <c r="ER365" s="129"/>
      <c r="ES365" s="129"/>
      <c r="ET365" s="129"/>
      <c r="EU365" s="129"/>
      <c r="EV365" s="129"/>
      <c r="EW365" s="129"/>
    </row>
    <row r="366" spans="1:153" ht="19.5" customHeight="1">
      <c r="A366" s="133"/>
      <c r="B366" s="451"/>
      <c r="C366" s="133"/>
      <c r="D366" s="38" t="s">
        <v>14</v>
      </c>
      <c r="E366" s="126"/>
      <c r="F366" s="137"/>
      <c r="G366" s="126"/>
      <c r="H366" s="126"/>
      <c r="I366" s="126"/>
      <c r="J366" s="126"/>
      <c r="K366" s="126"/>
      <c r="L366" s="126"/>
      <c r="M366" s="126"/>
      <c r="N366" s="126"/>
      <c r="O366" s="126"/>
      <c r="P366" s="126"/>
      <c r="Q366" s="126"/>
      <c r="R366" s="126"/>
      <c r="S366" s="126"/>
      <c r="T366" s="126"/>
      <c r="U366" s="125"/>
      <c r="V366" s="125"/>
      <c r="W366" s="125"/>
      <c r="X366" s="125"/>
      <c r="Y366" s="125"/>
      <c r="Z366" s="125"/>
      <c r="AA366" s="125"/>
      <c r="AB366" s="125"/>
      <c r="AC366" s="125"/>
      <c r="AD366" s="125"/>
      <c r="AE366" s="125"/>
      <c r="AF366" s="310" t="s">
        <v>3209</v>
      </c>
      <c r="AG366" s="310"/>
      <c r="AH366" s="310"/>
      <c r="AI366" s="294"/>
      <c r="AJ366" s="312"/>
      <c r="AK366" s="313"/>
      <c r="AL366" s="313"/>
      <c r="AM366" s="313"/>
      <c r="AN366" s="313"/>
      <c r="AO366" s="313"/>
      <c r="AP366" s="313"/>
      <c r="AQ366" s="313"/>
      <c r="AR366" s="313"/>
      <c r="AS366" s="313"/>
      <c r="AT366" s="314"/>
      <c r="AU366" s="122"/>
      <c r="AV366" s="115" t="s">
        <v>0</v>
      </c>
      <c r="AW366" s="295"/>
      <c r="AX366" s="312"/>
      <c r="AY366" s="313"/>
      <c r="AZ366" s="313"/>
      <c r="BA366" s="313"/>
      <c r="BB366" s="313"/>
      <c r="BC366" s="313"/>
      <c r="BD366" s="313"/>
      <c r="BE366" s="313"/>
      <c r="BF366" s="313"/>
      <c r="BG366" s="313"/>
      <c r="BH366" s="314"/>
      <c r="BI366" s="122"/>
      <c r="BJ366" s="115" t="s">
        <v>2</v>
      </c>
      <c r="BK366" s="200"/>
      <c r="BL366" s="130" t="str">
        <f>IF(BM366&lt;&gt;"","●","")</f>
        <v/>
      </c>
      <c r="BM366" s="132" t="str">
        <f>IF(OR(AND(OR(AJ366=0,AJ366=""),AX366&gt;0),AND(AJ366&gt;0,OR(AX366=0,AX366=""))),"「レセプト件数」、「算定回数」のいずれかが「0」か「空白」となっていますが、それ以外が1以上となっています。正しいレセプト件数・算定回数をご記入ください。",IF(AJ366&gt;AX366,"「算定回数」が「レセプト件数」よりも小さくなっています。算定レセプトにおける算定回数をご記入ください。",""))</f>
        <v/>
      </c>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31"/>
      <c r="CW366" s="131"/>
      <c r="CX366" s="131"/>
      <c r="CY366" s="129"/>
      <c r="CZ366" s="129"/>
      <c r="DA366" s="129"/>
      <c r="DB366" s="129"/>
      <c r="DC366" s="129"/>
      <c r="DD366" s="129"/>
      <c r="DE366" s="129"/>
      <c r="DF366" s="129"/>
      <c r="DG366" s="129"/>
      <c r="DH366" s="129"/>
      <c r="DI366" s="129"/>
      <c r="DJ366" s="129"/>
      <c r="DK366" s="129"/>
      <c r="DL366" s="129"/>
      <c r="DM366" s="129"/>
      <c r="DN366" s="129"/>
      <c r="DO366" s="129"/>
      <c r="DP366" s="129"/>
      <c r="DQ366" s="129"/>
      <c r="DR366" s="129"/>
      <c r="DS366" s="129"/>
      <c r="DT366" s="129"/>
      <c r="DU366" s="129"/>
      <c r="DV366" s="129"/>
      <c r="DW366" s="129"/>
      <c r="DX366" s="129"/>
      <c r="DY366" s="129"/>
      <c r="DZ366" s="129"/>
      <c r="EA366" s="129"/>
      <c r="EB366" s="129"/>
      <c r="EC366" s="129"/>
      <c r="ED366" s="129"/>
      <c r="EE366" s="129"/>
      <c r="EF366" s="129"/>
      <c r="EG366" s="129"/>
      <c r="EH366" s="129"/>
      <c r="EI366" s="129"/>
      <c r="EJ366" s="129"/>
      <c r="EK366" s="129"/>
      <c r="EL366" s="129"/>
      <c r="EM366" s="129"/>
      <c r="EN366" s="129"/>
      <c r="EO366" s="129"/>
      <c r="EP366" s="129"/>
      <c r="EQ366" s="129"/>
      <c r="ER366" s="129"/>
      <c r="ES366" s="129"/>
      <c r="ET366" s="129"/>
      <c r="EU366" s="129"/>
      <c r="EV366" s="129"/>
      <c r="EW366" s="129"/>
    </row>
    <row r="367" spans="1:153" ht="2.25" customHeight="1" thickBot="1">
      <c r="A367" s="133"/>
      <c r="B367" s="451"/>
      <c r="C367" s="133"/>
      <c r="D367" s="39"/>
      <c r="E367" s="127"/>
      <c r="F367" s="134"/>
      <c r="G367" s="127"/>
      <c r="H367" s="127"/>
      <c r="I367" s="127"/>
      <c r="J367" s="127"/>
      <c r="K367" s="127"/>
      <c r="L367" s="127"/>
      <c r="M367" s="127"/>
      <c r="N367" s="127"/>
      <c r="O367" s="127"/>
      <c r="P367" s="127"/>
      <c r="Q367" s="127"/>
      <c r="R367" s="127"/>
      <c r="S367" s="127"/>
      <c r="T367" s="127"/>
      <c r="U367" s="1"/>
      <c r="V367" s="1"/>
      <c r="W367" s="1"/>
      <c r="X367" s="1"/>
      <c r="Y367" s="1"/>
      <c r="Z367" s="1"/>
      <c r="AA367" s="1"/>
      <c r="AB367" s="1"/>
      <c r="AC367" s="1"/>
      <c r="AD367" s="1"/>
      <c r="AE367" s="1"/>
      <c r="AF367" s="127"/>
      <c r="AG367" s="127"/>
      <c r="AH367" s="128"/>
      <c r="AI367" s="299"/>
      <c r="AJ367" s="298"/>
      <c r="AK367" s="298"/>
      <c r="AL367" s="298"/>
      <c r="AM367" s="298"/>
      <c r="AN367" s="298"/>
      <c r="AO367" s="298"/>
      <c r="AP367" s="298"/>
      <c r="AQ367" s="298"/>
      <c r="AR367" s="298"/>
      <c r="AS367" s="298"/>
      <c r="AT367" s="298"/>
      <c r="AU367" s="121"/>
      <c r="AV367" s="116"/>
      <c r="AW367" s="10"/>
      <c r="AX367" s="298"/>
      <c r="AY367" s="298"/>
      <c r="AZ367" s="298"/>
      <c r="BA367" s="298"/>
      <c r="BB367" s="298"/>
      <c r="BC367" s="298"/>
      <c r="BD367" s="298"/>
      <c r="BE367" s="298"/>
      <c r="BF367" s="298"/>
      <c r="BG367" s="298"/>
      <c r="BH367" s="298"/>
      <c r="BI367" s="121"/>
      <c r="BJ367" s="116"/>
      <c r="BK367" s="200"/>
      <c r="BL367" s="129"/>
      <c r="BM367" s="160"/>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c r="DD367" s="129"/>
      <c r="DE367" s="129"/>
      <c r="DF367" s="129"/>
      <c r="DG367" s="129"/>
      <c r="DH367" s="129"/>
      <c r="DI367" s="129"/>
      <c r="DJ367" s="129"/>
      <c r="DK367" s="129"/>
      <c r="DL367" s="129"/>
      <c r="DM367" s="129"/>
      <c r="DN367" s="129"/>
      <c r="DO367" s="129"/>
      <c r="DP367" s="129"/>
      <c r="DQ367" s="129"/>
      <c r="DR367" s="129"/>
      <c r="DS367" s="129"/>
      <c r="DT367" s="129"/>
      <c r="DU367" s="129"/>
      <c r="DV367" s="129"/>
      <c r="DW367" s="129"/>
      <c r="DX367" s="129"/>
      <c r="DY367" s="129"/>
      <c r="DZ367" s="129"/>
      <c r="EA367" s="129"/>
      <c r="EB367" s="129"/>
      <c r="EC367" s="129"/>
      <c r="ED367" s="129"/>
      <c r="EE367" s="129"/>
      <c r="EF367" s="129"/>
      <c r="EG367" s="129"/>
      <c r="EH367" s="129"/>
      <c r="EI367" s="129"/>
      <c r="EJ367" s="129"/>
      <c r="EK367" s="129"/>
      <c r="EL367" s="129"/>
      <c r="EM367" s="129"/>
      <c r="EN367" s="129"/>
      <c r="EO367" s="129"/>
      <c r="EP367" s="129"/>
      <c r="EQ367" s="129"/>
      <c r="ER367" s="129"/>
      <c r="ES367" s="129"/>
      <c r="ET367" s="129"/>
      <c r="EU367" s="129"/>
      <c r="EV367" s="129"/>
      <c r="EW367" s="129"/>
    </row>
    <row r="368" spans="1:153" ht="2.25" customHeight="1">
      <c r="A368" s="133"/>
      <c r="B368" s="451"/>
      <c r="C368" s="133"/>
      <c r="D368" s="38"/>
      <c r="E368" s="126"/>
      <c r="F368" s="137"/>
      <c r="G368" s="126"/>
      <c r="H368" s="126"/>
      <c r="I368" s="126"/>
      <c r="J368" s="126"/>
      <c r="K368" s="126"/>
      <c r="L368" s="126"/>
      <c r="M368" s="126"/>
      <c r="N368" s="126"/>
      <c r="O368" s="126"/>
      <c r="P368" s="126"/>
      <c r="Q368" s="126"/>
      <c r="R368" s="126"/>
      <c r="S368" s="126"/>
      <c r="T368" s="126"/>
      <c r="U368" s="125"/>
      <c r="V368" s="125"/>
      <c r="W368" s="125"/>
      <c r="X368" s="125"/>
      <c r="Y368" s="125"/>
      <c r="Z368" s="125"/>
      <c r="AA368" s="125"/>
      <c r="AB368" s="125"/>
      <c r="AC368" s="125"/>
      <c r="AD368" s="125"/>
      <c r="AE368" s="125"/>
      <c r="AF368" s="293"/>
      <c r="AG368" s="293"/>
      <c r="AH368" s="293"/>
      <c r="AI368" s="294"/>
      <c r="AJ368" s="295"/>
      <c r="AK368" s="295"/>
      <c r="AL368" s="295"/>
      <c r="AM368" s="295"/>
      <c r="AN368" s="295"/>
      <c r="AO368" s="295"/>
      <c r="AP368" s="295"/>
      <c r="AQ368" s="295"/>
      <c r="AR368" s="295"/>
      <c r="AS368" s="295"/>
      <c r="AT368" s="295"/>
      <c r="AU368" s="122"/>
      <c r="AV368" s="115"/>
      <c r="AW368" s="7"/>
      <c r="AX368" s="295"/>
      <c r="AY368" s="295"/>
      <c r="AZ368" s="295"/>
      <c r="BA368" s="295"/>
      <c r="BB368" s="295"/>
      <c r="BC368" s="295"/>
      <c r="BD368" s="295"/>
      <c r="BE368" s="295"/>
      <c r="BF368" s="295"/>
      <c r="BG368" s="295"/>
      <c r="BH368" s="295"/>
      <c r="BI368" s="122"/>
      <c r="BJ368" s="115"/>
      <c r="BK368" s="200"/>
      <c r="BL368" s="129"/>
      <c r="BM368" s="160"/>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c r="DH368" s="129"/>
      <c r="DI368" s="129"/>
      <c r="DJ368" s="129"/>
      <c r="DK368" s="129"/>
      <c r="DL368" s="129"/>
      <c r="DM368" s="129"/>
      <c r="DN368" s="129"/>
      <c r="DO368" s="129"/>
      <c r="DP368" s="129"/>
      <c r="DQ368" s="129"/>
      <c r="DR368" s="129"/>
      <c r="DS368" s="129"/>
      <c r="DT368" s="129"/>
      <c r="DU368" s="129"/>
      <c r="DV368" s="129"/>
      <c r="DW368" s="129"/>
      <c r="DX368" s="129"/>
      <c r="DY368" s="129"/>
      <c r="DZ368" s="129"/>
      <c r="EA368" s="129"/>
      <c r="EB368" s="129"/>
      <c r="EC368" s="129"/>
      <c r="ED368" s="129"/>
      <c r="EE368" s="129"/>
      <c r="EF368" s="129"/>
      <c r="EG368" s="129"/>
      <c r="EH368" s="129"/>
      <c r="EI368" s="129"/>
      <c r="EJ368" s="129"/>
      <c r="EK368" s="129"/>
      <c r="EL368" s="129"/>
      <c r="EM368" s="129"/>
      <c r="EN368" s="129"/>
      <c r="EO368" s="129"/>
      <c r="EP368" s="129"/>
      <c r="EQ368" s="129"/>
      <c r="ER368" s="129"/>
      <c r="ES368" s="129"/>
      <c r="ET368" s="129"/>
      <c r="EU368" s="129"/>
      <c r="EV368" s="129"/>
      <c r="EW368" s="129"/>
    </row>
    <row r="369" spans="1:153" ht="19.5" customHeight="1">
      <c r="A369" s="133"/>
      <c r="B369" s="451"/>
      <c r="C369" s="133"/>
      <c r="D369" s="38" t="s">
        <v>15</v>
      </c>
      <c r="E369" s="126"/>
      <c r="F369" s="137"/>
      <c r="G369" s="126"/>
      <c r="H369" s="126"/>
      <c r="I369" s="126"/>
      <c r="J369" s="126"/>
      <c r="K369" s="126"/>
      <c r="L369" s="126"/>
      <c r="M369" s="126"/>
      <c r="N369" s="126"/>
      <c r="O369" s="126"/>
      <c r="P369" s="126"/>
      <c r="Q369" s="126"/>
      <c r="R369" s="126"/>
      <c r="S369" s="126"/>
      <c r="T369" s="126"/>
      <c r="U369" s="125"/>
      <c r="V369" s="125"/>
      <c r="W369" s="125"/>
      <c r="X369" s="125"/>
      <c r="Y369" s="125"/>
      <c r="Z369" s="125"/>
      <c r="AA369" s="125"/>
      <c r="AB369" s="125"/>
      <c r="AC369" s="125"/>
      <c r="AD369" s="125"/>
      <c r="AE369" s="125"/>
      <c r="AF369" s="310" t="s">
        <v>3210</v>
      </c>
      <c r="AG369" s="310"/>
      <c r="AH369" s="310"/>
      <c r="AI369" s="294"/>
      <c r="AJ369" s="312"/>
      <c r="AK369" s="313"/>
      <c r="AL369" s="313"/>
      <c r="AM369" s="313"/>
      <c r="AN369" s="313"/>
      <c r="AO369" s="313"/>
      <c r="AP369" s="313"/>
      <c r="AQ369" s="313"/>
      <c r="AR369" s="313"/>
      <c r="AS369" s="313"/>
      <c r="AT369" s="314"/>
      <c r="AU369" s="122"/>
      <c r="AV369" s="115" t="s">
        <v>0</v>
      </c>
      <c r="AW369" s="295"/>
      <c r="AX369" s="312"/>
      <c r="AY369" s="313"/>
      <c r="AZ369" s="313"/>
      <c r="BA369" s="313"/>
      <c r="BB369" s="313"/>
      <c r="BC369" s="313"/>
      <c r="BD369" s="313"/>
      <c r="BE369" s="313"/>
      <c r="BF369" s="313"/>
      <c r="BG369" s="313"/>
      <c r="BH369" s="314"/>
      <c r="BI369" s="122"/>
      <c r="BJ369" s="115" t="s">
        <v>2</v>
      </c>
      <c r="BK369" s="200"/>
      <c r="BL369" s="130" t="str">
        <f>IF(BM369&lt;&gt;"","●","")</f>
        <v/>
      </c>
      <c r="BM369" s="132" t="str">
        <f>IF(OR(AND(OR(AJ369=0,AJ369=""),AX369&gt;0),AND(AJ369&gt;0,OR(AX369=0,AX369=""))),"「レセプト件数」、「算定回数」のいずれかが「0」か「空白」となっていますが、それ以外が1以上となっています。正しいレセプト件数・算定回数をご記入ください。",IF(AJ369&gt;AX369,"「算定回数」が「レセプト件数」よりも小さくなっています。算定レセプトにおける算定回数をご記入ください。",""))</f>
        <v/>
      </c>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31"/>
      <c r="CW369" s="131"/>
      <c r="CX369" s="131"/>
      <c r="CY369" s="129"/>
      <c r="CZ369" s="129"/>
      <c r="DA369" s="129"/>
      <c r="DB369" s="129"/>
      <c r="DC369" s="129"/>
      <c r="DD369" s="129"/>
      <c r="DE369" s="129"/>
      <c r="DF369" s="129"/>
      <c r="DG369" s="129"/>
      <c r="DH369" s="129"/>
      <c r="DI369" s="129"/>
      <c r="DJ369" s="129"/>
      <c r="DK369" s="129"/>
      <c r="DL369" s="129"/>
      <c r="DM369" s="129"/>
      <c r="DN369" s="129"/>
      <c r="DO369" s="129"/>
      <c r="DP369" s="129"/>
      <c r="DQ369" s="129"/>
      <c r="DR369" s="129"/>
      <c r="DS369" s="129"/>
      <c r="DT369" s="129"/>
      <c r="DU369" s="129"/>
      <c r="DV369" s="129"/>
      <c r="DW369" s="129"/>
      <c r="DX369" s="129"/>
      <c r="DY369" s="129"/>
      <c r="DZ369" s="129"/>
      <c r="EA369" s="129"/>
      <c r="EB369" s="129"/>
      <c r="EC369" s="129"/>
      <c r="ED369" s="129"/>
      <c r="EE369" s="129"/>
      <c r="EF369" s="129"/>
      <c r="EG369" s="129"/>
      <c r="EH369" s="129"/>
      <c r="EI369" s="129"/>
      <c r="EJ369" s="129"/>
      <c r="EK369" s="129"/>
      <c r="EL369" s="129"/>
      <c r="EM369" s="129"/>
      <c r="EN369" s="129"/>
      <c r="EO369" s="129"/>
      <c r="EP369" s="129"/>
      <c r="EQ369" s="129"/>
      <c r="ER369" s="129"/>
      <c r="ES369" s="129"/>
      <c r="ET369" s="129"/>
      <c r="EU369" s="129"/>
      <c r="EV369" s="129"/>
      <c r="EW369" s="129"/>
    </row>
    <row r="370" spans="1:153" ht="2.25" customHeight="1" thickBot="1">
      <c r="A370" s="133"/>
      <c r="B370" s="451"/>
      <c r="C370" s="133"/>
      <c r="D370" s="39"/>
      <c r="E370" s="127"/>
      <c r="F370" s="134"/>
      <c r="G370" s="127"/>
      <c r="H370" s="127"/>
      <c r="I370" s="127"/>
      <c r="J370" s="127"/>
      <c r="K370" s="127"/>
      <c r="L370" s="127"/>
      <c r="M370" s="127"/>
      <c r="N370" s="127"/>
      <c r="O370" s="127"/>
      <c r="P370" s="127"/>
      <c r="Q370" s="127"/>
      <c r="R370" s="127"/>
      <c r="S370" s="127"/>
      <c r="T370" s="127"/>
      <c r="U370" s="1"/>
      <c r="V370" s="1"/>
      <c r="W370" s="1"/>
      <c r="X370" s="1"/>
      <c r="Y370" s="1"/>
      <c r="Z370" s="1"/>
      <c r="AA370" s="1"/>
      <c r="AB370" s="1"/>
      <c r="AC370" s="1"/>
      <c r="AD370" s="1"/>
      <c r="AE370" s="1"/>
      <c r="AF370" s="127"/>
      <c r="AG370" s="127"/>
      <c r="AH370" s="128"/>
      <c r="AI370" s="299"/>
      <c r="AJ370" s="298"/>
      <c r="AK370" s="298"/>
      <c r="AL370" s="298"/>
      <c r="AM370" s="298"/>
      <c r="AN370" s="298"/>
      <c r="AO370" s="298"/>
      <c r="AP370" s="298"/>
      <c r="AQ370" s="298"/>
      <c r="AR370" s="298"/>
      <c r="AS370" s="298"/>
      <c r="AT370" s="298"/>
      <c r="AU370" s="121"/>
      <c r="AV370" s="116"/>
      <c r="AW370" s="10"/>
      <c r="AX370" s="298"/>
      <c r="AY370" s="298"/>
      <c r="AZ370" s="298"/>
      <c r="BA370" s="298"/>
      <c r="BB370" s="298"/>
      <c r="BC370" s="298"/>
      <c r="BD370" s="298"/>
      <c r="BE370" s="298"/>
      <c r="BF370" s="298"/>
      <c r="BG370" s="298"/>
      <c r="BH370" s="298"/>
      <c r="BI370" s="121"/>
      <c r="BJ370" s="116"/>
      <c r="BK370" s="200"/>
      <c r="BL370" s="129"/>
      <c r="BM370" s="160"/>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c r="DH370" s="129"/>
      <c r="DI370" s="129"/>
      <c r="DJ370" s="129"/>
      <c r="DK370" s="129"/>
      <c r="DL370" s="129"/>
      <c r="DM370" s="129"/>
      <c r="DN370" s="129"/>
      <c r="DO370" s="129"/>
      <c r="DP370" s="129"/>
      <c r="DQ370" s="129"/>
      <c r="DR370" s="129"/>
      <c r="DS370" s="129"/>
      <c r="DT370" s="129"/>
      <c r="DU370" s="129"/>
      <c r="DV370" s="129"/>
      <c r="DW370" s="129"/>
      <c r="DX370" s="129"/>
      <c r="DY370" s="129"/>
      <c r="DZ370" s="129"/>
      <c r="EA370" s="129"/>
      <c r="EB370" s="129"/>
      <c r="EC370" s="129"/>
      <c r="ED370" s="129"/>
      <c r="EE370" s="129"/>
      <c r="EF370" s="129"/>
      <c r="EG370" s="129"/>
      <c r="EH370" s="129"/>
      <c r="EI370" s="129"/>
      <c r="EJ370" s="129"/>
      <c r="EK370" s="129"/>
      <c r="EL370" s="129"/>
      <c r="EM370" s="129"/>
      <c r="EN370" s="129"/>
      <c r="EO370" s="129"/>
      <c r="EP370" s="129"/>
      <c r="EQ370" s="129"/>
      <c r="ER370" s="129"/>
      <c r="ES370" s="129"/>
      <c r="ET370" s="129"/>
      <c r="EU370" s="129"/>
      <c r="EV370" s="129"/>
      <c r="EW370" s="129"/>
    </row>
    <row r="371" spans="1:153" ht="2.25" customHeight="1">
      <c r="A371" s="133"/>
      <c r="B371" s="451"/>
      <c r="C371" s="133"/>
      <c r="D371" s="38"/>
      <c r="E371" s="126"/>
      <c r="F371" s="137"/>
      <c r="G371" s="126"/>
      <c r="H371" s="126"/>
      <c r="I371" s="126"/>
      <c r="J371" s="126"/>
      <c r="K371" s="126"/>
      <c r="L371" s="126"/>
      <c r="M371" s="126"/>
      <c r="N371" s="126"/>
      <c r="O371" s="126"/>
      <c r="P371" s="126"/>
      <c r="Q371" s="126"/>
      <c r="R371" s="126"/>
      <c r="S371" s="126"/>
      <c r="T371" s="126"/>
      <c r="U371" s="125"/>
      <c r="V371" s="125"/>
      <c r="W371" s="125"/>
      <c r="X371" s="125"/>
      <c r="Y371" s="125"/>
      <c r="Z371" s="125"/>
      <c r="AA371" s="125"/>
      <c r="AB371" s="125"/>
      <c r="AC371" s="125"/>
      <c r="AD371" s="125"/>
      <c r="AE371" s="125"/>
      <c r="AF371" s="293"/>
      <c r="AG371" s="293"/>
      <c r="AH371" s="293"/>
      <c r="AI371" s="294"/>
      <c r="AJ371" s="295"/>
      <c r="AK371" s="295"/>
      <c r="AL371" s="295"/>
      <c r="AM371" s="295"/>
      <c r="AN371" s="295"/>
      <c r="AO371" s="295"/>
      <c r="AP371" s="295"/>
      <c r="AQ371" s="295"/>
      <c r="AR371" s="295"/>
      <c r="AS371" s="295"/>
      <c r="AT371" s="295"/>
      <c r="AU371" s="122"/>
      <c r="AV371" s="115"/>
      <c r="AW371" s="7"/>
      <c r="AX371" s="295"/>
      <c r="AY371" s="295"/>
      <c r="AZ371" s="295"/>
      <c r="BA371" s="295"/>
      <c r="BB371" s="295"/>
      <c r="BC371" s="295"/>
      <c r="BD371" s="295"/>
      <c r="BE371" s="295"/>
      <c r="BF371" s="295"/>
      <c r="BG371" s="295"/>
      <c r="BH371" s="295"/>
      <c r="BI371" s="122"/>
      <c r="BJ371" s="115"/>
      <c r="BK371" s="200"/>
      <c r="BL371" s="129"/>
      <c r="BM371" s="160"/>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c r="DH371" s="129"/>
      <c r="DI371" s="129"/>
      <c r="DJ371" s="129"/>
      <c r="DK371" s="129"/>
      <c r="DL371" s="129"/>
      <c r="DM371" s="129"/>
      <c r="DN371" s="129"/>
      <c r="DO371" s="129"/>
      <c r="DP371" s="129"/>
      <c r="DQ371" s="129"/>
      <c r="DR371" s="129"/>
      <c r="DS371" s="129"/>
      <c r="DT371" s="129"/>
      <c r="DU371" s="129"/>
      <c r="DV371" s="129"/>
      <c r="DW371" s="129"/>
      <c r="DX371" s="129"/>
      <c r="DY371" s="129"/>
      <c r="DZ371" s="129"/>
      <c r="EA371" s="129"/>
      <c r="EB371" s="129"/>
      <c r="EC371" s="129"/>
      <c r="ED371" s="129"/>
      <c r="EE371" s="129"/>
      <c r="EF371" s="129"/>
      <c r="EG371" s="129"/>
      <c r="EH371" s="129"/>
      <c r="EI371" s="129"/>
      <c r="EJ371" s="129"/>
      <c r="EK371" s="129"/>
      <c r="EL371" s="129"/>
      <c r="EM371" s="129"/>
      <c r="EN371" s="129"/>
      <c r="EO371" s="129"/>
      <c r="EP371" s="129"/>
      <c r="EQ371" s="129"/>
      <c r="ER371" s="129"/>
      <c r="ES371" s="129"/>
      <c r="ET371" s="129"/>
      <c r="EU371" s="129"/>
      <c r="EV371" s="129"/>
      <c r="EW371" s="129"/>
    </row>
    <row r="372" spans="1:153" ht="19.5" customHeight="1">
      <c r="A372" s="133"/>
      <c r="B372" s="451"/>
      <c r="C372" s="133"/>
      <c r="D372" s="38" t="s">
        <v>16</v>
      </c>
      <c r="E372" s="126"/>
      <c r="F372" s="137"/>
      <c r="G372" s="126"/>
      <c r="H372" s="126"/>
      <c r="I372" s="126"/>
      <c r="J372" s="126"/>
      <c r="K372" s="126"/>
      <c r="L372" s="126"/>
      <c r="M372" s="126"/>
      <c r="N372" s="126"/>
      <c r="O372" s="126"/>
      <c r="P372" s="126"/>
      <c r="Q372" s="126"/>
      <c r="R372" s="126"/>
      <c r="S372" s="126"/>
      <c r="T372" s="126"/>
      <c r="U372" s="125"/>
      <c r="V372" s="125"/>
      <c r="W372" s="125"/>
      <c r="X372" s="125"/>
      <c r="Y372" s="125"/>
      <c r="Z372" s="125"/>
      <c r="AA372" s="125"/>
      <c r="AB372" s="125"/>
      <c r="AC372" s="125"/>
      <c r="AD372" s="125"/>
      <c r="AE372" s="125"/>
      <c r="AF372" s="310" t="s">
        <v>3211</v>
      </c>
      <c r="AG372" s="310"/>
      <c r="AH372" s="310"/>
      <c r="AI372" s="294"/>
      <c r="AJ372" s="312"/>
      <c r="AK372" s="313"/>
      <c r="AL372" s="313"/>
      <c r="AM372" s="313"/>
      <c r="AN372" s="313"/>
      <c r="AO372" s="313"/>
      <c r="AP372" s="313"/>
      <c r="AQ372" s="313"/>
      <c r="AR372" s="313"/>
      <c r="AS372" s="313"/>
      <c r="AT372" s="314"/>
      <c r="AU372" s="122"/>
      <c r="AV372" s="115" t="s">
        <v>0</v>
      </c>
      <c r="AW372" s="295"/>
      <c r="AX372" s="312"/>
      <c r="AY372" s="313"/>
      <c r="AZ372" s="313"/>
      <c r="BA372" s="313"/>
      <c r="BB372" s="313"/>
      <c r="BC372" s="313"/>
      <c r="BD372" s="313"/>
      <c r="BE372" s="313"/>
      <c r="BF372" s="313"/>
      <c r="BG372" s="313"/>
      <c r="BH372" s="314"/>
      <c r="BI372" s="122"/>
      <c r="BJ372" s="115" t="s">
        <v>2</v>
      </c>
      <c r="BK372" s="200"/>
      <c r="BL372" s="130" t="str">
        <f>IF(BM372&lt;&gt;"","●","")</f>
        <v/>
      </c>
      <c r="BM372" s="132" t="str">
        <f>IF(OR(AND(OR(AJ372=0,AJ372=""),AX372&gt;0),AND(AJ372&gt;0,OR(AX372=0,AX372=""))),"「レセプト件数」、「算定回数」のいずれかが「0」か「空白」となっていますが、それ以外が1以上となっています。正しいレセプト件数・算定回数をご記入ください。",IF(AJ372&gt;AX372,"「算定回数」が「レセプト件数」よりも小さくなっています。算定レセプトにおける算定回数をご記入ください。",""))</f>
        <v/>
      </c>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31"/>
      <c r="CW372" s="131"/>
      <c r="CX372" s="131"/>
      <c r="CY372" s="129"/>
      <c r="CZ372" s="129"/>
      <c r="DA372" s="129"/>
      <c r="DB372" s="129"/>
      <c r="DC372" s="129"/>
      <c r="DD372" s="129"/>
      <c r="DE372" s="129"/>
      <c r="DF372" s="129"/>
      <c r="DG372" s="129"/>
      <c r="DH372" s="129"/>
      <c r="DI372" s="129"/>
      <c r="DJ372" s="129"/>
      <c r="DK372" s="129"/>
      <c r="DL372" s="129"/>
      <c r="DM372" s="129"/>
      <c r="DN372" s="129"/>
      <c r="DO372" s="129"/>
      <c r="DP372" s="129"/>
      <c r="DQ372" s="129"/>
      <c r="DR372" s="129"/>
      <c r="DS372" s="129"/>
      <c r="DT372" s="129"/>
      <c r="DU372" s="129"/>
      <c r="DV372" s="129"/>
      <c r="DW372" s="129"/>
      <c r="DX372" s="129"/>
      <c r="DY372" s="129"/>
      <c r="DZ372" s="129"/>
      <c r="EA372" s="129"/>
      <c r="EB372" s="129"/>
      <c r="EC372" s="129"/>
      <c r="ED372" s="129"/>
      <c r="EE372" s="129"/>
      <c r="EF372" s="129"/>
      <c r="EG372" s="129"/>
      <c r="EH372" s="129"/>
      <c r="EI372" s="129"/>
      <c r="EJ372" s="129"/>
      <c r="EK372" s="129"/>
      <c r="EL372" s="129"/>
      <c r="EM372" s="129"/>
      <c r="EN372" s="129"/>
      <c r="EO372" s="129"/>
      <c r="EP372" s="129"/>
      <c r="EQ372" s="129"/>
      <c r="ER372" s="129"/>
      <c r="ES372" s="129"/>
      <c r="ET372" s="129"/>
      <c r="EU372" s="129"/>
      <c r="EV372" s="129"/>
      <c r="EW372" s="129"/>
    </row>
    <row r="373" spans="1:153" ht="2.25" customHeight="1" thickBot="1">
      <c r="A373" s="133"/>
      <c r="B373" s="451"/>
      <c r="C373" s="133"/>
      <c r="D373" s="39"/>
      <c r="E373" s="127"/>
      <c r="F373" s="134"/>
      <c r="G373" s="127"/>
      <c r="H373" s="127"/>
      <c r="I373" s="127"/>
      <c r="J373" s="127"/>
      <c r="K373" s="127"/>
      <c r="L373" s="127"/>
      <c r="M373" s="127"/>
      <c r="N373" s="127"/>
      <c r="O373" s="127"/>
      <c r="P373" s="127"/>
      <c r="Q373" s="127"/>
      <c r="R373" s="127"/>
      <c r="S373" s="127"/>
      <c r="T373" s="127"/>
      <c r="U373" s="1"/>
      <c r="V373" s="1"/>
      <c r="W373" s="1"/>
      <c r="X373" s="1"/>
      <c r="Y373" s="1"/>
      <c r="Z373" s="1"/>
      <c r="AA373" s="1"/>
      <c r="AB373" s="1"/>
      <c r="AC373" s="1"/>
      <c r="AD373" s="1"/>
      <c r="AE373" s="1"/>
      <c r="AF373" s="127"/>
      <c r="AG373" s="127"/>
      <c r="AH373" s="128"/>
      <c r="AI373" s="299"/>
      <c r="AJ373" s="298"/>
      <c r="AK373" s="298"/>
      <c r="AL373" s="298"/>
      <c r="AM373" s="298"/>
      <c r="AN373" s="298"/>
      <c r="AO373" s="298"/>
      <c r="AP373" s="298"/>
      <c r="AQ373" s="298"/>
      <c r="AR373" s="298"/>
      <c r="AS373" s="298"/>
      <c r="AT373" s="298"/>
      <c r="AU373" s="121"/>
      <c r="AV373" s="116"/>
      <c r="AW373" s="10"/>
      <c r="AX373" s="298"/>
      <c r="AY373" s="298"/>
      <c r="AZ373" s="298"/>
      <c r="BA373" s="298"/>
      <c r="BB373" s="298"/>
      <c r="BC373" s="298"/>
      <c r="BD373" s="298"/>
      <c r="BE373" s="298"/>
      <c r="BF373" s="298"/>
      <c r="BG373" s="298"/>
      <c r="BH373" s="298"/>
      <c r="BI373" s="121"/>
      <c r="BJ373" s="116"/>
      <c r="BK373" s="200"/>
      <c r="BL373" s="129"/>
      <c r="BM373" s="160"/>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129"/>
      <c r="DG373" s="129"/>
      <c r="DH373" s="129"/>
      <c r="DI373" s="129"/>
      <c r="DJ373" s="129"/>
      <c r="DK373" s="129"/>
      <c r="DL373" s="129"/>
      <c r="DM373" s="129"/>
      <c r="DN373" s="129"/>
      <c r="DO373" s="129"/>
      <c r="DP373" s="129"/>
      <c r="DQ373" s="129"/>
      <c r="DR373" s="129"/>
      <c r="DS373" s="129"/>
      <c r="DT373" s="129"/>
      <c r="DU373" s="129"/>
      <c r="DV373" s="129"/>
      <c r="DW373" s="129"/>
      <c r="DX373" s="129"/>
      <c r="DY373" s="129"/>
      <c r="DZ373" s="129"/>
      <c r="EA373" s="129"/>
      <c r="EB373" s="129"/>
      <c r="EC373" s="129"/>
      <c r="ED373" s="129"/>
      <c r="EE373" s="129"/>
      <c r="EF373" s="129"/>
      <c r="EG373" s="129"/>
      <c r="EH373" s="129"/>
      <c r="EI373" s="129"/>
      <c r="EJ373" s="129"/>
      <c r="EK373" s="129"/>
      <c r="EL373" s="129"/>
      <c r="EM373" s="129"/>
      <c r="EN373" s="129"/>
      <c r="EO373" s="129"/>
      <c r="EP373" s="129"/>
      <c r="EQ373" s="129"/>
      <c r="ER373" s="129"/>
      <c r="ES373" s="129"/>
      <c r="ET373" s="129"/>
      <c r="EU373" s="129"/>
      <c r="EV373" s="129"/>
      <c r="EW373" s="129"/>
    </row>
    <row r="374" spans="1:153" ht="2.25" customHeight="1">
      <c r="A374" s="133"/>
      <c r="B374" s="451"/>
      <c r="C374" s="133"/>
      <c r="D374" s="38"/>
      <c r="E374" s="126"/>
      <c r="F374" s="137"/>
      <c r="G374" s="126"/>
      <c r="H374" s="126"/>
      <c r="I374" s="126"/>
      <c r="J374" s="126"/>
      <c r="K374" s="126"/>
      <c r="L374" s="126"/>
      <c r="M374" s="126"/>
      <c r="N374" s="126"/>
      <c r="O374" s="126"/>
      <c r="P374" s="126"/>
      <c r="Q374" s="126"/>
      <c r="R374" s="126"/>
      <c r="S374" s="126"/>
      <c r="T374" s="126"/>
      <c r="U374" s="125"/>
      <c r="V374" s="125"/>
      <c r="W374" s="125"/>
      <c r="X374" s="125"/>
      <c r="Y374" s="125"/>
      <c r="Z374" s="125"/>
      <c r="AA374" s="125"/>
      <c r="AB374" s="125"/>
      <c r="AC374" s="125"/>
      <c r="AD374" s="125"/>
      <c r="AE374" s="125"/>
      <c r="AF374" s="293"/>
      <c r="AG374" s="293"/>
      <c r="AH374" s="293"/>
      <c r="AI374" s="294"/>
      <c r="AJ374" s="295"/>
      <c r="AK374" s="295"/>
      <c r="AL374" s="295"/>
      <c r="AM374" s="295"/>
      <c r="AN374" s="295"/>
      <c r="AO374" s="295"/>
      <c r="AP374" s="295"/>
      <c r="AQ374" s="295"/>
      <c r="AR374" s="295"/>
      <c r="AS374" s="295"/>
      <c r="AT374" s="295"/>
      <c r="AU374" s="122"/>
      <c r="AV374" s="115"/>
      <c r="AW374" s="7"/>
      <c r="AX374" s="295"/>
      <c r="AY374" s="295"/>
      <c r="AZ374" s="295"/>
      <c r="BA374" s="295"/>
      <c r="BB374" s="295"/>
      <c r="BC374" s="295"/>
      <c r="BD374" s="295"/>
      <c r="BE374" s="295"/>
      <c r="BF374" s="295"/>
      <c r="BG374" s="295"/>
      <c r="BH374" s="295"/>
      <c r="BI374" s="122"/>
      <c r="BJ374" s="115"/>
      <c r="BK374" s="200"/>
      <c r="BL374" s="129"/>
      <c r="BM374" s="160"/>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c r="DH374" s="129"/>
      <c r="DI374" s="129"/>
      <c r="DJ374" s="129"/>
      <c r="DK374" s="129"/>
      <c r="DL374" s="129"/>
      <c r="DM374" s="129"/>
      <c r="DN374" s="129"/>
      <c r="DO374" s="129"/>
      <c r="DP374" s="129"/>
      <c r="DQ374" s="129"/>
      <c r="DR374" s="129"/>
      <c r="DS374" s="129"/>
      <c r="DT374" s="129"/>
      <c r="DU374" s="129"/>
      <c r="DV374" s="129"/>
      <c r="DW374" s="129"/>
      <c r="DX374" s="129"/>
      <c r="DY374" s="129"/>
      <c r="DZ374" s="129"/>
      <c r="EA374" s="129"/>
      <c r="EB374" s="129"/>
      <c r="EC374" s="129"/>
      <c r="ED374" s="129"/>
      <c r="EE374" s="129"/>
      <c r="EF374" s="129"/>
      <c r="EG374" s="129"/>
      <c r="EH374" s="129"/>
      <c r="EI374" s="129"/>
      <c r="EJ374" s="129"/>
      <c r="EK374" s="129"/>
      <c r="EL374" s="129"/>
      <c r="EM374" s="129"/>
      <c r="EN374" s="129"/>
      <c r="EO374" s="129"/>
      <c r="EP374" s="129"/>
      <c r="EQ374" s="129"/>
      <c r="ER374" s="129"/>
      <c r="ES374" s="129"/>
      <c r="ET374" s="129"/>
      <c r="EU374" s="129"/>
      <c r="EV374" s="129"/>
      <c r="EW374" s="129"/>
    </row>
    <row r="375" spans="1:153" ht="19.5" customHeight="1">
      <c r="A375" s="133"/>
      <c r="B375" s="451"/>
      <c r="C375" s="133"/>
      <c r="D375" s="38" t="s">
        <v>17</v>
      </c>
      <c r="E375" s="126"/>
      <c r="F375" s="137"/>
      <c r="G375" s="126"/>
      <c r="H375" s="126"/>
      <c r="I375" s="126"/>
      <c r="J375" s="126"/>
      <c r="K375" s="126"/>
      <c r="L375" s="126"/>
      <c r="M375" s="126"/>
      <c r="N375" s="126"/>
      <c r="O375" s="126"/>
      <c r="P375" s="126"/>
      <c r="Q375" s="126"/>
      <c r="R375" s="126"/>
      <c r="S375" s="126"/>
      <c r="T375" s="126"/>
      <c r="U375" s="125"/>
      <c r="V375" s="125"/>
      <c r="W375" s="125"/>
      <c r="X375" s="125"/>
      <c r="Y375" s="125"/>
      <c r="Z375" s="125"/>
      <c r="AA375" s="125"/>
      <c r="AB375" s="125"/>
      <c r="AC375" s="125"/>
      <c r="AD375" s="125"/>
      <c r="AE375" s="125"/>
      <c r="AF375" s="310" t="s">
        <v>3212</v>
      </c>
      <c r="AG375" s="310"/>
      <c r="AH375" s="310"/>
      <c r="AI375" s="294"/>
      <c r="AJ375" s="312"/>
      <c r="AK375" s="313"/>
      <c r="AL375" s="313"/>
      <c r="AM375" s="313"/>
      <c r="AN375" s="313"/>
      <c r="AO375" s="313"/>
      <c r="AP375" s="313"/>
      <c r="AQ375" s="313"/>
      <c r="AR375" s="313"/>
      <c r="AS375" s="313"/>
      <c r="AT375" s="314"/>
      <c r="AU375" s="122"/>
      <c r="AV375" s="115" t="s">
        <v>0</v>
      </c>
      <c r="AW375" s="295"/>
      <c r="AX375" s="312"/>
      <c r="AY375" s="313"/>
      <c r="AZ375" s="313"/>
      <c r="BA375" s="313"/>
      <c r="BB375" s="313"/>
      <c r="BC375" s="313"/>
      <c r="BD375" s="313"/>
      <c r="BE375" s="313"/>
      <c r="BF375" s="313"/>
      <c r="BG375" s="313"/>
      <c r="BH375" s="314"/>
      <c r="BI375" s="122"/>
      <c r="BJ375" s="115" t="s">
        <v>2</v>
      </c>
      <c r="BK375" s="200"/>
      <c r="BL375" s="130" t="str">
        <f>IF(BM375&lt;&gt;"","●","")</f>
        <v/>
      </c>
      <c r="BM375" s="132" t="str">
        <f>IF(OR(AND(OR(AJ375=0,AJ375=""),AX375&gt;0),AND(AJ375&gt;0,OR(AX375=0,AX375=""))),"「レセプト件数」、「算定回数」のいずれかが「0」か「空白」となっていますが、それ以外が1以上となっています。正しいレセプト件数・算定回数をご記入ください。",IF(AJ375&gt;AX375,"「算定回数」が「レセプト件数」よりも小さくなっています。算定レセプトにおける算定回数をご記入ください。",""))</f>
        <v/>
      </c>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31"/>
      <c r="CW375" s="131"/>
      <c r="CX375" s="131"/>
      <c r="CY375" s="129"/>
      <c r="CZ375" s="129"/>
      <c r="DA375" s="129"/>
      <c r="DB375" s="129"/>
      <c r="DC375" s="129"/>
      <c r="DD375" s="129"/>
      <c r="DE375" s="129"/>
      <c r="DF375" s="129"/>
      <c r="DG375" s="129"/>
      <c r="DH375" s="129"/>
      <c r="DI375" s="129"/>
      <c r="DJ375" s="129"/>
      <c r="DK375" s="129"/>
      <c r="DL375" s="129"/>
      <c r="DM375" s="129"/>
      <c r="DN375" s="129"/>
      <c r="DO375" s="129"/>
      <c r="DP375" s="129"/>
      <c r="DQ375" s="129"/>
      <c r="DR375" s="129"/>
      <c r="DS375" s="129"/>
      <c r="DT375" s="129"/>
      <c r="DU375" s="129"/>
      <c r="DV375" s="129"/>
      <c r="DW375" s="129"/>
      <c r="DX375" s="129"/>
      <c r="DY375" s="129"/>
      <c r="DZ375" s="129"/>
      <c r="EA375" s="129"/>
      <c r="EB375" s="129"/>
      <c r="EC375" s="129"/>
      <c r="ED375" s="129"/>
      <c r="EE375" s="129"/>
      <c r="EF375" s="129"/>
      <c r="EG375" s="129"/>
      <c r="EH375" s="129"/>
      <c r="EI375" s="129"/>
      <c r="EJ375" s="129"/>
      <c r="EK375" s="129"/>
      <c r="EL375" s="129"/>
      <c r="EM375" s="129"/>
      <c r="EN375" s="129"/>
      <c r="EO375" s="129"/>
      <c r="EP375" s="129"/>
      <c r="EQ375" s="129"/>
      <c r="ER375" s="129"/>
      <c r="ES375" s="129"/>
      <c r="ET375" s="129"/>
      <c r="EU375" s="129"/>
      <c r="EV375" s="129"/>
      <c r="EW375" s="129"/>
    </row>
    <row r="376" spans="1:153" ht="2.25" customHeight="1" thickBot="1">
      <c r="A376" s="133"/>
      <c r="B376" s="451"/>
      <c r="C376" s="133"/>
      <c r="D376" s="39"/>
      <c r="E376" s="127"/>
      <c r="F376" s="134"/>
      <c r="G376" s="127"/>
      <c r="H376" s="127"/>
      <c r="I376" s="127"/>
      <c r="J376" s="127"/>
      <c r="K376" s="127"/>
      <c r="L376" s="127"/>
      <c r="M376" s="127"/>
      <c r="N376" s="127"/>
      <c r="O376" s="127"/>
      <c r="P376" s="127"/>
      <c r="Q376" s="127"/>
      <c r="R376" s="127"/>
      <c r="S376" s="127"/>
      <c r="T376" s="127"/>
      <c r="U376" s="1"/>
      <c r="V376" s="1"/>
      <c r="W376" s="1"/>
      <c r="X376" s="1"/>
      <c r="Y376" s="1"/>
      <c r="Z376" s="1"/>
      <c r="AA376" s="1"/>
      <c r="AB376" s="1"/>
      <c r="AC376" s="1"/>
      <c r="AD376" s="1"/>
      <c r="AE376" s="1"/>
      <c r="AF376" s="127"/>
      <c r="AG376" s="127"/>
      <c r="AH376" s="128"/>
      <c r="AI376" s="299"/>
      <c r="AJ376" s="298"/>
      <c r="AK376" s="298"/>
      <c r="AL376" s="298"/>
      <c r="AM376" s="298"/>
      <c r="AN376" s="298"/>
      <c r="AO376" s="298"/>
      <c r="AP376" s="298"/>
      <c r="AQ376" s="298"/>
      <c r="AR376" s="298"/>
      <c r="AS376" s="298"/>
      <c r="AT376" s="298"/>
      <c r="AU376" s="121"/>
      <c r="AV376" s="116"/>
      <c r="AW376" s="10"/>
      <c r="AX376" s="298"/>
      <c r="AY376" s="298"/>
      <c r="AZ376" s="298"/>
      <c r="BA376" s="298"/>
      <c r="BB376" s="298"/>
      <c r="BC376" s="298"/>
      <c r="BD376" s="298"/>
      <c r="BE376" s="298"/>
      <c r="BF376" s="298"/>
      <c r="BG376" s="298"/>
      <c r="BH376" s="298"/>
      <c r="BI376" s="121"/>
      <c r="BJ376" s="116"/>
      <c r="BK376" s="200"/>
      <c r="BL376" s="129"/>
      <c r="BM376" s="160"/>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129"/>
      <c r="CW376" s="129"/>
      <c r="CX376" s="129"/>
      <c r="CY376" s="129"/>
      <c r="CZ376" s="129"/>
      <c r="DA376" s="129"/>
      <c r="DB376" s="129"/>
      <c r="DC376" s="129"/>
      <c r="DD376" s="129"/>
      <c r="DE376" s="129"/>
      <c r="DF376" s="129"/>
      <c r="DG376" s="129"/>
      <c r="DH376" s="129"/>
      <c r="DI376" s="129"/>
      <c r="DJ376" s="129"/>
      <c r="DK376" s="129"/>
      <c r="DL376" s="129"/>
      <c r="DM376" s="129"/>
      <c r="DN376" s="129"/>
      <c r="DO376" s="129"/>
      <c r="DP376" s="129"/>
      <c r="DQ376" s="129"/>
      <c r="DR376" s="129"/>
      <c r="DS376" s="129"/>
      <c r="DT376" s="129"/>
      <c r="DU376" s="129"/>
      <c r="DV376" s="129"/>
      <c r="DW376" s="129"/>
      <c r="DX376" s="129"/>
      <c r="DY376" s="129"/>
      <c r="DZ376" s="129"/>
      <c r="EA376" s="129"/>
      <c r="EB376" s="129"/>
      <c r="EC376" s="129"/>
      <c r="ED376" s="129"/>
      <c r="EE376" s="129"/>
      <c r="EF376" s="129"/>
      <c r="EG376" s="129"/>
      <c r="EH376" s="129"/>
      <c r="EI376" s="129"/>
      <c r="EJ376" s="129"/>
      <c r="EK376" s="129"/>
      <c r="EL376" s="129"/>
      <c r="EM376" s="129"/>
      <c r="EN376" s="129"/>
      <c r="EO376" s="129"/>
      <c r="EP376" s="129"/>
      <c r="EQ376" s="129"/>
      <c r="ER376" s="129"/>
      <c r="ES376" s="129"/>
      <c r="ET376" s="129"/>
      <c r="EU376" s="129"/>
      <c r="EV376" s="129"/>
      <c r="EW376" s="129"/>
    </row>
    <row r="377" spans="1:153" ht="2.25" customHeight="1">
      <c r="A377" s="133"/>
      <c r="B377" s="451"/>
      <c r="C377" s="133"/>
      <c r="D377" s="38"/>
      <c r="E377" s="126"/>
      <c r="F377" s="137"/>
      <c r="G377" s="126"/>
      <c r="H377" s="126"/>
      <c r="I377" s="126"/>
      <c r="J377" s="126"/>
      <c r="K377" s="126"/>
      <c r="L377" s="126"/>
      <c r="M377" s="126"/>
      <c r="N377" s="126"/>
      <c r="O377" s="126"/>
      <c r="P377" s="126"/>
      <c r="Q377" s="126"/>
      <c r="R377" s="126"/>
      <c r="S377" s="126"/>
      <c r="T377" s="126"/>
      <c r="U377" s="125"/>
      <c r="V377" s="125"/>
      <c r="W377" s="125"/>
      <c r="X377" s="125"/>
      <c r="Y377" s="125"/>
      <c r="Z377" s="125"/>
      <c r="AA377" s="125"/>
      <c r="AB377" s="125"/>
      <c r="AC377" s="125"/>
      <c r="AD377" s="125"/>
      <c r="AE377" s="125"/>
      <c r="AF377" s="293"/>
      <c r="AG377" s="293"/>
      <c r="AH377" s="293"/>
      <c r="AI377" s="294"/>
      <c r="AJ377" s="295"/>
      <c r="AK377" s="295"/>
      <c r="AL377" s="295"/>
      <c r="AM377" s="295"/>
      <c r="AN377" s="295"/>
      <c r="AO377" s="295"/>
      <c r="AP377" s="295"/>
      <c r="AQ377" s="295"/>
      <c r="AR377" s="295"/>
      <c r="AS377" s="295"/>
      <c r="AT377" s="295"/>
      <c r="AU377" s="122"/>
      <c r="AV377" s="115"/>
      <c r="AW377" s="7"/>
      <c r="AX377" s="295"/>
      <c r="AY377" s="295"/>
      <c r="AZ377" s="295"/>
      <c r="BA377" s="295"/>
      <c r="BB377" s="295"/>
      <c r="BC377" s="295"/>
      <c r="BD377" s="295"/>
      <c r="BE377" s="295"/>
      <c r="BF377" s="295"/>
      <c r="BG377" s="295"/>
      <c r="BH377" s="295"/>
      <c r="BI377" s="122"/>
      <c r="BJ377" s="115"/>
      <c r="BK377" s="200"/>
      <c r="BL377" s="129"/>
      <c r="BM377" s="160"/>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c r="DH377" s="129"/>
      <c r="DI377" s="129"/>
      <c r="DJ377" s="129"/>
      <c r="DK377" s="129"/>
      <c r="DL377" s="129"/>
      <c r="DM377" s="129"/>
      <c r="DN377" s="129"/>
      <c r="DO377" s="129"/>
      <c r="DP377" s="129"/>
      <c r="DQ377" s="129"/>
      <c r="DR377" s="129"/>
      <c r="DS377" s="129"/>
      <c r="DT377" s="129"/>
      <c r="DU377" s="129"/>
      <c r="DV377" s="129"/>
      <c r="DW377" s="129"/>
      <c r="DX377" s="129"/>
      <c r="DY377" s="129"/>
      <c r="DZ377" s="129"/>
      <c r="EA377" s="129"/>
      <c r="EB377" s="129"/>
      <c r="EC377" s="129"/>
      <c r="ED377" s="129"/>
      <c r="EE377" s="129"/>
      <c r="EF377" s="129"/>
      <c r="EG377" s="129"/>
      <c r="EH377" s="129"/>
      <c r="EI377" s="129"/>
      <c r="EJ377" s="129"/>
      <c r="EK377" s="129"/>
      <c r="EL377" s="129"/>
      <c r="EM377" s="129"/>
      <c r="EN377" s="129"/>
      <c r="EO377" s="129"/>
      <c r="EP377" s="129"/>
      <c r="EQ377" s="129"/>
      <c r="ER377" s="129"/>
      <c r="ES377" s="129"/>
      <c r="ET377" s="129"/>
      <c r="EU377" s="129"/>
      <c r="EV377" s="129"/>
      <c r="EW377" s="129"/>
    </row>
    <row r="378" spans="1:153" ht="19.5" customHeight="1">
      <c r="A378" s="45"/>
      <c r="B378" s="451"/>
      <c r="C378" s="133"/>
      <c r="D378" s="38" t="s">
        <v>18</v>
      </c>
      <c r="E378" s="126"/>
      <c r="F378" s="137"/>
      <c r="G378" s="126"/>
      <c r="H378" s="126"/>
      <c r="I378" s="126"/>
      <c r="J378" s="126"/>
      <c r="K378" s="126"/>
      <c r="L378" s="126"/>
      <c r="M378" s="126"/>
      <c r="N378" s="126"/>
      <c r="O378" s="126"/>
      <c r="P378" s="126"/>
      <c r="Q378" s="126"/>
      <c r="R378" s="126"/>
      <c r="S378" s="126"/>
      <c r="T378" s="126"/>
      <c r="U378" s="125"/>
      <c r="V378" s="125"/>
      <c r="W378" s="125"/>
      <c r="X378" s="125"/>
      <c r="Y378" s="125"/>
      <c r="Z378" s="125"/>
      <c r="AA378" s="125"/>
      <c r="AB378" s="125"/>
      <c r="AC378" s="125"/>
      <c r="AD378" s="125"/>
      <c r="AE378" s="125"/>
      <c r="AF378" s="310" t="s">
        <v>3213</v>
      </c>
      <c r="AG378" s="310"/>
      <c r="AH378" s="310"/>
      <c r="AI378" s="294"/>
      <c r="AJ378" s="312"/>
      <c r="AK378" s="313"/>
      <c r="AL378" s="313"/>
      <c r="AM378" s="313"/>
      <c r="AN378" s="313"/>
      <c r="AO378" s="313"/>
      <c r="AP378" s="313"/>
      <c r="AQ378" s="313"/>
      <c r="AR378" s="313"/>
      <c r="AS378" s="313"/>
      <c r="AT378" s="314"/>
      <c r="AU378" s="122"/>
      <c r="AV378" s="115" t="s">
        <v>0</v>
      </c>
      <c r="AW378" s="295"/>
      <c r="AX378" s="312"/>
      <c r="AY378" s="313"/>
      <c r="AZ378" s="313"/>
      <c r="BA378" s="313"/>
      <c r="BB378" s="313"/>
      <c r="BC378" s="313"/>
      <c r="BD378" s="313"/>
      <c r="BE378" s="313"/>
      <c r="BF378" s="313"/>
      <c r="BG378" s="313"/>
      <c r="BH378" s="314"/>
      <c r="BI378" s="122"/>
      <c r="BJ378" s="115" t="s">
        <v>2</v>
      </c>
      <c r="BK378" s="200"/>
      <c r="BL378" s="130" t="str">
        <f>IF(BM378&lt;&gt;"","●","")</f>
        <v/>
      </c>
      <c r="BM378" s="132" t="str">
        <f>IF(OR(AND(OR(AJ378=0,AJ378=""),AX378&gt;0),AND(AJ378&gt;0,OR(AX378=0,AX378=""))),"「レセプト件数」、「算定回数」のいずれかが「0」か「空白」となっていますが、それ以外が1以上となっています。正しいレセプト件数・算定回数をご記入ください。",IF(AJ378&gt;AX378,"「算定回数」が「レセプト件数」よりも小さくなっています。算定レセプトにおける算定回数をご記入ください。",""))</f>
        <v/>
      </c>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31"/>
      <c r="CW378" s="131"/>
      <c r="CX378" s="131"/>
      <c r="CY378" s="129"/>
      <c r="CZ378" s="129"/>
      <c r="DA378" s="129"/>
      <c r="DB378" s="129"/>
      <c r="DC378" s="129"/>
      <c r="DD378" s="129"/>
      <c r="DE378" s="129"/>
      <c r="DF378" s="129"/>
      <c r="DG378" s="129"/>
      <c r="DH378" s="129"/>
      <c r="DI378" s="129"/>
      <c r="DJ378" s="129"/>
      <c r="DK378" s="129"/>
      <c r="DL378" s="129"/>
      <c r="DM378" s="129"/>
      <c r="DN378" s="129"/>
      <c r="DO378" s="129"/>
      <c r="DP378" s="129"/>
      <c r="DQ378" s="129"/>
      <c r="DR378" s="129"/>
      <c r="DS378" s="129"/>
      <c r="DT378" s="129"/>
      <c r="DU378" s="129"/>
      <c r="DV378" s="129"/>
      <c r="DW378" s="129"/>
      <c r="DX378" s="129"/>
      <c r="DY378" s="129"/>
      <c r="DZ378" s="129"/>
      <c r="EA378" s="129"/>
      <c r="EB378" s="129"/>
      <c r="EC378" s="129"/>
      <c r="ED378" s="129"/>
      <c r="EE378" s="129"/>
      <c r="EF378" s="129"/>
      <c r="EG378" s="129"/>
      <c r="EH378" s="129"/>
      <c r="EI378" s="129"/>
      <c r="EJ378" s="129"/>
      <c r="EK378" s="129"/>
      <c r="EL378" s="129"/>
      <c r="EM378" s="129"/>
      <c r="EN378" s="129"/>
      <c r="EO378" s="129"/>
      <c r="EP378" s="129"/>
      <c r="EQ378" s="129"/>
      <c r="ER378" s="129"/>
      <c r="ES378" s="129"/>
      <c r="ET378" s="129"/>
      <c r="EU378" s="129"/>
      <c r="EV378" s="129"/>
      <c r="EW378" s="129"/>
    </row>
    <row r="379" spans="1:153" ht="2.25" customHeight="1" thickBot="1">
      <c r="A379" s="45"/>
      <c r="B379" s="452"/>
      <c r="C379" s="37"/>
      <c r="D379" s="39"/>
      <c r="E379" s="127"/>
      <c r="F379" s="134"/>
      <c r="G379" s="127"/>
      <c r="H379" s="127"/>
      <c r="I379" s="127"/>
      <c r="J379" s="127"/>
      <c r="K379" s="127"/>
      <c r="L379" s="127"/>
      <c r="M379" s="127"/>
      <c r="N379" s="127"/>
      <c r="O379" s="127"/>
      <c r="P379" s="127"/>
      <c r="Q379" s="127"/>
      <c r="R379" s="127"/>
      <c r="S379" s="127"/>
      <c r="T379" s="127"/>
      <c r="U379" s="1"/>
      <c r="V379" s="1"/>
      <c r="W379" s="1"/>
      <c r="X379" s="1"/>
      <c r="Y379" s="1"/>
      <c r="Z379" s="1"/>
      <c r="AA379" s="1"/>
      <c r="AB379" s="1"/>
      <c r="AC379" s="1"/>
      <c r="AD379" s="1"/>
      <c r="AE379" s="1"/>
      <c r="AF379" s="127"/>
      <c r="AG379" s="127"/>
      <c r="AH379" s="128"/>
      <c r="AI379" s="299"/>
      <c r="AJ379" s="298"/>
      <c r="AK379" s="298"/>
      <c r="AL379" s="298"/>
      <c r="AM379" s="298"/>
      <c r="AN379" s="298"/>
      <c r="AO379" s="298"/>
      <c r="AP379" s="298"/>
      <c r="AQ379" s="298"/>
      <c r="AR379" s="298"/>
      <c r="AS379" s="298"/>
      <c r="AT379" s="298"/>
      <c r="AU379" s="121"/>
      <c r="AV379" s="116"/>
      <c r="AW379" s="10"/>
      <c r="AX379" s="298"/>
      <c r="AY379" s="298"/>
      <c r="AZ379" s="298"/>
      <c r="BA379" s="298"/>
      <c r="BB379" s="298"/>
      <c r="BC379" s="298"/>
      <c r="BD379" s="298"/>
      <c r="BE379" s="298"/>
      <c r="BF379" s="298"/>
      <c r="BG379" s="298"/>
      <c r="BH379" s="298"/>
      <c r="BI379" s="121"/>
      <c r="BJ379" s="116"/>
      <c r="BK379" s="200"/>
      <c r="BL379" s="129"/>
      <c r="BM379" s="160"/>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129"/>
      <c r="CW379" s="129"/>
      <c r="CX379" s="129"/>
      <c r="CY379" s="129"/>
      <c r="CZ379" s="129"/>
      <c r="DA379" s="129"/>
      <c r="DB379" s="129"/>
      <c r="DC379" s="129"/>
      <c r="DD379" s="129"/>
      <c r="DE379" s="129"/>
      <c r="DF379" s="129"/>
      <c r="DG379" s="129"/>
      <c r="DH379" s="129"/>
      <c r="DI379" s="129"/>
      <c r="DJ379" s="129"/>
      <c r="DK379" s="129"/>
      <c r="DL379" s="129"/>
      <c r="DM379" s="129"/>
      <c r="DN379" s="129"/>
      <c r="DO379" s="129"/>
      <c r="DP379" s="129"/>
      <c r="DQ379" s="129"/>
      <c r="DR379" s="129"/>
      <c r="DS379" s="129"/>
      <c r="DT379" s="129"/>
      <c r="DU379" s="129"/>
      <c r="DV379" s="129"/>
      <c r="DW379" s="129"/>
      <c r="DX379" s="129"/>
      <c r="DY379" s="129"/>
      <c r="DZ379" s="129"/>
      <c r="EA379" s="129"/>
      <c r="EB379" s="129"/>
      <c r="EC379" s="129"/>
      <c r="ED379" s="129"/>
      <c r="EE379" s="129"/>
      <c r="EF379" s="129"/>
      <c r="EG379" s="129"/>
      <c r="EH379" s="129"/>
      <c r="EI379" s="129"/>
      <c r="EJ379" s="129"/>
      <c r="EK379" s="129"/>
      <c r="EL379" s="129"/>
      <c r="EM379" s="129"/>
      <c r="EN379" s="129"/>
      <c r="EO379" s="129"/>
      <c r="EP379" s="129"/>
      <c r="EQ379" s="129"/>
      <c r="ER379" s="129"/>
      <c r="ES379" s="129"/>
      <c r="ET379" s="129"/>
      <c r="EU379" s="129"/>
      <c r="EV379" s="129"/>
      <c r="EW379" s="129"/>
    </row>
    <row r="380" spans="1:153" ht="2.25" customHeight="1">
      <c r="A380" s="133"/>
      <c r="B380" s="437" t="s">
        <v>3483</v>
      </c>
      <c r="C380" s="133"/>
      <c r="D380" s="126"/>
      <c r="E380" s="126"/>
      <c r="F380" s="137"/>
      <c r="G380" s="126"/>
      <c r="H380" s="126"/>
      <c r="I380" s="126"/>
      <c r="J380" s="126"/>
      <c r="K380" s="126"/>
      <c r="L380" s="126"/>
      <c r="M380" s="126"/>
      <c r="N380" s="126"/>
      <c r="O380" s="126"/>
      <c r="P380" s="126"/>
      <c r="Q380" s="126"/>
      <c r="R380" s="126"/>
      <c r="S380" s="126"/>
      <c r="T380" s="126"/>
      <c r="U380" s="125"/>
      <c r="V380" s="125"/>
      <c r="W380" s="125"/>
      <c r="X380" s="125"/>
      <c r="Y380" s="125"/>
      <c r="Z380" s="125"/>
      <c r="AA380" s="125"/>
      <c r="AB380" s="125"/>
      <c r="AC380" s="125"/>
      <c r="AD380" s="125"/>
      <c r="AE380" s="125"/>
      <c r="AF380" s="293"/>
      <c r="AG380" s="293"/>
      <c r="AH380" s="293"/>
      <c r="AI380" s="294"/>
      <c r="AJ380" s="295"/>
      <c r="AK380" s="295"/>
      <c r="AL380" s="295"/>
      <c r="AM380" s="295"/>
      <c r="AN380" s="295"/>
      <c r="AO380" s="295"/>
      <c r="AP380" s="295"/>
      <c r="AQ380" s="295"/>
      <c r="AR380" s="295"/>
      <c r="AS380" s="295"/>
      <c r="AT380" s="295"/>
      <c r="AU380" s="122"/>
      <c r="AV380" s="115"/>
      <c r="AW380" s="7"/>
      <c r="AX380" s="295"/>
      <c r="AY380" s="295"/>
      <c r="AZ380" s="295"/>
      <c r="BA380" s="295"/>
      <c r="BB380" s="295"/>
      <c r="BC380" s="295"/>
      <c r="BD380" s="295"/>
      <c r="BE380" s="295"/>
      <c r="BF380" s="295"/>
      <c r="BG380" s="295"/>
      <c r="BH380" s="295"/>
      <c r="BI380" s="122"/>
      <c r="BJ380" s="115"/>
      <c r="BK380" s="200"/>
      <c r="BL380" s="129"/>
      <c r="BM380" s="160"/>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c r="DH380" s="129"/>
      <c r="DI380" s="129"/>
      <c r="DJ380" s="129"/>
      <c r="DK380" s="129"/>
      <c r="DL380" s="129"/>
      <c r="DM380" s="129"/>
      <c r="DN380" s="129"/>
      <c r="DO380" s="129"/>
      <c r="DP380" s="129"/>
      <c r="DQ380" s="129"/>
      <c r="DR380" s="129"/>
      <c r="DS380" s="129"/>
      <c r="DT380" s="129"/>
      <c r="DU380" s="129"/>
      <c r="DV380" s="129"/>
      <c r="DW380" s="129"/>
      <c r="DX380" s="129"/>
      <c r="DY380" s="129"/>
      <c r="DZ380" s="129"/>
      <c r="EA380" s="129"/>
      <c r="EB380" s="129"/>
      <c r="EC380" s="129"/>
      <c r="ED380" s="129"/>
      <c r="EE380" s="129"/>
      <c r="EF380" s="129"/>
      <c r="EG380" s="129"/>
      <c r="EH380" s="129"/>
      <c r="EI380" s="129"/>
      <c r="EJ380" s="129"/>
      <c r="EK380" s="129"/>
      <c r="EL380" s="129"/>
      <c r="EM380" s="129"/>
      <c r="EN380" s="129"/>
      <c r="EO380" s="129"/>
      <c r="EP380" s="129"/>
      <c r="EQ380" s="129"/>
      <c r="ER380" s="129"/>
      <c r="ES380" s="129"/>
      <c r="ET380" s="129"/>
      <c r="EU380" s="129"/>
      <c r="EV380" s="129"/>
      <c r="EW380" s="129"/>
    </row>
    <row r="381" spans="1:153" ht="19.5" customHeight="1">
      <c r="A381" s="133"/>
      <c r="B381" s="438"/>
      <c r="C381" s="133" t="s">
        <v>6382</v>
      </c>
      <c r="D381" s="126"/>
      <c r="E381" s="126"/>
      <c r="F381" s="137"/>
      <c r="G381" s="126"/>
      <c r="H381" s="126"/>
      <c r="I381" s="126"/>
      <c r="J381" s="126"/>
      <c r="K381" s="126"/>
      <c r="L381" s="126"/>
      <c r="M381" s="126"/>
      <c r="N381" s="126"/>
      <c r="O381" s="126"/>
      <c r="P381" s="126"/>
      <c r="Q381" s="126"/>
      <c r="R381" s="126"/>
      <c r="S381" s="126"/>
      <c r="T381" s="126"/>
      <c r="U381" s="125"/>
      <c r="V381" s="125"/>
      <c r="W381" s="125"/>
      <c r="X381" s="125"/>
      <c r="Y381" s="125"/>
      <c r="Z381" s="125"/>
      <c r="AA381" s="125"/>
      <c r="AB381" s="125"/>
      <c r="AC381" s="125"/>
      <c r="AD381" s="125"/>
      <c r="AE381" s="125"/>
      <c r="AF381" s="310" t="s">
        <v>3214</v>
      </c>
      <c r="AG381" s="310"/>
      <c r="AH381" s="310"/>
      <c r="AI381" s="294"/>
      <c r="AJ381" s="312"/>
      <c r="AK381" s="313"/>
      <c r="AL381" s="313"/>
      <c r="AM381" s="313"/>
      <c r="AN381" s="313"/>
      <c r="AO381" s="313"/>
      <c r="AP381" s="313"/>
      <c r="AQ381" s="313"/>
      <c r="AR381" s="313"/>
      <c r="AS381" s="313"/>
      <c r="AT381" s="314"/>
      <c r="AU381" s="122"/>
      <c r="AV381" s="115" t="s">
        <v>0</v>
      </c>
      <c r="AW381" s="295"/>
      <c r="AX381" s="312"/>
      <c r="AY381" s="313"/>
      <c r="AZ381" s="313"/>
      <c r="BA381" s="313"/>
      <c r="BB381" s="313"/>
      <c r="BC381" s="313"/>
      <c r="BD381" s="313"/>
      <c r="BE381" s="313"/>
      <c r="BF381" s="313"/>
      <c r="BG381" s="313"/>
      <c r="BH381" s="314"/>
      <c r="BI381" s="122"/>
      <c r="BJ381" s="115" t="s">
        <v>2</v>
      </c>
      <c r="BK381" s="200"/>
      <c r="BL381" s="130" t="str">
        <f>IF(BM381&lt;&gt;"","●","")</f>
        <v/>
      </c>
      <c r="BM381" s="132" t="str">
        <f>IF(OR(AND(OR(AJ381=0,AJ381=""),AX381&gt;0),AND(AJ381&gt;0,OR(AX381=0,AX381=""))),"「レセプト件数」、「算定回数」のいずれかが「0」か「空白」となっていますが、それ以外が1以上となっています。正しいレセプト件数・算定回数をご記入ください。",IF(AJ381&gt;AX381,"「算定回数」が「レセプト件数」よりも小さくなっています。算定レセプトにおける算定回数をご記入ください。",""))</f>
        <v/>
      </c>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31"/>
      <c r="CW381" s="131"/>
      <c r="CX381" s="131"/>
      <c r="CY381" s="129"/>
      <c r="CZ381" s="129"/>
      <c r="DA381" s="129"/>
      <c r="DB381" s="129"/>
      <c r="DC381" s="129"/>
      <c r="DD381" s="129"/>
      <c r="DE381" s="129"/>
      <c r="DF381" s="129"/>
      <c r="DG381" s="129"/>
      <c r="DH381" s="129"/>
      <c r="DI381" s="129"/>
      <c r="DJ381" s="129"/>
      <c r="DK381" s="129"/>
      <c r="DL381" s="129"/>
      <c r="DM381" s="129"/>
      <c r="DN381" s="129"/>
      <c r="DO381" s="129"/>
      <c r="DP381" s="129"/>
      <c r="DQ381" s="129"/>
      <c r="DR381" s="129"/>
      <c r="DS381" s="129"/>
      <c r="DT381" s="129"/>
      <c r="DU381" s="129"/>
      <c r="DV381" s="129"/>
      <c r="DW381" s="129"/>
      <c r="DX381" s="129"/>
      <c r="DY381" s="129"/>
      <c r="DZ381" s="129"/>
      <c r="EA381" s="129"/>
      <c r="EB381" s="129"/>
      <c r="EC381" s="129"/>
      <c r="ED381" s="129"/>
      <c r="EE381" s="129"/>
      <c r="EF381" s="129"/>
      <c r="EG381" s="129"/>
      <c r="EH381" s="129"/>
      <c r="EI381" s="129"/>
      <c r="EJ381" s="129"/>
      <c r="EK381" s="129"/>
      <c r="EL381" s="129"/>
      <c r="EM381" s="129"/>
      <c r="EN381" s="129"/>
      <c r="EO381" s="129"/>
      <c r="EP381" s="129"/>
      <c r="EQ381" s="129"/>
      <c r="ER381" s="129"/>
      <c r="ES381" s="129"/>
      <c r="ET381" s="129"/>
      <c r="EU381" s="129"/>
      <c r="EV381" s="129"/>
      <c r="EW381" s="129"/>
    </row>
    <row r="382" spans="1:153" ht="2.25" customHeight="1" thickBot="1">
      <c r="A382" s="133"/>
      <c r="B382" s="438"/>
      <c r="C382" s="37"/>
      <c r="D382" s="127"/>
      <c r="E382" s="127"/>
      <c r="F382" s="134"/>
      <c r="G382" s="127"/>
      <c r="H382" s="127"/>
      <c r="I382" s="127"/>
      <c r="J382" s="127"/>
      <c r="K382" s="127"/>
      <c r="L382" s="127"/>
      <c r="M382" s="127"/>
      <c r="N382" s="127"/>
      <c r="O382" s="127"/>
      <c r="P382" s="127"/>
      <c r="Q382" s="127"/>
      <c r="R382" s="127"/>
      <c r="S382" s="127"/>
      <c r="T382" s="127"/>
      <c r="U382" s="1"/>
      <c r="V382" s="1"/>
      <c r="W382" s="1"/>
      <c r="X382" s="1"/>
      <c r="Y382" s="1"/>
      <c r="Z382" s="1"/>
      <c r="AA382" s="1"/>
      <c r="AB382" s="1"/>
      <c r="AC382" s="1"/>
      <c r="AD382" s="1"/>
      <c r="AE382" s="1"/>
      <c r="AF382" s="127"/>
      <c r="AG382" s="127"/>
      <c r="AH382" s="128"/>
      <c r="AI382" s="299"/>
      <c r="AJ382" s="298"/>
      <c r="AK382" s="298"/>
      <c r="AL382" s="298"/>
      <c r="AM382" s="298"/>
      <c r="AN382" s="298"/>
      <c r="AO382" s="298"/>
      <c r="AP382" s="298"/>
      <c r="AQ382" s="298"/>
      <c r="AR382" s="298"/>
      <c r="AS382" s="298"/>
      <c r="AT382" s="298"/>
      <c r="AU382" s="121"/>
      <c r="AV382" s="116"/>
      <c r="AW382" s="10"/>
      <c r="AX382" s="298"/>
      <c r="AY382" s="298"/>
      <c r="AZ382" s="298"/>
      <c r="BA382" s="298"/>
      <c r="BB382" s="298"/>
      <c r="BC382" s="298"/>
      <c r="BD382" s="298"/>
      <c r="BE382" s="298"/>
      <c r="BF382" s="298"/>
      <c r="BG382" s="298"/>
      <c r="BH382" s="298"/>
      <c r="BI382" s="121"/>
      <c r="BJ382" s="116"/>
      <c r="BK382" s="200"/>
      <c r="BL382" s="129"/>
      <c r="BM382" s="160"/>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29"/>
      <c r="CY382" s="129"/>
      <c r="CZ382" s="129"/>
      <c r="DA382" s="129"/>
      <c r="DB382" s="129"/>
      <c r="DC382" s="129"/>
      <c r="DD382" s="129"/>
      <c r="DE382" s="129"/>
      <c r="DF382" s="129"/>
      <c r="DG382" s="129"/>
      <c r="DH382" s="129"/>
      <c r="DI382" s="129"/>
      <c r="DJ382" s="129"/>
      <c r="DK382" s="129"/>
      <c r="DL382" s="129"/>
      <c r="DM382" s="129"/>
      <c r="DN382" s="129"/>
      <c r="DO382" s="129"/>
      <c r="DP382" s="129"/>
      <c r="DQ382" s="129"/>
      <c r="DR382" s="129"/>
      <c r="DS382" s="129"/>
      <c r="DT382" s="129"/>
      <c r="DU382" s="129"/>
      <c r="DV382" s="129"/>
      <c r="DW382" s="129"/>
      <c r="DX382" s="129"/>
      <c r="DY382" s="129"/>
      <c r="DZ382" s="129"/>
      <c r="EA382" s="129"/>
      <c r="EB382" s="129"/>
      <c r="EC382" s="129"/>
      <c r="ED382" s="129"/>
      <c r="EE382" s="129"/>
      <c r="EF382" s="129"/>
      <c r="EG382" s="129"/>
      <c r="EH382" s="129"/>
      <c r="EI382" s="129"/>
      <c r="EJ382" s="129"/>
      <c r="EK382" s="129"/>
      <c r="EL382" s="129"/>
      <c r="EM382" s="129"/>
      <c r="EN382" s="129"/>
      <c r="EO382" s="129"/>
      <c r="EP382" s="129"/>
      <c r="EQ382" s="129"/>
      <c r="ER382" s="129"/>
      <c r="ES382" s="129"/>
      <c r="ET382" s="129"/>
      <c r="EU382" s="129"/>
      <c r="EV382" s="129"/>
      <c r="EW382" s="129"/>
    </row>
    <row r="383" spans="1:153" ht="2.25" customHeight="1">
      <c r="A383" s="133"/>
      <c r="B383" s="438"/>
      <c r="C383" s="133"/>
      <c r="D383" s="126"/>
      <c r="E383" s="126"/>
      <c r="F383" s="137"/>
      <c r="G383" s="126"/>
      <c r="H383" s="126"/>
      <c r="I383" s="126"/>
      <c r="J383" s="126"/>
      <c r="K383" s="126"/>
      <c r="L383" s="126"/>
      <c r="M383" s="126"/>
      <c r="N383" s="126"/>
      <c r="O383" s="126"/>
      <c r="P383" s="126"/>
      <c r="Q383" s="126"/>
      <c r="R383" s="126"/>
      <c r="S383" s="126"/>
      <c r="T383" s="126"/>
      <c r="U383" s="125"/>
      <c r="V383" s="125"/>
      <c r="W383" s="125"/>
      <c r="X383" s="125"/>
      <c r="Y383" s="125"/>
      <c r="Z383" s="125"/>
      <c r="AA383" s="125"/>
      <c r="AB383" s="125"/>
      <c r="AC383" s="125"/>
      <c r="AD383" s="125"/>
      <c r="AE383" s="125"/>
      <c r="AF383" s="293"/>
      <c r="AG383" s="293"/>
      <c r="AH383" s="293"/>
      <c r="AI383" s="294"/>
      <c r="AJ383" s="295"/>
      <c r="AK383" s="295"/>
      <c r="AL383" s="295"/>
      <c r="AM383" s="295"/>
      <c r="AN383" s="295"/>
      <c r="AO383" s="295"/>
      <c r="AP383" s="295"/>
      <c r="AQ383" s="295"/>
      <c r="AR383" s="295"/>
      <c r="AS383" s="295"/>
      <c r="AT383" s="295"/>
      <c r="AU383" s="122"/>
      <c r="AV383" s="115"/>
      <c r="AW383" s="7"/>
      <c r="AX383" s="295"/>
      <c r="AY383" s="295"/>
      <c r="AZ383" s="295"/>
      <c r="BA383" s="295"/>
      <c r="BB383" s="295"/>
      <c r="BC383" s="295"/>
      <c r="BD383" s="295"/>
      <c r="BE383" s="295"/>
      <c r="BF383" s="295"/>
      <c r="BG383" s="295"/>
      <c r="BH383" s="295"/>
      <c r="BI383" s="122"/>
      <c r="BJ383" s="115"/>
      <c r="BK383" s="200"/>
      <c r="BL383" s="129"/>
      <c r="BM383" s="160"/>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c r="DH383" s="129"/>
      <c r="DI383" s="129"/>
      <c r="DJ383" s="129"/>
      <c r="DK383" s="129"/>
      <c r="DL383" s="129"/>
      <c r="DM383" s="129"/>
      <c r="DN383" s="129"/>
      <c r="DO383" s="129"/>
      <c r="DP383" s="129"/>
      <c r="DQ383" s="129"/>
      <c r="DR383" s="129"/>
      <c r="DS383" s="129"/>
      <c r="DT383" s="129"/>
      <c r="DU383" s="129"/>
      <c r="DV383" s="129"/>
      <c r="DW383" s="129"/>
      <c r="DX383" s="129"/>
      <c r="DY383" s="129"/>
      <c r="DZ383" s="129"/>
      <c r="EA383" s="129"/>
      <c r="EB383" s="129"/>
      <c r="EC383" s="129"/>
      <c r="ED383" s="129"/>
      <c r="EE383" s="129"/>
      <c r="EF383" s="129"/>
      <c r="EG383" s="129"/>
      <c r="EH383" s="129"/>
      <c r="EI383" s="129"/>
      <c r="EJ383" s="129"/>
      <c r="EK383" s="129"/>
      <c r="EL383" s="129"/>
      <c r="EM383" s="129"/>
      <c r="EN383" s="129"/>
      <c r="EO383" s="129"/>
      <c r="EP383" s="129"/>
      <c r="EQ383" s="129"/>
      <c r="ER383" s="129"/>
      <c r="ES383" s="129"/>
      <c r="ET383" s="129"/>
      <c r="EU383" s="129"/>
      <c r="EV383" s="129"/>
      <c r="EW383" s="129"/>
    </row>
    <row r="384" spans="1:153" ht="19.5" customHeight="1">
      <c r="A384" s="133"/>
      <c r="B384" s="438"/>
      <c r="C384" s="133" t="s">
        <v>1102</v>
      </c>
      <c r="D384" s="126"/>
      <c r="E384" s="126"/>
      <c r="F384" s="137"/>
      <c r="G384" s="126"/>
      <c r="H384" s="126"/>
      <c r="I384" s="126"/>
      <c r="J384" s="126"/>
      <c r="K384" s="126"/>
      <c r="L384" s="126"/>
      <c r="M384" s="126"/>
      <c r="N384" s="126"/>
      <c r="O384" s="126"/>
      <c r="P384" s="126"/>
      <c r="Q384" s="126"/>
      <c r="R384" s="126"/>
      <c r="S384" s="126"/>
      <c r="T384" s="126"/>
      <c r="U384" s="125"/>
      <c r="V384" s="125"/>
      <c r="W384" s="125"/>
      <c r="X384" s="125"/>
      <c r="Y384" s="125"/>
      <c r="Z384" s="125"/>
      <c r="AA384" s="125"/>
      <c r="AB384" s="125"/>
      <c r="AC384" s="125"/>
      <c r="AD384" s="125"/>
      <c r="AE384" s="125"/>
      <c r="AF384" s="310" t="s">
        <v>3215</v>
      </c>
      <c r="AG384" s="310"/>
      <c r="AH384" s="310"/>
      <c r="AI384" s="294"/>
      <c r="AJ384" s="312"/>
      <c r="AK384" s="313"/>
      <c r="AL384" s="313"/>
      <c r="AM384" s="313"/>
      <c r="AN384" s="313"/>
      <c r="AO384" s="313"/>
      <c r="AP384" s="313"/>
      <c r="AQ384" s="313"/>
      <c r="AR384" s="313"/>
      <c r="AS384" s="313"/>
      <c r="AT384" s="314"/>
      <c r="AU384" s="122"/>
      <c r="AV384" s="115" t="s">
        <v>0</v>
      </c>
      <c r="AW384" s="295"/>
      <c r="AX384" s="312"/>
      <c r="AY384" s="313"/>
      <c r="AZ384" s="313"/>
      <c r="BA384" s="313"/>
      <c r="BB384" s="313"/>
      <c r="BC384" s="313"/>
      <c r="BD384" s="313"/>
      <c r="BE384" s="313"/>
      <c r="BF384" s="313"/>
      <c r="BG384" s="313"/>
      <c r="BH384" s="314"/>
      <c r="BI384" s="122"/>
      <c r="BJ384" s="115" t="s">
        <v>2</v>
      </c>
      <c r="BK384" s="200"/>
      <c r="BL384" s="130" t="str">
        <f>IF(BM384&lt;&gt;"","●","")</f>
        <v/>
      </c>
      <c r="BM384" s="132" t="str">
        <f>IF(OR(AND(OR(AJ384=0,AJ384=""),AX384&gt;0),AND(AJ384&gt;0,OR(AX384=0,AX384=""))),"「レセプト件数」、「算定回数」のいずれかが「0」か「空白」となっていますが、それ以外が1以上となっています。正しいレセプト件数・算定回数をご記入ください。",IF(AJ384&gt;AX384,"「算定回数」が「レセプト件数」よりも小さくなっています。算定レセプトにおける算定回数をご記入ください。",""))</f>
        <v/>
      </c>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31"/>
      <c r="CW384" s="131"/>
      <c r="CX384" s="131"/>
      <c r="CY384" s="129"/>
      <c r="CZ384" s="129"/>
      <c r="DA384" s="129"/>
      <c r="DB384" s="129"/>
      <c r="DC384" s="129"/>
      <c r="DD384" s="129"/>
      <c r="DE384" s="129"/>
      <c r="DF384" s="129"/>
      <c r="DG384" s="129"/>
      <c r="DH384" s="129"/>
      <c r="DI384" s="129"/>
      <c r="DJ384" s="129"/>
      <c r="DK384" s="129"/>
      <c r="DL384" s="129"/>
      <c r="DM384" s="129"/>
      <c r="DN384" s="129"/>
      <c r="DO384" s="129"/>
      <c r="DP384" s="129"/>
      <c r="DQ384" s="129"/>
      <c r="DR384" s="129"/>
      <c r="DS384" s="129"/>
      <c r="DT384" s="129"/>
      <c r="DU384" s="129"/>
      <c r="DV384" s="129"/>
      <c r="DW384" s="129"/>
      <c r="DX384" s="129"/>
      <c r="DY384" s="129"/>
      <c r="DZ384" s="129"/>
      <c r="EA384" s="129"/>
      <c r="EB384" s="129"/>
      <c r="EC384" s="129"/>
      <c r="ED384" s="129"/>
      <c r="EE384" s="129"/>
      <c r="EF384" s="129"/>
      <c r="EG384" s="129"/>
      <c r="EH384" s="129"/>
      <c r="EI384" s="129"/>
      <c r="EJ384" s="129"/>
      <c r="EK384" s="129"/>
      <c r="EL384" s="129"/>
      <c r="EM384" s="129"/>
      <c r="EN384" s="129"/>
      <c r="EO384" s="129"/>
      <c r="EP384" s="129"/>
      <c r="EQ384" s="129"/>
      <c r="ER384" s="129"/>
      <c r="ES384" s="129"/>
      <c r="ET384" s="129"/>
      <c r="EU384" s="129"/>
      <c r="EV384" s="129"/>
      <c r="EW384" s="129"/>
    </row>
    <row r="385" spans="1:153" ht="2.25" customHeight="1" thickBot="1">
      <c r="A385" s="47"/>
      <c r="B385" s="439"/>
      <c r="C385" s="37"/>
      <c r="D385" s="127"/>
      <c r="E385" s="127"/>
      <c r="F385" s="134"/>
      <c r="G385" s="127"/>
      <c r="H385" s="127"/>
      <c r="I385" s="127"/>
      <c r="J385" s="127"/>
      <c r="K385" s="127"/>
      <c r="L385" s="127"/>
      <c r="M385" s="127"/>
      <c r="N385" s="127"/>
      <c r="O385" s="127"/>
      <c r="P385" s="127"/>
      <c r="Q385" s="127"/>
      <c r="R385" s="127"/>
      <c r="S385" s="127"/>
      <c r="T385" s="127"/>
      <c r="U385" s="1"/>
      <c r="V385" s="1"/>
      <c r="W385" s="1"/>
      <c r="X385" s="1"/>
      <c r="Y385" s="1"/>
      <c r="Z385" s="1"/>
      <c r="AA385" s="1"/>
      <c r="AB385" s="1"/>
      <c r="AC385" s="1"/>
      <c r="AD385" s="1"/>
      <c r="AE385" s="1"/>
      <c r="AF385" s="1"/>
      <c r="AG385" s="1"/>
      <c r="AH385" s="2"/>
      <c r="AI385" s="299"/>
      <c r="AJ385" s="298"/>
      <c r="AK385" s="298"/>
      <c r="AL385" s="298"/>
      <c r="AM385" s="298"/>
      <c r="AN385" s="298"/>
      <c r="AO385" s="298"/>
      <c r="AP385" s="298"/>
      <c r="AQ385" s="298"/>
      <c r="AR385" s="298"/>
      <c r="AS385" s="298"/>
      <c r="AT385" s="298"/>
      <c r="AU385" s="121"/>
      <c r="AV385" s="116"/>
      <c r="AW385" s="10"/>
      <c r="AX385" s="298"/>
      <c r="AY385" s="298"/>
      <c r="AZ385" s="298"/>
      <c r="BA385" s="298"/>
      <c r="BB385" s="298"/>
      <c r="BC385" s="298"/>
      <c r="BD385" s="298"/>
      <c r="BE385" s="298"/>
      <c r="BF385" s="298"/>
      <c r="BG385" s="298"/>
      <c r="BH385" s="298"/>
      <c r="BI385" s="121"/>
      <c r="BJ385" s="116"/>
      <c r="BK385" s="200"/>
      <c r="BL385" s="129"/>
      <c r="BM385" s="160"/>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129"/>
      <c r="DA385" s="129"/>
      <c r="DB385" s="129"/>
      <c r="DC385" s="129"/>
      <c r="DD385" s="129"/>
      <c r="DE385" s="129"/>
      <c r="DF385" s="129"/>
      <c r="DG385" s="129"/>
      <c r="DH385" s="129"/>
      <c r="DI385" s="129"/>
      <c r="DJ385" s="129"/>
      <c r="DK385" s="129"/>
      <c r="DL385" s="129"/>
      <c r="DM385" s="129"/>
      <c r="DN385" s="129"/>
      <c r="DO385" s="129"/>
      <c r="DP385" s="129"/>
      <c r="DQ385" s="129"/>
      <c r="DR385" s="129"/>
      <c r="DS385" s="129"/>
      <c r="DT385" s="129"/>
      <c r="DU385" s="129"/>
      <c r="DV385" s="129"/>
      <c r="DW385" s="129"/>
      <c r="DX385" s="129"/>
      <c r="DY385" s="129"/>
      <c r="DZ385" s="129"/>
      <c r="EA385" s="129"/>
      <c r="EB385" s="129"/>
      <c r="EC385" s="129"/>
      <c r="ED385" s="129"/>
      <c r="EE385" s="129"/>
      <c r="EF385" s="129"/>
      <c r="EG385" s="129"/>
      <c r="EH385" s="129"/>
      <c r="EI385" s="129"/>
      <c r="EJ385" s="129"/>
      <c r="EK385" s="129"/>
      <c r="EL385" s="129"/>
      <c r="EM385" s="129"/>
      <c r="EN385" s="129"/>
      <c r="EO385" s="129"/>
      <c r="EP385" s="129"/>
      <c r="EQ385" s="129"/>
      <c r="ER385" s="129"/>
      <c r="ES385" s="129"/>
      <c r="ET385" s="129"/>
      <c r="EU385" s="129"/>
      <c r="EV385" s="129"/>
      <c r="EW385" s="129"/>
    </row>
    <row r="386" spans="1:153" ht="19.5" customHeight="1">
      <c r="A386" s="31"/>
      <c r="B386" s="31"/>
      <c r="C386" s="31"/>
      <c r="D386" s="31"/>
      <c r="E386" s="31"/>
      <c r="F386" s="48"/>
      <c r="G386" s="31"/>
      <c r="H386" s="31"/>
      <c r="I386" s="31"/>
      <c r="J386" s="31"/>
      <c r="K386" s="31"/>
      <c r="L386" s="31"/>
      <c r="M386" s="31"/>
      <c r="N386" s="31"/>
      <c r="O386" s="31"/>
      <c r="P386" s="31"/>
      <c r="Q386" s="31"/>
      <c r="R386" s="31"/>
      <c r="S386" s="31"/>
      <c r="T386" s="3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c r="BI386" s="281"/>
      <c r="BJ386" s="281"/>
      <c r="BK386" s="200"/>
      <c r="BL386" s="129"/>
      <c r="BM386" s="160"/>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c r="DH386" s="129"/>
      <c r="DI386" s="129"/>
      <c r="DJ386" s="129"/>
      <c r="DK386" s="129"/>
      <c r="DL386" s="129"/>
      <c r="DM386" s="129"/>
      <c r="DN386" s="129"/>
      <c r="DO386" s="129"/>
      <c r="DP386" s="129"/>
      <c r="DQ386" s="129"/>
      <c r="DR386" s="129"/>
      <c r="DS386" s="129"/>
      <c r="DT386" s="129"/>
      <c r="DU386" s="129"/>
      <c r="DV386" s="129"/>
      <c r="DW386" s="129"/>
      <c r="DX386" s="129"/>
      <c r="DY386" s="129"/>
      <c r="DZ386" s="129"/>
      <c r="EA386" s="129"/>
      <c r="EB386" s="129"/>
      <c r="EC386" s="129"/>
      <c r="ED386" s="129"/>
      <c r="EE386" s="129"/>
      <c r="EF386" s="129"/>
      <c r="EG386" s="129"/>
      <c r="EH386" s="129"/>
      <c r="EI386" s="129"/>
      <c r="EJ386" s="129"/>
      <c r="EK386" s="129"/>
      <c r="EL386" s="129"/>
      <c r="EM386" s="129"/>
      <c r="EN386" s="129"/>
      <c r="EO386" s="129"/>
      <c r="EP386" s="129"/>
      <c r="EQ386" s="129"/>
      <c r="ER386" s="129"/>
      <c r="ES386" s="129"/>
      <c r="ET386" s="129"/>
      <c r="EU386" s="129"/>
      <c r="EV386" s="129"/>
      <c r="EW386" s="129"/>
    </row>
    <row r="387" spans="1:153" ht="19.5" customHeight="1">
      <c r="A387" s="392" t="s">
        <v>6383</v>
      </c>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c r="AG387" s="393"/>
      <c r="AH387" s="393"/>
      <c r="AI387" s="393"/>
      <c r="AJ387" s="393"/>
      <c r="AK387" s="393"/>
      <c r="AL387" s="393"/>
      <c r="AM387" s="393"/>
      <c r="AN387" s="393"/>
      <c r="AO387" s="393"/>
      <c r="AP387" s="393"/>
      <c r="AQ387" s="393"/>
      <c r="AR387" s="393"/>
      <c r="AS387" s="393"/>
      <c r="AT387" s="393"/>
      <c r="AU387" s="393"/>
      <c r="AV387" s="393"/>
      <c r="AW387" s="393"/>
      <c r="AX387" s="393"/>
      <c r="AY387" s="393"/>
      <c r="AZ387" s="393"/>
      <c r="BA387" s="393"/>
      <c r="BB387" s="393"/>
      <c r="BC387" s="393"/>
      <c r="BD387" s="393"/>
      <c r="BE387" s="393"/>
      <c r="BF387" s="393"/>
      <c r="BG387" s="393"/>
      <c r="BH387" s="393"/>
      <c r="BI387" s="393"/>
      <c r="BJ387" s="394"/>
      <c r="BK387" s="200"/>
      <c r="BL387" s="129"/>
      <c r="BM387" s="160"/>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129"/>
      <c r="CW387" s="129"/>
      <c r="CX387" s="129"/>
      <c r="CY387" s="129"/>
      <c r="CZ387" s="129"/>
      <c r="DA387" s="129"/>
      <c r="DB387" s="129"/>
      <c r="DC387" s="129"/>
      <c r="DD387" s="129"/>
      <c r="DE387" s="129"/>
      <c r="DF387" s="129"/>
      <c r="DG387" s="129"/>
      <c r="DH387" s="129"/>
      <c r="DI387" s="129"/>
      <c r="DJ387" s="129"/>
      <c r="DK387" s="129"/>
      <c r="DL387" s="129"/>
      <c r="DM387" s="129"/>
      <c r="DN387" s="129"/>
      <c r="DO387" s="129"/>
      <c r="DP387" s="129"/>
      <c r="DQ387" s="129"/>
      <c r="DR387" s="129"/>
      <c r="DS387" s="129"/>
      <c r="DT387" s="129"/>
      <c r="DU387" s="129"/>
      <c r="DV387" s="129"/>
      <c r="DW387" s="129"/>
      <c r="DX387" s="129"/>
      <c r="DY387" s="129"/>
      <c r="DZ387" s="129"/>
      <c r="EA387" s="129"/>
      <c r="EB387" s="129"/>
      <c r="EC387" s="129"/>
      <c r="ED387" s="129"/>
      <c r="EE387" s="129"/>
      <c r="EF387" s="129"/>
      <c r="EG387" s="129"/>
      <c r="EH387" s="129"/>
      <c r="EI387" s="129"/>
      <c r="EJ387" s="129"/>
      <c r="EK387" s="129"/>
      <c r="EL387" s="129"/>
      <c r="EM387" s="129"/>
      <c r="EN387" s="129"/>
      <c r="EO387" s="129"/>
      <c r="EP387" s="129"/>
      <c r="EQ387" s="129"/>
      <c r="ER387" s="129"/>
      <c r="ES387" s="129"/>
      <c r="ET387" s="129"/>
      <c r="EU387" s="129"/>
      <c r="EV387" s="129"/>
      <c r="EW387" s="129"/>
    </row>
    <row r="388" spans="1:153" s="65" customFormat="1" ht="18.75" customHeight="1" thickBot="1">
      <c r="A388" s="32"/>
      <c r="B388" s="33"/>
      <c r="C388" s="33"/>
      <c r="D388" s="33"/>
      <c r="E388" s="33"/>
      <c r="F388" s="34"/>
      <c r="G388" s="33"/>
      <c r="H388" s="33"/>
      <c r="I388" s="33"/>
      <c r="J388" s="33"/>
      <c r="K388" s="33"/>
      <c r="L388" s="33"/>
      <c r="M388" s="33"/>
      <c r="N388" s="33"/>
      <c r="O388" s="33"/>
      <c r="P388" s="33"/>
      <c r="Q388" s="33"/>
      <c r="R388" s="33"/>
      <c r="S388" s="33"/>
      <c r="T388" s="33"/>
      <c r="U388" s="9"/>
      <c r="V388" s="9"/>
      <c r="W388" s="9"/>
      <c r="X388" s="9"/>
      <c r="Y388" s="9"/>
      <c r="Z388" s="9"/>
      <c r="AA388" s="9"/>
      <c r="AB388" s="9"/>
      <c r="AC388" s="9"/>
      <c r="AD388" s="9"/>
      <c r="AE388" s="9"/>
      <c r="AF388" s="433"/>
      <c r="AG388" s="433"/>
      <c r="AH388" s="433"/>
      <c r="AI388" s="434" t="s">
        <v>3</v>
      </c>
      <c r="AJ388" s="383"/>
      <c r="AK388" s="383"/>
      <c r="AL388" s="383"/>
      <c r="AM388" s="383"/>
      <c r="AN388" s="383"/>
      <c r="AO388" s="383"/>
      <c r="AP388" s="383"/>
      <c r="AQ388" s="383"/>
      <c r="AR388" s="383"/>
      <c r="AS388" s="383"/>
      <c r="AT388" s="383"/>
      <c r="AU388" s="383"/>
      <c r="AV388" s="383"/>
      <c r="AW388" s="383" t="s">
        <v>30</v>
      </c>
      <c r="AX388" s="383"/>
      <c r="AY388" s="383"/>
      <c r="AZ388" s="383"/>
      <c r="BA388" s="383"/>
      <c r="BB388" s="383"/>
      <c r="BC388" s="383"/>
      <c r="BD388" s="383"/>
      <c r="BE388" s="383"/>
      <c r="BF388" s="383"/>
      <c r="BG388" s="383"/>
      <c r="BH388" s="383"/>
      <c r="BI388" s="383"/>
      <c r="BJ388" s="384"/>
      <c r="BK388" s="202"/>
      <c r="BL388" s="80"/>
      <c r="BM388" s="16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0"/>
      <c r="CL388" s="80"/>
      <c r="CM388" s="80"/>
      <c r="CN388" s="80"/>
      <c r="CO388" s="80"/>
      <c r="CP388" s="80"/>
      <c r="CQ388" s="80"/>
      <c r="CR388" s="80"/>
      <c r="CS388" s="80"/>
      <c r="CT388" s="80"/>
      <c r="CU388" s="80"/>
      <c r="CV388" s="80"/>
      <c r="CW388" s="80"/>
      <c r="CX388" s="8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row>
    <row r="389" spans="1:153" ht="2.25" customHeight="1">
      <c r="A389" s="292"/>
      <c r="B389" s="293"/>
      <c r="C389" s="293"/>
      <c r="D389" s="293"/>
      <c r="E389" s="293"/>
      <c r="F389" s="137"/>
      <c r="G389" s="293"/>
      <c r="H389" s="293"/>
      <c r="I389" s="293"/>
      <c r="J389" s="293"/>
      <c r="K389" s="293"/>
      <c r="L389" s="293"/>
      <c r="M389" s="293"/>
      <c r="N389" s="293"/>
      <c r="O389" s="293"/>
      <c r="P389" s="293"/>
      <c r="Q389" s="293"/>
      <c r="R389" s="293"/>
      <c r="S389" s="293"/>
      <c r="T389" s="293"/>
      <c r="U389" s="289"/>
      <c r="V389" s="289"/>
      <c r="W389" s="289"/>
      <c r="X389" s="289"/>
      <c r="Y389" s="289"/>
      <c r="Z389" s="289"/>
      <c r="AA389" s="289"/>
      <c r="AB389" s="289"/>
      <c r="AC389" s="289"/>
      <c r="AD389" s="289"/>
      <c r="AE389" s="289"/>
      <c r="AF389" s="289"/>
      <c r="AG389" s="289"/>
      <c r="AH389" s="289"/>
      <c r="AI389" s="296"/>
      <c r="AJ389" s="297"/>
      <c r="AK389" s="297"/>
      <c r="AL389" s="297"/>
      <c r="AM389" s="297"/>
      <c r="AN389" s="297"/>
      <c r="AO389" s="297"/>
      <c r="AP389" s="297"/>
      <c r="AQ389" s="297"/>
      <c r="AR389" s="297"/>
      <c r="AS389" s="297"/>
      <c r="AT389" s="297"/>
      <c r="AU389" s="117"/>
      <c r="AV389" s="114"/>
      <c r="AW389" s="297"/>
      <c r="AX389" s="297"/>
      <c r="AY389" s="297"/>
      <c r="AZ389" s="297"/>
      <c r="BA389" s="297"/>
      <c r="BB389" s="297"/>
      <c r="BC389" s="297"/>
      <c r="BD389" s="297"/>
      <c r="BE389" s="297"/>
      <c r="BF389" s="297"/>
      <c r="BG389" s="297"/>
      <c r="BH389" s="297"/>
      <c r="BI389" s="117"/>
      <c r="BJ389" s="114"/>
      <c r="BK389" s="201"/>
      <c r="BL389" s="30"/>
      <c r="BM389" s="161"/>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129"/>
      <c r="CZ389" s="129"/>
      <c r="DA389" s="129"/>
      <c r="DB389" s="129"/>
      <c r="DC389" s="129"/>
      <c r="DD389" s="129"/>
      <c r="DE389" s="129"/>
      <c r="DF389" s="129"/>
      <c r="DG389" s="129"/>
      <c r="DH389" s="129"/>
      <c r="DI389" s="129"/>
      <c r="DJ389" s="129"/>
      <c r="DK389" s="129"/>
      <c r="DL389" s="129"/>
      <c r="DM389" s="129"/>
      <c r="DN389" s="129"/>
      <c r="DO389" s="129"/>
      <c r="DP389" s="129"/>
      <c r="DQ389" s="129"/>
      <c r="DR389" s="129"/>
      <c r="DS389" s="129"/>
      <c r="DT389" s="129"/>
      <c r="DU389" s="129"/>
      <c r="DV389" s="129"/>
      <c r="DW389" s="129"/>
      <c r="DX389" s="129"/>
      <c r="DY389" s="129"/>
      <c r="DZ389" s="129"/>
      <c r="EA389" s="129"/>
      <c r="EB389" s="129"/>
      <c r="EC389" s="129"/>
      <c r="ED389" s="129"/>
      <c r="EE389" s="129"/>
      <c r="EF389" s="129"/>
      <c r="EG389" s="129"/>
      <c r="EH389" s="129"/>
      <c r="EI389" s="129"/>
      <c r="EJ389" s="129"/>
      <c r="EK389" s="129"/>
      <c r="EL389" s="129"/>
      <c r="EM389" s="129"/>
      <c r="EN389" s="129"/>
      <c r="EO389" s="129"/>
      <c r="EP389" s="129"/>
      <c r="EQ389" s="129"/>
      <c r="ER389" s="129"/>
      <c r="ES389" s="129"/>
      <c r="ET389" s="129"/>
      <c r="EU389" s="129"/>
      <c r="EV389" s="129"/>
      <c r="EW389" s="129"/>
    </row>
    <row r="390" spans="1:153" ht="19.5" customHeight="1">
      <c r="A390" s="435" t="s">
        <v>82</v>
      </c>
      <c r="B390" s="436"/>
      <c r="C390" s="436"/>
      <c r="D390" s="436"/>
      <c r="E390" s="436"/>
      <c r="F390" s="436"/>
      <c r="G390" s="436"/>
      <c r="H390" s="436"/>
      <c r="I390" s="436"/>
      <c r="J390" s="436"/>
      <c r="K390" s="436"/>
      <c r="L390" s="436"/>
      <c r="M390" s="436"/>
      <c r="N390" s="436"/>
      <c r="O390" s="436"/>
      <c r="P390" s="436"/>
      <c r="Q390" s="436"/>
      <c r="R390" s="436"/>
      <c r="S390" s="436"/>
      <c r="T390" s="436"/>
      <c r="U390" s="436"/>
      <c r="V390" s="436"/>
      <c r="W390" s="436"/>
      <c r="X390" s="436"/>
      <c r="Y390" s="436"/>
      <c r="Z390" s="436"/>
      <c r="AA390" s="436"/>
      <c r="AB390" s="436"/>
      <c r="AC390" s="436"/>
      <c r="AD390" s="436"/>
      <c r="AE390" s="436"/>
      <c r="AF390" s="310" t="s">
        <v>3216</v>
      </c>
      <c r="AG390" s="310"/>
      <c r="AH390" s="310"/>
      <c r="AI390" s="294"/>
      <c r="AJ390" s="312"/>
      <c r="AK390" s="313"/>
      <c r="AL390" s="313"/>
      <c r="AM390" s="313"/>
      <c r="AN390" s="313"/>
      <c r="AO390" s="313"/>
      <c r="AP390" s="313"/>
      <c r="AQ390" s="313"/>
      <c r="AR390" s="313"/>
      <c r="AS390" s="313"/>
      <c r="AT390" s="314"/>
      <c r="AU390" s="122"/>
      <c r="AV390" s="115" t="s">
        <v>0</v>
      </c>
      <c r="AW390" s="295"/>
      <c r="AX390" s="312"/>
      <c r="AY390" s="313"/>
      <c r="AZ390" s="313"/>
      <c r="BA390" s="313"/>
      <c r="BB390" s="313"/>
      <c r="BC390" s="313"/>
      <c r="BD390" s="313"/>
      <c r="BE390" s="313"/>
      <c r="BF390" s="313"/>
      <c r="BG390" s="313"/>
      <c r="BH390" s="314"/>
      <c r="BI390" s="122"/>
      <c r="BJ390" s="115" t="s">
        <v>2</v>
      </c>
      <c r="BK390" s="200"/>
      <c r="BL390" s="130" t="str">
        <f>IF(BM390&lt;&gt;"","●","")</f>
        <v/>
      </c>
      <c r="BM390" s="132" t="str">
        <f>IF(OR(AND(OR(AJ390=0,AJ390=""),OR(AX390&gt;0,AJ393+AJ417+AJ435+AJ453+AJ456+AJ477&gt;0,AX393+AX417+AX435+AX453+AX456+AX477&gt;0)),AND(OR(AJ390&gt;0,AJ393+AJ417+AJ435+AJ453+AJ456+AJ477&gt;0,AX393+AX417+AX435+AX453+AX456+AX477&gt;0),OR(AX390=0,AX390=""))),"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390&gt;AX390,"「算定回数」が「レセプト件数」よりも小さくなっています。算定レセプトにおける算定回数をご記入ください。",IF(COUNTIF(BL393:BL477,"●")&gt;0,"内訳の項目に記入内容の見直しが必要な欄があります。メッセージの内容をご確認のうえ、適宜、ご修正ください。",IF(AX390&lt;&gt;AX393+AX417+AX435+AX453+AX456+AX477,"当該項目の「算定回数」と、内訳の「算定回数」の合計が一致していません。正しい算定回数をご記入ください。",IF(OR(AJ390&lt;MAX(AJ393,AJ417,AJ435,AJ453,AJ456,AJ477),AJ390&gt;AJ393+AJ417+AJ435+AJ453+AJ456+AJ477),"当該項目の「レセプト件数」が、内訳の個別の項目の数値を下回っているか、内訳の合計よりも大きくなっています。正しいレセプト件数をご記入ください。","")))))</f>
        <v/>
      </c>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31"/>
      <c r="CW390" s="131"/>
      <c r="CX390" s="131"/>
      <c r="CY390" s="129"/>
      <c r="CZ390" s="129"/>
      <c r="DA390" s="129"/>
      <c r="DB390" s="129"/>
      <c r="DC390" s="129"/>
      <c r="DD390" s="129"/>
      <c r="DE390" s="129"/>
      <c r="DF390" s="129"/>
      <c r="DG390" s="129"/>
      <c r="DH390" s="129"/>
      <c r="DI390" s="129"/>
      <c r="DJ390" s="129"/>
      <c r="DK390" s="129"/>
      <c r="DL390" s="129"/>
      <c r="DM390" s="129"/>
      <c r="DN390" s="129"/>
      <c r="DO390" s="129"/>
      <c r="DP390" s="129"/>
      <c r="DQ390" s="129"/>
      <c r="DR390" s="129"/>
      <c r="DS390" s="129"/>
      <c r="DT390" s="129"/>
      <c r="DU390" s="129"/>
      <c r="DV390" s="129"/>
      <c r="DW390" s="129"/>
      <c r="DX390" s="129"/>
      <c r="DY390" s="129"/>
      <c r="DZ390" s="129"/>
      <c r="EA390" s="129"/>
      <c r="EB390" s="129"/>
      <c r="EC390" s="129"/>
      <c r="ED390" s="129"/>
      <c r="EE390" s="129"/>
      <c r="EF390" s="129"/>
      <c r="EG390" s="129"/>
      <c r="EH390" s="129"/>
      <c r="EI390" s="129"/>
      <c r="EJ390" s="129"/>
      <c r="EK390" s="129"/>
      <c r="EL390" s="129"/>
      <c r="EM390" s="129"/>
      <c r="EN390" s="129"/>
      <c r="EO390" s="129"/>
      <c r="EP390" s="129"/>
      <c r="EQ390" s="129"/>
      <c r="ER390" s="129"/>
      <c r="ES390" s="129"/>
      <c r="ET390" s="129"/>
      <c r="EU390" s="129"/>
      <c r="EV390" s="129"/>
      <c r="EW390" s="129"/>
    </row>
    <row r="391" spans="1:153" ht="2.25" customHeight="1" thickBot="1">
      <c r="A391" s="133"/>
      <c r="B391" s="126"/>
      <c r="C391" s="126"/>
      <c r="D391" s="126"/>
      <c r="E391" s="126"/>
      <c r="F391" s="137"/>
      <c r="G391" s="126"/>
      <c r="H391" s="126"/>
      <c r="I391" s="126"/>
      <c r="J391" s="126"/>
      <c r="K391" s="126"/>
      <c r="L391" s="126"/>
      <c r="M391" s="126"/>
      <c r="N391" s="126"/>
      <c r="O391" s="126"/>
      <c r="P391" s="126"/>
      <c r="Q391" s="126"/>
      <c r="R391" s="126"/>
      <c r="S391" s="126"/>
      <c r="T391" s="126"/>
      <c r="U391" s="125"/>
      <c r="V391" s="125"/>
      <c r="W391" s="125"/>
      <c r="X391" s="125"/>
      <c r="Y391" s="125"/>
      <c r="Z391" s="125"/>
      <c r="AA391" s="125"/>
      <c r="AB391" s="125"/>
      <c r="AC391" s="125"/>
      <c r="AD391" s="125"/>
      <c r="AE391" s="125"/>
      <c r="AF391" s="126"/>
      <c r="AG391" s="126"/>
      <c r="AH391" s="126"/>
      <c r="AI391" s="299"/>
      <c r="AJ391" s="298"/>
      <c r="AK391" s="298"/>
      <c r="AL391" s="298"/>
      <c r="AM391" s="298"/>
      <c r="AN391" s="298"/>
      <c r="AO391" s="298"/>
      <c r="AP391" s="298"/>
      <c r="AQ391" s="298"/>
      <c r="AR391" s="298"/>
      <c r="AS391" s="298"/>
      <c r="AT391" s="298"/>
      <c r="AU391" s="121"/>
      <c r="AV391" s="116"/>
      <c r="AW391" s="10"/>
      <c r="AX391" s="298"/>
      <c r="AY391" s="298"/>
      <c r="AZ391" s="298"/>
      <c r="BA391" s="298"/>
      <c r="BB391" s="298"/>
      <c r="BC391" s="298"/>
      <c r="BD391" s="298"/>
      <c r="BE391" s="298"/>
      <c r="BF391" s="298"/>
      <c r="BG391" s="298"/>
      <c r="BH391" s="298"/>
      <c r="BI391" s="121"/>
      <c r="BJ391" s="116"/>
      <c r="BK391" s="200"/>
      <c r="BL391" s="129"/>
      <c r="BM391" s="160"/>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c r="DH391" s="129"/>
      <c r="DI391" s="129"/>
      <c r="DJ391" s="129"/>
      <c r="DK391" s="129"/>
      <c r="DL391" s="129"/>
      <c r="DM391" s="129"/>
      <c r="DN391" s="129"/>
      <c r="DO391" s="129"/>
      <c r="DP391" s="129"/>
      <c r="DQ391" s="129"/>
      <c r="DR391" s="129"/>
      <c r="DS391" s="129"/>
      <c r="DT391" s="129"/>
      <c r="DU391" s="129"/>
      <c r="DV391" s="129"/>
      <c r="DW391" s="129"/>
      <c r="DX391" s="129"/>
      <c r="DY391" s="129"/>
      <c r="DZ391" s="129"/>
      <c r="EA391" s="129"/>
      <c r="EB391" s="129"/>
      <c r="EC391" s="129"/>
      <c r="ED391" s="129"/>
      <c r="EE391" s="129"/>
      <c r="EF391" s="129"/>
      <c r="EG391" s="129"/>
      <c r="EH391" s="129"/>
      <c r="EI391" s="129"/>
      <c r="EJ391" s="129"/>
      <c r="EK391" s="129"/>
      <c r="EL391" s="129"/>
      <c r="EM391" s="129"/>
      <c r="EN391" s="129"/>
      <c r="EO391" s="129"/>
      <c r="EP391" s="129"/>
      <c r="EQ391" s="129"/>
      <c r="ER391" s="129"/>
      <c r="ES391" s="129"/>
      <c r="ET391" s="129"/>
      <c r="EU391" s="129"/>
      <c r="EV391" s="129"/>
      <c r="EW391" s="129"/>
    </row>
    <row r="392" spans="1:153" ht="2.25" customHeight="1">
      <c r="A392" s="133"/>
      <c r="B392" s="35"/>
      <c r="C392" s="36"/>
      <c r="D392" s="36"/>
      <c r="E392" s="36"/>
      <c r="F392" s="136"/>
      <c r="G392" s="36"/>
      <c r="H392" s="36"/>
      <c r="I392" s="36"/>
      <c r="J392" s="36"/>
      <c r="K392" s="36"/>
      <c r="L392" s="36"/>
      <c r="M392" s="36"/>
      <c r="N392" s="36"/>
      <c r="O392" s="36"/>
      <c r="P392" s="36"/>
      <c r="Q392" s="36"/>
      <c r="R392" s="36"/>
      <c r="S392" s="36"/>
      <c r="T392" s="36"/>
      <c r="U392" s="6"/>
      <c r="V392" s="6"/>
      <c r="W392" s="6"/>
      <c r="X392" s="6"/>
      <c r="Y392" s="6"/>
      <c r="Z392" s="6"/>
      <c r="AA392" s="6"/>
      <c r="AB392" s="6"/>
      <c r="AC392" s="6"/>
      <c r="AD392" s="6"/>
      <c r="AE392" s="6"/>
      <c r="AF392" s="291"/>
      <c r="AG392" s="291"/>
      <c r="AH392" s="61"/>
      <c r="AI392" s="294"/>
      <c r="AJ392" s="295"/>
      <c r="AK392" s="295"/>
      <c r="AL392" s="295"/>
      <c r="AM392" s="295"/>
      <c r="AN392" s="295"/>
      <c r="AO392" s="295"/>
      <c r="AP392" s="295"/>
      <c r="AQ392" s="295"/>
      <c r="AR392" s="295"/>
      <c r="AS392" s="295"/>
      <c r="AT392" s="295"/>
      <c r="AU392" s="122"/>
      <c r="AV392" s="115"/>
      <c r="AW392" s="7"/>
      <c r="AX392" s="295"/>
      <c r="AY392" s="295"/>
      <c r="AZ392" s="295"/>
      <c r="BA392" s="295"/>
      <c r="BB392" s="295"/>
      <c r="BC392" s="295"/>
      <c r="BD392" s="295"/>
      <c r="BE392" s="295"/>
      <c r="BF392" s="295"/>
      <c r="BG392" s="295"/>
      <c r="BH392" s="295"/>
      <c r="BI392" s="122"/>
      <c r="BJ392" s="115"/>
      <c r="BK392" s="200"/>
      <c r="BL392" s="129"/>
      <c r="BM392" s="160"/>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c r="DH392" s="129"/>
      <c r="DI392" s="129"/>
      <c r="DJ392" s="129"/>
      <c r="DK392" s="129"/>
      <c r="DL392" s="129"/>
      <c r="DM392" s="129"/>
      <c r="DN392" s="129"/>
      <c r="DO392" s="129"/>
      <c r="DP392" s="129"/>
      <c r="DQ392" s="129"/>
      <c r="DR392" s="129"/>
      <c r="DS392" s="129"/>
      <c r="DT392" s="129"/>
      <c r="DU392" s="129"/>
      <c r="DV392" s="129"/>
      <c r="DW392" s="129"/>
      <c r="DX392" s="129"/>
      <c r="DY392" s="129"/>
      <c r="DZ392" s="129"/>
      <c r="EA392" s="129"/>
      <c r="EB392" s="129"/>
      <c r="EC392" s="129"/>
      <c r="ED392" s="129"/>
      <c r="EE392" s="129"/>
      <c r="EF392" s="129"/>
      <c r="EG392" s="129"/>
      <c r="EH392" s="129"/>
      <c r="EI392" s="129"/>
      <c r="EJ392" s="129"/>
      <c r="EK392" s="129"/>
      <c r="EL392" s="129"/>
      <c r="EM392" s="129"/>
      <c r="EN392" s="129"/>
      <c r="EO392" s="129"/>
      <c r="EP392" s="129"/>
      <c r="EQ392" s="129"/>
      <c r="ER392" s="129"/>
      <c r="ES392" s="129"/>
      <c r="ET392" s="129"/>
      <c r="EU392" s="129"/>
      <c r="EV392" s="129"/>
      <c r="EW392" s="129"/>
    </row>
    <row r="393" spans="1:153" ht="19.5" customHeight="1">
      <c r="A393" s="133"/>
      <c r="B393" s="133" t="s">
        <v>23</v>
      </c>
      <c r="C393" s="126"/>
      <c r="D393" s="126"/>
      <c r="E393" s="126"/>
      <c r="F393" s="137"/>
      <c r="G393" s="126"/>
      <c r="H393" s="126"/>
      <c r="I393" s="126"/>
      <c r="J393" s="126"/>
      <c r="K393" s="126"/>
      <c r="L393" s="126"/>
      <c r="M393" s="126"/>
      <c r="N393" s="126"/>
      <c r="O393" s="126"/>
      <c r="P393" s="126"/>
      <c r="Q393" s="126"/>
      <c r="R393" s="126"/>
      <c r="S393" s="126"/>
      <c r="T393" s="126"/>
      <c r="U393" s="125"/>
      <c r="V393" s="125"/>
      <c r="W393" s="125"/>
      <c r="X393" s="125"/>
      <c r="Y393" s="125"/>
      <c r="Z393" s="125"/>
      <c r="AA393" s="125"/>
      <c r="AB393" s="125"/>
      <c r="AC393" s="125"/>
      <c r="AD393" s="125"/>
      <c r="AE393" s="125"/>
      <c r="AF393" s="310" t="s">
        <v>3217</v>
      </c>
      <c r="AG393" s="310"/>
      <c r="AH393" s="310"/>
      <c r="AI393" s="294"/>
      <c r="AJ393" s="312"/>
      <c r="AK393" s="313"/>
      <c r="AL393" s="313"/>
      <c r="AM393" s="313"/>
      <c r="AN393" s="313"/>
      <c r="AO393" s="313"/>
      <c r="AP393" s="313"/>
      <c r="AQ393" s="313"/>
      <c r="AR393" s="313"/>
      <c r="AS393" s="313"/>
      <c r="AT393" s="314"/>
      <c r="AU393" s="122"/>
      <c r="AV393" s="115" t="s">
        <v>0</v>
      </c>
      <c r="AW393" s="295"/>
      <c r="AX393" s="312"/>
      <c r="AY393" s="313"/>
      <c r="AZ393" s="313"/>
      <c r="BA393" s="313"/>
      <c r="BB393" s="313"/>
      <c r="BC393" s="313"/>
      <c r="BD393" s="313"/>
      <c r="BE393" s="313"/>
      <c r="BF393" s="313"/>
      <c r="BG393" s="313"/>
      <c r="BH393" s="314"/>
      <c r="BI393" s="122"/>
      <c r="BJ393" s="115" t="s">
        <v>2</v>
      </c>
      <c r="BK393" s="200"/>
      <c r="BL393" s="130" t="str">
        <f>IF(BM393&lt;&gt;"","●","")</f>
        <v/>
      </c>
      <c r="BM393" s="132" t="str">
        <f>IF(OR(AND(OR(AJ393=0,AJ393=""),OR(AX393&gt;0,SUM(AJ396:AT411)&gt;0,SUM(AX396:BH411)&gt;0)),AND(OR(AJ393&gt;0,SUM(AJ396:AT411)&gt;0,SUM(AX396:BH411)&gt;0),OR(AX393=0,AX393=""))),"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393&gt;AX393,"「算定回数」が「レセプト件数」よりも小さくなっています。算定レセプトにおける算定回数をご記入ください。",IF(COUNTIF(BL396:BL411,"●")&gt;0,"内訳の項目に記入内容の見直しが必要な欄があります。メッセージの内容をご確認のうえ、適宜、ご修正ください。",IF(AX393&lt;&gt;SUM(AX396:BH411),"当該項目の「算定回数」と、内訳の「算定回数」の合計が一致していません。正しい算定回数をご記入ください。",IF(OR(AJ393&lt;MAX(AJ396:AT411),AJ393&gt;SUM(AJ396:AT411)),"当該項目の「レセプト件数」が、内訳の個別の項目の数値を下回っているか、内訳の合計よりも大きくなっています。正しいレセプト件数をご記入ください。",IF(AND(AJ393+AX393&gt;0,SUM(AJ24:AT39,AJ138:AT153,AJ162,AJ171,AJ180,AJ189:AT195,AJ201,AJ210,AJ219:AT222,AJ231:AT234,AJ243:AT267,AJ279:AT285,AJ291:AT306,AJ318,AJ327,AJ336,AJ339:AT351)+SUM(AX24:BH39,AX138:BH153,AX162,AX171,AX180,AX189:BH195,AX201,AX210,AX219:BH222,AX231:BH234,AX243:BH267,AX279:BH285,AX291: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131"/>
      <c r="CW393" s="131"/>
      <c r="CX393" s="131"/>
      <c r="CY393" s="129"/>
      <c r="CZ393" s="129"/>
      <c r="DA393" s="129"/>
      <c r="DB393" s="129"/>
      <c r="DC393" s="129"/>
      <c r="DD393" s="129"/>
      <c r="DE393" s="129"/>
      <c r="DF393" s="129"/>
      <c r="DG393" s="129"/>
      <c r="DH393" s="129"/>
      <c r="DI393" s="129"/>
      <c r="DJ393" s="129"/>
      <c r="DK393" s="129"/>
      <c r="DL393" s="129"/>
      <c r="DM393" s="129"/>
      <c r="DN393" s="129"/>
      <c r="DO393" s="129"/>
      <c r="DP393" s="129"/>
      <c r="DQ393" s="129"/>
      <c r="DR393" s="129"/>
      <c r="DS393" s="129"/>
      <c r="DT393" s="129"/>
      <c r="DU393" s="129"/>
      <c r="DV393" s="129"/>
      <c r="DW393" s="129"/>
      <c r="DX393" s="129"/>
      <c r="DY393" s="129"/>
      <c r="DZ393" s="129"/>
      <c r="EA393" s="129"/>
      <c r="EB393" s="129"/>
      <c r="EC393" s="129"/>
      <c r="ED393" s="129"/>
      <c r="EE393" s="129"/>
      <c r="EF393" s="129"/>
      <c r="EG393" s="129"/>
      <c r="EH393" s="129"/>
      <c r="EI393" s="129"/>
      <c r="EJ393" s="129"/>
      <c r="EK393" s="129"/>
      <c r="EL393" s="129"/>
      <c r="EM393" s="129"/>
      <c r="EN393" s="129"/>
      <c r="EO393" s="129"/>
      <c r="EP393" s="129"/>
      <c r="EQ393" s="129"/>
      <c r="ER393" s="129"/>
      <c r="ES393" s="129"/>
      <c r="ET393" s="129"/>
      <c r="EU393" s="129"/>
      <c r="EV393" s="129"/>
      <c r="EW393" s="129"/>
    </row>
    <row r="394" spans="1:153" ht="2.25" customHeight="1" thickBot="1">
      <c r="A394" s="133"/>
      <c r="B394" s="133"/>
      <c r="C394" s="127"/>
      <c r="D394" s="127"/>
      <c r="E394" s="127"/>
      <c r="F394" s="134"/>
      <c r="G394" s="127"/>
      <c r="H394" s="127"/>
      <c r="I394" s="127"/>
      <c r="J394" s="127"/>
      <c r="K394" s="127"/>
      <c r="L394" s="127"/>
      <c r="M394" s="127"/>
      <c r="N394" s="127"/>
      <c r="O394" s="127"/>
      <c r="P394" s="127"/>
      <c r="Q394" s="127"/>
      <c r="R394" s="127"/>
      <c r="S394" s="127"/>
      <c r="T394" s="127"/>
      <c r="U394" s="1"/>
      <c r="V394" s="1"/>
      <c r="W394" s="1"/>
      <c r="X394" s="1"/>
      <c r="Y394" s="1"/>
      <c r="Z394" s="1"/>
      <c r="AA394" s="1"/>
      <c r="AB394" s="1"/>
      <c r="AC394" s="1"/>
      <c r="AD394" s="1"/>
      <c r="AE394" s="1"/>
      <c r="AF394" s="127"/>
      <c r="AG394" s="127"/>
      <c r="AH394" s="128"/>
      <c r="AI394" s="299"/>
      <c r="AJ394" s="298"/>
      <c r="AK394" s="298"/>
      <c r="AL394" s="298"/>
      <c r="AM394" s="298"/>
      <c r="AN394" s="298"/>
      <c r="AO394" s="298"/>
      <c r="AP394" s="298"/>
      <c r="AQ394" s="298"/>
      <c r="AR394" s="298"/>
      <c r="AS394" s="298"/>
      <c r="AT394" s="298"/>
      <c r="AU394" s="121"/>
      <c r="AV394" s="116"/>
      <c r="AW394" s="10"/>
      <c r="AX394" s="298"/>
      <c r="AY394" s="298"/>
      <c r="AZ394" s="298"/>
      <c r="BA394" s="298"/>
      <c r="BB394" s="298"/>
      <c r="BC394" s="298"/>
      <c r="BD394" s="298"/>
      <c r="BE394" s="298"/>
      <c r="BF394" s="298"/>
      <c r="BG394" s="298"/>
      <c r="BH394" s="298"/>
      <c r="BI394" s="121"/>
      <c r="BJ394" s="116"/>
      <c r="BK394" s="200"/>
      <c r="BL394" s="129"/>
      <c r="BM394" s="160"/>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c r="DH394" s="129"/>
      <c r="DI394" s="129"/>
      <c r="DJ394" s="129"/>
      <c r="DK394" s="129"/>
      <c r="DL394" s="129"/>
      <c r="DM394" s="129"/>
      <c r="DN394" s="129"/>
      <c r="DO394" s="129"/>
      <c r="DP394" s="129"/>
      <c r="DQ394" s="129"/>
      <c r="DR394" s="129"/>
      <c r="DS394" s="129"/>
      <c r="DT394" s="129"/>
      <c r="DU394" s="129"/>
      <c r="DV394" s="129"/>
      <c r="DW394" s="129"/>
      <c r="DX394" s="129"/>
      <c r="DY394" s="129"/>
      <c r="DZ394" s="129"/>
      <c r="EA394" s="129"/>
      <c r="EB394" s="129"/>
      <c r="EC394" s="129"/>
      <c r="ED394" s="129"/>
      <c r="EE394" s="129"/>
      <c r="EF394" s="129"/>
      <c r="EG394" s="129"/>
      <c r="EH394" s="129"/>
      <c r="EI394" s="129"/>
      <c r="EJ394" s="129"/>
      <c r="EK394" s="129"/>
      <c r="EL394" s="129"/>
      <c r="EM394" s="129"/>
      <c r="EN394" s="129"/>
      <c r="EO394" s="129"/>
      <c r="EP394" s="129"/>
      <c r="EQ394" s="129"/>
      <c r="ER394" s="129"/>
      <c r="ES394" s="129"/>
      <c r="ET394" s="129"/>
      <c r="EU394" s="129"/>
      <c r="EV394" s="129"/>
      <c r="EW394" s="129"/>
    </row>
    <row r="395" spans="1:153" ht="2.25" customHeight="1">
      <c r="A395" s="133"/>
      <c r="B395" s="133"/>
      <c r="C395" s="35"/>
      <c r="D395" s="126"/>
      <c r="E395" s="126"/>
      <c r="F395" s="137"/>
      <c r="G395" s="126"/>
      <c r="H395" s="126"/>
      <c r="I395" s="126"/>
      <c r="J395" s="126"/>
      <c r="K395" s="126"/>
      <c r="L395" s="126"/>
      <c r="M395" s="126"/>
      <c r="N395" s="126"/>
      <c r="O395" s="126"/>
      <c r="P395" s="126"/>
      <c r="Q395" s="126"/>
      <c r="R395" s="126"/>
      <c r="S395" s="126"/>
      <c r="T395" s="126"/>
      <c r="U395" s="125"/>
      <c r="V395" s="125"/>
      <c r="W395" s="125"/>
      <c r="X395" s="125"/>
      <c r="Y395" s="125"/>
      <c r="Z395" s="125"/>
      <c r="AA395" s="125"/>
      <c r="AB395" s="125"/>
      <c r="AC395" s="125"/>
      <c r="AD395" s="125"/>
      <c r="AE395" s="125"/>
      <c r="AF395" s="293"/>
      <c r="AG395" s="293"/>
      <c r="AH395" s="293"/>
      <c r="AI395" s="294"/>
      <c r="AJ395" s="295"/>
      <c r="AK395" s="295"/>
      <c r="AL395" s="295"/>
      <c r="AM395" s="295"/>
      <c r="AN395" s="295"/>
      <c r="AO395" s="295"/>
      <c r="AP395" s="295"/>
      <c r="AQ395" s="295"/>
      <c r="AR395" s="295"/>
      <c r="AS395" s="295"/>
      <c r="AT395" s="295"/>
      <c r="AU395" s="122"/>
      <c r="AV395" s="115"/>
      <c r="AW395" s="7"/>
      <c r="AX395" s="295"/>
      <c r="AY395" s="295"/>
      <c r="AZ395" s="295"/>
      <c r="BA395" s="295"/>
      <c r="BB395" s="295"/>
      <c r="BC395" s="295"/>
      <c r="BD395" s="295"/>
      <c r="BE395" s="295"/>
      <c r="BF395" s="295"/>
      <c r="BG395" s="295"/>
      <c r="BH395" s="295"/>
      <c r="BI395" s="122"/>
      <c r="BJ395" s="115"/>
      <c r="BK395" s="200"/>
      <c r="BL395" s="129"/>
      <c r="BM395" s="160"/>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c r="DH395" s="129"/>
      <c r="DI395" s="129"/>
      <c r="DJ395" s="129"/>
      <c r="DK395" s="129"/>
      <c r="DL395" s="129"/>
      <c r="DM395" s="129"/>
      <c r="DN395" s="129"/>
      <c r="DO395" s="129"/>
      <c r="DP395" s="129"/>
      <c r="DQ395" s="129"/>
      <c r="DR395" s="129"/>
      <c r="DS395" s="129"/>
      <c r="DT395" s="129"/>
      <c r="DU395" s="129"/>
      <c r="DV395" s="129"/>
      <c r="DW395" s="129"/>
      <c r="DX395" s="129"/>
      <c r="DY395" s="129"/>
      <c r="DZ395" s="129"/>
      <c r="EA395" s="129"/>
      <c r="EB395" s="129"/>
      <c r="EC395" s="129"/>
      <c r="ED395" s="129"/>
      <c r="EE395" s="129"/>
      <c r="EF395" s="129"/>
      <c r="EG395" s="129"/>
      <c r="EH395" s="129"/>
      <c r="EI395" s="129"/>
      <c r="EJ395" s="129"/>
      <c r="EK395" s="129"/>
      <c r="EL395" s="129"/>
      <c r="EM395" s="129"/>
      <c r="EN395" s="129"/>
      <c r="EO395" s="129"/>
      <c r="EP395" s="129"/>
      <c r="EQ395" s="129"/>
      <c r="ER395" s="129"/>
      <c r="ES395" s="129"/>
      <c r="ET395" s="129"/>
      <c r="EU395" s="129"/>
      <c r="EV395" s="129"/>
      <c r="EW395" s="129"/>
    </row>
    <row r="396" spans="1:153" ht="19.5" customHeight="1">
      <c r="A396" s="133"/>
      <c r="B396" s="133"/>
      <c r="C396" s="38" t="s">
        <v>24</v>
      </c>
      <c r="D396" s="126"/>
      <c r="E396" s="126"/>
      <c r="F396" s="137"/>
      <c r="G396" s="126"/>
      <c r="H396" s="126"/>
      <c r="I396" s="126"/>
      <c r="J396" s="126"/>
      <c r="K396" s="126"/>
      <c r="L396" s="126"/>
      <c r="M396" s="126"/>
      <c r="N396" s="126"/>
      <c r="O396" s="126"/>
      <c r="P396" s="126"/>
      <c r="Q396" s="126"/>
      <c r="R396" s="126"/>
      <c r="S396" s="126"/>
      <c r="T396" s="126"/>
      <c r="U396" s="125"/>
      <c r="V396" s="125"/>
      <c r="W396" s="125"/>
      <c r="X396" s="125"/>
      <c r="Y396" s="125"/>
      <c r="Z396" s="125"/>
      <c r="AA396" s="125"/>
      <c r="AB396" s="125"/>
      <c r="AC396" s="125"/>
      <c r="AD396" s="125"/>
      <c r="AE396" s="125"/>
      <c r="AF396" s="310" t="s">
        <v>3218</v>
      </c>
      <c r="AG396" s="310"/>
      <c r="AH396" s="310"/>
      <c r="AI396" s="294"/>
      <c r="AJ396" s="312"/>
      <c r="AK396" s="313"/>
      <c r="AL396" s="313"/>
      <c r="AM396" s="313"/>
      <c r="AN396" s="313"/>
      <c r="AO396" s="313"/>
      <c r="AP396" s="313"/>
      <c r="AQ396" s="313"/>
      <c r="AR396" s="313"/>
      <c r="AS396" s="313"/>
      <c r="AT396" s="314"/>
      <c r="AU396" s="122"/>
      <c r="AV396" s="115" t="s">
        <v>0</v>
      </c>
      <c r="AW396" s="295"/>
      <c r="AX396" s="312"/>
      <c r="AY396" s="313"/>
      <c r="AZ396" s="313"/>
      <c r="BA396" s="313"/>
      <c r="BB396" s="313"/>
      <c r="BC396" s="313"/>
      <c r="BD396" s="313"/>
      <c r="BE396" s="313"/>
      <c r="BF396" s="313"/>
      <c r="BG396" s="313"/>
      <c r="BH396" s="314"/>
      <c r="BI396" s="122"/>
      <c r="BJ396" s="115" t="s">
        <v>2</v>
      </c>
      <c r="BK396" s="200"/>
      <c r="BL396" s="130" t="str">
        <f>IF(BM396&lt;&gt;"","●","")</f>
        <v/>
      </c>
      <c r="BM396" s="132" t="str">
        <f>IF(OR(AND(OR(AJ396=0,AJ396=""),AX396&gt;0),AND(AJ396&gt;0,OR(AX396=0,AX396=""))),"「レセプト件数」、「算定回数」のいずれかが「0」か「空白」となっていますが、それ以外が1以上となっています。正しいレセプト件数・算定回数をご記入ください。",IF(AJ396&gt;AX396,"「算定回数」が「レセプト件数」よりも小さくなっています。算定レセプトにおける算定回数をご記入ください。",""))</f>
        <v/>
      </c>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131"/>
      <c r="CW396" s="131"/>
      <c r="CX396" s="131"/>
      <c r="CY396" s="129"/>
      <c r="CZ396" s="129"/>
      <c r="DA396" s="129"/>
      <c r="DB396" s="129"/>
      <c r="DC396" s="129"/>
      <c r="DD396" s="129"/>
      <c r="DE396" s="129"/>
      <c r="DF396" s="129"/>
      <c r="DG396" s="129"/>
      <c r="DH396" s="129"/>
      <c r="DI396" s="129"/>
      <c r="DJ396" s="129"/>
      <c r="DK396" s="129"/>
      <c r="DL396" s="129"/>
      <c r="DM396" s="129"/>
      <c r="DN396" s="129"/>
      <c r="DO396" s="129"/>
      <c r="DP396" s="129"/>
      <c r="DQ396" s="129"/>
      <c r="DR396" s="129"/>
      <c r="DS396" s="129"/>
      <c r="DT396" s="129"/>
      <c r="DU396" s="129"/>
      <c r="DV396" s="129"/>
      <c r="DW396" s="129"/>
      <c r="DX396" s="129"/>
      <c r="DY396" s="129"/>
      <c r="DZ396" s="129"/>
      <c r="EA396" s="129"/>
      <c r="EB396" s="129"/>
      <c r="EC396" s="129"/>
      <c r="ED396" s="129"/>
      <c r="EE396" s="129"/>
      <c r="EF396" s="129"/>
      <c r="EG396" s="129"/>
      <c r="EH396" s="129"/>
      <c r="EI396" s="129"/>
      <c r="EJ396" s="129"/>
      <c r="EK396" s="129"/>
      <c r="EL396" s="129"/>
      <c r="EM396" s="129"/>
      <c r="EN396" s="129"/>
      <c r="EO396" s="129"/>
      <c r="EP396" s="129"/>
      <c r="EQ396" s="129"/>
      <c r="ER396" s="129"/>
      <c r="ES396" s="129"/>
      <c r="ET396" s="129"/>
      <c r="EU396" s="129"/>
      <c r="EV396" s="129"/>
      <c r="EW396" s="129"/>
    </row>
    <row r="397" spans="1:153" ht="2.25" customHeight="1" thickBot="1">
      <c r="A397" s="133"/>
      <c r="B397" s="133"/>
      <c r="C397" s="39"/>
      <c r="D397" s="127"/>
      <c r="E397" s="127"/>
      <c r="F397" s="134"/>
      <c r="G397" s="127"/>
      <c r="H397" s="127"/>
      <c r="I397" s="127"/>
      <c r="J397" s="127"/>
      <c r="K397" s="127"/>
      <c r="L397" s="127"/>
      <c r="M397" s="127"/>
      <c r="N397" s="127"/>
      <c r="O397" s="127"/>
      <c r="P397" s="127"/>
      <c r="Q397" s="127"/>
      <c r="R397" s="127"/>
      <c r="S397" s="127"/>
      <c r="T397" s="127"/>
      <c r="U397" s="1"/>
      <c r="V397" s="1"/>
      <c r="W397" s="1"/>
      <c r="X397" s="1"/>
      <c r="Y397" s="1"/>
      <c r="Z397" s="1"/>
      <c r="AA397" s="1"/>
      <c r="AB397" s="1"/>
      <c r="AC397" s="1"/>
      <c r="AD397" s="1"/>
      <c r="AE397" s="1"/>
      <c r="AF397" s="127"/>
      <c r="AG397" s="127"/>
      <c r="AH397" s="128"/>
      <c r="AI397" s="299"/>
      <c r="AJ397" s="298"/>
      <c r="AK397" s="298"/>
      <c r="AL397" s="298"/>
      <c r="AM397" s="298"/>
      <c r="AN397" s="298"/>
      <c r="AO397" s="298"/>
      <c r="AP397" s="298"/>
      <c r="AQ397" s="298"/>
      <c r="AR397" s="298"/>
      <c r="AS397" s="298"/>
      <c r="AT397" s="298"/>
      <c r="AU397" s="121"/>
      <c r="AV397" s="116"/>
      <c r="AW397" s="10"/>
      <c r="AX397" s="298"/>
      <c r="AY397" s="298"/>
      <c r="AZ397" s="298"/>
      <c r="BA397" s="298"/>
      <c r="BB397" s="298"/>
      <c r="BC397" s="298"/>
      <c r="BD397" s="298"/>
      <c r="BE397" s="298"/>
      <c r="BF397" s="298"/>
      <c r="BG397" s="298"/>
      <c r="BH397" s="298"/>
      <c r="BI397" s="121"/>
      <c r="BJ397" s="116"/>
      <c r="BK397" s="200"/>
      <c r="BL397" s="129"/>
      <c r="BM397" s="160"/>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c r="DH397" s="129"/>
      <c r="DI397" s="129"/>
      <c r="DJ397" s="129"/>
      <c r="DK397" s="129"/>
      <c r="DL397" s="129"/>
      <c r="DM397" s="129"/>
      <c r="DN397" s="129"/>
      <c r="DO397" s="129"/>
      <c r="DP397" s="129"/>
      <c r="DQ397" s="129"/>
      <c r="DR397" s="129"/>
      <c r="DS397" s="129"/>
      <c r="DT397" s="129"/>
      <c r="DU397" s="129"/>
      <c r="DV397" s="129"/>
      <c r="DW397" s="129"/>
      <c r="DX397" s="129"/>
      <c r="DY397" s="129"/>
      <c r="DZ397" s="129"/>
      <c r="EA397" s="129"/>
      <c r="EB397" s="129"/>
      <c r="EC397" s="129"/>
      <c r="ED397" s="129"/>
      <c r="EE397" s="129"/>
      <c r="EF397" s="129"/>
      <c r="EG397" s="129"/>
      <c r="EH397" s="129"/>
      <c r="EI397" s="129"/>
      <c r="EJ397" s="129"/>
      <c r="EK397" s="129"/>
      <c r="EL397" s="129"/>
      <c r="EM397" s="129"/>
      <c r="EN397" s="129"/>
      <c r="EO397" s="129"/>
      <c r="EP397" s="129"/>
      <c r="EQ397" s="129"/>
      <c r="ER397" s="129"/>
      <c r="ES397" s="129"/>
      <c r="ET397" s="129"/>
      <c r="EU397" s="129"/>
      <c r="EV397" s="129"/>
      <c r="EW397" s="129"/>
    </row>
    <row r="398" spans="1:153" ht="2.25" customHeight="1">
      <c r="A398" s="133"/>
      <c r="B398" s="133"/>
      <c r="C398" s="38"/>
      <c r="D398" s="126"/>
      <c r="E398" s="126"/>
      <c r="F398" s="137"/>
      <c r="G398" s="126"/>
      <c r="H398" s="126"/>
      <c r="I398" s="126"/>
      <c r="J398" s="126"/>
      <c r="K398" s="126"/>
      <c r="L398" s="126"/>
      <c r="M398" s="126"/>
      <c r="N398" s="126"/>
      <c r="O398" s="126"/>
      <c r="P398" s="126"/>
      <c r="Q398" s="126"/>
      <c r="R398" s="126"/>
      <c r="S398" s="126"/>
      <c r="T398" s="126"/>
      <c r="U398" s="125"/>
      <c r="V398" s="125"/>
      <c r="W398" s="125"/>
      <c r="X398" s="125"/>
      <c r="Y398" s="125"/>
      <c r="Z398" s="125"/>
      <c r="AA398" s="125"/>
      <c r="AB398" s="125"/>
      <c r="AC398" s="125"/>
      <c r="AD398" s="125"/>
      <c r="AE398" s="125"/>
      <c r="AF398" s="293"/>
      <c r="AG398" s="293"/>
      <c r="AH398" s="293"/>
      <c r="AI398" s="294"/>
      <c r="AJ398" s="295"/>
      <c r="AK398" s="295"/>
      <c r="AL398" s="295"/>
      <c r="AM398" s="295"/>
      <c r="AN398" s="295"/>
      <c r="AO398" s="295"/>
      <c r="AP398" s="295"/>
      <c r="AQ398" s="295"/>
      <c r="AR398" s="295"/>
      <c r="AS398" s="295"/>
      <c r="AT398" s="295"/>
      <c r="AU398" s="122"/>
      <c r="AV398" s="115"/>
      <c r="AW398" s="7"/>
      <c r="AX398" s="295"/>
      <c r="AY398" s="295"/>
      <c r="AZ398" s="295"/>
      <c r="BA398" s="295"/>
      <c r="BB398" s="295"/>
      <c r="BC398" s="295"/>
      <c r="BD398" s="295"/>
      <c r="BE398" s="295"/>
      <c r="BF398" s="295"/>
      <c r="BG398" s="295"/>
      <c r="BH398" s="295"/>
      <c r="BI398" s="122"/>
      <c r="BJ398" s="115"/>
      <c r="BK398" s="200"/>
      <c r="BL398" s="129"/>
      <c r="BM398" s="160"/>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c r="DH398" s="129"/>
      <c r="DI398" s="129"/>
      <c r="DJ398" s="129"/>
      <c r="DK398" s="129"/>
      <c r="DL398" s="129"/>
      <c r="DM398" s="129"/>
      <c r="DN398" s="129"/>
      <c r="DO398" s="129"/>
      <c r="DP398" s="129"/>
      <c r="DQ398" s="129"/>
      <c r="DR398" s="129"/>
      <c r="DS398" s="129"/>
      <c r="DT398" s="129"/>
      <c r="DU398" s="129"/>
      <c r="DV398" s="129"/>
      <c r="DW398" s="129"/>
      <c r="DX398" s="129"/>
      <c r="DY398" s="129"/>
      <c r="DZ398" s="129"/>
      <c r="EA398" s="129"/>
      <c r="EB398" s="129"/>
      <c r="EC398" s="129"/>
      <c r="ED398" s="129"/>
      <c r="EE398" s="129"/>
      <c r="EF398" s="129"/>
      <c r="EG398" s="129"/>
      <c r="EH398" s="129"/>
      <c r="EI398" s="129"/>
      <c r="EJ398" s="129"/>
      <c r="EK398" s="129"/>
      <c r="EL398" s="129"/>
      <c r="EM398" s="129"/>
      <c r="EN398" s="129"/>
      <c r="EO398" s="129"/>
      <c r="EP398" s="129"/>
      <c r="EQ398" s="129"/>
      <c r="ER398" s="129"/>
      <c r="ES398" s="129"/>
      <c r="ET398" s="129"/>
      <c r="EU398" s="129"/>
      <c r="EV398" s="129"/>
      <c r="EW398" s="129"/>
    </row>
    <row r="399" spans="1:153" ht="19.5" customHeight="1">
      <c r="A399" s="133"/>
      <c r="B399" s="133"/>
      <c r="C399" s="38" t="s">
        <v>25</v>
      </c>
      <c r="D399" s="126"/>
      <c r="E399" s="126"/>
      <c r="F399" s="137"/>
      <c r="G399" s="126"/>
      <c r="H399" s="126"/>
      <c r="I399" s="126"/>
      <c r="J399" s="126"/>
      <c r="K399" s="126"/>
      <c r="L399" s="126"/>
      <c r="M399" s="126"/>
      <c r="N399" s="126"/>
      <c r="O399" s="126"/>
      <c r="P399" s="126"/>
      <c r="Q399" s="126"/>
      <c r="R399" s="126"/>
      <c r="S399" s="126"/>
      <c r="T399" s="126"/>
      <c r="U399" s="125"/>
      <c r="V399" s="125"/>
      <c r="W399" s="125"/>
      <c r="X399" s="125"/>
      <c r="Y399" s="125"/>
      <c r="Z399" s="125"/>
      <c r="AA399" s="125"/>
      <c r="AB399" s="125"/>
      <c r="AC399" s="125"/>
      <c r="AD399" s="125"/>
      <c r="AE399" s="125"/>
      <c r="AF399" s="310" t="s">
        <v>3219</v>
      </c>
      <c r="AG399" s="310"/>
      <c r="AH399" s="310"/>
      <c r="AI399" s="294"/>
      <c r="AJ399" s="312"/>
      <c r="AK399" s="313"/>
      <c r="AL399" s="313"/>
      <c r="AM399" s="313"/>
      <c r="AN399" s="313"/>
      <c r="AO399" s="313"/>
      <c r="AP399" s="313"/>
      <c r="AQ399" s="313"/>
      <c r="AR399" s="313"/>
      <c r="AS399" s="313"/>
      <c r="AT399" s="314"/>
      <c r="AU399" s="122"/>
      <c r="AV399" s="115" t="s">
        <v>0</v>
      </c>
      <c r="AW399" s="295"/>
      <c r="AX399" s="312"/>
      <c r="AY399" s="313"/>
      <c r="AZ399" s="313"/>
      <c r="BA399" s="313"/>
      <c r="BB399" s="313"/>
      <c r="BC399" s="313"/>
      <c r="BD399" s="313"/>
      <c r="BE399" s="313"/>
      <c r="BF399" s="313"/>
      <c r="BG399" s="313"/>
      <c r="BH399" s="314"/>
      <c r="BI399" s="122"/>
      <c r="BJ399" s="115" t="s">
        <v>2</v>
      </c>
      <c r="BK399" s="200"/>
      <c r="BL399" s="130" t="str">
        <f>IF(BM399&lt;&gt;"","●","")</f>
        <v/>
      </c>
      <c r="BM399" s="132" t="str">
        <f>IF(OR(AND(OR(AJ399=0,AJ399=""),AX399&gt;0),AND(AJ399&gt;0,OR(AX399=0,AX399=""))),"「レセプト件数」、「算定回数」のいずれかが「0」か「空白」となっていますが、それ以外が1以上となっています。正しいレセプト件数・算定回数をご記入ください。",IF(AJ399&gt;AX399,"「算定回数」が「レセプト件数」よりも小さくなっています。算定レセプトにおける算定回数をご記入ください。",""))</f>
        <v/>
      </c>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131"/>
      <c r="CW399" s="131"/>
      <c r="CX399" s="131"/>
      <c r="CY399" s="129"/>
      <c r="CZ399" s="129"/>
      <c r="DA399" s="129"/>
      <c r="DB399" s="129"/>
      <c r="DC399" s="129"/>
      <c r="DD399" s="129"/>
      <c r="DE399" s="129"/>
      <c r="DF399" s="129"/>
      <c r="DG399" s="129"/>
      <c r="DH399" s="129"/>
      <c r="DI399" s="129"/>
      <c r="DJ399" s="129"/>
      <c r="DK399" s="129"/>
      <c r="DL399" s="129"/>
      <c r="DM399" s="129"/>
      <c r="DN399" s="129"/>
      <c r="DO399" s="129"/>
      <c r="DP399" s="129"/>
      <c r="DQ399" s="129"/>
      <c r="DR399" s="129"/>
      <c r="DS399" s="129"/>
      <c r="DT399" s="129"/>
      <c r="DU399" s="129"/>
      <c r="DV399" s="129"/>
      <c r="DW399" s="129"/>
      <c r="DX399" s="129"/>
      <c r="DY399" s="129"/>
      <c r="DZ399" s="129"/>
      <c r="EA399" s="129"/>
      <c r="EB399" s="129"/>
      <c r="EC399" s="129"/>
      <c r="ED399" s="129"/>
      <c r="EE399" s="129"/>
      <c r="EF399" s="129"/>
      <c r="EG399" s="129"/>
      <c r="EH399" s="129"/>
      <c r="EI399" s="129"/>
      <c r="EJ399" s="129"/>
      <c r="EK399" s="129"/>
      <c r="EL399" s="129"/>
      <c r="EM399" s="129"/>
      <c r="EN399" s="129"/>
      <c r="EO399" s="129"/>
      <c r="EP399" s="129"/>
      <c r="EQ399" s="129"/>
      <c r="ER399" s="129"/>
      <c r="ES399" s="129"/>
      <c r="ET399" s="129"/>
      <c r="EU399" s="129"/>
      <c r="EV399" s="129"/>
      <c r="EW399" s="129"/>
    </row>
    <row r="400" spans="1:153" ht="2.25" customHeight="1" thickBot="1">
      <c r="A400" s="133"/>
      <c r="B400" s="133"/>
      <c r="C400" s="39"/>
      <c r="D400" s="127"/>
      <c r="E400" s="127"/>
      <c r="F400" s="134"/>
      <c r="G400" s="127"/>
      <c r="H400" s="127"/>
      <c r="I400" s="127"/>
      <c r="J400" s="127"/>
      <c r="K400" s="127"/>
      <c r="L400" s="127"/>
      <c r="M400" s="127"/>
      <c r="N400" s="127"/>
      <c r="O400" s="127"/>
      <c r="P400" s="127"/>
      <c r="Q400" s="127"/>
      <c r="R400" s="127"/>
      <c r="S400" s="127"/>
      <c r="T400" s="127"/>
      <c r="U400" s="1"/>
      <c r="V400" s="1"/>
      <c r="W400" s="1"/>
      <c r="X400" s="1"/>
      <c r="Y400" s="1"/>
      <c r="Z400" s="1"/>
      <c r="AA400" s="1"/>
      <c r="AB400" s="1"/>
      <c r="AC400" s="1"/>
      <c r="AD400" s="1"/>
      <c r="AE400" s="1"/>
      <c r="AF400" s="127"/>
      <c r="AG400" s="127"/>
      <c r="AH400" s="128"/>
      <c r="AI400" s="299"/>
      <c r="AJ400" s="298"/>
      <c r="AK400" s="298"/>
      <c r="AL400" s="298"/>
      <c r="AM400" s="298"/>
      <c r="AN400" s="298"/>
      <c r="AO400" s="298"/>
      <c r="AP400" s="298"/>
      <c r="AQ400" s="298"/>
      <c r="AR400" s="298"/>
      <c r="AS400" s="298"/>
      <c r="AT400" s="298"/>
      <c r="AU400" s="121"/>
      <c r="AV400" s="116"/>
      <c r="AW400" s="10"/>
      <c r="AX400" s="298"/>
      <c r="AY400" s="298"/>
      <c r="AZ400" s="298"/>
      <c r="BA400" s="298"/>
      <c r="BB400" s="298"/>
      <c r="BC400" s="298"/>
      <c r="BD400" s="298"/>
      <c r="BE400" s="298"/>
      <c r="BF400" s="298"/>
      <c r="BG400" s="298"/>
      <c r="BH400" s="298"/>
      <c r="BI400" s="121"/>
      <c r="BJ400" s="116"/>
      <c r="BK400" s="200"/>
      <c r="BL400" s="129"/>
      <c r="BM400" s="160"/>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c r="DH400" s="129"/>
      <c r="DI400" s="129"/>
      <c r="DJ400" s="129"/>
      <c r="DK400" s="129"/>
      <c r="DL400" s="129"/>
      <c r="DM400" s="129"/>
      <c r="DN400" s="129"/>
      <c r="DO400" s="129"/>
      <c r="DP400" s="129"/>
      <c r="DQ400" s="129"/>
      <c r="DR400" s="129"/>
      <c r="DS400" s="129"/>
      <c r="DT400" s="129"/>
      <c r="DU400" s="129"/>
      <c r="DV400" s="129"/>
      <c r="DW400" s="129"/>
      <c r="DX400" s="129"/>
      <c r="DY400" s="129"/>
      <c r="DZ400" s="129"/>
      <c r="EA400" s="129"/>
      <c r="EB400" s="129"/>
      <c r="EC400" s="129"/>
      <c r="ED400" s="129"/>
      <c r="EE400" s="129"/>
      <c r="EF400" s="129"/>
      <c r="EG400" s="129"/>
      <c r="EH400" s="129"/>
      <c r="EI400" s="129"/>
      <c r="EJ400" s="129"/>
      <c r="EK400" s="129"/>
      <c r="EL400" s="129"/>
      <c r="EM400" s="129"/>
      <c r="EN400" s="129"/>
      <c r="EO400" s="129"/>
      <c r="EP400" s="129"/>
      <c r="EQ400" s="129"/>
      <c r="ER400" s="129"/>
      <c r="ES400" s="129"/>
      <c r="ET400" s="129"/>
      <c r="EU400" s="129"/>
      <c r="EV400" s="129"/>
      <c r="EW400" s="129"/>
    </row>
    <row r="401" spans="1:153" ht="2.25" customHeight="1">
      <c r="A401" s="133"/>
      <c r="B401" s="133"/>
      <c r="C401" s="38"/>
      <c r="D401" s="126"/>
      <c r="E401" s="126"/>
      <c r="F401" s="137"/>
      <c r="G401" s="126"/>
      <c r="H401" s="126"/>
      <c r="I401" s="126"/>
      <c r="J401" s="126"/>
      <c r="K401" s="126"/>
      <c r="L401" s="126"/>
      <c r="M401" s="126"/>
      <c r="N401" s="126"/>
      <c r="O401" s="126"/>
      <c r="P401" s="126"/>
      <c r="Q401" s="126"/>
      <c r="R401" s="126"/>
      <c r="S401" s="126"/>
      <c r="T401" s="126"/>
      <c r="U401" s="125"/>
      <c r="V401" s="125"/>
      <c r="W401" s="125"/>
      <c r="X401" s="125"/>
      <c r="Y401" s="125"/>
      <c r="Z401" s="125"/>
      <c r="AA401" s="125"/>
      <c r="AB401" s="125"/>
      <c r="AC401" s="125"/>
      <c r="AD401" s="125"/>
      <c r="AE401" s="125"/>
      <c r="AF401" s="293"/>
      <c r="AG401" s="293"/>
      <c r="AH401" s="293"/>
      <c r="AI401" s="294"/>
      <c r="AJ401" s="295"/>
      <c r="AK401" s="295"/>
      <c r="AL401" s="295"/>
      <c r="AM401" s="295"/>
      <c r="AN401" s="295"/>
      <c r="AO401" s="295"/>
      <c r="AP401" s="295"/>
      <c r="AQ401" s="295"/>
      <c r="AR401" s="295"/>
      <c r="AS401" s="295"/>
      <c r="AT401" s="295"/>
      <c r="AU401" s="122"/>
      <c r="AV401" s="115"/>
      <c r="AW401" s="7"/>
      <c r="AX401" s="295"/>
      <c r="AY401" s="295"/>
      <c r="AZ401" s="295"/>
      <c r="BA401" s="295"/>
      <c r="BB401" s="295"/>
      <c r="BC401" s="295"/>
      <c r="BD401" s="295"/>
      <c r="BE401" s="295"/>
      <c r="BF401" s="295"/>
      <c r="BG401" s="295"/>
      <c r="BH401" s="295"/>
      <c r="BI401" s="122"/>
      <c r="BJ401" s="115"/>
      <c r="BK401" s="200"/>
      <c r="BL401" s="129"/>
      <c r="BM401" s="160"/>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c r="DH401" s="129"/>
      <c r="DI401" s="129"/>
      <c r="DJ401" s="129"/>
      <c r="DK401" s="129"/>
      <c r="DL401" s="129"/>
      <c r="DM401" s="129"/>
      <c r="DN401" s="129"/>
      <c r="DO401" s="129"/>
      <c r="DP401" s="129"/>
      <c r="DQ401" s="129"/>
      <c r="DR401" s="129"/>
      <c r="DS401" s="129"/>
      <c r="DT401" s="129"/>
      <c r="DU401" s="129"/>
      <c r="DV401" s="129"/>
      <c r="DW401" s="129"/>
      <c r="DX401" s="129"/>
      <c r="DY401" s="129"/>
      <c r="DZ401" s="129"/>
      <c r="EA401" s="129"/>
      <c r="EB401" s="129"/>
      <c r="EC401" s="129"/>
      <c r="ED401" s="129"/>
      <c r="EE401" s="129"/>
      <c r="EF401" s="129"/>
      <c r="EG401" s="129"/>
      <c r="EH401" s="129"/>
      <c r="EI401" s="129"/>
      <c r="EJ401" s="129"/>
      <c r="EK401" s="129"/>
      <c r="EL401" s="129"/>
      <c r="EM401" s="129"/>
      <c r="EN401" s="129"/>
      <c r="EO401" s="129"/>
      <c r="EP401" s="129"/>
      <c r="EQ401" s="129"/>
      <c r="ER401" s="129"/>
      <c r="ES401" s="129"/>
      <c r="ET401" s="129"/>
      <c r="EU401" s="129"/>
      <c r="EV401" s="129"/>
      <c r="EW401" s="129"/>
    </row>
    <row r="402" spans="1:153" ht="19.5" customHeight="1">
      <c r="A402" s="133"/>
      <c r="B402" s="133"/>
      <c r="C402" s="38" t="s">
        <v>26</v>
      </c>
      <c r="D402" s="126"/>
      <c r="E402" s="126"/>
      <c r="F402" s="137"/>
      <c r="G402" s="126"/>
      <c r="H402" s="126"/>
      <c r="I402" s="126"/>
      <c r="J402" s="126"/>
      <c r="K402" s="126"/>
      <c r="L402" s="126"/>
      <c r="M402" s="126"/>
      <c r="N402" s="126"/>
      <c r="O402" s="126"/>
      <c r="P402" s="126"/>
      <c r="Q402" s="126"/>
      <c r="R402" s="126"/>
      <c r="S402" s="126"/>
      <c r="T402" s="126"/>
      <c r="U402" s="125"/>
      <c r="V402" s="125"/>
      <c r="W402" s="125"/>
      <c r="X402" s="125"/>
      <c r="Y402" s="125"/>
      <c r="Z402" s="125"/>
      <c r="AA402" s="125"/>
      <c r="AB402" s="125"/>
      <c r="AC402" s="125"/>
      <c r="AD402" s="125"/>
      <c r="AE402" s="125"/>
      <c r="AF402" s="310" t="s">
        <v>3220</v>
      </c>
      <c r="AG402" s="310"/>
      <c r="AH402" s="310"/>
      <c r="AI402" s="294"/>
      <c r="AJ402" s="312"/>
      <c r="AK402" s="313"/>
      <c r="AL402" s="313"/>
      <c r="AM402" s="313"/>
      <c r="AN402" s="313"/>
      <c r="AO402" s="313"/>
      <c r="AP402" s="313"/>
      <c r="AQ402" s="313"/>
      <c r="AR402" s="313"/>
      <c r="AS402" s="313"/>
      <c r="AT402" s="314"/>
      <c r="AU402" s="122"/>
      <c r="AV402" s="115" t="s">
        <v>0</v>
      </c>
      <c r="AW402" s="295"/>
      <c r="AX402" s="312"/>
      <c r="AY402" s="313"/>
      <c r="AZ402" s="313"/>
      <c r="BA402" s="313"/>
      <c r="BB402" s="313"/>
      <c r="BC402" s="313"/>
      <c r="BD402" s="313"/>
      <c r="BE402" s="313"/>
      <c r="BF402" s="313"/>
      <c r="BG402" s="313"/>
      <c r="BH402" s="314"/>
      <c r="BI402" s="122"/>
      <c r="BJ402" s="115" t="s">
        <v>2</v>
      </c>
      <c r="BK402" s="200"/>
      <c r="BL402" s="130" t="str">
        <f>IF(BM402&lt;&gt;"","●","")</f>
        <v/>
      </c>
      <c r="BM402" s="132" t="str">
        <f>IF(OR(AND(OR(AJ402=0,AJ402=""),AX402&gt;0),AND(AJ402&gt;0,OR(AX402=0,AX402=""))),"「レセプト件数」、「算定回数」のいずれかが「0」か「空白」となっていますが、それ以外が1以上となっています。正しいレセプト件数・算定回数をご記入ください。",IF(AJ402&gt;AX402,"「算定回数」が「レセプト件数」よりも小さくなっています。算定レセプトにおける算定回数をご記入ください。",""))</f>
        <v/>
      </c>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31"/>
      <c r="CW402" s="131"/>
      <c r="CX402" s="131"/>
      <c r="CY402" s="129"/>
      <c r="CZ402" s="129"/>
      <c r="DA402" s="129"/>
      <c r="DB402" s="129"/>
      <c r="DC402" s="129"/>
      <c r="DD402" s="129"/>
      <c r="DE402" s="129"/>
      <c r="DF402" s="129"/>
      <c r="DG402" s="129"/>
      <c r="DH402" s="129"/>
      <c r="DI402" s="129"/>
      <c r="DJ402" s="129"/>
      <c r="DK402" s="129"/>
      <c r="DL402" s="129"/>
      <c r="DM402" s="129"/>
      <c r="DN402" s="129"/>
      <c r="DO402" s="129"/>
      <c r="DP402" s="129"/>
      <c r="DQ402" s="129"/>
      <c r="DR402" s="129"/>
      <c r="DS402" s="129"/>
      <c r="DT402" s="129"/>
      <c r="DU402" s="129"/>
      <c r="DV402" s="129"/>
      <c r="DW402" s="129"/>
      <c r="DX402" s="129"/>
      <c r="DY402" s="129"/>
      <c r="DZ402" s="129"/>
      <c r="EA402" s="129"/>
      <c r="EB402" s="129"/>
      <c r="EC402" s="129"/>
      <c r="ED402" s="129"/>
      <c r="EE402" s="129"/>
      <c r="EF402" s="129"/>
      <c r="EG402" s="129"/>
      <c r="EH402" s="129"/>
      <c r="EI402" s="129"/>
      <c r="EJ402" s="129"/>
      <c r="EK402" s="129"/>
      <c r="EL402" s="129"/>
      <c r="EM402" s="129"/>
      <c r="EN402" s="129"/>
      <c r="EO402" s="129"/>
      <c r="EP402" s="129"/>
      <c r="EQ402" s="129"/>
      <c r="ER402" s="129"/>
      <c r="ES402" s="129"/>
      <c r="ET402" s="129"/>
      <c r="EU402" s="129"/>
      <c r="EV402" s="129"/>
      <c r="EW402" s="129"/>
    </row>
    <row r="403" spans="1:153" ht="2.25" customHeight="1" thickBot="1">
      <c r="A403" s="133"/>
      <c r="B403" s="133"/>
      <c r="C403" s="39"/>
      <c r="D403" s="127"/>
      <c r="E403" s="127"/>
      <c r="F403" s="134"/>
      <c r="G403" s="127"/>
      <c r="H403" s="127"/>
      <c r="I403" s="127"/>
      <c r="J403" s="127"/>
      <c r="K403" s="127"/>
      <c r="L403" s="127"/>
      <c r="M403" s="127"/>
      <c r="N403" s="127"/>
      <c r="O403" s="127"/>
      <c r="P403" s="127"/>
      <c r="Q403" s="127"/>
      <c r="R403" s="127"/>
      <c r="S403" s="127"/>
      <c r="T403" s="127"/>
      <c r="U403" s="1"/>
      <c r="V403" s="1"/>
      <c r="W403" s="1"/>
      <c r="X403" s="1"/>
      <c r="Y403" s="1"/>
      <c r="Z403" s="1"/>
      <c r="AA403" s="1"/>
      <c r="AB403" s="1"/>
      <c r="AC403" s="1"/>
      <c r="AD403" s="1"/>
      <c r="AE403" s="1"/>
      <c r="AF403" s="127"/>
      <c r="AG403" s="127"/>
      <c r="AH403" s="128"/>
      <c r="AI403" s="299"/>
      <c r="AJ403" s="298"/>
      <c r="AK403" s="298"/>
      <c r="AL403" s="298"/>
      <c r="AM403" s="298"/>
      <c r="AN403" s="298"/>
      <c r="AO403" s="298"/>
      <c r="AP403" s="298"/>
      <c r="AQ403" s="298"/>
      <c r="AR403" s="298"/>
      <c r="AS403" s="298"/>
      <c r="AT403" s="298"/>
      <c r="AU403" s="121"/>
      <c r="AV403" s="116"/>
      <c r="AW403" s="10"/>
      <c r="AX403" s="298"/>
      <c r="AY403" s="298"/>
      <c r="AZ403" s="298"/>
      <c r="BA403" s="298"/>
      <c r="BB403" s="298"/>
      <c r="BC403" s="298"/>
      <c r="BD403" s="298"/>
      <c r="BE403" s="298"/>
      <c r="BF403" s="298"/>
      <c r="BG403" s="298"/>
      <c r="BH403" s="298"/>
      <c r="BI403" s="121"/>
      <c r="BJ403" s="116"/>
      <c r="BK403" s="200"/>
      <c r="BL403" s="129"/>
      <c r="BM403" s="160"/>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c r="DH403" s="129"/>
      <c r="DI403" s="129"/>
      <c r="DJ403" s="129"/>
      <c r="DK403" s="129"/>
      <c r="DL403" s="129"/>
      <c r="DM403" s="129"/>
      <c r="DN403" s="129"/>
      <c r="DO403" s="129"/>
      <c r="DP403" s="129"/>
      <c r="DQ403" s="129"/>
      <c r="DR403" s="129"/>
      <c r="DS403" s="129"/>
      <c r="DT403" s="129"/>
      <c r="DU403" s="129"/>
      <c r="DV403" s="129"/>
      <c r="DW403" s="129"/>
      <c r="DX403" s="129"/>
      <c r="DY403" s="129"/>
      <c r="DZ403" s="129"/>
      <c r="EA403" s="129"/>
      <c r="EB403" s="129"/>
      <c r="EC403" s="129"/>
      <c r="ED403" s="129"/>
      <c r="EE403" s="129"/>
      <c r="EF403" s="129"/>
      <c r="EG403" s="129"/>
      <c r="EH403" s="129"/>
      <c r="EI403" s="129"/>
      <c r="EJ403" s="129"/>
      <c r="EK403" s="129"/>
      <c r="EL403" s="129"/>
      <c r="EM403" s="129"/>
      <c r="EN403" s="129"/>
      <c r="EO403" s="129"/>
      <c r="EP403" s="129"/>
      <c r="EQ403" s="129"/>
      <c r="ER403" s="129"/>
      <c r="ES403" s="129"/>
      <c r="ET403" s="129"/>
      <c r="EU403" s="129"/>
      <c r="EV403" s="129"/>
      <c r="EW403" s="129"/>
    </row>
    <row r="404" spans="1:153" ht="2.25" customHeight="1">
      <c r="A404" s="133"/>
      <c r="B404" s="133"/>
      <c r="C404" s="38"/>
      <c r="D404" s="126"/>
      <c r="E404" s="126"/>
      <c r="F404" s="137"/>
      <c r="G404" s="126"/>
      <c r="H404" s="126"/>
      <c r="I404" s="126"/>
      <c r="J404" s="126"/>
      <c r="K404" s="126"/>
      <c r="L404" s="126"/>
      <c r="M404" s="126"/>
      <c r="N404" s="126"/>
      <c r="O404" s="126"/>
      <c r="P404" s="126"/>
      <c r="Q404" s="126"/>
      <c r="R404" s="126"/>
      <c r="S404" s="126"/>
      <c r="T404" s="126"/>
      <c r="U404" s="125"/>
      <c r="V404" s="125"/>
      <c r="W404" s="125"/>
      <c r="X404" s="125"/>
      <c r="Y404" s="125"/>
      <c r="Z404" s="125"/>
      <c r="AA404" s="125"/>
      <c r="AB404" s="125"/>
      <c r="AC404" s="125"/>
      <c r="AD404" s="125"/>
      <c r="AE404" s="125"/>
      <c r="AF404" s="293"/>
      <c r="AG404" s="293"/>
      <c r="AH404" s="293"/>
      <c r="AI404" s="294"/>
      <c r="AJ404" s="295"/>
      <c r="AK404" s="295"/>
      <c r="AL404" s="295"/>
      <c r="AM404" s="295"/>
      <c r="AN404" s="295"/>
      <c r="AO404" s="295"/>
      <c r="AP404" s="295"/>
      <c r="AQ404" s="295"/>
      <c r="AR404" s="295"/>
      <c r="AS404" s="295"/>
      <c r="AT404" s="295"/>
      <c r="AU404" s="122"/>
      <c r="AV404" s="115"/>
      <c r="AW404" s="7"/>
      <c r="AX404" s="295"/>
      <c r="AY404" s="295"/>
      <c r="AZ404" s="295"/>
      <c r="BA404" s="295"/>
      <c r="BB404" s="295"/>
      <c r="BC404" s="295"/>
      <c r="BD404" s="295"/>
      <c r="BE404" s="295"/>
      <c r="BF404" s="295"/>
      <c r="BG404" s="295"/>
      <c r="BH404" s="295"/>
      <c r="BI404" s="122"/>
      <c r="BJ404" s="115"/>
      <c r="BK404" s="200"/>
      <c r="BL404" s="129"/>
      <c r="BM404" s="160"/>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c r="DH404" s="129"/>
      <c r="DI404" s="129"/>
      <c r="DJ404" s="129"/>
      <c r="DK404" s="129"/>
      <c r="DL404" s="129"/>
      <c r="DM404" s="129"/>
      <c r="DN404" s="129"/>
      <c r="DO404" s="129"/>
      <c r="DP404" s="129"/>
      <c r="DQ404" s="129"/>
      <c r="DR404" s="129"/>
      <c r="DS404" s="129"/>
      <c r="DT404" s="129"/>
      <c r="DU404" s="129"/>
      <c r="DV404" s="129"/>
      <c r="DW404" s="129"/>
      <c r="DX404" s="129"/>
      <c r="DY404" s="129"/>
      <c r="DZ404" s="129"/>
      <c r="EA404" s="129"/>
      <c r="EB404" s="129"/>
      <c r="EC404" s="129"/>
      <c r="ED404" s="129"/>
      <c r="EE404" s="129"/>
      <c r="EF404" s="129"/>
      <c r="EG404" s="129"/>
      <c r="EH404" s="129"/>
      <c r="EI404" s="129"/>
      <c r="EJ404" s="129"/>
      <c r="EK404" s="129"/>
      <c r="EL404" s="129"/>
      <c r="EM404" s="129"/>
      <c r="EN404" s="129"/>
      <c r="EO404" s="129"/>
      <c r="EP404" s="129"/>
      <c r="EQ404" s="129"/>
      <c r="ER404" s="129"/>
      <c r="ES404" s="129"/>
      <c r="ET404" s="129"/>
      <c r="EU404" s="129"/>
      <c r="EV404" s="129"/>
      <c r="EW404" s="129"/>
    </row>
    <row r="405" spans="1:153" ht="19.5" customHeight="1">
      <c r="A405" s="133"/>
      <c r="B405" s="133"/>
      <c r="C405" s="38" t="s">
        <v>27</v>
      </c>
      <c r="D405" s="126"/>
      <c r="E405" s="126"/>
      <c r="F405" s="137"/>
      <c r="G405" s="126"/>
      <c r="H405" s="126"/>
      <c r="I405" s="126"/>
      <c r="J405" s="126"/>
      <c r="K405" s="126"/>
      <c r="L405" s="126"/>
      <c r="M405" s="126"/>
      <c r="N405" s="126"/>
      <c r="O405" s="126"/>
      <c r="P405" s="126"/>
      <c r="Q405" s="126"/>
      <c r="R405" s="126"/>
      <c r="S405" s="126"/>
      <c r="T405" s="126"/>
      <c r="U405" s="125"/>
      <c r="V405" s="125"/>
      <c r="W405" s="125"/>
      <c r="X405" s="125"/>
      <c r="Y405" s="125"/>
      <c r="Z405" s="125"/>
      <c r="AA405" s="125"/>
      <c r="AB405" s="125"/>
      <c r="AC405" s="125"/>
      <c r="AD405" s="125"/>
      <c r="AE405" s="125"/>
      <c r="AF405" s="310" t="s">
        <v>3221</v>
      </c>
      <c r="AG405" s="310"/>
      <c r="AH405" s="310"/>
      <c r="AI405" s="294"/>
      <c r="AJ405" s="312"/>
      <c r="AK405" s="313"/>
      <c r="AL405" s="313"/>
      <c r="AM405" s="313"/>
      <c r="AN405" s="313"/>
      <c r="AO405" s="313"/>
      <c r="AP405" s="313"/>
      <c r="AQ405" s="313"/>
      <c r="AR405" s="313"/>
      <c r="AS405" s="313"/>
      <c r="AT405" s="314"/>
      <c r="AU405" s="122"/>
      <c r="AV405" s="115" t="s">
        <v>0</v>
      </c>
      <c r="AW405" s="295"/>
      <c r="AX405" s="312"/>
      <c r="AY405" s="313"/>
      <c r="AZ405" s="313"/>
      <c r="BA405" s="313"/>
      <c r="BB405" s="313"/>
      <c r="BC405" s="313"/>
      <c r="BD405" s="313"/>
      <c r="BE405" s="313"/>
      <c r="BF405" s="313"/>
      <c r="BG405" s="313"/>
      <c r="BH405" s="314"/>
      <c r="BI405" s="122"/>
      <c r="BJ405" s="115" t="s">
        <v>2</v>
      </c>
      <c r="BK405" s="200"/>
      <c r="BL405" s="130" t="str">
        <f>IF(BM405&lt;&gt;"","●","")</f>
        <v/>
      </c>
      <c r="BM405" s="132" t="str">
        <f>IF(OR(AND(OR(AJ405=0,AJ405=""),AX405&gt;0),AND(AJ405&gt;0,OR(AX405=0,AX405=""))),"「レセプト件数」、「算定回数」のいずれかが「0」か「空白」となっていますが、それ以外が1以上となっています。正しいレセプト件数・算定回数をご記入ください。",IF(AJ405&gt;AX405,"「算定回数」が「レセプト件数」よりも小さくなっています。算定レセプトにおける算定回数をご記入ください。",""))</f>
        <v/>
      </c>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131"/>
      <c r="CW405" s="131"/>
      <c r="CX405" s="131"/>
      <c r="CY405" s="129"/>
      <c r="CZ405" s="129"/>
      <c r="DA405" s="129"/>
      <c r="DB405" s="129"/>
      <c r="DC405" s="129"/>
      <c r="DD405" s="129"/>
      <c r="DE405" s="129"/>
      <c r="DF405" s="129"/>
      <c r="DG405" s="129"/>
      <c r="DH405" s="129"/>
      <c r="DI405" s="129"/>
      <c r="DJ405" s="129"/>
      <c r="DK405" s="129"/>
      <c r="DL405" s="129"/>
      <c r="DM405" s="129"/>
      <c r="DN405" s="129"/>
      <c r="DO405" s="129"/>
      <c r="DP405" s="129"/>
      <c r="DQ405" s="129"/>
      <c r="DR405" s="129"/>
      <c r="DS405" s="129"/>
      <c r="DT405" s="129"/>
      <c r="DU405" s="129"/>
      <c r="DV405" s="129"/>
      <c r="DW405" s="129"/>
      <c r="DX405" s="129"/>
      <c r="DY405" s="129"/>
      <c r="DZ405" s="129"/>
      <c r="EA405" s="129"/>
      <c r="EB405" s="129"/>
      <c r="EC405" s="129"/>
      <c r="ED405" s="129"/>
      <c r="EE405" s="129"/>
      <c r="EF405" s="129"/>
      <c r="EG405" s="129"/>
      <c r="EH405" s="129"/>
      <c r="EI405" s="129"/>
      <c r="EJ405" s="129"/>
      <c r="EK405" s="129"/>
      <c r="EL405" s="129"/>
      <c r="EM405" s="129"/>
      <c r="EN405" s="129"/>
      <c r="EO405" s="129"/>
      <c r="EP405" s="129"/>
      <c r="EQ405" s="129"/>
      <c r="ER405" s="129"/>
      <c r="ES405" s="129"/>
      <c r="ET405" s="129"/>
      <c r="EU405" s="129"/>
      <c r="EV405" s="129"/>
      <c r="EW405" s="129"/>
    </row>
    <row r="406" spans="1:153" ht="2.25" customHeight="1" thickBot="1">
      <c r="A406" s="133"/>
      <c r="B406" s="133"/>
      <c r="C406" s="39"/>
      <c r="D406" s="127"/>
      <c r="E406" s="127"/>
      <c r="F406" s="134"/>
      <c r="G406" s="127"/>
      <c r="H406" s="127"/>
      <c r="I406" s="127"/>
      <c r="J406" s="127"/>
      <c r="K406" s="127"/>
      <c r="L406" s="127"/>
      <c r="M406" s="127"/>
      <c r="N406" s="127"/>
      <c r="O406" s="127"/>
      <c r="P406" s="127"/>
      <c r="Q406" s="127"/>
      <c r="R406" s="127"/>
      <c r="S406" s="127"/>
      <c r="T406" s="127"/>
      <c r="U406" s="1"/>
      <c r="V406" s="1"/>
      <c r="W406" s="1"/>
      <c r="X406" s="1"/>
      <c r="Y406" s="1"/>
      <c r="Z406" s="1"/>
      <c r="AA406" s="1"/>
      <c r="AB406" s="1"/>
      <c r="AC406" s="1"/>
      <c r="AD406" s="1"/>
      <c r="AE406" s="1"/>
      <c r="AF406" s="127"/>
      <c r="AG406" s="127"/>
      <c r="AH406" s="128"/>
      <c r="AI406" s="299"/>
      <c r="AJ406" s="298"/>
      <c r="AK406" s="298"/>
      <c r="AL406" s="298"/>
      <c r="AM406" s="298"/>
      <c r="AN406" s="298"/>
      <c r="AO406" s="298"/>
      <c r="AP406" s="298"/>
      <c r="AQ406" s="298"/>
      <c r="AR406" s="298"/>
      <c r="AS406" s="298"/>
      <c r="AT406" s="298"/>
      <c r="AU406" s="121"/>
      <c r="AV406" s="116"/>
      <c r="AW406" s="10"/>
      <c r="AX406" s="298"/>
      <c r="AY406" s="298"/>
      <c r="AZ406" s="298"/>
      <c r="BA406" s="298"/>
      <c r="BB406" s="298"/>
      <c r="BC406" s="298"/>
      <c r="BD406" s="298"/>
      <c r="BE406" s="298"/>
      <c r="BF406" s="298"/>
      <c r="BG406" s="298"/>
      <c r="BH406" s="298"/>
      <c r="BI406" s="121"/>
      <c r="BJ406" s="116"/>
      <c r="BK406" s="200"/>
      <c r="BL406" s="129"/>
      <c r="BM406" s="160"/>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c r="DH406" s="129"/>
      <c r="DI406" s="129"/>
      <c r="DJ406" s="129"/>
      <c r="DK406" s="129"/>
      <c r="DL406" s="129"/>
      <c r="DM406" s="129"/>
      <c r="DN406" s="129"/>
      <c r="DO406" s="129"/>
      <c r="DP406" s="129"/>
      <c r="DQ406" s="129"/>
      <c r="DR406" s="129"/>
      <c r="DS406" s="129"/>
      <c r="DT406" s="129"/>
      <c r="DU406" s="129"/>
      <c r="DV406" s="129"/>
      <c r="DW406" s="129"/>
      <c r="DX406" s="129"/>
      <c r="DY406" s="129"/>
      <c r="DZ406" s="129"/>
      <c r="EA406" s="129"/>
      <c r="EB406" s="129"/>
      <c r="EC406" s="129"/>
      <c r="ED406" s="129"/>
      <c r="EE406" s="129"/>
      <c r="EF406" s="129"/>
      <c r="EG406" s="129"/>
      <c r="EH406" s="129"/>
      <c r="EI406" s="129"/>
      <c r="EJ406" s="129"/>
      <c r="EK406" s="129"/>
      <c r="EL406" s="129"/>
      <c r="EM406" s="129"/>
      <c r="EN406" s="129"/>
      <c r="EO406" s="129"/>
      <c r="EP406" s="129"/>
      <c r="EQ406" s="129"/>
      <c r="ER406" s="129"/>
      <c r="ES406" s="129"/>
      <c r="ET406" s="129"/>
      <c r="EU406" s="129"/>
      <c r="EV406" s="129"/>
      <c r="EW406" s="129"/>
    </row>
    <row r="407" spans="1:153" ht="2.25" customHeight="1">
      <c r="A407" s="133"/>
      <c r="B407" s="133"/>
      <c r="C407" s="38"/>
      <c r="D407" s="126"/>
      <c r="E407" s="126"/>
      <c r="F407" s="137"/>
      <c r="G407" s="126"/>
      <c r="H407" s="126"/>
      <c r="I407" s="126"/>
      <c r="J407" s="126"/>
      <c r="K407" s="126"/>
      <c r="L407" s="126"/>
      <c r="M407" s="126"/>
      <c r="N407" s="126"/>
      <c r="O407" s="126"/>
      <c r="P407" s="126"/>
      <c r="Q407" s="126"/>
      <c r="R407" s="126"/>
      <c r="S407" s="126"/>
      <c r="T407" s="126"/>
      <c r="U407" s="125"/>
      <c r="V407" s="125"/>
      <c r="W407" s="125"/>
      <c r="X407" s="125"/>
      <c r="Y407" s="125"/>
      <c r="Z407" s="125"/>
      <c r="AA407" s="125"/>
      <c r="AB407" s="125"/>
      <c r="AC407" s="125"/>
      <c r="AD407" s="125"/>
      <c r="AE407" s="125"/>
      <c r="AF407" s="293"/>
      <c r="AG407" s="293"/>
      <c r="AH407" s="293"/>
      <c r="AI407" s="294"/>
      <c r="AJ407" s="295"/>
      <c r="AK407" s="295"/>
      <c r="AL407" s="295"/>
      <c r="AM407" s="295"/>
      <c r="AN407" s="295"/>
      <c r="AO407" s="295"/>
      <c r="AP407" s="295"/>
      <c r="AQ407" s="295"/>
      <c r="AR407" s="295"/>
      <c r="AS407" s="295"/>
      <c r="AT407" s="295"/>
      <c r="AU407" s="122"/>
      <c r="AV407" s="115"/>
      <c r="AW407" s="7"/>
      <c r="AX407" s="295"/>
      <c r="AY407" s="295"/>
      <c r="AZ407" s="295"/>
      <c r="BA407" s="295"/>
      <c r="BB407" s="295"/>
      <c r="BC407" s="295"/>
      <c r="BD407" s="295"/>
      <c r="BE407" s="295"/>
      <c r="BF407" s="295"/>
      <c r="BG407" s="295"/>
      <c r="BH407" s="295"/>
      <c r="BI407" s="122"/>
      <c r="BJ407" s="115"/>
      <c r="BK407" s="200"/>
      <c r="BL407" s="129"/>
      <c r="BM407" s="160"/>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c r="DH407" s="129"/>
      <c r="DI407" s="129"/>
      <c r="DJ407" s="129"/>
      <c r="DK407" s="129"/>
      <c r="DL407" s="129"/>
      <c r="DM407" s="129"/>
      <c r="DN407" s="129"/>
      <c r="DO407" s="129"/>
      <c r="DP407" s="129"/>
      <c r="DQ407" s="129"/>
      <c r="DR407" s="129"/>
      <c r="DS407" s="129"/>
      <c r="DT407" s="129"/>
      <c r="DU407" s="129"/>
      <c r="DV407" s="129"/>
      <c r="DW407" s="129"/>
      <c r="DX407" s="129"/>
      <c r="DY407" s="129"/>
      <c r="DZ407" s="129"/>
      <c r="EA407" s="129"/>
      <c r="EB407" s="129"/>
      <c r="EC407" s="129"/>
      <c r="ED407" s="129"/>
      <c r="EE407" s="129"/>
      <c r="EF407" s="129"/>
      <c r="EG407" s="129"/>
      <c r="EH407" s="129"/>
      <c r="EI407" s="129"/>
      <c r="EJ407" s="129"/>
      <c r="EK407" s="129"/>
      <c r="EL407" s="129"/>
      <c r="EM407" s="129"/>
      <c r="EN407" s="129"/>
      <c r="EO407" s="129"/>
      <c r="EP407" s="129"/>
      <c r="EQ407" s="129"/>
      <c r="ER407" s="129"/>
      <c r="ES407" s="129"/>
      <c r="ET407" s="129"/>
      <c r="EU407" s="129"/>
      <c r="EV407" s="129"/>
      <c r="EW407" s="129"/>
    </row>
    <row r="408" spans="1:153" ht="19.5" customHeight="1">
      <c r="A408" s="133"/>
      <c r="B408" s="133"/>
      <c r="C408" s="38" t="s">
        <v>28</v>
      </c>
      <c r="D408" s="126"/>
      <c r="E408" s="126"/>
      <c r="F408" s="137"/>
      <c r="G408" s="126"/>
      <c r="H408" s="126"/>
      <c r="I408" s="126"/>
      <c r="J408" s="126"/>
      <c r="K408" s="126"/>
      <c r="L408" s="126"/>
      <c r="M408" s="126"/>
      <c r="N408" s="126"/>
      <c r="O408" s="126"/>
      <c r="P408" s="126"/>
      <c r="Q408" s="126"/>
      <c r="R408" s="126"/>
      <c r="S408" s="126"/>
      <c r="T408" s="126"/>
      <c r="U408" s="125"/>
      <c r="V408" s="125"/>
      <c r="W408" s="125"/>
      <c r="X408" s="125"/>
      <c r="Y408" s="125"/>
      <c r="Z408" s="125"/>
      <c r="AA408" s="125"/>
      <c r="AB408" s="125"/>
      <c r="AC408" s="125"/>
      <c r="AD408" s="125"/>
      <c r="AE408" s="125"/>
      <c r="AF408" s="310" t="s">
        <v>3222</v>
      </c>
      <c r="AG408" s="310"/>
      <c r="AH408" s="310"/>
      <c r="AI408" s="294"/>
      <c r="AJ408" s="312"/>
      <c r="AK408" s="313"/>
      <c r="AL408" s="313"/>
      <c r="AM408" s="313"/>
      <c r="AN408" s="313"/>
      <c r="AO408" s="313"/>
      <c r="AP408" s="313"/>
      <c r="AQ408" s="313"/>
      <c r="AR408" s="313"/>
      <c r="AS408" s="313"/>
      <c r="AT408" s="314"/>
      <c r="AU408" s="122"/>
      <c r="AV408" s="115" t="s">
        <v>0</v>
      </c>
      <c r="AW408" s="295"/>
      <c r="AX408" s="312"/>
      <c r="AY408" s="313"/>
      <c r="AZ408" s="313"/>
      <c r="BA408" s="313"/>
      <c r="BB408" s="313"/>
      <c r="BC408" s="313"/>
      <c r="BD408" s="313"/>
      <c r="BE408" s="313"/>
      <c r="BF408" s="313"/>
      <c r="BG408" s="313"/>
      <c r="BH408" s="314"/>
      <c r="BI408" s="122"/>
      <c r="BJ408" s="115" t="s">
        <v>2</v>
      </c>
      <c r="BK408" s="200"/>
      <c r="BL408" s="130" t="str">
        <f>IF(BM408&lt;&gt;"","●","")</f>
        <v/>
      </c>
      <c r="BM408" s="132" t="str">
        <f>IF(OR(AND(OR(AJ408=0,AJ408=""),AX408&gt;0),AND(AJ408&gt;0,OR(AX408=0,AX408=""))),"「レセプト件数」、「算定回数」のいずれかが「0」か「空白」となっていますが、それ以外が1以上となっています。正しいレセプト件数・算定回数をご記入ください。",IF(AJ408&gt;AX408,"「算定回数」が「レセプト件数」よりも小さくなっています。算定レセプトにおける算定回数をご記入ください。",""))</f>
        <v/>
      </c>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131"/>
      <c r="CW408" s="131"/>
      <c r="CX408" s="131"/>
      <c r="CY408" s="129"/>
      <c r="CZ408" s="129"/>
      <c r="DA408" s="129"/>
      <c r="DB408" s="129"/>
      <c r="DC408" s="129"/>
      <c r="DD408" s="129"/>
      <c r="DE408" s="129"/>
      <c r="DF408" s="129"/>
      <c r="DG408" s="129"/>
      <c r="DH408" s="129"/>
      <c r="DI408" s="129"/>
      <c r="DJ408" s="129"/>
      <c r="DK408" s="129"/>
      <c r="DL408" s="129"/>
      <c r="DM408" s="129"/>
      <c r="DN408" s="129"/>
      <c r="DO408" s="129"/>
      <c r="DP408" s="129"/>
      <c r="DQ408" s="129"/>
      <c r="DR408" s="129"/>
      <c r="DS408" s="129"/>
      <c r="DT408" s="129"/>
      <c r="DU408" s="129"/>
      <c r="DV408" s="129"/>
      <c r="DW408" s="129"/>
      <c r="DX408" s="129"/>
      <c r="DY408" s="129"/>
      <c r="DZ408" s="129"/>
      <c r="EA408" s="129"/>
      <c r="EB408" s="129"/>
      <c r="EC408" s="129"/>
      <c r="ED408" s="129"/>
      <c r="EE408" s="129"/>
      <c r="EF408" s="129"/>
      <c r="EG408" s="129"/>
      <c r="EH408" s="129"/>
      <c r="EI408" s="129"/>
      <c r="EJ408" s="129"/>
      <c r="EK408" s="129"/>
      <c r="EL408" s="129"/>
      <c r="EM408" s="129"/>
      <c r="EN408" s="129"/>
      <c r="EO408" s="129"/>
      <c r="EP408" s="129"/>
      <c r="EQ408" s="129"/>
      <c r="ER408" s="129"/>
      <c r="ES408" s="129"/>
      <c r="ET408" s="129"/>
      <c r="EU408" s="129"/>
      <c r="EV408" s="129"/>
      <c r="EW408" s="129"/>
    </row>
    <row r="409" spans="1:153" ht="2.25" customHeight="1" thickBot="1">
      <c r="A409" s="133"/>
      <c r="B409" s="133"/>
      <c r="C409" s="39"/>
      <c r="D409" s="127"/>
      <c r="E409" s="127"/>
      <c r="F409" s="134"/>
      <c r="G409" s="127"/>
      <c r="H409" s="127"/>
      <c r="I409" s="127"/>
      <c r="J409" s="127"/>
      <c r="K409" s="127"/>
      <c r="L409" s="127"/>
      <c r="M409" s="127"/>
      <c r="N409" s="127"/>
      <c r="O409" s="127"/>
      <c r="P409" s="127"/>
      <c r="Q409" s="127"/>
      <c r="R409" s="127"/>
      <c r="S409" s="127"/>
      <c r="T409" s="127"/>
      <c r="U409" s="1"/>
      <c r="V409" s="1"/>
      <c r="W409" s="1"/>
      <c r="X409" s="1"/>
      <c r="Y409" s="1"/>
      <c r="Z409" s="1"/>
      <c r="AA409" s="1"/>
      <c r="AB409" s="1"/>
      <c r="AC409" s="1"/>
      <c r="AD409" s="1"/>
      <c r="AE409" s="1"/>
      <c r="AF409" s="127"/>
      <c r="AG409" s="127"/>
      <c r="AH409" s="128"/>
      <c r="AI409" s="299"/>
      <c r="AJ409" s="298"/>
      <c r="AK409" s="298"/>
      <c r="AL409" s="298"/>
      <c r="AM409" s="298"/>
      <c r="AN409" s="298"/>
      <c r="AO409" s="298"/>
      <c r="AP409" s="298"/>
      <c r="AQ409" s="298"/>
      <c r="AR409" s="298"/>
      <c r="AS409" s="298"/>
      <c r="AT409" s="298"/>
      <c r="AU409" s="121"/>
      <c r="AV409" s="116"/>
      <c r="AW409" s="10"/>
      <c r="AX409" s="298"/>
      <c r="AY409" s="298"/>
      <c r="AZ409" s="298"/>
      <c r="BA409" s="298"/>
      <c r="BB409" s="298"/>
      <c r="BC409" s="298"/>
      <c r="BD409" s="298"/>
      <c r="BE409" s="298"/>
      <c r="BF409" s="298"/>
      <c r="BG409" s="298"/>
      <c r="BH409" s="298"/>
      <c r="BI409" s="121"/>
      <c r="BJ409" s="116"/>
      <c r="BK409" s="200"/>
      <c r="BL409" s="129"/>
      <c r="BM409" s="160"/>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c r="DH409" s="129"/>
      <c r="DI409" s="129"/>
      <c r="DJ409" s="129"/>
      <c r="DK409" s="129"/>
      <c r="DL409" s="129"/>
      <c r="DM409" s="129"/>
      <c r="DN409" s="129"/>
      <c r="DO409" s="129"/>
      <c r="DP409" s="129"/>
      <c r="DQ409" s="129"/>
      <c r="DR409" s="129"/>
      <c r="DS409" s="129"/>
      <c r="DT409" s="129"/>
      <c r="DU409" s="129"/>
      <c r="DV409" s="129"/>
      <c r="DW409" s="129"/>
      <c r="DX409" s="129"/>
      <c r="DY409" s="129"/>
      <c r="DZ409" s="129"/>
      <c r="EA409" s="129"/>
      <c r="EB409" s="129"/>
      <c r="EC409" s="129"/>
      <c r="ED409" s="129"/>
      <c r="EE409" s="129"/>
      <c r="EF409" s="129"/>
      <c r="EG409" s="129"/>
      <c r="EH409" s="129"/>
      <c r="EI409" s="129"/>
      <c r="EJ409" s="129"/>
      <c r="EK409" s="129"/>
      <c r="EL409" s="129"/>
      <c r="EM409" s="129"/>
      <c r="EN409" s="129"/>
      <c r="EO409" s="129"/>
      <c r="EP409" s="129"/>
      <c r="EQ409" s="129"/>
      <c r="ER409" s="129"/>
      <c r="ES409" s="129"/>
      <c r="ET409" s="129"/>
      <c r="EU409" s="129"/>
      <c r="EV409" s="129"/>
      <c r="EW409" s="129"/>
    </row>
    <row r="410" spans="1:153" ht="2.25" customHeight="1">
      <c r="A410" s="133"/>
      <c r="B410" s="133"/>
      <c r="C410" s="38"/>
      <c r="D410" s="126"/>
      <c r="E410" s="126"/>
      <c r="F410" s="137"/>
      <c r="G410" s="126"/>
      <c r="H410" s="126"/>
      <c r="I410" s="126"/>
      <c r="J410" s="126"/>
      <c r="K410" s="126"/>
      <c r="L410" s="126"/>
      <c r="M410" s="126"/>
      <c r="N410" s="126"/>
      <c r="O410" s="126"/>
      <c r="P410" s="126"/>
      <c r="Q410" s="126"/>
      <c r="R410" s="126"/>
      <c r="S410" s="126"/>
      <c r="T410" s="126"/>
      <c r="U410" s="125"/>
      <c r="V410" s="125"/>
      <c r="W410" s="125"/>
      <c r="X410" s="125"/>
      <c r="Y410" s="125"/>
      <c r="Z410" s="125"/>
      <c r="AA410" s="125"/>
      <c r="AB410" s="125"/>
      <c r="AC410" s="125"/>
      <c r="AD410" s="125"/>
      <c r="AE410" s="125"/>
      <c r="AF410" s="293"/>
      <c r="AG410" s="293"/>
      <c r="AH410" s="293"/>
      <c r="AI410" s="294"/>
      <c r="AJ410" s="295"/>
      <c r="AK410" s="295"/>
      <c r="AL410" s="295"/>
      <c r="AM410" s="295"/>
      <c r="AN410" s="295"/>
      <c r="AO410" s="295"/>
      <c r="AP410" s="295"/>
      <c r="AQ410" s="295"/>
      <c r="AR410" s="295"/>
      <c r="AS410" s="295"/>
      <c r="AT410" s="295"/>
      <c r="AU410" s="122"/>
      <c r="AV410" s="115"/>
      <c r="AW410" s="7"/>
      <c r="AX410" s="295"/>
      <c r="AY410" s="295"/>
      <c r="AZ410" s="295"/>
      <c r="BA410" s="295"/>
      <c r="BB410" s="295"/>
      <c r="BC410" s="295"/>
      <c r="BD410" s="295"/>
      <c r="BE410" s="295"/>
      <c r="BF410" s="295"/>
      <c r="BG410" s="295"/>
      <c r="BH410" s="295"/>
      <c r="BI410" s="122"/>
      <c r="BJ410" s="115"/>
      <c r="BK410" s="200"/>
      <c r="BL410" s="129"/>
      <c r="BM410" s="160"/>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c r="DH410" s="129"/>
      <c r="DI410" s="129"/>
      <c r="DJ410" s="129"/>
      <c r="DK410" s="129"/>
      <c r="DL410" s="129"/>
      <c r="DM410" s="129"/>
      <c r="DN410" s="129"/>
      <c r="DO410" s="129"/>
      <c r="DP410" s="129"/>
      <c r="DQ410" s="129"/>
      <c r="DR410" s="129"/>
      <c r="DS410" s="129"/>
      <c r="DT410" s="129"/>
      <c r="DU410" s="129"/>
      <c r="DV410" s="129"/>
      <c r="DW410" s="129"/>
      <c r="DX410" s="129"/>
      <c r="DY410" s="129"/>
      <c r="DZ410" s="129"/>
      <c r="EA410" s="129"/>
      <c r="EB410" s="129"/>
      <c r="EC410" s="129"/>
      <c r="ED410" s="129"/>
      <c r="EE410" s="129"/>
      <c r="EF410" s="129"/>
      <c r="EG410" s="129"/>
      <c r="EH410" s="129"/>
      <c r="EI410" s="129"/>
      <c r="EJ410" s="129"/>
      <c r="EK410" s="129"/>
      <c r="EL410" s="129"/>
      <c r="EM410" s="129"/>
      <c r="EN410" s="129"/>
      <c r="EO410" s="129"/>
      <c r="EP410" s="129"/>
      <c r="EQ410" s="129"/>
      <c r="ER410" s="129"/>
      <c r="ES410" s="129"/>
      <c r="ET410" s="129"/>
      <c r="EU410" s="129"/>
      <c r="EV410" s="129"/>
      <c r="EW410" s="129"/>
    </row>
    <row r="411" spans="1:153" ht="19.5" customHeight="1">
      <c r="A411" s="133"/>
      <c r="B411" s="133"/>
      <c r="C411" s="38" t="s">
        <v>29</v>
      </c>
      <c r="D411" s="126"/>
      <c r="E411" s="126"/>
      <c r="F411" s="137"/>
      <c r="G411" s="126"/>
      <c r="H411" s="126"/>
      <c r="I411" s="126"/>
      <c r="J411" s="126"/>
      <c r="K411" s="126"/>
      <c r="L411" s="126"/>
      <c r="M411" s="126"/>
      <c r="N411" s="126"/>
      <c r="O411" s="126"/>
      <c r="P411" s="126"/>
      <c r="Q411" s="126"/>
      <c r="R411" s="126"/>
      <c r="S411" s="126"/>
      <c r="T411" s="126"/>
      <c r="U411" s="125"/>
      <c r="V411" s="125"/>
      <c r="W411" s="125"/>
      <c r="X411" s="125"/>
      <c r="Y411" s="125"/>
      <c r="Z411" s="125"/>
      <c r="AA411" s="125"/>
      <c r="AB411" s="125"/>
      <c r="AC411" s="125"/>
      <c r="AD411" s="125"/>
      <c r="AE411" s="125"/>
      <c r="AF411" s="310" t="s">
        <v>3223</v>
      </c>
      <c r="AG411" s="310"/>
      <c r="AH411" s="310"/>
      <c r="AI411" s="294"/>
      <c r="AJ411" s="312"/>
      <c r="AK411" s="313"/>
      <c r="AL411" s="313"/>
      <c r="AM411" s="313"/>
      <c r="AN411" s="313"/>
      <c r="AO411" s="313"/>
      <c r="AP411" s="313"/>
      <c r="AQ411" s="313"/>
      <c r="AR411" s="313"/>
      <c r="AS411" s="313"/>
      <c r="AT411" s="314"/>
      <c r="AU411" s="122"/>
      <c r="AV411" s="115" t="s">
        <v>0</v>
      </c>
      <c r="AW411" s="295"/>
      <c r="AX411" s="312"/>
      <c r="AY411" s="313"/>
      <c r="AZ411" s="313"/>
      <c r="BA411" s="313"/>
      <c r="BB411" s="313"/>
      <c r="BC411" s="313"/>
      <c r="BD411" s="313"/>
      <c r="BE411" s="313"/>
      <c r="BF411" s="313"/>
      <c r="BG411" s="313"/>
      <c r="BH411" s="314"/>
      <c r="BI411" s="122"/>
      <c r="BJ411" s="115" t="s">
        <v>2</v>
      </c>
      <c r="BK411" s="200"/>
      <c r="BL411" s="130" t="str">
        <f>IF(BM411&lt;&gt;"","●","")</f>
        <v/>
      </c>
      <c r="BM411" s="132" t="str">
        <f>IF(OR(AND(OR(AJ411=0,AJ411=""),AX411&gt;0),AND(AJ411&gt;0,OR(AX411=0,AX411=""))),"「レセプト件数」、「算定回数」のいずれかが「0」か「空白」となっていますが、それ以外が1以上となっています。正しいレセプト件数・算定回数をご記入ください。",IF(AJ411&gt;AX411,"「算定回数」が「レセプト件数」よりも小さくなっています。算定レセプトにおける算定回数をご記入ください。",""))</f>
        <v/>
      </c>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131"/>
      <c r="CW411" s="131"/>
      <c r="CX411" s="131"/>
      <c r="CY411" s="129"/>
      <c r="CZ411" s="129"/>
      <c r="DA411" s="129"/>
      <c r="DB411" s="129"/>
      <c r="DC411" s="129"/>
      <c r="DD411" s="129"/>
      <c r="DE411" s="129"/>
      <c r="DF411" s="129"/>
      <c r="DG411" s="129"/>
      <c r="DH411" s="129"/>
      <c r="DI411" s="129"/>
      <c r="DJ411" s="129"/>
      <c r="DK411" s="129"/>
      <c r="DL411" s="129"/>
      <c r="DM411" s="129"/>
      <c r="DN411" s="129"/>
      <c r="DO411" s="129"/>
      <c r="DP411" s="129"/>
      <c r="DQ411" s="129"/>
      <c r="DR411" s="129"/>
      <c r="DS411" s="129"/>
      <c r="DT411" s="129"/>
      <c r="DU411" s="129"/>
      <c r="DV411" s="129"/>
      <c r="DW411" s="129"/>
      <c r="DX411" s="129"/>
      <c r="DY411" s="129"/>
      <c r="DZ411" s="129"/>
      <c r="EA411" s="129"/>
      <c r="EB411" s="129"/>
      <c r="EC411" s="129"/>
      <c r="ED411" s="129"/>
      <c r="EE411" s="129"/>
      <c r="EF411" s="129"/>
      <c r="EG411" s="129"/>
      <c r="EH411" s="129"/>
      <c r="EI411" s="129"/>
      <c r="EJ411" s="129"/>
      <c r="EK411" s="129"/>
      <c r="EL411" s="129"/>
      <c r="EM411" s="129"/>
      <c r="EN411" s="129"/>
      <c r="EO411" s="129"/>
      <c r="EP411" s="129"/>
      <c r="EQ411" s="129"/>
      <c r="ER411" s="129"/>
      <c r="ES411" s="129"/>
      <c r="ET411" s="129"/>
      <c r="EU411" s="129"/>
      <c r="EV411" s="129"/>
      <c r="EW411" s="129"/>
    </row>
    <row r="412" spans="1:153" ht="2.25" customHeight="1" thickBot="1">
      <c r="A412" s="133"/>
      <c r="B412" s="37"/>
      <c r="C412" s="39"/>
      <c r="D412" s="127"/>
      <c r="E412" s="127"/>
      <c r="F412" s="134"/>
      <c r="G412" s="127"/>
      <c r="H412" s="127"/>
      <c r="I412" s="127"/>
      <c r="J412" s="127"/>
      <c r="K412" s="127"/>
      <c r="L412" s="127"/>
      <c r="M412" s="127"/>
      <c r="N412" s="127"/>
      <c r="O412" s="127"/>
      <c r="P412" s="127"/>
      <c r="Q412" s="127"/>
      <c r="R412" s="127"/>
      <c r="S412" s="127"/>
      <c r="T412" s="127"/>
      <c r="U412" s="1"/>
      <c r="V412" s="1"/>
      <c r="W412" s="1"/>
      <c r="X412" s="1"/>
      <c r="Y412" s="1"/>
      <c r="Z412" s="1"/>
      <c r="AA412" s="1"/>
      <c r="AB412" s="1"/>
      <c r="AC412" s="1"/>
      <c r="AD412" s="1"/>
      <c r="AE412" s="1"/>
      <c r="AF412" s="127"/>
      <c r="AG412" s="127"/>
      <c r="AH412" s="128"/>
      <c r="AI412" s="299"/>
      <c r="AJ412" s="298"/>
      <c r="AK412" s="298"/>
      <c r="AL412" s="298"/>
      <c r="AM412" s="298"/>
      <c r="AN412" s="298"/>
      <c r="AO412" s="298"/>
      <c r="AP412" s="298"/>
      <c r="AQ412" s="298"/>
      <c r="AR412" s="298"/>
      <c r="AS412" s="298"/>
      <c r="AT412" s="298"/>
      <c r="AU412" s="121"/>
      <c r="AV412" s="116"/>
      <c r="AW412" s="10"/>
      <c r="AX412" s="298"/>
      <c r="AY412" s="298"/>
      <c r="AZ412" s="298"/>
      <c r="BA412" s="298"/>
      <c r="BB412" s="298"/>
      <c r="BC412" s="298"/>
      <c r="BD412" s="298"/>
      <c r="BE412" s="298"/>
      <c r="BF412" s="298"/>
      <c r="BG412" s="298"/>
      <c r="BH412" s="298"/>
      <c r="BI412" s="121"/>
      <c r="BJ412" s="116"/>
      <c r="BK412" s="200"/>
      <c r="BL412" s="129"/>
      <c r="BM412" s="160"/>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c r="DH412" s="129"/>
      <c r="DI412" s="129"/>
      <c r="DJ412" s="129"/>
      <c r="DK412" s="129"/>
      <c r="DL412" s="129"/>
      <c r="DM412" s="129"/>
      <c r="DN412" s="129"/>
      <c r="DO412" s="129"/>
      <c r="DP412" s="129"/>
      <c r="DQ412" s="129"/>
      <c r="DR412" s="129"/>
      <c r="DS412" s="129"/>
      <c r="DT412" s="129"/>
      <c r="DU412" s="129"/>
      <c r="DV412" s="129"/>
      <c r="DW412" s="129"/>
      <c r="DX412" s="129"/>
      <c r="DY412" s="129"/>
      <c r="DZ412" s="129"/>
      <c r="EA412" s="129"/>
      <c r="EB412" s="129"/>
      <c r="EC412" s="129"/>
      <c r="ED412" s="129"/>
      <c r="EE412" s="129"/>
      <c r="EF412" s="129"/>
      <c r="EG412" s="129"/>
      <c r="EH412" s="129"/>
      <c r="EI412" s="129"/>
      <c r="EJ412" s="129"/>
      <c r="EK412" s="129"/>
      <c r="EL412" s="129"/>
      <c r="EM412" s="129"/>
      <c r="EN412" s="129"/>
      <c r="EO412" s="129"/>
      <c r="EP412" s="129"/>
      <c r="EQ412" s="129"/>
      <c r="ER412" s="129"/>
      <c r="ES412" s="129"/>
      <c r="ET412" s="129"/>
      <c r="EU412" s="129"/>
      <c r="EV412" s="129"/>
      <c r="EW412" s="129"/>
    </row>
    <row r="413" spans="1:153" ht="7.5" customHeight="1">
      <c r="A413" s="31"/>
      <c r="B413" s="31"/>
      <c r="C413" s="31"/>
      <c r="D413" s="31"/>
      <c r="E413" s="31"/>
      <c r="F413" s="48"/>
      <c r="G413" s="31"/>
      <c r="H413" s="31"/>
      <c r="I413" s="31"/>
      <c r="J413" s="31"/>
      <c r="K413" s="31"/>
      <c r="L413" s="31"/>
      <c r="M413" s="31"/>
      <c r="N413" s="31"/>
      <c r="O413" s="31"/>
      <c r="P413" s="31"/>
      <c r="Q413" s="31"/>
      <c r="R413" s="31"/>
      <c r="S413" s="31"/>
      <c r="T413" s="31"/>
      <c r="U413" s="281"/>
      <c r="V413" s="281"/>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1"/>
      <c r="AT413" s="281"/>
      <c r="AU413" s="281"/>
      <c r="AV413" s="281"/>
      <c r="AW413" s="281"/>
      <c r="AX413" s="281"/>
      <c r="AY413" s="281"/>
      <c r="AZ413" s="281"/>
      <c r="BA413" s="281"/>
      <c r="BB413" s="281"/>
      <c r="BC413" s="281"/>
      <c r="BD413" s="281"/>
      <c r="BE413" s="281"/>
      <c r="BF413" s="281"/>
      <c r="BG413" s="281"/>
      <c r="BH413" s="281"/>
      <c r="BI413" s="281"/>
      <c r="BJ413" s="281"/>
      <c r="BK413" s="200"/>
      <c r="BL413" s="129"/>
      <c r="BM413" s="160"/>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c r="DH413" s="129"/>
      <c r="DI413" s="129"/>
      <c r="DJ413" s="129"/>
      <c r="DK413" s="129"/>
      <c r="DL413" s="129"/>
      <c r="DM413" s="129"/>
      <c r="DN413" s="129"/>
      <c r="DO413" s="129"/>
      <c r="DP413" s="129"/>
      <c r="DQ413" s="129"/>
      <c r="DR413" s="129"/>
      <c r="DS413" s="129"/>
      <c r="DT413" s="129"/>
      <c r="DU413" s="129"/>
      <c r="DV413" s="129"/>
      <c r="DW413" s="129"/>
      <c r="DX413" s="129"/>
      <c r="DY413" s="129"/>
      <c r="DZ413" s="129"/>
      <c r="EA413" s="129"/>
      <c r="EB413" s="129"/>
      <c r="EC413" s="129"/>
      <c r="ED413" s="129"/>
      <c r="EE413" s="129"/>
      <c r="EF413" s="129"/>
      <c r="EG413" s="129"/>
      <c r="EH413" s="129"/>
      <c r="EI413" s="129"/>
      <c r="EJ413" s="129"/>
      <c r="EK413" s="129"/>
      <c r="EL413" s="129"/>
      <c r="EM413" s="129"/>
      <c r="EN413" s="129"/>
      <c r="EO413" s="129"/>
      <c r="EP413" s="129"/>
      <c r="EQ413" s="129"/>
      <c r="ER413" s="129"/>
      <c r="ES413" s="129"/>
      <c r="ET413" s="129"/>
      <c r="EU413" s="129"/>
      <c r="EV413" s="129"/>
      <c r="EW413" s="129"/>
    </row>
    <row r="414" spans="1:153" ht="19.5" customHeight="1">
      <c r="A414" s="392" t="s">
        <v>6383</v>
      </c>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c r="AH414" s="393"/>
      <c r="AI414" s="393"/>
      <c r="AJ414" s="393"/>
      <c r="AK414" s="393"/>
      <c r="AL414" s="393"/>
      <c r="AM414" s="393"/>
      <c r="AN414" s="393"/>
      <c r="AO414" s="393"/>
      <c r="AP414" s="393"/>
      <c r="AQ414" s="393"/>
      <c r="AR414" s="393"/>
      <c r="AS414" s="393"/>
      <c r="AT414" s="393"/>
      <c r="AU414" s="393"/>
      <c r="AV414" s="393"/>
      <c r="AW414" s="393"/>
      <c r="AX414" s="393"/>
      <c r="AY414" s="393"/>
      <c r="AZ414" s="393"/>
      <c r="BA414" s="393"/>
      <c r="BB414" s="393"/>
      <c r="BC414" s="393"/>
      <c r="BD414" s="393"/>
      <c r="BE414" s="393"/>
      <c r="BF414" s="393"/>
      <c r="BG414" s="393"/>
      <c r="BH414" s="393"/>
      <c r="BI414" s="393"/>
      <c r="BJ414" s="394"/>
      <c r="BK414" s="200"/>
      <c r="BL414" s="129"/>
      <c r="BM414" s="160"/>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129"/>
      <c r="CW414" s="129"/>
      <c r="CX414" s="129"/>
      <c r="CY414" s="129"/>
      <c r="CZ414" s="129"/>
      <c r="DA414" s="129"/>
      <c r="DB414" s="129"/>
      <c r="DC414" s="129"/>
      <c r="DD414" s="129"/>
      <c r="DE414" s="129"/>
      <c r="DF414" s="129"/>
      <c r="DG414" s="129"/>
      <c r="DH414" s="129"/>
      <c r="DI414" s="129"/>
      <c r="DJ414" s="129"/>
      <c r="DK414" s="129"/>
      <c r="DL414" s="129"/>
      <c r="DM414" s="129"/>
      <c r="DN414" s="129"/>
      <c r="DO414" s="129"/>
      <c r="DP414" s="129"/>
      <c r="DQ414" s="129"/>
      <c r="DR414" s="129"/>
      <c r="DS414" s="129"/>
      <c r="DT414" s="129"/>
      <c r="DU414" s="129"/>
      <c r="DV414" s="129"/>
      <c r="DW414" s="129"/>
      <c r="DX414" s="129"/>
      <c r="DY414" s="129"/>
      <c r="DZ414" s="129"/>
      <c r="EA414" s="129"/>
      <c r="EB414" s="129"/>
      <c r="EC414" s="129"/>
      <c r="ED414" s="129"/>
      <c r="EE414" s="129"/>
      <c r="EF414" s="129"/>
      <c r="EG414" s="129"/>
      <c r="EH414" s="129"/>
      <c r="EI414" s="129"/>
      <c r="EJ414" s="129"/>
      <c r="EK414" s="129"/>
      <c r="EL414" s="129"/>
      <c r="EM414" s="129"/>
      <c r="EN414" s="129"/>
      <c r="EO414" s="129"/>
      <c r="EP414" s="129"/>
      <c r="EQ414" s="129"/>
      <c r="ER414" s="129"/>
      <c r="ES414" s="129"/>
      <c r="ET414" s="129"/>
      <c r="EU414" s="129"/>
      <c r="EV414" s="129"/>
      <c r="EW414" s="129"/>
    </row>
    <row r="415" spans="1:153" s="65" customFormat="1" ht="18.75" customHeight="1" thickBot="1">
      <c r="A415" s="35"/>
      <c r="B415" s="36"/>
      <c r="C415" s="33"/>
      <c r="D415" s="33"/>
      <c r="E415" s="33"/>
      <c r="F415" s="34"/>
      <c r="G415" s="33"/>
      <c r="H415" s="33"/>
      <c r="I415" s="33"/>
      <c r="J415" s="33"/>
      <c r="K415" s="33"/>
      <c r="L415" s="33"/>
      <c r="M415" s="33"/>
      <c r="N415" s="33"/>
      <c r="O415" s="33"/>
      <c r="P415" s="33"/>
      <c r="Q415" s="33"/>
      <c r="R415" s="33"/>
      <c r="S415" s="33"/>
      <c r="T415" s="33"/>
      <c r="U415" s="9"/>
      <c r="V415" s="9"/>
      <c r="W415" s="9"/>
      <c r="X415" s="9"/>
      <c r="Y415" s="9"/>
      <c r="Z415" s="9"/>
      <c r="AA415" s="9"/>
      <c r="AB415" s="9"/>
      <c r="AC415" s="9"/>
      <c r="AD415" s="9"/>
      <c r="AE415" s="9"/>
      <c r="AF415" s="433"/>
      <c r="AG415" s="433"/>
      <c r="AH415" s="433"/>
      <c r="AI415" s="434" t="s">
        <v>3</v>
      </c>
      <c r="AJ415" s="383"/>
      <c r="AK415" s="383"/>
      <c r="AL415" s="383"/>
      <c r="AM415" s="383"/>
      <c r="AN415" s="383"/>
      <c r="AO415" s="383"/>
      <c r="AP415" s="383"/>
      <c r="AQ415" s="383"/>
      <c r="AR415" s="383"/>
      <c r="AS415" s="383"/>
      <c r="AT415" s="383"/>
      <c r="AU415" s="383"/>
      <c r="AV415" s="383"/>
      <c r="AW415" s="383" t="s">
        <v>30</v>
      </c>
      <c r="AX415" s="383"/>
      <c r="AY415" s="383"/>
      <c r="AZ415" s="383"/>
      <c r="BA415" s="383"/>
      <c r="BB415" s="383"/>
      <c r="BC415" s="383"/>
      <c r="BD415" s="383"/>
      <c r="BE415" s="383"/>
      <c r="BF415" s="383"/>
      <c r="BG415" s="383"/>
      <c r="BH415" s="383"/>
      <c r="BI415" s="383"/>
      <c r="BJ415" s="384"/>
      <c r="BK415" s="202"/>
      <c r="BL415" s="80"/>
      <c r="BM415" s="16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c r="CV415" s="80"/>
      <c r="CW415" s="80"/>
      <c r="CX415" s="8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row>
    <row r="416" spans="1:153" ht="2.25" customHeight="1">
      <c r="A416" s="133"/>
      <c r="B416" s="429" t="s">
        <v>139</v>
      </c>
      <c r="C416" s="430"/>
      <c r="D416" s="430"/>
      <c r="E416" s="430"/>
      <c r="F416" s="430"/>
      <c r="G416" s="430"/>
      <c r="H416" s="430"/>
      <c r="I416" s="430"/>
      <c r="J416" s="430"/>
      <c r="K416" s="430"/>
      <c r="L416" s="430"/>
      <c r="M416" s="430"/>
      <c r="N416" s="430"/>
      <c r="O416" s="430"/>
      <c r="P416" s="430"/>
      <c r="Q416" s="430"/>
      <c r="R416" s="430"/>
      <c r="S416" s="430"/>
      <c r="T416" s="430"/>
      <c r="U416" s="430"/>
      <c r="V416" s="430"/>
      <c r="W416" s="430"/>
      <c r="X416" s="430"/>
      <c r="Y416" s="430"/>
      <c r="Z416" s="430"/>
      <c r="AA416" s="430"/>
      <c r="AB416" s="430"/>
      <c r="AC416" s="430"/>
      <c r="AD416" s="430"/>
      <c r="AE416" s="430"/>
      <c r="AF416" s="293"/>
      <c r="AG416" s="293"/>
      <c r="AH416" s="293"/>
      <c r="AI416" s="294"/>
      <c r="AJ416" s="295"/>
      <c r="AK416" s="295"/>
      <c r="AL416" s="295"/>
      <c r="AM416" s="295"/>
      <c r="AN416" s="295"/>
      <c r="AO416" s="295"/>
      <c r="AP416" s="295"/>
      <c r="AQ416" s="295"/>
      <c r="AR416" s="295"/>
      <c r="AS416" s="295"/>
      <c r="AT416" s="295"/>
      <c r="AU416" s="122"/>
      <c r="AV416" s="115"/>
      <c r="AW416" s="7"/>
      <c r="AX416" s="295"/>
      <c r="AY416" s="295"/>
      <c r="AZ416" s="295"/>
      <c r="BA416" s="295"/>
      <c r="BB416" s="295"/>
      <c r="BC416" s="295"/>
      <c r="BD416" s="295"/>
      <c r="BE416" s="295"/>
      <c r="BF416" s="295"/>
      <c r="BG416" s="295"/>
      <c r="BH416" s="295"/>
      <c r="BI416" s="122"/>
      <c r="BJ416" s="115"/>
      <c r="BK416" s="200"/>
      <c r="BL416" s="129"/>
      <c r="BM416" s="160"/>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c r="DH416" s="129"/>
      <c r="DI416" s="129"/>
      <c r="DJ416" s="129"/>
      <c r="DK416" s="129"/>
      <c r="DL416" s="129"/>
      <c r="DM416" s="129"/>
      <c r="DN416" s="129"/>
      <c r="DO416" s="129"/>
      <c r="DP416" s="129"/>
      <c r="DQ416" s="129"/>
      <c r="DR416" s="129"/>
      <c r="DS416" s="129"/>
      <c r="DT416" s="129"/>
      <c r="DU416" s="129"/>
      <c r="DV416" s="129"/>
      <c r="DW416" s="129"/>
      <c r="DX416" s="129"/>
      <c r="DY416" s="129"/>
      <c r="DZ416" s="129"/>
      <c r="EA416" s="129"/>
      <c r="EB416" s="129"/>
      <c r="EC416" s="129"/>
      <c r="ED416" s="129"/>
      <c r="EE416" s="129"/>
      <c r="EF416" s="129"/>
      <c r="EG416" s="129"/>
      <c r="EH416" s="129"/>
      <c r="EI416" s="129"/>
      <c r="EJ416" s="129"/>
      <c r="EK416" s="129"/>
      <c r="EL416" s="129"/>
      <c r="EM416" s="129"/>
      <c r="EN416" s="129"/>
      <c r="EO416" s="129"/>
      <c r="EP416" s="129"/>
      <c r="EQ416" s="129"/>
      <c r="ER416" s="129"/>
      <c r="ES416" s="129"/>
      <c r="ET416" s="129"/>
      <c r="EU416" s="129"/>
      <c r="EV416" s="129"/>
      <c r="EW416" s="129"/>
    </row>
    <row r="417" spans="1:153" ht="19.5" customHeight="1">
      <c r="A417" s="133"/>
      <c r="B417" s="431"/>
      <c r="C417" s="432"/>
      <c r="D417" s="432"/>
      <c r="E417" s="432"/>
      <c r="F417" s="432"/>
      <c r="G417" s="432"/>
      <c r="H417" s="432"/>
      <c r="I417" s="432"/>
      <c r="J417" s="432"/>
      <c r="K417" s="432"/>
      <c r="L417" s="432"/>
      <c r="M417" s="432"/>
      <c r="N417" s="432"/>
      <c r="O417" s="432"/>
      <c r="P417" s="432"/>
      <c r="Q417" s="432"/>
      <c r="R417" s="432"/>
      <c r="S417" s="432"/>
      <c r="T417" s="432"/>
      <c r="U417" s="432"/>
      <c r="V417" s="432"/>
      <c r="W417" s="432"/>
      <c r="X417" s="432"/>
      <c r="Y417" s="432"/>
      <c r="Z417" s="432"/>
      <c r="AA417" s="432"/>
      <c r="AB417" s="432"/>
      <c r="AC417" s="432"/>
      <c r="AD417" s="432"/>
      <c r="AE417" s="432"/>
      <c r="AF417" s="310" t="s">
        <v>3224</v>
      </c>
      <c r="AG417" s="310"/>
      <c r="AH417" s="310"/>
      <c r="AI417" s="294"/>
      <c r="AJ417" s="312"/>
      <c r="AK417" s="313"/>
      <c r="AL417" s="313"/>
      <c r="AM417" s="313"/>
      <c r="AN417" s="313"/>
      <c r="AO417" s="313"/>
      <c r="AP417" s="313"/>
      <c r="AQ417" s="313"/>
      <c r="AR417" s="313"/>
      <c r="AS417" s="313"/>
      <c r="AT417" s="314"/>
      <c r="AU417" s="122"/>
      <c r="AV417" s="115" t="s">
        <v>0</v>
      </c>
      <c r="AW417" s="295"/>
      <c r="AX417" s="312"/>
      <c r="AY417" s="313"/>
      <c r="AZ417" s="313"/>
      <c r="BA417" s="313"/>
      <c r="BB417" s="313"/>
      <c r="BC417" s="313"/>
      <c r="BD417" s="313"/>
      <c r="BE417" s="313"/>
      <c r="BF417" s="313"/>
      <c r="BG417" s="313"/>
      <c r="BH417" s="314"/>
      <c r="BI417" s="122"/>
      <c r="BJ417" s="115" t="s">
        <v>2</v>
      </c>
      <c r="BK417" s="200"/>
      <c r="BL417" s="130" t="str">
        <f>IF(BM417&lt;&gt;"","●","")</f>
        <v/>
      </c>
      <c r="BM417" s="132" t="str">
        <f>IF(OR(AND(OR(AJ417=0,AJ417=""),OR(AX417&gt;0,SUM(AJ420,AJ423:AT432)&gt;0,SUM(AX420,AX423:BH432)&gt;0)),AND(OR(AJ417&gt;0,SUM(AJ420,AJ423:AT432)&gt;0,SUM(AX420,AX423:BH432)&gt;0),OR(AX417=0,AX417=""))),"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417&gt;AX417,"「算定回数」が「レセプト件数」よりも小さくなっています。算定レセプトにおける算定回数をご記入ください。",IF(COUNTIF(BL420:BL432,"●")&gt;0,"内訳の項目に記入内容の見直しが必要な欄があります。メッセージの内容をご確認のうえ、適宜、ご修正ください。",IF(AX417&lt;&gt;SUM(AX420,AX423:BH432),"当該項目の「算定回数」と、内訳の「算定回数」の合計が一致していません。正しい算定回数をご記入ください。",IF(OR(AJ417&lt;MAX(AJ420,AJ423:AT432),AJ417&gt;SUM(AJ420,AJ423:AT432)),"当該項目の「レセプト件数」が、内訳の個別の項目の数値を下回っているか、内訳の合計よりも大きくなっています。正しいレセプト件数をご記入ください。",IF(AND(AJ417+AX417&gt;0,SUM(AJ24:AT39,AJ138:AT153,AJ162,AJ171,AJ180,AJ189:AT195,AJ201,AJ210,AJ219:AT222,AJ231:AT234,AJ243:AT267,AJ279:AT285,AJ291:AT306,AJ318,AJ327,AJ336,AJ339:AT351)+SUM(AX24:BH39,AX138:BH153,AX162,AX171,AX180,AX189:BH195,AX201,AX210,AX219:BH222,AX231:BH234,AX243:BH267,AX279:BH285,AX291: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131"/>
      <c r="CW417" s="131"/>
      <c r="CX417" s="129"/>
      <c r="CY417" s="129"/>
      <c r="CZ417" s="129"/>
      <c r="DA417" s="129"/>
      <c r="DB417" s="129"/>
      <c r="DC417" s="129"/>
      <c r="DD417" s="129"/>
      <c r="DE417" s="129"/>
      <c r="DF417" s="129"/>
      <c r="DG417" s="129"/>
      <c r="DH417" s="129"/>
      <c r="DI417" s="129"/>
      <c r="DJ417" s="129"/>
      <c r="DK417" s="129"/>
      <c r="DL417" s="129"/>
      <c r="DM417" s="129"/>
      <c r="DN417" s="129"/>
      <c r="DO417" s="129"/>
      <c r="DP417" s="129"/>
      <c r="DQ417" s="129"/>
      <c r="DR417" s="129"/>
      <c r="DS417" s="129"/>
      <c r="DT417" s="129"/>
      <c r="DU417" s="129"/>
      <c r="DV417" s="129"/>
      <c r="DW417" s="129"/>
      <c r="DX417" s="129"/>
      <c r="DY417" s="129"/>
      <c r="DZ417" s="129"/>
      <c r="EA417" s="129"/>
      <c r="EB417" s="129"/>
      <c r="EC417" s="129"/>
      <c r="ED417" s="129"/>
      <c r="EE417" s="129"/>
      <c r="EF417" s="129"/>
      <c r="EG417" s="129"/>
      <c r="EH417" s="129"/>
      <c r="EI417" s="129"/>
      <c r="EJ417" s="129"/>
      <c r="EK417" s="129"/>
      <c r="EL417" s="129"/>
      <c r="EM417" s="129"/>
      <c r="EN417" s="129"/>
      <c r="EO417" s="129"/>
      <c r="EP417" s="129"/>
      <c r="EQ417" s="129"/>
      <c r="ER417" s="129"/>
      <c r="ES417" s="129"/>
      <c r="ET417" s="129"/>
      <c r="EU417" s="129"/>
      <c r="EV417" s="129"/>
      <c r="EW417" s="129"/>
    </row>
    <row r="418" spans="1:153" ht="2.25" customHeight="1" thickBot="1">
      <c r="A418" s="133"/>
      <c r="B418" s="431"/>
      <c r="C418" s="432"/>
      <c r="D418" s="432"/>
      <c r="E418" s="432"/>
      <c r="F418" s="432"/>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126"/>
      <c r="AG418" s="126"/>
      <c r="AH418" s="62"/>
      <c r="AI418" s="299"/>
      <c r="AJ418" s="298"/>
      <c r="AK418" s="298"/>
      <c r="AL418" s="298"/>
      <c r="AM418" s="298"/>
      <c r="AN418" s="298"/>
      <c r="AO418" s="298"/>
      <c r="AP418" s="298"/>
      <c r="AQ418" s="298"/>
      <c r="AR418" s="298"/>
      <c r="AS418" s="298"/>
      <c r="AT418" s="298"/>
      <c r="AU418" s="121"/>
      <c r="AV418" s="116"/>
      <c r="AW418" s="10"/>
      <c r="AX418" s="298"/>
      <c r="AY418" s="298"/>
      <c r="AZ418" s="298"/>
      <c r="BA418" s="298"/>
      <c r="BB418" s="298"/>
      <c r="BC418" s="298"/>
      <c r="BD418" s="298"/>
      <c r="BE418" s="298"/>
      <c r="BF418" s="298"/>
      <c r="BG418" s="298"/>
      <c r="BH418" s="298"/>
      <c r="BI418" s="121"/>
      <c r="BJ418" s="116"/>
      <c r="BK418" s="200"/>
      <c r="BL418" s="129"/>
      <c r="BM418" s="160"/>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c r="DH418" s="129"/>
      <c r="DI418" s="129"/>
      <c r="DJ418" s="129"/>
      <c r="DK418" s="129"/>
      <c r="DL418" s="129"/>
      <c r="DM418" s="129"/>
      <c r="DN418" s="129"/>
      <c r="DO418" s="129"/>
      <c r="DP418" s="129"/>
      <c r="DQ418" s="129"/>
      <c r="DR418" s="129"/>
      <c r="DS418" s="129"/>
      <c r="DT418" s="129"/>
      <c r="DU418" s="129"/>
      <c r="DV418" s="129"/>
      <c r="DW418" s="129"/>
      <c r="DX418" s="129"/>
      <c r="DY418" s="129"/>
      <c r="DZ418" s="129"/>
      <c r="EA418" s="129"/>
      <c r="EB418" s="129"/>
      <c r="EC418" s="129"/>
      <c r="ED418" s="129"/>
      <c r="EE418" s="129"/>
      <c r="EF418" s="129"/>
      <c r="EG418" s="129"/>
      <c r="EH418" s="129"/>
      <c r="EI418" s="129"/>
      <c r="EJ418" s="129"/>
      <c r="EK418" s="129"/>
      <c r="EL418" s="129"/>
      <c r="EM418" s="129"/>
      <c r="EN418" s="129"/>
      <c r="EO418" s="129"/>
      <c r="EP418" s="129"/>
      <c r="EQ418" s="129"/>
      <c r="ER418" s="129"/>
      <c r="ES418" s="129"/>
      <c r="ET418" s="129"/>
      <c r="EU418" s="129"/>
      <c r="EV418" s="129"/>
      <c r="EW418" s="129"/>
    </row>
    <row r="419" spans="1:153" ht="2.25" customHeight="1">
      <c r="A419" s="133"/>
      <c r="B419" s="133"/>
      <c r="C419" s="42"/>
      <c r="D419" s="36"/>
      <c r="E419" s="36"/>
      <c r="F419" s="136"/>
      <c r="G419" s="36"/>
      <c r="H419" s="36"/>
      <c r="I419" s="36"/>
      <c r="J419" s="36"/>
      <c r="K419" s="36"/>
      <c r="L419" s="36"/>
      <c r="M419" s="36"/>
      <c r="N419" s="36"/>
      <c r="O419" s="36"/>
      <c r="P419" s="36"/>
      <c r="Q419" s="36"/>
      <c r="R419" s="36"/>
      <c r="S419" s="36"/>
      <c r="T419" s="36"/>
      <c r="U419" s="6"/>
      <c r="V419" s="6"/>
      <c r="W419" s="6"/>
      <c r="X419" s="6"/>
      <c r="Y419" s="6"/>
      <c r="Z419" s="6"/>
      <c r="AA419" s="6"/>
      <c r="AB419" s="6"/>
      <c r="AC419" s="6"/>
      <c r="AD419" s="6"/>
      <c r="AE419" s="6"/>
      <c r="AF419" s="291"/>
      <c r="AG419" s="291"/>
      <c r="AH419" s="61"/>
      <c r="AI419" s="294"/>
      <c r="AJ419" s="295"/>
      <c r="AK419" s="295"/>
      <c r="AL419" s="295"/>
      <c r="AM419" s="295"/>
      <c r="AN419" s="295"/>
      <c r="AO419" s="295"/>
      <c r="AP419" s="295"/>
      <c r="AQ419" s="295"/>
      <c r="AR419" s="295"/>
      <c r="AS419" s="295"/>
      <c r="AT419" s="295"/>
      <c r="AU419" s="122"/>
      <c r="AV419" s="115"/>
      <c r="AW419" s="7"/>
      <c r="AX419" s="295"/>
      <c r="AY419" s="295"/>
      <c r="AZ419" s="295"/>
      <c r="BA419" s="295"/>
      <c r="BB419" s="295"/>
      <c r="BC419" s="295"/>
      <c r="BD419" s="295"/>
      <c r="BE419" s="295"/>
      <c r="BF419" s="295"/>
      <c r="BG419" s="295"/>
      <c r="BH419" s="295"/>
      <c r="BI419" s="122"/>
      <c r="BJ419" s="115"/>
      <c r="BK419" s="200"/>
      <c r="BL419" s="129"/>
      <c r="BM419" s="160"/>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c r="DH419" s="129"/>
      <c r="DI419" s="129"/>
      <c r="DJ419" s="129"/>
      <c r="DK419" s="129"/>
      <c r="DL419" s="129"/>
      <c r="DM419" s="129"/>
      <c r="DN419" s="129"/>
      <c r="DO419" s="129"/>
      <c r="DP419" s="129"/>
      <c r="DQ419" s="129"/>
      <c r="DR419" s="129"/>
      <c r="DS419" s="129"/>
      <c r="DT419" s="129"/>
      <c r="DU419" s="129"/>
      <c r="DV419" s="129"/>
      <c r="DW419" s="129"/>
      <c r="DX419" s="129"/>
      <c r="DY419" s="129"/>
      <c r="DZ419" s="129"/>
      <c r="EA419" s="129"/>
      <c r="EB419" s="129"/>
      <c r="EC419" s="129"/>
      <c r="ED419" s="129"/>
      <c r="EE419" s="129"/>
      <c r="EF419" s="129"/>
      <c r="EG419" s="129"/>
      <c r="EH419" s="129"/>
      <c r="EI419" s="129"/>
      <c r="EJ419" s="129"/>
      <c r="EK419" s="129"/>
      <c r="EL419" s="129"/>
      <c r="EM419" s="129"/>
      <c r="EN419" s="129"/>
      <c r="EO419" s="129"/>
      <c r="EP419" s="129"/>
      <c r="EQ419" s="129"/>
      <c r="ER419" s="129"/>
      <c r="ES419" s="129"/>
      <c r="ET419" s="129"/>
      <c r="EU419" s="129"/>
      <c r="EV419" s="129"/>
      <c r="EW419" s="129"/>
    </row>
    <row r="420" spans="1:153" ht="19.5" customHeight="1">
      <c r="A420" s="133"/>
      <c r="B420" s="133"/>
      <c r="C420" s="38" t="s">
        <v>10</v>
      </c>
      <c r="D420" s="126"/>
      <c r="E420" s="126"/>
      <c r="F420" s="137"/>
      <c r="G420" s="126"/>
      <c r="H420" s="126"/>
      <c r="I420" s="126"/>
      <c r="J420" s="126"/>
      <c r="K420" s="126"/>
      <c r="L420" s="126"/>
      <c r="M420" s="126"/>
      <c r="N420" s="126"/>
      <c r="O420" s="126"/>
      <c r="P420" s="126"/>
      <c r="Q420" s="126"/>
      <c r="R420" s="126"/>
      <c r="S420" s="126"/>
      <c r="T420" s="126"/>
      <c r="U420" s="125"/>
      <c r="V420" s="125"/>
      <c r="W420" s="125"/>
      <c r="X420" s="125"/>
      <c r="Y420" s="125"/>
      <c r="Z420" s="125"/>
      <c r="AA420" s="125"/>
      <c r="AB420" s="125"/>
      <c r="AC420" s="125"/>
      <c r="AD420" s="125"/>
      <c r="AE420" s="125"/>
      <c r="AF420" s="310" t="s">
        <v>3225</v>
      </c>
      <c r="AG420" s="310"/>
      <c r="AH420" s="310"/>
      <c r="AI420" s="294"/>
      <c r="AJ420" s="312"/>
      <c r="AK420" s="313"/>
      <c r="AL420" s="313"/>
      <c r="AM420" s="313"/>
      <c r="AN420" s="313"/>
      <c r="AO420" s="313"/>
      <c r="AP420" s="313"/>
      <c r="AQ420" s="313"/>
      <c r="AR420" s="313"/>
      <c r="AS420" s="313"/>
      <c r="AT420" s="314"/>
      <c r="AU420" s="122"/>
      <c r="AV420" s="115" t="s">
        <v>0</v>
      </c>
      <c r="AW420" s="295"/>
      <c r="AX420" s="312"/>
      <c r="AY420" s="313"/>
      <c r="AZ420" s="313"/>
      <c r="BA420" s="313"/>
      <c r="BB420" s="313"/>
      <c r="BC420" s="313"/>
      <c r="BD420" s="313"/>
      <c r="BE420" s="313"/>
      <c r="BF420" s="313"/>
      <c r="BG420" s="313"/>
      <c r="BH420" s="314"/>
      <c r="BI420" s="122"/>
      <c r="BJ420" s="115" t="s">
        <v>2</v>
      </c>
      <c r="BK420" s="200"/>
      <c r="BL420" s="130" t="str">
        <f>IF(BM420&lt;&gt;"","●","")</f>
        <v/>
      </c>
      <c r="BM420" s="132" t="str">
        <f>IF(OR(AND(OR(AJ420=0,AJ420=""),AX420&gt;0),AND(AJ420&gt;0,OR(AX420=0,AX420=""))),"「レセプト件数」、「算定回数」のいずれかが「0」か「空白」となっていますが、それ以外が1以上となっています。正しいレセプト件数・算定回数をご記入ください。",IF(AJ420&gt;AX420,"「算定回数」が「レセプト件数」よりも小さくなっています。算定レセプトにおける算定回数をご記入ください。",""))</f>
        <v/>
      </c>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131"/>
      <c r="CW420" s="131"/>
      <c r="CX420" s="131"/>
      <c r="CY420" s="129"/>
      <c r="CZ420" s="129"/>
      <c r="DA420" s="129"/>
      <c r="DB420" s="129"/>
      <c r="DC420" s="129"/>
      <c r="DD420" s="129"/>
      <c r="DE420" s="129"/>
      <c r="DF420" s="129"/>
      <c r="DG420" s="129"/>
      <c r="DH420" s="129"/>
      <c r="DI420" s="129"/>
      <c r="DJ420" s="129"/>
      <c r="DK420" s="129"/>
      <c r="DL420" s="129"/>
      <c r="DM420" s="129"/>
      <c r="DN420" s="129"/>
      <c r="DO420" s="129"/>
      <c r="DP420" s="129"/>
      <c r="DQ420" s="129"/>
      <c r="DR420" s="129"/>
      <c r="DS420" s="129"/>
      <c r="DT420" s="129"/>
      <c r="DU420" s="129"/>
      <c r="DV420" s="129"/>
      <c r="DW420" s="129"/>
      <c r="DX420" s="129"/>
      <c r="DY420" s="129"/>
      <c r="DZ420" s="129"/>
      <c r="EA420" s="129"/>
      <c r="EB420" s="129"/>
      <c r="EC420" s="129"/>
      <c r="ED420" s="129"/>
      <c r="EE420" s="129"/>
      <c r="EF420" s="129"/>
      <c r="EG420" s="129"/>
      <c r="EH420" s="129"/>
      <c r="EI420" s="129"/>
      <c r="EJ420" s="129"/>
      <c r="EK420" s="129"/>
      <c r="EL420" s="129"/>
      <c r="EM420" s="129"/>
      <c r="EN420" s="129"/>
      <c r="EO420" s="129"/>
      <c r="EP420" s="129"/>
      <c r="EQ420" s="129"/>
      <c r="ER420" s="129"/>
      <c r="ES420" s="129"/>
      <c r="ET420" s="129"/>
      <c r="EU420" s="129"/>
      <c r="EV420" s="129"/>
      <c r="EW420" s="129"/>
    </row>
    <row r="421" spans="1:153" ht="2.25" customHeight="1" thickBot="1">
      <c r="A421" s="133"/>
      <c r="B421" s="133"/>
      <c r="C421" s="39"/>
      <c r="D421" s="127"/>
      <c r="E421" s="127"/>
      <c r="F421" s="134"/>
      <c r="G421" s="127"/>
      <c r="H421" s="127"/>
      <c r="I421" s="127"/>
      <c r="J421" s="127"/>
      <c r="K421" s="127"/>
      <c r="L421" s="127"/>
      <c r="M421" s="127"/>
      <c r="N421" s="127"/>
      <c r="O421" s="127"/>
      <c r="P421" s="127"/>
      <c r="Q421" s="127"/>
      <c r="R421" s="127"/>
      <c r="S421" s="127"/>
      <c r="T421" s="127"/>
      <c r="U421" s="1"/>
      <c r="V421" s="1"/>
      <c r="W421" s="1"/>
      <c r="X421" s="1"/>
      <c r="Y421" s="1"/>
      <c r="Z421" s="1"/>
      <c r="AA421" s="1"/>
      <c r="AB421" s="1"/>
      <c r="AC421" s="1"/>
      <c r="AD421" s="1"/>
      <c r="AE421" s="1"/>
      <c r="AF421" s="127"/>
      <c r="AG421" s="127"/>
      <c r="AH421" s="128"/>
      <c r="AI421" s="299"/>
      <c r="AJ421" s="298"/>
      <c r="AK421" s="298"/>
      <c r="AL421" s="298"/>
      <c r="AM421" s="298"/>
      <c r="AN421" s="298"/>
      <c r="AO421" s="298"/>
      <c r="AP421" s="298"/>
      <c r="AQ421" s="298"/>
      <c r="AR421" s="298"/>
      <c r="AS421" s="298"/>
      <c r="AT421" s="298"/>
      <c r="AU421" s="121"/>
      <c r="AV421" s="116"/>
      <c r="AW421" s="10"/>
      <c r="AX421" s="298"/>
      <c r="AY421" s="298"/>
      <c r="AZ421" s="298"/>
      <c r="BA421" s="298"/>
      <c r="BB421" s="298"/>
      <c r="BC421" s="298"/>
      <c r="BD421" s="298"/>
      <c r="BE421" s="298"/>
      <c r="BF421" s="298"/>
      <c r="BG421" s="298"/>
      <c r="BH421" s="298"/>
      <c r="BI421" s="121"/>
      <c r="BJ421" s="116"/>
      <c r="BK421" s="200"/>
      <c r="BL421" s="129"/>
      <c r="BM421" s="160"/>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c r="DH421" s="129"/>
      <c r="DI421" s="129"/>
      <c r="DJ421" s="129"/>
      <c r="DK421" s="129"/>
      <c r="DL421" s="129"/>
      <c r="DM421" s="129"/>
      <c r="DN421" s="129"/>
      <c r="DO421" s="129"/>
      <c r="DP421" s="129"/>
      <c r="DQ421" s="129"/>
      <c r="DR421" s="129"/>
      <c r="DS421" s="129"/>
      <c r="DT421" s="129"/>
      <c r="DU421" s="129"/>
      <c r="DV421" s="129"/>
      <c r="DW421" s="129"/>
      <c r="DX421" s="129"/>
      <c r="DY421" s="129"/>
      <c r="DZ421" s="129"/>
      <c r="EA421" s="129"/>
      <c r="EB421" s="129"/>
      <c r="EC421" s="129"/>
      <c r="ED421" s="129"/>
      <c r="EE421" s="129"/>
      <c r="EF421" s="129"/>
      <c r="EG421" s="129"/>
      <c r="EH421" s="129"/>
      <c r="EI421" s="129"/>
      <c r="EJ421" s="129"/>
      <c r="EK421" s="129"/>
      <c r="EL421" s="129"/>
      <c r="EM421" s="129"/>
      <c r="EN421" s="129"/>
      <c r="EO421" s="129"/>
      <c r="EP421" s="129"/>
      <c r="EQ421" s="129"/>
      <c r="ER421" s="129"/>
      <c r="ES421" s="129"/>
      <c r="ET421" s="129"/>
      <c r="EU421" s="129"/>
      <c r="EV421" s="129"/>
      <c r="EW421" s="129"/>
    </row>
    <row r="422" spans="1:153" ht="2.25" customHeight="1">
      <c r="A422" s="133"/>
      <c r="B422" s="133"/>
      <c r="C422" s="38"/>
      <c r="D422" s="126"/>
      <c r="E422" s="126"/>
      <c r="F422" s="137"/>
      <c r="G422" s="126"/>
      <c r="H422" s="126"/>
      <c r="I422" s="126"/>
      <c r="J422" s="126"/>
      <c r="K422" s="126"/>
      <c r="L422" s="126"/>
      <c r="M422" s="126"/>
      <c r="N422" s="126"/>
      <c r="O422" s="126"/>
      <c r="P422" s="126"/>
      <c r="Q422" s="126"/>
      <c r="R422" s="126"/>
      <c r="S422" s="126"/>
      <c r="T422" s="126"/>
      <c r="U422" s="125"/>
      <c r="V422" s="125"/>
      <c r="W422" s="125"/>
      <c r="X422" s="125"/>
      <c r="Y422" s="125"/>
      <c r="Z422" s="125"/>
      <c r="AA422" s="125"/>
      <c r="AB422" s="125"/>
      <c r="AC422" s="125"/>
      <c r="AD422" s="125"/>
      <c r="AE422" s="125"/>
      <c r="AF422" s="293"/>
      <c r="AG422" s="293"/>
      <c r="AH422" s="293"/>
      <c r="AI422" s="294"/>
      <c r="AJ422" s="295"/>
      <c r="AK422" s="295"/>
      <c r="AL422" s="295"/>
      <c r="AM422" s="295"/>
      <c r="AN422" s="295"/>
      <c r="AO422" s="295"/>
      <c r="AP422" s="295"/>
      <c r="AQ422" s="295"/>
      <c r="AR422" s="295"/>
      <c r="AS422" s="295"/>
      <c r="AT422" s="295"/>
      <c r="AU422" s="122"/>
      <c r="AV422" s="115"/>
      <c r="AW422" s="7"/>
      <c r="AX422" s="295"/>
      <c r="AY422" s="295"/>
      <c r="AZ422" s="295"/>
      <c r="BA422" s="295"/>
      <c r="BB422" s="295"/>
      <c r="BC422" s="295"/>
      <c r="BD422" s="295"/>
      <c r="BE422" s="295"/>
      <c r="BF422" s="295"/>
      <c r="BG422" s="295"/>
      <c r="BH422" s="295"/>
      <c r="BI422" s="122"/>
      <c r="BJ422" s="115"/>
      <c r="BK422" s="200"/>
      <c r="BL422" s="129"/>
      <c r="BM422" s="160"/>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c r="DH422" s="129"/>
      <c r="DI422" s="129"/>
      <c r="DJ422" s="129"/>
      <c r="DK422" s="129"/>
      <c r="DL422" s="129"/>
      <c r="DM422" s="129"/>
      <c r="DN422" s="129"/>
      <c r="DO422" s="129"/>
      <c r="DP422" s="129"/>
      <c r="DQ422" s="129"/>
      <c r="DR422" s="129"/>
      <c r="DS422" s="129"/>
      <c r="DT422" s="129"/>
      <c r="DU422" s="129"/>
      <c r="DV422" s="129"/>
      <c r="DW422" s="129"/>
      <c r="DX422" s="129"/>
      <c r="DY422" s="129"/>
      <c r="DZ422" s="129"/>
      <c r="EA422" s="129"/>
      <c r="EB422" s="129"/>
      <c r="EC422" s="129"/>
      <c r="ED422" s="129"/>
      <c r="EE422" s="129"/>
      <c r="EF422" s="129"/>
      <c r="EG422" s="129"/>
      <c r="EH422" s="129"/>
      <c r="EI422" s="129"/>
      <c r="EJ422" s="129"/>
      <c r="EK422" s="129"/>
      <c r="EL422" s="129"/>
      <c r="EM422" s="129"/>
      <c r="EN422" s="129"/>
      <c r="EO422" s="129"/>
      <c r="EP422" s="129"/>
      <c r="EQ422" s="129"/>
      <c r="ER422" s="129"/>
      <c r="ES422" s="129"/>
      <c r="ET422" s="129"/>
      <c r="EU422" s="129"/>
      <c r="EV422" s="129"/>
      <c r="EW422" s="129"/>
    </row>
    <row r="423" spans="1:153" ht="19.5" customHeight="1">
      <c r="A423" s="133"/>
      <c r="B423" s="133"/>
      <c r="C423" s="38" t="s">
        <v>11</v>
      </c>
      <c r="D423" s="126"/>
      <c r="E423" s="126"/>
      <c r="F423" s="137"/>
      <c r="G423" s="126"/>
      <c r="H423" s="126"/>
      <c r="I423" s="126"/>
      <c r="J423" s="126"/>
      <c r="K423" s="126"/>
      <c r="L423" s="126"/>
      <c r="M423" s="126"/>
      <c r="N423" s="126"/>
      <c r="O423" s="126"/>
      <c r="P423" s="126"/>
      <c r="Q423" s="126"/>
      <c r="R423" s="126"/>
      <c r="S423" s="126"/>
      <c r="T423" s="126"/>
      <c r="U423" s="125"/>
      <c r="V423" s="125"/>
      <c r="W423" s="125"/>
      <c r="X423" s="125"/>
      <c r="Y423" s="125"/>
      <c r="Z423" s="125"/>
      <c r="AA423" s="125"/>
      <c r="AB423" s="125"/>
      <c r="AC423" s="125"/>
      <c r="AD423" s="125"/>
      <c r="AE423" s="125"/>
      <c r="AF423" s="310" t="s">
        <v>3226</v>
      </c>
      <c r="AG423" s="310"/>
      <c r="AH423" s="310"/>
      <c r="AI423" s="294"/>
      <c r="AJ423" s="312"/>
      <c r="AK423" s="313"/>
      <c r="AL423" s="313"/>
      <c r="AM423" s="313"/>
      <c r="AN423" s="313"/>
      <c r="AO423" s="313"/>
      <c r="AP423" s="313"/>
      <c r="AQ423" s="313"/>
      <c r="AR423" s="313"/>
      <c r="AS423" s="313"/>
      <c r="AT423" s="314"/>
      <c r="AU423" s="122"/>
      <c r="AV423" s="115" t="s">
        <v>0</v>
      </c>
      <c r="AW423" s="295"/>
      <c r="AX423" s="312"/>
      <c r="AY423" s="313"/>
      <c r="AZ423" s="313"/>
      <c r="BA423" s="313"/>
      <c r="BB423" s="313"/>
      <c r="BC423" s="313"/>
      <c r="BD423" s="313"/>
      <c r="BE423" s="313"/>
      <c r="BF423" s="313"/>
      <c r="BG423" s="313"/>
      <c r="BH423" s="314"/>
      <c r="BI423" s="122"/>
      <c r="BJ423" s="115" t="s">
        <v>2</v>
      </c>
      <c r="BK423" s="200"/>
      <c r="BL423" s="130" t="str">
        <f>IF(BM423&lt;&gt;"","●","")</f>
        <v/>
      </c>
      <c r="BM423" s="132" t="str">
        <f>IF(OR(AND(OR(AJ423=0,AJ423=""),AX423&gt;0),AND(AJ423&gt;0,OR(AX423=0,AX423=""))),"「レセプト件数」、「算定回数」のいずれかが「0」か「空白」となっていますが、それ以外が1以上となっています。正しいレセプト件数・算定回数をご記入ください。",IF(AJ423&gt;AX423,"「算定回数」が「レセプト件数」よりも小さくなっています。算定レセプトにおける算定回数をご記入ください。",""))</f>
        <v/>
      </c>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131"/>
      <c r="CW423" s="131"/>
      <c r="CX423" s="131"/>
      <c r="CY423" s="129"/>
      <c r="CZ423" s="129"/>
      <c r="DA423" s="129"/>
      <c r="DB423" s="129"/>
      <c r="DC423" s="129"/>
      <c r="DD423" s="129"/>
      <c r="DE423" s="129"/>
      <c r="DF423" s="129"/>
      <c r="DG423" s="129"/>
      <c r="DH423" s="129"/>
      <c r="DI423" s="129"/>
      <c r="DJ423" s="129"/>
      <c r="DK423" s="129"/>
      <c r="DL423" s="129"/>
      <c r="DM423" s="129"/>
      <c r="DN423" s="129"/>
      <c r="DO423" s="129"/>
      <c r="DP423" s="129"/>
      <c r="DQ423" s="129"/>
      <c r="DR423" s="129"/>
      <c r="DS423" s="129"/>
      <c r="DT423" s="129"/>
      <c r="DU423" s="129"/>
      <c r="DV423" s="129"/>
      <c r="DW423" s="129"/>
      <c r="DX423" s="129"/>
      <c r="DY423" s="129"/>
      <c r="DZ423" s="129"/>
      <c r="EA423" s="129"/>
      <c r="EB423" s="129"/>
      <c r="EC423" s="129"/>
      <c r="ED423" s="129"/>
      <c r="EE423" s="129"/>
      <c r="EF423" s="129"/>
      <c r="EG423" s="129"/>
      <c r="EH423" s="129"/>
      <c r="EI423" s="129"/>
      <c r="EJ423" s="129"/>
      <c r="EK423" s="129"/>
      <c r="EL423" s="129"/>
      <c r="EM423" s="129"/>
      <c r="EN423" s="129"/>
      <c r="EO423" s="129"/>
      <c r="EP423" s="129"/>
      <c r="EQ423" s="129"/>
      <c r="ER423" s="129"/>
      <c r="ES423" s="129"/>
      <c r="ET423" s="129"/>
      <c r="EU423" s="129"/>
      <c r="EV423" s="129"/>
      <c r="EW423" s="129"/>
    </row>
    <row r="424" spans="1:153" ht="2.25" customHeight="1" thickBot="1">
      <c r="A424" s="133"/>
      <c r="B424" s="133"/>
      <c r="C424" s="39"/>
      <c r="D424" s="127"/>
      <c r="E424" s="127"/>
      <c r="F424" s="134"/>
      <c r="G424" s="127"/>
      <c r="H424" s="127"/>
      <c r="I424" s="127"/>
      <c r="J424" s="127"/>
      <c r="K424" s="127"/>
      <c r="L424" s="127"/>
      <c r="M424" s="127"/>
      <c r="N424" s="127"/>
      <c r="O424" s="127"/>
      <c r="P424" s="127"/>
      <c r="Q424" s="127"/>
      <c r="R424" s="127"/>
      <c r="S424" s="127"/>
      <c r="T424" s="127"/>
      <c r="U424" s="1"/>
      <c r="V424" s="1"/>
      <c r="W424" s="1"/>
      <c r="X424" s="1"/>
      <c r="Y424" s="1"/>
      <c r="Z424" s="1"/>
      <c r="AA424" s="1"/>
      <c r="AB424" s="1"/>
      <c r="AC424" s="1"/>
      <c r="AD424" s="1"/>
      <c r="AE424" s="1"/>
      <c r="AF424" s="127"/>
      <c r="AG424" s="127"/>
      <c r="AH424" s="128"/>
      <c r="AI424" s="299"/>
      <c r="AJ424" s="298"/>
      <c r="AK424" s="298"/>
      <c r="AL424" s="298"/>
      <c r="AM424" s="298"/>
      <c r="AN424" s="298"/>
      <c r="AO424" s="298"/>
      <c r="AP424" s="298"/>
      <c r="AQ424" s="298"/>
      <c r="AR424" s="298"/>
      <c r="AS424" s="298"/>
      <c r="AT424" s="298"/>
      <c r="AU424" s="121"/>
      <c r="AV424" s="116"/>
      <c r="AW424" s="10"/>
      <c r="AX424" s="298"/>
      <c r="AY424" s="298"/>
      <c r="AZ424" s="298"/>
      <c r="BA424" s="298"/>
      <c r="BB424" s="298"/>
      <c r="BC424" s="298"/>
      <c r="BD424" s="298"/>
      <c r="BE424" s="298"/>
      <c r="BF424" s="298"/>
      <c r="BG424" s="298"/>
      <c r="BH424" s="298"/>
      <c r="BI424" s="121"/>
      <c r="BJ424" s="116"/>
      <c r="BK424" s="200"/>
      <c r="BL424" s="129"/>
      <c r="BM424" s="160"/>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c r="DH424" s="129"/>
      <c r="DI424" s="129"/>
      <c r="DJ424" s="129"/>
      <c r="DK424" s="129"/>
      <c r="DL424" s="129"/>
      <c r="DM424" s="129"/>
      <c r="DN424" s="129"/>
      <c r="DO424" s="129"/>
      <c r="DP424" s="129"/>
      <c r="DQ424" s="129"/>
      <c r="DR424" s="129"/>
      <c r="DS424" s="129"/>
      <c r="DT424" s="129"/>
      <c r="DU424" s="129"/>
      <c r="DV424" s="129"/>
      <c r="DW424" s="129"/>
      <c r="DX424" s="129"/>
      <c r="DY424" s="129"/>
      <c r="DZ424" s="129"/>
      <c r="EA424" s="129"/>
      <c r="EB424" s="129"/>
      <c r="EC424" s="129"/>
      <c r="ED424" s="129"/>
      <c r="EE424" s="129"/>
      <c r="EF424" s="129"/>
      <c r="EG424" s="129"/>
      <c r="EH424" s="129"/>
      <c r="EI424" s="129"/>
      <c r="EJ424" s="129"/>
      <c r="EK424" s="129"/>
      <c r="EL424" s="129"/>
      <c r="EM424" s="129"/>
      <c r="EN424" s="129"/>
      <c r="EO424" s="129"/>
      <c r="EP424" s="129"/>
      <c r="EQ424" s="129"/>
      <c r="ER424" s="129"/>
      <c r="ES424" s="129"/>
      <c r="ET424" s="129"/>
      <c r="EU424" s="129"/>
      <c r="EV424" s="129"/>
      <c r="EW424" s="129"/>
    </row>
    <row r="425" spans="1:153" ht="2.25" customHeight="1">
      <c r="A425" s="133"/>
      <c r="B425" s="133"/>
      <c r="C425" s="38"/>
      <c r="D425" s="126"/>
      <c r="E425" s="126"/>
      <c r="F425" s="137"/>
      <c r="G425" s="126"/>
      <c r="H425" s="126"/>
      <c r="I425" s="126"/>
      <c r="J425" s="126"/>
      <c r="K425" s="126"/>
      <c r="L425" s="126"/>
      <c r="M425" s="126"/>
      <c r="N425" s="126"/>
      <c r="O425" s="126"/>
      <c r="P425" s="126"/>
      <c r="Q425" s="126"/>
      <c r="R425" s="126"/>
      <c r="S425" s="126"/>
      <c r="T425" s="126"/>
      <c r="U425" s="125"/>
      <c r="V425" s="125"/>
      <c r="W425" s="125"/>
      <c r="X425" s="125"/>
      <c r="Y425" s="125"/>
      <c r="Z425" s="125"/>
      <c r="AA425" s="125"/>
      <c r="AB425" s="125"/>
      <c r="AC425" s="125"/>
      <c r="AD425" s="125"/>
      <c r="AE425" s="125"/>
      <c r="AF425" s="293"/>
      <c r="AG425" s="293"/>
      <c r="AH425" s="293"/>
      <c r="AI425" s="294"/>
      <c r="AJ425" s="295"/>
      <c r="AK425" s="295"/>
      <c r="AL425" s="295"/>
      <c r="AM425" s="295"/>
      <c r="AN425" s="295"/>
      <c r="AO425" s="295"/>
      <c r="AP425" s="295"/>
      <c r="AQ425" s="295"/>
      <c r="AR425" s="295"/>
      <c r="AS425" s="295"/>
      <c r="AT425" s="295"/>
      <c r="AU425" s="122"/>
      <c r="AV425" s="115"/>
      <c r="AW425" s="7"/>
      <c r="AX425" s="295"/>
      <c r="AY425" s="295"/>
      <c r="AZ425" s="295"/>
      <c r="BA425" s="295"/>
      <c r="BB425" s="295"/>
      <c r="BC425" s="295"/>
      <c r="BD425" s="295"/>
      <c r="BE425" s="295"/>
      <c r="BF425" s="295"/>
      <c r="BG425" s="295"/>
      <c r="BH425" s="295"/>
      <c r="BI425" s="122"/>
      <c r="BJ425" s="115"/>
      <c r="BK425" s="200"/>
      <c r="BL425" s="129"/>
      <c r="BM425" s="160"/>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c r="DH425" s="129"/>
      <c r="DI425" s="129"/>
      <c r="DJ425" s="129"/>
      <c r="DK425" s="129"/>
      <c r="DL425" s="129"/>
      <c r="DM425" s="129"/>
      <c r="DN425" s="129"/>
      <c r="DO425" s="129"/>
      <c r="DP425" s="129"/>
      <c r="DQ425" s="129"/>
      <c r="DR425" s="129"/>
      <c r="DS425" s="129"/>
      <c r="DT425" s="129"/>
      <c r="DU425" s="129"/>
      <c r="DV425" s="129"/>
      <c r="DW425" s="129"/>
      <c r="DX425" s="129"/>
      <c r="DY425" s="129"/>
      <c r="DZ425" s="129"/>
      <c r="EA425" s="129"/>
      <c r="EB425" s="129"/>
      <c r="EC425" s="129"/>
      <c r="ED425" s="129"/>
      <c r="EE425" s="129"/>
      <c r="EF425" s="129"/>
      <c r="EG425" s="129"/>
      <c r="EH425" s="129"/>
      <c r="EI425" s="129"/>
      <c r="EJ425" s="129"/>
      <c r="EK425" s="129"/>
      <c r="EL425" s="129"/>
      <c r="EM425" s="129"/>
      <c r="EN425" s="129"/>
      <c r="EO425" s="129"/>
      <c r="EP425" s="129"/>
      <c r="EQ425" s="129"/>
      <c r="ER425" s="129"/>
      <c r="ES425" s="129"/>
      <c r="ET425" s="129"/>
      <c r="EU425" s="129"/>
      <c r="EV425" s="129"/>
      <c r="EW425" s="129"/>
    </row>
    <row r="426" spans="1:153" ht="19.5" customHeight="1">
      <c r="A426" s="133"/>
      <c r="B426" s="133"/>
      <c r="C426" s="38" t="s">
        <v>12</v>
      </c>
      <c r="D426" s="126"/>
      <c r="E426" s="126"/>
      <c r="F426" s="137"/>
      <c r="G426" s="126"/>
      <c r="H426" s="126"/>
      <c r="I426" s="126"/>
      <c r="J426" s="126"/>
      <c r="K426" s="126"/>
      <c r="L426" s="126"/>
      <c r="M426" s="126"/>
      <c r="N426" s="126"/>
      <c r="O426" s="126"/>
      <c r="P426" s="126"/>
      <c r="Q426" s="126"/>
      <c r="R426" s="126"/>
      <c r="S426" s="126"/>
      <c r="T426" s="126"/>
      <c r="U426" s="125"/>
      <c r="V426" s="125"/>
      <c r="W426" s="125"/>
      <c r="X426" s="125"/>
      <c r="Y426" s="125"/>
      <c r="Z426" s="125"/>
      <c r="AA426" s="125"/>
      <c r="AB426" s="125"/>
      <c r="AC426" s="125"/>
      <c r="AD426" s="125"/>
      <c r="AE426" s="125"/>
      <c r="AF426" s="310" t="s">
        <v>3227</v>
      </c>
      <c r="AG426" s="310"/>
      <c r="AH426" s="310"/>
      <c r="AI426" s="294"/>
      <c r="AJ426" s="312"/>
      <c r="AK426" s="313"/>
      <c r="AL426" s="313"/>
      <c r="AM426" s="313"/>
      <c r="AN426" s="313"/>
      <c r="AO426" s="313"/>
      <c r="AP426" s="313"/>
      <c r="AQ426" s="313"/>
      <c r="AR426" s="313"/>
      <c r="AS426" s="313"/>
      <c r="AT426" s="314"/>
      <c r="AU426" s="122"/>
      <c r="AV426" s="115" t="s">
        <v>0</v>
      </c>
      <c r="AW426" s="295"/>
      <c r="AX426" s="312"/>
      <c r="AY426" s="313"/>
      <c r="AZ426" s="313"/>
      <c r="BA426" s="313"/>
      <c r="BB426" s="313"/>
      <c r="BC426" s="313"/>
      <c r="BD426" s="313"/>
      <c r="BE426" s="313"/>
      <c r="BF426" s="313"/>
      <c r="BG426" s="313"/>
      <c r="BH426" s="314"/>
      <c r="BI426" s="122"/>
      <c r="BJ426" s="115" t="s">
        <v>2</v>
      </c>
      <c r="BK426" s="200"/>
      <c r="BL426" s="130" t="str">
        <f>IF(BM426&lt;&gt;"","●","")</f>
        <v/>
      </c>
      <c r="BM426" s="132" t="str">
        <f>IF(OR(AND(OR(AJ426=0,AJ426=""),AX426&gt;0),AND(AJ426&gt;0,OR(AX426=0,AX426=""))),"「レセプト件数」、「算定回数」のいずれかが「0」か「空白」となっていますが、それ以外が1以上となっています。正しいレセプト件数・算定回数をご記入ください。",IF(AJ426&gt;AX426,"「算定回数」が「レセプト件数」よりも小さくなっています。算定レセプトにおける算定回数をご記入ください。",""))</f>
        <v/>
      </c>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131"/>
      <c r="CW426" s="131"/>
      <c r="CX426" s="131"/>
      <c r="CY426" s="129"/>
      <c r="CZ426" s="129"/>
      <c r="DA426" s="129"/>
      <c r="DB426" s="129"/>
      <c r="DC426" s="129"/>
      <c r="DD426" s="129"/>
      <c r="DE426" s="129"/>
      <c r="DF426" s="129"/>
      <c r="DG426" s="129"/>
      <c r="DH426" s="129"/>
      <c r="DI426" s="129"/>
      <c r="DJ426" s="129"/>
      <c r="DK426" s="129"/>
      <c r="DL426" s="129"/>
      <c r="DM426" s="129"/>
      <c r="DN426" s="129"/>
      <c r="DO426" s="129"/>
      <c r="DP426" s="129"/>
      <c r="DQ426" s="129"/>
      <c r="DR426" s="129"/>
      <c r="DS426" s="129"/>
      <c r="DT426" s="129"/>
      <c r="DU426" s="129"/>
      <c r="DV426" s="129"/>
      <c r="DW426" s="129"/>
      <c r="DX426" s="129"/>
      <c r="DY426" s="129"/>
      <c r="DZ426" s="129"/>
      <c r="EA426" s="129"/>
      <c r="EB426" s="129"/>
      <c r="EC426" s="129"/>
      <c r="ED426" s="129"/>
      <c r="EE426" s="129"/>
      <c r="EF426" s="129"/>
      <c r="EG426" s="129"/>
      <c r="EH426" s="129"/>
      <c r="EI426" s="129"/>
      <c r="EJ426" s="129"/>
      <c r="EK426" s="129"/>
      <c r="EL426" s="129"/>
      <c r="EM426" s="129"/>
      <c r="EN426" s="129"/>
      <c r="EO426" s="129"/>
      <c r="EP426" s="129"/>
      <c r="EQ426" s="129"/>
      <c r="ER426" s="129"/>
      <c r="ES426" s="129"/>
      <c r="ET426" s="129"/>
      <c r="EU426" s="129"/>
      <c r="EV426" s="129"/>
      <c r="EW426" s="129"/>
    </row>
    <row r="427" spans="1:153" ht="2.25" customHeight="1" thickBot="1">
      <c r="A427" s="133"/>
      <c r="B427" s="133"/>
      <c r="C427" s="39"/>
      <c r="D427" s="127"/>
      <c r="E427" s="127"/>
      <c r="F427" s="134"/>
      <c r="G427" s="127"/>
      <c r="H427" s="127"/>
      <c r="I427" s="127"/>
      <c r="J427" s="127"/>
      <c r="K427" s="127"/>
      <c r="L427" s="127"/>
      <c r="M427" s="127"/>
      <c r="N427" s="127"/>
      <c r="O427" s="127"/>
      <c r="P427" s="127"/>
      <c r="Q427" s="127"/>
      <c r="R427" s="127"/>
      <c r="S427" s="127"/>
      <c r="T427" s="127"/>
      <c r="U427" s="1"/>
      <c r="V427" s="1"/>
      <c r="W427" s="1"/>
      <c r="X427" s="1"/>
      <c r="Y427" s="1"/>
      <c r="Z427" s="1"/>
      <c r="AA427" s="1"/>
      <c r="AB427" s="1"/>
      <c r="AC427" s="1"/>
      <c r="AD427" s="1"/>
      <c r="AE427" s="1"/>
      <c r="AF427" s="127"/>
      <c r="AG427" s="127"/>
      <c r="AH427" s="128"/>
      <c r="AI427" s="299"/>
      <c r="AJ427" s="298"/>
      <c r="AK427" s="298"/>
      <c r="AL427" s="298"/>
      <c r="AM427" s="298"/>
      <c r="AN427" s="298"/>
      <c r="AO427" s="298"/>
      <c r="AP427" s="298"/>
      <c r="AQ427" s="298"/>
      <c r="AR427" s="298"/>
      <c r="AS427" s="298"/>
      <c r="AT427" s="298"/>
      <c r="AU427" s="121"/>
      <c r="AV427" s="116"/>
      <c r="AW427" s="10"/>
      <c r="AX427" s="298"/>
      <c r="AY427" s="298"/>
      <c r="AZ427" s="298"/>
      <c r="BA427" s="298"/>
      <c r="BB427" s="298"/>
      <c r="BC427" s="298"/>
      <c r="BD427" s="298"/>
      <c r="BE427" s="298"/>
      <c r="BF427" s="298"/>
      <c r="BG427" s="298"/>
      <c r="BH427" s="298"/>
      <c r="BI427" s="121"/>
      <c r="BJ427" s="116"/>
      <c r="BK427" s="200"/>
      <c r="BL427" s="129"/>
      <c r="BM427" s="160"/>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c r="DH427" s="129"/>
      <c r="DI427" s="129"/>
      <c r="DJ427" s="129"/>
      <c r="DK427" s="129"/>
      <c r="DL427" s="129"/>
      <c r="DM427" s="129"/>
      <c r="DN427" s="129"/>
      <c r="DO427" s="129"/>
      <c r="DP427" s="129"/>
      <c r="DQ427" s="129"/>
      <c r="DR427" s="129"/>
      <c r="DS427" s="129"/>
      <c r="DT427" s="129"/>
      <c r="DU427" s="129"/>
      <c r="DV427" s="129"/>
      <c r="DW427" s="129"/>
      <c r="DX427" s="129"/>
      <c r="DY427" s="129"/>
      <c r="DZ427" s="129"/>
      <c r="EA427" s="129"/>
      <c r="EB427" s="129"/>
      <c r="EC427" s="129"/>
      <c r="ED427" s="129"/>
      <c r="EE427" s="129"/>
      <c r="EF427" s="129"/>
      <c r="EG427" s="129"/>
      <c r="EH427" s="129"/>
      <c r="EI427" s="129"/>
      <c r="EJ427" s="129"/>
      <c r="EK427" s="129"/>
      <c r="EL427" s="129"/>
      <c r="EM427" s="129"/>
      <c r="EN427" s="129"/>
      <c r="EO427" s="129"/>
      <c r="EP427" s="129"/>
      <c r="EQ427" s="129"/>
      <c r="ER427" s="129"/>
      <c r="ES427" s="129"/>
      <c r="ET427" s="129"/>
      <c r="EU427" s="129"/>
      <c r="EV427" s="129"/>
      <c r="EW427" s="129"/>
    </row>
    <row r="428" spans="1:153" ht="2.25" customHeight="1">
      <c r="A428" s="133"/>
      <c r="B428" s="133"/>
      <c r="C428" s="38"/>
      <c r="D428" s="126"/>
      <c r="E428" s="126"/>
      <c r="F428" s="137"/>
      <c r="G428" s="126"/>
      <c r="H428" s="126"/>
      <c r="I428" s="126"/>
      <c r="J428" s="126"/>
      <c r="K428" s="126"/>
      <c r="L428" s="126"/>
      <c r="M428" s="126"/>
      <c r="N428" s="126"/>
      <c r="O428" s="126"/>
      <c r="P428" s="126"/>
      <c r="Q428" s="126"/>
      <c r="R428" s="126"/>
      <c r="S428" s="126"/>
      <c r="T428" s="126"/>
      <c r="U428" s="125"/>
      <c r="V428" s="125"/>
      <c r="W428" s="125"/>
      <c r="X428" s="125"/>
      <c r="Y428" s="125"/>
      <c r="Z428" s="125"/>
      <c r="AA428" s="125"/>
      <c r="AB428" s="125"/>
      <c r="AC428" s="125"/>
      <c r="AD428" s="125"/>
      <c r="AE428" s="125"/>
      <c r="AF428" s="293"/>
      <c r="AG428" s="293"/>
      <c r="AH428" s="293"/>
      <c r="AI428" s="294"/>
      <c r="AJ428" s="295"/>
      <c r="AK428" s="295"/>
      <c r="AL428" s="295"/>
      <c r="AM428" s="295"/>
      <c r="AN428" s="295"/>
      <c r="AO428" s="295"/>
      <c r="AP428" s="295"/>
      <c r="AQ428" s="295"/>
      <c r="AR428" s="295"/>
      <c r="AS428" s="295"/>
      <c r="AT428" s="295"/>
      <c r="AU428" s="122"/>
      <c r="AV428" s="115"/>
      <c r="AW428" s="7"/>
      <c r="AX428" s="295"/>
      <c r="AY428" s="295"/>
      <c r="AZ428" s="295"/>
      <c r="BA428" s="295"/>
      <c r="BB428" s="295"/>
      <c r="BC428" s="295"/>
      <c r="BD428" s="295"/>
      <c r="BE428" s="295"/>
      <c r="BF428" s="295"/>
      <c r="BG428" s="295"/>
      <c r="BH428" s="295"/>
      <c r="BI428" s="122"/>
      <c r="BJ428" s="115"/>
      <c r="BK428" s="200"/>
      <c r="BL428" s="129"/>
      <c r="BM428" s="160"/>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c r="DH428" s="129"/>
      <c r="DI428" s="129"/>
      <c r="DJ428" s="129"/>
      <c r="DK428" s="129"/>
      <c r="DL428" s="129"/>
      <c r="DM428" s="129"/>
      <c r="DN428" s="129"/>
      <c r="DO428" s="129"/>
      <c r="DP428" s="129"/>
      <c r="DQ428" s="129"/>
      <c r="DR428" s="129"/>
      <c r="DS428" s="129"/>
      <c r="DT428" s="129"/>
      <c r="DU428" s="129"/>
      <c r="DV428" s="129"/>
      <c r="DW428" s="129"/>
      <c r="DX428" s="129"/>
      <c r="DY428" s="129"/>
      <c r="DZ428" s="129"/>
      <c r="EA428" s="129"/>
      <c r="EB428" s="129"/>
      <c r="EC428" s="129"/>
      <c r="ED428" s="129"/>
      <c r="EE428" s="129"/>
      <c r="EF428" s="129"/>
      <c r="EG428" s="129"/>
      <c r="EH428" s="129"/>
      <c r="EI428" s="129"/>
      <c r="EJ428" s="129"/>
      <c r="EK428" s="129"/>
      <c r="EL428" s="129"/>
      <c r="EM428" s="129"/>
      <c r="EN428" s="129"/>
      <c r="EO428" s="129"/>
      <c r="EP428" s="129"/>
      <c r="EQ428" s="129"/>
      <c r="ER428" s="129"/>
      <c r="ES428" s="129"/>
      <c r="ET428" s="129"/>
      <c r="EU428" s="129"/>
      <c r="EV428" s="129"/>
      <c r="EW428" s="129"/>
    </row>
    <row r="429" spans="1:153" ht="19.5" customHeight="1">
      <c r="A429" s="133"/>
      <c r="B429" s="133"/>
      <c r="C429" s="38" t="s">
        <v>13</v>
      </c>
      <c r="D429" s="126"/>
      <c r="E429" s="126"/>
      <c r="F429" s="137"/>
      <c r="G429" s="126"/>
      <c r="H429" s="126"/>
      <c r="I429" s="126"/>
      <c r="J429" s="126"/>
      <c r="K429" s="126"/>
      <c r="L429" s="126"/>
      <c r="M429" s="126"/>
      <c r="N429" s="126"/>
      <c r="O429" s="126"/>
      <c r="P429" s="126"/>
      <c r="Q429" s="126"/>
      <c r="R429" s="126"/>
      <c r="S429" s="126"/>
      <c r="T429" s="126"/>
      <c r="U429" s="125"/>
      <c r="V429" s="125"/>
      <c r="W429" s="125"/>
      <c r="X429" s="125"/>
      <c r="Y429" s="125"/>
      <c r="Z429" s="125"/>
      <c r="AA429" s="125"/>
      <c r="AB429" s="125"/>
      <c r="AC429" s="125"/>
      <c r="AD429" s="125"/>
      <c r="AE429" s="125"/>
      <c r="AF429" s="310" t="s">
        <v>3228</v>
      </c>
      <c r="AG429" s="310"/>
      <c r="AH429" s="310"/>
      <c r="AI429" s="294"/>
      <c r="AJ429" s="312"/>
      <c r="AK429" s="313"/>
      <c r="AL429" s="313"/>
      <c r="AM429" s="313"/>
      <c r="AN429" s="313"/>
      <c r="AO429" s="313"/>
      <c r="AP429" s="313"/>
      <c r="AQ429" s="313"/>
      <c r="AR429" s="313"/>
      <c r="AS429" s="313"/>
      <c r="AT429" s="314"/>
      <c r="AU429" s="122"/>
      <c r="AV429" s="115" t="s">
        <v>0</v>
      </c>
      <c r="AW429" s="295"/>
      <c r="AX429" s="312"/>
      <c r="AY429" s="313"/>
      <c r="AZ429" s="313"/>
      <c r="BA429" s="313"/>
      <c r="BB429" s="313"/>
      <c r="BC429" s="313"/>
      <c r="BD429" s="313"/>
      <c r="BE429" s="313"/>
      <c r="BF429" s="313"/>
      <c r="BG429" s="313"/>
      <c r="BH429" s="314"/>
      <c r="BI429" s="122"/>
      <c r="BJ429" s="115" t="s">
        <v>2</v>
      </c>
      <c r="BK429" s="200"/>
      <c r="BL429" s="130" t="str">
        <f>IF(BM429&lt;&gt;"","●","")</f>
        <v/>
      </c>
      <c r="BM429" s="132" t="str">
        <f>IF(OR(AND(OR(AJ429=0,AJ429=""),AX429&gt;0),AND(AJ429&gt;0,OR(AX429=0,AX429=""))),"「レセプト件数」、「算定回数」のいずれかが「0」か「空白」となっていますが、それ以外が1以上となっています。正しいレセプト件数・算定回数をご記入ください。",IF(AJ429&gt;AX429,"「算定回数」が「レセプト件数」よりも小さくなっています。算定レセプトにおける算定回数をご記入ください。",""))</f>
        <v/>
      </c>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131"/>
      <c r="CW429" s="131"/>
      <c r="CX429" s="131"/>
      <c r="CY429" s="129"/>
      <c r="CZ429" s="129"/>
      <c r="DA429" s="129"/>
      <c r="DB429" s="129"/>
      <c r="DC429" s="129"/>
      <c r="DD429" s="129"/>
      <c r="DE429" s="129"/>
      <c r="DF429" s="129"/>
      <c r="DG429" s="129"/>
      <c r="DH429" s="129"/>
      <c r="DI429" s="129"/>
      <c r="DJ429" s="129"/>
      <c r="DK429" s="129"/>
      <c r="DL429" s="129"/>
      <c r="DM429" s="129"/>
      <c r="DN429" s="129"/>
      <c r="DO429" s="129"/>
      <c r="DP429" s="129"/>
      <c r="DQ429" s="129"/>
      <c r="DR429" s="129"/>
      <c r="DS429" s="129"/>
      <c r="DT429" s="129"/>
      <c r="DU429" s="129"/>
      <c r="DV429" s="129"/>
      <c r="DW429" s="129"/>
      <c r="DX429" s="129"/>
      <c r="DY429" s="129"/>
      <c r="DZ429" s="129"/>
      <c r="EA429" s="129"/>
      <c r="EB429" s="129"/>
      <c r="EC429" s="129"/>
      <c r="ED429" s="129"/>
      <c r="EE429" s="129"/>
      <c r="EF429" s="129"/>
      <c r="EG429" s="129"/>
      <c r="EH429" s="129"/>
      <c r="EI429" s="129"/>
      <c r="EJ429" s="129"/>
      <c r="EK429" s="129"/>
      <c r="EL429" s="129"/>
      <c r="EM429" s="129"/>
      <c r="EN429" s="129"/>
      <c r="EO429" s="129"/>
      <c r="EP429" s="129"/>
      <c r="EQ429" s="129"/>
      <c r="ER429" s="129"/>
      <c r="ES429" s="129"/>
      <c r="ET429" s="129"/>
      <c r="EU429" s="129"/>
      <c r="EV429" s="129"/>
      <c r="EW429" s="129"/>
    </row>
    <row r="430" spans="1:153" ht="2.25" customHeight="1" thickBot="1">
      <c r="A430" s="133"/>
      <c r="B430" s="133"/>
      <c r="C430" s="39"/>
      <c r="D430" s="127"/>
      <c r="E430" s="127"/>
      <c r="F430" s="134"/>
      <c r="G430" s="127"/>
      <c r="H430" s="127"/>
      <c r="I430" s="127"/>
      <c r="J430" s="127"/>
      <c r="K430" s="127"/>
      <c r="L430" s="127"/>
      <c r="M430" s="127"/>
      <c r="N430" s="127"/>
      <c r="O430" s="127"/>
      <c r="P430" s="127"/>
      <c r="Q430" s="127"/>
      <c r="R430" s="127"/>
      <c r="S430" s="127"/>
      <c r="T430" s="127"/>
      <c r="U430" s="1"/>
      <c r="V430" s="1"/>
      <c r="W430" s="1"/>
      <c r="X430" s="1"/>
      <c r="Y430" s="1"/>
      <c r="Z430" s="1"/>
      <c r="AA430" s="1"/>
      <c r="AB430" s="1"/>
      <c r="AC430" s="1"/>
      <c r="AD430" s="1"/>
      <c r="AE430" s="1"/>
      <c r="AF430" s="127"/>
      <c r="AG430" s="127"/>
      <c r="AH430" s="128"/>
      <c r="AI430" s="299"/>
      <c r="AJ430" s="298"/>
      <c r="AK430" s="298"/>
      <c r="AL430" s="298"/>
      <c r="AM430" s="298"/>
      <c r="AN430" s="298"/>
      <c r="AO430" s="298"/>
      <c r="AP430" s="298"/>
      <c r="AQ430" s="298"/>
      <c r="AR430" s="298"/>
      <c r="AS430" s="298"/>
      <c r="AT430" s="298"/>
      <c r="AU430" s="121"/>
      <c r="AV430" s="116"/>
      <c r="AW430" s="10"/>
      <c r="AX430" s="298"/>
      <c r="AY430" s="298"/>
      <c r="AZ430" s="298"/>
      <c r="BA430" s="298"/>
      <c r="BB430" s="298"/>
      <c r="BC430" s="298"/>
      <c r="BD430" s="298"/>
      <c r="BE430" s="298"/>
      <c r="BF430" s="298"/>
      <c r="BG430" s="298"/>
      <c r="BH430" s="298"/>
      <c r="BI430" s="121"/>
      <c r="BJ430" s="116"/>
      <c r="BK430" s="200"/>
      <c r="BL430" s="129"/>
      <c r="BM430" s="160"/>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c r="DH430" s="129"/>
      <c r="DI430" s="129"/>
      <c r="DJ430" s="129"/>
      <c r="DK430" s="129"/>
      <c r="DL430" s="129"/>
      <c r="DM430" s="129"/>
      <c r="DN430" s="129"/>
      <c r="DO430" s="129"/>
      <c r="DP430" s="129"/>
      <c r="DQ430" s="129"/>
      <c r="DR430" s="129"/>
      <c r="DS430" s="129"/>
      <c r="DT430" s="129"/>
      <c r="DU430" s="129"/>
      <c r="DV430" s="129"/>
      <c r="DW430" s="129"/>
      <c r="DX430" s="129"/>
      <c r="DY430" s="129"/>
      <c r="DZ430" s="129"/>
      <c r="EA430" s="129"/>
      <c r="EB430" s="129"/>
      <c r="EC430" s="129"/>
      <c r="ED430" s="129"/>
      <c r="EE430" s="129"/>
      <c r="EF430" s="129"/>
      <c r="EG430" s="129"/>
      <c r="EH430" s="129"/>
      <c r="EI430" s="129"/>
      <c r="EJ430" s="129"/>
      <c r="EK430" s="129"/>
      <c r="EL430" s="129"/>
      <c r="EM430" s="129"/>
      <c r="EN430" s="129"/>
      <c r="EO430" s="129"/>
      <c r="EP430" s="129"/>
      <c r="EQ430" s="129"/>
      <c r="ER430" s="129"/>
      <c r="ES430" s="129"/>
      <c r="ET430" s="129"/>
      <c r="EU430" s="129"/>
      <c r="EV430" s="129"/>
      <c r="EW430" s="129"/>
    </row>
    <row r="431" spans="1:153" ht="2.25" customHeight="1">
      <c r="A431" s="133"/>
      <c r="B431" s="133"/>
      <c r="C431" s="38"/>
      <c r="D431" s="126"/>
      <c r="E431" s="126"/>
      <c r="F431" s="137"/>
      <c r="G431" s="126"/>
      <c r="H431" s="126"/>
      <c r="I431" s="126"/>
      <c r="J431" s="126"/>
      <c r="K431" s="126"/>
      <c r="L431" s="126"/>
      <c r="M431" s="126"/>
      <c r="N431" s="126"/>
      <c r="O431" s="126"/>
      <c r="P431" s="126"/>
      <c r="Q431" s="126"/>
      <c r="R431" s="126"/>
      <c r="S431" s="126"/>
      <c r="T431" s="126"/>
      <c r="U431" s="125"/>
      <c r="V431" s="125"/>
      <c r="W431" s="125"/>
      <c r="X431" s="125"/>
      <c r="Y431" s="125"/>
      <c r="Z431" s="125"/>
      <c r="AA431" s="125"/>
      <c r="AB431" s="125"/>
      <c r="AC431" s="125"/>
      <c r="AD431" s="125"/>
      <c r="AE431" s="125"/>
      <c r="AF431" s="293"/>
      <c r="AG431" s="293"/>
      <c r="AH431" s="293"/>
      <c r="AI431" s="294"/>
      <c r="AJ431" s="295"/>
      <c r="AK431" s="295"/>
      <c r="AL431" s="295"/>
      <c r="AM431" s="295"/>
      <c r="AN431" s="295"/>
      <c r="AO431" s="295"/>
      <c r="AP431" s="295"/>
      <c r="AQ431" s="295"/>
      <c r="AR431" s="295"/>
      <c r="AS431" s="295"/>
      <c r="AT431" s="295"/>
      <c r="AU431" s="122"/>
      <c r="AV431" s="115"/>
      <c r="AW431" s="7"/>
      <c r="AX431" s="295"/>
      <c r="AY431" s="295"/>
      <c r="AZ431" s="295"/>
      <c r="BA431" s="295"/>
      <c r="BB431" s="295"/>
      <c r="BC431" s="295"/>
      <c r="BD431" s="295"/>
      <c r="BE431" s="295"/>
      <c r="BF431" s="295"/>
      <c r="BG431" s="295"/>
      <c r="BH431" s="295"/>
      <c r="BI431" s="122"/>
      <c r="BJ431" s="115"/>
      <c r="BK431" s="200"/>
      <c r="BL431" s="129"/>
      <c r="BM431" s="160"/>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c r="DH431" s="129"/>
      <c r="DI431" s="129"/>
      <c r="DJ431" s="129"/>
      <c r="DK431" s="129"/>
      <c r="DL431" s="129"/>
      <c r="DM431" s="129"/>
      <c r="DN431" s="129"/>
      <c r="DO431" s="129"/>
      <c r="DP431" s="129"/>
      <c r="DQ431" s="129"/>
      <c r="DR431" s="129"/>
      <c r="DS431" s="129"/>
      <c r="DT431" s="129"/>
      <c r="DU431" s="129"/>
      <c r="DV431" s="129"/>
      <c r="DW431" s="129"/>
      <c r="DX431" s="129"/>
      <c r="DY431" s="129"/>
      <c r="DZ431" s="129"/>
      <c r="EA431" s="129"/>
      <c r="EB431" s="129"/>
      <c r="EC431" s="129"/>
      <c r="ED431" s="129"/>
      <c r="EE431" s="129"/>
      <c r="EF431" s="129"/>
      <c r="EG431" s="129"/>
      <c r="EH431" s="129"/>
      <c r="EI431" s="129"/>
      <c r="EJ431" s="129"/>
      <c r="EK431" s="129"/>
      <c r="EL431" s="129"/>
      <c r="EM431" s="129"/>
      <c r="EN431" s="129"/>
      <c r="EO431" s="129"/>
      <c r="EP431" s="129"/>
      <c r="EQ431" s="129"/>
      <c r="ER431" s="129"/>
      <c r="ES431" s="129"/>
      <c r="ET431" s="129"/>
      <c r="EU431" s="129"/>
      <c r="EV431" s="129"/>
      <c r="EW431" s="129"/>
    </row>
    <row r="432" spans="1:153" ht="19.5" customHeight="1">
      <c r="A432" s="45"/>
      <c r="B432" s="45"/>
      <c r="C432" s="38" t="s">
        <v>14</v>
      </c>
      <c r="D432" s="126"/>
      <c r="E432" s="126"/>
      <c r="F432" s="137"/>
      <c r="G432" s="126"/>
      <c r="H432" s="126"/>
      <c r="I432" s="126"/>
      <c r="J432" s="126"/>
      <c r="K432" s="126"/>
      <c r="L432" s="126"/>
      <c r="M432" s="126"/>
      <c r="N432" s="126"/>
      <c r="O432" s="126"/>
      <c r="P432" s="126"/>
      <c r="Q432" s="126"/>
      <c r="R432" s="126"/>
      <c r="S432" s="126"/>
      <c r="T432" s="126"/>
      <c r="U432" s="125"/>
      <c r="V432" s="125"/>
      <c r="W432" s="125"/>
      <c r="X432" s="125"/>
      <c r="Y432" s="125"/>
      <c r="Z432" s="125"/>
      <c r="AA432" s="125"/>
      <c r="AB432" s="125"/>
      <c r="AC432" s="125"/>
      <c r="AD432" s="125"/>
      <c r="AE432" s="125"/>
      <c r="AF432" s="310" t="s">
        <v>3229</v>
      </c>
      <c r="AG432" s="310"/>
      <c r="AH432" s="310"/>
      <c r="AI432" s="294"/>
      <c r="AJ432" s="312"/>
      <c r="AK432" s="313"/>
      <c r="AL432" s="313"/>
      <c r="AM432" s="313"/>
      <c r="AN432" s="313"/>
      <c r="AO432" s="313"/>
      <c r="AP432" s="313"/>
      <c r="AQ432" s="313"/>
      <c r="AR432" s="313"/>
      <c r="AS432" s="313"/>
      <c r="AT432" s="314"/>
      <c r="AU432" s="122"/>
      <c r="AV432" s="115" t="s">
        <v>0</v>
      </c>
      <c r="AW432" s="295"/>
      <c r="AX432" s="312"/>
      <c r="AY432" s="313"/>
      <c r="AZ432" s="313"/>
      <c r="BA432" s="313"/>
      <c r="BB432" s="313"/>
      <c r="BC432" s="313"/>
      <c r="BD432" s="313"/>
      <c r="BE432" s="313"/>
      <c r="BF432" s="313"/>
      <c r="BG432" s="313"/>
      <c r="BH432" s="314"/>
      <c r="BI432" s="122"/>
      <c r="BJ432" s="115" t="s">
        <v>2</v>
      </c>
      <c r="BK432" s="200"/>
      <c r="BL432" s="130" t="str">
        <f>IF(BM432&lt;&gt;"","●","")</f>
        <v/>
      </c>
      <c r="BM432" s="132" t="str">
        <f>IF(OR(AND(OR(AJ432=0,AJ432=""),AX432&gt;0),AND(AJ432&gt;0,OR(AX432=0,AX432=""))),"「レセプト件数」、「算定回数」のいずれかが「0」か「空白」となっていますが、それ以外が1以上となっています。正しいレセプト件数・算定回数をご記入ください。",IF(AJ432&gt;AX432,"「算定回数」が「レセプト件数」よりも小さくなっています。算定レセプトにおける算定回数をご記入ください。",""))</f>
        <v/>
      </c>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131"/>
      <c r="CW432" s="131"/>
      <c r="CX432" s="131"/>
      <c r="CY432" s="129"/>
      <c r="CZ432" s="129"/>
      <c r="DA432" s="129"/>
      <c r="DB432" s="129"/>
      <c r="DC432" s="129"/>
      <c r="DD432" s="129"/>
      <c r="DE432" s="129"/>
      <c r="DF432" s="129"/>
      <c r="DG432" s="129"/>
      <c r="DH432" s="129"/>
      <c r="DI432" s="129"/>
      <c r="DJ432" s="129"/>
      <c r="DK432" s="129"/>
      <c r="DL432" s="129"/>
      <c r="DM432" s="129"/>
      <c r="DN432" s="129"/>
      <c r="DO432" s="129"/>
      <c r="DP432" s="129"/>
      <c r="DQ432" s="129"/>
      <c r="DR432" s="129"/>
      <c r="DS432" s="129"/>
      <c r="DT432" s="129"/>
      <c r="DU432" s="129"/>
      <c r="DV432" s="129"/>
      <c r="DW432" s="129"/>
      <c r="DX432" s="129"/>
      <c r="DY432" s="129"/>
      <c r="DZ432" s="129"/>
      <c r="EA432" s="129"/>
      <c r="EB432" s="129"/>
      <c r="EC432" s="129"/>
      <c r="ED432" s="129"/>
      <c r="EE432" s="129"/>
      <c r="EF432" s="129"/>
      <c r="EG432" s="129"/>
      <c r="EH432" s="129"/>
      <c r="EI432" s="129"/>
      <c r="EJ432" s="129"/>
      <c r="EK432" s="129"/>
      <c r="EL432" s="129"/>
      <c r="EM432" s="129"/>
      <c r="EN432" s="129"/>
      <c r="EO432" s="129"/>
      <c r="EP432" s="129"/>
      <c r="EQ432" s="129"/>
      <c r="ER432" s="129"/>
      <c r="ES432" s="129"/>
      <c r="ET432" s="129"/>
      <c r="EU432" s="129"/>
      <c r="EV432" s="129"/>
      <c r="EW432" s="129"/>
    </row>
    <row r="433" spans="1:153" ht="2.25" customHeight="1" thickBot="1">
      <c r="A433" s="45"/>
      <c r="B433" s="47"/>
      <c r="C433" s="37"/>
      <c r="D433" s="127"/>
      <c r="E433" s="127"/>
      <c r="F433" s="134"/>
      <c r="G433" s="127"/>
      <c r="H433" s="127"/>
      <c r="I433" s="127"/>
      <c r="J433" s="127"/>
      <c r="K433" s="127"/>
      <c r="L433" s="127"/>
      <c r="M433" s="127"/>
      <c r="N433" s="127"/>
      <c r="O433" s="127"/>
      <c r="P433" s="127"/>
      <c r="Q433" s="127"/>
      <c r="R433" s="127"/>
      <c r="S433" s="127"/>
      <c r="T433" s="127"/>
      <c r="U433" s="1"/>
      <c r="V433" s="1"/>
      <c r="W433" s="1"/>
      <c r="X433" s="1"/>
      <c r="Y433" s="1"/>
      <c r="Z433" s="1"/>
      <c r="AA433" s="1"/>
      <c r="AB433" s="1"/>
      <c r="AC433" s="1"/>
      <c r="AD433" s="1"/>
      <c r="AE433" s="1"/>
      <c r="AF433" s="127"/>
      <c r="AG433" s="127"/>
      <c r="AH433" s="128"/>
      <c r="AI433" s="299"/>
      <c r="AJ433" s="298"/>
      <c r="AK433" s="298"/>
      <c r="AL433" s="298"/>
      <c r="AM433" s="298"/>
      <c r="AN433" s="298"/>
      <c r="AO433" s="298"/>
      <c r="AP433" s="298"/>
      <c r="AQ433" s="298"/>
      <c r="AR433" s="298"/>
      <c r="AS433" s="298"/>
      <c r="AT433" s="298"/>
      <c r="AU433" s="121"/>
      <c r="AV433" s="116"/>
      <c r="AW433" s="10"/>
      <c r="AX433" s="298"/>
      <c r="AY433" s="298"/>
      <c r="AZ433" s="298"/>
      <c r="BA433" s="298"/>
      <c r="BB433" s="298"/>
      <c r="BC433" s="298"/>
      <c r="BD433" s="298"/>
      <c r="BE433" s="298"/>
      <c r="BF433" s="298"/>
      <c r="BG433" s="298"/>
      <c r="BH433" s="298"/>
      <c r="BI433" s="121"/>
      <c r="BJ433" s="116"/>
      <c r="BK433" s="200"/>
      <c r="BL433" s="129"/>
      <c r="BM433" s="160"/>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c r="DH433" s="129"/>
      <c r="DI433" s="129"/>
      <c r="DJ433" s="129"/>
      <c r="DK433" s="129"/>
      <c r="DL433" s="129"/>
      <c r="DM433" s="129"/>
      <c r="DN433" s="129"/>
      <c r="DO433" s="129"/>
      <c r="DP433" s="129"/>
      <c r="DQ433" s="129"/>
      <c r="DR433" s="129"/>
      <c r="DS433" s="129"/>
      <c r="DT433" s="129"/>
      <c r="DU433" s="129"/>
      <c r="DV433" s="129"/>
      <c r="DW433" s="129"/>
      <c r="DX433" s="129"/>
      <c r="DY433" s="129"/>
      <c r="DZ433" s="129"/>
      <c r="EA433" s="129"/>
      <c r="EB433" s="129"/>
      <c r="EC433" s="129"/>
      <c r="ED433" s="129"/>
      <c r="EE433" s="129"/>
      <c r="EF433" s="129"/>
      <c r="EG433" s="129"/>
      <c r="EH433" s="129"/>
      <c r="EI433" s="129"/>
      <c r="EJ433" s="129"/>
      <c r="EK433" s="129"/>
      <c r="EL433" s="129"/>
      <c r="EM433" s="129"/>
      <c r="EN433" s="129"/>
      <c r="EO433" s="129"/>
      <c r="EP433" s="129"/>
      <c r="EQ433" s="129"/>
      <c r="ER433" s="129"/>
      <c r="ES433" s="129"/>
      <c r="ET433" s="129"/>
      <c r="EU433" s="129"/>
      <c r="EV433" s="129"/>
      <c r="EW433" s="129"/>
    </row>
    <row r="434" spans="1:153" ht="2.25" customHeight="1">
      <c r="A434" s="45"/>
      <c r="B434" s="133"/>
      <c r="C434" s="40"/>
      <c r="D434" s="126"/>
      <c r="E434" s="126"/>
      <c r="F434" s="137"/>
      <c r="G434" s="126"/>
      <c r="H434" s="126"/>
      <c r="I434" s="126"/>
      <c r="J434" s="126"/>
      <c r="K434" s="126"/>
      <c r="L434" s="126"/>
      <c r="M434" s="126"/>
      <c r="N434" s="126"/>
      <c r="O434" s="126"/>
      <c r="P434" s="126"/>
      <c r="Q434" s="126"/>
      <c r="R434" s="126"/>
      <c r="S434" s="126"/>
      <c r="T434" s="126"/>
      <c r="U434" s="125"/>
      <c r="V434" s="125"/>
      <c r="W434" s="125"/>
      <c r="X434" s="125"/>
      <c r="Y434" s="125"/>
      <c r="Z434" s="125"/>
      <c r="AA434" s="125"/>
      <c r="AB434" s="125"/>
      <c r="AC434" s="125"/>
      <c r="AD434" s="125"/>
      <c r="AE434" s="125"/>
      <c r="AF434" s="293"/>
      <c r="AG434" s="293"/>
      <c r="AH434" s="293"/>
      <c r="AI434" s="294"/>
      <c r="AJ434" s="295"/>
      <c r="AK434" s="295"/>
      <c r="AL434" s="295"/>
      <c r="AM434" s="295"/>
      <c r="AN434" s="295"/>
      <c r="AO434" s="295"/>
      <c r="AP434" s="295"/>
      <c r="AQ434" s="295"/>
      <c r="AR434" s="295"/>
      <c r="AS434" s="295"/>
      <c r="AT434" s="295"/>
      <c r="AU434" s="122"/>
      <c r="AV434" s="115"/>
      <c r="AW434" s="7"/>
      <c r="AX434" s="295"/>
      <c r="AY434" s="295"/>
      <c r="AZ434" s="295"/>
      <c r="BA434" s="295"/>
      <c r="BB434" s="295"/>
      <c r="BC434" s="295"/>
      <c r="BD434" s="295"/>
      <c r="BE434" s="295"/>
      <c r="BF434" s="295"/>
      <c r="BG434" s="295"/>
      <c r="BH434" s="295"/>
      <c r="BI434" s="122"/>
      <c r="BJ434" s="115"/>
      <c r="BK434" s="200"/>
      <c r="BL434" s="129"/>
      <c r="BM434" s="160"/>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c r="DH434" s="129"/>
      <c r="DI434" s="129"/>
      <c r="DJ434" s="129"/>
      <c r="DK434" s="129"/>
      <c r="DL434" s="129"/>
      <c r="DM434" s="129"/>
      <c r="DN434" s="129"/>
      <c r="DO434" s="129"/>
      <c r="DP434" s="129"/>
      <c r="DQ434" s="129"/>
      <c r="DR434" s="129"/>
      <c r="DS434" s="129"/>
      <c r="DT434" s="129"/>
      <c r="DU434" s="129"/>
      <c r="DV434" s="129"/>
      <c r="DW434" s="129"/>
      <c r="DX434" s="129"/>
      <c r="DY434" s="129"/>
      <c r="DZ434" s="129"/>
      <c r="EA434" s="129"/>
      <c r="EB434" s="129"/>
      <c r="EC434" s="129"/>
      <c r="ED434" s="129"/>
      <c r="EE434" s="129"/>
      <c r="EF434" s="129"/>
      <c r="EG434" s="129"/>
      <c r="EH434" s="129"/>
      <c r="EI434" s="129"/>
      <c r="EJ434" s="129"/>
      <c r="EK434" s="129"/>
      <c r="EL434" s="129"/>
      <c r="EM434" s="129"/>
      <c r="EN434" s="129"/>
      <c r="EO434" s="129"/>
      <c r="EP434" s="129"/>
      <c r="EQ434" s="129"/>
      <c r="ER434" s="129"/>
      <c r="ES434" s="129"/>
      <c r="ET434" s="129"/>
      <c r="EU434" s="129"/>
      <c r="EV434" s="129"/>
      <c r="EW434" s="129"/>
    </row>
    <row r="435" spans="1:153" ht="19.5" customHeight="1">
      <c r="A435" s="45"/>
      <c r="B435" s="133" t="s">
        <v>140</v>
      </c>
      <c r="C435" s="40"/>
      <c r="D435" s="126"/>
      <c r="E435" s="126"/>
      <c r="F435" s="137"/>
      <c r="G435" s="126"/>
      <c r="H435" s="126"/>
      <c r="I435" s="126"/>
      <c r="J435" s="126"/>
      <c r="K435" s="126"/>
      <c r="L435" s="126"/>
      <c r="M435" s="126"/>
      <c r="N435" s="126"/>
      <c r="O435" s="126"/>
      <c r="P435" s="126"/>
      <c r="Q435" s="126"/>
      <c r="R435" s="126"/>
      <c r="S435" s="126"/>
      <c r="T435" s="126"/>
      <c r="U435" s="125"/>
      <c r="V435" s="125"/>
      <c r="W435" s="125"/>
      <c r="X435" s="125"/>
      <c r="Y435" s="125"/>
      <c r="Z435" s="125"/>
      <c r="AA435" s="125"/>
      <c r="AB435" s="125"/>
      <c r="AC435" s="125"/>
      <c r="AD435" s="125"/>
      <c r="AE435" s="125"/>
      <c r="AF435" s="310" t="s">
        <v>3230</v>
      </c>
      <c r="AG435" s="310"/>
      <c r="AH435" s="310"/>
      <c r="AI435" s="294"/>
      <c r="AJ435" s="312"/>
      <c r="AK435" s="313"/>
      <c r="AL435" s="313"/>
      <c r="AM435" s="313"/>
      <c r="AN435" s="313"/>
      <c r="AO435" s="313"/>
      <c r="AP435" s="313"/>
      <c r="AQ435" s="313"/>
      <c r="AR435" s="313"/>
      <c r="AS435" s="313"/>
      <c r="AT435" s="314"/>
      <c r="AU435" s="122"/>
      <c r="AV435" s="115" t="s">
        <v>0</v>
      </c>
      <c r="AW435" s="295"/>
      <c r="AX435" s="312"/>
      <c r="AY435" s="313"/>
      <c r="AZ435" s="313"/>
      <c r="BA435" s="313"/>
      <c r="BB435" s="313"/>
      <c r="BC435" s="313"/>
      <c r="BD435" s="313"/>
      <c r="BE435" s="313"/>
      <c r="BF435" s="313"/>
      <c r="BG435" s="313"/>
      <c r="BH435" s="314"/>
      <c r="BI435" s="122"/>
      <c r="BJ435" s="115" t="s">
        <v>2</v>
      </c>
      <c r="BK435" s="200"/>
      <c r="BL435" s="130" t="str">
        <f>IF(BM435&lt;&gt;"","●","")</f>
        <v/>
      </c>
      <c r="BM435" s="132" t="str">
        <f>IF(OR(AND(OR(AJ435=0,AJ435=""),OR(AX435&gt;0,SUM(AJ438:AT450)&gt;0,SUM(AX438:BH450)&gt;0)),AND(OR(AJ435&gt;0,SUM(AJ438:AT450)&gt;0,SUM(AX438:BH450)&gt;0),OR(AX435=0,AX435=""))),"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435&gt;AX435,"「算定回数」が「レセプト件数」よりも小さくなっています。算定レセプトにおける算定回数をご記入ください。",IF(COUNTIF(BL438:BL450,"●")&gt;0,"内訳の項目に記入内容の見直しが必要な欄があります。メッセージの内容をご確認のうえ、適宜、ご修正ください。",IF(AX435&lt;&gt;SUM(AX438:BH450),"当該項目の「算定回数」と、内訳の「算定回数」の合計が一致していません。正しい算定回数をご記入ください。",IF(OR(AJ435&lt;MAX(AJ438:AT450),AJ435&gt;SUM(AJ438:AT450)),"当該項目の「レセプト件数」が、内訳の個別の項目の数値を下回っているか、内訳の合計よりも大きくなっています。正しいレセプト件数をご記入ください。",IF(AND(AJ435+AX435&gt;0,SUM(AJ24:AT39,AJ138:AT153,AJ162,AJ171,AJ180,AJ189:AT195,AJ201,AJ210,AJ219:AT222,AJ231:AT234,AJ243:AT267,AJ279:AT285,AJ291:AT306,AJ318,AJ327,AJ336,AJ339:AT351)+SUM(AX24:BH39,AX138:BH153,AX162,AX171,AX180,AX189:BH195,AX201,AX210,AX219:BH222,AX231:BH234,AX243:BH267,AX279:BH285,AX291: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131"/>
      <c r="CW435" s="131"/>
      <c r="CX435" s="131"/>
      <c r="CY435" s="129"/>
      <c r="CZ435" s="129"/>
      <c r="DA435" s="129"/>
      <c r="DB435" s="129"/>
      <c r="DC435" s="129"/>
      <c r="DD435" s="129"/>
      <c r="DE435" s="129"/>
      <c r="DF435" s="129"/>
      <c r="DG435" s="129"/>
      <c r="DH435" s="129"/>
      <c r="DI435" s="129"/>
      <c r="DJ435" s="129"/>
      <c r="DK435" s="129"/>
      <c r="DL435" s="129"/>
      <c r="DM435" s="129"/>
      <c r="DN435" s="129"/>
      <c r="DO435" s="129"/>
      <c r="DP435" s="129"/>
      <c r="DQ435" s="129"/>
      <c r="DR435" s="129"/>
      <c r="DS435" s="129"/>
      <c r="DT435" s="129"/>
      <c r="DU435" s="129"/>
      <c r="DV435" s="129"/>
      <c r="DW435" s="129"/>
      <c r="DX435" s="129"/>
      <c r="DY435" s="129"/>
      <c r="DZ435" s="129"/>
      <c r="EA435" s="129"/>
      <c r="EB435" s="129"/>
      <c r="EC435" s="129"/>
      <c r="ED435" s="129"/>
      <c r="EE435" s="129"/>
      <c r="EF435" s="129"/>
      <c r="EG435" s="129"/>
      <c r="EH435" s="129"/>
      <c r="EI435" s="129"/>
      <c r="EJ435" s="129"/>
      <c r="EK435" s="129"/>
      <c r="EL435" s="129"/>
      <c r="EM435" s="129"/>
      <c r="EN435" s="129"/>
      <c r="EO435" s="129"/>
      <c r="EP435" s="129"/>
      <c r="EQ435" s="129"/>
      <c r="ER435" s="129"/>
      <c r="ES435" s="129"/>
      <c r="ET435" s="129"/>
      <c r="EU435" s="129"/>
      <c r="EV435" s="129"/>
      <c r="EW435" s="129"/>
    </row>
    <row r="436" spans="1:153" ht="2.25" customHeight="1" thickBot="1">
      <c r="A436" s="133"/>
      <c r="B436" s="133"/>
      <c r="C436" s="41"/>
      <c r="D436" s="127"/>
      <c r="E436" s="127"/>
      <c r="F436" s="134"/>
      <c r="G436" s="127"/>
      <c r="H436" s="127"/>
      <c r="I436" s="127"/>
      <c r="J436" s="127"/>
      <c r="K436" s="127"/>
      <c r="L436" s="127"/>
      <c r="M436" s="127"/>
      <c r="N436" s="127"/>
      <c r="O436" s="127"/>
      <c r="P436" s="127"/>
      <c r="Q436" s="127"/>
      <c r="R436" s="127"/>
      <c r="S436" s="127"/>
      <c r="T436" s="127"/>
      <c r="U436" s="1"/>
      <c r="V436" s="1"/>
      <c r="W436" s="1"/>
      <c r="X436" s="1"/>
      <c r="Y436" s="1"/>
      <c r="Z436" s="1"/>
      <c r="AA436" s="1"/>
      <c r="AB436" s="1"/>
      <c r="AC436" s="1"/>
      <c r="AD436" s="1"/>
      <c r="AE436" s="1"/>
      <c r="AF436" s="127"/>
      <c r="AG436" s="127"/>
      <c r="AH436" s="128"/>
      <c r="AI436" s="299"/>
      <c r="AJ436" s="298"/>
      <c r="AK436" s="298"/>
      <c r="AL436" s="298"/>
      <c r="AM436" s="298"/>
      <c r="AN436" s="298"/>
      <c r="AO436" s="298"/>
      <c r="AP436" s="298"/>
      <c r="AQ436" s="298"/>
      <c r="AR436" s="298"/>
      <c r="AS436" s="298"/>
      <c r="AT436" s="298"/>
      <c r="AU436" s="121"/>
      <c r="AV436" s="116"/>
      <c r="AW436" s="10"/>
      <c r="AX436" s="298"/>
      <c r="AY436" s="298"/>
      <c r="AZ436" s="298"/>
      <c r="BA436" s="298"/>
      <c r="BB436" s="298"/>
      <c r="BC436" s="298"/>
      <c r="BD436" s="298"/>
      <c r="BE436" s="298"/>
      <c r="BF436" s="298"/>
      <c r="BG436" s="298"/>
      <c r="BH436" s="298"/>
      <c r="BI436" s="121"/>
      <c r="BJ436" s="116"/>
      <c r="BK436" s="200"/>
      <c r="BL436" s="129"/>
      <c r="BM436" s="160"/>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c r="DH436" s="129"/>
      <c r="DI436" s="129"/>
      <c r="DJ436" s="129"/>
      <c r="DK436" s="129"/>
      <c r="DL436" s="129"/>
      <c r="DM436" s="129"/>
      <c r="DN436" s="129"/>
      <c r="DO436" s="129"/>
      <c r="DP436" s="129"/>
      <c r="DQ436" s="129"/>
      <c r="DR436" s="129"/>
      <c r="DS436" s="129"/>
      <c r="DT436" s="129"/>
      <c r="DU436" s="129"/>
      <c r="DV436" s="129"/>
      <c r="DW436" s="129"/>
      <c r="DX436" s="129"/>
      <c r="DY436" s="129"/>
      <c r="DZ436" s="129"/>
      <c r="EA436" s="129"/>
      <c r="EB436" s="129"/>
      <c r="EC436" s="129"/>
      <c r="ED436" s="129"/>
      <c r="EE436" s="129"/>
      <c r="EF436" s="129"/>
      <c r="EG436" s="129"/>
      <c r="EH436" s="129"/>
      <c r="EI436" s="129"/>
      <c r="EJ436" s="129"/>
      <c r="EK436" s="129"/>
      <c r="EL436" s="129"/>
      <c r="EM436" s="129"/>
      <c r="EN436" s="129"/>
      <c r="EO436" s="129"/>
      <c r="EP436" s="129"/>
      <c r="EQ436" s="129"/>
      <c r="ER436" s="129"/>
      <c r="ES436" s="129"/>
      <c r="ET436" s="129"/>
      <c r="EU436" s="129"/>
      <c r="EV436" s="129"/>
      <c r="EW436" s="129"/>
    </row>
    <row r="437" spans="1:153" ht="2.25" customHeight="1">
      <c r="A437" s="133"/>
      <c r="B437" s="133"/>
      <c r="C437" s="42"/>
      <c r="D437" s="126"/>
      <c r="E437" s="126"/>
      <c r="F437" s="137"/>
      <c r="G437" s="126"/>
      <c r="H437" s="126"/>
      <c r="I437" s="126"/>
      <c r="J437" s="126"/>
      <c r="K437" s="126"/>
      <c r="L437" s="126"/>
      <c r="M437" s="126"/>
      <c r="N437" s="126"/>
      <c r="O437" s="126"/>
      <c r="P437" s="126"/>
      <c r="Q437" s="126"/>
      <c r="R437" s="126"/>
      <c r="S437" s="126"/>
      <c r="T437" s="126"/>
      <c r="U437" s="125"/>
      <c r="V437" s="125"/>
      <c r="W437" s="125"/>
      <c r="X437" s="125"/>
      <c r="Y437" s="125"/>
      <c r="Z437" s="125"/>
      <c r="AA437" s="125"/>
      <c r="AB437" s="125"/>
      <c r="AC437" s="125"/>
      <c r="AD437" s="125"/>
      <c r="AE437" s="125"/>
      <c r="AF437" s="293"/>
      <c r="AG437" s="293"/>
      <c r="AH437" s="293"/>
      <c r="AI437" s="294"/>
      <c r="AJ437" s="295"/>
      <c r="AK437" s="295"/>
      <c r="AL437" s="295"/>
      <c r="AM437" s="295"/>
      <c r="AN437" s="295"/>
      <c r="AO437" s="295"/>
      <c r="AP437" s="295"/>
      <c r="AQ437" s="295"/>
      <c r="AR437" s="295"/>
      <c r="AS437" s="295"/>
      <c r="AT437" s="295"/>
      <c r="AU437" s="122"/>
      <c r="AV437" s="115"/>
      <c r="AW437" s="7"/>
      <c r="AX437" s="295"/>
      <c r="AY437" s="295"/>
      <c r="AZ437" s="295"/>
      <c r="BA437" s="295"/>
      <c r="BB437" s="295"/>
      <c r="BC437" s="295"/>
      <c r="BD437" s="295"/>
      <c r="BE437" s="295"/>
      <c r="BF437" s="295"/>
      <c r="BG437" s="295"/>
      <c r="BH437" s="295"/>
      <c r="BI437" s="122"/>
      <c r="BJ437" s="115"/>
      <c r="BK437" s="200"/>
      <c r="BL437" s="129"/>
      <c r="BM437" s="160"/>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c r="DH437" s="129"/>
      <c r="DI437" s="129"/>
      <c r="DJ437" s="129"/>
      <c r="DK437" s="129"/>
      <c r="DL437" s="129"/>
      <c r="DM437" s="129"/>
      <c r="DN437" s="129"/>
      <c r="DO437" s="129"/>
      <c r="DP437" s="129"/>
      <c r="DQ437" s="129"/>
      <c r="DR437" s="129"/>
      <c r="DS437" s="129"/>
      <c r="DT437" s="129"/>
      <c r="DU437" s="129"/>
      <c r="DV437" s="129"/>
      <c r="DW437" s="129"/>
      <c r="DX437" s="129"/>
      <c r="DY437" s="129"/>
      <c r="DZ437" s="129"/>
      <c r="EA437" s="129"/>
      <c r="EB437" s="129"/>
      <c r="EC437" s="129"/>
      <c r="ED437" s="129"/>
      <c r="EE437" s="129"/>
      <c r="EF437" s="129"/>
      <c r="EG437" s="129"/>
      <c r="EH437" s="129"/>
      <c r="EI437" s="129"/>
      <c r="EJ437" s="129"/>
      <c r="EK437" s="129"/>
      <c r="EL437" s="129"/>
      <c r="EM437" s="129"/>
      <c r="EN437" s="129"/>
      <c r="EO437" s="129"/>
      <c r="EP437" s="129"/>
      <c r="EQ437" s="129"/>
      <c r="ER437" s="129"/>
      <c r="ES437" s="129"/>
      <c r="ET437" s="129"/>
      <c r="EU437" s="129"/>
      <c r="EV437" s="129"/>
      <c r="EW437" s="129"/>
    </row>
    <row r="438" spans="1:153" ht="19.5" customHeight="1">
      <c r="A438" s="133"/>
      <c r="B438" s="133"/>
      <c r="C438" s="38" t="s">
        <v>10</v>
      </c>
      <c r="D438" s="126"/>
      <c r="E438" s="126"/>
      <c r="F438" s="137"/>
      <c r="G438" s="126"/>
      <c r="H438" s="126"/>
      <c r="I438" s="126"/>
      <c r="J438" s="126"/>
      <c r="K438" s="126"/>
      <c r="L438" s="126"/>
      <c r="M438" s="126"/>
      <c r="N438" s="126"/>
      <c r="O438" s="126"/>
      <c r="P438" s="126"/>
      <c r="Q438" s="126"/>
      <c r="R438" s="126"/>
      <c r="S438" s="126"/>
      <c r="T438" s="126"/>
      <c r="U438" s="125"/>
      <c r="V438" s="125"/>
      <c r="W438" s="125"/>
      <c r="X438" s="125"/>
      <c r="Y438" s="125"/>
      <c r="Z438" s="125"/>
      <c r="AA438" s="125"/>
      <c r="AB438" s="125"/>
      <c r="AC438" s="125"/>
      <c r="AD438" s="125"/>
      <c r="AE438" s="125"/>
      <c r="AF438" s="310" t="s">
        <v>3231</v>
      </c>
      <c r="AG438" s="310"/>
      <c r="AH438" s="310"/>
      <c r="AI438" s="294"/>
      <c r="AJ438" s="312"/>
      <c r="AK438" s="313"/>
      <c r="AL438" s="313"/>
      <c r="AM438" s="313"/>
      <c r="AN438" s="313"/>
      <c r="AO438" s="313"/>
      <c r="AP438" s="313"/>
      <c r="AQ438" s="313"/>
      <c r="AR438" s="313"/>
      <c r="AS438" s="313"/>
      <c r="AT438" s="314"/>
      <c r="AU438" s="122"/>
      <c r="AV438" s="115" t="s">
        <v>0</v>
      </c>
      <c r="AW438" s="295"/>
      <c r="AX438" s="312"/>
      <c r="AY438" s="313"/>
      <c r="AZ438" s="313"/>
      <c r="BA438" s="313"/>
      <c r="BB438" s="313"/>
      <c r="BC438" s="313"/>
      <c r="BD438" s="313"/>
      <c r="BE438" s="313"/>
      <c r="BF438" s="313"/>
      <c r="BG438" s="313"/>
      <c r="BH438" s="314"/>
      <c r="BI438" s="122"/>
      <c r="BJ438" s="115" t="s">
        <v>2</v>
      </c>
      <c r="BK438" s="200"/>
      <c r="BL438" s="130" t="str">
        <f>IF(BM438&lt;&gt;"","●","")</f>
        <v/>
      </c>
      <c r="BM438" s="132" t="str">
        <f>IF(OR(AND(OR(AJ438=0,AJ438=""),AX438&gt;0),AND(AJ438&gt;0,OR(AX438=0,AX438=""))),"「レセプト件数」、「算定回数」のいずれかが「0」か「空白」となっていますが、それ以外が1以上となっています。正しいレセプト件数・算定回数をご記入ください。",IF(AJ438&gt;AX438,"「算定回数」が「レセプト件数」よりも小さくなっています。算定レセプトにおける算定回数をご記入ください。",""))</f>
        <v/>
      </c>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131"/>
      <c r="CW438" s="131"/>
      <c r="CX438" s="131"/>
      <c r="CY438" s="129"/>
      <c r="CZ438" s="129"/>
      <c r="DA438" s="129"/>
      <c r="DB438" s="129"/>
      <c r="DC438" s="129"/>
      <c r="DD438" s="129"/>
      <c r="DE438" s="129"/>
      <c r="DF438" s="129"/>
      <c r="DG438" s="129"/>
      <c r="DH438" s="129"/>
      <c r="DI438" s="129"/>
      <c r="DJ438" s="129"/>
      <c r="DK438" s="129"/>
      <c r="DL438" s="129"/>
      <c r="DM438" s="129"/>
      <c r="DN438" s="129"/>
      <c r="DO438" s="129"/>
      <c r="DP438" s="129"/>
      <c r="DQ438" s="129"/>
      <c r="DR438" s="129"/>
      <c r="DS438" s="129"/>
      <c r="DT438" s="129"/>
      <c r="DU438" s="129"/>
      <c r="DV438" s="129"/>
      <c r="DW438" s="129"/>
      <c r="DX438" s="129"/>
      <c r="DY438" s="129"/>
      <c r="DZ438" s="129"/>
      <c r="EA438" s="129"/>
      <c r="EB438" s="129"/>
      <c r="EC438" s="129"/>
      <c r="ED438" s="129"/>
      <c r="EE438" s="129"/>
      <c r="EF438" s="129"/>
      <c r="EG438" s="129"/>
      <c r="EH438" s="129"/>
      <c r="EI438" s="129"/>
      <c r="EJ438" s="129"/>
      <c r="EK438" s="129"/>
      <c r="EL438" s="129"/>
      <c r="EM438" s="129"/>
      <c r="EN438" s="129"/>
      <c r="EO438" s="129"/>
      <c r="EP438" s="129"/>
      <c r="EQ438" s="129"/>
      <c r="ER438" s="129"/>
      <c r="ES438" s="129"/>
      <c r="ET438" s="129"/>
      <c r="EU438" s="129"/>
      <c r="EV438" s="129"/>
      <c r="EW438" s="129"/>
    </row>
    <row r="439" spans="1:153" ht="2.25" customHeight="1" thickBot="1">
      <c r="A439" s="133"/>
      <c r="B439" s="133"/>
      <c r="C439" s="39"/>
      <c r="D439" s="127"/>
      <c r="E439" s="127"/>
      <c r="F439" s="134"/>
      <c r="G439" s="127"/>
      <c r="H439" s="127"/>
      <c r="I439" s="127"/>
      <c r="J439" s="127"/>
      <c r="K439" s="127"/>
      <c r="L439" s="127"/>
      <c r="M439" s="127"/>
      <c r="N439" s="127"/>
      <c r="O439" s="127"/>
      <c r="P439" s="127"/>
      <c r="Q439" s="127"/>
      <c r="R439" s="127"/>
      <c r="S439" s="127"/>
      <c r="T439" s="127"/>
      <c r="U439" s="1"/>
      <c r="V439" s="1"/>
      <c r="W439" s="1"/>
      <c r="X439" s="1"/>
      <c r="Y439" s="1"/>
      <c r="Z439" s="1"/>
      <c r="AA439" s="1"/>
      <c r="AB439" s="1"/>
      <c r="AC439" s="1"/>
      <c r="AD439" s="1"/>
      <c r="AE439" s="1"/>
      <c r="AF439" s="127"/>
      <c r="AG439" s="127"/>
      <c r="AH439" s="128"/>
      <c r="AI439" s="299"/>
      <c r="AJ439" s="298"/>
      <c r="AK439" s="298"/>
      <c r="AL439" s="298"/>
      <c r="AM439" s="298"/>
      <c r="AN439" s="298"/>
      <c r="AO439" s="298"/>
      <c r="AP439" s="298"/>
      <c r="AQ439" s="298"/>
      <c r="AR439" s="298"/>
      <c r="AS439" s="298"/>
      <c r="AT439" s="298"/>
      <c r="AU439" s="121"/>
      <c r="AV439" s="116"/>
      <c r="AW439" s="10"/>
      <c r="AX439" s="298"/>
      <c r="AY439" s="298"/>
      <c r="AZ439" s="298"/>
      <c r="BA439" s="298"/>
      <c r="BB439" s="298"/>
      <c r="BC439" s="298"/>
      <c r="BD439" s="298"/>
      <c r="BE439" s="298"/>
      <c r="BF439" s="298"/>
      <c r="BG439" s="298"/>
      <c r="BH439" s="298"/>
      <c r="BI439" s="121"/>
      <c r="BJ439" s="116"/>
      <c r="BK439" s="200"/>
      <c r="BL439" s="129"/>
      <c r="BM439" s="160"/>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c r="DH439" s="129"/>
      <c r="DI439" s="129"/>
      <c r="DJ439" s="129"/>
      <c r="DK439" s="129"/>
      <c r="DL439" s="129"/>
      <c r="DM439" s="129"/>
      <c r="DN439" s="129"/>
      <c r="DO439" s="129"/>
      <c r="DP439" s="129"/>
      <c r="DQ439" s="129"/>
      <c r="DR439" s="129"/>
      <c r="DS439" s="129"/>
      <c r="DT439" s="129"/>
      <c r="DU439" s="129"/>
      <c r="DV439" s="129"/>
      <c r="DW439" s="129"/>
      <c r="DX439" s="129"/>
      <c r="DY439" s="129"/>
      <c r="DZ439" s="129"/>
      <c r="EA439" s="129"/>
      <c r="EB439" s="129"/>
      <c r="EC439" s="129"/>
      <c r="ED439" s="129"/>
      <c r="EE439" s="129"/>
      <c r="EF439" s="129"/>
      <c r="EG439" s="129"/>
      <c r="EH439" s="129"/>
      <c r="EI439" s="129"/>
      <c r="EJ439" s="129"/>
      <c r="EK439" s="129"/>
      <c r="EL439" s="129"/>
      <c r="EM439" s="129"/>
      <c r="EN439" s="129"/>
      <c r="EO439" s="129"/>
      <c r="EP439" s="129"/>
      <c r="EQ439" s="129"/>
      <c r="ER439" s="129"/>
      <c r="ES439" s="129"/>
      <c r="ET439" s="129"/>
      <c r="EU439" s="129"/>
      <c r="EV439" s="129"/>
      <c r="EW439" s="129"/>
    </row>
    <row r="440" spans="1:153" ht="2.25" customHeight="1">
      <c r="A440" s="133"/>
      <c r="B440" s="133"/>
      <c r="C440" s="38"/>
      <c r="D440" s="126"/>
      <c r="E440" s="126"/>
      <c r="F440" s="137"/>
      <c r="G440" s="126"/>
      <c r="H440" s="126"/>
      <c r="I440" s="126"/>
      <c r="J440" s="126"/>
      <c r="K440" s="126"/>
      <c r="L440" s="126"/>
      <c r="M440" s="126"/>
      <c r="N440" s="126"/>
      <c r="O440" s="126"/>
      <c r="P440" s="126"/>
      <c r="Q440" s="126"/>
      <c r="R440" s="126"/>
      <c r="S440" s="126"/>
      <c r="T440" s="126"/>
      <c r="U440" s="125"/>
      <c r="V440" s="125"/>
      <c r="W440" s="125"/>
      <c r="X440" s="125"/>
      <c r="Y440" s="125"/>
      <c r="Z440" s="125"/>
      <c r="AA440" s="125"/>
      <c r="AB440" s="125"/>
      <c r="AC440" s="125"/>
      <c r="AD440" s="125"/>
      <c r="AE440" s="125"/>
      <c r="AF440" s="293"/>
      <c r="AG440" s="293"/>
      <c r="AH440" s="293"/>
      <c r="AI440" s="294"/>
      <c r="AJ440" s="295"/>
      <c r="AK440" s="295"/>
      <c r="AL440" s="295"/>
      <c r="AM440" s="295"/>
      <c r="AN440" s="295"/>
      <c r="AO440" s="295"/>
      <c r="AP440" s="295"/>
      <c r="AQ440" s="295"/>
      <c r="AR440" s="295"/>
      <c r="AS440" s="295"/>
      <c r="AT440" s="295"/>
      <c r="AU440" s="122"/>
      <c r="AV440" s="115"/>
      <c r="AW440" s="7"/>
      <c r="AX440" s="295"/>
      <c r="AY440" s="295"/>
      <c r="AZ440" s="295"/>
      <c r="BA440" s="295"/>
      <c r="BB440" s="295"/>
      <c r="BC440" s="295"/>
      <c r="BD440" s="295"/>
      <c r="BE440" s="295"/>
      <c r="BF440" s="295"/>
      <c r="BG440" s="295"/>
      <c r="BH440" s="295"/>
      <c r="BI440" s="122"/>
      <c r="BJ440" s="115"/>
      <c r="BK440" s="200"/>
      <c r="BL440" s="129"/>
      <c r="BM440" s="160"/>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c r="DH440" s="129"/>
      <c r="DI440" s="129"/>
      <c r="DJ440" s="129"/>
      <c r="DK440" s="129"/>
      <c r="DL440" s="129"/>
      <c r="DM440" s="129"/>
      <c r="DN440" s="129"/>
      <c r="DO440" s="129"/>
      <c r="DP440" s="129"/>
      <c r="DQ440" s="129"/>
      <c r="DR440" s="129"/>
      <c r="DS440" s="129"/>
      <c r="DT440" s="129"/>
      <c r="DU440" s="129"/>
      <c r="DV440" s="129"/>
      <c r="DW440" s="129"/>
      <c r="DX440" s="129"/>
      <c r="DY440" s="129"/>
      <c r="DZ440" s="129"/>
      <c r="EA440" s="129"/>
      <c r="EB440" s="129"/>
      <c r="EC440" s="129"/>
      <c r="ED440" s="129"/>
      <c r="EE440" s="129"/>
      <c r="EF440" s="129"/>
      <c r="EG440" s="129"/>
      <c r="EH440" s="129"/>
      <c r="EI440" s="129"/>
      <c r="EJ440" s="129"/>
      <c r="EK440" s="129"/>
      <c r="EL440" s="129"/>
      <c r="EM440" s="129"/>
      <c r="EN440" s="129"/>
      <c r="EO440" s="129"/>
      <c r="EP440" s="129"/>
      <c r="EQ440" s="129"/>
      <c r="ER440" s="129"/>
      <c r="ES440" s="129"/>
      <c r="ET440" s="129"/>
      <c r="EU440" s="129"/>
      <c r="EV440" s="129"/>
      <c r="EW440" s="129"/>
    </row>
    <row r="441" spans="1:153" ht="19.5" customHeight="1">
      <c r="A441" s="133"/>
      <c r="B441" s="133"/>
      <c r="C441" s="38" t="s">
        <v>11</v>
      </c>
      <c r="D441" s="126"/>
      <c r="E441" s="126"/>
      <c r="F441" s="137"/>
      <c r="G441" s="126"/>
      <c r="H441" s="126"/>
      <c r="I441" s="126"/>
      <c r="J441" s="126"/>
      <c r="K441" s="126"/>
      <c r="L441" s="126"/>
      <c r="M441" s="126"/>
      <c r="N441" s="126"/>
      <c r="O441" s="126"/>
      <c r="P441" s="126"/>
      <c r="Q441" s="126"/>
      <c r="R441" s="126"/>
      <c r="S441" s="126"/>
      <c r="T441" s="126"/>
      <c r="U441" s="125"/>
      <c r="V441" s="125"/>
      <c r="W441" s="125"/>
      <c r="X441" s="125"/>
      <c r="Y441" s="125"/>
      <c r="Z441" s="125"/>
      <c r="AA441" s="125"/>
      <c r="AB441" s="125"/>
      <c r="AC441" s="125"/>
      <c r="AD441" s="125"/>
      <c r="AE441" s="125"/>
      <c r="AF441" s="310" t="s">
        <v>3232</v>
      </c>
      <c r="AG441" s="310"/>
      <c r="AH441" s="310"/>
      <c r="AI441" s="294"/>
      <c r="AJ441" s="312"/>
      <c r="AK441" s="313"/>
      <c r="AL441" s="313"/>
      <c r="AM441" s="313"/>
      <c r="AN441" s="313"/>
      <c r="AO441" s="313"/>
      <c r="AP441" s="313"/>
      <c r="AQ441" s="313"/>
      <c r="AR441" s="313"/>
      <c r="AS441" s="313"/>
      <c r="AT441" s="314"/>
      <c r="AU441" s="122"/>
      <c r="AV441" s="115" t="s">
        <v>0</v>
      </c>
      <c r="AW441" s="295"/>
      <c r="AX441" s="312"/>
      <c r="AY441" s="313"/>
      <c r="AZ441" s="313"/>
      <c r="BA441" s="313"/>
      <c r="BB441" s="313"/>
      <c r="BC441" s="313"/>
      <c r="BD441" s="313"/>
      <c r="BE441" s="313"/>
      <c r="BF441" s="313"/>
      <c r="BG441" s="313"/>
      <c r="BH441" s="314"/>
      <c r="BI441" s="122"/>
      <c r="BJ441" s="115" t="s">
        <v>2</v>
      </c>
      <c r="BK441" s="200"/>
      <c r="BL441" s="130" t="str">
        <f>IF(BM441&lt;&gt;"","●","")</f>
        <v/>
      </c>
      <c r="BM441" s="132" t="str">
        <f>IF(OR(AND(OR(AJ441=0,AJ441=""),AX441&gt;0),AND(AJ441&gt;0,OR(AX441=0,AX441=""))),"「レセプト件数」、「算定回数」のいずれかが「0」か「空白」となっていますが、それ以外が1以上となっています。正しいレセプト件数・算定回数をご記入ください。",IF(AJ441&gt;AX441,"「算定回数」が「レセプト件数」よりも小さくなっています。算定レセプトにおける算定回数をご記入ください。",""))</f>
        <v/>
      </c>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31"/>
      <c r="CW441" s="131"/>
      <c r="CX441" s="131"/>
      <c r="CY441" s="129"/>
      <c r="CZ441" s="129"/>
      <c r="DA441" s="129"/>
      <c r="DB441" s="129"/>
      <c r="DC441" s="129"/>
      <c r="DD441" s="129"/>
      <c r="DE441" s="129"/>
      <c r="DF441" s="129"/>
      <c r="DG441" s="129"/>
      <c r="DH441" s="129"/>
      <c r="DI441" s="129"/>
      <c r="DJ441" s="129"/>
      <c r="DK441" s="129"/>
      <c r="DL441" s="129"/>
      <c r="DM441" s="129"/>
      <c r="DN441" s="129"/>
      <c r="DO441" s="129"/>
      <c r="DP441" s="129"/>
      <c r="DQ441" s="129"/>
      <c r="DR441" s="129"/>
      <c r="DS441" s="129"/>
      <c r="DT441" s="129"/>
      <c r="DU441" s="129"/>
      <c r="DV441" s="129"/>
      <c r="DW441" s="129"/>
      <c r="DX441" s="129"/>
      <c r="DY441" s="129"/>
      <c r="DZ441" s="129"/>
      <c r="EA441" s="129"/>
      <c r="EB441" s="129"/>
      <c r="EC441" s="129"/>
      <c r="ED441" s="129"/>
      <c r="EE441" s="129"/>
      <c r="EF441" s="129"/>
      <c r="EG441" s="129"/>
      <c r="EH441" s="129"/>
      <c r="EI441" s="129"/>
      <c r="EJ441" s="129"/>
      <c r="EK441" s="129"/>
      <c r="EL441" s="129"/>
      <c r="EM441" s="129"/>
      <c r="EN441" s="129"/>
      <c r="EO441" s="129"/>
      <c r="EP441" s="129"/>
      <c r="EQ441" s="129"/>
      <c r="ER441" s="129"/>
      <c r="ES441" s="129"/>
      <c r="ET441" s="129"/>
      <c r="EU441" s="129"/>
      <c r="EV441" s="129"/>
      <c r="EW441" s="129"/>
    </row>
    <row r="442" spans="1:153" ht="2.25" customHeight="1" thickBot="1">
      <c r="A442" s="133"/>
      <c r="B442" s="133"/>
      <c r="C442" s="39"/>
      <c r="D442" s="127"/>
      <c r="E442" s="127"/>
      <c r="F442" s="134"/>
      <c r="G442" s="127"/>
      <c r="H442" s="127"/>
      <c r="I442" s="127"/>
      <c r="J442" s="127"/>
      <c r="K442" s="127"/>
      <c r="L442" s="127"/>
      <c r="M442" s="127"/>
      <c r="N442" s="127"/>
      <c r="O442" s="127"/>
      <c r="P442" s="127"/>
      <c r="Q442" s="127"/>
      <c r="R442" s="127"/>
      <c r="S442" s="127"/>
      <c r="T442" s="127"/>
      <c r="U442" s="1"/>
      <c r="V442" s="1"/>
      <c r="W442" s="1"/>
      <c r="X442" s="1"/>
      <c r="Y442" s="1"/>
      <c r="Z442" s="1"/>
      <c r="AA442" s="1"/>
      <c r="AB442" s="1"/>
      <c r="AC442" s="1"/>
      <c r="AD442" s="1"/>
      <c r="AE442" s="1"/>
      <c r="AF442" s="127"/>
      <c r="AG442" s="127"/>
      <c r="AH442" s="128"/>
      <c r="AI442" s="299"/>
      <c r="AJ442" s="298"/>
      <c r="AK442" s="298"/>
      <c r="AL442" s="298"/>
      <c r="AM442" s="298"/>
      <c r="AN442" s="298"/>
      <c r="AO442" s="298"/>
      <c r="AP442" s="298"/>
      <c r="AQ442" s="298"/>
      <c r="AR442" s="298"/>
      <c r="AS442" s="298"/>
      <c r="AT442" s="298"/>
      <c r="AU442" s="121"/>
      <c r="AV442" s="116"/>
      <c r="AW442" s="10"/>
      <c r="AX442" s="298"/>
      <c r="AY442" s="298"/>
      <c r="AZ442" s="298"/>
      <c r="BA442" s="298"/>
      <c r="BB442" s="298"/>
      <c r="BC442" s="298"/>
      <c r="BD442" s="298"/>
      <c r="BE442" s="298"/>
      <c r="BF442" s="298"/>
      <c r="BG442" s="298"/>
      <c r="BH442" s="298"/>
      <c r="BI442" s="121"/>
      <c r="BJ442" s="116"/>
      <c r="BK442" s="200"/>
      <c r="BL442" s="129"/>
      <c r="BM442" s="160"/>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c r="DH442" s="129"/>
      <c r="DI442" s="129"/>
      <c r="DJ442" s="129"/>
      <c r="DK442" s="129"/>
      <c r="DL442" s="129"/>
      <c r="DM442" s="129"/>
      <c r="DN442" s="129"/>
      <c r="DO442" s="129"/>
      <c r="DP442" s="129"/>
      <c r="DQ442" s="129"/>
      <c r="DR442" s="129"/>
      <c r="DS442" s="129"/>
      <c r="DT442" s="129"/>
      <c r="DU442" s="129"/>
      <c r="DV442" s="129"/>
      <c r="DW442" s="129"/>
      <c r="DX442" s="129"/>
      <c r="DY442" s="129"/>
      <c r="DZ442" s="129"/>
      <c r="EA442" s="129"/>
      <c r="EB442" s="129"/>
      <c r="EC442" s="129"/>
      <c r="ED442" s="129"/>
      <c r="EE442" s="129"/>
      <c r="EF442" s="129"/>
      <c r="EG442" s="129"/>
      <c r="EH442" s="129"/>
      <c r="EI442" s="129"/>
      <c r="EJ442" s="129"/>
      <c r="EK442" s="129"/>
      <c r="EL442" s="129"/>
      <c r="EM442" s="129"/>
      <c r="EN442" s="129"/>
      <c r="EO442" s="129"/>
      <c r="EP442" s="129"/>
      <c r="EQ442" s="129"/>
      <c r="ER442" s="129"/>
      <c r="ES442" s="129"/>
      <c r="ET442" s="129"/>
      <c r="EU442" s="129"/>
      <c r="EV442" s="129"/>
      <c r="EW442" s="129"/>
    </row>
    <row r="443" spans="1:153" ht="2.25" customHeight="1">
      <c r="A443" s="133"/>
      <c r="B443" s="133"/>
      <c r="C443" s="38"/>
      <c r="D443" s="126"/>
      <c r="E443" s="126"/>
      <c r="F443" s="137"/>
      <c r="G443" s="126"/>
      <c r="H443" s="126"/>
      <c r="I443" s="126"/>
      <c r="J443" s="126"/>
      <c r="K443" s="126"/>
      <c r="L443" s="126"/>
      <c r="M443" s="126"/>
      <c r="N443" s="126"/>
      <c r="O443" s="126"/>
      <c r="P443" s="126"/>
      <c r="Q443" s="126"/>
      <c r="R443" s="126"/>
      <c r="S443" s="126"/>
      <c r="T443" s="126"/>
      <c r="U443" s="125"/>
      <c r="V443" s="125"/>
      <c r="W443" s="125"/>
      <c r="X443" s="125"/>
      <c r="Y443" s="125"/>
      <c r="Z443" s="125"/>
      <c r="AA443" s="125"/>
      <c r="AB443" s="125"/>
      <c r="AC443" s="125"/>
      <c r="AD443" s="125"/>
      <c r="AE443" s="125"/>
      <c r="AF443" s="293"/>
      <c r="AG443" s="293"/>
      <c r="AH443" s="293"/>
      <c r="AI443" s="294"/>
      <c r="AJ443" s="295"/>
      <c r="AK443" s="295"/>
      <c r="AL443" s="295"/>
      <c r="AM443" s="295"/>
      <c r="AN443" s="295"/>
      <c r="AO443" s="295"/>
      <c r="AP443" s="295"/>
      <c r="AQ443" s="295"/>
      <c r="AR443" s="295"/>
      <c r="AS443" s="295"/>
      <c r="AT443" s="295"/>
      <c r="AU443" s="122"/>
      <c r="AV443" s="115"/>
      <c r="AW443" s="7"/>
      <c r="AX443" s="295"/>
      <c r="AY443" s="295"/>
      <c r="AZ443" s="295"/>
      <c r="BA443" s="295"/>
      <c r="BB443" s="295"/>
      <c r="BC443" s="295"/>
      <c r="BD443" s="295"/>
      <c r="BE443" s="295"/>
      <c r="BF443" s="295"/>
      <c r="BG443" s="295"/>
      <c r="BH443" s="295"/>
      <c r="BI443" s="122"/>
      <c r="BJ443" s="115"/>
      <c r="BK443" s="200"/>
      <c r="BL443" s="129"/>
      <c r="BM443" s="160"/>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c r="DH443" s="129"/>
      <c r="DI443" s="129"/>
      <c r="DJ443" s="129"/>
      <c r="DK443" s="129"/>
      <c r="DL443" s="129"/>
      <c r="DM443" s="129"/>
      <c r="DN443" s="129"/>
      <c r="DO443" s="129"/>
      <c r="DP443" s="129"/>
      <c r="DQ443" s="129"/>
      <c r="DR443" s="129"/>
      <c r="DS443" s="129"/>
      <c r="DT443" s="129"/>
      <c r="DU443" s="129"/>
      <c r="DV443" s="129"/>
      <c r="DW443" s="129"/>
      <c r="DX443" s="129"/>
      <c r="DY443" s="129"/>
      <c r="DZ443" s="129"/>
      <c r="EA443" s="129"/>
      <c r="EB443" s="129"/>
      <c r="EC443" s="129"/>
      <c r="ED443" s="129"/>
      <c r="EE443" s="129"/>
      <c r="EF443" s="129"/>
      <c r="EG443" s="129"/>
      <c r="EH443" s="129"/>
      <c r="EI443" s="129"/>
      <c r="EJ443" s="129"/>
      <c r="EK443" s="129"/>
      <c r="EL443" s="129"/>
      <c r="EM443" s="129"/>
      <c r="EN443" s="129"/>
      <c r="EO443" s="129"/>
      <c r="EP443" s="129"/>
      <c r="EQ443" s="129"/>
      <c r="ER443" s="129"/>
      <c r="ES443" s="129"/>
      <c r="ET443" s="129"/>
      <c r="EU443" s="129"/>
      <c r="EV443" s="129"/>
      <c r="EW443" s="129"/>
    </row>
    <row r="444" spans="1:153" ht="19.5" customHeight="1">
      <c r="A444" s="133"/>
      <c r="B444" s="133"/>
      <c r="C444" s="38" t="s">
        <v>12</v>
      </c>
      <c r="D444" s="126"/>
      <c r="E444" s="126"/>
      <c r="F444" s="137"/>
      <c r="G444" s="126"/>
      <c r="H444" s="126"/>
      <c r="I444" s="126"/>
      <c r="J444" s="126"/>
      <c r="K444" s="126"/>
      <c r="L444" s="126"/>
      <c r="M444" s="126"/>
      <c r="N444" s="126"/>
      <c r="O444" s="126"/>
      <c r="P444" s="126"/>
      <c r="Q444" s="126"/>
      <c r="R444" s="126"/>
      <c r="S444" s="126"/>
      <c r="T444" s="126"/>
      <c r="U444" s="125"/>
      <c r="V444" s="125"/>
      <c r="W444" s="125"/>
      <c r="X444" s="125"/>
      <c r="Y444" s="125"/>
      <c r="Z444" s="125"/>
      <c r="AA444" s="125"/>
      <c r="AB444" s="125"/>
      <c r="AC444" s="125"/>
      <c r="AD444" s="125"/>
      <c r="AE444" s="125"/>
      <c r="AF444" s="310" t="s">
        <v>3233</v>
      </c>
      <c r="AG444" s="310"/>
      <c r="AH444" s="310"/>
      <c r="AI444" s="294"/>
      <c r="AJ444" s="312"/>
      <c r="AK444" s="313"/>
      <c r="AL444" s="313"/>
      <c r="AM444" s="313"/>
      <c r="AN444" s="313"/>
      <c r="AO444" s="313"/>
      <c r="AP444" s="313"/>
      <c r="AQ444" s="313"/>
      <c r="AR444" s="313"/>
      <c r="AS444" s="313"/>
      <c r="AT444" s="314"/>
      <c r="AU444" s="122"/>
      <c r="AV444" s="115" t="s">
        <v>0</v>
      </c>
      <c r="AW444" s="295"/>
      <c r="AX444" s="312"/>
      <c r="AY444" s="313"/>
      <c r="AZ444" s="313"/>
      <c r="BA444" s="313"/>
      <c r="BB444" s="313"/>
      <c r="BC444" s="313"/>
      <c r="BD444" s="313"/>
      <c r="BE444" s="313"/>
      <c r="BF444" s="313"/>
      <c r="BG444" s="313"/>
      <c r="BH444" s="314"/>
      <c r="BI444" s="122"/>
      <c r="BJ444" s="115" t="s">
        <v>2</v>
      </c>
      <c r="BK444" s="200"/>
      <c r="BL444" s="130" t="str">
        <f>IF(BM444&lt;&gt;"","●","")</f>
        <v/>
      </c>
      <c r="BM444" s="132" t="str">
        <f>IF(OR(AND(OR(AJ444=0,AJ444=""),AX444&gt;0),AND(AJ444&gt;0,OR(AX444=0,AX444=""))),"「レセプト件数」、「算定回数」のいずれかが「0」か「空白」となっていますが、それ以外が1以上となっています。正しいレセプト件数・算定回数をご記入ください。",IF(AJ444&gt;AX444,"「算定回数」が「レセプト件数」よりも小さくなっています。算定レセプトにおける算定回数をご記入ください。",""))</f>
        <v/>
      </c>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131"/>
      <c r="CW444" s="131"/>
      <c r="CX444" s="131"/>
      <c r="CY444" s="129"/>
      <c r="CZ444" s="129"/>
      <c r="DA444" s="129"/>
      <c r="DB444" s="129"/>
      <c r="DC444" s="129"/>
      <c r="DD444" s="129"/>
      <c r="DE444" s="129"/>
      <c r="DF444" s="129"/>
      <c r="DG444" s="129"/>
      <c r="DH444" s="129"/>
      <c r="DI444" s="129"/>
      <c r="DJ444" s="129"/>
      <c r="DK444" s="129"/>
      <c r="DL444" s="129"/>
      <c r="DM444" s="129"/>
      <c r="DN444" s="129"/>
      <c r="DO444" s="129"/>
      <c r="DP444" s="129"/>
      <c r="DQ444" s="129"/>
      <c r="DR444" s="129"/>
      <c r="DS444" s="129"/>
      <c r="DT444" s="129"/>
      <c r="DU444" s="129"/>
      <c r="DV444" s="129"/>
      <c r="DW444" s="129"/>
      <c r="DX444" s="129"/>
      <c r="DY444" s="129"/>
      <c r="DZ444" s="129"/>
      <c r="EA444" s="129"/>
      <c r="EB444" s="129"/>
      <c r="EC444" s="129"/>
      <c r="ED444" s="129"/>
      <c r="EE444" s="129"/>
      <c r="EF444" s="129"/>
      <c r="EG444" s="129"/>
      <c r="EH444" s="129"/>
      <c r="EI444" s="129"/>
      <c r="EJ444" s="129"/>
      <c r="EK444" s="129"/>
      <c r="EL444" s="129"/>
      <c r="EM444" s="129"/>
      <c r="EN444" s="129"/>
      <c r="EO444" s="129"/>
      <c r="EP444" s="129"/>
      <c r="EQ444" s="129"/>
      <c r="ER444" s="129"/>
      <c r="ES444" s="129"/>
      <c r="ET444" s="129"/>
      <c r="EU444" s="129"/>
      <c r="EV444" s="129"/>
      <c r="EW444" s="129"/>
    </row>
    <row r="445" spans="1:153" ht="2.25" customHeight="1" thickBot="1">
      <c r="A445" s="133"/>
      <c r="B445" s="133"/>
      <c r="C445" s="39"/>
      <c r="D445" s="127"/>
      <c r="E445" s="127"/>
      <c r="F445" s="134"/>
      <c r="G445" s="127"/>
      <c r="H445" s="127"/>
      <c r="I445" s="127"/>
      <c r="J445" s="127"/>
      <c r="K445" s="127"/>
      <c r="L445" s="127"/>
      <c r="M445" s="127"/>
      <c r="N445" s="127"/>
      <c r="O445" s="127"/>
      <c r="P445" s="127"/>
      <c r="Q445" s="127"/>
      <c r="R445" s="127"/>
      <c r="S445" s="127"/>
      <c r="T445" s="127"/>
      <c r="U445" s="1"/>
      <c r="V445" s="1"/>
      <c r="W445" s="1"/>
      <c r="X445" s="1"/>
      <c r="Y445" s="1"/>
      <c r="Z445" s="1"/>
      <c r="AA445" s="1"/>
      <c r="AB445" s="1"/>
      <c r="AC445" s="1"/>
      <c r="AD445" s="1"/>
      <c r="AE445" s="1"/>
      <c r="AF445" s="127"/>
      <c r="AG445" s="127"/>
      <c r="AH445" s="128"/>
      <c r="AI445" s="299"/>
      <c r="AJ445" s="298"/>
      <c r="AK445" s="298"/>
      <c r="AL445" s="298"/>
      <c r="AM445" s="298"/>
      <c r="AN445" s="298"/>
      <c r="AO445" s="298"/>
      <c r="AP445" s="298"/>
      <c r="AQ445" s="298"/>
      <c r="AR445" s="298"/>
      <c r="AS445" s="298"/>
      <c r="AT445" s="298"/>
      <c r="AU445" s="121"/>
      <c r="AV445" s="116"/>
      <c r="AW445" s="10"/>
      <c r="AX445" s="298"/>
      <c r="AY445" s="298"/>
      <c r="AZ445" s="298"/>
      <c r="BA445" s="298"/>
      <c r="BB445" s="298"/>
      <c r="BC445" s="298"/>
      <c r="BD445" s="298"/>
      <c r="BE445" s="298"/>
      <c r="BF445" s="298"/>
      <c r="BG445" s="298"/>
      <c r="BH445" s="298"/>
      <c r="BI445" s="121"/>
      <c r="BJ445" s="116"/>
      <c r="BK445" s="200"/>
      <c r="BL445" s="129"/>
      <c r="BM445" s="160"/>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c r="DH445" s="129"/>
      <c r="DI445" s="129"/>
      <c r="DJ445" s="129"/>
      <c r="DK445" s="129"/>
      <c r="DL445" s="129"/>
      <c r="DM445" s="129"/>
      <c r="DN445" s="129"/>
      <c r="DO445" s="129"/>
      <c r="DP445" s="129"/>
      <c r="DQ445" s="129"/>
      <c r="DR445" s="129"/>
      <c r="DS445" s="129"/>
      <c r="DT445" s="129"/>
      <c r="DU445" s="129"/>
      <c r="DV445" s="129"/>
      <c r="DW445" s="129"/>
      <c r="DX445" s="129"/>
      <c r="DY445" s="129"/>
      <c r="DZ445" s="129"/>
      <c r="EA445" s="129"/>
      <c r="EB445" s="129"/>
      <c r="EC445" s="129"/>
      <c r="ED445" s="129"/>
      <c r="EE445" s="129"/>
      <c r="EF445" s="129"/>
      <c r="EG445" s="129"/>
      <c r="EH445" s="129"/>
      <c r="EI445" s="129"/>
      <c r="EJ445" s="129"/>
      <c r="EK445" s="129"/>
      <c r="EL445" s="129"/>
      <c r="EM445" s="129"/>
      <c r="EN445" s="129"/>
      <c r="EO445" s="129"/>
      <c r="EP445" s="129"/>
      <c r="EQ445" s="129"/>
      <c r="ER445" s="129"/>
      <c r="ES445" s="129"/>
      <c r="ET445" s="129"/>
      <c r="EU445" s="129"/>
      <c r="EV445" s="129"/>
      <c r="EW445" s="129"/>
    </row>
    <row r="446" spans="1:153" ht="2.25" customHeight="1">
      <c r="A446" s="133"/>
      <c r="B446" s="133"/>
      <c r="C446" s="38"/>
      <c r="D446" s="126"/>
      <c r="E446" s="126"/>
      <c r="F446" s="137"/>
      <c r="G446" s="126"/>
      <c r="H446" s="126"/>
      <c r="I446" s="126"/>
      <c r="J446" s="126"/>
      <c r="K446" s="126"/>
      <c r="L446" s="126"/>
      <c r="M446" s="126"/>
      <c r="N446" s="126"/>
      <c r="O446" s="126"/>
      <c r="P446" s="126"/>
      <c r="Q446" s="126"/>
      <c r="R446" s="126"/>
      <c r="S446" s="126"/>
      <c r="T446" s="126"/>
      <c r="U446" s="125"/>
      <c r="V446" s="125"/>
      <c r="W446" s="125"/>
      <c r="X446" s="125"/>
      <c r="Y446" s="125"/>
      <c r="Z446" s="125"/>
      <c r="AA446" s="125"/>
      <c r="AB446" s="125"/>
      <c r="AC446" s="125"/>
      <c r="AD446" s="125"/>
      <c r="AE446" s="125"/>
      <c r="AF446" s="293"/>
      <c r="AG446" s="293"/>
      <c r="AH446" s="293"/>
      <c r="AI446" s="294"/>
      <c r="AJ446" s="295"/>
      <c r="AK446" s="295"/>
      <c r="AL446" s="295"/>
      <c r="AM446" s="295"/>
      <c r="AN446" s="295"/>
      <c r="AO446" s="295"/>
      <c r="AP446" s="295"/>
      <c r="AQ446" s="295"/>
      <c r="AR446" s="295"/>
      <c r="AS446" s="295"/>
      <c r="AT446" s="295"/>
      <c r="AU446" s="122"/>
      <c r="AV446" s="115"/>
      <c r="AW446" s="7"/>
      <c r="AX446" s="295"/>
      <c r="AY446" s="295"/>
      <c r="AZ446" s="295"/>
      <c r="BA446" s="295"/>
      <c r="BB446" s="295"/>
      <c r="BC446" s="295"/>
      <c r="BD446" s="295"/>
      <c r="BE446" s="295"/>
      <c r="BF446" s="295"/>
      <c r="BG446" s="295"/>
      <c r="BH446" s="295"/>
      <c r="BI446" s="122"/>
      <c r="BJ446" s="115"/>
      <c r="BK446" s="200"/>
      <c r="BL446" s="129"/>
      <c r="BM446" s="160"/>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c r="DH446" s="129"/>
      <c r="DI446" s="129"/>
      <c r="DJ446" s="129"/>
      <c r="DK446" s="129"/>
      <c r="DL446" s="129"/>
      <c r="DM446" s="129"/>
      <c r="DN446" s="129"/>
      <c r="DO446" s="129"/>
      <c r="DP446" s="129"/>
      <c r="DQ446" s="129"/>
      <c r="DR446" s="129"/>
      <c r="DS446" s="129"/>
      <c r="DT446" s="129"/>
      <c r="DU446" s="129"/>
      <c r="DV446" s="129"/>
      <c r="DW446" s="129"/>
      <c r="DX446" s="129"/>
      <c r="DY446" s="129"/>
      <c r="DZ446" s="129"/>
      <c r="EA446" s="129"/>
      <c r="EB446" s="129"/>
      <c r="EC446" s="129"/>
      <c r="ED446" s="129"/>
      <c r="EE446" s="129"/>
      <c r="EF446" s="129"/>
      <c r="EG446" s="129"/>
      <c r="EH446" s="129"/>
      <c r="EI446" s="129"/>
      <c r="EJ446" s="129"/>
      <c r="EK446" s="129"/>
      <c r="EL446" s="129"/>
      <c r="EM446" s="129"/>
      <c r="EN446" s="129"/>
      <c r="EO446" s="129"/>
      <c r="EP446" s="129"/>
      <c r="EQ446" s="129"/>
      <c r="ER446" s="129"/>
      <c r="ES446" s="129"/>
      <c r="ET446" s="129"/>
      <c r="EU446" s="129"/>
      <c r="EV446" s="129"/>
      <c r="EW446" s="129"/>
    </row>
    <row r="447" spans="1:153" ht="19.5" customHeight="1">
      <c r="A447" s="133"/>
      <c r="B447" s="133"/>
      <c r="C447" s="38" t="s">
        <v>13</v>
      </c>
      <c r="D447" s="126"/>
      <c r="E447" s="126"/>
      <c r="F447" s="137"/>
      <c r="G447" s="126"/>
      <c r="H447" s="126"/>
      <c r="I447" s="126"/>
      <c r="J447" s="126"/>
      <c r="K447" s="126"/>
      <c r="L447" s="126"/>
      <c r="M447" s="126"/>
      <c r="N447" s="126"/>
      <c r="O447" s="126"/>
      <c r="P447" s="126"/>
      <c r="Q447" s="126"/>
      <c r="R447" s="126"/>
      <c r="S447" s="126"/>
      <c r="T447" s="126"/>
      <c r="U447" s="125"/>
      <c r="V447" s="125"/>
      <c r="W447" s="125"/>
      <c r="X447" s="125"/>
      <c r="Y447" s="125"/>
      <c r="Z447" s="125"/>
      <c r="AA447" s="125"/>
      <c r="AB447" s="125"/>
      <c r="AC447" s="125"/>
      <c r="AD447" s="125"/>
      <c r="AE447" s="125"/>
      <c r="AF447" s="310" t="s">
        <v>3234</v>
      </c>
      <c r="AG447" s="310"/>
      <c r="AH447" s="310"/>
      <c r="AI447" s="294"/>
      <c r="AJ447" s="312"/>
      <c r="AK447" s="313"/>
      <c r="AL447" s="313"/>
      <c r="AM447" s="313"/>
      <c r="AN447" s="313"/>
      <c r="AO447" s="313"/>
      <c r="AP447" s="313"/>
      <c r="AQ447" s="313"/>
      <c r="AR447" s="313"/>
      <c r="AS447" s="313"/>
      <c r="AT447" s="314"/>
      <c r="AU447" s="122"/>
      <c r="AV447" s="115" t="s">
        <v>0</v>
      </c>
      <c r="AW447" s="295"/>
      <c r="AX447" s="312"/>
      <c r="AY447" s="313"/>
      <c r="AZ447" s="313"/>
      <c r="BA447" s="313"/>
      <c r="BB447" s="313"/>
      <c r="BC447" s="313"/>
      <c r="BD447" s="313"/>
      <c r="BE447" s="313"/>
      <c r="BF447" s="313"/>
      <c r="BG447" s="313"/>
      <c r="BH447" s="314"/>
      <c r="BI447" s="122"/>
      <c r="BJ447" s="115" t="s">
        <v>2</v>
      </c>
      <c r="BK447" s="200"/>
      <c r="BL447" s="130" t="str">
        <f>IF(BM447&lt;&gt;"","●","")</f>
        <v/>
      </c>
      <c r="BM447" s="132" t="str">
        <f>IF(OR(AND(OR(AJ447=0,AJ447=""),AX447&gt;0),AND(AJ447&gt;0,OR(AX447=0,AX447=""))),"「レセプト件数」、「算定回数」のいずれかが「0」か「空白」となっていますが、それ以外が1以上となっています。正しいレセプト件数・算定回数をご記入ください。",IF(AJ447&gt;AX447,"「算定回数」が「レセプト件数」よりも小さくなっています。算定レセプトにおける算定回数をご記入ください。",""))</f>
        <v/>
      </c>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131"/>
      <c r="CW447" s="131"/>
      <c r="CX447" s="131"/>
      <c r="CY447" s="129"/>
      <c r="CZ447" s="129"/>
      <c r="DA447" s="129"/>
      <c r="DB447" s="129"/>
      <c r="DC447" s="129"/>
      <c r="DD447" s="129"/>
      <c r="DE447" s="129"/>
      <c r="DF447" s="129"/>
      <c r="DG447" s="129"/>
      <c r="DH447" s="129"/>
      <c r="DI447" s="129"/>
      <c r="DJ447" s="129"/>
      <c r="DK447" s="129"/>
      <c r="DL447" s="129"/>
      <c r="DM447" s="129"/>
      <c r="DN447" s="129"/>
      <c r="DO447" s="129"/>
      <c r="DP447" s="129"/>
      <c r="DQ447" s="129"/>
      <c r="DR447" s="129"/>
      <c r="DS447" s="129"/>
      <c r="DT447" s="129"/>
      <c r="DU447" s="129"/>
      <c r="DV447" s="129"/>
      <c r="DW447" s="129"/>
      <c r="DX447" s="129"/>
      <c r="DY447" s="129"/>
      <c r="DZ447" s="129"/>
      <c r="EA447" s="129"/>
      <c r="EB447" s="129"/>
      <c r="EC447" s="129"/>
      <c r="ED447" s="129"/>
      <c r="EE447" s="129"/>
      <c r="EF447" s="129"/>
      <c r="EG447" s="129"/>
      <c r="EH447" s="129"/>
      <c r="EI447" s="129"/>
      <c r="EJ447" s="129"/>
      <c r="EK447" s="129"/>
      <c r="EL447" s="129"/>
      <c r="EM447" s="129"/>
      <c r="EN447" s="129"/>
      <c r="EO447" s="129"/>
      <c r="EP447" s="129"/>
      <c r="EQ447" s="129"/>
      <c r="ER447" s="129"/>
      <c r="ES447" s="129"/>
      <c r="ET447" s="129"/>
      <c r="EU447" s="129"/>
      <c r="EV447" s="129"/>
      <c r="EW447" s="129"/>
    </row>
    <row r="448" spans="1:153" ht="2.25" customHeight="1" thickBot="1">
      <c r="A448" s="133"/>
      <c r="B448" s="133"/>
      <c r="C448" s="39"/>
      <c r="D448" s="127"/>
      <c r="E448" s="127"/>
      <c r="F448" s="134"/>
      <c r="G448" s="127"/>
      <c r="H448" s="127"/>
      <c r="I448" s="127"/>
      <c r="J448" s="127"/>
      <c r="K448" s="127"/>
      <c r="L448" s="127"/>
      <c r="M448" s="127"/>
      <c r="N448" s="127"/>
      <c r="O448" s="127"/>
      <c r="P448" s="127"/>
      <c r="Q448" s="127"/>
      <c r="R448" s="127"/>
      <c r="S448" s="127"/>
      <c r="T448" s="127"/>
      <c r="U448" s="1"/>
      <c r="V448" s="1"/>
      <c r="W448" s="1"/>
      <c r="X448" s="1"/>
      <c r="Y448" s="1"/>
      <c r="Z448" s="1"/>
      <c r="AA448" s="1"/>
      <c r="AB448" s="1"/>
      <c r="AC448" s="1"/>
      <c r="AD448" s="1"/>
      <c r="AE448" s="1"/>
      <c r="AF448" s="127"/>
      <c r="AG448" s="127"/>
      <c r="AH448" s="128"/>
      <c r="AI448" s="299"/>
      <c r="AJ448" s="298"/>
      <c r="AK448" s="298"/>
      <c r="AL448" s="298"/>
      <c r="AM448" s="298"/>
      <c r="AN448" s="298"/>
      <c r="AO448" s="298"/>
      <c r="AP448" s="298"/>
      <c r="AQ448" s="298"/>
      <c r="AR448" s="298"/>
      <c r="AS448" s="298"/>
      <c r="AT448" s="298"/>
      <c r="AU448" s="121"/>
      <c r="AV448" s="116"/>
      <c r="AW448" s="10"/>
      <c r="AX448" s="298"/>
      <c r="AY448" s="298"/>
      <c r="AZ448" s="298"/>
      <c r="BA448" s="298"/>
      <c r="BB448" s="298"/>
      <c r="BC448" s="298"/>
      <c r="BD448" s="298"/>
      <c r="BE448" s="298"/>
      <c r="BF448" s="298"/>
      <c r="BG448" s="298"/>
      <c r="BH448" s="298"/>
      <c r="BI448" s="121"/>
      <c r="BJ448" s="116"/>
      <c r="BK448" s="200"/>
      <c r="BL448" s="129"/>
      <c r="BM448" s="160"/>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c r="DH448" s="129"/>
      <c r="DI448" s="129"/>
      <c r="DJ448" s="129"/>
      <c r="DK448" s="129"/>
      <c r="DL448" s="129"/>
      <c r="DM448" s="129"/>
      <c r="DN448" s="129"/>
      <c r="DO448" s="129"/>
      <c r="DP448" s="129"/>
      <c r="DQ448" s="129"/>
      <c r="DR448" s="129"/>
      <c r="DS448" s="129"/>
      <c r="DT448" s="129"/>
      <c r="DU448" s="129"/>
      <c r="DV448" s="129"/>
      <c r="DW448" s="129"/>
      <c r="DX448" s="129"/>
      <c r="DY448" s="129"/>
      <c r="DZ448" s="129"/>
      <c r="EA448" s="129"/>
      <c r="EB448" s="129"/>
      <c r="EC448" s="129"/>
      <c r="ED448" s="129"/>
      <c r="EE448" s="129"/>
      <c r="EF448" s="129"/>
      <c r="EG448" s="129"/>
      <c r="EH448" s="129"/>
      <c r="EI448" s="129"/>
      <c r="EJ448" s="129"/>
      <c r="EK448" s="129"/>
      <c r="EL448" s="129"/>
      <c r="EM448" s="129"/>
      <c r="EN448" s="129"/>
      <c r="EO448" s="129"/>
      <c r="EP448" s="129"/>
      <c r="EQ448" s="129"/>
      <c r="ER448" s="129"/>
      <c r="ES448" s="129"/>
      <c r="ET448" s="129"/>
      <c r="EU448" s="129"/>
      <c r="EV448" s="129"/>
      <c r="EW448" s="129"/>
    </row>
    <row r="449" spans="1:153" ht="2.25" customHeight="1">
      <c r="A449" s="133"/>
      <c r="B449" s="133"/>
      <c r="C449" s="38"/>
      <c r="D449" s="126"/>
      <c r="E449" s="126"/>
      <c r="F449" s="137"/>
      <c r="G449" s="126"/>
      <c r="H449" s="126"/>
      <c r="I449" s="126"/>
      <c r="J449" s="126"/>
      <c r="K449" s="126"/>
      <c r="L449" s="126"/>
      <c r="M449" s="126"/>
      <c r="N449" s="126"/>
      <c r="O449" s="126"/>
      <c r="P449" s="126"/>
      <c r="Q449" s="126"/>
      <c r="R449" s="126"/>
      <c r="S449" s="126"/>
      <c r="T449" s="126"/>
      <c r="U449" s="125"/>
      <c r="V449" s="125"/>
      <c r="W449" s="125"/>
      <c r="X449" s="125"/>
      <c r="Y449" s="125"/>
      <c r="Z449" s="125"/>
      <c r="AA449" s="125"/>
      <c r="AB449" s="125"/>
      <c r="AC449" s="125"/>
      <c r="AD449" s="125"/>
      <c r="AE449" s="125"/>
      <c r="AF449" s="293"/>
      <c r="AG449" s="293"/>
      <c r="AH449" s="293"/>
      <c r="AI449" s="294"/>
      <c r="AJ449" s="295"/>
      <c r="AK449" s="295"/>
      <c r="AL449" s="295"/>
      <c r="AM449" s="295"/>
      <c r="AN449" s="295"/>
      <c r="AO449" s="295"/>
      <c r="AP449" s="295"/>
      <c r="AQ449" s="295"/>
      <c r="AR449" s="295"/>
      <c r="AS449" s="295"/>
      <c r="AT449" s="295"/>
      <c r="AU449" s="122"/>
      <c r="AV449" s="115"/>
      <c r="AW449" s="7"/>
      <c r="AX449" s="295"/>
      <c r="AY449" s="295"/>
      <c r="AZ449" s="295"/>
      <c r="BA449" s="295"/>
      <c r="BB449" s="295"/>
      <c r="BC449" s="295"/>
      <c r="BD449" s="295"/>
      <c r="BE449" s="295"/>
      <c r="BF449" s="295"/>
      <c r="BG449" s="295"/>
      <c r="BH449" s="295"/>
      <c r="BI449" s="122"/>
      <c r="BJ449" s="115"/>
      <c r="BK449" s="200"/>
      <c r="BL449" s="129"/>
      <c r="BM449" s="160"/>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c r="DH449" s="129"/>
      <c r="DI449" s="129"/>
      <c r="DJ449" s="129"/>
      <c r="DK449" s="129"/>
      <c r="DL449" s="129"/>
      <c r="DM449" s="129"/>
      <c r="DN449" s="129"/>
      <c r="DO449" s="129"/>
      <c r="DP449" s="129"/>
      <c r="DQ449" s="129"/>
      <c r="DR449" s="129"/>
      <c r="DS449" s="129"/>
      <c r="DT449" s="129"/>
      <c r="DU449" s="129"/>
      <c r="DV449" s="129"/>
      <c r="DW449" s="129"/>
      <c r="DX449" s="129"/>
      <c r="DY449" s="129"/>
      <c r="DZ449" s="129"/>
      <c r="EA449" s="129"/>
      <c r="EB449" s="129"/>
      <c r="EC449" s="129"/>
      <c r="ED449" s="129"/>
      <c r="EE449" s="129"/>
      <c r="EF449" s="129"/>
      <c r="EG449" s="129"/>
      <c r="EH449" s="129"/>
      <c r="EI449" s="129"/>
      <c r="EJ449" s="129"/>
      <c r="EK449" s="129"/>
      <c r="EL449" s="129"/>
      <c r="EM449" s="129"/>
      <c r="EN449" s="129"/>
      <c r="EO449" s="129"/>
      <c r="EP449" s="129"/>
      <c r="EQ449" s="129"/>
      <c r="ER449" s="129"/>
      <c r="ES449" s="129"/>
      <c r="ET449" s="129"/>
      <c r="EU449" s="129"/>
      <c r="EV449" s="129"/>
      <c r="EW449" s="129"/>
    </row>
    <row r="450" spans="1:153" ht="19.5" customHeight="1">
      <c r="A450" s="45"/>
      <c r="B450" s="45"/>
      <c r="C450" s="38" t="s">
        <v>14</v>
      </c>
      <c r="D450" s="126"/>
      <c r="E450" s="126"/>
      <c r="F450" s="137"/>
      <c r="G450" s="126"/>
      <c r="H450" s="126"/>
      <c r="I450" s="126"/>
      <c r="J450" s="126"/>
      <c r="K450" s="126"/>
      <c r="L450" s="126"/>
      <c r="M450" s="126"/>
      <c r="N450" s="126"/>
      <c r="O450" s="126"/>
      <c r="P450" s="126"/>
      <c r="Q450" s="126"/>
      <c r="R450" s="126"/>
      <c r="S450" s="126"/>
      <c r="T450" s="126"/>
      <c r="U450" s="125"/>
      <c r="V450" s="125"/>
      <c r="W450" s="125"/>
      <c r="X450" s="125"/>
      <c r="Y450" s="125"/>
      <c r="Z450" s="125"/>
      <c r="AA450" s="125"/>
      <c r="AB450" s="125"/>
      <c r="AC450" s="125"/>
      <c r="AD450" s="125"/>
      <c r="AE450" s="125"/>
      <c r="AF450" s="310" t="s">
        <v>3235</v>
      </c>
      <c r="AG450" s="310"/>
      <c r="AH450" s="310"/>
      <c r="AI450" s="294"/>
      <c r="AJ450" s="312"/>
      <c r="AK450" s="313"/>
      <c r="AL450" s="313"/>
      <c r="AM450" s="313"/>
      <c r="AN450" s="313"/>
      <c r="AO450" s="313"/>
      <c r="AP450" s="313"/>
      <c r="AQ450" s="313"/>
      <c r="AR450" s="313"/>
      <c r="AS450" s="313"/>
      <c r="AT450" s="314"/>
      <c r="AU450" s="122"/>
      <c r="AV450" s="115" t="s">
        <v>0</v>
      </c>
      <c r="AW450" s="295"/>
      <c r="AX450" s="312"/>
      <c r="AY450" s="313"/>
      <c r="AZ450" s="313"/>
      <c r="BA450" s="313"/>
      <c r="BB450" s="313"/>
      <c r="BC450" s="313"/>
      <c r="BD450" s="313"/>
      <c r="BE450" s="313"/>
      <c r="BF450" s="313"/>
      <c r="BG450" s="313"/>
      <c r="BH450" s="314"/>
      <c r="BI450" s="122"/>
      <c r="BJ450" s="115" t="s">
        <v>2</v>
      </c>
      <c r="BK450" s="200"/>
      <c r="BL450" s="130" t="str">
        <f>IF(BM450&lt;&gt;"","●","")</f>
        <v/>
      </c>
      <c r="BM450" s="132" t="str">
        <f>IF(OR(AND(OR(AJ450=0,AJ450=""),AX450&gt;0),AND(AJ450&gt;0,OR(AX450=0,AX450=""))),"「レセプト件数」、「算定回数」のいずれかが「0」か「空白」となっていますが、それ以外が1以上となっています。正しいレセプト件数・算定回数をご記入ください。",IF(AJ450&gt;AX450,"「算定回数」が「レセプト件数」よりも小さくなっています。算定レセプトにおける算定回数をご記入ください。",""))</f>
        <v/>
      </c>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131"/>
      <c r="CW450" s="131"/>
      <c r="CX450" s="131"/>
      <c r="CY450" s="129"/>
      <c r="CZ450" s="129"/>
      <c r="DA450" s="129"/>
      <c r="DB450" s="129"/>
      <c r="DC450" s="129"/>
      <c r="DD450" s="129"/>
      <c r="DE450" s="129"/>
      <c r="DF450" s="129"/>
      <c r="DG450" s="129"/>
      <c r="DH450" s="129"/>
      <c r="DI450" s="129"/>
      <c r="DJ450" s="129"/>
      <c r="DK450" s="129"/>
      <c r="DL450" s="129"/>
      <c r="DM450" s="129"/>
      <c r="DN450" s="129"/>
      <c r="DO450" s="129"/>
      <c r="DP450" s="129"/>
      <c r="DQ450" s="129"/>
      <c r="DR450" s="129"/>
      <c r="DS450" s="129"/>
      <c r="DT450" s="129"/>
      <c r="DU450" s="129"/>
      <c r="DV450" s="129"/>
      <c r="DW450" s="129"/>
      <c r="DX450" s="129"/>
      <c r="DY450" s="129"/>
      <c r="DZ450" s="129"/>
      <c r="EA450" s="129"/>
      <c r="EB450" s="129"/>
      <c r="EC450" s="129"/>
      <c r="ED450" s="129"/>
      <c r="EE450" s="129"/>
      <c r="EF450" s="129"/>
      <c r="EG450" s="129"/>
      <c r="EH450" s="129"/>
      <c r="EI450" s="129"/>
      <c r="EJ450" s="129"/>
      <c r="EK450" s="129"/>
      <c r="EL450" s="129"/>
      <c r="EM450" s="129"/>
      <c r="EN450" s="129"/>
      <c r="EO450" s="129"/>
      <c r="EP450" s="129"/>
      <c r="EQ450" s="129"/>
      <c r="ER450" s="129"/>
      <c r="ES450" s="129"/>
      <c r="ET450" s="129"/>
      <c r="EU450" s="129"/>
      <c r="EV450" s="129"/>
      <c r="EW450" s="129"/>
    </row>
    <row r="451" spans="1:153" ht="2.25" customHeight="1" thickBot="1">
      <c r="A451" s="45"/>
      <c r="B451" s="47"/>
      <c r="C451" s="37"/>
      <c r="D451" s="127"/>
      <c r="E451" s="127"/>
      <c r="F451" s="134"/>
      <c r="G451" s="127"/>
      <c r="H451" s="127"/>
      <c r="I451" s="127"/>
      <c r="J451" s="127"/>
      <c r="K451" s="127"/>
      <c r="L451" s="127"/>
      <c r="M451" s="127"/>
      <c r="N451" s="127"/>
      <c r="O451" s="127"/>
      <c r="P451" s="127"/>
      <c r="Q451" s="127"/>
      <c r="R451" s="127"/>
      <c r="S451" s="127"/>
      <c r="T451" s="127"/>
      <c r="U451" s="1"/>
      <c r="V451" s="1"/>
      <c r="W451" s="1"/>
      <c r="X451" s="1"/>
      <c r="Y451" s="1"/>
      <c r="Z451" s="1"/>
      <c r="AA451" s="1"/>
      <c r="AB451" s="1"/>
      <c r="AC451" s="1"/>
      <c r="AD451" s="1"/>
      <c r="AE451" s="1"/>
      <c r="AF451" s="127"/>
      <c r="AG451" s="127"/>
      <c r="AH451" s="128"/>
      <c r="AI451" s="299"/>
      <c r="AJ451" s="298"/>
      <c r="AK451" s="298"/>
      <c r="AL451" s="298"/>
      <c r="AM451" s="298"/>
      <c r="AN451" s="298"/>
      <c r="AO451" s="298"/>
      <c r="AP451" s="298"/>
      <c r="AQ451" s="298"/>
      <c r="AR451" s="298"/>
      <c r="AS451" s="298"/>
      <c r="AT451" s="298"/>
      <c r="AU451" s="121"/>
      <c r="AV451" s="116"/>
      <c r="AW451" s="10"/>
      <c r="AX451" s="298"/>
      <c r="AY451" s="298"/>
      <c r="AZ451" s="298"/>
      <c r="BA451" s="298"/>
      <c r="BB451" s="298"/>
      <c r="BC451" s="298"/>
      <c r="BD451" s="298"/>
      <c r="BE451" s="298"/>
      <c r="BF451" s="298"/>
      <c r="BG451" s="298"/>
      <c r="BH451" s="298"/>
      <c r="BI451" s="121"/>
      <c r="BJ451" s="116"/>
      <c r="BK451" s="200"/>
      <c r="BL451" s="129"/>
      <c r="BM451" s="160"/>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c r="DH451" s="129"/>
      <c r="DI451" s="129"/>
      <c r="DJ451" s="129"/>
      <c r="DK451" s="129"/>
      <c r="DL451" s="129"/>
      <c r="DM451" s="129"/>
      <c r="DN451" s="129"/>
      <c r="DO451" s="129"/>
      <c r="DP451" s="129"/>
      <c r="DQ451" s="129"/>
      <c r="DR451" s="129"/>
      <c r="DS451" s="129"/>
      <c r="DT451" s="129"/>
      <c r="DU451" s="129"/>
      <c r="DV451" s="129"/>
      <c r="DW451" s="129"/>
      <c r="DX451" s="129"/>
      <c r="DY451" s="129"/>
      <c r="DZ451" s="129"/>
      <c r="EA451" s="129"/>
      <c r="EB451" s="129"/>
      <c r="EC451" s="129"/>
      <c r="ED451" s="129"/>
      <c r="EE451" s="129"/>
      <c r="EF451" s="129"/>
      <c r="EG451" s="129"/>
      <c r="EH451" s="129"/>
      <c r="EI451" s="129"/>
      <c r="EJ451" s="129"/>
      <c r="EK451" s="129"/>
      <c r="EL451" s="129"/>
      <c r="EM451" s="129"/>
      <c r="EN451" s="129"/>
      <c r="EO451" s="129"/>
      <c r="EP451" s="129"/>
      <c r="EQ451" s="129"/>
      <c r="ER451" s="129"/>
      <c r="ES451" s="129"/>
      <c r="ET451" s="129"/>
      <c r="EU451" s="129"/>
      <c r="EV451" s="129"/>
      <c r="EW451" s="129"/>
    </row>
    <row r="452" spans="1:153" ht="2.25" customHeight="1">
      <c r="A452" s="45"/>
      <c r="B452" s="133"/>
      <c r="C452" s="40"/>
      <c r="D452" s="126"/>
      <c r="E452" s="126"/>
      <c r="F452" s="137"/>
      <c r="G452" s="126"/>
      <c r="H452" s="126"/>
      <c r="I452" s="126"/>
      <c r="J452" s="126"/>
      <c r="K452" s="126"/>
      <c r="L452" s="126"/>
      <c r="M452" s="126"/>
      <c r="N452" s="126"/>
      <c r="O452" s="126"/>
      <c r="P452" s="126"/>
      <c r="Q452" s="126"/>
      <c r="R452" s="126"/>
      <c r="S452" s="126"/>
      <c r="T452" s="126"/>
      <c r="U452" s="125"/>
      <c r="V452" s="125"/>
      <c r="W452" s="125"/>
      <c r="X452" s="125"/>
      <c r="Y452" s="125"/>
      <c r="Z452" s="125"/>
      <c r="AA452" s="125"/>
      <c r="AB452" s="125"/>
      <c r="AC452" s="125"/>
      <c r="AD452" s="125"/>
      <c r="AE452" s="125"/>
      <c r="AF452" s="293"/>
      <c r="AG452" s="293"/>
      <c r="AH452" s="293"/>
      <c r="AI452" s="294"/>
      <c r="AJ452" s="295"/>
      <c r="AK452" s="295"/>
      <c r="AL452" s="295"/>
      <c r="AM452" s="295"/>
      <c r="AN452" s="295"/>
      <c r="AO452" s="295"/>
      <c r="AP452" s="295"/>
      <c r="AQ452" s="295"/>
      <c r="AR452" s="295"/>
      <c r="AS452" s="295"/>
      <c r="AT452" s="295"/>
      <c r="AU452" s="122"/>
      <c r="AV452" s="115"/>
      <c r="AW452" s="7"/>
      <c r="AX452" s="295"/>
      <c r="AY452" s="295"/>
      <c r="AZ452" s="295"/>
      <c r="BA452" s="295"/>
      <c r="BB452" s="295"/>
      <c r="BC452" s="295"/>
      <c r="BD452" s="295"/>
      <c r="BE452" s="295"/>
      <c r="BF452" s="295"/>
      <c r="BG452" s="295"/>
      <c r="BH452" s="295"/>
      <c r="BI452" s="122"/>
      <c r="BJ452" s="115"/>
      <c r="BK452" s="200"/>
      <c r="BL452" s="129"/>
      <c r="BM452" s="160"/>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c r="DH452" s="129"/>
      <c r="DI452" s="129"/>
      <c r="DJ452" s="129"/>
      <c r="DK452" s="129"/>
      <c r="DL452" s="129"/>
      <c r="DM452" s="129"/>
      <c r="DN452" s="129"/>
      <c r="DO452" s="129"/>
      <c r="DP452" s="129"/>
      <c r="DQ452" s="129"/>
      <c r="DR452" s="129"/>
      <c r="DS452" s="129"/>
      <c r="DT452" s="129"/>
      <c r="DU452" s="129"/>
      <c r="DV452" s="129"/>
      <c r="DW452" s="129"/>
      <c r="DX452" s="129"/>
      <c r="DY452" s="129"/>
      <c r="DZ452" s="129"/>
      <c r="EA452" s="129"/>
      <c r="EB452" s="129"/>
      <c r="EC452" s="129"/>
      <c r="ED452" s="129"/>
      <c r="EE452" s="129"/>
      <c r="EF452" s="129"/>
      <c r="EG452" s="129"/>
      <c r="EH452" s="129"/>
      <c r="EI452" s="129"/>
      <c r="EJ452" s="129"/>
      <c r="EK452" s="129"/>
      <c r="EL452" s="129"/>
      <c r="EM452" s="129"/>
      <c r="EN452" s="129"/>
      <c r="EO452" s="129"/>
      <c r="EP452" s="129"/>
      <c r="EQ452" s="129"/>
      <c r="ER452" s="129"/>
      <c r="ES452" s="129"/>
      <c r="ET452" s="129"/>
      <c r="EU452" s="129"/>
      <c r="EV452" s="129"/>
      <c r="EW452" s="129"/>
    </row>
    <row r="453" spans="1:153" ht="19.5" customHeight="1">
      <c r="A453" s="45"/>
      <c r="B453" s="133" t="s">
        <v>141</v>
      </c>
      <c r="C453" s="40"/>
      <c r="D453" s="126"/>
      <c r="E453" s="126"/>
      <c r="F453" s="137"/>
      <c r="G453" s="126"/>
      <c r="H453" s="126"/>
      <c r="I453" s="126"/>
      <c r="J453" s="126"/>
      <c r="K453" s="126"/>
      <c r="L453" s="126"/>
      <c r="M453" s="126"/>
      <c r="N453" s="126"/>
      <c r="O453" s="126"/>
      <c r="P453" s="126"/>
      <c r="Q453" s="126"/>
      <c r="R453" s="126"/>
      <c r="S453" s="126"/>
      <c r="T453" s="126"/>
      <c r="U453" s="125"/>
      <c r="V453" s="125"/>
      <c r="W453" s="125"/>
      <c r="X453" s="125"/>
      <c r="Y453" s="125"/>
      <c r="Z453" s="125"/>
      <c r="AA453" s="125"/>
      <c r="AB453" s="125"/>
      <c r="AC453" s="125"/>
      <c r="AD453" s="125"/>
      <c r="AE453" s="125"/>
      <c r="AF453" s="310" t="s">
        <v>3236</v>
      </c>
      <c r="AG453" s="310"/>
      <c r="AH453" s="310"/>
      <c r="AI453" s="294"/>
      <c r="AJ453" s="312"/>
      <c r="AK453" s="313"/>
      <c r="AL453" s="313"/>
      <c r="AM453" s="313"/>
      <c r="AN453" s="313"/>
      <c r="AO453" s="313"/>
      <c r="AP453" s="313"/>
      <c r="AQ453" s="313"/>
      <c r="AR453" s="313"/>
      <c r="AS453" s="313"/>
      <c r="AT453" s="314"/>
      <c r="AU453" s="122"/>
      <c r="AV453" s="115" t="s">
        <v>0</v>
      </c>
      <c r="AW453" s="295"/>
      <c r="AX453" s="312"/>
      <c r="AY453" s="313"/>
      <c r="AZ453" s="313"/>
      <c r="BA453" s="313"/>
      <c r="BB453" s="313"/>
      <c r="BC453" s="313"/>
      <c r="BD453" s="313"/>
      <c r="BE453" s="313"/>
      <c r="BF453" s="313"/>
      <c r="BG453" s="313"/>
      <c r="BH453" s="314"/>
      <c r="BI453" s="122"/>
      <c r="BJ453" s="115" t="s">
        <v>2</v>
      </c>
      <c r="BK453" s="200"/>
      <c r="BL453" s="130" t="str">
        <f>IF(BM453&lt;&gt;"","●","")</f>
        <v/>
      </c>
      <c r="BM453" s="132" t="str">
        <f>IF(OR(AND(OR(AJ453=0,AJ453=""),AX453&gt;0),AND(AJ453&gt;0,OR(AX453=0,AX453=""))),"「レセプト件数」、「算定回数」のいずれかが「0」か「空白」となっていますが、それ以外が1以上となっています。正しいレセプト件数・算定回数をご記入ください。",IF(AJ453&gt;AX453,"「算定回数」が「レセプト件数」よりも小さくなっています。算定レセプトにおける算定回数をご記入ください。",IF(AND(AJ453+AX453&gt;0,SUM(AJ24:AT39,AJ138:AT153,AJ162,AJ171,AJ180,AJ189:AT195,AJ201,AJ210,AJ219:AT222,AJ231:AT234,AJ243:AT267,AJ279:AT285,AJ291:AT306,AJ318,AJ327,AJ336,AJ339:AT351)+SUM(AX24:BH39,AX138:BH153,AX162,AX171,AX180,AX189:BH195,AX201,AX210,AX219:BH222,AX231:BH234,AX243:BH267,AX279:BH285,AX291: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31"/>
      <c r="CW453" s="131"/>
      <c r="CX453" s="131"/>
      <c r="CY453" s="129"/>
      <c r="CZ453" s="129"/>
      <c r="DA453" s="129"/>
      <c r="DB453" s="129"/>
      <c r="DC453" s="129"/>
      <c r="DD453" s="129"/>
      <c r="DE453" s="129"/>
      <c r="DF453" s="129"/>
      <c r="DG453" s="129"/>
      <c r="DH453" s="129"/>
      <c r="DI453" s="129"/>
      <c r="DJ453" s="129"/>
      <c r="DK453" s="129"/>
      <c r="DL453" s="129"/>
      <c r="DM453" s="129"/>
      <c r="DN453" s="129"/>
      <c r="DO453" s="129"/>
      <c r="DP453" s="129"/>
      <c r="DQ453" s="129"/>
      <c r="DR453" s="129"/>
      <c r="DS453" s="129"/>
      <c r="DT453" s="129"/>
      <c r="DU453" s="129"/>
      <c r="DV453" s="129"/>
      <c r="DW453" s="129"/>
      <c r="DX453" s="129"/>
      <c r="DY453" s="129"/>
      <c r="DZ453" s="129"/>
      <c r="EA453" s="129"/>
      <c r="EB453" s="129"/>
      <c r="EC453" s="129"/>
      <c r="ED453" s="129"/>
      <c r="EE453" s="129"/>
      <c r="EF453" s="129"/>
      <c r="EG453" s="129"/>
      <c r="EH453" s="129"/>
      <c r="EI453" s="129"/>
      <c r="EJ453" s="129"/>
      <c r="EK453" s="129"/>
      <c r="EL453" s="129"/>
      <c r="EM453" s="129"/>
      <c r="EN453" s="129"/>
      <c r="EO453" s="129"/>
      <c r="EP453" s="129"/>
      <c r="EQ453" s="129"/>
      <c r="ER453" s="129"/>
      <c r="ES453" s="129"/>
      <c r="ET453" s="129"/>
      <c r="EU453" s="129"/>
      <c r="EV453" s="129"/>
      <c r="EW453" s="129"/>
    </row>
    <row r="454" spans="1:153" ht="2.25" customHeight="1" thickBot="1">
      <c r="A454" s="133"/>
      <c r="B454" s="133"/>
      <c r="C454" s="41"/>
      <c r="D454" s="127"/>
      <c r="E454" s="127"/>
      <c r="F454" s="134"/>
      <c r="G454" s="127"/>
      <c r="H454" s="127"/>
      <c r="I454" s="127"/>
      <c r="J454" s="127"/>
      <c r="K454" s="127"/>
      <c r="L454" s="127"/>
      <c r="M454" s="127"/>
      <c r="N454" s="127"/>
      <c r="O454" s="127"/>
      <c r="P454" s="127"/>
      <c r="Q454" s="127"/>
      <c r="R454" s="127"/>
      <c r="S454" s="127"/>
      <c r="T454" s="127"/>
      <c r="U454" s="1"/>
      <c r="V454" s="1"/>
      <c r="W454" s="1"/>
      <c r="X454" s="1"/>
      <c r="Y454" s="1"/>
      <c r="Z454" s="1"/>
      <c r="AA454" s="1"/>
      <c r="AB454" s="1"/>
      <c r="AC454" s="1"/>
      <c r="AD454" s="1"/>
      <c r="AE454" s="1"/>
      <c r="AF454" s="127"/>
      <c r="AG454" s="127"/>
      <c r="AH454" s="128"/>
      <c r="AI454" s="299"/>
      <c r="AJ454" s="298"/>
      <c r="AK454" s="298"/>
      <c r="AL454" s="298"/>
      <c r="AM454" s="298"/>
      <c r="AN454" s="298"/>
      <c r="AO454" s="298"/>
      <c r="AP454" s="298"/>
      <c r="AQ454" s="298"/>
      <c r="AR454" s="298"/>
      <c r="AS454" s="298"/>
      <c r="AT454" s="298"/>
      <c r="AU454" s="121"/>
      <c r="AV454" s="116"/>
      <c r="AW454" s="10"/>
      <c r="AX454" s="298"/>
      <c r="AY454" s="298"/>
      <c r="AZ454" s="298"/>
      <c r="BA454" s="298"/>
      <c r="BB454" s="298"/>
      <c r="BC454" s="298"/>
      <c r="BD454" s="298"/>
      <c r="BE454" s="298"/>
      <c r="BF454" s="298"/>
      <c r="BG454" s="298"/>
      <c r="BH454" s="298"/>
      <c r="BI454" s="121"/>
      <c r="BJ454" s="116"/>
      <c r="BK454" s="200"/>
      <c r="BL454" s="129"/>
      <c r="BM454" s="160"/>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c r="DH454" s="129"/>
      <c r="DI454" s="129"/>
      <c r="DJ454" s="129"/>
      <c r="DK454" s="129"/>
      <c r="DL454" s="129"/>
      <c r="DM454" s="129"/>
      <c r="DN454" s="129"/>
      <c r="DO454" s="129"/>
      <c r="DP454" s="129"/>
      <c r="DQ454" s="129"/>
      <c r="DR454" s="129"/>
      <c r="DS454" s="129"/>
      <c r="DT454" s="129"/>
      <c r="DU454" s="129"/>
      <c r="DV454" s="129"/>
      <c r="DW454" s="129"/>
      <c r="DX454" s="129"/>
      <c r="DY454" s="129"/>
      <c r="DZ454" s="129"/>
      <c r="EA454" s="129"/>
      <c r="EB454" s="129"/>
      <c r="EC454" s="129"/>
      <c r="ED454" s="129"/>
      <c r="EE454" s="129"/>
      <c r="EF454" s="129"/>
      <c r="EG454" s="129"/>
      <c r="EH454" s="129"/>
      <c r="EI454" s="129"/>
      <c r="EJ454" s="129"/>
      <c r="EK454" s="129"/>
      <c r="EL454" s="129"/>
      <c r="EM454" s="129"/>
      <c r="EN454" s="129"/>
      <c r="EO454" s="129"/>
      <c r="EP454" s="129"/>
      <c r="EQ454" s="129"/>
      <c r="ER454" s="129"/>
      <c r="ES454" s="129"/>
      <c r="ET454" s="129"/>
      <c r="EU454" s="129"/>
      <c r="EV454" s="129"/>
      <c r="EW454" s="129"/>
    </row>
    <row r="455" spans="1:153" ht="2.25" customHeight="1">
      <c r="A455" s="133"/>
      <c r="B455" s="429" t="s">
        <v>142</v>
      </c>
      <c r="C455" s="430"/>
      <c r="D455" s="430"/>
      <c r="E455" s="430"/>
      <c r="F455" s="430"/>
      <c r="G455" s="430"/>
      <c r="H455" s="430"/>
      <c r="I455" s="430"/>
      <c r="J455" s="430"/>
      <c r="K455" s="430"/>
      <c r="L455" s="430"/>
      <c r="M455" s="430"/>
      <c r="N455" s="430"/>
      <c r="O455" s="430"/>
      <c r="P455" s="430"/>
      <c r="Q455" s="430"/>
      <c r="R455" s="430"/>
      <c r="S455" s="430"/>
      <c r="T455" s="430"/>
      <c r="U455" s="430"/>
      <c r="V455" s="430"/>
      <c r="W455" s="430"/>
      <c r="X455" s="430"/>
      <c r="Y455" s="430"/>
      <c r="Z455" s="430"/>
      <c r="AA455" s="430"/>
      <c r="AB455" s="430"/>
      <c r="AC455" s="430"/>
      <c r="AD455" s="430"/>
      <c r="AE455" s="430"/>
      <c r="AF455" s="291"/>
      <c r="AG455" s="291"/>
      <c r="AH455" s="61"/>
      <c r="AI455" s="294"/>
      <c r="AJ455" s="295"/>
      <c r="AK455" s="295"/>
      <c r="AL455" s="295"/>
      <c r="AM455" s="295"/>
      <c r="AN455" s="295"/>
      <c r="AO455" s="295"/>
      <c r="AP455" s="295"/>
      <c r="AQ455" s="295"/>
      <c r="AR455" s="295"/>
      <c r="AS455" s="295"/>
      <c r="AT455" s="295"/>
      <c r="AU455" s="122"/>
      <c r="AV455" s="115"/>
      <c r="AW455" s="7"/>
      <c r="AX455" s="295"/>
      <c r="AY455" s="295"/>
      <c r="AZ455" s="295"/>
      <c r="BA455" s="295"/>
      <c r="BB455" s="295"/>
      <c r="BC455" s="295"/>
      <c r="BD455" s="295"/>
      <c r="BE455" s="295"/>
      <c r="BF455" s="295"/>
      <c r="BG455" s="295"/>
      <c r="BH455" s="295"/>
      <c r="BI455" s="122"/>
      <c r="BJ455" s="115"/>
      <c r="BK455" s="200"/>
      <c r="BL455" s="129"/>
      <c r="BM455" s="160"/>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c r="DH455" s="129"/>
      <c r="DI455" s="129"/>
      <c r="DJ455" s="129"/>
      <c r="DK455" s="129"/>
      <c r="DL455" s="129"/>
      <c r="DM455" s="129"/>
      <c r="DN455" s="129"/>
      <c r="DO455" s="129"/>
      <c r="DP455" s="129"/>
      <c r="DQ455" s="129"/>
      <c r="DR455" s="129"/>
      <c r="DS455" s="129"/>
      <c r="DT455" s="129"/>
      <c r="DU455" s="129"/>
      <c r="DV455" s="129"/>
      <c r="DW455" s="129"/>
      <c r="DX455" s="129"/>
      <c r="DY455" s="129"/>
      <c r="DZ455" s="129"/>
      <c r="EA455" s="129"/>
      <c r="EB455" s="129"/>
      <c r="EC455" s="129"/>
      <c r="ED455" s="129"/>
      <c r="EE455" s="129"/>
      <c r="EF455" s="129"/>
      <c r="EG455" s="129"/>
      <c r="EH455" s="129"/>
      <c r="EI455" s="129"/>
      <c r="EJ455" s="129"/>
      <c r="EK455" s="129"/>
      <c r="EL455" s="129"/>
      <c r="EM455" s="129"/>
      <c r="EN455" s="129"/>
      <c r="EO455" s="129"/>
      <c r="EP455" s="129"/>
      <c r="EQ455" s="129"/>
      <c r="ER455" s="129"/>
      <c r="ES455" s="129"/>
      <c r="ET455" s="129"/>
      <c r="EU455" s="129"/>
      <c r="EV455" s="129"/>
      <c r="EW455" s="129"/>
    </row>
    <row r="456" spans="1:153" ht="19.5" customHeight="1">
      <c r="A456" s="133"/>
      <c r="B456" s="431"/>
      <c r="C456" s="432"/>
      <c r="D456" s="432"/>
      <c r="E456" s="432"/>
      <c r="F456" s="432"/>
      <c r="G456" s="432"/>
      <c r="H456" s="432"/>
      <c r="I456" s="432"/>
      <c r="J456" s="432"/>
      <c r="K456" s="432"/>
      <c r="L456" s="432"/>
      <c r="M456" s="432"/>
      <c r="N456" s="432"/>
      <c r="O456" s="432"/>
      <c r="P456" s="432"/>
      <c r="Q456" s="432"/>
      <c r="R456" s="432"/>
      <c r="S456" s="432"/>
      <c r="T456" s="432"/>
      <c r="U456" s="432"/>
      <c r="V456" s="432"/>
      <c r="W456" s="432"/>
      <c r="X456" s="432"/>
      <c r="Y456" s="432"/>
      <c r="Z456" s="432"/>
      <c r="AA456" s="432"/>
      <c r="AB456" s="432"/>
      <c r="AC456" s="432"/>
      <c r="AD456" s="432"/>
      <c r="AE456" s="432"/>
      <c r="AF456" s="310" t="s">
        <v>3237</v>
      </c>
      <c r="AG456" s="310"/>
      <c r="AH456" s="310"/>
      <c r="AI456" s="294"/>
      <c r="AJ456" s="312"/>
      <c r="AK456" s="313"/>
      <c r="AL456" s="313"/>
      <c r="AM456" s="313"/>
      <c r="AN456" s="313"/>
      <c r="AO456" s="313"/>
      <c r="AP456" s="313"/>
      <c r="AQ456" s="313"/>
      <c r="AR456" s="313"/>
      <c r="AS456" s="313"/>
      <c r="AT456" s="314"/>
      <c r="AU456" s="122"/>
      <c r="AV456" s="115" t="s">
        <v>0</v>
      </c>
      <c r="AW456" s="295"/>
      <c r="AX456" s="312"/>
      <c r="AY456" s="313"/>
      <c r="AZ456" s="313"/>
      <c r="BA456" s="313"/>
      <c r="BB456" s="313"/>
      <c r="BC456" s="313"/>
      <c r="BD456" s="313"/>
      <c r="BE456" s="313"/>
      <c r="BF456" s="313"/>
      <c r="BG456" s="313"/>
      <c r="BH456" s="314"/>
      <c r="BI456" s="122"/>
      <c r="BJ456" s="115" t="s">
        <v>2</v>
      </c>
      <c r="BK456" s="200"/>
      <c r="BL456" s="130" t="str">
        <f>IF(BM456&lt;&gt;"","●","")</f>
        <v/>
      </c>
      <c r="BM456" s="132" t="str">
        <f>IF(OR(AND(OR(AJ456=0,AJ456=""),OR(AX456&gt;0,SUM(AJ459:AT474)&gt;0,SUM(AX459:BH474)&gt;0)),AND(OR(AJ456&gt;0,SUM(AJ459:AT474)&gt;0,SUM(AX459:BH474)&gt;0),OR(AX456=0,AX456=""))),"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AJ456&gt;AX456,"「算定回数」が「レセプト件数」よりも小さくなっています。算定レセプトにおける算定回数をご記入ください。",IF(COUNTIF(BL459:BL474,"●")&gt;0,"内訳の項目に記入内容の見直しが必要な欄があります。メッセージの内容をご確認のうえ、適宜、ご修正ください。",IF(AX456&lt;&gt;SUM(AX459:BH474),"当該項目の「算定回数」と、内訳の「算定回数」の合計が一致していません。正しい算定回数をご記入ください。",IF(OR(AJ456&lt;MAX(AJ459:AT474),AJ456&gt;SUM(AJ459:AT474)),"当該項目の「レセプト件数」が、内訳の個別の項目の数値を下回っているか、内訳の合計よりも大きくなっています。正しいレセプト件数をご記入ください。",IF(AND(AJ456+AX456&gt;0,SUM(AJ24:AT39,AJ138:AT153,AJ162,AJ171,AJ180,AJ189:AT195,AJ201,AJ210,AJ219:AT222,AJ231:AT234,AJ243:AT267,AJ279:AT285,AJ291:AT306,AJ318,AJ327,AJ336,AJ339:AT351)+SUM(AX24:BH39,AX138:BH153,AX162,AX171,AX180,AX189:BH195,AX201,AX210,AX219:BH222,AX231:BH234,AX243:BH267,AX279:BH285,AX291: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131"/>
      <c r="CW456" s="131"/>
      <c r="CX456" s="131"/>
      <c r="CY456" s="129"/>
      <c r="CZ456" s="129"/>
      <c r="DA456" s="129"/>
      <c r="DB456" s="129"/>
      <c r="DC456" s="129"/>
      <c r="DD456" s="129"/>
      <c r="DE456" s="129"/>
      <c r="DF456" s="129"/>
      <c r="DG456" s="129"/>
      <c r="DH456" s="129"/>
      <c r="DI456" s="129"/>
      <c r="DJ456" s="129"/>
      <c r="DK456" s="129"/>
      <c r="DL456" s="129"/>
      <c r="DM456" s="129"/>
      <c r="DN456" s="129"/>
      <c r="DO456" s="129"/>
      <c r="DP456" s="129"/>
      <c r="DQ456" s="129"/>
      <c r="DR456" s="129"/>
      <c r="DS456" s="129"/>
      <c r="DT456" s="129"/>
      <c r="DU456" s="129"/>
      <c r="DV456" s="129"/>
      <c r="DW456" s="129"/>
      <c r="DX456" s="129"/>
      <c r="DY456" s="129"/>
      <c r="DZ456" s="129"/>
      <c r="EA456" s="129"/>
      <c r="EB456" s="129"/>
      <c r="EC456" s="129"/>
      <c r="ED456" s="129"/>
      <c r="EE456" s="129"/>
      <c r="EF456" s="129"/>
      <c r="EG456" s="129"/>
      <c r="EH456" s="129"/>
      <c r="EI456" s="129"/>
      <c r="EJ456" s="129"/>
      <c r="EK456" s="129"/>
      <c r="EL456" s="129"/>
      <c r="EM456" s="129"/>
      <c r="EN456" s="129"/>
      <c r="EO456" s="129"/>
      <c r="EP456" s="129"/>
      <c r="EQ456" s="129"/>
      <c r="ER456" s="129"/>
      <c r="ES456" s="129"/>
      <c r="ET456" s="129"/>
      <c r="EU456" s="129"/>
      <c r="EV456" s="129"/>
      <c r="EW456" s="129"/>
    </row>
    <row r="457" spans="1:153" ht="2.25" customHeight="1" thickBot="1">
      <c r="A457" s="133"/>
      <c r="B457" s="431"/>
      <c r="C457" s="432"/>
      <c r="D457" s="432"/>
      <c r="E457" s="432"/>
      <c r="F457" s="432"/>
      <c r="G457" s="432"/>
      <c r="H457" s="432"/>
      <c r="I457" s="432"/>
      <c r="J457" s="432"/>
      <c r="K457" s="432"/>
      <c r="L457" s="432"/>
      <c r="M457" s="432"/>
      <c r="N457" s="432"/>
      <c r="O457" s="432"/>
      <c r="P457" s="432"/>
      <c r="Q457" s="432"/>
      <c r="R457" s="432"/>
      <c r="S457" s="432"/>
      <c r="T457" s="432"/>
      <c r="U457" s="432"/>
      <c r="V457" s="432"/>
      <c r="W457" s="432"/>
      <c r="X457" s="432"/>
      <c r="Y457" s="432"/>
      <c r="Z457" s="432"/>
      <c r="AA457" s="432"/>
      <c r="AB457" s="432"/>
      <c r="AC457" s="432"/>
      <c r="AD457" s="432"/>
      <c r="AE457" s="432"/>
      <c r="AF457" s="126"/>
      <c r="AG457" s="126"/>
      <c r="AH457" s="62"/>
      <c r="AI457" s="299"/>
      <c r="AJ457" s="298"/>
      <c r="AK457" s="298"/>
      <c r="AL457" s="298"/>
      <c r="AM457" s="298"/>
      <c r="AN457" s="298"/>
      <c r="AO457" s="298"/>
      <c r="AP457" s="298"/>
      <c r="AQ457" s="298"/>
      <c r="AR457" s="298"/>
      <c r="AS457" s="298"/>
      <c r="AT457" s="298"/>
      <c r="AU457" s="121"/>
      <c r="AV457" s="116"/>
      <c r="AW457" s="10"/>
      <c r="AX457" s="298"/>
      <c r="AY457" s="298"/>
      <c r="AZ457" s="298"/>
      <c r="BA457" s="298"/>
      <c r="BB457" s="298"/>
      <c r="BC457" s="298"/>
      <c r="BD457" s="298"/>
      <c r="BE457" s="298"/>
      <c r="BF457" s="298"/>
      <c r="BG457" s="298"/>
      <c r="BH457" s="298"/>
      <c r="BI457" s="121"/>
      <c r="BJ457" s="116"/>
      <c r="BK457" s="200"/>
      <c r="BL457" s="129"/>
      <c r="BM457" s="160"/>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c r="DH457" s="129"/>
      <c r="DI457" s="129"/>
      <c r="DJ457" s="129"/>
      <c r="DK457" s="129"/>
      <c r="DL457" s="129"/>
      <c r="DM457" s="129"/>
      <c r="DN457" s="129"/>
      <c r="DO457" s="129"/>
      <c r="DP457" s="129"/>
      <c r="DQ457" s="129"/>
      <c r="DR457" s="129"/>
      <c r="DS457" s="129"/>
      <c r="DT457" s="129"/>
      <c r="DU457" s="129"/>
      <c r="DV457" s="129"/>
      <c r="DW457" s="129"/>
      <c r="DX457" s="129"/>
      <c r="DY457" s="129"/>
      <c r="DZ457" s="129"/>
      <c r="EA457" s="129"/>
      <c r="EB457" s="129"/>
      <c r="EC457" s="129"/>
      <c r="ED457" s="129"/>
      <c r="EE457" s="129"/>
      <c r="EF457" s="129"/>
      <c r="EG457" s="129"/>
      <c r="EH457" s="129"/>
      <c r="EI457" s="129"/>
      <c r="EJ457" s="129"/>
      <c r="EK457" s="129"/>
      <c r="EL457" s="129"/>
      <c r="EM457" s="129"/>
      <c r="EN457" s="129"/>
      <c r="EO457" s="129"/>
      <c r="EP457" s="129"/>
      <c r="EQ457" s="129"/>
      <c r="ER457" s="129"/>
      <c r="ES457" s="129"/>
      <c r="ET457" s="129"/>
      <c r="EU457" s="129"/>
      <c r="EV457" s="129"/>
      <c r="EW457" s="129"/>
    </row>
    <row r="458" spans="1:153" ht="2.25" customHeight="1">
      <c r="A458" s="133"/>
      <c r="B458" s="133"/>
      <c r="C458" s="35"/>
      <c r="D458" s="36"/>
      <c r="E458" s="36"/>
      <c r="F458" s="136"/>
      <c r="G458" s="36"/>
      <c r="H458" s="36"/>
      <c r="I458" s="36"/>
      <c r="J458" s="36"/>
      <c r="K458" s="36"/>
      <c r="L458" s="36"/>
      <c r="M458" s="36"/>
      <c r="N458" s="36"/>
      <c r="O458" s="36"/>
      <c r="P458" s="36"/>
      <c r="Q458" s="36"/>
      <c r="R458" s="36"/>
      <c r="S458" s="36"/>
      <c r="T458" s="36"/>
      <c r="U458" s="6"/>
      <c r="V458" s="6"/>
      <c r="W458" s="6"/>
      <c r="X458" s="6"/>
      <c r="Y458" s="6"/>
      <c r="Z458" s="6"/>
      <c r="AA458" s="6"/>
      <c r="AB458" s="6"/>
      <c r="AC458" s="6"/>
      <c r="AD458" s="6"/>
      <c r="AE458" s="6"/>
      <c r="AF458" s="291"/>
      <c r="AG458" s="291"/>
      <c r="AH458" s="61"/>
      <c r="AI458" s="294"/>
      <c r="AJ458" s="295"/>
      <c r="AK458" s="295"/>
      <c r="AL458" s="295"/>
      <c r="AM458" s="295"/>
      <c r="AN458" s="295"/>
      <c r="AO458" s="295"/>
      <c r="AP458" s="295"/>
      <c r="AQ458" s="295"/>
      <c r="AR458" s="295"/>
      <c r="AS458" s="295"/>
      <c r="AT458" s="295"/>
      <c r="AU458" s="122"/>
      <c r="AV458" s="115"/>
      <c r="AW458" s="7"/>
      <c r="AX458" s="295"/>
      <c r="AY458" s="295"/>
      <c r="AZ458" s="295"/>
      <c r="BA458" s="295"/>
      <c r="BB458" s="295"/>
      <c r="BC458" s="295"/>
      <c r="BD458" s="295"/>
      <c r="BE458" s="295"/>
      <c r="BF458" s="295"/>
      <c r="BG458" s="295"/>
      <c r="BH458" s="295"/>
      <c r="BI458" s="122"/>
      <c r="BJ458" s="115"/>
      <c r="BK458" s="200"/>
      <c r="BL458" s="129"/>
      <c r="BM458" s="160"/>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c r="DH458" s="129"/>
      <c r="DI458" s="129"/>
      <c r="DJ458" s="129"/>
      <c r="DK458" s="129"/>
      <c r="DL458" s="129"/>
      <c r="DM458" s="129"/>
      <c r="DN458" s="129"/>
      <c r="DO458" s="129"/>
      <c r="DP458" s="129"/>
      <c r="DQ458" s="129"/>
      <c r="DR458" s="129"/>
      <c r="DS458" s="129"/>
      <c r="DT458" s="129"/>
      <c r="DU458" s="129"/>
      <c r="DV458" s="129"/>
      <c r="DW458" s="129"/>
      <c r="DX458" s="129"/>
      <c r="DY458" s="129"/>
      <c r="DZ458" s="129"/>
      <c r="EA458" s="129"/>
      <c r="EB458" s="129"/>
      <c r="EC458" s="129"/>
      <c r="ED458" s="129"/>
      <c r="EE458" s="129"/>
      <c r="EF458" s="129"/>
      <c r="EG458" s="129"/>
      <c r="EH458" s="129"/>
      <c r="EI458" s="129"/>
      <c r="EJ458" s="129"/>
      <c r="EK458" s="129"/>
      <c r="EL458" s="129"/>
      <c r="EM458" s="129"/>
      <c r="EN458" s="129"/>
      <c r="EO458" s="129"/>
      <c r="EP458" s="129"/>
      <c r="EQ458" s="129"/>
      <c r="ER458" s="129"/>
      <c r="ES458" s="129"/>
      <c r="ET458" s="129"/>
      <c r="EU458" s="129"/>
      <c r="EV458" s="129"/>
      <c r="EW458" s="129"/>
    </row>
    <row r="459" spans="1:153" ht="19.5" customHeight="1">
      <c r="A459" s="133"/>
      <c r="B459" s="133"/>
      <c r="C459" s="38" t="s">
        <v>24</v>
      </c>
      <c r="D459" s="126"/>
      <c r="E459" s="126"/>
      <c r="F459" s="137"/>
      <c r="G459" s="126"/>
      <c r="H459" s="126"/>
      <c r="I459" s="126"/>
      <c r="J459" s="126"/>
      <c r="K459" s="126"/>
      <c r="L459" s="126"/>
      <c r="M459" s="126"/>
      <c r="N459" s="126"/>
      <c r="O459" s="126"/>
      <c r="P459" s="126"/>
      <c r="Q459" s="126"/>
      <c r="R459" s="126"/>
      <c r="S459" s="126"/>
      <c r="T459" s="126"/>
      <c r="U459" s="125"/>
      <c r="V459" s="125"/>
      <c r="W459" s="125"/>
      <c r="X459" s="125"/>
      <c r="Y459" s="125"/>
      <c r="Z459" s="125"/>
      <c r="AA459" s="125"/>
      <c r="AB459" s="125"/>
      <c r="AC459" s="125"/>
      <c r="AD459" s="125"/>
      <c r="AE459" s="125"/>
      <c r="AF459" s="310" t="s">
        <v>3238</v>
      </c>
      <c r="AG459" s="310"/>
      <c r="AH459" s="310"/>
      <c r="AI459" s="294"/>
      <c r="AJ459" s="312"/>
      <c r="AK459" s="313"/>
      <c r="AL459" s="313"/>
      <c r="AM459" s="313"/>
      <c r="AN459" s="313"/>
      <c r="AO459" s="313"/>
      <c r="AP459" s="313"/>
      <c r="AQ459" s="313"/>
      <c r="AR459" s="313"/>
      <c r="AS459" s="313"/>
      <c r="AT459" s="314"/>
      <c r="AU459" s="122"/>
      <c r="AV459" s="115" t="s">
        <v>0</v>
      </c>
      <c r="AW459" s="295"/>
      <c r="AX459" s="312"/>
      <c r="AY459" s="313"/>
      <c r="AZ459" s="313"/>
      <c r="BA459" s="313"/>
      <c r="BB459" s="313"/>
      <c r="BC459" s="313"/>
      <c r="BD459" s="313"/>
      <c r="BE459" s="313"/>
      <c r="BF459" s="313"/>
      <c r="BG459" s="313"/>
      <c r="BH459" s="314"/>
      <c r="BI459" s="122"/>
      <c r="BJ459" s="115" t="s">
        <v>2</v>
      </c>
      <c r="BK459" s="200"/>
      <c r="BL459" s="130" t="str">
        <f>IF(BM459&lt;&gt;"","●","")</f>
        <v/>
      </c>
      <c r="BM459" s="132" t="str">
        <f>IF(OR(AND(OR(AJ459=0,AJ459=""),AX459&gt;0),AND(AJ459&gt;0,OR(AX459=0,AX459=""))),"「レセプト件数」、「算定回数」のいずれかが「0」か「空白」となっていますが、それ以外が1以上となっています。正しいレセプト件数・算定回数をご記入ください。",IF(AJ459&gt;AX459,"「算定回数」が「レセプト件数」よりも小さくなっています。算定レセプトにおける算定回数をご記入ください。",""))</f>
        <v/>
      </c>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131"/>
      <c r="CW459" s="131"/>
      <c r="CX459" s="131"/>
      <c r="CY459" s="129"/>
      <c r="CZ459" s="129"/>
      <c r="DA459" s="129"/>
      <c r="DB459" s="129"/>
      <c r="DC459" s="129"/>
      <c r="DD459" s="129"/>
      <c r="DE459" s="129"/>
      <c r="DF459" s="129"/>
      <c r="DG459" s="129"/>
      <c r="DH459" s="129"/>
      <c r="DI459" s="129"/>
      <c r="DJ459" s="129"/>
      <c r="DK459" s="129"/>
      <c r="DL459" s="129"/>
      <c r="DM459" s="129"/>
      <c r="DN459" s="129"/>
      <c r="DO459" s="129"/>
      <c r="DP459" s="129"/>
      <c r="DQ459" s="129"/>
      <c r="DR459" s="129"/>
      <c r="DS459" s="129"/>
      <c r="DT459" s="129"/>
      <c r="DU459" s="129"/>
      <c r="DV459" s="129"/>
      <c r="DW459" s="129"/>
      <c r="DX459" s="129"/>
      <c r="DY459" s="129"/>
      <c r="DZ459" s="129"/>
      <c r="EA459" s="129"/>
      <c r="EB459" s="129"/>
      <c r="EC459" s="129"/>
      <c r="ED459" s="129"/>
      <c r="EE459" s="129"/>
      <c r="EF459" s="129"/>
      <c r="EG459" s="129"/>
      <c r="EH459" s="129"/>
      <c r="EI459" s="129"/>
      <c r="EJ459" s="129"/>
      <c r="EK459" s="129"/>
      <c r="EL459" s="129"/>
      <c r="EM459" s="129"/>
      <c r="EN459" s="129"/>
      <c r="EO459" s="129"/>
      <c r="EP459" s="129"/>
      <c r="EQ459" s="129"/>
      <c r="ER459" s="129"/>
      <c r="ES459" s="129"/>
      <c r="ET459" s="129"/>
      <c r="EU459" s="129"/>
      <c r="EV459" s="129"/>
      <c r="EW459" s="129"/>
    </row>
    <row r="460" spans="1:153" ht="2.25" customHeight="1" thickBot="1">
      <c r="A460" s="133"/>
      <c r="B460" s="133"/>
      <c r="C460" s="39"/>
      <c r="D460" s="127"/>
      <c r="E460" s="127"/>
      <c r="F460" s="134"/>
      <c r="G460" s="127"/>
      <c r="H460" s="127"/>
      <c r="I460" s="127"/>
      <c r="J460" s="127"/>
      <c r="K460" s="127"/>
      <c r="L460" s="127"/>
      <c r="M460" s="127"/>
      <c r="N460" s="127"/>
      <c r="O460" s="127"/>
      <c r="P460" s="127"/>
      <c r="Q460" s="127"/>
      <c r="R460" s="127"/>
      <c r="S460" s="127"/>
      <c r="T460" s="127"/>
      <c r="U460" s="1"/>
      <c r="V460" s="1"/>
      <c r="W460" s="1"/>
      <c r="X460" s="1"/>
      <c r="Y460" s="1"/>
      <c r="Z460" s="1"/>
      <c r="AA460" s="1"/>
      <c r="AB460" s="1"/>
      <c r="AC460" s="1"/>
      <c r="AD460" s="1"/>
      <c r="AE460" s="1"/>
      <c r="AF460" s="127"/>
      <c r="AG460" s="127"/>
      <c r="AH460" s="128"/>
      <c r="AI460" s="299"/>
      <c r="AJ460" s="298"/>
      <c r="AK460" s="298"/>
      <c r="AL460" s="298"/>
      <c r="AM460" s="298"/>
      <c r="AN460" s="298"/>
      <c r="AO460" s="298"/>
      <c r="AP460" s="298"/>
      <c r="AQ460" s="298"/>
      <c r="AR460" s="298"/>
      <c r="AS460" s="298"/>
      <c r="AT460" s="298"/>
      <c r="AU460" s="121"/>
      <c r="AV460" s="116"/>
      <c r="AW460" s="10"/>
      <c r="AX460" s="298"/>
      <c r="AY460" s="298"/>
      <c r="AZ460" s="298"/>
      <c r="BA460" s="298"/>
      <c r="BB460" s="298"/>
      <c r="BC460" s="298"/>
      <c r="BD460" s="298"/>
      <c r="BE460" s="298"/>
      <c r="BF460" s="298"/>
      <c r="BG460" s="298"/>
      <c r="BH460" s="298"/>
      <c r="BI460" s="121"/>
      <c r="BJ460" s="116"/>
      <c r="BK460" s="200"/>
      <c r="BL460" s="129"/>
      <c r="BM460" s="160"/>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c r="DH460" s="129"/>
      <c r="DI460" s="129"/>
      <c r="DJ460" s="129"/>
      <c r="DK460" s="129"/>
      <c r="DL460" s="129"/>
      <c r="DM460" s="129"/>
      <c r="DN460" s="129"/>
      <c r="DO460" s="129"/>
      <c r="DP460" s="129"/>
      <c r="DQ460" s="129"/>
      <c r="DR460" s="129"/>
      <c r="DS460" s="129"/>
      <c r="DT460" s="129"/>
      <c r="DU460" s="129"/>
      <c r="DV460" s="129"/>
      <c r="DW460" s="129"/>
      <c r="DX460" s="129"/>
      <c r="DY460" s="129"/>
      <c r="DZ460" s="129"/>
      <c r="EA460" s="129"/>
      <c r="EB460" s="129"/>
      <c r="EC460" s="129"/>
      <c r="ED460" s="129"/>
      <c r="EE460" s="129"/>
      <c r="EF460" s="129"/>
      <c r="EG460" s="129"/>
      <c r="EH460" s="129"/>
      <c r="EI460" s="129"/>
      <c r="EJ460" s="129"/>
      <c r="EK460" s="129"/>
      <c r="EL460" s="129"/>
      <c r="EM460" s="129"/>
      <c r="EN460" s="129"/>
      <c r="EO460" s="129"/>
      <c r="EP460" s="129"/>
      <c r="EQ460" s="129"/>
      <c r="ER460" s="129"/>
      <c r="ES460" s="129"/>
      <c r="ET460" s="129"/>
      <c r="EU460" s="129"/>
      <c r="EV460" s="129"/>
      <c r="EW460" s="129"/>
    </row>
    <row r="461" spans="1:153" ht="2.25" customHeight="1">
      <c r="A461" s="133"/>
      <c r="B461" s="133"/>
      <c r="C461" s="38"/>
      <c r="D461" s="126"/>
      <c r="E461" s="126"/>
      <c r="F461" s="137"/>
      <c r="G461" s="126"/>
      <c r="H461" s="126"/>
      <c r="I461" s="126"/>
      <c r="J461" s="126"/>
      <c r="K461" s="126"/>
      <c r="L461" s="126"/>
      <c r="M461" s="126"/>
      <c r="N461" s="126"/>
      <c r="O461" s="126"/>
      <c r="P461" s="126"/>
      <c r="Q461" s="126"/>
      <c r="R461" s="126"/>
      <c r="S461" s="126"/>
      <c r="T461" s="126"/>
      <c r="U461" s="125"/>
      <c r="V461" s="125"/>
      <c r="W461" s="125"/>
      <c r="X461" s="125"/>
      <c r="Y461" s="125"/>
      <c r="Z461" s="125"/>
      <c r="AA461" s="125"/>
      <c r="AB461" s="125"/>
      <c r="AC461" s="125"/>
      <c r="AD461" s="125"/>
      <c r="AE461" s="125"/>
      <c r="AF461" s="293"/>
      <c r="AG461" s="293"/>
      <c r="AH461" s="293"/>
      <c r="AI461" s="294"/>
      <c r="AJ461" s="295"/>
      <c r="AK461" s="295"/>
      <c r="AL461" s="295"/>
      <c r="AM461" s="295"/>
      <c r="AN461" s="295"/>
      <c r="AO461" s="295"/>
      <c r="AP461" s="295"/>
      <c r="AQ461" s="295"/>
      <c r="AR461" s="295"/>
      <c r="AS461" s="295"/>
      <c r="AT461" s="295"/>
      <c r="AU461" s="122"/>
      <c r="AV461" s="115"/>
      <c r="AW461" s="7"/>
      <c r="AX461" s="295"/>
      <c r="AY461" s="295"/>
      <c r="AZ461" s="295"/>
      <c r="BA461" s="295"/>
      <c r="BB461" s="295"/>
      <c r="BC461" s="295"/>
      <c r="BD461" s="295"/>
      <c r="BE461" s="295"/>
      <c r="BF461" s="295"/>
      <c r="BG461" s="295"/>
      <c r="BH461" s="295"/>
      <c r="BI461" s="122"/>
      <c r="BJ461" s="115"/>
      <c r="BK461" s="200"/>
      <c r="BL461" s="129"/>
      <c r="BM461" s="160"/>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c r="DH461" s="129"/>
      <c r="DI461" s="129"/>
      <c r="DJ461" s="129"/>
      <c r="DK461" s="129"/>
      <c r="DL461" s="129"/>
      <c r="DM461" s="129"/>
      <c r="DN461" s="129"/>
      <c r="DO461" s="129"/>
      <c r="DP461" s="129"/>
      <c r="DQ461" s="129"/>
      <c r="DR461" s="129"/>
      <c r="DS461" s="129"/>
      <c r="DT461" s="129"/>
      <c r="DU461" s="129"/>
      <c r="DV461" s="129"/>
      <c r="DW461" s="129"/>
      <c r="DX461" s="129"/>
      <c r="DY461" s="129"/>
      <c r="DZ461" s="129"/>
      <c r="EA461" s="129"/>
      <c r="EB461" s="129"/>
      <c r="EC461" s="129"/>
      <c r="ED461" s="129"/>
      <c r="EE461" s="129"/>
      <c r="EF461" s="129"/>
      <c r="EG461" s="129"/>
      <c r="EH461" s="129"/>
      <c r="EI461" s="129"/>
      <c r="EJ461" s="129"/>
      <c r="EK461" s="129"/>
      <c r="EL461" s="129"/>
      <c r="EM461" s="129"/>
      <c r="EN461" s="129"/>
      <c r="EO461" s="129"/>
      <c r="EP461" s="129"/>
      <c r="EQ461" s="129"/>
      <c r="ER461" s="129"/>
      <c r="ES461" s="129"/>
      <c r="ET461" s="129"/>
      <c r="EU461" s="129"/>
      <c r="EV461" s="129"/>
      <c r="EW461" s="129"/>
    </row>
    <row r="462" spans="1:153" ht="19.5" customHeight="1">
      <c r="A462" s="133"/>
      <c r="B462" s="133"/>
      <c r="C462" s="38" t="s">
        <v>25</v>
      </c>
      <c r="D462" s="126"/>
      <c r="E462" s="126"/>
      <c r="F462" s="137"/>
      <c r="G462" s="126"/>
      <c r="H462" s="126"/>
      <c r="I462" s="126"/>
      <c r="J462" s="126"/>
      <c r="K462" s="126"/>
      <c r="L462" s="126"/>
      <c r="M462" s="126"/>
      <c r="N462" s="126"/>
      <c r="O462" s="126"/>
      <c r="P462" s="126"/>
      <c r="Q462" s="126"/>
      <c r="R462" s="126"/>
      <c r="S462" s="126"/>
      <c r="T462" s="126"/>
      <c r="U462" s="125"/>
      <c r="V462" s="125"/>
      <c r="W462" s="125"/>
      <c r="X462" s="125"/>
      <c r="Y462" s="125"/>
      <c r="Z462" s="125"/>
      <c r="AA462" s="125"/>
      <c r="AB462" s="125"/>
      <c r="AC462" s="125"/>
      <c r="AD462" s="125"/>
      <c r="AE462" s="125"/>
      <c r="AF462" s="310" t="s">
        <v>3239</v>
      </c>
      <c r="AG462" s="310"/>
      <c r="AH462" s="310"/>
      <c r="AI462" s="294"/>
      <c r="AJ462" s="312"/>
      <c r="AK462" s="313"/>
      <c r="AL462" s="313"/>
      <c r="AM462" s="313"/>
      <c r="AN462" s="313"/>
      <c r="AO462" s="313"/>
      <c r="AP462" s="313"/>
      <c r="AQ462" s="313"/>
      <c r="AR462" s="313"/>
      <c r="AS462" s="313"/>
      <c r="AT462" s="314"/>
      <c r="AU462" s="122"/>
      <c r="AV462" s="115" t="s">
        <v>0</v>
      </c>
      <c r="AW462" s="295"/>
      <c r="AX462" s="312"/>
      <c r="AY462" s="313"/>
      <c r="AZ462" s="313"/>
      <c r="BA462" s="313"/>
      <c r="BB462" s="313"/>
      <c r="BC462" s="313"/>
      <c r="BD462" s="313"/>
      <c r="BE462" s="313"/>
      <c r="BF462" s="313"/>
      <c r="BG462" s="313"/>
      <c r="BH462" s="314"/>
      <c r="BI462" s="122"/>
      <c r="BJ462" s="115" t="s">
        <v>2</v>
      </c>
      <c r="BK462" s="200"/>
      <c r="BL462" s="130" t="str">
        <f>IF(BM462&lt;&gt;"","●","")</f>
        <v/>
      </c>
      <c r="BM462" s="132" t="str">
        <f>IF(OR(AND(OR(AJ462=0,AJ462=""),AX462&gt;0),AND(AJ462&gt;0,OR(AX462=0,AX462=""))),"「レセプト件数」、「算定回数」のいずれかが「0」か「空白」となっていますが、それ以外が1以上となっています。正しいレセプト件数・算定回数をご記入ください。",IF(AJ462&gt;AX462,"「算定回数」が「レセプト件数」よりも小さくなっています。算定レセプトにおける算定回数をご記入ください。",""))</f>
        <v/>
      </c>
      <c r="BN462" s="129"/>
      <c r="BO462" s="129"/>
      <c r="BP462" s="129"/>
      <c r="BQ462" s="129"/>
      <c r="BR462" s="129"/>
      <c r="BS462" s="129"/>
      <c r="BT462" s="129"/>
      <c r="BU462" s="129"/>
      <c r="BV462" s="129"/>
      <c r="BW462" s="129"/>
      <c r="BX462" s="129"/>
      <c r="BY462" s="129"/>
      <c r="BZ462" s="129"/>
      <c r="CA462" s="129"/>
      <c r="CB462" s="129"/>
      <c r="CC462" s="129"/>
      <c r="CD462" s="129"/>
      <c r="CE462" s="129"/>
      <c r="CF462" s="129"/>
      <c r="CG462" s="129"/>
      <c r="CH462" s="129"/>
      <c r="CI462" s="129"/>
      <c r="CJ462" s="129"/>
      <c r="CK462" s="129"/>
      <c r="CL462" s="129"/>
      <c r="CM462" s="129"/>
      <c r="CN462" s="129"/>
      <c r="CO462" s="129"/>
      <c r="CP462" s="129"/>
      <c r="CQ462" s="129"/>
      <c r="CR462" s="129"/>
      <c r="CS462" s="129"/>
      <c r="CT462" s="129"/>
      <c r="CU462" s="129"/>
      <c r="CV462" s="131"/>
      <c r="CW462" s="131"/>
      <c r="CX462" s="131"/>
      <c r="CY462" s="129"/>
      <c r="CZ462" s="129"/>
      <c r="DA462" s="129"/>
      <c r="DB462" s="129"/>
      <c r="DC462" s="129"/>
      <c r="DD462" s="129"/>
      <c r="DE462" s="129"/>
      <c r="DF462" s="129"/>
      <c r="DG462" s="129"/>
      <c r="DH462" s="129"/>
      <c r="DI462" s="129"/>
      <c r="DJ462" s="129"/>
      <c r="DK462" s="129"/>
      <c r="DL462" s="129"/>
      <c r="DM462" s="129"/>
      <c r="DN462" s="129"/>
      <c r="DO462" s="129"/>
      <c r="DP462" s="129"/>
      <c r="DQ462" s="129"/>
      <c r="DR462" s="129"/>
      <c r="DS462" s="129"/>
      <c r="DT462" s="129"/>
      <c r="DU462" s="129"/>
      <c r="DV462" s="129"/>
      <c r="DW462" s="129"/>
      <c r="DX462" s="129"/>
      <c r="DY462" s="129"/>
      <c r="DZ462" s="129"/>
      <c r="EA462" s="129"/>
      <c r="EB462" s="129"/>
      <c r="EC462" s="129"/>
      <c r="ED462" s="129"/>
      <c r="EE462" s="129"/>
      <c r="EF462" s="129"/>
      <c r="EG462" s="129"/>
      <c r="EH462" s="129"/>
      <c r="EI462" s="129"/>
      <c r="EJ462" s="129"/>
      <c r="EK462" s="129"/>
      <c r="EL462" s="129"/>
      <c r="EM462" s="129"/>
      <c r="EN462" s="129"/>
      <c r="EO462" s="129"/>
      <c r="EP462" s="129"/>
      <c r="EQ462" s="129"/>
      <c r="ER462" s="129"/>
      <c r="ES462" s="129"/>
      <c r="ET462" s="129"/>
      <c r="EU462" s="129"/>
      <c r="EV462" s="129"/>
      <c r="EW462" s="129"/>
    </row>
    <row r="463" spans="1:153" ht="2.25" customHeight="1" thickBot="1">
      <c r="A463" s="133"/>
      <c r="B463" s="133"/>
      <c r="C463" s="39"/>
      <c r="D463" s="127"/>
      <c r="E463" s="127"/>
      <c r="F463" s="134"/>
      <c r="G463" s="127"/>
      <c r="H463" s="127"/>
      <c r="I463" s="127"/>
      <c r="J463" s="127"/>
      <c r="K463" s="127"/>
      <c r="L463" s="127"/>
      <c r="M463" s="127"/>
      <c r="N463" s="127"/>
      <c r="O463" s="127"/>
      <c r="P463" s="127"/>
      <c r="Q463" s="127"/>
      <c r="R463" s="127"/>
      <c r="S463" s="127"/>
      <c r="T463" s="127"/>
      <c r="U463" s="1"/>
      <c r="V463" s="1"/>
      <c r="W463" s="1"/>
      <c r="X463" s="1"/>
      <c r="Y463" s="1"/>
      <c r="Z463" s="1"/>
      <c r="AA463" s="1"/>
      <c r="AB463" s="1"/>
      <c r="AC463" s="1"/>
      <c r="AD463" s="1"/>
      <c r="AE463" s="1"/>
      <c r="AF463" s="127"/>
      <c r="AG463" s="127"/>
      <c r="AH463" s="128"/>
      <c r="AI463" s="299"/>
      <c r="AJ463" s="298"/>
      <c r="AK463" s="298"/>
      <c r="AL463" s="298"/>
      <c r="AM463" s="298"/>
      <c r="AN463" s="298"/>
      <c r="AO463" s="298"/>
      <c r="AP463" s="298"/>
      <c r="AQ463" s="298"/>
      <c r="AR463" s="298"/>
      <c r="AS463" s="298"/>
      <c r="AT463" s="298"/>
      <c r="AU463" s="121"/>
      <c r="AV463" s="116"/>
      <c r="AW463" s="10"/>
      <c r="AX463" s="298"/>
      <c r="AY463" s="298"/>
      <c r="AZ463" s="298"/>
      <c r="BA463" s="298"/>
      <c r="BB463" s="298"/>
      <c r="BC463" s="298"/>
      <c r="BD463" s="298"/>
      <c r="BE463" s="298"/>
      <c r="BF463" s="298"/>
      <c r="BG463" s="298"/>
      <c r="BH463" s="298"/>
      <c r="BI463" s="121"/>
      <c r="BJ463" s="116"/>
      <c r="BK463" s="200"/>
      <c r="BL463" s="129"/>
      <c r="BM463" s="160"/>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c r="DH463" s="129"/>
      <c r="DI463" s="129"/>
      <c r="DJ463" s="129"/>
      <c r="DK463" s="129"/>
      <c r="DL463" s="129"/>
      <c r="DM463" s="129"/>
      <c r="DN463" s="129"/>
      <c r="DO463" s="129"/>
      <c r="DP463" s="129"/>
      <c r="DQ463" s="129"/>
      <c r="DR463" s="129"/>
      <c r="DS463" s="129"/>
      <c r="DT463" s="129"/>
      <c r="DU463" s="129"/>
      <c r="DV463" s="129"/>
      <c r="DW463" s="129"/>
      <c r="DX463" s="129"/>
      <c r="DY463" s="129"/>
      <c r="DZ463" s="129"/>
      <c r="EA463" s="129"/>
      <c r="EB463" s="129"/>
      <c r="EC463" s="129"/>
      <c r="ED463" s="129"/>
      <c r="EE463" s="129"/>
      <c r="EF463" s="129"/>
      <c r="EG463" s="129"/>
      <c r="EH463" s="129"/>
      <c r="EI463" s="129"/>
      <c r="EJ463" s="129"/>
      <c r="EK463" s="129"/>
      <c r="EL463" s="129"/>
      <c r="EM463" s="129"/>
      <c r="EN463" s="129"/>
      <c r="EO463" s="129"/>
      <c r="EP463" s="129"/>
      <c r="EQ463" s="129"/>
      <c r="ER463" s="129"/>
      <c r="ES463" s="129"/>
      <c r="ET463" s="129"/>
      <c r="EU463" s="129"/>
      <c r="EV463" s="129"/>
      <c r="EW463" s="129"/>
    </row>
    <row r="464" spans="1:153" ht="2.25" customHeight="1">
      <c r="A464" s="133"/>
      <c r="B464" s="133"/>
      <c r="C464" s="38"/>
      <c r="D464" s="126"/>
      <c r="E464" s="126"/>
      <c r="F464" s="137"/>
      <c r="G464" s="126"/>
      <c r="H464" s="126"/>
      <c r="I464" s="126"/>
      <c r="J464" s="126"/>
      <c r="K464" s="126"/>
      <c r="L464" s="126"/>
      <c r="M464" s="126"/>
      <c r="N464" s="126"/>
      <c r="O464" s="126"/>
      <c r="P464" s="126"/>
      <c r="Q464" s="126"/>
      <c r="R464" s="126"/>
      <c r="S464" s="126"/>
      <c r="T464" s="126"/>
      <c r="U464" s="125"/>
      <c r="V464" s="125"/>
      <c r="W464" s="125"/>
      <c r="X464" s="125"/>
      <c r="Y464" s="125"/>
      <c r="Z464" s="125"/>
      <c r="AA464" s="125"/>
      <c r="AB464" s="125"/>
      <c r="AC464" s="125"/>
      <c r="AD464" s="125"/>
      <c r="AE464" s="125"/>
      <c r="AF464" s="293"/>
      <c r="AG464" s="293"/>
      <c r="AH464" s="293"/>
      <c r="AI464" s="294"/>
      <c r="AJ464" s="295"/>
      <c r="AK464" s="295"/>
      <c r="AL464" s="295"/>
      <c r="AM464" s="295"/>
      <c r="AN464" s="295"/>
      <c r="AO464" s="295"/>
      <c r="AP464" s="295"/>
      <c r="AQ464" s="295"/>
      <c r="AR464" s="295"/>
      <c r="AS464" s="295"/>
      <c r="AT464" s="295"/>
      <c r="AU464" s="122"/>
      <c r="AV464" s="115"/>
      <c r="AW464" s="7"/>
      <c r="AX464" s="295"/>
      <c r="AY464" s="295"/>
      <c r="AZ464" s="295"/>
      <c r="BA464" s="295"/>
      <c r="BB464" s="295"/>
      <c r="BC464" s="295"/>
      <c r="BD464" s="295"/>
      <c r="BE464" s="295"/>
      <c r="BF464" s="295"/>
      <c r="BG464" s="295"/>
      <c r="BH464" s="295"/>
      <c r="BI464" s="122"/>
      <c r="BJ464" s="115"/>
      <c r="BK464" s="200"/>
      <c r="BL464" s="129"/>
      <c r="BM464" s="160"/>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129"/>
      <c r="CW464" s="129"/>
      <c r="CX464" s="129"/>
      <c r="CY464" s="129"/>
      <c r="CZ464" s="129"/>
      <c r="DA464" s="129"/>
      <c r="DB464" s="129"/>
      <c r="DC464" s="129"/>
      <c r="DD464" s="129"/>
      <c r="DE464" s="129"/>
      <c r="DF464" s="129"/>
      <c r="DG464" s="129"/>
      <c r="DH464" s="129"/>
      <c r="DI464" s="129"/>
      <c r="DJ464" s="129"/>
      <c r="DK464" s="129"/>
      <c r="DL464" s="129"/>
      <c r="DM464" s="129"/>
      <c r="DN464" s="129"/>
      <c r="DO464" s="129"/>
      <c r="DP464" s="129"/>
      <c r="DQ464" s="129"/>
      <c r="DR464" s="129"/>
      <c r="DS464" s="129"/>
      <c r="DT464" s="129"/>
      <c r="DU464" s="129"/>
      <c r="DV464" s="129"/>
      <c r="DW464" s="129"/>
      <c r="DX464" s="129"/>
      <c r="DY464" s="129"/>
      <c r="DZ464" s="129"/>
      <c r="EA464" s="129"/>
      <c r="EB464" s="129"/>
      <c r="EC464" s="129"/>
      <c r="ED464" s="129"/>
      <c r="EE464" s="129"/>
      <c r="EF464" s="129"/>
      <c r="EG464" s="129"/>
      <c r="EH464" s="129"/>
      <c r="EI464" s="129"/>
      <c r="EJ464" s="129"/>
      <c r="EK464" s="129"/>
      <c r="EL464" s="129"/>
      <c r="EM464" s="129"/>
      <c r="EN464" s="129"/>
      <c r="EO464" s="129"/>
      <c r="EP464" s="129"/>
      <c r="EQ464" s="129"/>
      <c r="ER464" s="129"/>
      <c r="ES464" s="129"/>
      <c r="ET464" s="129"/>
      <c r="EU464" s="129"/>
      <c r="EV464" s="129"/>
      <c r="EW464" s="129"/>
    </row>
    <row r="465" spans="1:153" ht="19.5" customHeight="1">
      <c r="A465" s="133"/>
      <c r="B465" s="133"/>
      <c r="C465" s="38" t="s">
        <v>26</v>
      </c>
      <c r="D465" s="126"/>
      <c r="E465" s="126"/>
      <c r="F465" s="137"/>
      <c r="G465" s="126"/>
      <c r="H465" s="126"/>
      <c r="I465" s="126"/>
      <c r="J465" s="126"/>
      <c r="K465" s="126"/>
      <c r="L465" s="126"/>
      <c r="M465" s="126"/>
      <c r="N465" s="126"/>
      <c r="O465" s="126"/>
      <c r="P465" s="126"/>
      <c r="Q465" s="126"/>
      <c r="R465" s="126"/>
      <c r="S465" s="126"/>
      <c r="T465" s="126"/>
      <c r="U465" s="125"/>
      <c r="V465" s="125"/>
      <c r="W465" s="125"/>
      <c r="X465" s="125"/>
      <c r="Y465" s="125"/>
      <c r="Z465" s="125"/>
      <c r="AA465" s="125"/>
      <c r="AB465" s="125"/>
      <c r="AC465" s="125"/>
      <c r="AD465" s="125"/>
      <c r="AE465" s="125"/>
      <c r="AF465" s="310" t="s">
        <v>3240</v>
      </c>
      <c r="AG465" s="310"/>
      <c r="AH465" s="310"/>
      <c r="AI465" s="294"/>
      <c r="AJ465" s="312"/>
      <c r="AK465" s="313"/>
      <c r="AL465" s="313"/>
      <c r="AM465" s="313"/>
      <c r="AN465" s="313"/>
      <c r="AO465" s="313"/>
      <c r="AP465" s="313"/>
      <c r="AQ465" s="313"/>
      <c r="AR465" s="313"/>
      <c r="AS465" s="313"/>
      <c r="AT465" s="314"/>
      <c r="AU465" s="122"/>
      <c r="AV465" s="115" t="s">
        <v>0</v>
      </c>
      <c r="AW465" s="295"/>
      <c r="AX465" s="312"/>
      <c r="AY465" s="313"/>
      <c r="AZ465" s="313"/>
      <c r="BA465" s="313"/>
      <c r="BB465" s="313"/>
      <c r="BC465" s="313"/>
      <c r="BD465" s="313"/>
      <c r="BE465" s="313"/>
      <c r="BF465" s="313"/>
      <c r="BG465" s="313"/>
      <c r="BH465" s="314"/>
      <c r="BI465" s="122"/>
      <c r="BJ465" s="115" t="s">
        <v>2</v>
      </c>
      <c r="BK465" s="200"/>
      <c r="BL465" s="130" t="str">
        <f>IF(BM465&lt;&gt;"","●","")</f>
        <v/>
      </c>
      <c r="BM465" s="132" t="str">
        <f>IF(OR(AND(OR(AJ465=0,AJ465=""),AX465&gt;0),AND(AJ465&gt;0,OR(AX465=0,AX465=""))),"「レセプト件数」、「算定回数」のいずれかが「0」か「空白」となっていますが、それ以外が1以上となっています。正しいレセプト件数・算定回数をご記入ください。",IF(AJ465&gt;AX465,"「算定回数」が「レセプト件数」よりも小さくなっています。算定レセプトにおける算定回数をご記入ください。",""))</f>
        <v/>
      </c>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31"/>
      <c r="CW465" s="131"/>
      <c r="CX465" s="131"/>
      <c r="CY465" s="129"/>
      <c r="CZ465" s="129"/>
      <c r="DA465" s="129"/>
      <c r="DB465" s="129"/>
      <c r="DC465" s="129"/>
      <c r="DD465" s="129"/>
      <c r="DE465" s="129"/>
      <c r="DF465" s="129"/>
      <c r="DG465" s="129"/>
      <c r="DH465" s="129"/>
      <c r="DI465" s="129"/>
      <c r="DJ465" s="129"/>
      <c r="DK465" s="129"/>
      <c r="DL465" s="129"/>
      <c r="DM465" s="129"/>
      <c r="DN465" s="129"/>
      <c r="DO465" s="129"/>
      <c r="DP465" s="129"/>
      <c r="DQ465" s="129"/>
      <c r="DR465" s="129"/>
      <c r="DS465" s="129"/>
      <c r="DT465" s="129"/>
      <c r="DU465" s="129"/>
      <c r="DV465" s="129"/>
      <c r="DW465" s="129"/>
      <c r="DX465" s="129"/>
      <c r="DY465" s="129"/>
      <c r="DZ465" s="129"/>
      <c r="EA465" s="129"/>
      <c r="EB465" s="129"/>
      <c r="EC465" s="129"/>
      <c r="ED465" s="129"/>
      <c r="EE465" s="129"/>
      <c r="EF465" s="129"/>
      <c r="EG465" s="129"/>
      <c r="EH465" s="129"/>
      <c r="EI465" s="129"/>
      <c r="EJ465" s="129"/>
      <c r="EK465" s="129"/>
      <c r="EL465" s="129"/>
      <c r="EM465" s="129"/>
      <c r="EN465" s="129"/>
      <c r="EO465" s="129"/>
      <c r="EP465" s="129"/>
      <c r="EQ465" s="129"/>
      <c r="ER465" s="129"/>
      <c r="ES465" s="129"/>
      <c r="ET465" s="129"/>
      <c r="EU465" s="129"/>
      <c r="EV465" s="129"/>
      <c r="EW465" s="129"/>
    </row>
    <row r="466" spans="1:153" ht="2.25" customHeight="1" thickBot="1">
      <c r="A466" s="133"/>
      <c r="B466" s="133"/>
      <c r="C466" s="39"/>
      <c r="D466" s="127"/>
      <c r="E466" s="127"/>
      <c r="F466" s="134"/>
      <c r="G466" s="127"/>
      <c r="H466" s="127"/>
      <c r="I466" s="127"/>
      <c r="J466" s="127"/>
      <c r="K466" s="127"/>
      <c r="L466" s="127"/>
      <c r="M466" s="127"/>
      <c r="N466" s="127"/>
      <c r="O466" s="127"/>
      <c r="P466" s="127"/>
      <c r="Q466" s="127"/>
      <c r="R466" s="127"/>
      <c r="S466" s="127"/>
      <c r="T466" s="127"/>
      <c r="U466" s="1"/>
      <c r="V466" s="1"/>
      <c r="W466" s="1"/>
      <c r="X466" s="1"/>
      <c r="Y466" s="1"/>
      <c r="Z466" s="1"/>
      <c r="AA466" s="1"/>
      <c r="AB466" s="1"/>
      <c r="AC466" s="1"/>
      <c r="AD466" s="1"/>
      <c r="AE466" s="1"/>
      <c r="AF466" s="127"/>
      <c r="AG466" s="127"/>
      <c r="AH466" s="128"/>
      <c r="AI466" s="299"/>
      <c r="AJ466" s="298"/>
      <c r="AK466" s="298"/>
      <c r="AL466" s="298"/>
      <c r="AM466" s="298"/>
      <c r="AN466" s="298"/>
      <c r="AO466" s="298"/>
      <c r="AP466" s="298"/>
      <c r="AQ466" s="298"/>
      <c r="AR466" s="298"/>
      <c r="AS466" s="298"/>
      <c r="AT466" s="298"/>
      <c r="AU466" s="121"/>
      <c r="AV466" s="116"/>
      <c r="AW466" s="10"/>
      <c r="AX466" s="298"/>
      <c r="AY466" s="298"/>
      <c r="AZ466" s="298"/>
      <c r="BA466" s="298"/>
      <c r="BB466" s="298"/>
      <c r="BC466" s="298"/>
      <c r="BD466" s="298"/>
      <c r="BE466" s="298"/>
      <c r="BF466" s="298"/>
      <c r="BG466" s="298"/>
      <c r="BH466" s="298"/>
      <c r="BI466" s="121"/>
      <c r="BJ466" s="116"/>
      <c r="BK466" s="200"/>
      <c r="BL466" s="129"/>
      <c r="BM466" s="160"/>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c r="DH466" s="129"/>
      <c r="DI466" s="129"/>
      <c r="DJ466" s="129"/>
      <c r="DK466" s="129"/>
      <c r="DL466" s="129"/>
      <c r="DM466" s="129"/>
      <c r="DN466" s="129"/>
      <c r="DO466" s="129"/>
      <c r="DP466" s="129"/>
      <c r="DQ466" s="129"/>
      <c r="DR466" s="129"/>
      <c r="DS466" s="129"/>
      <c r="DT466" s="129"/>
      <c r="DU466" s="129"/>
      <c r="DV466" s="129"/>
      <c r="DW466" s="129"/>
      <c r="DX466" s="129"/>
      <c r="DY466" s="129"/>
      <c r="DZ466" s="129"/>
      <c r="EA466" s="129"/>
      <c r="EB466" s="129"/>
      <c r="EC466" s="129"/>
      <c r="ED466" s="129"/>
      <c r="EE466" s="129"/>
      <c r="EF466" s="129"/>
      <c r="EG466" s="129"/>
      <c r="EH466" s="129"/>
      <c r="EI466" s="129"/>
      <c r="EJ466" s="129"/>
      <c r="EK466" s="129"/>
      <c r="EL466" s="129"/>
      <c r="EM466" s="129"/>
      <c r="EN466" s="129"/>
      <c r="EO466" s="129"/>
      <c r="EP466" s="129"/>
      <c r="EQ466" s="129"/>
      <c r="ER466" s="129"/>
      <c r="ES466" s="129"/>
      <c r="ET466" s="129"/>
      <c r="EU466" s="129"/>
      <c r="EV466" s="129"/>
      <c r="EW466" s="129"/>
    </row>
    <row r="467" spans="1:153" ht="2.25" customHeight="1">
      <c r="A467" s="133"/>
      <c r="B467" s="133"/>
      <c r="C467" s="38"/>
      <c r="D467" s="126"/>
      <c r="E467" s="126"/>
      <c r="F467" s="137"/>
      <c r="G467" s="126"/>
      <c r="H467" s="126"/>
      <c r="I467" s="126"/>
      <c r="J467" s="126"/>
      <c r="K467" s="126"/>
      <c r="L467" s="126"/>
      <c r="M467" s="126"/>
      <c r="N467" s="126"/>
      <c r="O467" s="126"/>
      <c r="P467" s="126"/>
      <c r="Q467" s="126"/>
      <c r="R467" s="126"/>
      <c r="S467" s="126"/>
      <c r="T467" s="126"/>
      <c r="U467" s="125"/>
      <c r="V467" s="125"/>
      <c r="W467" s="125"/>
      <c r="X467" s="125"/>
      <c r="Y467" s="125"/>
      <c r="Z467" s="125"/>
      <c r="AA467" s="125"/>
      <c r="AB467" s="125"/>
      <c r="AC467" s="125"/>
      <c r="AD467" s="125"/>
      <c r="AE467" s="125"/>
      <c r="AF467" s="293"/>
      <c r="AG467" s="293"/>
      <c r="AH467" s="293"/>
      <c r="AI467" s="294"/>
      <c r="AJ467" s="295"/>
      <c r="AK467" s="295"/>
      <c r="AL467" s="295"/>
      <c r="AM467" s="295"/>
      <c r="AN467" s="295"/>
      <c r="AO467" s="295"/>
      <c r="AP467" s="295"/>
      <c r="AQ467" s="295"/>
      <c r="AR467" s="295"/>
      <c r="AS467" s="295"/>
      <c r="AT467" s="295"/>
      <c r="AU467" s="122"/>
      <c r="AV467" s="115"/>
      <c r="AW467" s="7"/>
      <c r="AX467" s="295"/>
      <c r="AY467" s="295"/>
      <c r="AZ467" s="295"/>
      <c r="BA467" s="295"/>
      <c r="BB467" s="295"/>
      <c r="BC467" s="295"/>
      <c r="BD467" s="295"/>
      <c r="BE467" s="295"/>
      <c r="BF467" s="295"/>
      <c r="BG467" s="295"/>
      <c r="BH467" s="295"/>
      <c r="BI467" s="122"/>
      <c r="BJ467" s="115"/>
      <c r="BK467" s="200"/>
      <c r="BL467" s="129"/>
      <c r="BM467" s="160"/>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129"/>
      <c r="CW467" s="129"/>
      <c r="CX467" s="129"/>
      <c r="CY467" s="129"/>
      <c r="CZ467" s="129"/>
      <c r="DA467" s="129"/>
      <c r="DB467" s="129"/>
      <c r="DC467" s="129"/>
      <c r="DD467" s="129"/>
      <c r="DE467" s="129"/>
      <c r="DF467" s="129"/>
      <c r="DG467" s="129"/>
      <c r="DH467" s="129"/>
      <c r="DI467" s="129"/>
      <c r="DJ467" s="129"/>
      <c r="DK467" s="129"/>
      <c r="DL467" s="129"/>
      <c r="DM467" s="129"/>
      <c r="DN467" s="129"/>
      <c r="DO467" s="129"/>
      <c r="DP467" s="129"/>
      <c r="DQ467" s="129"/>
      <c r="DR467" s="129"/>
      <c r="DS467" s="129"/>
      <c r="DT467" s="129"/>
      <c r="DU467" s="129"/>
      <c r="DV467" s="129"/>
      <c r="DW467" s="129"/>
      <c r="DX467" s="129"/>
      <c r="DY467" s="129"/>
      <c r="DZ467" s="129"/>
      <c r="EA467" s="129"/>
      <c r="EB467" s="129"/>
      <c r="EC467" s="129"/>
      <c r="ED467" s="129"/>
      <c r="EE467" s="129"/>
      <c r="EF467" s="129"/>
      <c r="EG467" s="129"/>
      <c r="EH467" s="129"/>
      <c r="EI467" s="129"/>
      <c r="EJ467" s="129"/>
      <c r="EK467" s="129"/>
      <c r="EL467" s="129"/>
      <c r="EM467" s="129"/>
      <c r="EN467" s="129"/>
      <c r="EO467" s="129"/>
      <c r="EP467" s="129"/>
      <c r="EQ467" s="129"/>
      <c r="ER467" s="129"/>
      <c r="ES467" s="129"/>
      <c r="ET467" s="129"/>
      <c r="EU467" s="129"/>
      <c r="EV467" s="129"/>
      <c r="EW467" s="129"/>
    </row>
    <row r="468" spans="1:153" ht="19.5" customHeight="1">
      <c r="A468" s="133"/>
      <c r="B468" s="133"/>
      <c r="C468" s="38" t="s">
        <v>27</v>
      </c>
      <c r="D468" s="126"/>
      <c r="E468" s="126"/>
      <c r="F468" s="137"/>
      <c r="G468" s="126"/>
      <c r="H468" s="126"/>
      <c r="I468" s="126"/>
      <c r="J468" s="126"/>
      <c r="K468" s="126"/>
      <c r="L468" s="126"/>
      <c r="M468" s="126"/>
      <c r="N468" s="126"/>
      <c r="O468" s="126"/>
      <c r="P468" s="126"/>
      <c r="Q468" s="126"/>
      <c r="R468" s="126"/>
      <c r="S468" s="126"/>
      <c r="T468" s="126"/>
      <c r="U468" s="125"/>
      <c r="V468" s="125"/>
      <c r="W468" s="125"/>
      <c r="X468" s="125"/>
      <c r="Y468" s="125"/>
      <c r="Z468" s="125"/>
      <c r="AA468" s="125"/>
      <c r="AB468" s="125"/>
      <c r="AC468" s="125"/>
      <c r="AD468" s="125"/>
      <c r="AE468" s="125"/>
      <c r="AF468" s="310" t="s">
        <v>3241</v>
      </c>
      <c r="AG468" s="310"/>
      <c r="AH468" s="310"/>
      <c r="AI468" s="294"/>
      <c r="AJ468" s="312"/>
      <c r="AK468" s="313"/>
      <c r="AL468" s="313"/>
      <c r="AM468" s="313"/>
      <c r="AN468" s="313"/>
      <c r="AO468" s="313"/>
      <c r="AP468" s="313"/>
      <c r="AQ468" s="313"/>
      <c r="AR468" s="313"/>
      <c r="AS468" s="313"/>
      <c r="AT468" s="314"/>
      <c r="AU468" s="122"/>
      <c r="AV468" s="115" t="s">
        <v>0</v>
      </c>
      <c r="AW468" s="295"/>
      <c r="AX468" s="312"/>
      <c r="AY468" s="313"/>
      <c r="AZ468" s="313"/>
      <c r="BA468" s="313"/>
      <c r="BB468" s="313"/>
      <c r="BC468" s="313"/>
      <c r="BD468" s="313"/>
      <c r="BE468" s="313"/>
      <c r="BF468" s="313"/>
      <c r="BG468" s="313"/>
      <c r="BH468" s="314"/>
      <c r="BI468" s="122"/>
      <c r="BJ468" s="115" t="s">
        <v>2</v>
      </c>
      <c r="BK468" s="200"/>
      <c r="BL468" s="130" t="str">
        <f>IF(BM468&lt;&gt;"","●","")</f>
        <v/>
      </c>
      <c r="BM468" s="132" t="str">
        <f>IF(OR(AND(OR(AJ468=0,AJ468=""),AX468&gt;0),AND(AJ468&gt;0,OR(AX468=0,AX468=""))),"「レセプト件数」、「算定回数」のいずれかが「0」か「空白」となっていますが、それ以外が1以上となっています。正しいレセプト件数・算定回数をご記入ください。",IF(AJ468&gt;AX468,"「算定回数」が「レセプト件数」よりも小さくなっています。算定レセプトにおける算定回数をご記入ください。",""))</f>
        <v/>
      </c>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31"/>
      <c r="CW468" s="131"/>
      <c r="CX468" s="131"/>
      <c r="CY468" s="129"/>
      <c r="CZ468" s="129"/>
      <c r="DA468" s="129"/>
      <c r="DB468" s="129"/>
      <c r="DC468" s="129"/>
      <c r="DD468" s="129"/>
      <c r="DE468" s="129"/>
      <c r="DF468" s="129"/>
      <c r="DG468" s="129"/>
      <c r="DH468" s="129"/>
      <c r="DI468" s="129"/>
      <c r="DJ468" s="129"/>
      <c r="DK468" s="129"/>
      <c r="DL468" s="129"/>
      <c r="DM468" s="129"/>
      <c r="DN468" s="129"/>
      <c r="DO468" s="129"/>
      <c r="DP468" s="129"/>
      <c r="DQ468" s="129"/>
      <c r="DR468" s="129"/>
      <c r="DS468" s="129"/>
      <c r="DT468" s="129"/>
      <c r="DU468" s="129"/>
      <c r="DV468" s="129"/>
      <c r="DW468" s="129"/>
      <c r="DX468" s="129"/>
      <c r="DY468" s="129"/>
      <c r="DZ468" s="129"/>
      <c r="EA468" s="129"/>
      <c r="EB468" s="129"/>
      <c r="EC468" s="129"/>
      <c r="ED468" s="129"/>
      <c r="EE468" s="129"/>
      <c r="EF468" s="129"/>
      <c r="EG468" s="129"/>
      <c r="EH468" s="129"/>
      <c r="EI468" s="129"/>
      <c r="EJ468" s="129"/>
      <c r="EK468" s="129"/>
      <c r="EL468" s="129"/>
      <c r="EM468" s="129"/>
      <c r="EN468" s="129"/>
      <c r="EO468" s="129"/>
      <c r="EP468" s="129"/>
      <c r="EQ468" s="129"/>
      <c r="ER468" s="129"/>
      <c r="ES468" s="129"/>
      <c r="ET468" s="129"/>
      <c r="EU468" s="129"/>
      <c r="EV468" s="129"/>
      <c r="EW468" s="129"/>
    </row>
    <row r="469" spans="1:153" ht="2.25" customHeight="1" thickBot="1">
      <c r="A469" s="133"/>
      <c r="B469" s="133"/>
      <c r="C469" s="39"/>
      <c r="D469" s="127"/>
      <c r="E469" s="127"/>
      <c r="F469" s="134"/>
      <c r="G469" s="127"/>
      <c r="H469" s="127"/>
      <c r="I469" s="127"/>
      <c r="J469" s="127"/>
      <c r="K469" s="127"/>
      <c r="L469" s="127"/>
      <c r="M469" s="127"/>
      <c r="N469" s="127"/>
      <c r="O469" s="127"/>
      <c r="P469" s="127"/>
      <c r="Q469" s="127"/>
      <c r="R469" s="127"/>
      <c r="S469" s="127"/>
      <c r="T469" s="127"/>
      <c r="U469" s="1"/>
      <c r="V469" s="1"/>
      <c r="W469" s="1"/>
      <c r="X469" s="1"/>
      <c r="Y469" s="1"/>
      <c r="Z469" s="1"/>
      <c r="AA469" s="1"/>
      <c r="AB469" s="1"/>
      <c r="AC469" s="1"/>
      <c r="AD469" s="1"/>
      <c r="AE469" s="1"/>
      <c r="AF469" s="127"/>
      <c r="AG469" s="127"/>
      <c r="AH469" s="128"/>
      <c r="AI469" s="299"/>
      <c r="AJ469" s="298"/>
      <c r="AK469" s="298"/>
      <c r="AL469" s="298"/>
      <c r="AM469" s="298"/>
      <c r="AN469" s="298"/>
      <c r="AO469" s="298"/>
      <c r="AP469" s="298"/>
      <c r="AQ469" s="298"/>
      <c r="AR469" s="298"/>
      <c r="AS469" s="298"/>
      <c r="AT469" s="298"/>
      <c r="AU469" s="121"/>
      <c r="AV469" s="116"/>
      <c r="AW469" s="10"/>
      <c r="AX469" s="298"/>
      <c r="AY469" s="298"/>
      <c r="AZ469" s="298"/>
      <c r="BA469" s="298"/>
      <c r="BB469" s="298"/>
      <c r="BC469" s="298"/>
      <c r="BD469" s="298"/>
      <c r="BE469" s="298"/>
      <c r="BF469" s="298"/>
      <c r="BG469" s="298"/>
      <c r="BH469" s="298"/>
      <c r="BI469" s="121"/>
      <c r="BJ469" s="116"/>
      <c r="BK469" s="200"/>
      <c r="BL469" s="129"/>
      <c r="BM469" s="160"/>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c r="DH469" s="129"/>
      <c r="DI469" s="129"/>
      <c r="DJ469" s="129"/>
      <c r="DK469" s="129"/>
      <c r="DL469" s="129"/>
      <c r="DM469" s="129"/>
      <c r="DN469" s="129"/>
      <c r="DO469" s="129"/>
      <c r="DP469" s="129"/>
      <c r="DQ469" s="129"/>
      <c r="DR469" s="129"/>
      <c r="DS469" s="129"/>
      <c r="DT469" s="129"/>
      <c r="DU469" s="129"/>
      <c r="DV469" s="129"/>
      <c r="DW469" s="129"/>
      <c r="DX469" s="129"/>
      <c r="DY469" s="129"/>
      <c r="DZ469" s="129"/>
      <c r="EA469" s="129"/>
      <c r="EB469" s="129"/>
      <c r="EC469" s="129"/>
      <c r="ED469" s="129"/>
      <c r="EE469" s="129"/>
      <c r="EF469" s="129"/>
      <c r="EG469" s="129"/>
      <c r="EH469" s="129"/>
      <c r="EI469" s="129"/>
      <c r="EJ469" s="129"/>
      <c r="EK469" s="129"/>
      <c r="EL469" s="129"/>
      <c r="EM469" s="129"/>
      <c r="EN469" s="129"/>
      <c r="EO469" s="129"/>
      <c r="EP469" s="129"/>
      <c r="EQ469" s="129"/>
      <c r="ER469" s="129"/>
      <c r="ES469" s="129"/>
      <c r="ET469" s="129"/>
      <c r="EU469" s="129"/>
      <c r="EV469" s="129"/>
      <c r="EW469" s="129"/>
    </row>
    <row r="470" spans="1:153" ht="2.25" customHeight="1">
      <c r="A470" s="133"/>
      <c r="B470" s="133"/>
      <c r="C470" s="38"/>
      <c r="D470" s="126"/>
      <c r="E470" s="126"/>
      <c r="F470" s="137"/>
      <c r="G470" s="126"/>
      <c r="H470" s="126"/>
      <c r="I470" s="126"/>
      <c r="J470" s="126"/>
      <c r="K470" s="126"/>
      <c r="L470" s="126"/>
      <c r="M470" s="126"/>
      <c r="N470" s="126"/>
      <c r="O470" s="126"/>
      <c r="P470" s="126"/>
      <c r="Q470" s="126"/>
      <c r="R470" s="126"/>
      <c r="S470" s="126"/>
      <c r="T470" s="126"/>
      <c r="U470" s="125"/>
      <c r="V470" s="125"/>
      <c r="W470" s="125"/>
      <c r="X470" s="125"/>
      <c r="Y470" s="125"/>
      <c r="Z470" s="125"/>
      <c r="AA470" s="125"/>
      <c r="AB470" s="125"/>
      <c r="AC470" s="125"/>
      <c r="AD470" s="125"/>
      <c r="AE470" s="125"/>
      <c r="AF470" s="293"/>
      <c r="AG470" s="293"/>
      <c r="AH470" s="293"/>
      <c r="AI470" s="294"/>
      <c r="AJ470" s="295"/>
      <c r="AK470" s="295"/>
      <c r="AL470" s="295"/>
      <c r="AM470" s="295"/>
      <c r="AN470" s="295"/>
      <c r="AO470" s="295"/>
      <c r="AP470" s="295"/>
      <c r="AQ470" s="295"/>
      <c r="AR470" s="295"/>
      <c r="AS470" s="295"/>
      <c r="AT470" s="295"/>
      <c r="AU470" s="122"/>
      <c r="AV470" s="115"/>
      <c r="AW470" s="7"/>
      <c r="AX470" s="295"/>
      <c r="AY470" s="295"/>
      <c r="AZ470" s="295"/>
      <c r="BA470" s="295"/>
      <c r="BB470" s="295"/>
      <c r="BC470" s="295"/>
      <c r="BD470" s="295"/>
      <c r="BE470" s="295"/>
      <c r="BF470" s="295"/>
      <c r="BG470" s="295"/>
      <c r="BH470" s="295"/>
      <c r="BI470" s="122"/>
      <c r="BJ470" s="115"/>
      <c r="BK470" s="200"/>
      <c r="BL470" s="129"/>
      <c r="BM470" s="160"/>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129"/>
      <c r="CW470" s="129"/>
      <c r="CX470" s="129"/>
      <c r="CY470" s="129"/>
      <c r="CZ470" s="129"/>
      <c r="DA470" s="129"/>
      <c r="DB470" s="129"/>
      <c r="DC470" s="129"/>
      <c r="DD470" s="129"/>
      <c r="DE470" s="129"/>
      <c r="DF470" s="129"/>
      <c r="DG470" s="129"/>
      <c r="DH470" s="129"/>
      <c r="DI470" s="129"/>
      <c r="DJ470" s="129"/>
      <c r="DK470" s="129"/>
      <c r="DL470" s="129"/>
      <c r="DM470" s="129"/>
      <c r="DN470" s="129"/>
      <c r="DO470" s="129"/>
      <c r="DP470" s="129"/>
      <c r="DQ470" s="129"/>
      <c r="DR470" s="129"/>
      <c r="DS470" s="129"/>
      <c r="DT470" s="129"/>
      <c r="DU470" s="129"/>
      <c r="DV470" s="129"/>
      <c r="DW470" s="129"/>
      <c r="DX470" s="129"/>
      <c r="DY470" s="129"/>
      <c r="DZ470" s="129"/>
      <c r="EA470" s="129"/>
      <c r="EB470" s="129"/>
      <c r="EC470" s="129"/>
      <c r="ED470" s="129"/>
      <c r="EE470" s="129"/>
      <c r="EF470" s="129"/>
      <c r="EG470" s="129"/>
      <c r="EH470" s="129"/>
      <c r="EI470" s="129"/>
      <c r="EJ470" s="129"/>
      <c r="EK470" s="129"/>
      <c r="EL470" s="129"/>
      <c r="EM470" s="129"/>
      <c r="EN470" s="129"/>
      <c r="EO470" s="129"/>
      <c r="EP470" s="129"/>
      <c r="EQ470" s="129"/>
      <c r="ER470" s="129"/>
      <c r="ES470" s="129"/>
      <c r="ET470" s="129"/>
      <c r="EU470" s="129"/>
      <c r="EV470" s="129"/>
      <c r="EW470" s="129"/>
    </row>
    <row r="471" spans="1:153" ht="19.5" customHeight="1">
      <c r="A471" s="133"/>
      <c r="B471" s="133"/>
      <c r="C471" s="38" t="s">
        <v>28</v>
      </c>
      <c r="D471" s="126"/>
      <c r="E471" s="126"/>
      <c r="F471" s="137"/>
      <c r="G471" s="126"/>
      <c r="H471" s="126"/>
      <c r="I471" s="126"/>
      <c r="J471" s="126"/>
      <c r="K471" s="126"/>
      <c r="L471" s="126"/>
      <c r="M471" s="126"/>
      <c r="N471" s="126"/>
      <c r="O471" s="126"/>
      <c r="P471" s="126"/>
      <c r="Q471" s="126"/>
      <c r="R471" s="126"/>
      <c r="S471" s="126"/>
      <c r="T471" s="126"/>
      <c r="U471" s="125"/>
      <c r="V471" s="125"/>
      <c r="W471" s="125"/>
      <c r="X471" s="125"/>
      <c r="Y471" s="125"/>
      <c r="Z471" s="125"/>
      <c r="AA471" s="125"/>
      <c r="AB471" s="125"/>
      <c r="AC471" s="125"/>
      <c r="AD471" s="125"/>
      <c r="AE471" s="125"/>
      <c r="AF471" s="310" t="s">
        <v>3242</v>
      </c>
      <c r="AG471" s="310"/>
      <c r="AH471" s="310"/>
      <c r="AI471" s="294"/>
      <c r="AJ471" s="312"/>
      <c r="AK471" s="313"/>
      <c r="AL471" s="313"/>
      <c r="AM471" s="313"/>
      <c r="AN471" s="313"/>
      <c r="AO471" s="313"/>
      <c r="AP471" s="313"/>
      <c r="AQ471" s="313"/>
      <c r="AR471" s="313"/>
      <c r="AS471" s="313"/>
      <c r="AT471" s="314"/>
      <c r="AU471" s="122"/>
      <c r="AV471" s="115" t="s">
        <v>0</v>
      </c>
      <c r="AW471" s="295"/>
      <c r="AX471" s="312"/>
      <c r="AY471" s="313"/>
      <c r="AZ471" s="313"/>
      <c r="BA471" s="313"/>
      <c r="BB471" s="313"/>
      <c r="BC471" s="313"/>
      <c r="BD471" s="313"/>
      <c r="BE471" s="313"/>
      <c r="BF471" s="313"/>
      <c r="BG471" s="313"/>
      <c r="BH471" s="314"/>
      <c r="BI471" s="122"/>
      <c r="BJ471" s="115" t="s">
        <v>2</v>
      </c>
      <c r="BK471" s="200"/>
      <c r="BL471" s="130" t="str">
        <f>IF(BM471&lt;&gt;"","●","")</f>
        <v/>
      </c>
      <c r="BM471" s="132" t="str">
        <f>IF(OR(AND(OR(AJ471=0,AJ471=""),AX471&gt;0),AND(AJ471&gt;0,OR(AX471=0,AX471=""))),"「レセプト件数」、「算定回数」のいずれかが「0」か「空白」となっていますが、それ以外が1以上となっています。正しいレセプト件数・算定回数をご記入ください。",IF(AJ471&gt;AX471,"「算定回数」が「レセプト件数」よりも小さくなっています。算定レセプトにおける算定回数をご記入ください。",""))</f>
        <v/>
      </c>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31"/>
      <c r="CW471" s="131"/>
      <c r="CX471" s="131"/>
      <c r="CY471" s="129"/>
      <c r="CZ471" s="129"/>
      <c r="DA471" s="129"/>
      <c r="DB471" s="129"/>
      <c r="DC471" s="129"/>
      <c r="DD471" s="129"/>
      <c r="DE471" s="129"/>
      <c r="DF471" s="129"/>
      <c r="DG471" s="129"/>
      <c r="DH471" s="129"/>
      <c r="DI471" s="129"/>
      <c r="DJ471" s="129"/>
      <c r="DK471" s="129"/>
      <c r="DL471" s="129"/>
      <c r="DM471" s="129"/>
      <c r="DN471" s="129"/>
      <c r="DO471" s="129"/>
      <c r="DP471" s="129"/>
      <c r="DQ471" s="129"/>
      <c r="DR471" s="129"/>
      <c r="DS471" s="129"/>
      <c r="DT471" s="129"/>
      <c r="DU471" s="129"/>
      <c r="DV471" s="129"/>
      <c r="DW471" s="129"/>
      <c r="DX471" s="129"/>
      <c r="DY471" s="129"/>
      <c r="DZ471" s="129"/>
      <c r="EA471" s="129"/>
      <c r="EB471" s="129"/>
      <c r="EC471" s="129"/>
      <c r="ED471" s="129"/>
      <c r="EE471" s="129"/>
      <c r="EF471" s="129"/>
      <c r="EG471" s="129"/>
      <c r="EH471" s="129"/>
      <c r="EI471" s="129"/>
      <c r="EJ471" s="129"/>
      <c r="EK471" s="129"/>
      <c r="EL471" s="129"/>
      <c r="EM471" s="129"/>
      <c r="EN471" s="129"/>
      <c r="EO471" s="129"/>
      <c r="EP471" s="129"/>
      <c r="EQ471" s="129"/>
      <c r="ER471" s="129"/>
      <c r="ES471" s="129"/>
      <c r="ET471" s="129"/>
      <c r="EU471" s="129"/>
      <c r="EV471" s="129"/>
      <c r="EW471" s="129"/>
    </row>
    <row r="472" spans="1:153" ht="2.25" customHeight="1" thickBot="1">
      <c r="A472" s="133"/>
      <c r="B472" s="133"/>
      <c r="C472" s="39"/>
      <c r="D472" s="127"/>
      <c r="E472" s="127"/>
      <c r="F472" s="134"/>
      <c r="G472" s="127"/>
      <c r="H472" s="127"/>
      <c r="I472" s="127"/>
      <c r="J472" s="127"/>
      <c r="K472" s="127"/>
      <c r="L472" s="127"/>
      <c r="M472" s="127"/>
      <c r="N472" s="127"/>
      <c r="O472" s="127"/>
      <c r="P472" s="127"/>
      <c r="Q472" s="127"/>
      <c r="R472" s="127"/>
      <c r="S472" s="127"/>
      <c r="T472" s="127"/>
      <c r="U472" s="1"/>
      <c r="V472" s="1"/>
      <c r="W472" s="1"/>
      <c r="X472" s="1"/>
      <c r="Y472" s="1"/>
      <c r="Z472" s="1"/>
      <c r="AA472" s="1"/>
      <c r="AB472" s="1"/>
      <c r="AC472" s="1"/>
      <c r="AD472" s="1"/>
      <c r="AE472" s="1"/>
      <c r="AF472" s="127"/>
      <c r="AG472" s="127"/>
      <c r="AH472" s="128"/>
      <c r="AI472" s="299"/>
      <c r="AJ472" s="298"/>
      <c r="AK472" s="298"/>
      <c r="AL472" s="298"/>
      <c r="AM472" s="298"/>
      <c r="AN472" s="298"/>
      <c r="AO472" s="298"/>
      <c r="AP472" s="298"/>
      <c r="AQ472" s="298"/>
      <c r="AR472" s="298"/>
      <c r="AS472" s="298"/>
      <c r="AT472" s="298"/>
      <c r="AU472" s="121"/>
      <c r="AV472" s="116"/>
      <c r="AW472" s="10"/>
      <c r="AX472" s="298"/>
      <c r="AY472" s="298"/>
      <c r="AZ472" s="298"/>
      <c r="BA472" s="298"/>
      <c r="BB472" s="298"/>
      <c r="BC472" s="298"/>
      <c r="BD472" s="298"/>
      <c r="BE472" s="298"/>
      <c r="BF472" s="298"/>
      <c r="BG472" s="298"/>
      <c r="BH472" s="298"/>
      <c r="BI472" s="121"/>
      <c r="BJ472" s="116"/>
      <c r="BK472" s="200"/>
      <c r="BL472" s="129"/>
      <c r="BM472" s="160"/>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c r="DH472" s="129"/>
      <c r="DI472" s="129"/>
      <c r="DJ472" s="129"/>
      <c r="DK472" s="129"/>
      <c r="DL472" s="129"/>
      <c r="DM472" s="129"/>
      <c r="DN472" s="129"/>
      <c r="DO472" s="129"/>
      <c r="DP472" s="129"/>
      <c r="DQ472" s="129"/>
      <c r="DR472" s="129"/>
      <c r="DS472" s="129"/>
      <c r="DT472" s="129"/>
      <c r="DU472" s="129"/>
      <c r="DV472" s="129"/>
      <c r="DW472" s="129"/>
      <c r="DX472" s="129"/>
      <c r="DY472" s="129"/>
      <c r="DZ472" s="129"/>
      <c r="EA472" s="129"/>
      <c r="EB472" s="129"/>
      <c r="EC472" s="129"/>
      <c r="ED472" s="129"/>
      <c r="EE472" s="129"/>
      <c r="EF472" s="129"/>
      <c r="EG472" s="129"/>
      <c r="EH472" s="129"/>
      <c r="EI472" s="129"/>
      <c r="EJ472" s="129"/>
      <c r="EK472" s="129"/>
      <c r="EL472" s="129"/>
      <c r="EM472" s="129"/>
      <c r="EN472" s="129"/>
      <c r="EO472" s="129"/>
      <c r="EP472" s="129"/>
      <c r="EQ472" s="129"/>
      <c r="ER472" s="129"/>
      <c r="ES472" s="129"/>
      <c r="ET472" s="129"/>
      <c r="EU472" s="129"/>
      <c r="EV472" s="129"/>
      <c r="EW472" s="129"/>
    </row>
    <row r="473" spans="1:153" ht="2.25" customHeight="1">
      <c r="A473" s="133"/>
      <c r="B473" s="133"/>
      <c r="C473" s="38"/>
      <c r="D473" s="126"/>
      <c r="E473" s="126"/>
      <c r="F473" s="137"/>
      <c r="G473" s="126"/>
      <c r="H473" s="126"/>
      <c r="I473" s="126"/>
      <c r="J473" s="126"/>
      <c r="K473" s="126"/>
      <c r="L473" s="126"/>
      <c r="M473" s="126"/>
      <c r="N473" s="126"/>
      <c r="O473" s="126"/>
      <c r="P473" s="126"/>
      <c r="Q473" s="126"/>
      <c r="R473" s="126"/>
      <c r="S473" s="126"/>
      <c r="T473" s="126"/>
      <c r="U473" s="125"/>
      <c r="V473" s="125"/>
      <c r="W473" s="125"/>
      <c r="X473" s="125"/>
      <c r="Y473" s="125"/>
      <c r="Z473" s="125"/>
      <c r="AA473" s="125"/>
      <c r="AB473" s="125"/>
      <c r="AC473" s="125"/>
      <c r="AD473" s="125"/>
      <c r="AE473" s="125"/>
      <c r="AF473" s="293"/>
      <c r="AG473" s="293"/>
      <c r="AH473" s="293"/>
      <c r="AI473" s="294"/>
      <c r="AJ473" s="295"/>
      <c r="AK473" s="295"/>
      <c r="AL473" s="295"/>
      <c r="AM473" s="295"/>
      <c r="AN473" s="295"/>
      <c r="AO473" s="295"/>
      <c r="AP473" s="295"/>
      <c r="AQ473" s="295"/>
      <c r="AR473" s="295"/>
      <c r="AS473" s="295"/>
      <c r="AT473" s="295"/>
      <c r="AU473" s="122"/>
      <c r="AV473" s="115"/>
      <c r="AW473" s="7"/>
      <c r="AX473" s="295"/>
      <c r="AY473" s="295"/>
      <c r="AZ473" s="295"/>
      <c r="BA473" s="295"/>
      <c r="BB473" s="295"/>
      <c r="BC473" s="295"/>
      <c r="BD473" s="295"/>
      <c r="BE473" s="295"/>
      <c r="BF473" s="295"/>
      <c r="BG473" s="295"/>
      <c r="BH473" s="295"/>
      <c r="BI473" s="122"/>
      <c r="BJ473" s="115"/>
      <c r="BK473" s="200"/>
      <c r="BL473" s="129"/>
      <c r="BM473" s="160"/>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29"/>
      <c r="CY473" s="129"/>
      <c r="CZ473" s="129"/>
      <c r="DA473" s="129"/>
      <c r="DB473" s="129"/>
      <c r="DC473" s="129"/>
      <c r="DD473" s="129"/>
      <c r="DE473" s="129"/>
      <c r="DF473" s="129"/>
      <c r="DG473" s="129"/>
      <c r="DH473" s="129"/>
      <c r="DI473" s="129"/>
      <c r="DJ473" s="129"/>
      <c r="DK473" s="129"/>
      <c r="DL473" s="129"/>
      <c r="DM473" s="129"/>
      <c r="DN473" s="129"/>
      <c r="DO473" s="129"/>
      <c r="DP473" s="129"/>
      <c r="DQ473" s="129"/>
      <c r="DR473" s="129"/>
      <c r="DS473" s="129"/>
      <c r="DT473" s="129"/>
      <c r="DU473" s="129"/>
      <c r="DV473" s="129"/>
      <c r="DW473" s="129"/>
      <c r="DX473" s="129"/>
      <c r="DY473" s="129"/>
      <c r="DZ473" s="129"/>
      <c r="EA473" s="129"/>
      <c r="EB473" s="129"/>
      <c r="EC473" s="129"/>
      <c r="ED473" s="129"/>
      <c r="EE473" s="129"/>
      <c r="EF473" s="129"/>
      <c r="EG473" s="129"/>
      <c r="EH473" s="129"/>
      <c r="EI473" s="129"/>
      <c r="EJ473" s="129"/>
      <c r="EK473" s="129"/>
      <c r="EL473" s="129"/>
      <c r="EM473" s="129"/>
      <c r="EN473" s="129"/>
      <c r="EO473" s="129"/>
      <c r="EP473" s="129"/>
      <c r="EQ473" s="129"/>
      <c r="ER473" s="129"/>
      <c r="ES473" s="129"/>
      <c r="ET473" s="129"/>
      <c r="EU473" s="129"/>
      <c r="EV473" s="129"/>
      <c r="EW473" s="129"/>
    </row>
    <row r="474" spans="1:153" ht="19.5" customHeight="1">
      <c r="A474" s="45"/>
      <c r="B474" s="133"/>
      <c r="C474" s="38" t="s">
        <v>29</v>
      </c>
      <c r="D474" s="126"/>
      <c r="E474" s="126"/>
      <c r="F474" s="137"/>
      <c r="G474" s="126"/>
      <c r="H474" s="126"/>
      <c r="I474" s="126"/>
      <c r="J474" s="126"/>
      <c r="K474" s="126"/>
      <c r="L474" s="126"/>
      <c r="M474" s="126"/>
      <c r="N474" s="126"/>
      <c r="O474" s="126"/>
      <c r="P474" s="126"/>
      <c r="Q474" s="126"/>
      <c r="R474" s="126"/>
      <c r="S474" s="126"/>
      <c r="T474" s="126"/>
      <c r="U474" s="125"/>
      <c r="V474" s="125"/>
      <c r="W474" s="125"/>
      <c r="X474" s="125"/>
      <c r="Y474" s="125"/>
      <c r="Z474" s="125"/>
      <c r="AA474" s="125"/>
      <c r="AB474" s="125"/>
      <c r="AC474" s="125"/>
      <c r="AD474" s="125"/>
      <c r="AE474" s="125"/>
      <c r="AF474" s="310" t="s">
        <v>3243</v>
      </c>
      <c r="AG474" s="310"/>
      <c r="AH474" s="310"/>
      <c r="AI474" s="294"/>
      <c r="AJ474" s="312"/>
      <c r="AK474" s="313"/>
      <c r="AL474" s="313"/>
      <c r="AM474" s="313"/>
      <c r="AN474" s="313"/>
      <c r="AO474" s="313"/>
      <c r="AP474" s="313"/>
      <c r="AQ474" s="313"/>
      <c r="AR474" s="313"/>
      <c r="AS474" s="313"/>
      <c r="AT474" s="314"/>
      <c r="AU474" s="122"/>
      <c r="AV474" s="115" t="s">
        <v>0</v>
      </c>
      <c r="AW474" s="295"/>
      <c r="AX474" s="312"/>
      <c r="AY474" s="313"/>
      <c r="AZ474" s="313"/>
      <c r="BA474" s="313"/>
      <c r="BB474" s="313"/>
      <c r="BC474" s="313"/>
      <c r="BD474" s="313"/>
      <c r="BE474" s="313"/>
      <c r="BF474" s="313"/>
      <c r="BG474" s="313"/>
      <c r="BH474" s="314"/>
      <c r="BI474" s="122"/>
      <c r="BJ474" s="115" t="s">
        <v>2</v>
      </c>
      <c r="BK474" s="200"/>
      <c r="BL474" s="130" t="str">
        <f>IF(BM474&lt;&gt;"","●","")</f>
        <v/>
      </c>
      <c r="BM474" s="132" t="str">
        <f>IF(OR(AND(OR(AJ474=0,AJ474=""),AX474&gt;0),AND(AJ474&gt;0,OR(AX474=0,AX474=""))),"「レセプト件数」、「算定回数」のいずれかが「0」か「空白」となっていますが、それ以外が1以上となっています。正しいレセプト件数・算定回数をご記入ください。",IF(AJ474&gt;AX474,"「算定回数」が「レセプト件数」よりも小さくなっています。算定レセプトにおける算定回数をご記入ください。",""))</f>
        <v/>
      </c>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31"/>
      <c r="CW474" s="131"/>
      <c r="CX474" s="131"/>
      <c r="CY474" s="129"/>
      <c r="CZ474" s="129"/>
      <c r="DA474" s="129"/>
      <c r="DB474" s="129"/>
      <c r="DC474" s="129"/>
      <c r="DD474" s="129"/>
      <c r="DE474" s="129"/>
      <c r="DF474" s="129"/>
      <c r="DG474" s="129"/>
      <c r="DH474" s="129"/>
      <c r="DI474" s="129"/>
      <c r="DJ474" s="129"/>
      <c r="DK474" s="129"/>
      <c r="DL474" s="129"/>
      <c r="DM474" s="129"/>
      <c r="DN474" s="129"/>
      <c r="DO474" s="129"/>
      <c r="DP474" s="129"/>
      <c r="DQ474" s="129"/>
      <c r="DR474" s="129"/>
      <c r="DS474" s="129"/>
      <c r="DT474" s="129"/>
      <c r="DU474" s="129"/>
      <c r="DV474" s="129"/>
      <c r="DW474" s="129"/>
      <c r="DX474" s="129"/>
      <c r="DY474" s="129"/>
      <c r="DZ474" s="129"/>
      <c r="EA474" s="129"/>
      <c r="EB474" s="129"/>
      <c r="EC474" s="129"/>
      <c r="ED474" s="129"/>
      <c r="EE474" s="129"/>
      <c r="EF474" s="129"/>
      <c r="EG474" s="129"/>
      <c r="EH474" s="129"/>
      <c r="EI474" s="129"/>
      <c r="EJ474" s="129"/>
      <c r="EK474" s="129"/>
      <c r="EL474" s="129"/>
      <c r="EM474" s="129"/>
      <c r="EN474" s="129"/>
      <c r="EO474" s="129"/>
      <c r="EP474" s="129"/>
      <c r="EQ474" s="129"/>
      <c r="ER474" s="129"/>
      <c r="ES474" s="129"/>
      <c r="ET474" s="129"/>
      <c r="EU474" s="129"/>
      <c r="EV474" s="129"/>
      <c r="EW474" s="129"/>
    </row>
    <row r="475" spans="1:153" ht="2.25" customHeight="1" thickBot="1">
      <c r="A475" s="45"/>
      <c r="B475" s="47"/>
      <c r="C475" s="39"/>
      <c r="D475" s="127"/>
      <c r="E475" s="127"/>
      <c r="F475" s="134"/>
      <c r="G475" s="127"/>
      <c r="H475" s="127"/>
      <c r="I475" s="127"/>
      <c r="J475" s="127"/>
      <c r="K475" s="127"/>
      <c r="L475" s="127"/>
      <c r="M475" s="127"/>
      <c r="N475" s="127"/>
      <c r="O475" s="127"/>
      <c r="P475" s="127"/>
      <c r="Q475" s="127"/>
      <c r="R475" s="127"/>
      <c r="S475" s="127"/>
      <c r="T475" s="127"/>
      <c r="U475" s="1"/>
      <c r="V475" s="1"/>
      <c r="W475" s="1"/>
      <c r="X475" s="1"/>
      <c r="Y475" s="1"/>
      <c r="Z475" s="1"/>
      <c r="AA475" s="1"/>
      <c r="AB475" s="1"/>
      <c r="AC475" s="1"/>
      <c r="AD475" s="1"/>
      <c r="AE475" s="1"/>
      <c r="AF475" s="127"/>
      <c r="AG475" s="127"/>
      <c r="AH475" s="128"/>
      <c r="AI475" s="299"/>
      <c r="AJ475" s="298"/>
      <c r="AK475" s="298"/>
      <c r="AL475" s="298"/>
      <c r="AM475" s="298"/>
      <c r="AN475" s="298"/>
      <c r="AO475" s="298"/>
      <c r="AP475" s="298"/>
      <c r="AQ475" s="298"/>
      <c r="AR475" s="298"/>
      <c r="AS475" s="298"/>
      <c r="AT475" s="298"/>
      <c r="AU475" s="121"/>
      <c r="AV475" s="116"/>
      <c r="AW475" s="10"/>
      <c r="AX475" s="298"/>
      <c r="AY475" s="298"/>
      <c r="AZ475" s="298"/>
      <c r="BA475" s="298"/>
      <c r="BB475" s="298"/>
      <c r="BC475" s="298"/>
      <c r="BD475" s="298"/>
      <c r="BE475" s="298"/>
      <c r="BF475" s="298"/>
      <c r="BG475" s="298"/>
      <c r="BH475" s="298"/>
      <c r="BI475" s="121"/>
      <c r="BJ475" s="116"/>
      <c r="BK475" s="200"/>
      <c r="BL475" s="129"/>
      <c r="BM475" s="160"/>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c r="DH475" s="129"/>
      <c r="DI475" s="129"/>
      <c r="DJ475" s="129"/>
      <c r="DK475" s="129"/>
      <c r="DL475" s="129"/>
      <c r="DM475" s="129"/>
      <c r="DN475" s="129"/>
      <c r="DO475" s="129"/>
      <c r="DP475" s="129"/>
      <c r="DQ475" s="129"/>
      <c r="DR475" s="129"/>
      <c r="DS475" s="129"/>
      <c r="DT475" s="129"/>
      <c r="DU475" s="129"/>
      <c r="DV475" s="129"/>
      <c r="DW475" s="129"/>
      <c r="DX475" s="129"/>
      <c r="DY475" s="129"/>
      <c r="DZ475" s="129"/>
      <c r="EA475" s="129"/>
      <c r="EB475" s="129"/>
      <c r="EC475" s="129"/>
      <c r="ED475" s="129"/>
      <c r="EE475" s="129"/>
      <c r="EF475" s="129"/>
      <c r="EG475" s="129"/>
      <c r="EH475" s="129"/>
      <c r="EI475" s="129"/>
      <c r="EJ475" s="129"/>
      <c r="EK475" s="129"/>
      <c r="EL475" s="129"/>
      <c r="EM475" s="129"/>
      <c r="EN475" s="129"/>
      <c r="EO475" s="129"/>
      <c r="EP475" s="129"/>
      <c r="EQ475" s="129"/>
      <c r="ER475" s="129"/>
      <c r="ES475" s="129"/>
      <c r="ET475" s="129"/>
      <c r="EU475" s="129"/>
      <c r="EV475" s="129"/>
      <c r="EW475" s="129"/>
    </row>
    <row r="476" spans="1:153" ht="2.25" customHeight="1">
      <c r="A476" s="45"/>
      <c r="B476" s="133"/>
      <c r="C476" s="40"/>
      <c r="D476" s="126"/>
      <c r="E476" s="126"/>
      <c r="F476" s="137"/>
      <c r="G476" s="126"/>
      <c r="H476" s="126"/>
      <c r="I476" s="126"/>
      <c r="J476" s="126"/>
      <c r="K476" s="126"/>
      <c r="L476" s="126"/>
      <c r="M476" s="126"/>
      <c r="N476" s="126"/>
      <c r="O476" s="126"/>
      <c r="P476" s="126"/>
      <c r="Q476" s="126"/>
      <c r="R476" s="126"/>
      <c r="S476" s="126"/>
      <c r="T476" s="126"/>
      <c r="U476" s="125"/>
      <c r="V476" s="125"/>
      <c r="W476" s="125"/>
      <c r="X476" s="125"/>
      <c r="Y476" s="125"/>
      <c r="Z476" s="125"/>
      <c r="AA476" s="125"/>
      <c r="AB476" s="125"/>
      <c r="AC476" s="125"/>
      <c r="AD476" s="125"/>
      <c r="AE476" s="125"/>
      <c r="AF476" s="293"/>
      <c r="AG476" s="293"/>
      <c r="AH476" s="293"/>
      <c r="AI476" s="294"/>
      <c r="AJ476" s="295"/>
      <c r="AK476" s="295"/>
      <c r="AL476" s="295"/>
      <c r="AM476" s="295"/>
      <c r="AN476" s="295"/>
      <c r="AO476" s="295"/>
      <c r="AP476" s="295"/>
      <c r="AQ476" s="295"/>
      <c r="AR476" s="295"/>
      <c r="AS476" s="295"/>
      <c r="AT476" s="295"/>
      <c r="AU476" s="122"/>
      <c r="AV476" s="115"/>
      <c r="AW476" s="7"/>
      <c r="AX476" s="295"/>
      <c r="AY476" s="295"/>
      <c r="AZ476" s="295"/>
      <c r="BA476" s="295"/>
      <c r="BB476" s="295"/>
      <c r="BC476" s="295"/>
      <c r="BD476" s="295"/>
      <c r="BE476" s="295"/>
      <c r="BF476" s="295"/>
      <c r="BG476" s="295"/>
      <c r="BH476" s="295"/>
      <c r="BI476" s="122"/>
      <c r="BJ476" s="115"/>
      <c r="BK476" s="200"/>
      <c r="BL476" s="129"/>
      <c r="BM476" s="160"/>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129"/>
      <c r="CW476" s="129"/>
      <c r="CX476" s="129"/>
      <c r="CY476" s="129"/>
      <c r="CZ476" s="129"/>
      <c r="DA476" s="129"/>
      <c r="DB476" s="129"/>
      <c r="DC476" s="129"/>
      <c r="DD476" s="129"/>
      <c r="DE476" s="129"/>
      <c r="DF476" s="129"/>
      <c r="DG476" s="129"/>
      <c r="DH476" s="129"/>
      <c r="DI476" s="129"/>
      <c r="DJ476" s="129"/>
      <c r="DK476" s="129"/>
      <c r="DL476" s="129"/>
      <c r="DM476" s="129"/>
      <c r="DN476" s="129"/>
      <c r="DO476" s="129"/>
      <c r="DP476" s="129"/>
      <c r="DQ476" s="129"/>
      <c r="DR476" s="129"/>
      <c r="DS476" s="129"/>
      <c r="DT476" s="129"/>
      <c r="DU476" s="129"/>
      <c r="DV476" s="129"/>
      <c r="DW476" s="129"/>
      <c r="DX476" s="129"/>
      <c r="DY476" s="129"/>
      <c r="DZ476" s="129"/>
      <c r="EA476" s="129"/>
      <c r="EB476" s="129"/>
      <c r="EC476" s="129"/>
      <c r="ED476" s="129"/>
      <c r="EE476" s="129"/>
      <c r="EF476" s="129"/>
      <c r="EG476" s="129"/>
      <c r="EH476" s="129"/>
      <c r="EI476" s="129"/>
      <c r="EJ476" s="129"/>
      <c r="EK476" s="129"/>
      <c r="EL476" s="129"/>
      <c r="EM476" s="129"/>
      <c r="EN476" s="129"/>
      <c r="EO476" s="129"/>
      <c r="EP476" s="129"/>
      <c r="EQ476" s="129"/>
      <c r="ER476" s="129"/>
      <c r="ES476" s="129"/>
      <c r="ET476" s="129"/>
      <c r="EU476" s="129"/>
      <c r="EV476" s="129"/>
      <c r="EW476" s="129"/>
    </row>
    <row r="477" spans="1:153" ht="19.5" customHeight="1">
      <c r="A477" s="45"/>
      <c r="B477" s="427" t="s">
        <v>200</v>
      </c>
      <c r="C477" s="428"/>
      <c r="D477" s="428"/>
      <c r="E477" s="428"/>
      <c r="F477" s="428"/>
      <c r="G477" s="428"/>
      <c r="H477" s="428"/>
      <c r="I477" s="428"/>
      <c r="J477" s="428"/>
      <c r="K477" s="428"/>
      <c r="L477" s="428"/>
      <c r="M477" s="428"/>
      <c r="N477" s="428"/>
      <c r="O477" s="428"/>
      <c r="P477" s="428"/>
      <c r="Q477" s="428"/>
      <c r="R477" s="428"/>
      <c r="S477" s="428"/>
      <c r="T477" s="428"/>
      <c r="U477" s="428"/>
      <c r="V477" s="428"/>
      <c r="W477" s="428"/>
      <c r="X477" s="428"/>
      <c r="Y477" s="428"/>
      <c r="Z477" s="428"/>
      <c r="AA477" s="428"/>
      <c r="AB477" s="428"/>
      <c r="AC477" s="428"/>
      <c r="AD477" s="428"/>
      <c r="AE477" s="428"/>
      <c r="AF477" s="310" t="s">
        <v>3244</v>
      </c>
      <c r="AG477" s="310"/>
      <c r="AH477" s="310"/>
      <c r="AI477" s="294"/>
      <c r="AJ477" s="312"/>
      <c r="AK477" s="313"/>
      <c r="AL477" s="313"/>
      <c r="AM477" s="313"/>
      <c r="AN477" s="313"/>
      <c r="AO477" s="313"/>
      <c r="AP477" s="313"/>
      <c r="AQ477" s="313"/>
      <c r="AR477" s="313"/>
      <c r="AS477" s="313"/>
      <c r="AT477" s="314"/>
      <c r="AU477" s="122"/>
      <c r="AV477" s="115" t="s">
        <v>0</v>
      </c>
      <c r="AW477" s="295"/>
      <c r="AX477" s="312"/>
      <c r="AY477" s="313"/>
      <c r="AZ477" s="313"/>
      <c r="BA477" s="313"/>
      <c r="BB477" s="313"/>
      <c r="BC477" s="313"/>
      <c r="BD477" s="313"/>
      <c r="BE477" s="313"/>
      <c r="BF477" s="313"/>
      <c r="BG477" s="313"/>
      <c r="BH477" s="314"/>
      <c r="BI477" s="122"/>
      <c r="BJ477" s="115" t="s">
        <v>2</v>
      </c>
      <c r="BK477" s="200"/>
      <c r="BL477" s="130" t="str">
        <f>IF(BM477&lt;&gt;"","●","")</f>
        <v/>
      </c>
      <c r="BM477" s="132" t="str">
        <f>IF(OR(AND(OR(AJ477=0,AJ477=""),AX477&gt;0),AND(AJ477&gt;0,OR(AX477=0,AX477=""))),"「レセプト件数」、「算定回数」のいずれかが「0」か「空白」となっていますが、それ以外が1以上となっています。正しいレセプト件数・算定回数をご記入ください。",IF(AJ477&gt;AX477,"「算定回数」が「レセプト件数」よりも小さくなっています。算定レセプトにおける算定回数をご記入ください。",IF(AND(AJ477+AX477&gt;0,SUM(AJ24:AT39,AJ138:AT153,AJ162,AJ171,AJ180,AJ189:AT195,AJ201,AJ210,AJ219:AT222,AJ231:AT234,AJ243:AT267,AJ279:AT285,AJ291:AT306,AJ318,AJ327,AJ336,AJ339:AT351)+SUM(AX24:BH39,AX138:BH153,AX162,AX171,AX180,AX189:BH195,AX201,AX210,AX219:BH222,AX231:BH234,AX243:BH267,AX279:BH285,AX291:BH306,AX318,AX327,AX336,AX339:BH351)&gt;0),"当該項目の「レセプト件数」、「算定回数」のいずれかが1以上となっていますが、当該病棟・病室で算定できない他の入院料の「レセプト件数」、「算定回数」も1以上となっています。正しいレセプト件数・算定回数をご記入ください。","")))</f>
        <v/>
      </c>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72"/>
      <c r="CW477" s="72"/>
      <c r="CX477" s="131"/>
      <c r="CY477" s="129"/>
      <c r="CZ477" s="129"/>
      <c r="DA477" s="129"/>
      <c r="DB477" s="129"/>
      <c r="DC477" s="129"/>
      <c r="DD477" s="129"/>
      <c r="DE477" s="129"/>
      <c r="DF477" s="129"/>
      <c r="DG477" s="129"/>
      <c r="DH477" s="129"/>
      <c r="DI477" s="129"/>
      <c r="DJ477" s="129"/>
      <c r="DK477" s="129"/>
      <c r="DL477" s="129"/>
      <c r="DM477" s="129"/>
      <c r="DN477" s="129"/>
      <c r="DO477" s="129"/>
      <c r="DP477" s="129"/>
      <c r="DQ477" s="129"/>
      <c r="DR477" s="129"/>
      <c r="DS477" s="129"/>
      <c r="DT477" s="129"/>
      <c r="DU477" s="129"/>
      <c r="DV477" s="129"/>
      <c r="DW477" s="129"/>
      <c r="DX477" s="129"/>
      <c r="DY477" s="129"/>
      <c r="DZ477" s="129"/>
      <c r="EA477" s="129"/>
      <c r="EB477" s="129"/>
      <c r="EC477" s="129"/>
      <c r="ED477" s="129"/>
      <c r="EE477" s="129"/>
      <c r="EF477" s="129"/>
      <c r="EG477" s="129"/>
      <c r="EH477" s="129"/>
      <c r="EI477" s="129"/>
      <c r="EJ477" s="129"/>
      <c r="EK477" s="129"/>
      <c r="EL477" s="129"/>
      <c r="EM477" s="129"/>
      <c r="EN477" s="129"/>
      <c r="EO477" s="129"/>
      <c r="EP477" s="129"/>
      <c r="EQ477" s="129"/>
      <c r="ER477" s="129"/>
      <c r="ES477" s="129"/>
      <c r="ET477" s="129"/>
      <c r="EU477" s="129"/>
      <c r="EV477" s="129"/>
      <c r="EW477" s="129"/>
    </row>
    <row r="478" spans="1:153" ht="2.25" customHeight="1" thickBot="1">
      <c r="A478" s="37"/>
      <c r="B478" s="37"/>
      <c r="C478" s="41"/>
      <c r="D478" s="127"/>
      <c r="E478" s="127"/>
      <c r="F478" s="134"/>
      <c r="G478" s="127"/>
      <c r="H478" s="127"/>
      <c r="I478" s="127"/>
      <c r="J478" s="127"/>
      <c r="K478" s="127"/>
      <c r="L478" s="127"/>
      <c r="M478" s="127"/>
      <c r="N478" s="127"/>
      <c r="O478" s="127"/>
      <c r="P478" s="127"/>
      <c r="Q478" s="127"/>
      <c r="R478" s="127"/>
      <c r="S478" s="127"/>
      <c r="T478" s="127"/>
      <c r="U478" s="1"/>
      <c r="V478" s="1"/>
      <c r="W478" s="1"/>
      <c r="X478" s="1"/>
      <c r="Y478" s="1"/>
      <c r="Z478" s="1"/>
      <c r="AA478" s="1"/>
      <c r="AB478" s="1"/>
      <c r="AC478" s="1"/>
      <c r="AD478" s="1"/>
      <c r="AE478" s="1"/>
      <c r="AF478" s="1"/>
      <c r="AG478" s="1"/>
      <c r="AH478" s="2"/>
      <c r="AI478" s="299"/>
      <c r="AJ478" s="298"/>
      <c r="AK478" s="298"/>
      <c r="AL478" s="298"/>
      <c r="AM478" s="298"/>
      <c r="AN478" s="298"/>
      <c r="AO478" s="298"/>
      <c r="AP478" s="298"/>
      <c r="AQ478" s="298"/>
      <c r="AR478" s="298"/>
      <c r="AS478" s="298"/>
      <c r="AT478" s="298"/>
      <c r="AU478" s="121"/>
      <c r="AV478" s="116"/>
      <c r="AW478" s="10"/>
      <c r="AX478" s="298"/>
      <c r="AY478" s="298"/>
      <c r="AZ478" s="298"/>
      <c r="BA478" s="298"/>
      <c r="BB478" s="298"/>
      <c r="BC478" s="298"/>
      <c r="BD478" s="298"/>
      <c r="BE478" s="298"/>
      <c r="BF478" s="298"/>
      <c r="BG478" s="298"/>
      <c r="BH478" s="298"/>
      <c r="BI478" s="121"/>
      <c r="BJ478" s="116"/>
      <c r="BK478" s="200"/>
      <c r="BL478" s="129"/>
      <c r="BM478" s="160"/>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c r="DH478" s="129"/>
      <c r="DI478" s="129"/>
      <c r="DJ478" s="129"/>
      <c r="DK478" s="129"/>
      <c r="DL478" s="129"/>
      <c r="DM478" s="129"/>
      <c r="DN478" s="129"/>
      <c r="DO478" s="129"/>
      <c r="DP478" s="129"/>
      <c r="DQ478" s="129"/>
      <c r="DR478" s="129"/>
      <c r="DS478" s="129"/>
      <c r="DT478" s="129"/>
      <c r="DU478" s="129"/>
      <c r="DV478" s="129"/>
      <c r="DW478" s="129"/>
      <c r="DX478" s="129"/>
      <c r="DY478" s="129"/>
      <c r="DZ478" s="129"/>
      <c r="EA478" s="129"/>
      <c r="EB478" s="129"/>
      <c r="EC478" s="129"/>
      <c r="ED478" s="129"/>
      <c r="EE478" s="129"/>
      <c r="EF478" s="129"/>
      <c r="EG478" s="129"/>
      <c r="EH478" s="129"/>
      <c r="EI478" s="129"/>
      <c r="EJ478" s="129"/>
      <c r="EK478" s="129"/>
      <c r="EL478" s="129"/>
      <c r="EM478" s="129"/>
      <c r="EN478" s="129"/>
      <c r="EO478" s="129"/>
      <c r="EP478" s="129"/>
      <c r="EQ478" s="129"/>
      <c r="ER478" s="129"/>
      <c r="ES478" s="129"/>
      <c r="ET478" s="129"/>
      <c r="EU478" s="129"/>
      <c r="EV478" s="129"/>
      <c r="EW478" s="129"/>
    </row>
    <row r="479" spans="1:153" ht="15.75" customHeight="1">
      <c r="A479" s="31"/>
      <c r="B479" s="31"/>
      <c r="C479" s="31"/>
      <c r="D479" s="31"/>
      <c r="E479" s="31"/>
      <c r="F479" s="48"/>
      <c r="G479" s="31"/>
      <c r="H479" s="31"/>
      <c r="I479" s="31"/>
      <c r="J479" s="31"/>
      <c r="K479" s="31"/>
      <c r="L479" s="31"/>
      <c r="M479" s="31"/>
      <c r="N479" s="31"/>
      <c r="O479" s="31"/>
      <c r="P479" s="31"/>
      <c r="Q479" s="31"/>
      <c r="R479" s="31"/>
      <c r="S479" s="31"/>
      <c r="T479" s="31"/>
      <c r="U479" s="281"/>
      <c r="V479" s="281"/>
      <c r="W479" s="281"/>
      <c r="X479" s="281"/>
      <c r="Y479" s="281"/>
      <c r="Z479" s="281"/>
      <c r="AA479" s="281"/>
      <c r="AB479" s="281"/>
      <c r="AC479" s="281"/>
      <c r="AD479" s="281"/>
      <c r="AE479" s="281"/>
      <c r="AF479" s="281"/>
      <c r="AG479" s="281"/>
      <c r="AH479" s="281"/>
      <c r="AI479" s="281"/>
      <c r="AJ479" s="281"/>
      <c r="AK479" s="281"/>
      <c r="AL479" s="281"/>
      <c r="AM479" s="281"/>
      <c r="AN479" s="281"/>
      <c r="AO479" s="281"/>
      <c r="AP479" s="281"/>
      <c r="AQ479" s="281"/>
      <c r="AR479" s="281"/>
      <c r="AS479" s="281"/>
      <c r="AT479" s="281"/>
      <c r="AU479" s="281"/>
      <c r="AV479" s="281"/>
      <c r="AW479" s="281"/>
      <c r="AX479" s="281"/>
      <c r="AY479" s="281"/>
      <c r="AZ479" s="281"/>
      <c r="BA479" s="281"/>
      <c r="BB479" s="281"/>
      <c r="BC479" s="281"/>
      <c r="BD479" s="281"/>
      <c r="BE479" s="281"/>
      <c r="BF479" s="281"/>
      <c r="BG479" s="281"/>
      <c r="BH479" s="281"/>
      <c r="BI479" s="281"/>
      <c r="BJ479" s="281"/>
      <c r="BK479" s="200"/>
      <c r="BL479" s="129"/>
      <c r="BM479" s="160"/>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129"/>
      <c r="CW479" s="129"/>
      <c r="CX479" s="129"/>
      <c r="CY479" s="129"/>
      <c r="CZ479" s="129"/>
      <c r="DA479" s="129"/>
      <c r="DB479" s="129"/>
      <c r="DC479" s="129"/>
      <c r="DD479" s="129"/>
      <c r="DE479" s="129"/>
      <c r="DF479" s="129"/>
      <c r="DG479" s="129"/>
      <c r="DH479" s="129"/>
      <c r="DI479" s="129"/>
      <c r="DJ479" s="129"/>
      <c r="DK479" s="129"/>
      <c r="DL479" s="129"/>
      <c r="DM479" s="129"/>
      <c r="DN479" s="129"/>
      <c r="DO479" s="129"/>
      <c r="DP479" s="129"/>
      <c r="DQ479" s="129"/>
      <c r="DR479" s="129"/>
      <c r="DS479" s="129"/>
      <c r="DT479" s="129"/>
      <c r="DU479" s="129"/>
      <c r="DV479" s="129"/>
      <c r="DW479" s="129"/>
      <c r="DX479" s="129"/>
      <c r="DY479" s="129"/>
      <c r="DZ479" s="129"/>
      <c r="EA479" s="129"/>
      <c r="EB479" s="129"/>
      <c r="EC479" s="129"/>
      <c r="ED479" s="129"/>
      <c r="EE479" s="129"/>
      <c r="EF479" s="129"/>
      <c r="EG479" s="129"/>
      <c r="EH479" s="129"/>
      <c r="EI479" s="129"/>
      <c r="EJ479" s="129"/>
      <c r="EK479" s="129"/>
      <c r="EL479" s="129"/>
      <c r="EM479" s="129"/>
      <c r="EN479" s="129"/>
      <c r="EO479" s="129"/>
      <c r="EP479" s="129"/>
      <c r="EQ479" s="129"/>
      <c r="ER479" s="129"/>
      <c r="ES479" s="129"/>
      <c r="ET479" s="129"/>
      <c r="EU479" s="129"/>
      <c r="EV479" s="129"/>
      <c r="EW479" s="129"/>
    </row>
    <row r="480" spans="1:153" ht="19.5" customHeight="1">
      <c r="A480" s="355" t="s">
        <v>6384</v>
      </c>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c r="AE480" s="329"/>
      <c r="AF480" s="329"/>
      <c r="AG480" s="329"/>
      <c r="AH480" s="329"/>
      <c r="AI480" s="329"/>
      <c r="AJ480" s="329"/>
      <c r="AK480" s="329"/>
      <c r="AL480" s="329"/>
      <c r="AM480" s="329"/>
      <c r="AN480" s="329"/>
      <c r="AO480" s="329"/>
      <c r="AP480" s="329"/>
      <c r="AQ480" s="329"/>
      <c r="AR480" s="329"/>
      <c r="AS480" s="329"/>
      <c r="AT480" s="329"/>
      <c r="AU480" s="329"/>
      <c r="AV480" s="329"/>
      <c r="AW480" s="330"/>
      <c r="AX480" s="330"/>
      <c r="AY480" s="330"/>
      <c r="AZ480" s="330"/>
      <c r="BA480" s="330"/>
      <c r="BB480" s="330"/>
      <c r="BC480" s="330"/>
      <c r="BD480" s="330"/>
      <c r="BE480" s="330"/>
      <c r="BF480" s="330"/>
      <c r="BG480" s="330"/>
      <c r="BH480" s="330"/>
      <c r="BI480" s="330"/>
      <c r="BJ480" s="331"/>
      <c r="BK480" s="200"/>
      <c r="BL480" s="129"/>
      <c r="BM480" s="160"/>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c r="DH480" s="129"/>
      <c r="DI480" s="129"/>
      <c r="DJ480" s="129"/>
      <c r="DK480" s="129"/>
      <c r="DL480" s="129"/>
      <c r="DM480" s="129"/>
      <c r="DN480" s="129"/>
      <c r="DO480" s="129"/>
      <c r="DP480" s="129"/>
      <c r="DQ480" s="129"/>
      <c r="DR480" s="129"/>
      <c r="DS480" s="129"/>
      <c r="DT480" s="129"/>
      <c r="DU480" s="129"/>
      <c r="DV480" s="129"/>
      <c r="DW480" s="129"/>
      <c r="DX480" s="129"/>
      <c r="DY480" s="129"/>
      <c r="DZ480" s="129"/>
      <c r="EA480" s="129"/>
      <c r="EB480" s="129"/>
      <c r="EC480" s="129"/>
      <c r="ED480" s="129"/>
      <c r="EE480" s="129"/>
      <c r="EF480" s="129"/>
      <c r="EG480" s="129"/>
      <c r="EH480" s="129"/>
      <c r="EI480" s="129"/>
      <c r="EJ480" s="129"/>
      <c r="EK480" s="129"/>
      <c r="EL480" s="129"/>
      <c r="EM480" s="129"/>
      <c r="EN480" s="129"/>
      <c r="EO480" s="129"/>
      <c r="EP480" s="129"/>
      <c r="EQ480" s="129"/>
      <c r="ER480" s="129"/>
      <c r="ES480" s="129"/>
      <c r="ET480" s="129"/>
      <c r="EU480" s="129"/>
      <c r="EV480" s="129"/>
      <c r="EW480" s="129"/>
    </row>
    <row r="481" spans="1:153" s="65" customFormat="1" ht="18.75" customHeight="1" thickBot="1">
      <c r="A481" s="32"/>
      <c r="B481" s="33"/>
      <c r="C481" s="33"/>
      <c r="D481" s="33"/>
      <c r="E481" s="33"/>
      <c r="F481" s="34"/>
      <c r="G481" s="33"/>
      <c r="H481" s="33"/>
      <c r="I481" s="33"/>
      <c r="J481" s="33"/>
      <c r="K481" s="33"/>
      <c r="L481" s="33"/>
      <c r="M481" s="33"/>
      <c r="N481" s="33"/>
      <c r="O481" s="33"/>
      <c r="P481" s="33"/>
      <c r="Q481" s="33"/>
      <c r="R481" s="33"/>
      <c r="S481" s="33"/>
      <c r="T481" s="33"/>
      <c r="U481" s="381" t="s">
        <v>6385</v>
      </c>
      <c r="V481" s="382"/>
      <c r="W481" s="382"/>
      <c r="X481" s="382"/>
      <c r="Y481" s="382"/>
      <c r="Z481" s="382"/>
      <c r="AA481" s="382"/>
      <c r="AB481" s="382"/>
      <c r="AC481" s="382"/>
      <c r="AD481" s="382"/>
      <c r="AE481" s="382"/>
      <c r="AF481" s="382"/>
      <c r="AG481" s="382"/>
      <c r="AH481" s="382"/>
      <c r="AI481" s="383" t="s">
        <v>4</v>
      </c>
      <c r="AJ481" s="383"/>
      <c r="AK481" s="383"/>
      <c r="AL481" s="383"/>
      <c r="AM481" s="383"/>
      <c r="AN481" s="383"/>
      <c r="AO481" s="383"/>
      <c r="AP481" s="383"/>
      <c r="AQ481" s="383"/>
      <c r="AR481" s="383"/>
      <c r="AS481" s="383"/>
      <c r="AT481" s="383"/>
      <c r="AU481" s="383"/>
      <c r="AV481" s="383"/>
      <c r="AW481" s="383" t="s">
        <v>19</v>
      </c>
      <c r="AX481" s="383"/>
      <c r="AY481" s="383"/>
      <c r="AZ481" s="383"/>
      <c r="BA481" s="383"/>
      <c r="BB481" s="383"/>
      <c r="BC481" s="383"/>
      <c r="BD481" s="383"/>
      <c r="BE481" s="383"/>
      <c r="BF481" s="383"/>
      <c r="BG481" s="383"/>
      <c r="BH481" s="383"/>
      <c r="BI481" s="383"/>
      <c r="BJ481" s="384"/>
      <c r="BK481" s="202"/>
      <c r="BL481" s="80"/>
      <c r="BM481" s="16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CS481" s="80"/>
      <c r="CT481" s="80"/>
      <c r="CU481" s="80"/>
      <c r="CV481" s="80"/>
      <c r="CW481" s="80"/>
      <c r="CX481" s="8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row>
    <row r="482" spans="1:153" ht="2.25" customHeight="1">
      <c r="A482" s="135"/>
      <c r="B482" s="291"/>
      <c r="C482" s="291"/>
      <c r="D482" s="291"/>
      <c r="E482" s="291"/>
      <c r="F482" s="136"/>
      <c r="G482" s="291"/>
      <c r="H482" s="291"/>
      <c r="I482" s="291"/>
      <c r="J482" s="291"/>
      <c r="K482" s="291"/>
      <c r="L482" s="291"/>
      <c r="M482" s="291"/>
      <c r="N482" s="291"/>
      <c r="O482" s="291"/>
      <c r="P482" s="291"/>
      <c r="Q482" s="291"/>
      <c r="R482" s="291"/>
      <c r="S482" s="291"/>
      <c r="T482" s="291"/>
      <c r="U482" s="296"/>
      <c r="V482" s="297"/>
      <c r="W482" s="297"/>
      <c r="X482" s="297"/>
      <c r="Y482" s="297"/>
      <c r="Z482" s="297"/>
      <c r="AA482" s="297"/>
      <c r="AB482" s="297"/>
      <c r="AC482" s="297"/>
      <c r="AD482" s="297"/>
      <c r="AE482" s="297"/>
      <c r="AF482" s="297"/>
      <c r="AG482" s="117"/>
      <c r="AH482" s="114"/>
      <c r="AI482" s="296"/>
      <c r="AJ482" s="297"/>
      <c r="AK482" s="297"/>
      <c r="AL482" s="297"/>
      <c r="AM482" s="297"/>
      <c r="AN482" s="297"/>
      <c r="AO482" s="297"/>
      <c r="AP482" s="297"/>
      <c r="AQ482" s="297"/>
      <c r="AR482" s="297"/>
      <c r="AS482" s="297"/>
      <c r="AT482" s="297"/>
      <c r="AU482" s="117"/>
      <c r="AV482" s="114"/>
      <c r="AW482" s="297"/>
      <c r="AX482" s="297"/>
      <c r="AY482" s="297"/>
      <c r="AZ482" s="297"/>
      <c r="BA482" s="297"/>
      <c r="BB482" s="297"/>
      <c r="BC482" s="297"/>
      <c r="BD482" s="297"/>
      <c r="BE482" s="297"/>
      <c r="BF482" s="297"/>
      <c r="BG482" s="297"/>
      <c r="BH482" s="297"/>
      <c r="BI482" s="117"/>
      <c r="BJ482" s="114"/>
      <c r="BK482" s="201"/>
      <c r="BL482" s="30"/>
      <c r="BM482" s="161"/>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129"/>
      <c r="CZ482" s="129"/>
      <c r="DA482" s="129"/>
      <c r="DB482" s="129"/>
      <c r="DC482" s="129"/>
      <c r="DD482" s="129"/>
      <c r="DE482" s="129"/>
      <c r="DF482" s="129"/>
      <c r="DG482" s="129"/>
      <c r="DH482" s="129"/>
      <c r="DI482" s="129"/>
      <c r="DJ482" s="129"/>
      <c r="DK482" s="129"/>
      <c r="DL482" s="129"/>
      <c r="DM482" s="129"/>
      <c r="DN482" s="129"/>
      <c r="DO482" s="129"/>
      <c r="DP482" s="129"/>
      <c r="DQ482" s="129"/>
      <c r="DR482" s="129"/>
      <c r="DS482" s="129"/>
      <c r="DT482" s="129"/>
      <c r="DU482" s="129"/>
      <c r="DV482" s="129"/>
      <c r="DW482" s="129"/>
      <c r="DX482" s="129"/>
      <c r="DY482" s="129"/>
      <c r="DZ482" s="129"/>
      <c r="EA482" s="129"/>
      <c r="EB482" s="129"/>
      <c r="EC482" s="129"/>
      <c r="ED482" s="129"/>
      <c r="EE482" s="129"/>
      <c r="EF482" s="129"/>
      <c r="EG482" s="129"/>
      <c r="EH482" s="129"/>
      <c r="EI482" s="129"/>
      <c r="EJ482" s="129"/>
      <c r="EK482" s="129"/>
      <c r="EL482" s="129"/>
      <c r="EM482" s="129"/>
      <c r="EN482" s="129"/>
      <c r="EO482" s="129"/>
      <c r="EP482" s="129"/>
      <c r="EQ482" s="129"/>
      <c r="ER482" s="129"/>
      <c r="ES482" s="129"/>
      <c r="ET482" s="129"/>
      <c r="EU482" s="129"/>
      <c r="EV482" s="129"/>
      <c r="EW482" s="129"/>
    </row>
    <row r="483" spans="1:153" ht="19.5" customHeight="1">
      <c r="A483" s="38" t="s">
        <v>116</v>
      </c>
      <c r="B483" s="40"/>
      <c r="C483" s="40"/>
      <c r="D483" s="40"/>
      <c r="E483" s="126"/>
      <c r="F483" s="137"/>
      <c r="G483" s="126"/>
      <c r="H483" s="126"/>
      <c r="I483" s="126"/>
      <c r="J483" s="126"/>
      <c r="K483" s="126"/>
      <c r="L483" s="126"/>
      <c r="M483" s="126"/>
      <c r="N483" s="126"/>
      <c r="O483" s="126"/>
      <c r="P483" s="126"/>
      <c r="Q483" s="126"/>
      <c r="R483" s="310" t="s">
        <v>3245</v>
      </c>
      <c r="S483" s="310"/>
      <c r="T483" s="311"/>
      <c r="U483" s="294"/>
      <c r="V483" s="312"/>
      <c r="W483" s="313"/>
      <c r="X483" s="313"/>
      <c r="Y483" s="313"/>
      <c r="Z483" s="313"/>
      <c r="AA483" s="313"/>
      <c r="AB483" s="313"/>
      <c r="AC483" s="313"/>
      <c r="AD483" s="313"/>
      <c r="AE483" s="313"/>
      <c r="AF483" s="314"/>
      <c r="AG483" s="120"/>
      <c r="AH483" s="115" t="s">
        <v>6386</v>
      </c>
      <c r="AI483" s="118"/>
      <c r="AJ483" s="312"/>
      <c r="AK483" s="313"/>
      <c r="AL483" s="313"/>
      <c r="AM483" s="313"/>
      <c r="AN483" s="313"/>
      <c r="AO483" s="313"/>
      <c r="AP483" s="313"/>
      <c r="AQ483" s="313"/>
      <c r="AR483" s="313"/>
      <c r="AS483" s="313"/>
      <c r="AT483" s="314"/>
      <c r="AU483" s="120"/>
      <c r="AV483" s="115" t="s">
        <v>6387</v>
      </c>
      <c r="AW483" s="119"/>
      <c r="AX483" s="312"/>
      <c r="AY483" s="313"/>
      <c r="AZ483" s="313"/>
      <c r="BA483" s="313"/>
      <c r="BB483" s="313"/>
      <c r="BC483" s="313"/>
      <c r="BD483" s="313"/>
      <c r="BE483" s="313"/>
      <c r="BF483" s="313"/>
      <c r="BG483" s="313"/>
      <c r="BH483" s="314"/>
      <c r="BI483" s="122"/>
      <c r="BJ483" s="115" t="s">
        <v>2</v>
      </c>
      <c r="BK483" s="200"/>
      <c r="BL483" s="130" t="str">
        <f>IF(BM483&lt;&gt;"","●","")</f>
        <v/>
      </c>
      <c r="BM483" s="132" t="str">
        <f>IF(OR(AND(OR(V483=0,V483=""),OR(AJ483&gt;0,AX483&gt;0,'2B手術個別票H29'!EU7&gt;0,'2B手術個別票H29'!EV7&gt;0,'2B手術個別票H29'!EW7&gt;0)),AND(OR(V483&gt;0,AX483&gt;0,'2B手術個別票H29'!EU7&gt;0,'2B手術個別票H29'!EV7&gt;0,'2B手術個別票H29'!EW7&gt;0),OR(AJ483=0,AJ483="")),AND(OR(V483&gt;0,AJ483&gt;0,'2B手術個別票H29'!EU7&gt;0,'2B手術個別票H29'!EV7&gt;0,'2B手術個別票H29'!EW7&gt;0),OR(AX483=0,AX483=""))),"当該項目の「レセプト件数」、「算定日数」、「算定回数」のいずれかが「0」か「空白」となっていますが、当該項目のそれ以外あるいは内訳の「手術（個別）票」項目の「レセプト件数」、「算定日数」、「算定回数」のいずれかが1以上となっています。正しいレセプト件数・算定日数・算定回数をご記入ください。",IF(OR(V483&gt;AJ483,V483&gt;AX483),"「算定日数」あるいは「算定回数」が「レセプト件数」よりも小さくなっています。算定レセプトにおける算定日数・算定回数をご記入ください。",IF(AJ483&gt;AX483,"「算定回数」が「算定日数」よりも小さくなっています。算定日数における算定回数をご記入ください。",IF(COUNTIF('2B手術個別票H29'!$BL$10:$BL$767,"●")&gt;0,"内訳の「手術（個別）票」項目に記入内容の見直しが必要な欄があります。メッセージの内容をご確認のうえ、適宜、ご修正ください。",IF(AX483&lt;&gt;'2B手術個別票H29'!EW7,"当該項目の「算定回数」と、内訳の「手術（個別）票」項目の「算定回数」の合計が一致していません。正しい算定回数をご記入ください。",IF(OR(AJ483&lt;'2B手術個別票H29'!EV5,AJ483&gt;'2B手術個別票H29'!EV7),"当該項目の「算定日数」が、内訳の「手術（個別）票」の個別の項目の数値を下回っているか、内訳の合計よりも大きくなっています。正しい算定日数をご記入ください。",IF(OR(V483&lt;'2B手術個別票H29'!EU5,V483&gt;'2B手術個別票H29'!EU7),"当該項目の「レセプト件数」が、内訳の「手術（個別）票」の個別の項目の数値を下回っているか、内訳の合計よりも大きくなっています。正しいレセプト件数をご記入ください。","")))))))</f>
        <v/>
      </c>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31"/>
      <c r="CW483" s="131"/>
      <c r="CX483" s="131"/>
      <c r="CY483" s="129"/>
      <c r="CZ483" s="129"/>
      <c r="DA483" s="129"/>
      <c r="DB483" s="129"/>
      <c r="DC483" s="129"/>
      <c r="DD483" s="129"/>
      <c r="DE483" s="129"/>
      <c r="DF483" s="129"/>
      <c r="DG483" s="129"/>
      <c r="DH483" s="129"/>
      <c r="DI483" s="129"/>
      <c r="DJ483" s="129"/>
      <c r="DK483" s="129"/>
      <c r="DL483" s="129"/>
      <c r="DM483" s="129"/>
      <c r="DN483" s="129"/>
      <c r="DO483" s="129"/>
      <c r="DP483" s="129"/>
      <c r="DQ483" s="129"/>
      <c r="DR483" s="129"/>
      <c r="DS483" s="129"/>
      <c r="DT483" s="129"/>
      <c r="DU483" s="129"/>
      <c r="DV483" s="129"/>
      <c r="DW483" s="129"/>
      <c r="DX483" s="129"/>
      <c r="DY483" s="129"/>
      <c r="DZ483" s="129"/>
      <c r="EA483" s="129"/>
      <c r="EB483" s="129"/>
      <c r="EC483" s="129"/>
      <c r="ED483" s="129"/>
      <c r="EE483" s="129"/>
      <c r="EF483" s="129"/>
      <c r="EG483" s="129"/>
      <c r="EH483" s="129"/>
      <c r="EI483" s="129"/>
      <c r="EJ483" s="129"/>
      <c r="EK483" s="129"/>
      <c r="EL483" s="129"/>
      <c r="EM483" s="129"/>
      <c r="EN483" s="129"/>
      <c r="EO483" s="129"/>
      <c r="EP483" s="129"/>
      <c r="EQ483" s="129"/>
      <c r="ER483" s="129"/>
      <c r="ES483" s="129"/>
      <c r="ET483" s="129"/>
      <c r="EU483" s="129"/>
      <c r="EV483" s="129"/>
      <c r="EW483" s="129"/>
    </row>
    <row r="484" spans="1:153" ht="2.25" customHeight="1" thickBot="1">
      <c r="A484" s="38"/>
      <c r="B484" s="40"/>
      <c r="C484" s="40"/>
      <c r="D484" s="40"/>
      <c r="E484" s="126"/>
      <c r="F484" s="137"/>
      <c r="G484" s="126"/>
      <c r="H484" s="126"/>
      <c r="I484" s="126"/>
      <c r="J484" s="126"/>
      <c r="K484" s="126"/>
      <c r="L484" s="126"/>
      <c r="M484" s="126"/>
      <c r="N484" s="126"/>
      <c r="O484" s="126"/>
      <c r="P484" s="126"/>
      <c r="Q484" s="126"/>
      <c r="R484" s="126"/>
      <c r="S484" s="126"/>
      <c r="T484" s="126"/>
      <c r="U484" s="299"/>
      <c r="V484" s="298"/>
      <c r="W484" s="298"/>
      <c r="X484" s="298"/>
      <c r="Y484" s="298"/>
      <c r="Z484" s="298"/>
      <c r="AA484" s="298"/>
      <c r="AB484" s="298"/>
      <c r="AC484" s="298"/>
      <c r="AD484" s="298"/>
      <c r="AE484" s="298"/>
      <c r="AF484" s="298"/>
      <c r="AG484" s="121"/>
      <c r="AH484" s="116"/>
      <c r="AI484" s="299"/>
      <c r="AJ484" s="298"/>
      <c r="AK484" s="298"/>
      <c r="AL484" s="298"/>
      <c r="AM484" s="298"/>
      <c r="AN484" s="298"/>
      <c r="AO484" s="298"/>
      <c r="AP484" s="298"/>
      <c r="AQ484" s="298"/>
      <c r="AR484" s="298"/>
      <c r="AS484" s="298"/>
      <c r="AT484" s="298"/>
      <c r="AU484" s="121"/>
      <c r="AV484" s="116"/>
      <c r="AW484" s="298"/>
      <c r="AX484" s="298"/>
      <c r="AY484" s="298"/>
      <c r="AZ484" s="298"/>
      <c r="BA484" s="298"/>
      <c r="BB484" s="298"/>
      <c r="BC484" s="298"/>
      <c r="BD484" s="298"/>
      <c r="BE484" s="298"/>
      <c r="BF484" s="298"/>
      <c r="BG484" s="298"/>
      <c r="BH484" s="298"/>
      <c r="BI484" s="121"/>
      <c r="BJ484" s="116"/>
      <c r="BK484" s="200"/>
      <c r="BL484" s="129"/>
      <c r="BM484" s="160"/>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c r="DH484" s="129"/>
      <c r="DI484" s="129"/>
      <c r="DJ484" s="129"/>
      <c r="DK484" s="129"/>
      <c r="DL484" s="129"/>
      <c r="DM484" s="129"/>
      <c r="DN484" s="129"/>
      <c r="DO484" s="129"/>
      <c r="DP484" s="129"/>
      <c r="DQ484" s="129"/>
      <c r="DR484" s="129"/>
      <c r="DS484" s="129"/>
      <c r="DT484" s="129"/>
      <c r="DU484" s="129"/>
      <c r="DV484" s="129"/>
      <c r="DW484" s="129"/>
      <c r="DX484" s="129"/>
      <c r="DY484" s="129"/>
      <c r="DZ484" s="129"/>
      <c r="EA484" s="129"/>
      <c r="EB484" s="129"/>
      <c r="EC484" s="129"/>
      <c r="ED484" s="129"/>
      <c r="EE484" s="129"/>
      <c r="EF484" s="129"/>
      <c r="EG484" s="129"/>
      <c r="EH484" s="129"/>
      <c r="EI484" s="129"/>
      <c r="EJ484" s="129"/>
      <c r="EK484" s="129"/>
      <c r="EL484" s="129"/>
      <c r="EM484" s="129"/>
      <c r="EN484" s="129"/>
      <c r="EO484" s="129"/>
      <c r="EP484" s="129"/>
      <c r="EQ484" s="129"/>
      <c r="ER484" s="129"/>
      <c r="ES484" s="129"/>
      <c r="ET484" s="129"/>
      <c r="EU484" s="129"/>
      <c r="EV484" s="129"/>
      <c r="EW484" s="129"/>
    </row>
    <row r="485" spans="1:153" ht="2.25" customHeight="1">
      <c r="A485" s="49"/>
      <c r="B485" s="290"/>
      <c r="C485" s="290"/>
      <c r="D485" s="290"/>
      <c r="E485" s="291"/>
      <c r="F485" s="136"/>
      <c r="G485" s="291"/>
      <c r="H485" s="291"/>
      <c r="I485" s="291"/>
      <c r="J485" s="291"/>
      <c r="K485" s="291"/>
      <c r="L485" s="291"/>
      <c r="M485" s="291"/>
      <c r="N485" s="291"/>
      <c r="O485" s="291"/>
      <c r="P485" s="291"/>
      <c r="Q485" s="291"/>
      <c r="R485" s="291"/>
      <c r="S485" s="291"/>
      <c r="T485" s="291"/>
      <c r="U485" s="296"/>
      <c r="V485" s="297"/>
      <c r="W485" s="297"/>
      <c r="X485" s="297"/>
      <c r="Y485" s="297"/>
      <c r="Z485" s="297"/>
      <c r="AA485" s="297"/>
      <c r="AB485" s="297"/>
      <c r="AC485" s="297"/>
      <c r="AD485" s="297"/>
      <c r="AE485" s="297"/>
      <c r="AF485" s="297"/>
      <c r="AG485" s="117"/>
      <c r="AH485" s="114"/>
      <c r="AI485" s="296"/>
      <c r="AJ485" s="297"/>
      <c r="AK485" s="297"/>
      <c r="AL485" s="297"/>
      <c r="AM485" s="297"/>
      <c r="AN485" s="297"/>
      <c r="AO485" s="297"/>
      <c r="AP485" s="297"/>
      <c r="AQ485" s="297"/>
      <c r="AR485" s="297"/>
      <c r="AS485" s="297"/>
      <c r="AT485" s="297"/>
      <c r="AU485" s="117"/>
      <c r="AV485" s="114"/>
      <c r="AW485" s="297"/>
      <c r="AX485" s="297"/>
      <c r="AY485" s="297"/>
      <c r="AZ485" s="297"/>
      <c r="BA485" s="297"/>
      <c r="BB485" s="297"/>
      <c r="BC485" s="297"/>
      <c r="BD485" s="297"/>
      <c r="BE485" s="297"/>
      <c r="BF485" s="297"/>
      <c r="BG485" s="297"/>
      <c r="BH485" s="297"/>
      <c r="BI485" s="117"/>
      <c r="BJ485" s="114"/>
      <c r="BK485" s="200"/>
      <c r="BL485" s="129"/>
      <c r="BM485" s="160"/>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129"/>
      <c r="CW485" s="129"/>
      <c r="CX485" s="129"/>
      <c r="CY485" s="129"/>
      <c r="CZ485" s="129"/>
      <c r="DA485" s="129"/>
      <c r="DB485" s="129"/>
      <c r="DC485" s="129"/>
      <c r="DD485" s="129"/>
      <c r="DE485" s="129"/>
      <c r="DF485" s="129"/>
      <c r="DG485" s="129"/>
      <c r="DH485" s="129"/>
      <c r="DI485" s="129"/>
      <c r="DJ485" s="129"/>
      <c r="DK485" s="129"/>
      <c r="DL485" s="129"/>
      <c r="DM485" s="129"/>
      <c r="DN485" s="129"/>
      <c r="DO485" s="129"/>
      <c r="DP485" s="129"/>
      <c r="DQ485" s="129"/>
      <c r="DR485" s="129"/>
      <c r="DS485" s="129"/>
      <c r="DT485" s="129"/>
      <c r="DU485" s="129"/>
      <c r="DV485" s="129"/>
      <c r="DW485" s="129"/>
      <c r="DX485" s="129"/>
      <c r="DY485" s="129"/>
      <c r="DZ485" s="129"/>
      <c r="EA485" s="129"/>
      <c r="EB485" s="129"/>
      <c r="EC485" s="129"/>
      <c r="ED485" s="129"/>
      <c r="EE485" s="129"/>
      <c r="EF485" s="129"/>
      <c r="EG485" s="129"/>
      <c r="EH485" s="129"/>
      <c r="EI485" s="129"/>
      <c r="EJ485" s="129"/>
      <c r="EK485" s="129"/>
      <c r="EL485" s="129"/>
      <c r="EM485" s="129"/>
      <c r="EN485" s="129"/>
      <c r="EO485" s="129"/>
      <c r="EP485" s="129"/>
      <c r="EQ485" s="129"/>
      <c r="ER485" s="129"/>
      <c r="ES485" s="129"/>
      <c r="ET485" s="129"/>
      <c r="EU485" s="129"/>
      <c r="EV485" s="129"/>
      <c r="EW485" s="129"/>
    </row>
    <row r="486" spans="1:153" ht="19.5" customHeight="1">
      <c r="A486" s="38" t="s">
        <v>117</v>
      </c>
      <c r="B486" s="40"/>
      <c r="C486" s="40"/>
      <c r="D486" s="40"/>
      <c r="E486" s="126"/>
      <c r="F486" s="137"/>
      <c r="G486" s="126"/>
      <c r="H486" s="126"/>
      <c r="I486" s="126"/>
      <c r="J486" s="126"/>
      <c r="K486" s="126"/>
      <c r="L486" s="126"/>
      <c r="M486" s="126"/>
      <c r="N486" s="126"/>
      <c r="O486" s="126"/>
      <c r="P486" s="126"/>
      <c r="Q486" s="126"/>
      <c r="R486" s="310" t="s">
        <v>3246</v>
      </c>
      <c r="S486" s="310"/>
      <c r="T486" s="311"/>
      <c r="U486" s="294"/>
      <c r="V486" s="312"/>
      <c r="W486" s="313"/>
      <c r="X486" s="313"/>
      <c r="Y486" s="313"/>
      <c r="Z486" s="313"/>
      <c r="AA486" s="313"/>
      <c r="AB486" s="313"/>
      <c r="AC486" s="313"/>
      <c r="AD486" s="313"/>
      <c r="AE486" s="313"/>
      <c r="AF486" s="314"/>
      <c r="AG486" s="120"/>
      <c r="AH486" s="115" t="s">
        <v>6388</v>
      </c>
      <c r="AI486" s="118"/>
      <c r="AJ486" s="312"/>
      <c r="AK486" s="313"/>
      <c r="AL486" s="313"/>
      <c r="AM486" s="313"/>
      <c r="AN486" s="313"/>
      <c r="AO486" s="313"/>
      <c r="AP486" s="313"/>
      <c r="AQ486" s="313"/>
      <c r="AR486" s="313"/>
      <c r="AS486" s="313"/>
      <c r="AT486" s="314"/>
      <c r="AU486" s="120"/>
      <c r="AV486" s="115" t="s">
        <v>6389</v>
      </c>
      <c r="AW486" s="119"/>
      <c r="AX486" s="312"/>
      <c r="AY486" s="313"/>
      <c r="AZ486" s="313"/>
      <c r="BA486" s="313"/>
      <c r="BB486" s="313"/>
      <c r="BC486" s="313"/>
      <c r="BD486" s="313"/>
      <c r="BE486" s="313"/>
      <c r="BF486" s="313"/>
      <c r="BG486" s="313"/>
      <c r="BH486" s="314"/>
      <c r="BI486" s="122"/>
      <c r="BJ486" s="115" t="s">
        <v>2</v>
      </c>
      <c r="BK486" s="200"/>
      <c r="BL486" s="130" t="str">
        <f>IF(BM486&lt;&gt;"","●","")</f>
        <v/>
      </c>
      <c r="BM486" s="132" t="str">
        <f>IF(OR(AND(OR(V486=0,V486=""),OR(AJ486&gt;0,AX486&gt;0,'2B全身麻酔手術個別票H29'!EU7&gt;0,'2B全身麻酔手術個別票H29'!EV7&gt;0,'2B全身麻酔手術個別票H29'!EW7&gt;0)),AND(OR(V486&gt;0,AX486&gt;0,'2B全身麻酔手術個別票H29'!EU7&gt;0,'2B全身麻酔手術個別票H29'!EV7&gt;0,'2B全身麻酔手術個別票H29'!EW7&gt;0),OR(AJ486=0,AJ486="")),AND(OR(V486&gt;0,AJ486&gt;0,'2B全身麻酔手術個別票H29'!EU7&gt;0,'2B全身麻酔手術個別票H29'!EV7&gt;0,'2B全身麻酔手術個別票H29'!EW7&gt;0),OR(AX486=0,AX486=""))),"当該項目の「レセプト件数」、「算定日数」、「算定回数」のいずれかが「0」か「空白」となっていますが、当該項目のそれ以外あるいは内訳の「全身麻酔手術（個別）票」項目の「レセプト件数」、「算定日数」、「算定回数」のいずれかが1以上となっています。正しいレセプト件数・算定日数・算定回数をご記入ください。",IF(OR(V486&gt;AJ486,V486&gt;AX486),"「算定日数」あるいは「算定回数」が「レセプト件数」よりも小さくなっています。算定レセプトにおける算定日数・算定回数をご記入ください。",IF(AJ486&gt;AX486,"「算定回数」が「算定日数」よりも小さくなっています。算定日数における算定回数をご記入ください。",IF(COUNTIF('2B全身麻酔手術個別票H29'!$BL$10:$BL$767,"●")&gt;0,"内訳の「全身麻酔手術（個別）票」項目に記入内容の見直しが必要な欄があります。メッセージの内容をご確認のうえ、適宜、ご修正ください。",IF(AX486&lt;&gt;'2B全身麻酔手術個別票H29'!EW7,"当該項目の「算定回数」と、内訳の「全身麻酔手術（個別）票」項目の「算定回数」の合計が一致していません。正しい算定回数をご記入ください。",IF(OR(AJ486&lt;'2B全身麻酔手術個別票H29'!EV5,AJ486&gt;'2B全身麻酔手術個別票H29'!EV7),"当該項目の「算定日数」が、内訳の「全身麻酔手術（個別）票」の個別の項目の数値を下回っているか、内訳の合計よりも大きくなっています。正しい算定日数をご記入ください。",IF(OR(V486&lt;'2B全身麻酔手術個別票H29'!EU5,V486&gt;'2B全身麻酔手術個別票H29'!EU7),"当該項目の「レセプト件数」が、内訳の「全身麻酔手術（個別）票」の個別の項目の数値を下回っているか、内訳の合計よりも大きくなっています。正しいレセプト件数をご記入ください。","")))))))</f>
        <v/>
      </c>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31"/>
      <c r="CW486" s="131"/>
      <c r="CX486" s="131"/>
      <c r="CY486" s="129"/>
      <c r="CZ486" s="129"/>
      <c r="DA486" s="129"/>
      <c r="DB486" s="129"/>
      <c r="DC486" s="129"/>
      <c r="DD486" s="129"/>
      <c r="DE486" s="129"/>
      <c r="DF486" s="129"/>
      <c r="DG486" s="129"/>
      <c r="DH486" s="129"/>
      <c r="DI486" s="129"/>
      <c r="DJ486" s="129"/>
      <c r="DK486" s="129"/>
      <c r="DL486" s="129"/>
      <c r="DM486" s="129"/>
      <c r="DN486" s="129"/>
      <c r="DO486" s="129"/>
      <c r="DP486" s="129"/>
      <c r="DQ486" s="129"/>
      <c r="DR486" s="129"/>
      <c r="DS486" s="129"/>
      <c r="DT486" s="129"/>
      <c r="DU486" s="129"/>
      <c r="DV486" s="129"/>
      <c r="DW486" s="129"/>
      <c r="DX486" s="129"/>
      <c r="DY486" s="129"/>
      <c r="DZ486" s="129"/>
      <c r="EA486" s="129"/>
      <c r="EB486" s="129"/>
      <c r="EC486" s="129"/>
      <c r="ED486" s="129"/>
      <c r="EE486" s="129"/>
      <c r="EF486" s="129"/>
      <c r="EG486" s="129"/>
      <c r="EH486" s="129"/>
      <c r="EI486" s="129"/>
      <c r="EJ486" s="129"/>
      <c r="EK486" s="129"/>
      <c r="EL486" s="129"/>
      <c r="EM486" s="129"/>
      <c r="EN486" s="129"/>
      <c r="EO486" s="129"/>
      <c r="EP486" s="129"/>
      <c r="EQ486" s="129"/>
      <c r="ER486" s="129"/>
      <c r="ES486" s="129"/>
      <c r="ET486" s="129"/>
      <c r="EU486" s="129"/>
      <c r="EV486" s="129"/>
      <c r="EW486" s="129"/>
    </row>
    <row r="487" spans="1:153" ht="2.25" customHeight="1" thickBot="1">
      <c r="A487" s="133"/>
      <c r="B487" s="126"/>
      <c r="C487" s="126"/>
      <c r="D487" s="126"/>
      <c r="E487" s="126"/>
      <c r="F487" s="137"/>
      <c r="G487" s="126"/>
      <c r="H487" s="126"/>
      <c r="I487" s="126"/>
      <c r="J487" s="126"/>
      <c r="K487" s="126"/>
      <c r="L487" s="126"/>
      <c r="M487" s="126"/>
      <c r="N487" s="126"/>
      <c r="O487" s="126"/>
      <c r="P487" s="126"/>
      <c r="Q487" s="126"/>
      <c r="R487" s="126"/>
      <c r="S487" s="126"/>
      <c r="T487" s="126"/>
      <c r="U487" s="299"/>
      <c r="V487" s="298"/>
      <c r="W487" s="298"/>
      <c r="X487" s="298"/>
      <c r="Y487" s="298"/>
      <c r="Z487" s="298"/>
      <c r="AA487" s="298"/>
      <c r="AB487" s="298"/>
      <c r="AC487" s="298"/>
      <c r="AD487" s="298"/>
      <c r="AE487" s="298"/>
      <c r="AF487" s="298"/>
      <c r="AG487" s="121"/>
      <c r="AH487" s="116"/>
      <c r="AI487" s="299"/>
      <c r="AJ487" s="298"/>
      <c r="AK487" s="298"/>
      <c r="AL487" s="298"/>
      <c r="AM487" s="298"/>
      <c r="AN487" s="298"/>
      <c r="AO487" s="298"/>
      <c r="AP487" s="298"/>
      <c r="AQ487" s="298"/>
      <c r="AR487" s="298"/>
      <c r="AS487" s="298"/>
      <c r="AT487" s="298"/>
      <c r="AU487" s="121"/>
      <c r="AV487" s="116"/>
      <c r="AW487" s="298"/>
      <c r="AX487" s="298"/>
      <c r="AY487" s="298"/>
      <c r="AZ487" s="298"/>
      <c r="BA487" s="298"/>
      <c r="BB487" s="298"/>
      <c r="BC487" s="298"/>
      <c r="BD487" s="298"/>
      <c r="BE487" s="298"/>
      <c r="BF487" s="298"/>
      <c r="BG487" s="298"/>
      <c r="BH487" s="298"/>
      <c r="BI487" s="121"/>
      <c r="BJ487" s="116"/>
      <c r="BK487" s="200"/>
      <c r="BL487" s="129"/>
      <c r="BM487" s="160"/>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c r="DH487" s="129"/>
      <c r="DI487" s="129"/>
      <c r="DJ487" s="129"/>
      <c r="DK487" s="129"/>
      <c r="DL487" s="129"/>
      <c r="DM487" s="129"/>
      <c r="DN487" s="129"/>
      <c r="DO487" s="129"/>
      <c r="DP487" s="129"/>
      <c r="DQ487" s="129"/>
      <c r="DR487" s="129"/>
      <c r="DS487" s="129"/>
      <c r="DT487" s="129"/>
      <c r="DU487" s="129"/>
      <c r="DV487" s="129"/>
      <c r="DW487" s="129"/>
      <c r="DX487" s="129"/>
      <c r="DY487" s="129"/>
      <c r="DZ487" s="129"/>
      <c r="EA487" s="129"/>
      <c r="EB487" s="129"/>
      <c r="EC487" s="129"/>
      <c r="ED487" s="129"/>
      <c r="EE487" s="129"/>
      <c r="EF487" s="129"/>
      <c r="EG487" s="129"/>
      <c r="EH487" s="129"/>
      <c r="EI487" s="129"/>
      <c r="EJ487" s="129"/>
      <c r="EK487" s="129"/>
      <c r="EL487" s="129"/>
      <c r="EM487" s="129"/>
      <c r="EN487" s="129"/>
      <c r="EO487" s="129"/>
      <c r="EP487" s="129"/>
      <c r="EQ487" s="129"/>
      <c r="ER487" s="129"/>
      <c r="ES487" s="129"/>
      <c r="ET487" s="129"/>
      <c r="EU487" s="129"/>
      <c r="EV487" s="129"/>
      <c r="EW487" s="129"/>
    </row>
    <row r="488" spans="1:153" ht="3" customHeight="1">
      <c r="A488" s="135"/>
      <c r="B488" s="291"/>
      <c r="C488" s="291"/>
      <c r="D488" s="291"/>
      <c r="E488" s="291"/>
      <c r="F488" s="136"/>
      <c r="G488" s="291"/>
      <c r="H488" s="291"/>
      <c r="I488" s="291"/>
      <c r="J488" s="291"/>
      <c r="K488" s="291"/>
      <c r="L488" s="291"/>
      <c r="M488" s="291"/>
      <c r="N488" s="291"/>
      <c r="O488" s="291"/>
      <c r="P488" s="291"/>
      <c r="Q488" s="291"/>
      <c r="R488" s="291"/>
      <c r="S488" s="291"/>
      <c r="T488" s="291"/>
      <c r="U488" s="424" t="s">
        <v>1129</v>
      </c>
      <c r="V488" s="425"/>
      <c r="W488" s="425"/>
      <c r="X488" s="425"/>
      <c r="Y488" s="425"/>
      <c r="Z488" s="425"/>
      <c r="AA488" s="425"/>
      <c r="AB488" s="425"/>
      <c r="AC488" s="425"/>
      <c r="AD488" s="425"/>
      <c r="AE488" s="425"/>
      <c r="AF488" s="425"/>
      <c r="AG488" s="425"/>
      <c r="AH488" s="425"/>
      <c r="AI488" s="425"/>
      <c r="AJ488" s="425"/>
      <c r="AK488" s="425"/>
      <c r="AL488" s="425"/>
      <c r="AM488" s="425"/>
      <c r="AN488" s="425"/>
      <c r="AO488" s="425"/>
      <c r="AP488" s="425"/>
      <c r="AQ488" s="425"/>
      <c r="AR488" s="425"/>
      <c r="AS488" s="425"/>
      <c r="AT488" s="425"/>
      <c r="AU488" s="425"/>
      <c r="AV488" s="425"/>
      <c r="AW488" s="425"/>
      <c r="AX488" s="425"/>
      <c r="AY488" s="425"/>
      <c r="AZ488" s="425"/>
      <c r="BA488" s="425"/>
      <c r="BB488" s="425"/>
      <c r="BC488" s="425"/>
      <c r="BD488" s="425"/>
      <c r="BE488" s="425"/>
      <c r="BF488" s="425"/>
      <c r="BG488" s="425"/>
      <c r="BH488" s="425"/>
      <c r="BI488" s="425"/>
      <c r="BJ488" s="426"/>
      <c r="BK488" s="200"/>
      <c r="BL488" s="129"/>
      <c r="BM488" s="160"/>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129"/>
      <c r="CW488" s="129"/>
      <c r="CX488" s="129"/>
      <c r="CY488" s="129"/>
      <c r="CZ488" s="129"/>
      <c r="DA488" s="129"/>
      <c r="DB488" s="129"/>
      <c r="DC488" s="129"/>
      <c r="DD488" s="129"/>
      <c r="DE488" s="129"/>
      <c r="DF488" s="129"/>
      <c r="DG488" s="129"/>
      <c r="DH488" s="129"/>
      <c r="DI488" s="129"/>
      <c r="DJ488" s="129"/>
      <c r="DK488" s="129"/>
      <c r="DL488" s="129"/>
      <c r="DM488" s="129"/>
      <c r="DN488" s="129"/>
      <c r="DO488" s="129"/>
      <c r="DP488" s="129"/>
      <c r="DQ488" s="129"/>
      <c r="DR488" s="129"/>
      <c r="DS488" s="129"/>
      <c r="DT488" s="129"/>
      <c r="DU488" s="129"/>
      <c r="DV488" s="129"/>
      <c r="DW488" s="129"/>
      <c r="DX488" s="129"/>
      <c r="DY488" s="129"/>
      <c r="DZ488" s="129"/>
      <c r="EA488" s="129"/>
      <c r="EB488" s="129"/>
      <c r="EC488" s="129"/>
      <c r="ED488" s="129"/>
      <c r="EE488" s="129"/>
      <c r="EF488" s="129"/>
      <c r="EG488" s="129"/>
      <c r="EH488" s="129"/>
      <c r="EI488" s="129"/>
      <c r="EJ488" s="129"/>
      <c r="EK488" s="129"/>
      <c r="EL488" s="129"/>
      <c r="EM488" s="129"/>
      <c r="EN488" s="129"/>
      <c r="EO488" s="129"/>
      <c r="EP488" s="129"/>
      <c r="EQ488" s="129"/>
      <c r="ER488" s="129"/>
      <c r="ES488" s="129"/>
      <c r="ET488" s="129"/>
      <c r="EU488" s="129"/>
      <c r="EV488" s="129"/>
      <c r="EW488" s="129"/>
    </row>
    <row r="489" spans="1:153" ht="14.25" customHeight="1">
      <c r="A489" s="38" t="s">
        <v>1103</v>
      </c>
      <c r="B489" s="126"/>
      <c r="C489" s="126"/>
      <c r="D489" s="126"/>
      <c r="E489" s="126"/>
      <c r="F489" s="137"/>
      <c r="G489" s="126"/>
      <c r="H489" s="126"/>
      <c r="I489" s="126"/>
      <c r="J489" s="126"/>
      <c r="K489" s="126"/>
      <c r="L489" s="126"/>
      <c r="M489" s="126"/>
      <c r="N489" s="126"/>
      <c r="O489" s="126"/>
      <c r="P489" s="126"/>
      <c r="Q489" s="126"/>
      <c r="R489" s="310" t="s">
        <v>3247</v>
      </c>
      <c r="S489" s="310"/>
      <c r="T489" s="310"/>
      <c r="U489" s="378"/>
      <c r="V489" s="379"/>
      <c r="W489" s="379"/>
      <c r="X489" s="379"/>
      <c r="Y489" s="379"/>
      <c r="Z489" s="379"/>
      <c r="AA489" s="379"/>
      <c r="AB489" s="379"/>
      <c r="AC489" s="379"/>
      <c r="AD489" s="379"/>
      <c r="AE489" s="379"/>
      <c r="AF489" s="379"/>
      <c r="AG489" s="379"/>
      <c r="AH489" s="379"/>
      <c r="AI489" s="379"/>
      <c r="AJ489" s="379"/>
      <c r="AK489" s="379"/>
      <c r="AL489" s="379"/>
      <c r="AM489" s="379"/>
      <c r="AN489" s="379"/>
      <c r="AO489" s="379"/>
      <c r="AP489" s="379"/>
      <c r="AQ489" s="379"/>
      <c r="AR489" s="379"/>
      <c r="AS489" s="379"/>
      <c r="AT489" s="379"/>
      <c r="AU489" s="379"/>
      <c r="AV489" s="379"/>
      <c r="AW489" s="379"/>
      <c r="AX489" s="379"/>
      <c r="AY489" s="379"/>
      <c r="AZ489" s="379"/>
      <c r="BA489" s="379"/>
      <c r="BB489" s="379"/>
      <c r="BC489" s="379"/>
      <c r="BD489" s="379"/>
      <c r="BE489" s="379"/>
      <c r="BF489" s="379"/>
      <c r="BG489" s="379"/>
      <c r="BH489" s="379"/>
      <c r="BI489" s="379"/>
      <c r="BJ489" s="380"/>
      <c r="BK489" s="200"/>
      <c r="BL489" s="130" t="str">
        <f>IF(BM489&lt;&gt;"","●","")</f>
        <v/>
      </c>
      <c r="BM489" s="132"/>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31"/>
      <c r="CW489" s="131"/>
      <c r="CX489" s="131"/>
      <c r="CY489" s="129"/>
      <c r="CZ489" s="129"/>
      <c r="DA489" s="129"/>
      <c r="DB489" s="129"/>
      <c r="DC489" s="129"/>
      <c r="DD489" s="129"/>
      <c r="DE489" s="129"/>
      <c r="DF489" s="129"/>
      <c r="DG489" s="129"/>
      <c r="DH489" s="129"/>
      <c r="DI489" s="129"/>
      <c r="DJ489" s="129"/>
      <c r="DK489" s="129"/>
      <c r="DL489" s="129"/>
      <c r="DM489" s="129"/>
      <c r="DN489" s="129"/>
      <c r="DO489" s="129"/>
      <c r="DP489" s="129"/>
      <c r="DQ489" s="129"/>
      <c r="DR489" s="129"/>
      <c r="DS489" s="129"/>
      <c r="DT489" s="129"/>
      <c r="DU489" s="129"/>
      <c r="DV489" s="129"/>
      <c r="DW489" s="129"/>
      <c r="DX489" s="129"/>
      <c r="DY489" s="129"/>
      <c r="DZ489" s="129"/>
      <c r="EA489" s="129"/>
      <c r="EB489" s="129"/>
      <c r="EC489" s="129"/>
      <c r="ED489" s="129"/>
      <c r="EE489" s="129"/>
      <c r="EF489" s="129"/>
      <c r="EG489" s="129"/>
      <c r="EH489" s="129"/>
      <c r="EI489" s="129"/>
      <c r="EJ489" s="129"/>
      <c r="EK489" s="129"/>
      <c r="EL489" s="129"/>
      <c r="EM489" s="129"/>
      <c r="EN489" s="129"/>
      <c r="EO489" s="129"/>
      <c r="EP489" s="129"/>
      <c r="EQ489" s="129"/>
      <c r="ER489" s="129"/>
      <c r="ES489" s="129"/>
      <c r="ET489" s="129"/>
      <c r="EU489" s="129"/>
      <c r="EV489" s="129"/>
      <c r="EW489" s="129"/>
    </row>
    <row r="490" spans="1:153" ht="3" customHeight="1">
      <c r="A490" s="38"/>
      <c r="B490" s="126"/>
      <c r="C490" s="126"/>
      <c r="D490" s="126"/>
      <c r="E490" s="126"/>
      <c r="F490" s="137"/>
      <c r="G490" s="126"/>
      <c r="H490" s="126"/>
      <c r="I490" s="126"/>
      <c r="J490" s="126"/>
      <c r="K490" s="126"/>
      <c r="L490" s="126"/>
      <c r="M490" s="126"/>
      <c r="N490" s="126"/>
      <c r="O490" s="126"/>
      <c r="P490" s="126"/>
      <c r="Q490" s="126"/>
      <c r="R490" s="126"/>
      <c r="S490" s="126"/>
      <c r="T490" s="126"/>
      <c r="U490" s="378"/>
      <c r="V490" s="379"/>
      <c r="W490" s="379"/>
      <c r="X490" s="379"/>
      <c r="Y490" s="379"/>
      <c r="Z490" s="379"/>
      <c r="AA490" s="379"/>
      <c r="AB490" s="379"/>
      <c r="AC490" s="379"/>
      <c r="AD490" s="379"/>
      <c r="AE490" s="379"/>
      <c r="AF490" s="379"/>
      <c r="AG490" s="379"/>
      <c r="AH490" s="379"/>
      <c r="AI490" s="379"/>
      <c r="AJ490" s="379"/>
      <c r="AK490" s="379"/>
      <c r="AL490" s="379"/>
      <c r="AM490" s="379"/>
      <c r="AN490" s="379"/>
      <c r="AO490" s="379"/>
      <c r="AP490" s="379"/>
      <c r="AQ490" s="379"/>
      <c r="AR490" s="379"/>
      <c r="AS490" s="379"/>
      <c r="AT490" s="379"/>
      <c r="AU490" s="379"/>
      <c r="AV490" s="379"/>
      <c r="AW490" s="379"/>
      <c r="AX490" s="379"/>
      <c r="AY490" s="379"/>
      <c r="AZ490" s="379"/>
      <c r="BA490" s="379"/>
      <c r="BB490" s="379"/>
      <c r="BC490" s="379"/>
      <c r="BD490" s="379"/>
      <c r="BE490" s="379"/>
      <c r="BF490" s="379"/>
      <c r="BG490" s="379"/>
      <c r="BH490" s="379"/>
      <c r="BI490" s="379"/>
      <c r="BJ490" s="380"/>
      <c r="BK490" s="200"/>
      <c r="BL490" s="129"/>
      <c r="BM490" s="160"/>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c r="DH490" s="129"/>
      <c r="DI490" s="129"/>
      <c r="DJ490" s="129"/>
      <c r="DK490" s="129"/>
      <c r="DL490" s="129"/>
      <c r="DM490" s="129"/>
      <c r="DN490" s="129"/>
      <c r="DO490" s="129"/>
      <c r="DP490" s="129"/>
      <c r="DQ490" s="129"/>
      <c r="DR490" s="129"/>
      <c r="DS490" s="129"/>
      <c r="DT490" s="129"/>
      <c r="DU490" s="129"/>
      <c r="DV490" s="129"/>
      <c r="DW490" s="129"/>
      <c r="DX490" s="129"/>
      <c r="DY490" s="129"/>
      <c r="DZ490" s="129"/>
      <c r="EA490" s="129"/>
      <c r="EB490" s="129"/>
      <c r="EC490" s="129"/>
      <c r="ED490" s="129"/>
      <c r="EE490" s="129"/>
      <c r="EF490" s="129"/>
      <c r="EG490" s="129"/>
      <c r="EH490" s="129"/>
      <c r="EI490" s="129"/>
      <c r="EJ490" s="129"/>
      <c r="EK490" s="129"/>
      <c r="EL490" s="129"/>
      <c r="EM490" s="129"/>
      <c r="EN490" s="129"/>
      <c r="EO490" s="129"/>
      <c r="EP490" s="129"/>
      <c r="EQ490" s="129"/>
      <c r="ER490" s="129"/>
      <c r="ES490" s="129"/>
      <c r="ET490" s="129"/>
      <c r="EU490" s="129"/>
      <c r="EV490" s="129"/>
      <c r="EW490" s="129"/>
    </row>
    <row r="491" spans="1:153" ht="3" customHeight="1">
      <c r="A491" s="135"/>
      <c r="B491" s="291"/>
      <c r="C491" s="291"/>
      <c r="D491" s="291"/>
      <c r="E491" s="291"/>
      <c r="F491" s="136"/>
      <c r="G491" s="291"/>
      <c r="H491" s="291"/>
      <c r="I491" s="291"/>
      <c r="J491" s="291"/>
      <c r="K491" s="291"/>
      <c r="L491" s="291"/>
      <c r="M491" s="291"/>
      <c r="N491" s="291"/>
      <c r="O491" s="291"/>
      <c r="P491" s="291"/>
      <c r="Q491" s="291"/>
      <c r="R491" s="291"/>
      <c r="S491" s="291"/>
      <c r="T491" s="291"/>
      <c r="U491" s="378" t="s">
        <v>1129</v>
      </c>
      <c r="V491" s="379"/>
      <c r="W491" s="379"/>
      <c r="X491" s="379"/>
      <c r="Y491" s="379"/>
      <c r="Z491" s="379"/>
      <c r="AA491" s="379"/>
      <c r="AB491" s="379"/>
      <c r="AC491" s="379"/>
      <c r="AD491" s="379"/>
      <c r="AE491" s="379"/>
      <c r="AF491" s="379"/>
      <c r="AG491" s="379"/>
      <c r="AH491" s="379"/>
      <c r="AI491" s="379"/>
      <c r="AJ491" s="379"/>
      <c r="AK491" s="379"/>
      <c r="AL491" s="379"/>
      <c r="AM491" s="379"/>
      <c r="AN491" s="379"/>
      <c r="AO491" s="379"/>
      <c r="AP491" s="379"/>
      <c r="AQ491" s="379"/>
      <c r="AR491" s="379"/>
      <c r="AS491" s="379"/>
      <c r="AT491" s="379"/>
      <c r="AU491" s="379"/>
      <c r="AV491" s="379"/>
      <c r="AW491" s="379"/>
      <c r="AX491" s="379"/>
      <c r="AY491" s="379"/>
      <c r="AZ491" s="379"/>
      <c r="BA491" s="379"/>
      <c r="BB491" s="379"/>
      <c r="BC491" s="379"/>
      <c r="BD491" s="379"/>
      <c r="BE491" s="379"/>
      <c r="BF491" s="379"/>
      <c r="BG491" s="379"/>
      <c r="BH491" s="379"/>
      <c r="BI491" s="379"/>
      <c r="BJ491" s="380"/>
      <c r="BK491" s="200"/>
      <c r="BL491" s="129"/>
      <c r="BM491" s="160"/>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129"/>
      <c r="CW491" s="129"/>
      <c r="CX491" s="129"/>
      <c r="CY491" s="129"/>
      <c r="CZ491" s="129"/>
      <c r="DA491" s="129"/>
      <c r="DB491" s="129"/>
      <c r="DC491" s="129"/>
      <c r="DD491" s="129"/>
      <c r="DE491" s="129"/>
      <c r="DF491" s="129"/>
      <c r="DG491" s="129"/>
      <c r="DH491" s="129"/>
      <c r="DI491" s="129"/>
      <c r="DJ491" s="129"/>
      <c r="DK491" s="129"/>
      <c r="DL491" s="129"/>
      <c r="DM491" s="129"/>
      <c r="DN491" s="129"/>
      <c r="DO491" s="129"/>
      <c r="DP491" s="129"/>
      <c r="DQ491" s="129"/>
      <c r="DR491" s="129"/>
      <c r="DS491" s="129"/>
      <c r="DT491" s="129"/>
      <c r="DU491" s="129"/>
      <c r="DV491" s="129"/>
      <c r="DW491" s="129"/>
      <c r="DX491" s="129"/>
      <c r="DY491" s="129"/>
      <c r="DZ491" s="129"/>
      <c r="EA491" s="129"/>
      <c r="EB491" s="129"/>
      <c r="EC491" s="129"/>
      <c r="ED491" s="129"/>
      <c r="EE491" s="129"/>
      <c r="EF491" s="129"/>
      <c r="EG491" s="129"/>
      <c r="EH491" s="129"/>
      <c r="EI491" s="129"/>
      <c r="EJ491" s="129"/>
      <c r="EK491" s="129"/>
      <c r="EL491" s="129"/>
      <c r="EM491" s="129"/>
      <c r="EN491" s="129"/>
      <c r="EO491" s="129"/>
      <c r="EP491" s="129"/>
      <c r="EQ491" s="129"/>
      <c r="ER491" s="129"/>
      <c r="ES491" s="129"/>
      <c r="ET491" s="129"/>
      <c r="EU491" s="129"/>
      <c r="EV491" s="129"/>
      <c r="EW491" s="129"/>
    </row>
    <row r="492" spans="1:153" ht="14.25" customHeight="1">
      <c r="A492" s="38" t="s">
        <v>1104</v>
      </c>
      <c r="B492" s="126"/>
      <c r="C492" s="126"/>
      <c r="D492" s="126"/>
      <c r="E492" s="126"/>
      <c r="F492" s="137"/>
      <c r="G492" s="126"/>
      <c r="H492" s="126"/>
      <c r="I492" s="126"/>
      <c r="J492" s="126"/>
      <c r="K492" s="126"/>
      <c r="L492" s="126"/>
      <c r="M492" s="126"/>
      <c r="N492" s="126"/>
      <c r="O492" s="126"/>
      <c r="P492" s="126"/>
      <c r="Q492" s="126"/>
      <c r="R492" s="310" t="s">
        <v>3248</v>
      </c>
      <c r="S492" s="310"/>
      <c r="T492" s="310"/>
      <c r="U492" s="378"/>
      <c r="V492" s="379"/>
      <c r="W492" s="379"/>
      <c r="X492" s="379"/>
      <c r="Y492" s="379"/>
      <c r="Z492" s="379"/>
      <c r="AA492" s="379"/>
      <c r="AB492" s="379"/>
      <c r="AC492" s="379"/>
      <c r="AD492" s="379"/>
      <c r="AE492" s="379"/>
      <c r="AF492" s="379"/>
      <c r="AG492" s="379"/>
      <c r="AH492" s="379"/>
      <c r="AI492" s="379"/>
      <c r="AJ492" s="379"/>
      <c r="AK492" s="379"/>
      <c r="AL492" s="379"/>
      <c r="AM492" s="379"/>
      <c r="AN492" s="379"/>
      <c r="AO492" s="379"/>
      <c r="AP492" s="379"/>
      <c r="AQ492" s="379"/>
      <c r="AR492" s="379"/>
      <c r="AS492" s="379"/>
      <c r="AT492" s="379"/>
      <c r="AU492" s="379"/>
      <c r="AV492" s="379"/>
      <c r="AW492" s="379"/>
      <c r="AX492" s="379"/>
      <c r="AY492" s="379"/>
      <c r="AZ492" s="379"/>
      <c r="BA492" s="379"/>
      <c r="BB492" s="379"/>
      <c r="BC492" s="379"/>
      <c r="BD492" s="379"/>
      <c r="BE492" s="379"/>
      <c r="BF492" s="379"/>
      <c r="BG492" s="379"/>
      <c r="BH492" s="379"/>
      <c r="BI492" s="379"/>
      <c r="BJ492" s="380"/>
      <c r="BK492" s="200"/>
      <c r="BL492" s="130" t="str">
        <f>IF(BM492&lt;&gt;"","●","")</f>
        <v/>
      </c>
      <c r="BM492" s="132"/>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31"/>
      <c r="CW492" s="131"/>
      <c r="CX492" s="131"/>
      <c r="CY492" s="129"/>
      <c r="CZ492" s="129"/>
      <c r="DA492" s="129"/>
      <c r="DB492" s="129"/>
      <c r="DC492" s="129"/>
      <c r="DD492" s="129"/>
      <c r="DE492" s="129"/>
      <c r="DF492" s="129"/>
      <c r="DG492" s="129"/>
      <c r="DH492" s="129"/>
      <c r="DI492" s="129"/>
      <c r="DJ492" s="129"/>
      <c r="DK492" s="129"/>
      <c r="DL492" s="129"/>
      <c r="DM492" s="129"/>
      <c r="DN492" s="129"/>
      <c r="DO492" s="129"/>
      <c r="DP492" s="129"/>
      <c r="DQ492" s="129"/>
      <c r="DR492" s="129"/>
      <c r="DS492" s="129"/>
      <c r="DT492" s="129"/>
      <c r="DU492" s="129"/>
      <c r="DV492" s="129"/>
      <c r="DW492" s="129"/>
      <c r="DX492" s="129"/>
      <c r="DY492" s="129"/>
      <c r="DZ492" s="129"/>
      <c r="EA492" s="129"/>
      <c r="EB492" s="129"/>
      <c r="EC492" s="129"/>
      <c r="ED492" s="129"/>
      <c r="EE492" s="129"/>
      <c r="EF492" s="129"/>
      <c r="EG492" s="129"/>
      <c r="EH492" s="129"/>
      <c r="EI492" s="129"/>
      <c r="EJ492" s="129"/>
      <c r="EK492" s="129"/>
      <c r="EL492" s="129"/>
      <c r="EM492" s="129"/>
      <c r="EN492" s="129"/>
      <c r="EO492" s="129"/>
      <c r="EP492" s="129"/>
      <c r="EQ492" s="129"/>
      <c r="ER492" s="129"/>
      <c r="ES492" s="129"/>
      <c r="ET492" s="129"/>
      <c r="EU492" s="129"/>
      <c r="EV492" s="129"/>
      <c r="EW492" s="129"/>
    </row>
    <row r="493" spans="1:153" ht="3" customHeight="1">
      <c r="A493" s="38"/>
      <c r="B493" s="126"/>
      <c r="C493" s="126"/>
      <c r="D493" s="126"/>
      <c r="E493" s="126"/>
      <c r="F493" s="137"/>
      <c r="G493" s="126"/>
      <c r="H493" s="126"/>
      <c r="I493" s="126"/>
      <c r="J493" s="126"/>
      <c r="K493" s="126"/>
      <c r="L493" s="126"/>
      <c r="M493" s="126"/>
      <c r="N493" s="126"/>
      <c r="O493" s="126"/>
      <c r="P493" s="126"/>
      <c r="Q493" s="126"/>
      <c r="R493" s="126"/>
      <c r="S493" s="126"/>
      <c r="T493" s="126"/>
      <c r="U493" s="378"/>
      <c r="V493" s="379"/>
      <c r="W493" s="379"/>
      <c r="X493" s="379"/>
      <c r="Y493" s="379"/>
      <c r="Z493" s="379"/>
      <c r="AA493" s="379"/>
      <c r="AB493" s="379"/>
      <c r="AC493" s="379"/>
      <c r="AD493" s="379"/>
      <c r="AE493" s="379"/>
      <c r="AF493" s="379"/>
      <c r="AG493" s="379"/>
      <c r="AH493" s="379"/>
      <c r="AI493" s="379"/>
      <c r="AJ493" s="379"/>
      <c r="AK493" s="379"/>
      <c r="AL493" s="379"/>
      <c r="AM493" s="379"/>
      <c r="AN493" s="379"/>
      <c r="AO493" s="379"/>
      <c r="AP493" s="379"/>
      <c r="AQ493" s="379"/>
      <c r="AR493" s="379"/>
      <c r="AS493" s="379"/>
      <c r="AT493" s="379"/>
      <c r="AU493" s="379"/>
      <c r="AV493" s="379"/>
      <c r="AW493" s="379"/>
      <c r="AX493" s="379"/>
      <c r="AY493" s="379"/>
      <c r="AZ493" s="379"/>
      <c r="BA493" s="379"/>
      <c r="BB493" s="379"/>
      <c r="BC493" s="379"/>
      <c r="BD493" s="379"/>
      <c r="BE493" s="379"/>
      <c r="BF493" s="379"/>
      <c r="BG493" s="379"/>
      <c r="BH493" s="379"/>
      <c r="BI493" s="379"/>
      <c r="BJ493" s="380"/>
      <c r="BK493" s="200"/>
      <c r="BL493" s="129"/>
      <c r="BM493" s="160"/>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c r="DH493" s="129"/>
      <c r="DI493" s="129"/>
      <c r="DJ493" s="129"/>
      <c r="DK493" s="129"/>
      <c r="DL493" s="129"/>
      <c r="DM493" s="129"/>
      <c r="DN493" s="129"/>
      <c r="DO493" s="129"/>
      <c r="DP493" s="129"/>
      <c r="DQ493" s="129"/>
      <c r="DR493" s="129"/>
      <c r="DS493" s="129"/>
      <c r="DT493" s="129"/>
      <c r="DU493" s="129"/>
      <c r="DV493" s="129"/>
      <c r="DW493" s="129"/>
      <c r="DX493" s="129"/>
      <c r="DY493" s="129"/>
      <c r="DZ493" s="129"/>
      <c r="EA493" s="129"/>
      <c r="EB493" s="129"/>
      <c r="EC493" s="129"/>
      <c r="ED493" s="129"/>
      <c r="EE493" s="129"/>
      <c r="EF493" s="129"/>
      <c r="EG493" s="129"/>
      <c r="EH493" s="129"/>
      <c r="EI493" s="129"/>
      <c r="EJ493" s="129"/>
      <c r="EK493" s="129"/>
      <c r="EL493" s="129"/>
      <c r="EM493" s="129"/>
      <c r="EN493" s="129"/>
      <c r="EO493" s="129"/>
      <c r="EP493" s="129"/>
      <c r="EQ493" s="129"/>
      <c r="ER493" s="129"/>
      <c r="ES493" s="129"/>
      <c r="ET493" s="129"/>
      <c r="EU493" s="129"/>
      <c r="EV493" s="129"/>
      <c r="EW493" s="129"/>
    </row>
    <row r="494" spans="1:153" ht="3" customHeight="1">
      <c r="A494" s="49"/>
      <c r="B494" s="291"/>
      <c r="C494" s="291"/>
      <c r="D494" s="291"/>
      <c r="E494" s="291"/>
      <c r="F494" s="136"/>
      <c r="G494" s="291"/>
      <c r="H494" s="291"/>
      <c r="I494" s="291"/>
      <c r="J494" s="291"/>
      <c r="K494" s="291"/>
      <c r="L494" s="291"/>
      <c r="M494" s="291"/>
      <c r="N494" s="291"/>
      <c r="O494" s="291"/>
      <c r="P494" s="291"/>
      <c r="Q494" s="291"/>
      <c r="R494" s="291"/>
      <c r="S494" s="291"/>
      <c r="T494" s="291"/>
      <c r="U494" s="378" t="s">
        <v>1129</v>
      </c>
      <c r="V494" s="379"/>
      <c r="W494" s="379"/>
      <c r="X494" s="379"/>
      <c r="Y494" s="379"/>
      <c r="Z494" s="379"/>
      <c r="AA494" s="379"/>
      <c r="AB494" s="379"/>
      <c r="AC494" s="379"/>
      <c r="AD494" s="379"/>
      <c r="AE494" s="379"/>
      <c r="AF494" s="379"/>
      <c r="AG494" s="379"/>
      <c r="AH494" s="379"/>
      <c r="AI494" s="379"/>
      <c r="AJ494" s="379"/>
      <c r="AK494" s="379"/>
      <c r="AL494" s="379"/>
      <c r="AM494" s="379"/>
      <c r="AN494" s="379"/>
      <c r="AO494" s="379"/>
      <c r="AP494" s="379"/>
      <c r="AQ494" s="379"/>
      <c r="AR494" s="379"/>
      <c r="AS494" s="379"/>
      <c r="AT494" s="379"/>
      <c r="AU494" s="379"/>
      <c r="AV494" s="379"/>
      <c r="AW494" s="379"/>
      <c r="AX494" s="379"/>
      <c r="AY494" s="379"/>
      <c r="AZ494" s="379"/>
      <c r="BA494" s="379"/>
      <c r="BB494" s="379"/>
      <c r="BC494" s="379"/>
      <c r="BD494" s="379"/>
      <c r="BE494" s="379"/>
      <c r="BF494" s="379"/>
      <c r="BG494" s="379"/>
      <c r="BH494" s="379"/>
      <c r="BI494" s="379"/>
      <c r="BJ494" s="380"/>
      <c r="BK494" s="200"/>
      <c r="BL494" s="129"/>
      <c r="BM494" s="160"/>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129"/>
      <c r="CW494" s="129"/>
      <c r="CX494" s="129"/>
      <c r="CY494" s="129"/>
      <c r="CZ494" s="129"/>
      <c r="DA494" s="129"/>
      <c r="DB494" s="129"/>
      <c r="DC494" s="129"/>
      <c r="DD494" s="129"/>
      <c r="DE494" s="129"/>
      <c r="DF494" s="129"/>
      <c r="DG494" s="129"/>
      <c r="DH494" s="129"/>
      <c r="DI494" s="129"/>
      <c r="DJ494" s="129"/>
      <c r="DK494" s="129"/>
      <c r="DL494" s="129"/>
      <c r="DM494" s="129"/>
      <c r="DN494" s="129"/>
      <c r="DO494" s="129"/>
      <c r="DP494" s="129"/>
      <c r="DQ494" s="129"/>
      <c r="DR494" s="129"/>
      <c r="DS494" s="129"/>
      <c r="DT494" s="129"/>
      <c r="DU494" s="129"/>
      <c r="DV494" s="129"/>
      <c r="DW494" s="129"/>
      <c r="DX494" s="129"/>
      <c r="DY494" s="129"/>
      <c r="DZ494" s="129"/>
      <c r="EA494" s="129"/>
      <c r="EB494" s="129"/>
      <c r="EC494" s="129"/>
      <c r="ED494" s="129"/>
      <c r="EE494" s="129"/>
      <c r="EF494" s="129"/>
      <c r="EG494" s="129"/>
      <c r="EH494" s="129"/>
      <c r="EI494" s="129"/>
      <c r="EJ494" s="129"/>
      <c r="EK494" s="129"/>
      <c r="EL494" s="129"/>
      <c r="EM494" s="129"/>
      <c r="EN494" s="129"/>
      <c r="EO494" s="129"/>
      <c r="EP494" s="129"/>
      <c r="EQ494" s="129"/>
      <c r="ER494" s="129"/>
      <c r="ES494" s="129"/>
      <c r="ET494" s="129"/>
      <c r="EU494" s="129"/>
      <c r="EV494" s="129"/>
      <c r="EW494" s="129"/>
    </row>
    <row r="495" spans="1:153" ht="14.25" customHeight="1">
      <c r="A495" s="38" t="s">
        <v>1105</v>
      </c>
      <c r="B495" s="126"/>
      <c r="C495" s="126"/>
      <c r="D495" s="126"/>
      <c r="E495" s="126"/>
      <c r="F495" s="137"/>
      <c r="G495" s="126"/>
      <c r="H495" s="126"/>
      <c r="I495" s="126"/>
      <c r="J495" s="126"/>
      <c r="K495" s="126"/>
      <c r="L495" s="126"/>
      <c r="M495" s="126"/>
      <c r="N495" s="126"/>
      <c r="O495" s="126"/>
      <c r="P495" s="126"/>
      <c r="Q495" s="126"/>
      <c r="R495" s="310" t="s">
        <v>3249</v>
      </c>
      <c r="S495" s="310"/>
      <c r="T495" s="310"/>
      <c r="U495" s="378"/>
      <c r="V495" s="379"/>
      <c r="W495" s="379"/>
      <c r="X495" s="379"/>
      <c r="Y495" s="379"/>
      <c r="Z495" s="379"/>
      <c r="AA495" s="379"/>
      <c r="AB495" s="379"/>
      <c r="AC495" s="379"/>
      <c r="AD495" s="379"/>
      <c r="AE495" s="379"/>
      <c r="AF495" s="379"/>
      <c r="AG495" s="379"/>
      <c r="AH495" s="379"/>
      <c r="AI495" s="379"/>
      <c r="AJ495" s="379"/>
      <c r="AK495" s="379"/>
      <c r="AL495" s="379"/>
      <c r="AM495" s="379"/>
      <c r="AN495" s="379"/>
      <c r="AO495" s="379"/>
      <c r="AP495" s="379"/>
      <c r="AQ495" s="379"/>
      <c r="AR495" s="379"/>
      <c r="AS495" s="379"/>
      <c r="AT495" s="379"/>
      <c r="AU495" s="379"/>
      <c r="AV495" s="379"/>
      <c r="AW495" s="379"/>
      <c r="AX495" s="379"/>
      <c r="AY495" s="379"/>
      <c r="AZ495" s="379"/>
      <c r="BA495" s="379"/>
      <c r="BB495" s="379"/>
      <c r="BC495" s="379"/>
      <c r="BD495" s="379"/>
      <c r="BE495" s="379"/>
      <c r="BF495" s="379"/>
      <c r="BG495" s="379"/>
      <c r="BH495" s="379"/>
      <c r="BI495" s="379"/>
      <c r="BJ495" s="380"/>
      <c r="BK495" s="200"/>
      <c r="BL495" s="130" t="str">
        <f>IF(BM495&lt;&gt;"","●","")</f>
        <v/>
      </c>
      <c r="BM495" s="132"/>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31"/>
      <c r="CW495" s="131"/>
      <c r="CX495" s="131"/>
      <c r="CY495" s="129"/>
      <c r="CZ495" s="129"/>
      <c r="DA495" s="129"/>
      <c r="DB495" s="129"/>
      <c r="DC495" s="129"/>
      <c r="DD495" s="129"/>
      <c r="DE495" s="129"/>
      <c r="DF495" s="129"/>
      <c r="DG495" s="129"/>
      <c r="DH495" s="129"/>
      <c r="DI495" s="129"/>
      <c r="DJ495" s="129"/>
      <c r="DK495" s="129"/>
      <c r="DL495" s="129"/>
      <c r="DM495" s="129"/>
      <c r="DN495" s="129"/>
      <c r="DO495" s="129"/>
      <c r="DP495" s="129"/>
      <c r="DQ495" s="129"/>
      <c r="DR495" s="129"/>
      <c r="DS495" s="129"/>
      <c r="DT495" s="129"/>
      <c r="DU495" s="129"/>
      <c r="DV495" s="129"/>
      <c r="DW495" s="129"/>
      <c r="DX495" s="129"/>
      <c r="DY495" s="129"/>
      <c r="DZ495" s="129"/>
      <c r="EA495" s="129"/>
      <c r="EB495" s="129"/>
      <c r="EC495" s="129"/>
      <c r="ED495" s="129"/>
      <c r="EE495" s="129"/>
      <c r="EF495" s="129"/>
      <c r="EG495" s="129"/>
      <c r="EH495" s="129"/>
      <c r="EI495" s="129"/>
      <c r="EJ495" s="129"/>
      <c r="EK495" s="129"/>
      <c r="EL495" s="129"/>
      <c r="EM495" s="129"/>
      <c r="EN495" s="129"/>
      <c r="EO495" s="129"/>
      <c r="EP495" s="129"/>
      <c r="EQ495" s="129"/>
      <c r="ER495" s="129"/>
      <c r="ES495" s="129"/>
      <c r="ET495" s="129"/>
      <c r="EU495" s="129"/>
      <c r="EV495" s="129"/>
      <c r="EW495" s="129"/>
    </row>
    <row r="496" spans="1:153" ht="3" customHeight="1">
      <c r="A496" s="37"/>
      <c r="B496" s="127"/>
      <c r="C496" s="127"/>
      <c r="D496" s="127"/>
      <c r="E496" s="127"/>
      <c r="F496" s="134"/>
      <c r="G496" s="127"/>
      <c r="H496" s="127"/>
      <c r="I496" s="127"/>
      <c r="J496" s="127"/>
      <c r="K496" s="127"/>
      <c r="L496" s="127"/>
      <c r="M496" s="127"/>
      <c r="N496" s="127"/>
      <c r="O496" s="127"/>
      <c r="P496" s="127"/>
      <c r="Q496" s="127"/>
      <c r="R496" s="127"/>
      <c r="S496" s="127"/>
      <c r="T496" s="127"/>
      <c r="U496" s="378"/>
      <c r="V496" s="379"/>
      <c r="W496" s="379"/>
      <c r="X496" s="379"/>
      <c r="Y496" s="379"/>
      <c r="Z496" s="379"/>
      <c r="AA496" s="379"/>
      <c r="AB496" s="379"/>
      <c r="AC496" s="379"/>
      <c r="AD496" s="379"/>
      <c r="AE496" s="379"/>
      <c r="AF496" s="379"/>
      <c r="AG496" s="379"/>
      <c r="AH496" s="379"/>
      <c r="AI496" s="379"/>
      <c r="AJ496" s="379"/>
      <c r="AK496" s="379"/>
      <c r="AL496" s="379"/>
      <c r="AM496" s="379"/>
      <c r="AN496" s="379"/>
      <c r="AO496" s="379"/>
      <c r="AP496" s="379"/>
      <c r="AQ496" s="379"/>
      <c r="AR496" s="379"/>
      <c r="AS496" s="379"/>
      <c r="AT496" s="379"/>
      <c r="AU496" s="379"/>
      <c r="AV496" s="379"/>
      <c r="AW496" s="379"/>
      <c r="AX496" s="379"/>
      <c r="AY496" s="379"/>
      <c r="AZ496" s="379"/>
      <c r="BA496" s="379"/>
      <c r="BB496" s="379"/>
      <c r="BC496" s="379"/>
      <c r="BD496" s="379"/>
      <c r="BE496" s="379"/>
      <c r="BF496" s="379"/>
      <c r="BG496" s="379"/>
      <c r="BH496" s="379"/>
      <c r="BI496" s="379"/>
      <c r="BJ496" s="380"/>
      <c r="BK496" s="200"/>
      <c r="BL496" s="129"/>
      <c r="BM496" s="160"/>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c r="DH496" s="129"/>
      <c r="DI496" s="129"/>
      <c r="DJ496" s="129"/>
      <c r="DK496" s="129"/>
      <c r="DL496" s="129"/>
      <c r="DM496" s="129"/>
      <c r="DN496" s="129"/>
      <c r="DO496" s="129"/>
      <c r="DP496" s="129"/>
      <c r="DQ496" s="129"/>
      <c r="DR496" s="129"/>
      <c r="DS496" s="129"/>
      <c r="DT496" s="129"/>
      <c r="DU496" s="129"/>
      <c r="DV496" s="129"/>
      <c r="DW496" s="129"/>
      <c r="DX496" s="129"/>
      <c r="DY496" s="129"/>
      <c r="DZ496" s="129"/>
      <c r="EA496" s="129"/>
      <c r="EB496" s="129"/>
      <c r="EC496" s="129"/>
      <c r="ED496" s="129"/>
      <c r="EE496" s="129"/>
      <c r="EF496" s="129"/>
      <c r="EG496" s="129"/>
      <c r="EH496" s="129"/>
      <c r="EI496" s="129"/>
      <c r="EJ496" s="129"/>
      <c r="EK496" s="129"/>
      <c r="EL496" s="129"/>
      <c r="EM496" s="129"/>
      <c r="EN496" s="129"/>
      <c r="EO496" s="129"/>
      <c r="EP496" s="129"/>
      <c r="EQ496" s="129"/>
      <c r="ER496" s="129"/>
      <c r="ES496" s="129"/>
      <c r="ET496" s="129"/>
      <c r="EU496" s="129"/>
      <c r="EV496" s="129"/>
      <c r="EW496" s="129"/>
    </row>
    <row r="497" spans="1:153" ht="15.75" customHeight="1">
      <c r="A497" s="31"/>
      <c r="B497" s="31"/>
      <c r="C497" s="31"/>
      <c r="D497" s="31"/>
      <c r="E497" s="31"/>
      <c r="F497" s="48"/>
      <c r="G497" s="31"/>
      <c r="H497" s="31"/>
      <c r="I497" s="31"/>
      <c r="J497" s="31"/>
      <c r="K497" s="31"/>
      <c r="L497" s="31"/>
      <c r="M497" s="31"/>
      <c r="N497" s="31"/>
      <c r="O497" s="31"/>
      <c r="P497" s="31"/>
      <c r="Q497" s="31"/>
      <c r="R497" s="31"/>
      <c r="S497" s="31"/>
      <c r="T497" s="31"/>
      <c r="U497" s="281"/>
      <c r="V497" s="281"/>
      <c r="W497" s="281"/>
      <c r="X497" s="281"/>
      <c r="Y497" s="281"/>
      <c r="Z497" s="281"/>
      <c r="AA497" s="281"/>
      <c r="AB497" s="281"/>
      <c r="AC497" s="281"/>
      <c r="AD497" s="281"/>
      <c r="AE497" s="281"/>
      <c r="AF497" s="281"/>
      <c r="AG497" s="281"/>
      <c r="AH497" s="281"/>
      <c r="AI497" s="281"/>
      <c r="AJ497" s="281"/>
      <c r="AK497" s="281"/>
      <c r="AL497" s="281"/>
      <c r="AM497" s="281"/>
      <c r="AN497" s="281"/>
      <c r="AO497" s="281"/>
      <c r="AP497" s="281"/>
      <c r="AQ497" s="281"/>
      <c r="AR497" s="281"/>
      <c r="AS497" s="281"/>
      <c r="AT497" s="281"/>
      <c r="AU497" s="281"/>
      <c r="AV497" s="281"/>
      <c r="AW497" s="281"/>
      <c r="AX497" s="281"/>
      <c r="AY497" s="281"/>
      <c r="AZ497" s="281"/>
      <c r="BA497" s="281"/>
      <c r="BB497" s="281"/>
      <c r="BC497" s="281"/>
      <c r="BD497" s="281"/>
      <c r="BE497" s="281"/>
      <c r="BF497" s="281"/>
      <c r="BG497" s="281"/>
      <c r="BH497" s="281"/>
      <c r="BI497" s="281"/>
      <c r="BJ497" s="281"/>
      <c r="BK497" s="200"/>
      <c r="BL497" s="129"/>
      <c r="BM497" s="160"/>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c r="DH497" s="129"/>
      <c r="DI497" s="129"/>
      <c r="DJ497" s="129"/>
      <c r="DK497" s="129"/>
      <c r="DL497" s="129"/>
      <c r="DM497" s="129"/>
      <c r="DN497" s="129"/>
      <c r="DO497" s="129"/>
      <c r="DP497" s="129"/>
      <c r="DQ497" s="129"/>
      <c r="DR497" s="129"/>
      <c r="DS497" s="129"/>
      <c r="DT497" s="129"/>
      <c r="DU497" s="129"/>
      <c r="DV497" s="129"/>
      <c r="DW497" s="129"/>
      <c r="DX497" s="129"/>
      <c r="DY497" s="129"/>
      <c r="DZ497" s="129"/>
      <c r="EA497" s="129"/>
      <c r="EB497" s="129"/>
      <c r="EC497" s="129"/>
      <c r="ED497" s="129"/>
      <c r="EE497" s="129"/>
      <c r="EF497" s="129"/>
      <c r="EG497" s="129"/>
      <c r="EH497" s="129"/>
      <c r="EI497" s="129"/>
      <c r="EJ497" s="129"/>
      <c r="EK497" s="129"/>
      <c r="EL497" s="129"/>
      <c r="EM497" s="129"/>
      <c r="EN497" s="129"/>
      <c r="EO497" s="129"/>
      <c r="EP497" s="129"/>
      <c r="EQ497" s="129"/>
      <c r="ER497" s="129"/>
      <c r="ES497" s="129"/>
      <c r="ET497" s="129"/>
      <c r="EU497" s="129"/>
      <c r="EV497" s="129"/>
      <c r="EW497" s="129"/>
    </row>
    <row r="498" spans="1:153" ht="19.5" customHeight="1">
      <c r="A498" s="328" t="s">
        <v>6390</v>
      </c>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c r="AC498" s="329"/>
      <c r="AD498" s="329"/>
      <c r="AE498" s="329"/>
      <c r="AF498" s="329"/>
      <c r="AG498" s="329"/>
      <c r="AH498" s="329"/>
      <c r="AI498" s="329"/>
      <c r="AJ498" s="329"/>
      <c r="AK498" s="329"/>
      <c r="AL498" s="329"/>
      <c r="AM498" s="329"/>
      <c r="AN498" s="329"/>
      <c r="AO498" s="329"/>
      <c r="AP498" s="329"/>
      <c r="AQ498" s="329"/>
      <c r="AR498" s="329"/>
      <c r="AS498" s="329"/>
      <c r="AT498" s="329"/>
      <c r="AU498" s="329"/>
      <c r="AV498" s="329"/>
      <c r="AW498" s="330"/>
      <c r="AX498" s="330"/>
      <c r="AY498" s="330"/>
      <c r="AZ498" s="330"/>
      <c r="BA498" s="330"/>
      <c r="BB498" s="330"/>
      <c r="BC498" s="330"/>
      <c r="BD498" s="330"/>
      <c r="BE498" s="330"/>
      <c r="BF498" s="330"/>
      <c r="BG498" s="330"/>
      <c r="BH498" s="330"/>
      <c r="BI498" s="330"/>
      <c r="BJ498" s="331"/>
      <c r="BK498" s="200"/>
      <c r="BL498" s="129"/>
      <c r="BM498" s="160"/>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c r="DH498" s="129"/>
      <c r="DI498" s="129"/>
      <c r="DJ498" s="129"/>
      <c r="DK498" s="129"/>
      <c r="DL498" s="129"/>
      <c r="DM498" s="129"/>
      <c r="DN498" s="129"/>
      <c r="DO498" s="129"/>
      <c r="DP498" s="129"/>
      <c r="DQ498" s="129"/>
      <c r="DR498" s="129"/>
      <c r="DS498" s="129"/>
      <c r="DT498" s="129"/>
      <c r="DU498" s="129"/>
      <c r="DV498" s="129"/>
      <c r="DW498" s="129"/>
      <c r="DX498" s="129"/>
      <c r="DY498" s="129"/>
      <c r="DZ498" s="129"/>
      <c r="EA498" s="129"/>
      <c r="EB498" s="129"/>
      <c r="EC498" s="129"/>
      <c r="ED498" s="129"/>
      <c r="EE498" s="129"/>
      <c r="EF498" s="129"/>
      <c r="EG498" s="129"/>
      <c r="EH498" s="129"/>
      <c r="EI498" s="129"/>
      <c r="EJ498" s="129"/>
      <c r="EK498" s="129"/>
      <c r="EL498" s="129"/>
      <c r="EM498" s="129"/>
      <c r="EN498" s="129"/>
      <c r="EO498" s="129"/>
      <c r="EP498" s="129"/>
      <c r="EQ498" s="129"/>
      <c r="ER498" s="129"/>
      <c r="ES498" s="129"/>
      <c r="ET498" s="129"/>
      <c r="EU498" s="129"/>
      <c r="EV498" s="129"/>
      <c r="EW498" s="129"/>
    </row>
    <row r="499" spans="1:153" s="65" customFormat="1" ht="18.75" customHeight="1">
      <c r="A499" s="32"/>
      <c r="B499" s="33"/>
      <c r="C499" s="33"/>
      <c r="D499" s="33"/>
      <c r="E499" s="33"/>
      <c r="F499" s="34"/>
      <c r="G499" s="33"/>
      <c r="H499" s="33"/>
      <c r="I499" s="33"/>
      <c r="J499" s="33"/>
      <c r="K499" s="33"/>
      <c r="L499" s="33"/>
      <c r="M499" s="33"/>
      <c r="N499" s="33"/>
      <c r="O499" s="33"/>
      <c r="P499" s="33"/>
      <c r="Q499" s="33"/>
      <c r="R499" s="33"/>
      <c r="S499" s="33"/>
      <c r="T499" s="33"/>
      <c r="U499" s="337" t="s">
        <v>6385</v>
      </c>
      <c r="V499" s="338"/>
      <c r="W499" s="338"/>
      <c r="X499" s="338"/>
      <c r="Y499" s="338"/>
      <c r="Z499" s="338"/>
      <c r="AA499" s="338"/>
      <c r="AB499" s="338"/>
      <c r="AC499" s="338"/>
      <c r="AD499" s="338"/>
      <c r="AE499" s="338"/>
      <c r="AF499" s="338"/>
      <c r="AG499" s="338"/>
      <c r="AH499" s="338"/>
      <c r="AI499" s="339" t="s">
        <v>4</v>
      </c>
      <c r="AJ499" s="339"/>
      <c r="AK499" s="339"/>
      <c r="AL499" s="339"/>
      <c r="AM499" s="339"/>
      <c r="AN499" s="339"/>
      <c r="AO499" s="339"/>
      <c r="AP499" s="339"/>
      <c r="AQ499" s="339"/>
      <c r="AR499" s="339"/>
      <c r="AS499" s="339"/>
      <c r="AT499" s="339"/>
      <c r="AU499" s="339"/>
      <c r="AV499" s="339"/>
      <c r="AW499" s="339" t="s">
        <v>19</v>
      </c>
      <c r="AX499" s="339"/>
      <c r="AY499" s="339"/>
      <c r="AZ499" s="339"/>
      <c r="BA499" s="339"/>
      <c r="BB499" s="339"/>
      <c r="BC499" s="339"/>
      <c r="BD499" s="339"/>
      <c r="BE499" s="339"/>
      <c r="BF499" s="339"/>
      <c r="BG499" s="339"/>
      <c r="BH499" s="339"/>
      <c r="BI499" s="339"/>
      <c r="BJ499" s="340"/>
      <c r="BK499" s="202"/>
      <c r="BL499" s="80"/>
      <c r="BM499" s="16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0"/>
      <c r="CL499" s="80"/>
      <c r="CM499" s="80"/>
      <c r="CN499" s="80"/>
      <c r="CO499" s="80"/>
      <c r="CP499" s="80"/>
      <c r="CQ499" s="80"/>
      <c r="CR499" s="80"/>
      <c r="CS499" s="80"/>
      <c r="CT499" s="80"/>
      <c r="CU499" s="80"/>
      <c r="CV499" s="80"/>
      <c r="CW499" s="80"/>
      <c r="CX499" s="8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row>
    <row r="500" spans="1:153" ht="3" customHeight="1">
      <c r="A500" s="135"/>
      <c r="B500" s="291"/>
      <c r="C500" s="291"/>
      <c r="D500" s="291"/>
      <c r="E500" s="291"/>
      <c r="F500" s="136"/>
      <c r="G500" s="291"/>
      <c r="H500" s="291"/>
      <c r="I500" s="291"/>
      <c r="J500" s="291"/>
      <c r="K500" s="291"/>
      <c r="L500" s="291"/>
      <c r="M500" s="291"/>
      <c r="N500" s="291"/>
      <c r="O500" s="291"/>
      <c r="P500" s="291"/>
      <c r="Q500" s="291"/>
      <c r="R500" s="291"/>
      <c r="S500" s="291"/>
      <c r="T500" s="291"/>
      <c r="U500" s="378" t="s">
        <v>1129</v>
      </c>
      <c r="V500" s="379"/>
      <c r="W500" s="379"/>
      <c r="X500" s="379"/>
      <c r="Y500" s="379"/>
      <c r="Z500" s="379"/>
      <c r="AA500" s="379"/>
      <c r="AB500" s="379"/>
      <c r="AC500" s="379"/>
      <c r="AD500" s="379"/>
      <c r="AE500" s="379"/>
      <c r="AF500" s="379"/>
      <c r="AG500" s="379"/>
      <c r="AH500" s="379"/>
      <c r="AI500" s="379"/>
      <c r="AJ500" s="379"/>
      <c r="AK500" s="379"/>
      <c r="AL500" s="379"/>
      <c r="AM500" s="379"/>
      <c r="AN500" s="379"/>
      <c r="AO500" s="379"/>
      <c r="AP500" s="379"/>
      <c r="AQ500" s="379"/>
      <c r="AR500" s="379"/>
      <c r="AS500" s="379"/>
      <c r="AT500" s="379"/>
      <c r="AU500" s="379"/>
      <c r="AV500" s="379"/>
      <c r="AW500" s="379"/>
      <c r="AX500" s="379"/>
      <c r="AY500" s="379"/>
      <c r="AZ500" s="379"/>
      <c r="BA500" s="379"/>
      <c r="BB500" s="379"/>
      <c r="BC500" s="379"/>
      <c r="BD500" s="379"/>
      <c r="BE500" s="379"/>
      <c r="BF500" s="379"/>
      <c r="BG500" s="379"/>
      <c r="BH500" s="379"/>
      <c r="BI500" s="379"/>
      <c r="BJ500" s="380"/>
      <c r="BK500" s="201"/>
      <c r="BL500" s="30"/>
      <c r="BM500" s="161"/>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129"/>
      <c r="CZ500" s="129"/>
      <c r="DA500" s="129"/>
      <c r="DB500" s="129"/>
      <c r="DC500" s="129"/>
      <c r="DD500" s="129"/>
      <c r="DE500" s="129"/>
      <c r="DF500" s="129"/>
      <c r="DG500" s="129"/>
      <c r="DH500" s="129"/>
      <c r="DI500" s="129"/>
      <c r="DJ500" s="129"/>
      <c r="DK500" s="129"/>
      <c r="DL500" s="129"/>
      <c r="DM500" s="129"/>
      <c r="DN500" s="129"/>
      <c r="DO500" s="129"/>
      <c r="DP500" s="129"/>
      <c r="DQ500" s="129"/>
      <c r="DR500" s="129"/>
      <c r="DS500" s="129"/>
      <c r="DT500" s="129"/>
      <c r="DU500" s="129"/>
      <c r="DV500" s="129"/>
      <c r="DW500" s="129"/>
      <c r="DX500" s="129"/>
      <c r="DY500" s="129"/>
      <c r="DZ500" s="129"/>
      <c r="EA500" s="129"/>
      <c r="EB500" s="129"/>
      <c r="EC500" s="129"/>
      <c r="ED500" s="129"/>
      <c r="EE500" s="129"/>
      <c r="EF500" s="129"/>
      <c r="EG500" s="129"/>
      <c r="EH500" s="129"/>
      <c r="EI500" s="129"/>
      <c r="EJ500" s="129"/>
      <c r="EK500" s="129"/>
      <c r="EL500" s="129"/>
      <c r="EM500" s="129"/>
      <c r="EN500" s="129"/>
      <c r="EO500" s="129"/>
      <c r="EP500" s="129"/>
      <c r="EQ500" s="129"/>
      <c r="ER500" s="129"/>
      <c r="ES500" s="129"/>
      <c r="ET500" s="129"/>
      <c r="EU500" s="129"/>
      <c r="EV500" s="129"/>
      <c r="EW500" s="129"/>
    </row>
    <row r="501" spans="1:153" ht="14.25" customHeight="1">
      <c r="A501" s="38" t="s">
        <v>118</v>
      </c>
      <c r="B501" s="126"/>
      <c r="C501" s="126"/>
      <c r="D501" s="126"/>
      <c r="E501" s="126"/>
      <c r="F501" s="137"/>
      <c r="G501" s="126"/>
      <c r="H501" s="126"/>
      <c r="I501" s="126"/>
      <c r="J501" s="126"/>
      <c r="K501" s="126"/>
      <c r="L501" s="126"/>
      <c r="M501" s="126"/>
      <c r="N501" s="126"/>
      <c r="O501" s="126"/>
      <c r="P501" s="126"/>
      <c r="Q501" s="126"/>
      <c r="R501" s="310" t="s">
        <v>3250</v>
      </c>
      <c r="S501" s="310"/>
      <c r="T501" s="310"/>
      <c r="U501" s="378"/>
      <c r="V501" s="379"/>
      <c r="W501" s="379"/>
      <c r="X501" s="379"/>
      <c r="Y501" s="379"/>
      <c r="Z501" s="379"/>
      <c r="AA501" s="379"/>
      <c r="AB501" s="379"/>
      <c r="AC501" s="379"/>
      <c r="AD501" s="379"/>
      <c r="AE501" s="379"/>
      <c r="AF501" s="379"/>
      <c r="AG501" s="379"/>
      <c r="AH501" s="379"/>
      <c r="AI501" s="379"/>
      <c r="AJ501" s="379"/>
      <c r="AK501" s="379"/>
      <c r="AL501" s="379"/>
      <c r="AM501" s="379"/>
      <c r="AN501" s="379"/>
      <c r="AO501" s="379"/>
      <c r="AP501" s="379"/>
      <c r="AQ501" s="379"/>
      <c r="AR501" s="379"/>
      <c r="AS501" s="379"/>
      <c r="AT501" s="379"/>
      <c r="AU501" s="379"/>
      <c r="AV501" s="379"/>
      <c r="AW501" s="379"/>
      <c r="AX501" s="379"/>
      <c r="AY501" s="379"/>
      <c r="AZ501" s="379"/>
      <c r="BA501" s="379"/>
      <c r="BB501" s="379"/>
      <c r="BC501" s="379"/>
      <c r="BD501" s="379"/>
      <c r="BE501" s="379"/>
      <c r="BF501" s="379"/>
      <c r="BG501" s="379"/>
      <c r="BH501" s="379"/>
      <c r="BI501" s="379"/>
      <c r="BJ501" s="380"/>
      <c r="BK501" s="200"/>
      <c r="BL501" s="130" t="str">
        <f>IF(BM501&lt;&gt;"","●","")</f>
        <v/>
      </c>
      <c r="BM501" s="132"/>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31"/>
      <c r="CW501" s="131"/>
      <c r="CX501" s="131"/>
      <c r="CY501" s="129"/>
      <c r="CZ501" s="129"/>
      <c r="DA501" s="129"/>
      <c r="DB501" s="129"/>
      <c r="DC501" s="129"/>
      <c r="DD501" s="129"/>
      <c r="DE501" s="129"/>
      <c r="DF501" s="129"/>
      <c r="DG501" s="129"/>
      <c r="DH501" s="129"/>
      <c r="DI501" s="129"/>
      <c r="DJ501" s="129"/>
      <c r="DK501" s="129"/>
      <c r="DL501" s="129"/>
      <c r="DM501" s="129"/>
      <c r="DN501" s="129"/>
      <c r="DO501" s="129"/>
      <c r="DP501" s="129"/>
      <c r="DQ501" s="129"/>
      <c r="DR501" s="129"/>
      <c r="DS501" s="129"/>
      <c r="DT501" s="129"/>
      <c r="DU501" s="129"/>
      <c r="DV501" s="129"/>
      <c r="DW501" s="129"/>
      <c r="DX501" s="129"/>
      <c r="DY501" s="129"/>
      <c r="DZ501" s="129"/>
      <c r="EA501" s="129"/>
      <c r="EB501" s="129"/>
      <c r="EC501" s="129"/>
      <c r="ED501" s="129"/>
      <c r="EE501" s="129"/>
      <c r="EF501" s="129"/>
      <c r="EG501" s="129"/>
      <c r="EH501" s="129"/>
      <c r="EI501" s="129"/>
      <c r="EJ501" s="129"/>
      <c r="EK501" s="129"/>
      <c r="EL501" s="129"/>
      <c r="EM501" s="129"/>
      <c r="EN501" s="129"/>
      <c r="EO501" s="129"/>
      <c r="EP501" s="129"/>
      <c r="EQ501" s="129"/>
      <c r="ER501" s="129"/>
      <c r="ES501" s="129"/>
      <c r="ET501" s="129"/>
      <c r="EU501" s="129"/>
      <c r="EV501" s="129"/>
      <c r="EW501" s="129"/>
    </row>
    <row r="502" spans="1:153" ht="3" customHeight="1" thickBot="1">
      <c r="A502" s="133"/>
      <c r="B502" s="126"/>
      <c r="C502" s="126"/>
      <c r="D502" s="126"/>
      <c r="E502" s="126"/>
      <c r="F502" s="137"/>
      <c r="G502" s="126"/>
      <c r="H502" s="126"/>
      <c r="I502" s="126"/>
      <c r="J502" s="126"/>
      <c r="K502" s="126"/>
      <c r="L502" s="126"/>
      <c r="M502" s="126"/>
      <c r="N502" s="126"/>
      <c r="O502" s="126"/>
      <c r="P502" s="126"/>
      <c r="Q502" s="126"/>
      <c r="R502" s="126"/>
      <c r="S502" s="126"/>
      <c r="T502" s="126"/>
      <c r="U502" s="378"/>
      <c r="V502" s="379"/>
      <c r="W502" s="379"/>
      <c r="X502" s="379"/>
      <c r="Y502" s="379"/>
      <c r="Z502" s="379"/>
      <c r="AA502" s="379"/>
      <c r="AB502" s="379"/>
      <c r="AC502" s="379"/>
      <c r="AD502" s="379"/>
      <c r="AE502" s="379"/>
      <c r="AF502" s="379"/>
      <c r="AG502" s="379"/>
      <c r="AH502" s="379"/>
      <c r="AI502" s="379"/>
      <c r="AJ502" s="379"/>
      <c r="AK502" s="379"/>
      <c r="AL502" s="379"/>
      <c r="AM502" s="379"/>
      <c r="AN502" s="379"/>
      <c r="AO502" s="379"/>
      <c r="AP502" s="379"/>
      <c r="AQ502" s="379"/>
      <c r="AR502" s="379"/>
      <c r="AS502" s="379"/>
      <c r="AT502" s="379"/>
      <c r="AU502" s="379"/>
      <c r="AV502" s="379"/>
      <c r="AW502" s="379"/>
      <c r="AX502" s="379"/>
      <c r="AY502" s="379"/>
      <c r="AZ502" s="379"/>
      <c r="BA502" s="379"/>
      <c r="BB502" s="379"/>
      <c r="BC502" s="379"/>
      <c r="BD502" s="379"/>
      <c r="BE502" s="379"/>
      <c r="BF502" s="379"/>
      <c r="BG502" s="379"/>
      <c r="BH502" s="379"/>
      <c r="BI502" s="379"/>
      <c r="BJ502" s="380"/>
      <c r="BK502" s="200"/>
      <c r="BL502" s="129"/>
      <c r="BM502" s="160"/>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c r="DH502" s="129"/>
      <c r="DI502" s="129"/>
      <c r="DJ502" s="129"/>
      <c r="DK502" s="129"/>
      <c r="DL502" s="129"/>
      <c r="DM502" s="129"/>
      <c r="DN502" s="129"/>
      <c r="DO502" s="129"/>
      <c r="DP502" s="129"/>
      <c r="DQ502" s="129"/>
      <c r="DR502" s="129"/>
      <c r="DS502" s="129"/>
      <c r="DT502" s="129"/>
      <c r="DU502" s="129"/>
      <c r="DV502" s="129"/>
      <c r="DW502" s="129"/>
      <c r="DX502" s="129"/>
      <c r="DY502" s="129"/>
      <c r="DZ502" s="129"/>
      <c r="EA502" s="129"/>
      <c r="EB502" s="129"/>
      <c r="EC502" s="129"/>
      <c r="ED502" s="129"/>
      <c r="EE502" s="129"/>
      <c r="EF502" s="129"/>
      <c r="EG502" s="129"/>
      <c r="EH502" s="129"/>
      <c r="EI502" s="129"/>
      <c r="EJ502" s="129"/>
      <c r="EK502" s="129"/>
      <c r="EL502" s="129"/>
      <c r="EM502" s="129"/>
      <c r="EN502" s="129"/>
      <c r="EO502" s="129"/>
      <c r="EP502" s="129"/>
      <c r="EQ502" s="129"/>
      <c r="ER502" s="129"/>
      <c r="ES502" s="129"/>
      <c r="ET502" s="129"/>
      <c r="EU502" s="129"/>
      <c r="EV502" s="129"/>
      <c r="EW502" s="129"/>
    </row>
    <row r="503" spans="1:153" ht="2.25" customHeight="1">
      <c r="A503" s="135"/>
      <c r="B503" s="291"/>
      <c r="C503" s="291"/>
      <c r="D503" s="291"/>
      <c r="E503" s="291"/>
      <c r="F503" s="136"/>
      <c r="G503" s="291"/>
      <c r="H503" s="291"/>
      <c r="I503" s="291"/>
      <c r="J503" s="291"/>
      <c r="K503" s="291"/>
      <c r="L503" s="291"/>
      <c r="M503" s="291"/>
      <c r="N503" s="291"/>
      <c r="O503" s="291"/>
      <c r="P503" s="291"/>
      <c r="Q503" s="291"/>
      <c r="R503" s="291"/>
      <c r="S503" s="291"/>
      <c r="T503" s="291"/>
      <c r="U503" s="296"/>
      <c r="V503" s="297"/>
      <c r="W503" s="297"/>
      <c r="X503" s="297"/>
      <c r="Y503" s="297"/>
      <c r="Z503" s="297"/>
      <c r="AA503" s="297"/>
      <c r="AB503" s="297"/>
      <c r="AC503" s="297"/>
      <c r="AD503" s="297"/>
      <c r="AE503" s="297"/>
      <c r="AF503" s="297"/>
      <c r="AG503" s="117"/>
      <c r="AH503" s="114"/>
      <c r="AI503" s="296"/>
      <c r="AJ503" s="297"/>
      <c r="AK503" s="297"/>
      <c r="AL503" s="297"/>
      <c r="AM503" s="297"/>
      <c r="AN503" s="297"/>
      <c r="AO503" s="297"/>
      <c r="AP503" s="297"/>
      <c r="AQ503" s="297"/>
      <c r="AR503" s="297"/>
      <c r="AS503" s="297"/>
      <c r="AT503" s="297"/>
      <c r="AU503" s="117"/>
      <c r="AV503" s="114"/>
      <c r="AW503" s="297"/>
      <c r="AX503" s="297"/>
      <c r="AY503" s="297"/>
      <c r="AZ503" s="297"/>
      <c r="BA503" s="297"/>
      <c r="BB503" s="297"/>
      <c r="BC503" s="297"/>
      <c r="BD503" s="297"/>
      <c r="BE503" s="297"/>
      <c r="BF503" s="297"/>
      <c r="BG503" s="297"/>
      <c r="BH503" s="297"/>
      <c r="BI503" s="117"/>
      <c r="BJ503" s="114"/>
      <c r="BK503" s="200"/>
      <c r="BL503" s="129"/>
      <c r="BM503" s="160"/>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129"/>
      <c r="CW503" s="129"/>
      <c r="CX503" s="129"/>
      <c r="CY503" s="129"/>
      <c r="CZ503" s="129"/>
      <c r="DA503" s="129"/>
      <c r="DB503" s="129"/>
      <c r="DC503" s="129"/>
      <c r="DD503" s="129"/>
      <c r="DE503" s="129"/>
      <c r="DF503" s="129"/>
      <c r="DG503" s="129"/>
      <c r="DH503" s="129"/>
      <c r="DI503" s="129"/>
      <c r="DJ503" s="129"/>
      <c r="DK503" s="129"/>
      <c r="DL503" s="129"/>
      <c r="DM503" s="129"/>
      <c r="DN503" s="129"/>
      <c r="DO503" s="129"/>
      <c r="DP503" s="129"/>
      <c r="DQ503" s="129"/>
      <c r="DR503" s="129"/>
      <c r="DS503" s="129"/>
      <c r="DT503" s="129"/>
      <c r="DU503" s="129"/>
      <c r="DV503" s="129"/>
      <c r="DW503" s="129"/>
      <c r="DX503" s="129"/>
      <c r="DY503" s="129"/>
      <c r="DZ503" s="129"/>
      <c r="EA503" s="129"/>
      <c r="EB503" s="129"/>
      <c r="EC503" s="129"/>
      <c r="ED503" s="129"/>
      <c r="EE503" s="129"/>
      <c r="EF503" s="129"/>
      <c r="EG503" s="129"/>
      <c r="EH503" s="129"/>
      <c r="EI503" s="129"/>
      <c r="EJ503" s="129"/>
      <c r="EK503" s="129"/>
      <c r="EL503" s="129"/>
      <c r="EM503" s="129"/>
      <c r="EN503" s="129"/>
      <c r="EO503" s="129"/>
      <c r="EP503" s="129"/>
      <c r="EQ503" s="129"/>
      <c r="ER503" s="129"/>
      <c r="ES503" s="129"/>
      <c r="ET503" s="129"/>
      <c r="EU503" s="129"/>
      <c r="EV503" s="129"/>
      <c r="EW503" s="129"/>
    </row>
    <row r="504" spans="1:153" ht="19.5" customHeight="1">
      <c r="A504" s="133" t="s">
        <v>83</v>
      </c>
      <c r="B504" s="126"/>
      <c r="C504" s="126"/>
      <c r="D504" s="126"/>
      <c r="E504" s="126"/>
      <c r="F504" s="137"/>
      <c r="G504" s="126"/>
      <c r="H504" s="126"/>
      <c r="I504" s="126"/>
      <c r="J504" s="126"/>
      <c r="K504" s="126"/>
      <c r="L504" s="126"/>
      <c r="M504" s="126"/>
      <c r="N504" s="126"/>
      <c r="O504" s="126"/>
      <c r="P504" s="126"/>
      <c r="Q504" s="126"/>
      <c r="R504" s="310" t="s">
        <v>3251</v>
      </c>
      <c r="S504" s="310"/>
      <c r="T504" s="311"/>
      <c r="U504" s="294"/>
      <c r="V504" s="312"/>
      <c r="W504" s="313"/>
      <c r="X504" s="313"/>
      <c r="Y504" s="313"/>
      <c r="Z504" s="313"/>
      <c r="AA504" s="313"/>
      <c r="AB504" s="313"/>
      <c r="AC504" s="313"/>
      <c r="AD504" s="313"/>
      <c r="AE504" s="313"/>
      <c r="AF504" s="314"/>
      <c r="AG504" s="120"/>
      <c r="AH504" s="115" t="s">
        <v>6388</v>
      </c>
      <c r="AI504" s="118"/>
      <c r="AJ504" s="312"/>
      <c r="AK504" s="313"/>
      <c r="AL504" s="313"/>
      <c r="AM504" s="313"/>
      <c r="AN504" s="313"/>
      <c r="AO504" s="313"/>
      <c r="AP504" s="313"/>
      <c r="AQ504" s="313"/>
      <c r="AR504" s="313"/>
      <c r="AS504" s="313"/>
      <c r="AT504" s="314"/>
      <c r="AU504" s="120"/>
      <c r="AV504" s="115" t="s">
        <v>6389</v>
      </c>
      <c r="AW504" s="119"/>
      <c r="AX504" s="312"/>
      <c r="AY504" s="313"/>
      <c r="AZ504" s="313"/>
      <c r="BA504" s="313"/>
      <c r="BB504" s="313"/>
      <c r="BC504" s="313"/>
      <c r="BD504" s="313"/>
      <c r="BE504" s="313"/>
      <c r="BF504" s="313"/>
      <c r="BG504" s="313"/>
      <c r="BH504" s="314"/>
      <c r="BI504" s="122"/>
      <c r="BJ504" s="115" t="s">
        <v>2</v>
      </c>
      <c r="BK504" s="200"/>
      <c r="BL504" s="130" t="str">
        <f>IF(BM504&lt;&gt;"","●","")</f>
        <v/>
      </c>
      <c r="BM504" s="132" t="str">
        <f>IF(OR(AND(OR(V504=0,V504=""),OR(AJ504&gt;0,AX504&gt;0)),AND(OR(V504&gt;0,AX504&gt;0),OR(AJ504=0,AJ504="")),AND(OR(V504&gt;0,AJ504&gt;0),OR(AX504=0,AX504=""))),"「レセプト件数」、「算定日数」、「算定回数」のいずれかが「0」か「空白」となっていますが、それ以外が1以上となっています。正しいレセプト件数・算定日数・算定回数をご記入ください。",IF(OR(V504&gt;AJ504,V504&gt;AX504),"「算定日数」あるいは「算定回数」が「レセプト件数」よりも小さくなっています。算定レセプトにおける算定日数・算定回数をご記入ください。",IF(AJ504&gt;AX504,"「算定回数」が「算定日数」よりも小さくなっています。算定日数における算定回数をご記入ください。","")))</f>
        <v/>
      </c>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31"/>
      <c r="CW504" s="131"/>
      <c r="CX504" s="131"/>
      <c r="CY504" s="129"/>
      <c r="CZ504" s="129"/>
      <c r="DA504" s="129"/>
      <c r="DB504" s="129"/>
      <c r="DC504" s="129"/>
      <c r="DD504" s="129"/>
      <c r="DE504" s="129"/>
      <c r="DF504" s="129"/>
      <c r="DG504" s="129"/>
      <c r="DH504" s="129"/>
      <c r="DI504" s="129"/>
      <c r="DJ504" s="129"/>
      <c r="DK504" s="129"/>
      <c r="DL504" s="129"/>
      <c r="DM504" s="129"/>
      <c r="DN504" s="129"/>
      <c r="DO504" s="129"/>
      <c r="DP504" s="129"/>
      <c r="DQ504" s="129"/>
      <c r="DR504" s="129"/>
      <c r="DS504" s="129"/>
      <c r="DT504" s="129"/>
      <c r="DU504" s="129"/>
      <c r="DV504" s="129"/>
      <c r="DW504" s="129"/>
      <c r="DX504" s="129"/>
      <c r="DY504" s="129"/>
      <c r="DZ504" s="129"/>
      <c r="EA504" s="129"/>
      <c r="EB504" s="129"/>
      <c r="EC504" s="129"/>
      <c r="ED504" s="129"/>
      <c r="EE504" s="129"/>
      <c r="EF504" s="129"/>
      <c r="EG504" s="129"/>
      <c r="EH504" s="129"/>
      <c r="EI504" s="129"/>
      <c r="EJ504" s="129"/>
      <c r="EK504" s="129"/>
      <c r="EL504" s="129"/>
      <c r="EM504" s="129"/>
      <c r="EN504" s="129"/>
      <c r="EO504" s="129"/>
      <c r="EP504" s="129"/>
      <c r="EQ504" s="129"/>
      <c r="ER504" s="129"/>
      <c r="ES504" s="129"/>
      <c r="ET504" s="129"/>
      <c r="EU504" s="129"/>
      <c r="EV504" s="129"/>
      <c r="EW504" s="129"/>
    </row>
    <row r="505" spans="1:153" ht="2.25" customHeight="1" thickBot="1">
      <c r="A505" s="133"/>
      <c r="B505" s="126"/>
      <c r="C505" s="126"/>
      <c r="D505" s="126"/>
      <c r="E505" s="126"/>
      <c r="F505" s="137"/>
      <c r="G505" s="126"/>
      <c r="H505" s="126"/>
      <c r="I505" s="126"/>
      <c r="J505" s="126"/>
      <c r="K505" s="126"/>
      <c r="L505" s="126"/>
      <c r="M505" s="126"/>
      <c r="N505" s="126"/>
      <c r="O505" s="126"/>
      <c r="P505" s="126"/>
      <c r="Q505" s="126"/>
      <c r="R505" s="126"/>
      <c r="S505" s="126"/>
      <c r="T505" s="126"/>
      <c r="U505" s="299"/>
      <c r="V505" s="298"/>
      <c r="W505" s="298"/>
      <c r="X505" s="298"/>
      <c r="Y505" s="298"/>
      <c r="Z505" s="298"/>
      <c r="AA505" s="298"/>
      <c r="AB505" s="298"/>
      <c r="AC505" s="298"/>
      <c r="AD505" s="298"/>
      <c r="AE505" s="298"/>
      <c r="AF505" s="298"/>
      <c r="AG505" s="121"/>
      <c r="AH505" s="116"/>
      <c r="AI505" s="299"/>
      <c r="AJ505" s="298"/>
      <c r="AK505" s="298"/>
      <c r="AL505" s="298"/>
      <c r="AM505" s="298"/>
      <c r="AN505" s="298"/>
      <c r="AO505" s="298"/>
      <c r="AP505" s="298"/>
      <c r="AQ505" s="298"/>
      <c r="AR505" s="298"/>
      <c r="AS505" s="298"/>
      <c r="AT505" s="298"/>
      <c r="AU505" s="121"/>
      <c r="AV505" s="116"/>
      <c r="AW505" s="298"/>
      <c r="AX505" s="298"/>
      <c r="AY505" s="298"/>
      <c r="AZ505" s="298"/>
      <c r="BA505" s="298"/>
      <c r="BB505" s="298"/>
      <c r="BC505" s="298"/>
      <c r="BD505" s="298"/>
      <c r="BE505" s="298"/>
      <c r="BF505" s="298"/>
      <c r="BG505" s="298"/>
      <c r="BH505" s="298"/>
      <c r="BI505" s="121"/>
      <c r="BJ505" s="116"/>
      <c r="BK505" s="200"/>
      <c r="BL505" s="129"/>
      <c r="BM505" s="160"/>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c r="DH505" s="129"/>
      <c r="DI505" s="129"/>
      <c r="DJ505" s="129"/>
      <c r="DK505" s="129"/>
      <c r="DL505" s="129"/>
      <c r="DM505" s="129"/>
      <c r="DN505" s="129"/>
      <c r="DO505" s="129"/>
      <c r="DP505" s="129"/>
      <c r="DQ505" s="129"/>
      <c r="DR505" s="129"/>
      <c r="DS505" s="129"/>
      <c r="DT505" s="129"/>
      <c r="DU505" s="129"/>
      <c r="DV505" s="129"/>
      <c r="DW505" s="129"/>
      <c r="DX505" s="129"/>
      <c r="DY505" s="129"/>
      <c r="DZ505" s="129"/>
      <c r="EA505" s="129"/>
      <c r="EB505" s="129"/>
      <c r="EC505" s="129"/>
      <c r="ED505" s="129"/>
      <c r="EE505" s="129"/>
      <c r="EF505" s="129"/>
      <c r="EG505" s="129"/>
      <c r="EH505" s="129"/>
      <c r="EI505" s="129"/>
      <c r="EJ505" s="129"/>
      <c r="EK505" s="129"/>
      <c r="EL505" s="129"/>
      <c r="EM505" s="129"/>
      <c r="EN505" s="129"/>
      <c r="EO505" s="129"/>
      <c r="EP505" s="129"/>
      <c r="EQ505" s="129"/>
      <c r="ER505" s="129"/>
      <c r="ES505" s="129"/>
      <c r="ET505" s="129"/>
      <c r="EU505" s="129"/>
      <c r="EV505" s="129"/>
      <c r="EW505" s="129"/>
    </row>
    <row r="506" spans="1:153" ht="2.25" customHeight="1">
      <c r="A506" s="135"/>
      <c r="B506" s="291"/>
      <c r="C506" s="291"/>
      <c r="D506" s="291"/>
      <c r="E506" s="291"/>
      <c r="F506" s="136"/>
      <c r="G506" s="291"/>
      <c r="H506" s="291"/>
      <c r="I506" s="291"/>
      <c r="J506" s="291"/>
      <c r="K506" s="291"/>
      <c r="L506" s="291"/>
      <c r="M506" s="291"/>
      <c r="N506" s="291"/>
      <c r="O506" s="291"/>
      <c r="P506" s="291"/>
      <c r="Q506" s="291"/>
      <c r="R506" s="291"/>
      <c r="S506" s="291"/>
      <c r="T506" s="291"/>
      <c r="U506" s="296"/>
      <c r="V506" s="297"/>
      <c r="W506" s="297"/>
      <c r="X506" s="297"/>
      <c r="Y506" s="297"/>
      <c r="Z506" s="297"/>
      <c r="AA506" s="297"/>
      <c r="AB506" s="297"/>
      <c r="AC506" s="297"/>
      <c r="AD506" s="297"/>
      <c r="AE506" s="297"/>
      <c r="AF506" s="297"/>
      <c r="AG506" s="117"/>
      <c r="AH506" s="114"/>
      <c r="AI506" s="296"/>
      <c r="AJ506" s="297"/>
      <c r="AK506" s="297"/>
      <c r="AL506" s="297"/>
      <c r="AM506" s="297"/>
      <c r="AN506" s="297"/>
      <c r="AO506" s="297"/>
      <c r="AP506" s="297"/>
      <c r="AQ506" s="297"/>
      <c r="AR506" s="297"/>
      <c r="AS506" s="297"/>
      <c r="AT506" s="297"/>
      <c r="AU506" s="117"/>
      <c r="AV506" s="114"/>
      <c r="AW506" s="297"/>
      <c r="AX506" s="297"/>
      <c r="AY506" s="297"/>
      <c r="AZ506" s="297"/>
      <c r="BA506" s="297"/>
      <c r="BB506" s="297"/>
      <c r="BC506" s="297"/>
      <c r="BD506" s="297"/>
      <c r="BE506" s="297"/>
      <c r="BF506" s="297"/>
      <c r="BG506" s="297"/>
      <c r="BH506" s="297"/>
      <c r="BI506" s="117"/>
      <c r="BJ506" s="114"/>
      <c r="BK506" s="200"/>
      <c r="BL506" s="129"/>
      <c r="BM506" s="160"/>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129"/>
      <c r="CW506" s="129"/>
      <c r="CX506" s="129"/>
      <c r="CY506" s="129"/>
      <c r="CZ506" s="129"/>
      <c r="DA506" s="129"/>
      <c r="DB506" s="129"/>
      <c r="DC506" s="129"/>
      <c r="DD506" s="129"/>
      <c r="DE506" s="129"/>
      <c r="DF506" s="129"/>
      <c r="DG506" s="129"/>
      <c r="DH506" s="129"/>
      <c r="DI506" s="129"/>
      <c r="DJ506" s="129"/>
      <c r="DK506" s="129"/>
      <c r="DL506" s="129"/>
      <c r="DM506" s="129"/>
      <c r="DN506" s="129"/>
      <c r="DO506" s="129"/>
      <c r="DP506" s="129"/>
      <c r="DQ506" s="129"/>
      <c r="DR506" s="129"/>
      <c r="DS506" s="129"/>
      <c r="DT506" s="129"/>
      <c r="DU506" s="129"/>
      <c r="DV506" s="129"/>
      <c r="DW506" s="129"/>
      <c r="DX506" s="129"/>
      <c r="DY506" s="129"/>
      <c r="DZ506" s="129"/>
      <c r="EA506" s="129"/>
      <c r="EB506" s="129"/>
      <c r="EC506" s="129"/>
      <c r="ED506" s="129"/>
      <c r="EE506" s="129"/>
      <c r="EF506" s="129"/>
      <c r="EG506" s="129"/>
      <c r="EH506" s="129"/>
      <c r="EI506" s="129"/>
      <c r="EJ506" s="129"/>
      <c r="EK506" s="129"/>
      <c r="EL506" s="129"/>
      <c r="EM506" s="129"/>
      <c r="EN506" s="129"/>
      <c r="EO506" s="129"/>
      <c r="EP506" s="129"/>
      <c r="EQ506" s="129"/>
      <c r="ER506" s="129"/>
      <c r="ES506" s="129"/>
      <c r="ET506" s="129"/>
      <c r="EU506" s="129"/>
      <c r="EV506" s="129"/>
      <c r="EW506" s="129"/>
    </row>
    <row r="507" spans="1:153" ht="19.5" customHeight="1">
      <c r="A507" s="133" t="s">
        <v>84</v>
      </c>
      <c r="B507" s="126"/>
      <c r="C507" s="126"/>
      <c r="D507" s="126"/>
      <c r="E507" s="126"/>
      <c r="F507" s="137"/>
      <c r="G507" s="126"/>
      <c r="H507" s="126"/>
      <c r="I507" s="126"/>
      <c r="J507" s="126"/>
      <c r="K507" s="126"/>
      <c r="L507" s="126"/>
      <c r="M507" s="126"/>
      <c r="N507" s="126"/>
      <c r="O507" s="126"/>
      <c r="P507" s="126"/>
      <c r="Q507" s="126"/>
      <c r="R507" s="310" t="s">
        <v>3252</v>
      </c>
      <c r="S507" s="310"/>
      <c r="T507" s="311"/>
      <c r="U507" s="294"/>
      <c r="V507" s="312"/>
      <c r="W507" s="313"/>
      <c r="X507" s="313"/>
      <c r="Y507" s="313"/>
      <c r="Z507" s="313"/>
      <c r="AA507" s="313"/>
      <c r="AB507" s="313"/>
      <c r="AC507" s="313"/>
      <c r="AD507" s="313"/>
      <c r="AE507" s="313"/>
      <c r="AF507" s="314"/>
      <c r="AG507" s="120"/>
      <c r="AH507" s="115" t="s">
        <v>6388</v>
      </c>
      <c r="AI507" s="118"/>
      <c r="AJ507" s="312"/>
      <c r="AK507" s="313"/>
      <c r="AL507" s="313"/>
      <c r="AM507" s="313"/>
      <c r="AN507" s="313"/>
      <c r="AO507" s="313"/>
      <c r="AP507" s="313"/>
      <c r="AQ507" s="313"/>
      <c r="AR507" s="313"/>
      <c r="AS507" s="313"/>
      <c r="AT507" s="314"/>
      <c r="AU507" s="120"/>
      <c r="AV507" s="115" t="s">
        <v>6389</v>
      </c>
      <c r="AW507" s="119"/>
      <c r="AX507" s="312"/>
      <c r="AY507" s="313"/>
      <c r="AZ507" s="313"/>
      <c r="BA507" s="313"/>
      <c r="BB507" s="313"/>
      <c r="BC507" s="313"/>
      <c r="BD507" s="313"/>
      <c r="BE507" s="313"/>
      <c r="BF507" s="313"/>
      <c r="BG507" s="313"/>
      <c r="BH507" s="314"/>
      <c r="BI507" s="122"/>
      <c r="BJ507" s="115" t="s">
        <v>2</v>
      </c>
      <c r="BK507" s="200"/>
      <c r="BL507" s="130" t="str">
        <f>IF(BM507&lt;&gt;"","●","")</f>
        <v/>
      </c>
      <c r="BM507" s="132" t="str">
        <f>IF(OR(AND(OR(V507=0,V507=""),OR(AJ507&gt;0,AX507&gt;0)),AND(OR(V507&gt;0,AX507&gt;0),OR(AJ507=0,AJ507="")),AND(OR(V507&gt;0,AJ507&gt;0),OR(AX507=0,AX507=""))),"「レセプト件数」、「算定日数」、「算定回数」のいずれかが「0」か「空白」となっていますが、それ以外が1以上となっています。正しいレセプト件数・算定日数・算定回数をご記入ください。",IF(OR(V507&gt;AJ507,V507&gt;AX507),"「算定日数」あるいは「算定回数」が「レセプト件数」よりも小さくなっています。算定レセプトにおける算定日数・算定回数をご記入ください。",IF(AJ507&gt;AX507,"「算定回数」が「算定日数」よりも小さくなっています。算定日数における算定回数をご記入ください。","")))</f>
        <v/>
      </c>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31"/>
      <c r="CW507" s="131"/>
      <c r="CX507" s="131"/>
      <c r="CY507" s="129"/>
      <c r="CZ507" s="129"/>
      <c r="DA507" s="129"/>
      <c r="DB507" s="129"/>
      <c r="DC507" s="129"/>
      <c r="DD507" s="129"/>
      <c r="DE507" s="129"/>
      <c r="DF507" s="129"/>
      <c r="DG507" s="129"/>
      <c r="DH507" s="129"/>
      <c r="DI507" s="129"/>
      <c r="DJ507" s="129"/>
      <c r="DK507" s="129"/>
      <c r="DL507" s="129"/>
      <c r="DM507" s="129"/>
      <c r="DN507" s="129"/>
      <c r="DO507" s="129"/>
      <c r="DP507" s="129"/>
      <c r="DQ507" s="129"/>
      <c r="DR507" s="129"/>
      <c r="DS507" s="129"/>
      <c r="DT507" s="129"/>
      <c r="DU507" s="129"/>
      <c r="DV507" s="129"/>
      <c r="DW507" s="129"/>
      <c r="DX507" s="129"/>
      <c r="DY507" s="129"/>
      <c r="DZ507" s="129"/>
      <c r="EA507" s="129"/>
      <c r="EB507" s="129"/>
      <c r="EC507" s="129"/>
      <c r="ED507" s="129"/>
      <c r="EE507" s="129"/>
      <c r="EF507" s="129"/>
      <c r="EG507" s="129"/>
      <c r="EH507" s="129"/>
      <c r="EI507" s="129"/>
      <c r="EJ507" s="129"/>
      <c r="EK507" s="129"/>
      <c r="EL507" s="129"/>
      <c r="EM507" s="129"/>
      <c r="EN507" s="129"/>
      <c r="EO507" s="129"/>
      <c r="EP507" s="129"/>
      <c r="EQ507" s="129"/>
      <c r="ER507" s="129"/>
      <c r="ES507" s="129"/>
      <c r="ET507" s="129"/>
      <c r="EU507" s="129"/>
      <c r="EV507" s="129"/>
      <c r="EW507" s="129"/>
    </row>
    <row r="508" spans="1:153" ht="2.25" customHeight="1" thickBot="1">
      <c r="A508" s="133"/>
      <c r="B508" s="126"/>
      <c r="C508" s="126"/>
      <c r="D508" s="126"/>
      <c r="E508" s="126"/>
      <c r="F508" s="137"/>
      <c r="G508" s="126"/>
      <c r="H508" s="126"/>
      <c r="I508" s="126"/>
      <c r="J508" s="126"/>
      <c r="K508" s="126"/>
      <c r="L508" s="126"/>
      <c r="M508" s="126"/>
      <c r="N508" s="126"/>
      <c r="O508" s="126"/>
      <c r="P508" s="126"/>
      <c r="Q508" s="126"/>
      <c r="R508" s="126"/>
      <c r="S508" s="126"/>
      <c r="T508" s="126"/>
      <c r="U508" s="299"/>
      <c r="V508" s="298"/>
      <c r="W508" s="298"/>
      <c r="X508" s="298"/>
      <c r="Y508" s="298"/>
      <c r="Z508" s="298"/>
      <c r="AA508" s="298"/>
      <c r="AB508" s="298"/>
      <c r="AC508" s="298"/>
      <c r="AD508" s="298"/>
      <c r="AE508" s="298"/>
      <c r="AF508" s="298"/>
      <c r="AG508" s="121"/>
      <c r="AH508" s="116"/>
      <c r="AI508" s="299"/>
      <c r="AJ508" s="298"/>
      <c r="AK508" s="298"/>
      <c r="AL508" s="298"/>
      <c r="AM508" s="298"/>
      <c r="AN508" s="298"/>
      <c r="AO508" s="298"/>
      <c r="AP508" s="298"/>
      <c r="AQ508" s="298"/>
      <c r="AR508" s="298"/>
      <c r="AS508" s="298"/>
      <c r="AT508" s="298"/>
      <c r="AU508" s="121"/>
      <c r="AV508" s="116"/>
      <c r="AW508" s="298"/>
      <c r="AX508" s="298"/>
      <c r="AY508" s="298"/>
      <c r="AZ508" s="298"/>
      <c r="BA508" s="298"/>
      <c r="BB508" s="298"/>
      <c r="BC508" s="298"/>
      <c r="BD508" s="298"/>
      <c r="BE508" s="298"/>
      <c r="BF508" s="298"/>
      <c r="BG508" s="298"/>
      <c r="BH508" s="298"/>
      <c r="BI508" s="121"/>
      <c r="BJ508" s="116"/>
      <c r="BK508" s="200"/>
      <c r="BL508" s="129"/>
      <c r="BM508" s="160"/>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c r="DH508" s="129"/>
      <c r="DI508" s="129"/>
      <c r="DJ508" s="129"/>
      <c r="DK508" s="129"/>
      <c r="DL508" s="129"/>
      <c r="DM508" s="129"/>
      <c r="DN508" s="129"/>
      <c r="DO508" s="129"/>
      <c r="DP508" s="129"/>
      <c r="DQ508" s="129"/>
      <c r="DR508" s="129"/>
      <c r="DS508" s="129"/>
      <c r="DT508" s="129"/>
      <c r="DU508" s="129"/>
      <c r="DV508" s="129"/>
      <c r="DW508" s="129"/>
      <c r="DX508" s="129"/>
      <c r="DY508" s="129"/>
      <c r="DZ508" s="129"/>
      <c r="EA508" s="129"/>
      <c r="EB508" s="129"/>
      <c r="EC508" s="129"/>
      <c r="ED508" s="129"/>
      <c r="EE508" s="129"/>
      <c r="EF508" s="129"/>
      <c r="EG508" s="129"/>
      <c r="EH508" s="129"/>
      <c r="EI508" s="129"/>
      <c r="EJ508" s="129"/>
      <c r="EK508" s="129"/>
      <c r="EL508" s="129"/>
      <c r="EM508" s="129"/>
      <c r="EN508" s="129"/>
      <c r="EO508" s="129"/>
      <c r="EP508" s="129"/>
      <c r="EQ508" s="129"/>
      <c r="ER508" s="129"/>
      <c r="ES508" s="129"/>
      <c r="ET508" s="129"/>
      <c r="EU508" s="129"/>
      <c r="EV508" s="129"/>
      <c r="EW508" s="129"/>
    </row>
    <row r="509" spans="1:153" ht="2.25" customHeight="1">
      <c r="A509" s="135"/>
      <c r="B509" s="291"/>
      <c r="C509" s="291"/>
      <c r="D509" s="291"/>
      <c r="E509" s="291"/>
      <c r="F509" s="136"/>
      <c r="G509" s="291"/>
      <c r="H509" s="291"/>
      <c r="I509" s="291"/>
      <c r="J509" s="291"/>
      <c r="K509" s="291"/>
      <c r="L509" s="291"/>
      <c r="M509" s="291"/>
      <c r="N509" s="291"/>
      <c r="O509" s="291"/>
      <c r="P509" s="291"/>
      <c r="Q509" s="291"/>
      <c r="R509" s="291"/>
      <c r="S509" s="291"/>
      <c r="T509" s="291"/>
      <c r="U509" s="296"/>
      <c r="V509" s="297"/>
      <c r="W509" s="297"/>
      <c r="X509" s="297"/>
      <c r="Y509" s="297"/>
      <c r="Z509" s="297"/>
      <c r="AA509" s="297"/>
      <c r="AB509" s="297"/>
      <c r="AC509" s="297"/>
      <c r="AD509" s="297"/>
      <c r="AE509" s="297"/>
      <c r="AF509" s="297"/>
      <c r="AG509" s="117"/>
      <c r="AH509" s="114"/>
      <c r="AI509" s="307"/>
      <c r="AJ509" s="308"/>
      <c r="AK509" s="308"/>
      <c r="AL509" s="308"/>
      <c r="AM509" s="308"/>
      <c r="AN509" s="308"/>
      <c r="AO509" s="308"/>
      <c r="AP509" s="308"/>
      <c r="AQ509" s="308"/>
      <c r="AR509" s="308"/>
      <c r="AS509" s="308"/>
      <c r="AT509" s="308"/>
      <c r="AU509" s="308"/>
      <c r="AV509" s="308"/>
      <c r="AW509" s="308"/>
      <c r="AX509" s="308"/>
      <c r="AY509" s="308"/>
      <c r="AZ509" s="308"/>
      <c r="BA509" s="308"/>
      <c r="BB509" s="308"/>
      <c r="BC509" s="308"/>
      <c r="BD509" s="308"/>
      <c r="BE509" s="308"/>
      <c r="BF509" s="308"/>
      <c r="BG509" s="308"/>
      <c r="BH509" s="308"/>
      <c r="BI509" s="308"/>
      <c r="BJ509" s="309"/>
      <c r="BK509" s="200"/>
      <c r="BL509" s="129"/>
      <c r="BM509" s="160"/>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129"/>
      <c r="CW509" s="129"/>
      <c r="CX509" s="129"/>
      <c r="CY509" s="129"/>
      <c r="CZ509" s="129"/>
      <c r="DA509" s="129"/>
      <c r="DB509" s="129"/>
      <c r="DC509" s="129"/>
      <c r="DD509" s="129"/>
      <c r="DE509" s="129"/>
      <c r="DF509" s="129"/>
      <c r="DG509" s="129"/>
      <c r="DH509" s="129"/>
      <c r="DI509" s="129"/>
      <c r="DJ509" s="129"/>
      <c r="DK509" s="129"/>
      <c r="DL509" s="129"/>
      <c r="DM509" s="129"/>
      <c r="DN509" s="129"/>
      <c r="DO509" s="129"/>
      <c r="DP509" s="129"/>
      <c r="DQ509" s="129"/>
      <c r="DR509" s="129"/>
      <c r="DS509" s="129"/>
      <c r="DT509" s="129"/>
      <c r="DU509" s="129"/>
      <c r="DV509" s="129"/>
      <c r="DW509" s="129"/>
      <c r="DX509" s="129"/>
      <c r="DY509" s="129"/>
      <c r="DZ509" s="129"/>
      <c r="EA509" s="129"/>
      <c r="EB509" s="129"/>
      <c r="EC509" s="129"/>
      <c r="ED509" s="129"/>
      <c r="EE509" s="129"/>
      <c r="EF509" s="129"/>
      <c r="EG509" s="129"/>
      <c r="EH509" s="129"/>
      <c r="EI509" s="129"/>
      <c r="EJ509" s="129"/>
      <c r="EK509" s="129"/>
      <c r="EL509" s="129"/>
      <c r="EM509" s="129"/>
      <c r="EN509" s="129"/>
      <c r="EO509" s="129"/>
      <c r="EP509" s="129"/>
      <c r="EQ509" s="129"/>
      <c r="ER509" s="129"/>
      <c r="ES509" s="129"/>
      <c r="ET509" s="129"/>
      <c r="EU509" s="129"/>
      <c r="EV509" s="129"/>
      <c r="EW509" s="129"/>
    </row>
    <row r="510" spans="1:153" ht="19.5" customHeight="1">
      <c r="A510" s="133" t="s">
        <v>119</v>
      </c>
      <c r="B510" s="126"/>
      <c r="C510" s="126"/>
      <c r="D510" s="126"/>
      <c r="E510" s="126"/>
      <c r="F510" s="137"/>
      <c r="G510" s="126"/>
      <c r="H510" s="126"/>
      <c r="I510" s="126"/>
      <c r="J510" s="126"/>
      <c r="K510" s="126"/>
      <c r="L510" s="126"/>
      <c r="M510" s="126"/>
      <c r="N510" s="126"/>
      <c r="O510" s="126"/>
      <c r="P510" s="126"/>
      <c r="Q510" s="126"/>
      <c r="R510" s="310" t="s">
        <v>3253</v>
      </c>
      <c r="S510" s="310"/>
      <c r="T510" s="311"/>
      <c r="U510" s="294"/>
      <c r="V510" s="312"/>
      <c r="W510" s="313"/>
      <c r="X510" s="313"/>
      <c r="Y510" s="313"/>
      <c r="Z510" s="313"/>
      <c r="AA510" s="313"/>
      <c r="AB510" s="313"/>
      <c r="AC510" s="313"/>
      <c r="AD510" s="313"/>
      <c r="AE510" s="313"/>
      <c r="AF510" s="314"/>
      <c r="AG510" s="122"/>
      <c r="AH510" s="115" t="s">
        <v>0</v>
      </c>
      <c r="AI510" s="307"/>
      <c r="AJ510" s="308"/>
      <c r="AK510" s="308"/>
      <c r="AL510" s="308"/>
      <c r="AM510" s="308"/>
      <c r="AN510" s="308"/>
      <c r="AO510" s="308"/>
      <c r="AP510" s="308"/>
      <c r="AQ510" s="308"/>
      <c r="AR510" s="308"/>
      <c r="AS510" s="308"/>
      <c r="AT510" s="308"/>
      <c r="AU510" s="308"/>
      <c r="AV510" s="308"/>
      <c r="AW510" s="308"/>
      <c r="AX510" s="308"/>
      <c r="AY510" s="308"/>
      <c r="AZ510" s="308"/>
      <c r="BA510" s="308"/>
      <c r="BB510" s="308"/>
      <c r="BC510" s="308"/>
      <c r="BD510" s="308"/>
      <c r="BE510" s="308"/>
      <c r="BF510" s="308"/>
      <c r="BG510" s="308"/>
      <c r="BH510" s="308"/>
      <c r="BI510" s="308"/>
      <c r="BJ510" s="309"/>
      <c r="BK510" s="200"/>
      <c r="BL510" s="130" t="str">
        <f>IF(BM510&lt;&gt;"","●","")</f>
        <v/>
      </c>
      <c r="BM510" s="132" t="str">
        <f>IF(AND(OR(V510=0,V510=""),OR(V513+V531+V546+V594+V597+V615+V618+V630+V606&gt;0,AJ513+AJ531+AJ546+AJ594+AJ597+AJ615+AJ618+AJ630+AJ606&gt;0,AX513+AX531+AX546+AX594+AX597+AX615+AX618+AX630+AX606&gt;0)),"当該項目の「レセプト件数」が「0」か「空白」となっていますが、内訳の項目の「レセプト件数」、「算定日数」、「算定回数」のいずれかが1以上となっています。正しいレセプト件数をご記入ください。",IF(COUNTIF(BL513:BL657,"●")&gt;0,"内訳の項目に記入内容の見直しが必要な欄があります。メッセージの内容をご確認のうえ、適宜、ご修正ください。",IF(OR(V510&lt;MAX(V513,V531,V546,V594,V597,V615,V618,V630,V606),V510&gt;V513+V531+V546+V594+V597+V615+V618+V630+V606),"当該項目の「レセプト件数」が、内訳の個別の項目の数値を下回っているか、内訳の合計よりも大きくなっています。正しいレセプト件数をご記入ください。","")))</f>
        <v/>
      </c>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31"/>
      <c r="CW510" s="131"/>
      <c r="CX510" s="131"/>
      <c r="CY510" s="129"/>
      <c r="CZ510" s="129"/>
      <c r="DA510" s="129"/>
      <c r="DB510" s="129"/>
      <c r="DC510" s="129"/>
      <c r="DD510" s="129"/>
      <c r="DE510" s="129"/>
      <c r="DF510" s="129"/>
      <c r="DG510" s="129"/>
      <c r="DH510" s="129"/>
      <c r="DI510" s="129"/>
      <c r="DJ510" s="129"/>
      <c r="DK510" s="129"/>
      <c r="DL510" s="129"/>
      <c r="DM510" s="129"/>
      <c r="DN510" s="129"/>
      <c r="DO510" s="129"/>
      <c r="DP510" s="129"/>
      <c r="DQ510" s="129"/>
      <c r="DR510" s="129"/>
      <c r="DS510" s="129"/>
      <c r="DT510" s="129"/>
      <c r="DU510" s="129"/>
      <c r="DV510" s="129"/>
      <c r="DW510" s="129"/>
      <c r="DX510" s="129"/>
      <c r="DY510" s="129"/>
      <c r="DZ510" s="129"/>
      <c r="EA510" s="129"/>
      <c r="EB510" s="129"/>
      <c r="EC510" s="129"/>
      <c r="ED510" s="129"/>
      <c r="EE510" s="129"/>
      <c r="EF510" s="129"/>
      <c r="EG510" s="129"/>
      <c r="EH510" s="129"/>
      <c r="EI510" s="129"/>
      <c r="EJ510" s="129"/>
      <c r="EK510" s="129"/>
      <c r="EL510" s="129"/>
      <c r="EM510" s="129"/>
      <c r="EN510" s="129"/>
      <c r="EO510" s="129"/>
      <c r="EP510" s="129"/>
      <c r="EQ510" s="129"/>
      <c r="ER510" s="129"/>
      <c r="ES510" s="129"/>
      <c r="ET510" s="129"/>
      <c r="EU510" s="129"/>
      <c r="EV510" s="129"/>
      <c r="EW510" s="129"/>
    </row>
    <row r="511" spans="1:153" ht="2.25" customHeight="1" thickBot="1">
      <c r="A511" s="133"/>
      <c r="B511" s="126"/>
      <c r="C511" s="126"/>
      <c r="D511" s="126"/>
      <c r="E511" s="126"/>
      <c r="F511" s="137"/>
      <c r="G511" s="126"/>
      <c r="H511" s="126"/>
      <c r="I511" s="126"/>
      <c r="J511" s="126"/>
      <c r="K511" s="126"/>
      <c r="L511" s="126"/>
      <c r="M511" s="126"/>
      <c r="N511" s="126"/>
      <c r="O511" s="126"/>
      <c r="P511" s="126"/>
      <c r="Q511" s="126"/>
      <c r="R511" s="126"/>
      <c r="S511" s="126"/>
      <c r="T511" s="126"/>
      <c r="U511" s="299"/>
      <c r="V511" s="298"/>
      <c r="W511" s="298"/>
      <c r="X511" s="298"/>
      <c r="Y511" s="298"/>
      <c r="Z511" s="298"/>
      <c r="AA511" s="298"/>
      <c r="AB511" s="298"/>
      <c r="AC511" s="298"/>
      <c r="AD511" s="298"/>
      <c r="AE511" s="298"/>
      <c r="AF511" s="298"/>
      <c r="AG511" s="121"/>
      <c r="AH511" s="116"/>
      <c r="AI511" s="362"/>
      <c r="AJ511" s="363"/>
      <c r="AK511" s="363"/>
      <c r="AL511" s="363"/>
      <c r="AM511" s="363"/>
      <c r="AN511" s="363"/>
      <c r="AO511" s="363"/>
      <c r="AP511" s="363"/>
      <c r="AQ511" s="363"/>
      <c r="AR511" s="363"/>
      <c r="AS511" s="363"/>
      <c r="AT511" s="363"/>
      <c r="AU511" s="363"/>
      <c r="AV511" s="363"/>
      <c r="AW511" s="363"/>
      <c r="AX511" s="363"/>
      <c r="AY511" s="363"/>
      <c r="AZ511" s="363"/>
      <c r="BA511" s="363"/>
      <c r="BB511" s="363"/>
      <c r="BC511" s="363"/>
      <c r="BD511" s="363"/>
      <c r="BE511" s="363"/>
      <c r="BF511" s="363"/>
      <c r="BG511" s="363"/>
      <c r="BH511" s="363"/>
      <c r="BI511" s="363"/>
      <c r="BJ511" s="408"/>
      <c r="BK511" s="200"/>
      <c r="BL511" s="129"/>
      <c r="BM511" s="160"/>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c r="DH511" s="129"/>
      <c r="DI511" s="129"/>
      <c r="DJ511" s="129"/>
      <c r="DK511" s="129"/>
      <c r="DL511" s="129"/>
      <c r="DM511" s="129"/>
      <c r="DN511" s="129"/>
      <c r="DO511" s="129"/>
      <c r="DP511" s="129"/>
      <c r="DQ511" s="129"/>
      <c r="DR511" s="129"/>
      <c r="DS511" s="129"/>
      <c r="DT511" s="129"/>
      <c r="DU511" s="129"/>
      <c r="DV511" s="129"/>
      <c r="DW511" s="129"/>
      <c r="DX511" s="129"/>
      <c r="DY511" s="129"/>
      <c r="DZ511" s="129"/>
      <c r="EA511" s="129"/>
      <c r="EB511" s="129"/>
      <c r="EC511" s="129"/>
      <c r="ED511" s="129"/>
      <c r="EE511" s="129"/>
      <c r="EF511" s="129"/>
      <c r="EG511" s="129"/>
      <c r="EH511" s="129"/>
      <c r="EI511" s="129"/>
      <c r="EJ511" s="129"/>
      <c r="EK511" s="129"/>
      <c r="EL511" s="129"/>
      <c r="EM511" s="129"/>
      <c r="EN511" s="129"/>
      <c r="EO511" s="129"/>
      <c r="EP511" s="129"/>
      <c r="EQ511" s="129"/>
      <c r="ER511" s="129"/>
      <c r="ES511" s="129"/>
      <c r="ET511" s="129"/>
      <c r="EU511" s="129"/>
      <c r="EV511" s="129"/>
      <c r="EW511" s="129"/>
    </row>
    <row r="512" spans="1:153" ht="2.25" customHeight="1">
      <c r="A512" s="50"/>
      <c r="B512" s="321" t="s">
        <v>152</v>
      </c>
      <c r="C512" s="332"/>
      <c r="D512" s="332"/>
      <c r="E512" s="332"/>
      <c r="F512" s="332"/>
      <c r="G512" s="332"/>
      <c r="H512" s="332"/>
      <c r="I512" s="332"/>
      <c r="J512" s="332"/>
      <c r="K512" s="332"/>
      <c r="L512" s="332"/>
      <c r="M512" s="332"/>
      <c r="N512" s="332"/>
      <c r="O512" s="332"/>
      <c r="P512" s="332"/>
      <c r="Q512" s="332"/>
      <c r="R512" s="291"/>
      <c r="S512" s="291"/>
      <c r="T512" s="291"/>
      <c r="U512" s="296"/>
      <c r="V512" s="297"/>
      <c r="W512" s="297"/>
      <c r="X512" s="297"/>
      <c r="Y512" s="297"/>
      <c r="Z512" s="297"/>
      <c r="AA512" s="297"/>
      <c r="AB512" s="297"/>
      <c r="AC512" s="297"/>
      <c r="AD512" s="297"/>
      <c r="AE512" s="297"/>
      <c r="AF512" s="297"/>
      <c r="AG512" s="117"/>
      <c r="AH512" s="114"/>
      <c r="AI512" s="296"/>
      <c r="AJ512" s="297"/>
      <c r="AK512" s="297"/>
      <c r="AL512" s="297"/>
      <c r="AM512" s="297"/>
      <c r="AN512" s="297"/>
      <c r="AO512" s="297"/>
      <c r="AP512" s="297"/>
      <c r="AQ512" s="297"/>
      <c r="AR512" s="297"/>
      <c r="AS512" s="297"/>
      <c r="AT512" s="297"/>
      <c r="AU512" s="117"/>
      <c r="AV512" s="114"/>
      <c r="AW512" s="297"/>
      <c r="AX512" s="297"/>
      <c r="AY512" s="297"/>
      <c r="AZ512" s="297"/>
      <c r="BA512" s="297"/>
      <c r="BB512" s="297"/>
      <c r="BC512" s="297"/>
      <c r="BD512" s="297"/>
      <c r="BE512" s="297"/>
      <c r="BF512" s="297"/>
      <c r="BG512" s="297"/>
      <c r="BH512" s="297"/>
      <c r="BI512" s="117"/>
      <c r="BJ512" s="114"/>
      <c r="BK512" s="200"/>
      <c r="BL512" s="129"/>
      <c r="BM512" s="160"/>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29"/>
      <c r="CY512" s="129"/>
      <c r="CZ512" s="129"/>
      <c r="DA512" s="129"/>
      <c r="DB512" s="129"/>
      <c r="DC512" s="129"/>
      <c r="DD512" s="129"/>
      <c r="DE512" s="129"/>
      <c r="DF512" s="129"/>
      <c r="DG512" s="129"/>
      <c r="DH512" s="129"/>
      <c r="DI512" s="129"/>
      <c r="DJ512" s="129"/>
      <c r="DK512" s="129"/>
      <c r="DL512" s="129"/>
      <c r="DM512" s="129"/>
      <c r="DN512" s="129"/>
      <c r="DO512" s="129"/>
      <c r="DP512" s="129"/>
      <c r="DQ512" s="129"/>
      <c r="DR512" s="129"/>
      <c r="DS512" s="129"/>
      <c r="DT512" s="129"/>
      <c r="DU512" s="129"/>
      <c r="DV512" s="129"/>
      <c r="DW512" s="129"/>
      <c r="DX512" s="129"/>
      <c r="DY512" s="129"/>
      <c r="DZ512" s="129"/>
      <c r="EA512" s="129"/>
      <c r="EB512" s="129"/>
      <c r="EC512" s="129"/>
      <c r="ED512" s="129"/>
      <c r="EE512" s="129"/>
      <c r="EF512" s="129"/>
      <c r="EG512" s="129"/>
      <c r="EH512" s="129"/>
      <c r="EI512" s="129"/>
      <c r="EJ512" s="129"/>
      <c r="EK512" s="129"/>
      <c r="EL512" s="129"/>
      <c r="EM512" s="129"/>
      <c r="EN512" s="129"/>
      <c r="EO512" s="129"/>
      <c r="EP512" s="129"/>
      <c r="EQ512" s="129"/>
      <c r="ER512" s="129"/>
      <c r="ES512" s="129"/>
      <c r="ET512" s="129"/>
      <c r="EU512" s="129"/>
      <c r="EV512" s="129"/>
      <c r="EW512" s="129"/>
    </row>
    <row r="513" spans="1:153" ht="19.5" customHeight="1">
      <c r="A513" s="45"/>
      <c r="B513" s="333"/>
      <c r="C513" s="334"/>
      <c r="D513" s="334"/>
      <c r="E513" s="334"/>
      <c r="F513" s="334"/>
      <c r="G513" s="334"/>
      <c r="H513" s="334"/>
      <c r="I513" s="334"/>
      <c r="J513" s="334"/>
      <c r="K513" s="334"/>
      <c r="L513" s="334"/>
      <c r="M513" s="334"/>
      <c r="N513" s="334"/>
      <c r="O513" s="334"/>
      <c r="P513" s="334"/>
      <c r="Q513" s="334"/>
      <c r="R513" s="310" t="s">
        <v>3254</v>
      </c>
      <c r="S513" s="310"/>
      <c r="T513" s="311"/>
      <c r="U513" s="294"/>
      <c r="V513" s="312"/>
      <c r="W513" s="313"/>
      <c r="X513" s="313"/>
      <c r="Y513" s="313"/>
      <c r="Z513" s="313"/>
      <c r="AA513" s="313"/>
      <c r="AB513" s="313"/>
      <c r="AC513" s="313"/>
      <c r="AD513" s="313"/>
      <c r="AE513" s="313"/>
      <c r="AF513" s="314"/>
      <c r="AG513" s="120"/>
      <c r="AH513" s="115" t="s">
        <v>6391</v>
      </c>
      <c r="AI513" s="118"/>
      <c r="AJ513" s="312"/>
      <c r="AK513" s="313"/>
      <c r="AL513" s="313"/>
      <c r="AM513" s="313"/>
      <c r="AN513" s="313"/>
      <c r="AO513" s="313"/>
      <c r="AP513" s="313"/>
      <c r="AQ513" s="313"/>
      <c r="AR513" s="313"/>
      <c r="AS513" s="313"/>
      <c r="AT513" s="314"/>
      <c r="AU513" s="120"/>
      <c r="AV513" s="115" t="s">
        <v>6392</v>
      </c>
      <c r="AW513" s="119"/>
      <c r="AX513" s="312"/>
      <c r="AY513" s="313"/>
      <c r="AZ513" s="313"/>
      <c r="BA513" s="313"/>
      <c r="BB513" s="313"/>
      <c r="BC513" s="313"/>
      <c r="BD513" s="313"/>
      <c r="BE513" s="313"/>
      <c r="BF513" s="313"/>
      <c r="BG513" s="313"/>
      <c r="BH513" s="314"/>
      <c r="BI513" s="122"/>
      <c r="BJ513" s="115" t="s">
        <v>2</v>
      </c>
      <c r="BK513" s="200"/>
      <c r="BL513" s="130" t="str">
        <f>IF(BM513&lt;&gt;"","●","")</f>
        <v/>
      </c>
      <c r="BM513" s="132" t="str">
        <f>IF(OR(AND(OR(V513=0,V513=""),OR(AJ513&gt;0,AX513&gt;0,V516+V522+V525+V528&gt;0,AJ516+AJ522+AJ525+AJ528&gt;0,AX516+AX522+AX525+AX528&gt;0)),AND(OR(V513&gt;0,AX513&gt;0,V516+V522+V525+V528&gt;0,AJ516+AJ522+AJ525+AJ528&gt;0,AX516+AX522+AX525+AX528&gt;0),OR(AJ513=0,AJ513="")),AND(OR(V513&gt;0,AJ513&gt;0,V516+V522+V525+V528&gt;0,AJ516+AJ522+AJ525+AJ528&gt;0,AX516+AX522+AX525+AX528&gt;0),OR(AX513=0,AX513=""))),"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513&gt;AJ513,V513&gt;AX513),"「算定日数」あるいは「算定回数」が「レセプト件数」よりも小さくなっています。算定レセプトにおける算定日数・算定回数をご記入ください。",IF(AJ513&gt;AX513,"「算定回数」が「算定日数」よりも小さくなっています。算定日数における算定回数をご記入ください。",IF(COUNTIF(BL516:BL528,"●")&gt;0,"内訳の項目に記入内容の見直しが必要な欄があります。メッセージの内容をご確認のうえ、適宜、ご修正ください。",IF(AX513&lt;&gt;AX516+AX522+AX525+AX528,"当該項目の「算定回数」と、内訳の「算定回数」の合計が一致していません。正しい算定回数をご記入ください。",IF(OR(AJ513&lt;AJ516,AJ513&lt;AJ522,AJ513&lt;AJ525,AJ513&lt;AJ528,AJ513&gt;AJ516+AJ522+AJ525+AJ528),"当該項目の「算定日数」が、内訳の個別の項目の数値を下回っているか、内訳の合計よりも大きくなっています。正しい算定日数をご記入ください。",IF(OR(V513&lt;V516,V513&lt;V522,V513&lt;V525,V513&lt;V528,V513&gt;V516+V522+V525+V528),"当該項目の「レセプト件数」が、内訳の個別の項目の数値を下回っているか、内訳の合計よりも大きくなっています。正しいレセプト件数をご記入ください。","")))))))</f>
        <v/>
      </c>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31"/>
      <c r="CW513" s="131"/>
      <c r="CX513" s="131"/>
      <c r="CY513" s="129"/>
      <c r="CZ513" s="129"/>
      <c r="DA513" s="129"/>
      <c r="DB513" s="129"/>
      <c r="DC513" s="129"/>
      <c r="DD513" s="129"/>
      <c r="DE513" s="129"/>
      <c r="DF513" s="129"/>
      <c r="DG513" s="129"/>
      <c r="DH513" s="129"/>
      <c r="DI513" s="129"/>
      <c r="DJ513" s="129"/>
      <c r="DK513" s="129"/>
      <c r="DL513" s="129"/>
      <c r="DM513" s="129"/>
      <c r="DN513" s="129"/>
      <c r="DO513" s="129"/>
      <c r="DP513" s="129"/>
      <c r="DQ513" s="129"/>
      <c r="DR513" s="129"/>
      <c r="DS513" s="129"/>
      <c r="DT513" s="129"/>
      <c r="DU513" s="129"/>
      <c r="DV513" s="129"/>
      <c r="DW513" s="129"/>
      <c r="DX513" s="129"/>
      <c r="DY513" s="129"/>
      <c r="DZ513" s="129"/>
      <c r="EA513" s="129"/>
      <c r="EB513" s="129"/>
      <c r="EC513" s="129"/>
      <c r="ED513" s="129"/>
      <c r="EE513" s="129"/>
      <c r="EF513" s="129"/>
      <c r="EG513" s="129"/>
      <c r="EH513" s="129"/>
      <c r="EI513" s="129"/>
      <c r="EJ513" s="129"/>
      <c r="EK513" s="129"/>
      <c r="EL513" s="129"/>
      <c r="EM513" s="129"/>
      <c r="EN513" s="129"/>
      <c r="EO513" s="129"/>
      <c r="EP513" s="129"/>
      <c r="EQ513" s="129"/>
      <c r="ER513" s="129"/>
      <c r="ES513" s="129"/>
      <c r="ET513" s="129"/>
      <c r="EU513" s="129"/>
      <c r="EV513" s="129"/>
      <c r="EW513" s="129"/>
    </row>
    <row r="514" spans="1:153" ht="2.25" customHeight="1" thickBot="1">
      <c r="A514" s="45"/>
      <c r="B514" s="333"/>
      <c r="C514" s="336"/>
      <c r="D514" s="336"/>
      <c r="E514" s="336"/>
      <c r="F514" s="336"/>
      <c r="G514" s="336"/>
      <c r="H514" s="336"/>
      <c r="I514" s="336"/>
      <c r="J514" s="336"/>
      <c r="K514" s="336"/>
      <c r="L514" s="336"/>
      <c r="M514" s="336"/>
      <c r="N514" s="336"/>
      <c r="O514" s="336"/>
      <c r="P514" s="336"/>
      <c r="Q514" s="336"/>
      <c r="R514" s="127"/>
      <c r="S514" s="127"/>
      <c r="T514" s="128"/>
      <c r="U514" s="299"/>
      <c r="V514" s="298"/>
      <c r="W514" s="298"/>
      <c r="X514" s="298"/>
      <c r="Y514" s="298"/>
      <c r="Z514" s="298"/>
      <c r="AA514" s="298"/>
      <c r="AB514" s="298"/>
      <c r="AC514" s="298"/>
      <c r="AD514" s="298"/>
      <c r="AE514" s="298"/>
      <c r="AF514" s="298"/>
      <c r="AG514" s="121"/>
      <c r="AH514" s="116"/>
      <c r="AI514" s="299"/>
      <c r="AJ514" s="298"/>
      <c r="AK514" s="298"/>
      <c r="AL514" s="298"/>
      <c r="AM514" s="298"/>
      <c r="AN514" s="298"/>
      <c r="AO514" s="298"/>
      <c r="AP514" s="298"/>
      <c r="AQ514" s="298"/>
      <c r="AR514" s="298"/>
      <c r="AS514" s="298"/>
      <c r="AT514" s="298"/>
      <c r="AU514" s="121"/>
      <c r="AV514" s="116"/>
      <c r="AW514" s="298"/>
      <c r="AX514" s="298"/>
      <c r="AY514" s="298"/>
      <c r="AZ514" s="298"/>
      <c r="BA514" s="298"/>
      <c r="BB514" s="298"/>
      <c r="BC514" s="298"/>
      <c r="BD514" s="298"/>
      <c r="BE514" s="298"/>
      <c r="BF514" s="298"/>
      <c r="BG514" s="298"/>
      <c r="BH514" s="298"/>
      <c r="BI514" s="121"/>
      <c r="BJ514" s="116"/>
      <c r="BK514" s="200"/>
      <c r="BL514" s="129"/>
      <c r="BM514" s="160"/>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c r="DH514" s="129"/>
      <c r="DI514" s="129"/>
      <c r="DJ514" s="129"/>
      <c r="DK514" s="129"/>
      <c r="DL514" s="129"/>
      <c r="DM514" s="129"/>
      <c r="DN514" s="129"/>
      <c r="DO514" s="129"/>
      <c r="DP514" s="129"/>
      <c r="DQ514" s="129"/>
      <c r="DR514" s="129"/>
      <c r="DS514" s="129"/>
      <c r="DT514" s="129"/>
      <c r="DU514" s="129"/>
      <c r="DV514" s="129"/>
      <c r="DW514" s="129"/>
      <c r="DX514" s="129"/>
      <c r="DY514" s="129"/>
      <c r="DZ514" s="129"/>
      <c r="EA514" s="129"/>
      <c r="EB514" s="129"/>
      <c r="EC514" s="129"/>
      <c r="ED514" s="129"/>
      <c r="EE514" s="129"/>
      <c r="EF514" s="129"/>
      <c r="EG514" s="129"/>
      <c r="EH514" s="129"/>
      <c r="EI514" s="129"/>
      <c r="EJ514" s="129"/>
      <c r="EK514" s="129"/>
      <c r="EL514" s="129"/>
      <c r="EM514" s="129"/>
      <c r="EN514" s="129"/>
      <c r="EO514" s="129"/>
      <c r="EP514" s="129"/>
      <c r="EQ514" s="129"/>
      <c r="ER514" s="129"/>
      <c r="ES514" s="129"/>
      <c r="ET514" s="129"/>
      <c r="EU514" s="129"/>
      <c r="EV514" s="129"/>
      <c r="EW514" s="129"/>
    </row>
    <row r="515" spans="1:153" ht="2.25" customHeight="1">
      <c r="A515" s="50"/>
      <c r="B515" s="51"/>
      <c r="C515" s="321" t="s">
        <v>153</v>
      </c>
      <c r="D515" s="322"/>
      <c r="E515" s="322"/>
      <c r="F515" s="322"/>
      <c r="G515" s="322"/>
      <c r="H515" s="322"/>
      <c r="I515" s="322"/>
      <c r="J515" s="322"/>
      <c r="K515" s="322"/>
      <c r="L515" s="322"/>
      <c r="M515" s="322"/>
      <c r="N515" s="322"/>
      <c r="O515" s="322"/>
      <c r="P515" s="322"/>
      <c r="Q515" s="322"/>
      <c r="R515" s="291"/>
      <c r="S515" s="291"/>
      <c r="T515" s="61"/>
      <c r="U515" s="296"/>
      <c r="V515" s="297"/>
      <c r="W515" s="297"/>
      <c r="X515" s="297"/>
      <c r="Y515" s="297"/>
      <c r="Z515" s="297"/>
      <c r="AA515" s="297"/>
      <c r="AB515" s="297"/>
      <c r="AC515" s="297"/>
      <c r="AD515" s="297"/>
      <c r="AE515" s="297"/>
      <c r="AF515" s="297"/>
      <c r="AG515" s="117"/>
      <c r="AH515" s="114"/>
      <c r="AI515" s="296"/>
      <c r="AJ515" s="297"/>
      <c r="AK515" s="297"/>
      <c r="AL515" s="297"/>
      <c r="AM515" s="297"/>
      <c r="AN515" s="297"/>
      <c r="AO515" s="297"/>
      <c r="AP515" s="297"/>
      <c r="AQ515" s="297"/>
      <c r="AR515" s="297"/>
      <c r="AS515" s="297"/>
      <c r="AT515" s="297"/>
      <c r="AU515" s="117"/>
      <c r="AV515" s="114"/>
      <c r="AW515" s="297"/>
      <c r="AX515" s="297"/>
      <c r="AY515" s="297"/>
      <c r="AZ515" s="297"/>
      <c r="BA515" s="297"/>
      <c r="BB515" s="297"/>
      <c r="BC515" s="297"/>
      <c r="BD515" s="297"/>
      <c r="BE515" s="297"/>
      <c r="BF515" s="297"/>
      <c r="BG515" s="297"/>
      <c r="BH515" s="297"/>
      <c r="BI515" s="117"/>
      <c r="BJ515" s="114"/>
      <c r="BK515" s="200"/>
      <c r="BL515" s="129"/>
      <c r="BM515" s="160"/>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129"/>
      <c r="CW515" s="129"/>
      <c r="CX515" s="129"/>
      <c r="CY515" s="129"/>
      <c r="CZ515" s="129"/>
      <c r="DA515" s="129"/>
      <c r="DB515" s="129"/>
      <c r="DC515" s="129"/>
      <c r="DD515" s="129"/>
      <c r="DE515" s="129"/>
      <c r="DF515" s="129"/>
      <c r="DG515" s="129"/>
      <c r="DH515" s="129"/>
      <c r="DI515" s="129"/>
      <c r="DJ515" s="129"/>
      <c r="DK515" s="129"/>
      <c r="DL515" s="129"/>
      <c r="DM515" s="129"/>
      <c r="DN515" s="129"/>
      <c r="DO515" s="129"/>
      <c r="DP515" s="129"/>
      <c r="DQ515" s="129"/>
      <c r="DR515" s="129"/>
      <c r="DS515" s="129"/>
      <c r="DT515" s="129"/>
      <c r="DU515" s="129"/>
      <c r="DV515" s="129"/>
      <c r="DW515" s="129"/>
      <c r="DX515" s="129"/>
      <c r="DY515" s="129"/>
      <c r="DZ515" s="129"/>
      <c r="EA515" s="129"/>
      <c r="EB515" s="129"/>
      <c r="EC515" s="129"/>
      <c r="ED515" s="129"/>
      <c r="EE515" s="129"/>
      <c r="EF515" s="129"/>
      <c r="EG515" s="129"/>
      <c r="EH515" s="129"/>
      <c r="EI515" s="129"/>
      <c r="EJ515" s="129"/>
      <c r="EK515" s="129"/>
      <c r="EL515" s="129"/>
      <c r="EM515" s="129"/>
      <c r="EN515" s="129"/>
      <c r="EO515" s="129"/>
      <c r="EP515" s="129"/>
      <c r="EQ515" s="129"/>
      <c r="ER515" s="129"/>
      <c r="ES515" s="129"/>
      <c r="ET515" s="129"/>
      <c r="EU515" s="129"/>
      <c r="EV515" s="129"/>
      <c r="EW515" s="129"/>
    </row>
    <row r="516" spans="1:153" ht="19.5" customHeight="1">
      <c r="A516" s="45"/>
      <c r="B516" s="45"/>
      <c r="C516" s="323"/>
      <c r="D516" s="324"/>
      <c r="E516" s="324"/>
      <c r="F516" s="324"/>
      <c r="G516" s="324"/>
      <c r="H516" s="324"/>
      <c r="I516" s="324"/>
      <c r="J516" s="324"/>
      <c r="K516" s="324"/>
      <c r="L516" s="324"/>
      <c r="M516" s="324"/>
      <c r="N516" s="324"/>
      <c r="O516" s="324"/>
      <c r="P516" s="324"/>
      <c r="Q516" s="324"/>
      <c r="R516" s="310" t="s">
        <v>3255</v>
      </c>
      <c r="S516" s="310"/>
      <c r="T516" s="311"/>
      <c r="U516" s="294"/>
      <c r="V516" s="312"/>
      <c r="W516" s="313"/>
      <c r="X516" s="313"/>
      <c r="Y516" s="313"/>
      <c r="Z516" s="313"/>
      <c r="AA516" s="313"/>
      <c r="AB516" s="313"/>
      <c r="AC516" s="313"/>
      <c r="AD516" s="313"/>
      <c r="AE516" s="313"/>
      <c r="AF516" s="314"/>
      <c r="AG516" s="120"/>
      <c r="AH516" s="115" t="s">
        <v>6388</v>
      </c>
      <c r="AI516" s="118"/>
      <c r="AJ516" s="312"/>
      <c r="AK516" s="313"/>
      <c r="AL516" s="313"/>
      <c r="AM516" s="313"/>
      <c r="AN516" s="313"/>
      <c r="AO516" s="313"/>
      <c r="AP516" s="313"/>
      <c r="AQ516" s="313"/>
      <c r="AR516" s="313"/>
      <c r="AS516" s="313"/>
      <c r="AT516" s="314"/>
      <c r="AU516" s="120"/>
      <c r="AV516" s="115" t="s">
        <v>6389</v>
      </c>
      <c r="AW516" s="119"/>
      <c r="AX516" s="312"/>
      <c r="AY516" s="313"/>
      <c r="AZ516" s="313"/>
      <c r="BA516" s="313"/>
      <c r="BB516" s="313"/>
      <c r="BC516" s="313"/>
      <c r="BD516" s="313"/>
      <c r="BE516" s="313"/>
      <c r="BF516" s="313"/>
      <c r="BG516" s="313"/>
      <c r="BH516" s="314"/>
      <c r="BI516" s="122"/>
      <c r="BJ516" s="115" t="s">
        <v>2</v>
      </c>
      <c r="BK516" s="200"/>
      <c r="BL516" s="130" t="str">
        <f>IF(BM516&lt;&gt;"","●","")</f>
        <v/>
      </c>
      <c r="BM516" s="132" t="str">
        <f>IF(OR(AND(OR(V516=0,V516=""),OR(AJ516&gt;0,AX516&gt;0)),AND(OR(V516&gt;0,AX516&gt;0),OR(AJ516=0,AJ516="")),AND(OR(V516&gt;0,AJ516&gt;0),OR(AX516=0,AX516=""))),"「レセプト件数」、「算定日数」、「算定回数」のいずれかが「0」か「空白」となっていますが、それ以外が1以上となっています。正しいレセプト件数・算定日数・算定回数をご記入ください。",IF(OR(V516&gt;AJ516,V516&gt;AX516),"「算定日数」あるいは「算定回数」が「レセプト件数」よりも小さくなっています。算定レセプトにおける算定日数・算定回数をご記入ください。",IF(AJ516&gt;AX516,"「算定回数」が「算定日数」よりも小さくなっています。算定日数における算定回数をご記入ください。","")))</f>
        <v/>
      </c>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31"/>
      <c r="CW516" s="131"/>
      <c r="CX516" s="131"/>
      <c r="CY516" s="129"/>
      <c r="CZ516" s="129"/>
      <c r="DA516" s="129"/>
      <c r="DB516" s="129"/>
      <c r="DC516" s="129"/>
      <c r="DD516" s="129"/>
      <c r="DE516" s="129"/>
      <c r="DF516" s="129"/>
      <c r="DG516" s="129"/>
      <c r="DH516" s="129"/>
      <c r="DI516" s="129"/>
      <c r="DJ516" s="129"/>
      <c r="DK516" s="129"/>
      <c r="DL516" s="129"/>
      <c r="DM516" s="129"/>
      <c r="DN516" s="129"/>
      <c r="DO516" s="129"/>
      <c r="DP516" s="129"/>
      <c r="DQ516" s="129"/>
      <c r="DR516" s="129"/>
      <c r="DS516" s="129"/>
      <c r="DT516" s="129"/>
      <c r="DU516" s="129"/>
      <c r="DV516" s="129"/>
      <c r="DW516" s="129"/>
      <c r="DX516" s="129"/>
      <c r="DY516" s="129"/>
      <c r="DZ516" s="129"/>
      <c r="EA516" s="129"/>
      <c r="EB516" s="129"/>
      <c r="EC516" s="129"/>
      <c r="ED516" s="129"/>
      <c r="EE516" s="129"/>
      <c r="EF516" s="129"/>
      <c r="EG516" s="129"/>
      <c r="EH516" s="129"/>
      <c r="EI516" s="129"/>
      <c r="EJ516" s="129"/>
      <c r="EK516" s="129"/>
      <c r="EL516" s="129"/>
      <c r="EM516" s="129"/>
      <c r="EN516" s="129"/>
      <c r="EO516" s="129"/>
      <c r="EP516" s="129"/>
      <c r="EQ516" s="129"/>
      <c r="ER516" s="129"/>
      <c r="ES516" s="129"/>
      <c r="ET516" s="129"/>
      <c r="EU516" s="129"/>
      <c r="EV516" s="129"/>
      <c r="EW516" s="129"/>
    </row>
    <row r="517" spans="1:153" ht="2.25" customHeight="1" thickBot="1">
      <c r="A517" s="45"/>
      <c r="B517" s="45"/>
      <c r="C517" s="325"/>
      <c r="D517" s="326"/>
      <c r="E517" s="326"/>
      <c r="F517" s="326"/>
      <c r="G517" s="326"/>
      <c r="H517" s="326"/>
      <c r="I517" s="326"/>
      <c r="J517" s="326"/>
      <c r="K517" s="326"/>
      <c r="L517" s="326"/>
      <c r="M517" s="326"/>
      <c r="N517" s="326"/>
      <c r="O517" s="326"/>
      <c r="P517" s="326"/>
      <c r="Q517" s="326"/>
      <c r="R517" s="127"/>
      <c r="S517" s="127"/>
      <c r="T517" s="128"/>
      <c r="U517" s="299"/>
      <c r="V517" s="298"/>
      <c r="W517" s="298"/>
      <c r="X517" s="298"/>
      <c r="Y517" s="298"/>
      <c r="Z517" s="298"/>
      <c r="AA517" s="298"/>
      <c r="AB517" s="298"/>
      <c r="AC517" s="298"/>
      <c r="AD517" s="298"/>
      <c r="AE517" s="298"/>
      <c r="AF517" s="298"/>
      <c r="AG517" s="121"/>
      <c r="AH517" s="116"/>
      <c r="AI517" s="299"/>
      <c r="AJ517" s="298"/>
      <c r="AK517" s="298"/>
      <c r="AL517" s="298"/>
      <c r="AM517" s="298"/>
      <c r="AN517" s="298"/>
      <c r="AO517" s="298"/>
      <c r="AP517" s="298"/>
      <c r="AQ517" s="298"/>
      <c r="AR517" s="298"/>
      <c r="AS517" s="298"/>
      <c r="AT517" s="298"/>
      <c r="AU517" s="121"/>
      <c r="AV517" s="116"/>
      <c r="AW517" s="298"/>
      <c r="AX517" s="298"/>
      <c r="AY517" s="298"/>
      <c r="AZ517" s="298"/>
      <c r="BA517" s="298"/>
      <c r="BB517" s="298"/>
      <c r="BC517" s="298"/>
      <c r="BD517" s="298"/>
      <c r="BE517" s="298"/>
      <c r="BF517" s="298"/>
      <c r="BG517" s="298"/>
      <c r="BH517" s="298"/>
      <c r="BI517" s="121"/>
      <c r="BJ517" s="116"/>
      <c r="BK517" s="200"/>
      <c r="BL517" s="129"/>
      <c r="BM517" s="160"/>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c r="DH517" s="129"/>
      <c r="DI517" s="129"/>
      <c r="DJ517" s="129"/>
      <c r="DK517" s="129"/>
      <c r="DL517" s="129"/>
      <c r="DM517" s="129"/>
      <c r="DN517" s="129"/>
      <c r="DO517" s="129"/>
      <c r="DP517" s="129"/>
      <c r="DQ517" s="129"/>
      <c r="DR517" s="129"/>
      <c r="DS517" s="129"/>
      <c r="DT517" s="129"/>
      <c r="DU517" s="129"/>
      <c r="DV517" s="129"/>
      <c r="DW517" s="129"/>
      <c r="DX517" s="129"/>
      <c r="DY517" s="129"/>
      <c r="DZ517" s="129"/>
      <c r="EA517" s="129"/>
      <c r="EB517" s="129"/>
      <c r="EC517" s="129"/>
      <c r="ED517" s="129"/>
      <c r="EE517" s="129"/>
      <c r="EF517" s="129"/>
      <c r="EG517" s="129"/>
      <c r="EH517" s="129"/>
      <c r="EI517" s="129"/>
      <c r="EJ517" s="129"/>
      <c r="EK517" s="129"/>
      <c r="EL517" s="129"/>
      <c r="EM517" s="129"/>
      <c r="EN517" s="129"/>
      <c r="EO517" s="129"/>
      <c r="EP517" s="129"/>
      <c r="EQ517" s="129"/>
      <c r="ER517" s="129"/>
      <c r="ES517" s="129"/>
      <c r="ET517" s="129"/>
      <c r="EU517" s="129"/>
      <c r="EV517" s="129"/>
      <c r="EW517" s="129"/>
    </row>
    <row r="518" spans="1:153" ht="0.75" hidden="1" customHeight="1">
      <c r="A518" s="31"/>
      <c r="B518" s="31"/>
      <c r="C518" s="31"/>
      <c r="D518" s="31"/>
      <c r="E518" s="31"/>
      <c r="F518" s="48"/>
      <c r="G518" s="31"/>
      <c r="H518" s="31"/>
      <c r="I518" s="31"/>
      <c r="J518" s="31"/>
      <c r="K518" s="31"/>
      <c r="L518" s="31"/>
      <c r="M518" s="31"/>
      <c r="N518" s="31"/>
      <c r="O518" s="31"/>
      <c r="P518" s="31"/>
      <c r="Q518" s="31"/>
      <c r="R518" s="31"/>
      <c r="S518" s="31"/>
      <c r="T518" s="31"/>
      <c r="U518" s="281"/>
      <c r="V518" s="281"/>
      <c r="W518" s="281"/>
      <c r="X518" s="281"/>
      <c r="Y518" s="281"/>
      <c r="Z518" s="281"/>
      <c r="AA518" s="281"/>
      <c r="AB518" s="281"/>
      <c r="AC518" s="281"/>
      <c r="AD518" s="281"/>
      <c r="AE518" s="281"/>
      <c r="AF518" s="281"/>
      <c r="AG518" s="281"/>
      <c r="AH518" s="281"/>
      <c r="AI518" s="281"/>
      <c r="AJ518" s="281"/>
      <c r="AK518" s="281"/>
      <c r="AL518" s="281"/>
      <c r="AM518" s="281"/>
      <c r="AN518" s="281"/>
      <c r="AO518" s="281"/>
      <c r="AP518" s="281"/>
      <c r="AQ518" s="281"/>
      <c r="AR518" s="281"/>
      <c r="AS518" s="281"/>
      <c r="AT518" s="281"/>
      <c r="AU518" s="281"/>
      <c r="AV518" s="281"/>
      <c r="AW518" s="281"/>
      <c r="AX518" s="281"/>
      <c r="AY518" s="281"/>
      <c r="AZ518" s="281"/>
      <c r="BA518" s="281"/>
      <c r="BB518" s="281"/>
      <c r="BC518" s="281"/>
      <c r="BD518" s="281"/>
      <c r="BE518" s="281"/>
      <c r="BF518" s="281"/>
      <c r="BG518" s="281"/>
      <c r="BH518" s="281"/>
      <c r="BI518" s="281"/>
      <c r="BJ518" s="281"/>
      <c r="BK518" s="200"/>
      <c r="BL518" s="129"/>
      <c r="BM518" s="160"/>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129"/>
      <c r="CW518" s="129"/>
      <c r="CX518" s="129"/>
      <c r="CY518" s="129"/>
      <c r="CZ518" s="129"/>
      <c r="DA518" s="129"/>
      <c r="DB518" s="129"/>
      <c r="DC518" s="129"/>
      <c r="DD518" s="129"/>
      <c r="DE518" s="129"/>
      <c r="DF518" s="129"/>
      <c r="DG518" s="129"/>
      <c r="DH518" s="129"/>
      <c r="DI518" s="129"/>
      <c r="DJ518" s="129"/>
      <c r="DK518" s="129"/>
      <c r="DL518" s="129"/>
      <c r="DM518" s="129"/>
      <c r="DN518" s="129"/>
      <c r="DO518" s="129"/>
      <c r="DP518" s="129"/>
      <c r="DQ518" s="129"/>
      <c r="DR518" s="129"/>
      <c r="DS518" s="129"/>
      <c r="DT518" s="129"/>
      <c r="DU518" s="129"/>
      <c r="DV518" s="129"/>
      <c r="DW518" s="129"/>
      <c r="DX518" s="129"/>
      <c r="DY518" s="129"/>
      <c r="DZ518" s="129"/>
      <c r="EA518" s="129"/>
      <c r="EB518" s="129"/>
      <c r="EC518" s="129"/>
      <c r="ED518" s="129"/>
      <c r="EE518" s="129"/>
      <c r="EF518" s="129"/>
      <c r="EG518" s="129"/>
      <c r="EH518" s="129"/>
      <c r="EI518" s="129"/>
      <c r="EJ518" s="129"/>
      <c r="EK518" s="129"/>
      <c r="EL518" s="129"/>
      <c r="EM518" s="129"/>
      <c r="EN518" s="129"/>
      <c r="EO518" s="129"/>
      <c r="EP518" s="129"/>
      <c r="EQ518" s="129"/>
      <c r="ER518" s="129"/>
      <c r="ES518" s="129"/>
      <c r="ET518" s="129"/>
      <c r="EU518" s="129"/>
      <c r="EV518" s="129"/>
      <c r="EW518" s="129"/>
    </row>
    <row r="519" spans="1:153" ht="17.25" customHeight="1">
      <c r="A519" s="392" t="s">
        <v>6393</v>
      </c>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c r="AH519" s="393"/>
      <c r="AI519" s="393"/>
      <c r="AJ519" s="393"/>
      <c r="AK519" s="393"/>
      <c r="AL519" s="393"/>
      <c r="AM519" s="393"/>
      <c r="AN519" s="393"/>
      <c r="AO519" s="393"/>
      <c r="AP519" s="393"/>
      <c r="AQ519" s="393"/>
      <c r="AR519" s="393"/>
      <c r="AS519" s="393"/>
      <c r="AT519" s="393"/>
      <c r="AU519" s="393"/>
      <c r="AV519" s="393"/>
      <c r="AW519" s="393"/>
      <c r="AX519" s="393"/>
      <c r="AY519" s="393"/>
      <c r="AZ519" s="393"/>
      <c r="BA519" s="393"/>
      <c r="BB519" s="393"/>
      <c r="BC519" s="393"/>
      <c r="BD519" s="393"/>
      <c r="BE519" s="393"/>
      <c r="BF519" s="393"/>
      <c r="BG519" s="393"/>
      <c r="BH519" s="393"/>
      <c r="BI519" s="393"/>
      <c r="BJ519" s="394"/>
      <c r="BK519" s="200"/>
      <c r="BL519" s="129"/>
      <c r="BM519" s="160"/>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c r="DH519" s="129"/>
      <c r="DI519" s="129"/>
      <c r="DJ519" s="129"/>
      <c r="DK519" s="129"/>
      <c r="DL519" s="129"/>
      <c r="DM519" s="129"/>
      <c r="DN519" s="129"/>
      <c r="DO519" s="129"/>
      <c r="DP519" s="129"/>
      <c r="DQ519" s="129"/>
      <c r="DR519" s="129"/>
      <c r="DS519" s="129"/>
      <c r="DT519" s="129"/>
      <c r="DU519" s="129"/>
      <c r="DV519" s="129"/>
      <c r="DW519" s="129"/>
      <c r="DX519" s="129"/>
      <c r="DY519" s="129"/>
      <c r="DZ519" s="129"/>
      <c r="EA519" s="129"/>
      <c r="EB519" s="129"/>
      <c r="EC519" s="129"/>
      <c r="ED519" s="129"/>
      <c r="EE519" s="129"/>
      <c r="EF519" s="129"/>
      <c r="EG519" s="129"/>
      <c r="EH519" s="129"/>
      <c r="EI519" s="129"/>
      <c r="EJ519" s="129"/>
      <c r="EK519" s="129"/>
      <c r="EL519" s="129"/>
      <c r="EM519" s="129"/>
      <c r="EN519" s="129"/>
      <c r="EO519" s="129"/>
      <c r="EP519" s="129"/>
      <c r="EQ519" s="129"/>
      <c r="ER519" s="129"/>
      <c r="ES519" s="129"/>
      <c r="ET519" s="129"/>
      <c r="EU519" s="129"/>
      <c r="EV519" s="129"/>
      <c r="EW519" s="129"/>
    </row>
    <row r="520" spans="1:153" s="65" customFormat="1" ht="17.25" customHeight="1" thickBot="1">
      <c r="A520" s="35"/>
      <c r="B520" s="36"/>
      <c r="C520" s="36"/>
      <c r="D520" s="36"/>
      <c r="E520" s="33"/>
      <c r="F520" s="34"/>
      <c r="G520" s="33"/>
      <c r="H520" s="33"/>
      <c r="I520" s="33"/>
      <c r="J520" s="33"/>
      <c r="K520" s="33"/>
      <c r="L520" s="33"/>
      <c r="M520" s="33"/>
      <c r="N520" s="33"/>
      <c r="O520" s="33"/>
      <c r="P520" s="33"/>
      <c r="Q520" s="33"/>
      <c r="R520" s="33"/>
      <c r="S520" s="33"/>
      <c r="T520" s="33"/>
      <c r="U520" s="395" t="s">
        <v>6385</v>
      </c>
      <c r="V520" s="396"/>
      <c r="W520" s="396"/>
      <c r="X520" s="396"/>
      <c r="Y520" s="396"/>
      <c r="Z520" s="396"/>
      <c r="AA520" s="396"/>
      <c r="AB520" s="396"/>
      <c r="AC520" s="396"/>
      <c r="AD520" s="396"/>
      <c r="AE520" s="396"/>
      <c r="AF520" s="396"/>
      <c r="AG520" s="396"/>
      <c r="AH520" s="397"/>
      <c r="AI520" s="420" t="s">
        <v>4</v>
      </c>
      <c r="AJ520" s="421"/>
      <c r="AK520" s="421"/>
      <c r="AL520" s="421"/>
      <c r="AM520" s="421"/>
      <c r="AN520" s="421"/>
      <c r="AO520" s="421"/>
      <c r="AP520" s="421"/>
      <c r="AQ520" s="421"/>
      <c r="AR520" s="421"/>
      <c r="AS520" s="421"/>
      <c r="AT520" s="421"/>
      <c r="AU520" s="421"/>
      <c r="AV520" s="422"/>
      <c r="AW520" s="420" t="s">
        <v>19</v>
      </c>
      <c r="AX520" s="421"/>
      <c r="AY520" s="421"/>
      <c r="AZ520" s="421"/>
      <c r="BA520" s="421"/>
      <c r="BB520" s="421"/>
      <c r="BC520" s="421"/>
      <c r="BD520" s="421"/>
      <c r="BE520" s="421"/>
      <c r="BF520" s="421"/>
      <c r="BG520" s="421"/>
      <c r="BH520" s="421"/>
      <c r="BI520" s="421"/>
      <c r="BJ520" s="423"/>
      <c r="BK520" s="201"/>
      <c r="BL520" s="30"/>
      <c r="BM520" s="161"/>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row>
    <row r="521" spans="1:153" ht="2.25" customHeight="1">
      <c r="A521" s="50"/>
      <c r="B521" s="51"/>
      <c r="C521" s="321" t="s">
        <v>154</v>
      </c>
      <c r="D521" s="322"/>
      <c r="E521" s="322"/>
      <c r="F521" s="322"/>
      <c r="G521" s="322"/>
      <c r="H521" s="322"/>
      <c r="I521" s="322"/>
      <c r="J521" s="322"/>
      <c r="K521" s="322"/>
      <c r="L521" s="322"/>
      <c r="M521" s="322"/>
      <c r="N521" s="322"/>
      <c r="O521" s="322"/>
      <c r="P521" s="322"/>
      <c r="Q521" s="322"/>
      <c r="R521" s="291"/>
      <c r="S521" s="291"/>
      <c r="T521" s="61"/>
      <c r="U521" s="296"/>
      <c r="V521" s="297"/>
      <c r="W521" s="297"/>
      <c r="X521" s="297"/>
      <c r="Y521" s="297"/>
      <c r="Z521" s="297"/>
      <c r="AA521" s="297"/>
      <c r="AB521" s="297"/>
      <c r="AC521" s="297"/>
      <c r="AD521" s="297"/>
      <c r="AE521" s="297"/>
      <c r="AF521" s="297"/>
      <c r="AG521" s="117"/>
      <c r="AH521" s="114"/>
      <c r="AI521" s="296"/>
      <c r="AJ521" s="297"/>
      <c r="AK521" s="297"/>
      <c r="AL521" s="297"/>
      <c r="AM521" s="297"/>
      <c r="AN521" s="297"/>
      <c r="AO521" s="297"/>
      <c r="AP521" s="297"/>
      <c r="AQ521" s="297"/>
      <c r="AR521" s="297"/>
      <c r="AS521" s="297"/>
      <c r="AT521" s="297"/>
      <c r="AU521" s="117"/>
      <c r="AV521" s="114"/>
      <c r="AW521" s="297"/>
      <c r="AX521" s="297"/>
      <c r="AY521" s="297"/>
      <c r="AZ521" s="297"/>
      <c r="BA521" s="297"/>
      <c r="BB521" s="297"/>
      <c r="BC521" s="297"/>
      <c r="BD521" s="297"/>
      <c r="BE521" s="297"/>
      <c r="BF521" s="297"/>
      <c r="BG521" s="297"/>
      <c r="BH521" s="297"/>
      <c r="BI521" s="117"/>
      <c r="BJ521" s="114"/>
      <c r="BK521" s="200"/>
      <c r="BL521" s="129"/>
      <c r="BM521" s="160"/>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129"/>
      <c r="CW521" s="129"/>
      <c r="CX521" s="129"/>
      <c r="CY521" s="129"/>
      <c r="CZ521" s="129"/>
      <c r="DA521" s="129"/>
      <c r="DB521" s="129"/>
      <c r="DC521" s="129"/>
      <c r="DD521" s="129"/>
      <c r="DE521" s="129"/>
      <c r="DF521" s="129"/>
      <c r="DG521" s="129"/>
      <c r="DH521" s="129"/>
      <c r="DI521" s="129"/>
      <c r="DJ521" s="129"/>
      <c r="DK521" s="129"/>
      <c r="DL521" s="129"/>
      <c r="DM521" s="129"/>
      <c r="DN521" s="129"/>
      <c r="DO521" s="129"/>
      <c r="DP521" s="129"/>
      <c r="DQ521" s="129"/>
      <c r="DR521" s="129"/>
      <c r="DS521" s="129"/>
      <c r="DT521" s="129"/>
      <c r="DU521" s="129"/>
      <c r="DV521" s="129"/>
      <c r="DW521" s="129"/>
      <c r="DX521" s="129"/>
      <c r="DY521" s="129"/>
      <c r="DZ521" s="129"/>
      <c r="EA521" s="129"/>
      <c r="EB521" s="129"/>
      <c r="EC521" s="129"/>
      <c r="ED521" s="129"/>
      <c r="EE521" s="129"/>
      <c r="EF521" s="129"/>
      <c r="EG521" s="129"/>
      <c r="EH521" s="129"/>
      <c r="EI521" s="129"/>
      <c r="EJ521" s="129"/>
      <c r="EK521" s="129"/>
      <c r="EL521" s="129"/>
      <c r="EM521" s="129"/>
      <c r="EN521" s="129"/>
      <c r="EO521" s="129"/>
      <c r="EP521" s="129"/>
      <c r="EQ521" s="129"/>
      <c r="ER521" s="129"/>
      <c r="ES521" s="129"/>
      <c r="ET521" s="129"/>
      <c r="EU521" s="129"/>
      <c r="EV521" s="129"/>
      <c r="EW521" s="129"/>
    </row>
    <row r="522" spans="1:153" ht="19.5" customHeight="1">
      <c r="A522" s="45"/>
      <c r="B522" s="45"/>
      <c r="C522" s="323"/>
      <c r="D522" s="324"/>
      <c r="E522" s="324"/>
      <c r="F522" s="324"/>
      <c r="G522" s="324"/>
      <c r="H522" s="324"/>
      <c r="I522" s="324"/>
      <c r="J522" s="324"/>
      <c r="K522" s="324"/>
      <c r="L522" s="324"/>
      <c r="M522" s="324"/>
      <c r="N522" s="324"/>
      <c r="O522" s="324"/>
      <c r="P522" s="324"/>
      <c r="Q522" s="324"/>
      <c r="R522" s="310" t="s">
        <v>3256</v>
      </c>
      <c r="S522" s="310"/>
      <c r="T522" s="311"/>
      <c r="U522" s="294"/>
      <c r="V522" s="312"/>
      <c r="W522" s="313"/>
      <c r="X522" s="313"/>
      <c r="Y522" s="313"/>
      <c r="Z522" s="313"/>
      <c r="AA522" s="313"/>
      <c r="AB522" s="313"/>
      <c r="AC522" s="313"/>
      <c r="AD522" s="313"/>
      <c r="AE522" s="313"/>
      <c r="AF522" s="314"/>
      <c r="AG522" s="120"/>
      <c r="AH522" s="115" t="s">
        <v>6388</v>
      </c>
      <c r="AI522" s="118"/>
      <c r="AJ522" s="312"/>
      <c r="AK522" s="313"/>
      <c r="AL522" s="313"/>
      <c r="AM522" s="313"/>
      <c r="AN522" s="313"/>
      <c r="AO522" s="313"/>
      <c r="AP522" s="313"/>
      <c r="AQ522" s="313"/>
      <c r="AR522" s="313"/>
      <c r="AS522" s="313"/>
      <c r="AT522" s="314"/>
      <c r="AU522" s="120"/>
      <c r="AV522" s="115" t="s">
        <v>6389</v>
      </c>
      <c r="AW522" s="119"/>
      <c r="AX522" s="312"/>
      <c r="AY522" s="313"/>
      <c r="AZ522" s="313"/>
      <c r="BA522" s="313"/>
      <c r="BB522" s="313"/>
      <c r="BC522" s="313"/>
      <c r="BD522" s="313"/>
      <c r="BE522" s="313"/>
      <c r="BF522" s="313"/>
      <c r="BG522" s="313"/>
      <c r="BH522" s="314"/>
      <c r="BI522" s="122"/>
      <c r="BJ522" s="115" t="s">
        <v>2</v>
      </c>
      <c r="BK522" s="200"/>
      <c r="BL522" s="130" t="str">
        <f>IF(BM522&lt;&gt;"","●","")</f>
        <v/>
      </c>
      <c r="BM522" s="132" t="str">
        <f>IF(OR(AND(OR(V522=0,V522=""),OR(AJ522&gt;0,AX522&gt;0)),AND(OR(V522&gt;0,AX522&gt;0),OR(AJ522=0,AJ522="")),AND(OR(V522&gt;0,AJ522&gt;0),OR(AX522=0,AX522=""))),"「レセプト件数」、「算定日数」、「算定回数」のいずれかが「0」か「空白」となっていますが、それ以外が1以上となっています。正しいレセプト件数・算定日数・算定回数をご記入ください。",IF(OR(V522&gt;AJ522,V522&gt;AX522),"「算定日数」あるいは「算定回数」が「レセプト件数」よりも小さくなっています。算定レセプトにおける算定日数・算定回数をご記入ください。",IF(AJ522&gt;AX522,"「算定回数」が「算定日数」よりも小さくなっています。算定日数における算定回数をご記入ください。","")))</f>
        <v/>
      </c>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31"/>
      <c r="CW522" s="131"/>
      <c r="CX522" s="131"/>
      <c r="CY522" s="129"/>
      <c r="CZ522" s="129"/>
      <c r="DA522" s="129"/>
      <c r="DB522" s="129"/>
      <c r="DC522" s="129"/>
      <c r="DD522" s="129"/>
      <c r="DE522" s="129"/>
      <c r="DF522" s="129"/>
      <c r="DG522" s="129"/>
      <c r="DH522" s="129"/>
      <c r="DI522" s="129"/>
      <c r="DJ522" s="129"/>
      <c r="DK522" s="129"/>
      <c r="DL522" s="129"/>
      <c r="DM522" s="129"/>
      <c r="DN522" s="129"/>
      <c r="DO522" s="129"/>
      <c r="DP522" s="129"/>
      <c r="DQ522" s="129"/>
      <c r="DR522" s="129"/>
      <c r="DS522" s="129"/>
      <c r="DT522" s="129"/>
      <c r="DU522" s="129"/>
      <c r="DV522" s="129"/>
      <c r="DW522" s="129"/>
      <c r="DX522" s="129"/>
      <c r="DY522" s="129"/>
      <c r="DZ522" s="129"/>
      <c r="EA522" s="129"/>
      <c r="EB522" s="129"/>
      <c r="EC522" s="129"/>
      <c r="ED522" s="129"/>
      <c r="EE522" s="129"/>
      <c r="EF522" s="129"/>
      <c r="EG522" s="129"/>
      <c r="EH522" s="129"/>
      <c r="EI522" s="129"/>
      <c r="EJ522" s="129"/>
      <c r="EK522" s="129"/>
      <c r="EL522" s="129"/>
      <c r="EM522" s="129"/>
      <c r="EN522" s="129"/>
      <c r="EO522" s="129"/>
      <c r="EP522" s="129"/>
      <c r="EQ522" s="129"/>
      <c r="ER522" s="129"/>
      <c r="ES522" s="129"/>
      <c r="ET522" s="129"/>
      <c r="EU522" s="129"/>
      <c r="EV522" s="129"/>
      <c r="EW522" s="129"/>
    </row>
    <row r="523" spans="1:153" ht="2.25" customHeight="1" thickBot="1">
      <c r="A523" s="45"/>
      <c r="B523" s="45"/>
      <c r="C523" s="325"/>
      <c r="D523" s="326"/>
      <c r="E523" s="326"/>
      <c r="F523" s="326"/>
      <c r="G523" s="326"/>
      <c r="H523" s="326"/>
      <c r="I523" s="326"/>
      <c r="J523" s="326"/>
      <c r="K523" s="326"/>
      <c r="L523" s="326"/>
      <c r="M523" s="326"/>
      <c r="N523" s="326"/>
      <c r="O523" s="326"/>
      <c r="P523" s="326"/>
      <c r="Q523" s="326"/>
      <c r="R523" s="127"/>
      <c r="S523" s="127"/>
      <c r="T523" s="128"/>
      <c r="U523" s="299"/>
      <c r="V523" s="298"/>
      <c r="W523" s="298"/>
      <c r="X523" s="298"/>
      <c r="Y523" s="298"/>
      <c r="Z523" s="298"/>
      <c r="AA523" s="298"/>
      <c r="AB523" s="298"/>
      <c r="AC523" s="298"/>
      <c r="AD523" s="298"/>
      <c r="AE523" s="298"/>
      <c r="AF523" s="298"/>
      <c r="AG523" s="121"/>
      <c r="AH523" s="116"/>
      <c r="AI523" s="299"/>
      <c r="AJ523" s="298"/>
      <c r="AK523" s="298"/>
      <c r="AL523" s="298"/>
      <c r="AM523" s="298"/>
      <c r="AN523" s="298"/>
      <c r="AO523" s="298"/>
      <c r="AP523" s="298"/>
      <c r="AQ523" s="298"/>
      <c r="AR523" s="298"/>
      <c r="AS523" s="298"/>
      <c r="AT523" s="298"/>
      <c r="AU523" s="121"/>
      <c r="AV523" s="116"/>
      <c r="AW523" s="298"/>
      <c r="AX523" s="298"/>
      <c r="AY523" s="298"/>
      <c r="AZ523" s="298"/>
      <c r="BA523" s="298"/>
      <c r="BB523" s="298"/>
      <c r="BC523" s="298"/>
      <c r="BD523" s="298"/>
      <c r="BE523" s="298"/>
      <c r="BF523" s="298"/>
      <c r="BG523" s="298"/>
      <c r="BH523" s="298"/>
      <c r="BI523" s="121"/>
      <c r="BJ523" s="116"/>
      <c r="BK523" s="200"/>
      <c r="BL523" s="129"/>
      <c r="BM523" s="160"/>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c r="DH523" s="129"/>
      <c r="DI523" s="129"/>
      <c r="DJ523" s="129"/>
      <c r="DK523" s="129"/>
      <c r="DL523" s="129"/>
      <c r="DM523" s="129"/>
      <c r="DN523" s="129"/>
      <c r="DO523" s="129"/>
      <c r="DP523" s="129"/>
      <c r="DQ523" s="129"/>
      <c r="DR523" s="129"/>
      <c r="DS523" s="129"/>
      <c r="DT523" s="129"/>
      <c r="DU523" s="129"/>
      <c r="DV523" s="129"/>
      <c r="DW523" s="129"/>
      <c r="DX523" s="129"/>
      <c r="DY523" s="129"/>
      <c r="DZ523" s="129"/>
      <c r="EA523" s="129"/>
      <c r="EB523" s="129"/>
      <c r="EC523" s="129"/>
      <c r="ED523" s="129"/>
      <c r="EE523" s="129"/>
      <c r="EF523" s="129"/>
      <c r="EG523" s="129"/>
      <c r="EH523" s="129"/>
      <c r="EI523" s="129"/>
      <c r="EJ523" s="129"/>
      <c r="EK523" s="129"/>
      <c r="EL523" s="129"/>
      <c r="EM523" s="129"/>
      <c r="EN523" s="129"/>
      <c r="EO523" s="129"/>
      <c r="EP523" s="129"/>
      <c r="EQ523" s="129"/>
      <c r="ER523" s="129"/>
      <c r="ES523" s="129"/>
      <c r="ET523" s="129"/>
      <c r="EU523" s="129"/>
      <c r="EV523" s="129"/>
      <c r="EW523" s="129"/>
    </row>
    <row r="524" spans="1:153" ht="2.25" customHeight="1">
      <c r="A524" s="50"/>
      <c r="B524" s="52"/>
      <c r="C524" s="321" t="s">
        <v>155</v>
      </c>
      <c r="D524" s="322"/>
      <c r="E524" s="322"/>
      <c r="F524" s="322"/>
      <c r="G524" s="322"/>
      <c r="H524" s="322"/>
      <c r="I524" s="322"/>
      <c r="J524" s="322"/>
      <c r="K524" s="322"/>
      <c r="L524" s="322"/>
      <c r="M524" s="322"/>
      <c r="N524" s="322"/>
      <c r="O524" s="322"/>
      <c r="P524" s="322"/>
      <c r="Q524" s="322"/>
      <c r="R524" s="291"/>
      <c r="S524" s="291"/>
      <c r="T524" s="291"/>
      <c r="U524" s="296"/>
      <c r="V524" s="297"/>
      <c r="W524" s="297"/>
      <c r="X524" s="297"/>
      <c r="Y524" s="297"/>
      <c r="Z524" s="297"/>
      <c r="AA524" s="297"/>
      <c r="AB524" s="297"/>
      <c r="AC524" s="297"/>
      <c r="AD524" s="297"/>
      <c r="AE524" s="297"/>
      <c r="AF524" s="297"/>
      <c r="AG524" s="117"/>
      <c r="AH524" s="114"/>
      <c r="AI524" s="296"/>
      <c r="AJ524" s="297"/>
      <c r="AK524" s="297"/>
      <c r="AL524" s="297"/>
      <c r="AM524" s="297"/>
      <c r="AN524" s="297"/>
      <c r="AO524" s="297"/>
      <c r="AP524" s="297"/>
      <c r="AQ524" s="297"/>
      <c r="AR524" s="297"/>
      <c r="AS524" s="297"/>
      <c r="AT524" s="297"/>
      <c r="AU524" s="117"/>
      <c r="AV524" s="114"/>
      <c r="AW524" s="297"/>
      <c r="AX524" s="297"/>
      <c r="AY524" s="297"/>
      <c r="AZ524" s="297"/>
      <c r="BA524" s="297"/>
      <c r="BB524" s="297"/>
      <c r="BC524" s="297"/>
      <c r="BD524" s="297"/>
      <c r="BE524" s="297"/>
      <c r="BF524" s="297"/>
      <c r="BG524" s="297"/>
      <c r="BH524" s="297"/>
      <c r="BI524" s="117"/>
      <c r="BJ524" s="114"/>
      <c r="BK524" s="200"/>
      <c r="BL524" s="129"/>
      <c r="BM524" s="160"/>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29"/>
      <c r="CY524" s="129"/>
      <c r="CZ524" s="129"/>
      <c r="DA524" s="129"/>
      <c r="DB524" s="129"/>
      <c r="DC524" s="129"/>
      <c r="DD524" s="129"/>
      <c r="DE524" s="129"/>
      <c r="DF524" s="129"/>
      <c r="DG524" s="129"/>
      <c r="DH524" s="129"/>
      <c r="DI524" s="129"/>
      <c r="DJ524" s="129"/>
      <c r="DK524" s="129"/>
      <c r="DL524" s="129"/>
      <c r="DM524" s="129"/>
      <c r="DN524" s="129"/>
      <c r="DO524" s="129"/>
      <c r="DP524" s="129"/>
      <c r="DQ524" s="129"/>
      <c r="DR524" s="129"/>
      <c r="DS524" s="129"/>
      <c r="DT524" s="129"/>
      <c r="DU524" s="129"/>
      <c r="DV524" s="129"/>
      <c r="DW524" s="129"/>
      <c r="DX524" s="129"/>
      <c r="DY524" s="129"/>
      <c r="DZ524" s="129"/>
      <c r="EA524" s="129"/>
      <c r="EB524" s="129"/>
      <c r="EC524" s="129"/>
      <c r="ED524" s="129"/>
      <c r="EE524" s="129"/>
      <c r="EF524" s="129"/>
      <c r="EG524" s="129"/>
      <c r="EH524" s="129"/>
      <c r="EI524" s="129"/>
      <c r="EJ524" s="129"/>
      <c r="EK524" s="129"/>
      <c r="EL524" s="129"/>
      <c r="EM524" s="129"/>
      <c r="EN524" s="129"/>
      <c r="EO524" s="129"/>
      <c r="EP524" s="129"/>
      <c r="EQ524" s="129"/>
      <c r="ER524" s="129"/>
      <c r="ES524" s="129"/>
      <c r="ET524" s="129"/>
      <c r="EU524" s="129"/>
      <c r="EV524" s="129"/>
      <c r="EW524" s="129"/>
    </row>
    <row r="525" spans="1:153" ht="19.5" customHeight="1">
      <c r="A525" s="45"/>
      <c r="B525" s="52"/>
      <c r="C525" s="323"/>
      <c r="D525" s="324"/>
      <c r="E525" s="324"/>
      <c r="F525" s="324"/>
      <c r="G525" s="324"/>
      <c r="H525" s="324"/>
      <c r="I525" s="324"/>
      <c r="J525" s="324"/>
      <c r="K525" s="324"/>
      <c r="L525" s="324"/>
      <c r="M525" s="324"/>
      <c r="N525" s="324"/>
      <c r="O525" s="324"/>
      <c r="P525" s="324"/>
      <c r="Q525" s="324"/>
      <c r="R525" s="310" t="s">
        <v>3257</v>
      </c>
      <c r="S525" s="310"/>
      <c r="T525" s="311"/>
      <c r="U525" s="294"/>
      <c r="V525" s="312"/>
      <c r="W525" s="313"/>
      <c r="X525" s="313"/>
      <c r="Y525" s="313"/>
      <c r="Z525" s="313"/>
      <c r="AA525" s="313"/>
      <c r="AB525" s="313"/>
      <c r="AC525" s="313"/>
      <c r="AD525" s="313"/>
      <c r="AE525" s="313"/>
      <c r="AF525" s="314"/>
      <c r="AG525" s="120"/>
      <c r="AH525" s="115" t="s">
        <v>6388</v>
      </c>
      <c r="AI525" s="118"/>
      <c r="AJ525" s="312"/>
      <c r="AK525" s="313"/>
      <c r="AL525" s="313"/>
      <c r="AM525" s="313"/>
      <c r="AN525" s="313"/>
      <c r="AO525" s="313"/>
      <c r="AP525" s="313"/>
      <c r="AQ525" s="313"/>
      <c r="AR525" s="313"/>
      <c r="AS525" s="313"/>
      <c r="AT525" s="314"/>
      <c r="AU525" s="120"/>
      <c r="AV525" s="115" t="s">
        <v>6389</v>
      </c>
      <c r="AW525" s="119"/>
      <c r="AX525" s="312"/>
      <c r="AY525" s="313"/>
      <c r="AZ525" s="313"/>
      <c r="BA525" s="313"/>
      <c r="BB525" s="313"/>
      <c r="BC525" s="313"/>
      <c r="BD525" s="313"/>
      <c r="BE525" s="313"/>
      <c r="BF525" s="313"/>
      <c r="BG525" s="313"/>
      <c r="BH525" s="314"/>
      <c r="BI525" s="122"/>
      <c r="BJ525" s="115" t="s">
        <v>2</v>
      </c>
      <c r="BK525" s="200"/>
      <c r="BL525" s="130" t="str">
        <f>IF(BM525&lt;&gt;"","●","")</f>
        <v/>
      </c>
      <c r="BM525" s="132" t="str">
        <f>IF(OR(AND(OR(V525=0,V525=""),OR(AJ525&gt;0,AX525&gt;0)),AND(OR(V525&gt;0,AX525&gt;0),OR(AJ525=0,AJ525="")),AND(OR(V525&gt;0,AJ525&gt;0),OR(AX525=0,AX525=""))),"「レセプト件数」、「算定日数」、「算定回数」のいずれかが「0」か「空白」となっていますが、それ以外が1以上となっています。正しいレセプト件数・算定日数・算定回数をご記入ください。",IF(OR(V525&gt;AJ525,V525&gt;AX525),"「算定日数」あるいは「算定回数」が「レセプト件数」よりも小さくなっています。算定レセプトにおける算定日数・算定回数をご記入ください。",IF(AJ525&gt;AX525,"「算定回数」が「算定日数」よりも小さくなっています。算定日数における算定回数をご記入ください。","")))</f>
        <v/>
      </c>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31"/>
      <c r="CW525" s="131"/>
      <c r="CX525" s="131"/>
      <c r="CY525" s="129"/>
      <c r="CZ525" s="129"/>
      <c r="DA525" s="129"/>
      <c r="DB525" s="129"/>
      <c r="DC525" s="129"/>
      <c r="DD525" s="129"/>
      <c r="DE525" s="129"/>
      <c r="DF525" s="129"/>
      <c r="DG525" s="129"/>
      <c r="DH525" s="129"/>
      <c r="DI525" s="129"/>
      <c r="DJ525" s="129"/>
      <c r="DK525" s="129"/>
      <c r="DL525" s="129"/>
      <c r="DM525" s="129"/>
      <c r="DN525" s="129"/>
      <c r="DO525" s="129"/>
      <c r="DP525" s="129"/>
      <c r="DQ525" s="129"/>
      <c r="DR525" s="129"/>
      <c r="DS525" s="129"/>
      <c r="DT525" s="129"/>
      <c r="DU525" s="129"/>
      <c r="DV525" s="129"/>
      <c r="DW525" s="129"/>
      <c r="DX525" s="129"/>
      <c r="DY525" s="129"/>
      <c r="DZ525" s="129"/>
      <c r="EA525" s="129"/>
      <c r="EB525" s="129"/>
      <c r="EC525" s="129"/>
      <c r="ED525" s="129"/>
      <c r="EE525" s="129"/>
      <c r="EF525" s="129"/>
      <c r="EG525" s="129"/>
      <c r="EH525" s="129"/>
      <c r="EI525" s="129"/>
      <c r="EJ525" s="129"/>
      <c r="EK525" s="129"/>
      <c r="EL525" s="129"/>
      <c r="EM525" s="129"/>
      <c r="EN525" s="129"/>
      <c r="EO525" s="129"/>
      <c r="EP525" s="129"/>
      <c r="EQ525" s="129"/>
      <c r="ER525" s="129"/>
      <c r="ES525" s="129"/>
      <c r="ET525" s="129"/>
      <c r="EU525" s="129"/>
      <c r="EV525" s="129"/>
      <c r="EW525" s="129"/>
    </row>
    <row r="526" spans="1:153" ht="2.25" customHeight="1" thickBot="1">
      <c r="A526" s="45"/>
      <c r="B526" s="52"/>
      <c r="C526" s="325"/>
      <c r="D526" s="326"/>
      <c r="E526" s="326"/>
      <c r="F526" s="326"/>
      <c r="G526" s="326"/>
      <c r="H526" s="326"/>
      <c r="I526" s="326"/>
      <c r="J526" s="326"/>
      <c r="K526" s="326"/>
      <c r="L526" s="326"/>
      <c r="M526" s="326"/>
      <c r="N526" s="326"/>
      <c r="O526" s="326"/>
      <c r="P526" s="326"/>
      <c r="Q526" s="326"/>
      <c r="R526" s="126"/>
      <c r="S526" s="126"/>
      <c r="T526" s="126"/>
      <c r="U526" s="299"/>
      <c r="V526" s="298"/>
      <c r="W526" s="298"/>
      <c r="X526" s="298"/>
      <c r="Y526" s="298"/>
      <c r="Z526" s="298"/>
      <c r="AA526" s="298"/>
      <c r="AB526" s="298"/>
      <c r="AC526" s="298"/>
      <c r="AD526" s="298"/>
      <c r="AE526" s="298"/>
      <c r="AF526" s="298"/>
      <c r="AG526" s="121"/>
      <c r="AH526" s="116"/>
      <c r="AI526" s="299"/>
      <c r="AJ526" s="298"/>
      <c r="AK526" s="298"/>
      <c r="AL526" s="298"/>
      <c r="AM526" s="298"/>
      <c r="AN526" s="298"/>
      <c r="AO526" s="298"/>
      <c r="AP526" s="298"/>
      <c r="AQ526" s="298"/>
      <c r="AR526" s="298"/>
      <c r="AS526" s="298"/>
      <c r="AT526" s="298"/>
      <c r="AU526" s="121"/>
      <c r="AV526" s="116"/>
      <c r="AW526" s="298"/>
      <c r="AX526" s="298"/>
      <c r="AY526" s="298"/>
      <c r="AZ526" s="298"/>
      <c r="BA526" s="298"/>
      <c r="BB526" s="298"/>
      <c r="BC526" s="298"/>
      <c r="BD526" s="298"/>
      <c r="BE526" s="298"/>
      <c r="BF526" s="298"/>
      <c r="BG526" s="298"/>
      <c r="BH526" s="298"/>
      <c r="BI526" s="121"/>
      <c r="BJ526" s="116"/>
      <c r="BK526" s="200"/>
      <c r="BL526" s="129"/>
      <c r="BM526" s="160"/>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c r="DH526" s="129"/>
      <c r="DI526" s="129"/>
      <c r="DJ526" s="129"/>
      <c r="DK526" s="129"/>
      <c r="DL526" s="129"/>
      <c r="DM526" s="129"/>
      <c r="DN526" s="129"/>
      <c r="DO526" s="129"/>
      <c r="DP526" s="129"/>
      <c r="DQ526" s="129"/>
      <c r="DR526" s="129"/>
      <c r="DS526" s="129"/>
      <c r="DT526" s="129"/>
      <c r="DU526" s="129"/>
      <c r="DV526" s="129"/>
      <c r="DW526" s="129"/>
      <c r="DX526" s="129"/>
      <c r="DY526" s="129"/>
      <c r="DZ526" s="129"/>
      <c r="EA526" s="129"/>
      <c r="EB526" s="129"/>
      <c r="EC526" s="129"/>
      <c r="ED526" s="129"/>
      <c r="EE526" s="129"/>
      <c r="EF526" s="129"/>
      <c r="EG526" s="129"/>
      <c r="EH526" s="129"/>
      <c r="EI526" s="129"/>
      <c r="EJ526" s="129"/>
      <c r="EK526" s="129"/>
      <c r="EL526" s="129"/>
      <c r="EM526" s="129"/>
      <c r="EN526" s="129"/>
      <c r="EO526" s="129"/>
      <c r="EP526" s="129"/>
      <c r="EQ526" s="129"/>
      <c r="ER526" s="129"/>
      <c r="ES526" s="129"/>
      <c r="ET526" s="129"/>
      <c r="EU526" s="129"/>
      <c r="EV526" s="129"/>
      <c r="EW526" s="129"/>
    </row>
    <row r="527" spans="1:153" ht="2.25" customHeight="1">
      <c r="A527" s="50"/>
      <c r="B527" s="52"/>
      <c r="C527" s="321" t="s">
        <v>156</v>
      </c>
      <c r="D527" s="322"/>
      <c r="E527" s="322"/>
      <c r="F527" s="322"/>
      <c r="G527" s="322"/>
      <c r="H527" s="322"/>
      <c r="I527" s="322"/>
      <c r="J527" s="322"/>
      <c r="K527" s="322"/>
      <c r="L527" s="322"/>
      <c r="M527" s="322"/>
      <c r="N527" s="322"/>
      <c r="O527" s="322"/>
      <c r="P527" s="322"/>
      <c r="Q527" s="322"/>
      <c r="R527" s="291"/>
      <c r="S527" s="291"/>
      <c r="T527" s="291"/>
      <c r="U527" s="296"/>
      <c r="V527" s="297"/>
      <c r="W527" s="297"/>
      <c r="X527" s="297"/>
      <c r="Y527" s="297"/>
      <c r="Z527" s="297"/>
      <c r="AA527" s="297"/>
      <c r="AB527" s="297"/>
      <c r="AC527" s="297"/>
      <c r="AD527" s="297"/>
      <c r="AE527" s="297"/>
      <c r="AF527" s="297"/>
      <c r="AG527" s="117"/>
      <c r="AH527" s="114"/>
      <c r="AI527" s="296"/>
      <c r="AJ527" s="297"/>
      <c r="AK527" s="297"/>
      <c r="AL527" s="297"/>
      <c r="AM527" s="297"/>
      <c r="AN527" s="297"/>
      <c r="AO527" s="297"/>
      <c r="AP527" s="297"/>
      <c r="AQ527" s="297"/>
      <c r="AR527" s="297"/>
      <c r="AS527" s="297"/>
      <c r="AT527" s="297"/>
      <c r="AU527" s="117"/>
      <c r="AV527" s="114"/>
      <c r="AW527" s="297"/>
      <c r="AX527" s="297"/>
      <c r="AY527" s="297"/>
      <c r="AZ527" s="297"/>
      <c r="BA527" s="297"/>
      <c r="BB527" s="297"/>
      <c r="BC527" s="297"/>
      <c r="BD527" s="297"/>
      <c r="BE527" s="297"/>
      <c r="BF527" s="297"/>
      <c r="BG527" s="297"/>
      <c r="BH527" s="297"/>
      <c r="BI527" s="117"/>
      <c r="BJ527" s="114"/>
      <c r="BK527" s="200"/>
      <c r="BL527" s="129"/>
      <c r="BM527" s="160"/>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129"/>
      <c r="CW527" s="129"/>
      <c r="CX527" s="129"/>
      <c r="CY527" s="129"/>
      <c r="CZ527" s="129"/>
      <c r="DA527" s="129"/>
      <c r="DB527" s="129"/>
      <c r="DC527" s="129"/>
      <c r="DD527" s="129"/>
      <c r="DE527" s="129"/>
      <c r="DF527" s="129"/>
      <c r="DG527" s="129"/>
      <c r="DH527" s="129"/>
      <c r="DI527" s="129"/>
      <c r="DJ527" s="129"/>
      <c r="DK527" s="129"/>
      <c r="DL527" s="129"/>
      <c r="DM527" s="129"/>
      <c r="DN527" s="129"/>
      <c r="DO527" s="129"/>
      <c r="DP527" s="129"/>
      <c r="DQ527" s="129"/>
      <c r="DR527" s="129"/>
      <c r="DS527" s="129"/>
      <c r="DT527" s="129"/>
      <c r="DU527" s="129"/>
      <c r="DV527" s="129"/>
      <c r="DW527" s="129"/>
      <c r="DX527" s="129"/>
      <c r="DY527" s="129"/>
      <c r="DZ527" s="129"/>
      <c r="EA527" s="129"/>
      <c r="EB527" s="129"/>
      <c r="EC527" s="129"/>
      <c r="ED527" s="129"/>
      <c r="EE527" s="129"/>
      <c r="EF527" s="129"/>
      <c r="EG527" s="129"/>
      <c r="EH527" s="129"/>
      <c r="EI527" s="129"/>
      <c r="EJ527" s="129"/>
      <c r="EK527" s="129"/>
      <c r="EL527" s="129"/>
      <c r="EM527" s="129"/>
      <c r="EN527" s="129"/>
      <c r="EO527" s="129"/>
      <c r="EP527" s="129"/>
      <c r="EQ527" s="129"/>
      <c r="ER527" s="129"/>
      <c r="ES527" s="129"/>
      <c r="ET527" s="129"/>
      <c r="EU527" s="129"/>
      <c r="EV527" s="129"/>
      <c r="EW527" s="129"/>
    </row>
    <row r="528" spans="1:153" ht="19.5" customHeight="1">
      <c r="A528" s="45"/>
      <c r="B528" s="52"/>
      <c r="C528" s="323"/>
      <c r="D528" s="324"/>
      <c r="E528" s="324"/>
      <c r="F528" s="324"/>
      <c r="G528" s="324"/>
      <c r="H528" s="324"/>
      <c r="I528" s="324"/>
      <c r="J528" s="324"/>
      <c r="K528" s="324"/>
      <c r="L528" s="324"/>
      <c r="M528" s="324"/>
      <c r="N528" s="324"/>
      <c r="O528" s="324"/>
      <c r="P528" s="324"/>
      <c r="Q528" s="324"/>
      <c r="R528" s="310" t="s">
        <v>3258</v>
      </c>
      <c r="S528" s="310"/>
      <c r="T528" s="311"/>
      <c r="U528" s="294"/>
      <c r="V528" s="312"/>
      <c r="W528" s="313"/>
      <c r="X528" s="313"/>
      <c r="Y528" s="313"/>
      <c r="Z528" s="313"/>
      <c r="AA528" s="313"/>
      <c r="AB528" s="313"/>
      <c r="AC528" s="313"/>
      <c r="AD528" s="313"/>
      <c r="AE528" s="313"/>
      <c r="AF528" s="314"/>
      <c r="AG528" s="120"/>
      <c r="AH528" s="115" t="s">
        <v>6388</v>
      </c>
      <c r="AI528" s="118"/>
      <c r="AJ528" s="312"/>
      <c r="AK528" s="313"/>
      <c r="AL528" s="313"/>
      <c r="AM528" s="313"/>
      <c r="AN528" s="313"/>
      <c r="AO528" s="313"/>
      <c r="AP528" s="313"/>
      <c r="AQ528" s="313"/>
      <c r="AR528" s="313"/>
      <c r="AS528" s="313"/>
      <c r="AT528" s="314"/>
      <c r="AU528" s="120"/>
      <c r="AV528" s="115" t="s">
        <v>6389</v>
      </c>
      <c r="AW528" s="119"/>
      <c r="AX528" s="312"/>
      <c r="AY528" s="313"/>
      <c r="AZ528" s="313"/>
      <c r="BA528" s="313"/>
      <c r="BB528" s="313"/>
      <c r="BC528" s="313"/>
      <c r="BD528" s="313"/>
      <c r="BE528" s="313"/>
      <c r="BF528" s="313"/>
      <c r="BG528" s="313"/>
      <c r="BH528" s="314"/>
      <c r="BI528" s="122"/>
      <c r="BJ528" s="115" t="s">
        <v>2</v>
      </c>
      <c r="BK528" s="200"/>
      <c r="BL528" s="130" t="str">
        <f>IF(BM528&lt;&gt;"","●","")</f>
        <v/>
      </c>
      <c r="BM528" s="132" t="str">
        <f>IF(OR(AND(OR(V528=0,V528=""),OR(AJ528&gt;0,AX528&gt;0)),AND(OR(V528&gt;0,AX528&gt;0),OR(AJ528=0,AJ528="")),AND(OR(V528&gt;0,AJ528&gt;0),OR(AX528=0,AX528=""))),"「レセプト件数」、「算定日数」、「算定回数」のいずれかが「0」か「空白」となっていますが、それ以外が1以上となっています。正しいレセプト件数・算定日数・算定回数をご記入ください。",IF(OR(V528&gt;AJ528,V528&gt;AX528),"「算定日数」あるいは「算定回数」が「レセプト件数」よりも小さくなっています。算定レセプトにおける算定日数・算定回数をご記入ください。",IF(AJ528&gt;AX528,"「算定回数」が「算定日数」よりも小さくなっています。算定日数における算定回数をご記入ください。","")))</f>
        <v/>
      </c>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31"/>
      <c r="CW528" s="131"/>
      <c r="CX528" s="131"/>
      <c r="CY528" s="129"/>
      <c r="CZ528" s="129"/>
      <c r="DA528" s="129"/>
      <c r="DB528" s="129"/>
      <c r="DC528" s="129"/>
      <c r="DD528" s="129"/>
      <c r="DE528" s="129"/>
      <c r="DF528" s="129"/>
      <c r="DG528" s="129"/>
      <c r="DH528" s="129"/>
      <c r="DI528" s="129"/>
      <c r="DJ528" s="129"/>
      <c r="DK528" s="129"/>
      <c r="DL528" s="129"/>
      <c r="DM528" s="129"/>
      <c r="DN528" s="129"/>
      <c r="DO528" s="129"/>
      <c r="DP528" s="129"/>
      <c r="DQ528" s="129"/>
      <c r="DR528" s="129"/>
      <c r="DS528" s="129"/>
      <c r="DT528" s="129"/>
      <c r="DU528" s="129"/>
      <c r="DV528" s="129"/>
      <c r="DW528" s="129"/>
      <c r="DX528" s="129"/>
      <c r="DY528" s="129"/>
      <c r="DZ528" s="129"/>
      <c r="EA528" s="129"/>
      <c r="EB528" s="129"/>
      <c r="EC528" s="129"/>
      <c r="ED528" s="129"/>
      <c r="EE528" s="129"/>
      <c r="EF528" s="129"/>
      <c r="EG528" s="129"/>
      <c r="EH528" s="129"/>
      <c r="EI528" s="129"/>
      <c r="EJ528" s="129"/>
      <c r="EK528" s="129"/>
      <c r="EL528" s="129"/>
      <c r="EM528" s="129"/>
      <c r="EN528" s="129"/>
      <c r="EO528" s="129"/>
      <c r="EP528" s="129"/>
      <c r="EQ528" s="129"/>
      <c r="ER528" s="129"/>
      <c r="ES528" s="129"/>
      <c r="ET528" s="129"/>
      <c r="EU528" s="129"/>
      <c r="EV528" s="129"/>
      <c r="EW528" s="129"/>
    </row>
    <row r="529" spans="1:153" ht="2.25" customHeight="1" thickBot="1">
      <c r="A529" s="45"/>
      <c r="B529" s="53"/>
      <c r="C529" s="325"/>
      <c r="D529" s="326"/>
      <c r="E529" s="326"/>
      <c r="F529" s="326"/>
      <c r="G529" s="326"/>
      <c r="H529" s="326"/>
      <c r="I529" s="326"/>
      <c r="J529" s="326"/>
      <c r="K529" s="326"/>
      <c r="L529" s="326"/>
      <c r="M529" s="326"/>
      <c r="N529" s="326"/>
      <c r="O529" s="326"/>
      <c r="P529" s="326"/>
      <c r="Q529" s="326"/>
      <c r="R529" s="126"/>
      <c r="S529" s="126"/>
      <c r="T529" s="126"/>
      <c r="U529" s="299"/>
      <c r="V529" s="298"/>
      <c r="W529" s="298"/>
      <c r="X529" s="298"/>
      <c r="Y529" s="298"/>
      <c r="Z529" s="298"/>
      <c r="AA529" s="298"/>
      <c r="AB529" s="298"/>
      <c r="AC529" s="298"/>
      <c r="AD529" s="298"/>
      <c r="AE529" s="298"/>
      <c r="AF529" s="298"/>
      <c r="AG529" s="121"/>
      <c r="AH529" s="116"/>
      <c r="AI529" s="299"/>
      <c r="AJ529" s="298"/>
      <c r="AK529" s="298"/>
      <c r="AL529" s="298"/>
      <c r="AM529" s="298"/>
      <c r="AN529" s="298"/>
      <c r="AO529" s="298"/>
      <c r="AP529" s="298"/>
      <c r="AQ529" s="298"/>
      <c r="AR529" s="298"/>
      <c r="AS529" s="298"/>
      <c r="AT529" s="298"/>
      <c r="AU529" s="121"/>
      <c r="AV529" s="116"/>
      <c r="AW529" s="298"/>
      <c r="AX529" s="298"/>
      <c r="AY529" s="298"/>
      <c r="AZ529" s="298"/>
      <c r="BA529" s="298"/>
      <c r="BB529" s="298"/>
      <c r="BC529" s="298"/>
      <c r="BD529" s="298"/>
      <c r="BE529" s="298"/>
      <c r="BF529" s="298"/>
      <c r="BG529" s="298"/>
      <c r="BH529" s="298"/>
      <c r="BI529" s="121"/>
      <c r="BJ529" s="116"/>
      <c r="BK529" s="200"/>
      <c r="BL529" s="129"/>
      <c r="BM529" s="160"/>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c r="DH529" s="129"/>
      <c r="DI529" s="129"/>
      <c r="DJ529" s="129"/>
      <c r="DK529" s="129"/>
      <c r="DL529" s="129"/>
      <c r="DM529" s="129"/>
      <c r="DN529" s="129"/>
      <c r="DO529" s="129"/>
      <c r="DP529" s="129"/>
      <c r="DQ529" s="129"/>
      <c r="DR529" s="129"/>
      <c r="DS529" s="129"/>
      <c r="DT529" s="129"/>
      <c r="DU529" s="129"/>
      <c r="DV529" s="129"/>
      <c r="DW529" s="129"/>
      <c r="DX529" s="129"/>
      <c r="DY529" s="129"/>
      <c r="DZ529" s="129"/>
      <c r="EA529" s="129"/>
      <c r="EB529" s="129"/>
      <c r="EC529" s="129"/>
      <c r="ED529" s="129"/>
      <c r="EE529" s="129"/>
      <c r="EF529" s="129"/>
      <c r="EG529" s="129"/>
      <c r="EH529" s="129"/>
      <c r="EI529" s="129"/>
      <c r="EJ529" s="129"/>
      <c r="EK529" s="129"/>
      <c r="EL529" s="129"/>
      <c r="EM529" s="129"/>
      <c r="EN529" s="129"/>
      <c r="EO529" s="129"/>
      <c r="EP529" s="129"/>
      <c r="EQ529" s="129"/>
      <c r="ER529" s="129"/>
      <c r="ES529" s="129"/>
      <c r="ET529" s="129"/>
      <c r="EU529" s="129"/>
      <c r="EV529" s="129"/>
      <c r="EW529" s="129"/>
    </row>
    <row r="530" spans="1:153" ht="2.25" customHeight="1">
      <c r="A530" s="50"/>
      <c r="B530" s="321" t="s">
        <v>161</v>
      </c>
      <c r="C530" s="332"/>
      <c r="D530" s="332"/>
      <c r="E530" s="332"/>
      <c r="F530" s="332"/>
      <c r="G530" s="332"/>
      <c r="H530" s="332"/>
      <c r="I530" s="332"/>
      <c r="J530" s="332"/>
      <c r="K530" s="332"/>
      <c r="L530" s="332"/>
      <c r="M530" s="332"/>
      <c r="N530" s="332"/>
      <c r="O530" s="332"/>
      <c r="P530" s="332"/>
      <c r="Q530" s="332"/>
      <c r="R530" s="291"/>
      <c r="S530" s="291"/>
      <c r="T530" s="291"/>
      <c r="U530" s="296"/>
      <c r="V530" s="297"/>
      <c r="W530" s="297"/>
      <c r="X530" s="297"/>
      <c r="Y530" s="297"/>
      <c r="Z530" s="297"/>
      <c r="AA530" s="297"/>
      <c r="AB530" s="297"/>
      <c r="AC530" s="297"/>
      <c r="AD530" s="297"/>
      <c r="AE530" s="297"/>
      <c r="AF530" s="297"/>
      <c r="AG530" s="117"/>
      <c r="AH530" s="114"/>
      <c r="AI530" s="371"/>
      <c r="AJ530" s="372"/>
      <c r="AK530" s="372"/>
      <c r="AL530" s="372"/>
      <c r="AM530" s="372"/>
      <c r="AN530" s="372"/>
      <c r="AO530" s="372"/>
      <c r="AP530" s="372"/>
      <c r="AQ530" s="372"/>
      <c r="AR530" s="372"/>
      <c r="AS530" s="372"/>
      <c r="AT530" s="372"/>
      <c r="AU530" s="372"/>
      <c r="AV530" s="372"/>
      <c r="AW530" s="372"/>
      <c r="AX530" s="372"/>
      <c r="AY530" s="372"/>
      <c r="AZ530" s="372"/>
      <c r="BA530" s="372"/>
      <c r="BB530" s="372"/>
      <c r="BC530" s="372"/>
      <c r="BD530" s="372"/>
      <c r="BE530" s="372"/>
      <c r="BF530" s="372"/>
      <c r="BG530" s="372"/>
      <c r="BH530" s="372"/>
      <c r="BI530" s="372"/>
      <c r="BJ530" s="419"/>
      <c r="BK530" s="200"/>
      <c r="BL530" s="129"/>
      <c r="BM530" s="160"/>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129"/>
      <c r="CW530" s="129"/>
      <c r="CX530" s="129"/>
      <c r="CY530" s="129"/>
      <c r="CZ530" s="129"/>
      <c r="DA530" s="129"/>
      <c r="DB530" s="129"/>
      <c r="DC530" s="129"/>
      <c r="DD530" s="129"/>
      <c r="DE530" s="129"/>
      <c r="DF530" s="129"/>
      <c r="DG530" s="129"/>
      <c r="DH530" s="129"/>
      <c r="DI530" s="129"/>
      <c r="DJ530" s="129"/>
      <c r="DK530" s="129"/>
      <c r="DL530" s="129"/>
      <c r="DM530" s="129"/>
      <c r="DN530" s="129"/>
      <c r="DO530" s="129"/>
      <c r="DP530" s="129"/>
      <c r="DQ530" s="129"/>
      <c r="DR530" s="129"/>
      <c r="DS530" s="129"/>
      <c r="DT530" s="129"/>
      <c r="DU530" s="129"/>
      <c r="DV530" s="129"/>
      <c r="DW530" s="129"/>
      <c r="DX530" s="129"/>
      <c r="DY530" s="129"/>
      <c r="DZ530" s="129"/>
      <c r="EA530" s="129"/>
      <c r="EB530" s="129"/>
      <c r="EC530" s="129"/>
      <c r="ED530" s="129"/>
      <c r="EE530" s="129"/>
      <c r="EF530" s="129"/>
      <c r="EG530" s="129"/>
      <c r="EH530" s="129"/>
      <c r="EI530" s="129"/>
      <c r="EJ530" s="129"/>
      <c r="EK530" s="129"/>
      <c r="EL530" s="129"/>
      <c r="EM530" s="129"/>
      <c r="EN530" s="129"/>
      <c r="EO530" s="129"/>
      <c r="EP530" s="129"/>
      <c r="EQ530" s="129"/>
      <c r="ER530" s="129"/>
      <c r="ES530" s="129"/>
      <c r="ET530" s="129"/>
      <c r="EU530" s="129"/>
      <c r="EV530" s="129"/>
      <c r="EW530" s="129"/>
    </row>
    <row r="531" spans="1:153" ht="19.5" customHeight="1">
      <c r="A531" s="45"/>
      <c r="B531" s="333"/>
      <c r="C531" s="334"/>
      <c r="D531" s="334"/>
      <c r="E531" s="334"/>
      <c r="F531" s="334"/>
      <c r="G531" s="334"/>
      <c r="H531" s="334"/>
      <c r="I531" s="334"/>
      <c r="J531" s="334"/>
      <c r="K531" s="334"/>
      <c r="L531" s="334"/>
      <c r="M531" s="334"/>
      <c r="N531" s="334"/>
      <c r="O531" s="334"/>
      <c r="P531" s="334"/>
      <c r="Q531" s="334"/>
      <c r="R531" s="310" t="s">
        <v>3259</v>
      </c>
      <c r="S531" s="310"/>
      <c r="T531" s="311"/>
      <c r="U531" s="294"/>
      <c r="V531" s="312"/>
      <c r="W531" s="313"/>
      <c r="X531" s="313"/>
      <c r="Y531" s="313"/>
      <c r="Z531" s="313"/>
      <c r="AA531" s="313"/>
      <c r="AB531" s="313"/>
      <c r="AC531" s="313"/>
      <c r="AD531" s="313"/>
      <c r="AE531" s="313"/>
      <c r="AF531" s="314"/>
      <c r="AG531" s="122"/>
      <c r="AH531" s="115" t="s">
        <v>0</v>
      </c>
      <c r="AI531" s="307"/>
      <c r="AJ531" s="308"/>
      <c r="AK531" s="308"/>
      <c r="AL531" s="308"/>
      <c r="AM531" s="308"/>
      <c r="AN531" s="308"/>
      <c r="AO531" s="308"/>
      <c r="AP531" s="308"/>
      <c r="AQ531" s="308"/>
      <c r="AR531" s="308"/>
      <c r="AS531" s="308"/>
      <c r="AT531" s="308"/>
      <c r="AU531" s="308"/>
      <c r="AV531" s="308"/>
      <c r="AW531" s="308"/>
      <c r="AX531" s="308"/>
      <c r="AY531" s="308"/>
      <c r="AZ531" s="308"/>
      <c r="BA531" s="308"/>
      <c r="BB531" s="308"/>
      <c r="BC531" s="308"/>
      <c r="BD531" s="308"/>
      <c r="BE531" s="308"/>
      <c r="BF531" s="308"/>
      <c r="BG531" s="308"/>
      <c r="BH531" s="308"/>
      <c r="BI531" s="308"/>
      <c r="BJ531" s="309"/>
      <c r="BK531" s="200"/>
      <c r="BL531" s="130" t="str">
        <f>IF(BM531&lt;&gt;"","●","")</f>
        <v/>
      </c>
      <c r="BM531" s="132" t="str">
        <f>IF(AND(OR(V531=0,V531=""),OR(V534+V537+V540+V543&gt;0,AJ534+AJ537+AJ540+AJ543&gt;0,AX534+AX537+AX540+AX543&gt;0)),"当該項目の「レセプト件数」が「0」か「空白」となっていますが、内訳の項目の「レセプト件数」が1以上となっています。正しいレセプト件数をご記入ください。",IF(COUNTIF(BL534:BL543,"●")&gt;0,"内訳の項目に記入内容の見直しが必要な欄があります。メッセージの内容をご確認のうえ、適宜、ご修正ください。",IF(OR(V531&lt;MAX(V534,V537,V540,V543),V531&gt;V534+V537+V540+V543),"当該項目の「レセプト件数」が、内訳の個別の項目の数値を下回っているか、内訳の合計よりも大きくなっています。正しいレセプト件数をご記入ください。","")))</f>
        <v/>
      </c>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31"/>
      <c r="CW531" s="131"/>
      <c r="CX531" s="131"/>
      <c r="CY531" s="129"/>
      <c r="CZ531" s="129"/>
      <c r="DA531" s="129"/>
      <c r="DB531" s="129"/>
      <c r="DC531" s="129"/>
      <c r="DD531" s="129"/>
      <c r="DE531" s="129"/>
      <c r="DF531" s="129"/>
      <c r="DG531" s="129"/>
      <c r="DH531" s="129"/>
      <c r="DI531" s="129"/>
      <c r="DJ531" s="129"/>
      <c r="DK531" s="129"/>
      <c r="DL531" s="129"/>
      <c r="DM531" s="129"/>
      <c r="DN531" s="129"/>
      <c r="DO531" s="129"/>
      <c r="DP531" s="129"/>
      <c r="DQ531" s="129"/>
      <c r="DR531" s="129"/>
      <c r="DS531" s="129"/>
      <c r="DT531" s="129"/>
      <c r="DU531" s="129"/>
      <c r="DV531" s="129"/>
      <c r="DW531" s="129"/>
      <c r="DX531" s="129"/>
      <c r="DY531" s="129"/>
      <c r="DZ531" s="129"/>
      <c r="EA531" s="129"/>
      <c r="EB531" s="129"/>
      <c r="EC531" s="129"/>
      <c r="ED531" s="129"/>
      <c r="EE531" s="129"/>
      <c r="EF531" s="129"/>
      <c r="EG531" s="129"/>
      <c r="EH531" s="129"/>
      <c r="EI531" s="129"/>
      <c r="EJ531" s="129"/>
      <c r="EK531" s="129"/>
      <c r="EL531" s="129"/>
      <c r="EM531" s="129"/>
      <c r="EN531" s="129"/>
      <c r="EO531" s="129"/>
      <c r="EP531" s="129"/>
      <c r="EQ531" s="129"/>
      <c r="ER531" s="129"/>
      <c r="ES531" s="129"/>
      <c r="ET531" s="129"/>
      <c r="EU531" s="129"/>
      <c r="EV531" s="129"/>
      <c r="EW531" s="129"/>
    </row>
    <row r="532" spans="1:153" ht="2.25" customHeight="1" thickBot="1">
      <c r="A532" s="45"/>
      <c r="B532" s="333"/>
      <c r="C532" s="336"/>
      <c r="D532" s="336"/>
      <c r="E532" s="336"/>
      <c r="F532" s="336"/>
      <c r="G532" s="336"/>
      <c r="H532" s="336"/>
      <c r="I532" s="336"/>
      <c r="J532" s="336"/>
      <c r="K532" s="336"/>
      <c r="L532" s="336"/>
      <c r="M532" s="336"/>
      <c r="N532" s="336"/>
      <c r="O532" s="336"/>
      <c r="P532" s="336"/>
      <c r="Q532" s="336"/>
      <c r="R532" s="126"/>
      <c r="S532" s="126"/>
      <c r="T532" s="126"/>
      <c r="U532" s="299"/>
      <c r="V532" s="298"/>
      <c r="W532" s="298"/>
      <c r="X532" s="298"/>
      <c r="Y532" s="298"/>
      <c r="Z532" s="298"/>
      <c r="AA532" s="298"/>
      <c r="AB532" s="298"/>
      <c r="AC532" s="298"/>
      <c r="AD532" s="298"/>
      <c r="AE532" s="298"/>
      <c r="AF532" s="298"/>
      <c r="AG532" s="121"/>
      <c r="AH532" s="116"/>
      <c r="AI532" s="307"/>
      <c r="AJ532" s="308"/>
      <c r="AK532" s="308"/>
      <c r="AL532" s="308"/>
      <c r="AM532" s="308"/>
      <c r="AN532" s="308"/>
      <c r="AO532" s="308"/>
      <c r="AP532" s="308"/>
      <c r="AQ532" s="308"/>
      <c r="AR532" s="308"/>
      <c r="AS532" s="308"/>
      <c r="AT532" s="308"/>
      <c r="AU532" s="308"/>
      <c r="AV532" s="308"/>
      <c r="AW532" s="308"/>
      <c r="AX532" s="308"/>
      <c r="AY532" s="308"/>
      <c r="AZ532" s="308"/>
      <c r="BA532" s="308"/>
      <c r="BB532" s="308"/>
      <c r="BC532" s="308"/>
      <c r="BD532" s="308"/>
      <c r="BE532" s="308"/>
      <c r="BF532" s="308"/>
      <c r="BG532" s="308"/>
      <c r="BH532" s="308"/>
      <c r="BI532" s="308"/>
      <c r="BJ532" s="309"/>
      <c r="BK532" s="200"/>
      <c r="BL532" s="129"/>
      <c r="BM532" s="160"/>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c r="DH532" s="129"/>
      <c r="DI532" s="129"/>
      <c r="DJ532" s="129"/>
      <c r="DK532" s="129"/>
      <c r="DL532" s="129"/>
      <c r="DM532" s="129"/>
      <c r="DN532" s="129"/>
      <c r="DO532" s="129"/>
      <c r="DP532" s="129"/>
      <c r="DQ532" s="129"/>
      <c r="DR532" s="129"/>
      <c r="DS532" s="129"/>
      <c r="DT532" s="129"/>
      <c r="DU532" s="129"/>
      <c r="DV532" s="129"/>
      <c r="DW532" s="129"/>
      <c r="DX532" s="129"/>
      <c r="DY532" s="129"/>
      <c r="DZ532" s="129"/>
      <c r="EA532" s="129"/>
      <c r="EB532" s="129"/>
      <c r="EC532" s="129"/>
      <c r="ED532" s="129"/>
      <c r="EE532" s="129"/>
      <c r="EF532" s="129"/>
      <c r="EG532" s="129"/>
      <c r="EH532" s="129"/>
      <c r="EI532" s="129"/>
      <c r="EJ532" s="129"/>
      <c r="EK532" s="129"/>
      <c r="EL532" s="129"/>
      <c r="EM532" s="129"/>
      <c r="EN532" s="129"/>
      <c r="EO532" s="129"/>
      <c r="EP532" s="129"/>
      <c r="EQ532" s="129"/>
      <c r="ER532" s="129"/>
      <c r="ES532" s="129"/>
      <c r="ET532" s="129"/>
      <c r="EU532" s="129"/>
      <c r="EV532" s="129"/>
      <c r="EW532" s="129"/>
    </row>
    <row r="533" spans="1:153" ht="2.25" customHeight="1">
      <c r="A533" s="50"/>
      <c r="B533" s="52"/>
      <c r="C533" s="321" t="s">
        <v>157</v>
      </c>
      <c r="D533" s="322"/>
      <c r="E533" s="322"/>
      <c r="F533" s="322"/>
      <c r="G533" s="322"/>
      <c r="H533" s="322"/>
      <c r="I533" s="322"/>
      <c r="J533" s="322"/>
      <c r="K533" s="322"/>
      <c r="L533" s="322"/>
      <c r="M533" s="322"/>
      <c r="N533" s="322"/>
      <c r="O533" s="322"/>
      <c r="P533" s="322"/>
      <c r="Q533" s="322"/>
      <c r="R533" s="291"/>
      <c r="S533" s="291"/>
      <c r="T533" s="291"/>
      <c r="U533" s="296"/>
      <c r="V533" s="297"/>
      <c r="W533" s="297"/>
      <c r="X533" s="297"/>
      <c r="Y533" s="297"/>
      <c r="Z533" s="297"/>
      <c r="AA533" s="297"/>
      <c r="AB533" s="297"/>
      <c r="AC533" s="297"/>
      <c r="AD533" s="297"/>
      <c r="AE533" s="297"/>
      <c r="AF533" s="297"/>
      <c r="AG533" s="117"/>
      <c r="AH533" s="114"/>
      <c r="AI533" s="307"/>
      <c r="AJ533" s="308"/>
      <c r="AK533" s="308"/>
      <c r="AL533" s="308"/>
      <c r="AM533" s="308"/>
      <c r="AN533" s="308"/>
      <c r="AO533" s="308"/>
      <c r="AP533" s="308"/>
      <c r="AQ533" s="308"/>
      <c r="AR533" s="308"/>
      <c r="AS533" s="308"/>
      <c r="AT533" s="308"/>
      <c r="AU533" s="308"/>
      <c r="AV533" s="308"/>
      <c r="AW533" s="308"/>
      <c r="AX533" s="308"/>
      <c r="AY533" s="308"/>
      <c r="AZ533" s="308"/>
      <c r="BA533" s="308"/>
      <c r="BB533" s="308"/>
      <c r="BC533" s="308"/>
      <c r="BD533" s="308"/>
      <c r="BE533" s="308"/>
      <c r="BF533" s="308"/>
      <c r="BG533" s="308"/>
      <c r="BH533" s="308"/>
      <c r="BI533" s="308"/>
      <c r="BJ533" s="309"/>
      <c r="BK533" s="200"/>
      <c r="BL533" s="129"/>
      <c r="BM533" s="160"/>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129"/>
      <c r="CW533" s="129"/>
      <c r="CX533" s="129"/>
      <c r="CY533" s="129"/>
      <c r="CZ533" s="129"/>
      <c r="DA533" s="129"/>
      <c r="DB533" s="129"/>
      <c r="DC533" s="129"/>
      <c r="DD533" s="129"/>
      <c r="DE533" s="129"/>
      <c r="DF533" s="129"/>
      <c r="DG533" s="129"/>
      <c r="DH533" s="129"/>
      <c r="DI533" s="129"/>
      <c r="DJ533" s="129"/>
      <c r="DK533" s="129"/>
      <c r="DL533" s="129"/>
      <c r="DM533" s="129"/>
      <c r="DN533" s="129"/>
      <c r="DO533" s="129"/>
      <c r="DP533" s="129"/>
      <c r="DQ533" s="129"/>
      <c r="DR533" s="129"/>
      <c r="DS533" s="129"/>
      <c r="DT533" s="129"/>
      <c r="DU533" s="129"/>
      <c r="DV533" s="129"/>
      <c r="DW533" s="129"/>
      <c r="DX533" s="129"/>
      <c r="DY533" s="129"/>
      <c r="DZ533" s="129"/>
      <c r="EA533" s="129"/>
      <c r="EB533" s="129"/>
      <c r="EC533" s="129"/>
      <c r="ED533" s="129"/>
      <c r="EE533" s="129"/>
      <c r="EF533" s="129"/>
      <c r="EG533" s="129"/>
      <c r="EH533" s="129"/>
      <c r="EI533" s="129"/>
      <c r="EJ533" s="129"/>
      <c r="EK533" s="129"/>
      <c r="EL533" s="129"/>
      <c r="EM533" s="129"/>
      <c r="EN533" s="129"/>
      <c r="EO533" s="129"/>
      <c r="EP533" s="129"/>
      <c r="EQ533" s="129"/>
      <c r="ER533" s="129"/>
      <c r="ES533" s="129"/>
      <c r="ET533" s="129"/>
      <c r="EU533" s="129"/>
      <c r="EV533" s="129"/>
      <c r="EW533" s="129"/>
    </row>
    <row r="534" spans="1:153" ht="19.5" customHeight="1">
      <c r="A534" s="45"/>
      <c r="B534" s="53"/>
      <c r="C534" s="323"/>
      <c r="D534" s="324"/>
      <c r="E534" s="324"/>
      <c r="F534" s="324"/>
      <c r="G534" s="324"/>
      <c r="H534" s="324"/>
      <c r="I534" s="324"/>
      <c r="J534" s="324"/>
      <c r="K534" s="324"/>
      <c r="L534" s="324"/>
      <c r="M534" s="324"/>
      <c r="N534" s="324"/>
      <c r="O534" s="324"/>
      <c r="P534" s="324"/>
      <c r="Q534" s="324"/>
      <c r="R534" s="310" t="s">
        <v>3260</v>
      </c>
      <c r="S534" s="310"/>
      <c r="T534" s="311"/>
      <c r="U534" s="294"/>
      <c r="V534" s="312"/>
      <c r="W534" s="313"/>
      <c r="X534" s="313"/>
      <c r="Y534" s="313"/>
      <c r="Z534" s="313"/>
      <c r="AA534" s="313"/>
      <c r="AB534" s="313"/>
      <c r="AC534" s="313"/>
      <c r="AD534" s="313"/>
      <c r="AE534" s="313"/>
      <c r="AF534" s="314"/>
      <c r="AG534" s="122"/>
      <c r="AH534" s="115" t="s">
        <v>0</v>
      </c>
      <c r="AI534" s="307"/>
      <c r="AJ534" s="308"/>
      <c r="AK534" s="308"/>
      <c r="AL534" s="308"/>
      <c r="AM534" s="308"/>
      <c r="AN534" s="308"/>
      <c r="AO534" s="308"/>
      <c r="AP534" s="308"/>
      <c r="AQ534" s="308"/>
      <c r="AR534" s="308"/>
      <c r="AS534" s="308"/>
      <c r="AT534" s="308"/>
      <c r="AU534" s="308"/>
      <c r="AV534" s="308"/>
      <c r="AW534" s="308"/>
      <c r="AX534" s="308"/>
      <c r="AY534" s="308"/>
      <c r="AZ534" s="308"/>
      <c r="BA534" s="308"/>
      <c r="BB534" s="308"/>
      <c r="BC534" s="308"/>
      <c r="BD534" s="308"/>
      <c r="BE534" s="308"/>
      <c r="BF534" s="308"/>
      <c r="BG534" s="308"/>
      <c r="BH534" s="308"/>
      <c r="BI534" s="308"/>
      <c r="BJ534" s="309"/>
      <c r="BK534" s="200"/>
      <c r="BL534" s="130" t="str">
        <f>IF(BM534&lt;&gt;"","●","")</f>
        <v/>
      </c>
      <c r="BM534" s="132"/>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31"/>
      <c r="CW534" s="131"/>
      <c r="CX534" s="131"/>
      <c r="CY534" s="129"/>
      <c r="CZ534" s="129"/>
      <c r="DA534" s="129"/>
      <c r="DB534" s="129"/>
      <c r="DC534" s="129"/>
      <c r="DD534" s="129"/>
      <c r="DE534" s="129"/>
      <c r="DF534" s="129"/>
      <c r="DG534" s="129"/>
      <c r="DH534" s="129"/>
      <c r="DI534" s="129"/>
      <c r="DJ534" s="129"/>
      <c r="DK534" s="129"/>
      <c r="DL534" s="129"/>
      <c r="DM534" s="129"/>
      <c r="DN534" s="129"/>
      <c r="DO534" s="129"/>
      <c r="DP534" s="129"/>
      <c r="DQ534" s="129"/>
      <c r="DR534" s="129"/>
      <c r="DS534" s="129"/>
      <c r="DT534" s="129"/>
      <c r="DU534" s="129"/>
      <c r="DV534" s="129"/>
      <c r="DW534" s="129"/>
      <c r="DX534" s="129"/>
      <c r="DY534" s="129"/>
      <c r="DZ534" s="129"/>
      <c r="EA534" s="129"/>
      <c r="EB534" s="129"/>
      <c r="EC534" s="129"/>
      <c r="ED534" s="129"/>
      <c r="EE534" s="129"/>
      <c r="EF534" s="129"/>
      <c r="EG534" s="129"/>
      <c r="EH534" s="129"/>
      <c r="EI534" s="129"/>
      <c r="EJ534" s="129"/>
      <c r="EK534" s="129"/>
      <c r="EL534" s="129"/>
      <c r="EM534" s="129"/>
      <c r="EN534" s="129"/>
      <c r="EO534" s="129"/>
      <c r="EP534" s="129"/>
      <c r="EQ534" s="129"/>
      <c r="ER534" s="129"/>
      <c r="ES534" s="129"/>
      <c r="ET534" s="129"/>
      <c r="EU534" s="129"/>
      <c r="EV534" s="129"/>
      <c r="EW534" s="129"/>
    </row>
    <row r="535" spans="1:153" ht="2.25" customHeight="1" thickBot="1">
      <c r="A535" s="45"/>
      <c r="B535" s="53"/>
      <c r="C535" s="325"/>
      <c r="D535" s="326"/>
      <c r="E535" s="326"/>
      <c r="F535" s="326"/>
      <c r="G535" s="326"/>
      <c r="H535" s="326"/>
      <c r="I535" s="326"/>
      <c r="J535" s="326"/>
      <c r="K535" s="326"/>
      <c r="L535" s="326"/>
      <c r="M535" s="326"/>
      <c r="N535" s="326"/>
      <c r="O535" s="326"/>
      <c r="P535" s="326"/>
      <c r="Q535" s="326"/>
      <c r="R535" s="126"/>
      <c r="S535" s="126"/>
      <c r="T535" s="126"/>
      <c r="U535" s="299"/>
      <c r="V535" s="298"/>
      <c r="W535" s="298"/>
      <c r="X535" s="298"/>
      <c r="Y535" s="298"/>
      <c r="Z535" s="298"/>
      <c r="AA535" s="298"/>
      <c r="AB535" s="298"/>
      <c r="AC535" s="298"/>
      <c r="AD535" s="298"/>
      <c r="AE535" s="298"/>
      <c r="AF535" s="298"/>
      <c r="AG535" s="121"/>
      <c r="AH535" s="116"/>
      <c r="AI535" s="307"/>
      <c r="AJ535" s="308"/>
      <c r="AK535" s="308"/>
      <c r="AL535" s="308"/>
      <c r="AM535" s="308"/>
      <c r="AN535" s="308"/>
      <c r="AO535" s="308"/>
      <c r="AP535" s="308"/>
      <c r="AQ535" s="308"/>
      <c r="AR535" s="308"/>
      <c r="AS535" s="308"/>
      <c r="AT535" s="308"/>
      <c r="AU535" s="308"/>
      <c r="AV535" s="308"/>
      <c r="AW535" s="308"/>
      <c r="AX535" s="308"/>
      <c r="AY535" s="308"/>
      <c r="AZ535" s="308"/>
      <c r="BA535" s="308"/>
      <c r="BB535" s="308"/>
      <c r="BC535" s="308"/>
      <c r="BD535" s="308"/>
      <c r="BE535" s="308"/>
      <c r="BF535" s="308"/>
      <c r="BG535" s="308"/>
      <c r="BH535" s="308"/>
      <c r="BI535" s="308"/>
      <c r="BJ535" s="309"/>
      <c r="BK535" s="200"/>
      <c r="BL535" s="129"/>
      <c r="BM535" s="160"/>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c r="DH535" s="129"/>
      <c r="DI535" s="129"/>
      <c r="DJ535" s="129"/>
      <c r="DK535" s="129"/>
      <c r="DL535" s="129"/>
      <c r="DM535" s="129"/>
      <c r="DN535" s="129"/>
      <c r="DO535" s="129"/>
      <c r="DP535" s="129"/>
      <c r="DQ535" s="129"/>
      <c r="DR535" s="129"/>
      <c r="DS535" s="129"/>
      <c r="DT535" s="129"/>
      <c r="DU535" s="129"/>
      <c r="DV535" s="129"/>
      <c r="DW535" s="129"/>
      <c r="DX535" s="129"/>
      <c r="DY535" s="129"/>
      <c r="DZ535" s="129"/>
      <c r="EA535" s="129"/>
      <c r="EB535" s="129"/>
      <c r="EC535" s="129"/>
      <c r="ED535" s="129"/>
      <c r="EE535" s="129"/>
      <c r="EF535" s="129"/>
      <c r="EG535" s="129"/>
      <c r="EH535" s="129"/>
      <c r="EI535" s="129"/>
      <c r="EJ535" s="129"/>
      <c r="EK535" s="129"/>
      <c r="EL535" s="129"/>
      <c r="EM535" s="129"/>
      <c r="EN535" s="129"/>
      <c r="EO535" s="129"/>
      <c r="EP535" s="129"/>
      <c r="EQ535" s="129"/>
      <c r="ER535" s="129"/>
      <c r="ES535" s="129"/>
      <c r="ET535" s="129"/>
      <c r="EU535" s="129"/>
      <c r="EV535" s="129"/>
      <c r="EW535" s="129"/>
    </row>
    <row r="536" spans="1:153" ht="2.25" customHeight="1">
      <c r="A536" s="50"/>
      <c r="B536" s="53"/>
      <c r="C536" s="321" t="s">
        <v>158</v>
      </c>
      <c r="D536" s="322"/>
      <c r="E536" s="322"/>
      <c r="F536" s="322"/>
      <c r="G536" s="322"/>
      <c r="H536" s="322"/>
      <c r="I536" s="322"/>
      <c r="J536" s="322"/>
      <c r="K536" s="322"/>
      <c r="L536" s="322"/>
      <c r="M536" s="322"/>
      <c r="N536" s="322"/>
      <c r="O536" s="322"/>
      <c r="P536" s="322"/>
      <c r="Q536" s="322"/>
      <c r="R536" s="291"/>
      <c r="S536" s="291"/>
      <c r="T536" s="291"/>
      <c r="U536" s="296"/>
      <c r="V536" s="297"/>
      <c r="W536" s="297"/>
      <c r="X536" s="297"/>
      <c r="Y536" s="297"/>
      <c r="Z536" s="297"/>
      <c r="AA536" s="297"/>
      <c r="AB536" s="297"/>
      <c r="AC536" s="297"/>
      <c r="AD536" s="297"/>
      <c r="AE536" s="297"/>
      <c r="AF536" s="297"/>
      <c r="AG536" s="117"/>
      <c r="AH536" s="114"/>
      <c r="AI536" s="307"/>
      <c r="AJ536" s="308"/>
      <c r="AK536" s="308"/>
      <c r="AL536" s="308"/>
      <c r="AM536" s="308"/>
      <c r="AN536" s="308"/>
      <c r="AO536" s="308"/>
      <c r="AP536" s="308"/>
      <c r="AQ536" s="308"/>
      <c r="AR536" s="308"/>
      <c r="AS536" s="308"/>
      <c r="AT536" s="308"/>
      <c r="AU536" s="308"/>
      <c r="AV536" s="308"/>
      <c r="AW536" s="308"/>
      <c r="AX536" s="308"/>
      <c r="AY536" s="308"/>
      <c r="AZ536" s="308"/>
      <c r="BA536" s="308"/>
      <c r="BB536" s="308"/>
      <c r="BC536" s="308"/>
      <c r="BD536" s="308"/>
      <c r="BE536" s="308"/>
      <c r="BF536" s="308"/>
      <c r="BG536" s="308"/>
      <c r="BH536" s="308"/>
      <c r="BI536" s="308"/>
      <c r="BJ536" s="309"/>
      <c r="BK536" s="200"/>
      <c r="BL536" s="129"/>
      <c r="BM536" s="160"/>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29"/>
      <c r="CY536" s="129"/>
      <c r="CZ536" s="129"/>
      <c r="DA536" s="129"/>
      <c r="DB536" s="129"/>
      <c r="DC536" s="129"/>
      <c r="DD536" s="129"/>
      <c r="DE536" s="129"/>
      <c r="DF536" s="129"/>
      <c r="DG536" s="129"/>
      <c r="DH536" s="129"/>
      <c r="DI536" s="129"/>
      <c r="DJ536" s="129"/>
      <c r="DK536" s="129"/>
      <c r="DL536" s="129"/>
      <c r="DM536" s="129"/>
      <c r="DN536" s="129"/>
      <c r="DO536" s="129"/>
      <c r="DP536" s="129"/>
      <c r="DQ536" s="129"/>
      <c r="DR536" s="129"/>
      <c r="DS536" s="129"/>
      <c r="DT536" s="129"/>
      <c r="DU536" s="129"/>
      <c r="DV536" s="129"/>
      <c r="DW536" s="129"/>
      <c r="DX536" s="129"/>
      <c r="DY536" s="129"/>
      <c r="DZ536" s="129"/>
      <c r="EA536" s="129"/>
      <c r="EB536" s="129"/>
      <c r="EC536" s="129"/>
      <c r="ED536" s="129"/>
      <c r="EE536" s="129"/>
      <c r="EF536" s="129"/>
      <c r="EG536" s="129"/>
      <c r="EH536" s="129"/>
      <c r="EI536" s="129"/>
      <c r="EJ536" s="129"/>
      <c r="EK536" s="129"/>
      <c r="EL536" s="129"/>
      <c r="EM536" s="129"/>
      <c r="EN536" s="129"/>
      <c r="EO536" s="129"/>
      <c r="EP536" s="129"/>
      <c r="EQ536" s="129"/>
      <c r="ER536" s="129"/>
      <c r="ES536" s="129"/>
      <c r="ET536" s="129"/>
      <c r="EU536" s="129"/>
      <c r="EV536" s="129"/>
      <c r="EW536" s="129"/>
    </row>
    <row r="537" spans="1:153" ht="19.5" customHeight="1">
      <c r="A537" s="45"/>
      <c r="B537" s="53"/>
      <c r="C537" s="323"/>
      <c r="D537" s="324"/>
      <c r="E537" s="324"/>
      <c r="F537" s="324"/>
      <c r="G537" s="324"/>
      <c r="H537" s="324"/>
      <c r="I537" s="324"/>
      <c r="J537" s="324"/>
      <c r="K537" s="324"/>
      <c r="L537" s="324"/>
      <c r="M537" s="324"/>
      <c r="N537" s="324"/>
      <c r="O537" s="324"/>
      <c r="P537" s="324"/>
      <c r="Q537" s="324"/>
      <c r="R537" s="310" t="s">
        <v>3261</v>
      </c>
      <c r="S537" s="310"/>
      <c r="T537" s="311"/>
      <c r="U537" s="294"/>
      <c r="V537" s="312"/>
      <c r="W537" s="313"/>
      <c r="X537" s="313"/>
      <c r="Y537" s="313"/>
      <c r="Z537" s="313"/>
      <c r="AA537" s="313"/>
      <c r="AB537" s="313"/>
      <c r="AC537" s="313"/>
      <c r="AD537" s="313"/>
      <c r="AE537" s="313"/>
      <c r="AF537" s="314"/>
      <c r="AG537" s="122"/>
      <c r="AH537" s="115" t="s">
        <v>0</v>
      </c>
      <c r="AI537" s="307"/>
      <c r="AJ537" s="308"/>
      <c r="AK537" s="308"/>
      <c r="AL537" s="308"/>
      <c r="AM537" s="308"/>
      <c r="AN537" s="308"/>
      <c r="AO537" s="308"/>
      <c r="AP537" s="308"/>
      <c r="AQ537" s="308"/>
      <c r="AR537" s="308"/>
      <c r="AS537" s="308"/>
      <c r="AT537" s="308"/>
      <c r="AU537" s="308"/>
      <c r="AV537" s="308"/>
      <c r="AW537" s="308"/>
      <c r="AX537" s="308"/>
      <c r="AY537" s="308"/>
      <c r="AZ537" s="308"/>
      <c r="BA537" s="308"/>
      <c r="BB537" s="308"/>
      <c r="BC537" s="308"/>
      <c r="BD537" s="308"/>
      <c r="BE537" s="308"/>
      <c r="BF537" s="308"/>
      <c r="BG537" s="308"/>
      <c r="BH537" s="308"/>
      <c r="BI537" s="308"/>
      <c r="BJ537" s="309"/>
      <c r="BK537" s="200"/>
      <c r="BL537" s="130" t="str">
        <f>IF(BM537&lt;&gt;"","●","")</f>
        <v/>
      </c>
      <c r="BM537" s="132"/>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31"/>
      <c r="CW537" s="131"/>
      <c r="CX537" s="131"/>
      <c r="CY537" s="129"/>
      <c r="CZ537" s="129"/>
      <c r="DA537" s="129"/>
      <c r="DB537" s="129"/>
      <c r="DC537" s="129"/>
      <c r="DD537" s="129"/>
      <c r="DE537" s="129"/>
      <c r="DF537" s="129"/>
      <c r="DG537" s="129"/>
      <c r="DH537" s="129"/>
      <c r="DI537" s="129"/>
      <c r="DJ537" s="129"/>
      <c r="DK537" s="129"/>
      <c r="DL537" s="129"/>
      <c r="DM537" s="129"/>
      <c r="DN537" s="129"/>
      <c r="DO537" s="129"/>
      <c r="DP537" s="129"/>
      <c r="DQ537" s="129"/>
      <c r="DR537" s="129"/>
      <c r="DS537" s="129"/>
      <c r="DT537" s="129"/>
      <c r="DU537" s="129"/>
      <c r="DV537" s="129"/>
      <c r="DW537" s="129"/>
      <c r="DX537" s="129"/>
      <c r="DY537" s="129"/>
      <c r="DZ537" s="129"/>
      <c r="EA537" s="129"/>
      <c r="EB537" s="129"/>
      <c r="EC537" s="129"/>
      <c r="ED537" s="129"/>
      <c r="EE537" s="129"/>
      <c r="EF537" s="129"/>
      <c r="EG537" s="129"/>
      <c r="EH537" s="129"/>
      <c r="EI537" s="129"/>
      <c r="EJ537" s="129"/>
      <c r="EK537" s="129"/>
      <c r="EL537" s="129"/>
      <c r="EM537" s="129"/>
      <c r="EN537" s="129"/>
      <c r="EO537" s="129"/>
      <c r="EP537" s="129"/>
      <c r="EQ537" s="129"/>
      <c r="ER537" s="129"/>
      <c r="ES537" s="129"/>
      <c r="ET537" s="129"/>
      <c r="EU537" s="129"/>
      <c r="EV537" s="129"/>
      <c r="EW537" s="129"/>
    </row>
    <row r="538" spans="1:153" ht="2.25" customHeight="1" thickBot="1">
      <c r="A538" s="45"/>
      <c r="B538" s="53"/>
      <c r="C538" s="325"/>
      <c r="D538" s="326"/>
      <c r="E538" s="326"/>
      <c r="F538" s="326"/>
      <c r="G538" s="326"/>
      <c r="H538" s="326"/>
      <c r="I538" s="326"/>
      <c r="J538" s="326"/>
      <c r="K538" s="326"/>
      <c r="L538" s="326"/>
      <c r="M538" s="326"/>
      <c r="N538" s="326"/>
      <c r="O538" s="326"/>
      <c r="P538" s="326"/>
      <c r="Q538" s="326"/>
      <c r="R538" s="126"/>
      <c r="S538" s="126"/>
      <c r="T538" s="126"/>
      <c r="U538" s="299"/>
      <c r="V538" s="298"/>
      <c r="W538" s="298"/>
      <c r="X538" s="298"/>
      <c r="Y538" s="298"/>
      <c r="Z538" s="298"/>
      <c r="AA538" s="298"/>
      <c r="AB538" s="298"/>
      <c r="AC538" s="298"/>
      <c r="AD538" s="298"/>
      <c r="AE538" s="298"/>
      <c r="AF538" s="298"/>
      <c r="AG538" s="121"/>
      <c r="AH538" s="116"/>
      <c r="AI538" s="307"/>
      <c r="AJ538" s="308"/>
      <c r="AK538" s="308"/>
      <c r="AL538" s="308"/>
      <c r="AM538" s="308"/>
      <c r="AN538" s="308"/>
      <c r="AO538" s="308"/>
      <c r="AP538" s="308"/>
      <c r="AQ538" s="308"/>
      <c r="AR538" s="308"/>
      <c r="AS538" s="308"/>
      <c r="AT538" s="308"/>
      <c r="AU538" s="308"/>
      <c r="AV538" s="308"/>
      <c r="AW538" s="308"/>
      <c r="AX538" s="308"/>
      <c r="AY538" s="308"/>
      <c r="AZ538" s="308"/>
      <c r="BA538" s="308"/>
      <c r="BB538" s="308"/>
      <c r="BC538" s="308"/>
      <c r="BD538" s="308"/>
      <c r="BE538" s="308"/>
      <c r="BF538" s="308"/>
      <c r="BG538" s="308"/>
      <c r="BH538" s="308"/>
      <c r="BI538" s="308"/>
      <c r="BJ538" s="309"/>
      <c r="BK538" s="200"/>
      <c r="BL538" s="129"/>
      <c r="BM538" s="160"/>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c r="DH538" s="129"/>
      <c r="DI538" s="129"/>
      <c r="DJ538" s="129"/>
      <c r="DK538" s="129"/>
      <c r="DL538" s="129"/>
      <c r="DM538" s="129"/>
      <c r="DN538" s="129"/>
      <c r="DO538" s="129"/>
      <c r="DP538" s="129"/>
      <c r="DQ538" s="129"/>
      <c r="DR538" s="129"/>
      <c r="DS538" s="129"/>
      <c r="DT538" s="129"/>
      <c r="DU538" s="129"/>
      <c r="DV538" s="129"/>
      <c r="DW538" s="129"/>
      <c r="DX538" s="129"/>
      <c r="DY538" s="129"/>
      <c r="DZ538" s="129"/>
      <c r="EA538" s="129"/>
      <c r="EB538" s="129"/>
      <c r="EC538" s="129"/>
      <c r="ED538" s="129"/>
      <c r="EE538" s="129"/>
      <c r="EF538" s="129"/>
      <c r="EG538" s="129"/>
      <c r="EH538" s="129"/>
      <c r="EI538" s="129"/>
      <c r="EJ538" s="129"/>
      <c r="EK538" s="129"/>
      <c r="EL538" s="129"/>
      <c r="EM538" s="129"/>
      <c r="EN538" s="129"/>
      <c r="EO538" s="129"/>
      <c r="EP538" s="129"/>
      <c r="EQ538" s="129"/>
      <c r="ER538" s="129"/>
      <c r="ES538" s="129"/>
      <c r="ET538" s="129"/>
      <c r="EU538" s="129"/>
      <c r="EV538" s="129"/>
      <c r="EW538" s="129"/>
    </row>
    <row r="539" spans="1:153" ht="2.25" customHeight="1">
      <c r="A539" s="50"/>
      <c r="B539" s="53"/>
      <c r="C539" s="321" t="s">
        <v>160</v>
      </c>
      <c r="D539" s="322"/>
      <c r="E539" s="322"/>
      <c r="F539" s="322"/>
      <c r="G539" s="322"/>
      <c r="H539" s="322"/>
      <c r="I539" s="322"/>
      <c r="J539" s="322"/>
      <c r="K539" s="322"/>
      <c r="L539" s="322"/>
      <c r="M539" s="322"/>
      <c r="N539" s="322"/>
      <c r="O539" s="322"/>
      <c r="P539" s="322"/>
      <c r="Q539" s="322"/>
      <c r="R539" s="291"/>
      <c r="S539" s="291"/>
      <c r="T539" s="291"/>
      <c r="U539" s="296"/>
      <c r="V539" s="297"/>
      <c r="W539" s="297"/>
      <c r="X539" s="297"/>
      <c r="Y539" s="297"/>
      <c r="Z539" s="297"/>
      <c r="AA539" s="297"/>
      <c r="AB539" s="297"/>
      <c r="AC539" s="297"/>
      <c r="AD539" s="297"/>
      <c r="AE539" s="297"/>
      <c r="AF539" s="297"/>
      <c r="AG539" s="117"/>
      <c r="AH539" s="114"/>
      <c r="AI539" s="307"/>
      <c r="AJ539" s="308"/>
      <c r="AK539" s="308"/>
      <c r="AL539" s="308"/>
      <c r="AM539" s="308"/>
      <c r="AN539" s="308"/>
      <c r="AO539" s="308"/>
      <c r="AP539" s="308"/>
      <c r="AQ539" s="308"/>
      <c r="AR539" s="308"/>
      <c r="AS539" s="308"/>
      <c r="AT539" s="308"/>
      <c r="AU539" s="308"/>
      <c r="AV539" s="308"/>
      <c r="AW539" s="308"/>
      <c r="AX539" s="308"/>
      <c r="AY539" s="308"/>
      <c r="AZ539" s="308"/>
      <c r="BA539" s="308"/>
      <c r="BB539" s="308"/>
      <c r="BC539" s="308"/>
      <c r="BD539" s="308"/>
      <c r="BE539" s="308"/>
      <c r="BF539" s="308"/>
      <c r="BG539" s="308"/>
      <c r="BH539" s="308"/>
      <c r="BI539" s="308"/>
      <c r="BJ539" s="309"/>
      <c r="BK539" s="200"/>
      <c r="BL539" s="129"/>
      <c r="BM539" s="160"/>
      <c r="BN539" s="129"/>
      <c r="BO539" s="129"/>
      <c r="BP539" s="129"/>
      <c r="BQ539" s="129"/>
      <c r="BR539" s="129"/>
      <c r="BS539" s="129"/>
      <c r="BT539" s="129"/>
      <c r="BU539" s="129"/>
      <c r="BV539" s="129"/>
      <c r="BW539" s="129"/>
      <c r="BX539" s="129"/>
      <c r="BY539" s="129"/>
      <c r="BZ539" s="129"/>
      <c r="CA539" s="129"/>
      <c r="CB539" s="129"/>
      <c r="CC539" s="129"/>
      <c r="CD539" s="129"/>
      <c r="CE539" s="129"/>
      <c r="CF539" s="129"/>
      <c r="CG539" s="129"/>
      <c r="CH539" s="129"/>
      <c r="CI539" s="129"/>
      <c r="CJ539" s="129"/>
      <c r="CK539" s="129"/>
      <c r="CL539" s="129"/>
      <c r="CM539" s="129"/>
      <c r="CN539" s="129"/>
      <c r="CO539" s="129"/>
      <c r="CP539" s="129"/>
      <c r="CQ539" s="129"/>
      <c r="CR539" s="129"/>
      <c r="CS539" s="129"/>
      <c r="CT539" s="129"/>
      <c r="CU539" s="129"/>
      <c r="CV539" s="129"/>
      <c r="CW539" s="129"/>
      <c r="CX539" s="129"/>
      <c r="CY539" s="129"/>
      <c r="CZ539" s="129"/>
      <c r="DA539" s="129"/>
      <c r="DB539" s="129"/>
      <c r="DC539" s="129"/>
      <c r="DD539" s="129"/>
      <c r="DE539" s="129"/>
      <c r="DF539" s="129"/>
      <c r="DG539" s="129"/>
      <c r="DH539" s="129"/>
      <c r="DI539" s="129"/>
      <c r="DJ539" s="129"/>
      <c r="DK539" s="129"/>
      <c r="DL539" s="129"/>
      <c r="DM539" s="129"/>
      <c r="DN539" s="129"/>
      <c r="DO539" s="129"/>
      <c r="DP539" s="129"/>
      <c r="DQ539" s="129"/>
      <c r="DR539" s="129"/>
      <c r="DS539" s="129"/>
      <c r="DT539" s="129"/>
      <c r="DU539" s="129"/>
      <c r="DV539" s="129"/>
      <c r="DW539" s="129"/>
      <c r="DX539" s="129"/>
      <c r="DY539" s="129"/>
      <c r="DZ539" s="129"/>
      <c r="EA539" s="129"/>
      <c r="EB539" s="129"/>
      <c r="EC539" s="129"/>
      <c r="ED539" s="129"/>
      <c r="EE539" s="129"/>
      <c r="EF539" s="129"/>
      <c r="EG539" s="129"/>
      <c r="EH539" s="129"/>
      <c r="EI539" s="129"/>
      <c r="EJ539" s="129"/>
      <c r="EK539" s="129"/>
      <c r="EL539" s="129"/>
      <c r="EM539" s="129"/>
      <c r="EN539" s="129"/>
      <c r="EO539" s="129"/>
      <c r="EP539" s="129"/>
      <c r="EQ539" s="129"/>
      <c r="ER539" s="129"/>
      <c r="ES539" s="129"/>
      <c r="ET539" s="129"/>
      <c r="EU539" s="129"/>
      <c r="EV539" s="129"/>
      <c r="EW539" s="129"/>
    </row>
    <row r="540" spans="1:153" ht="19.5" customHeight="1">
      <c r="A540" s="45"/>
      <c r="B540" s="53"/>
      <c r="C540" s="323"/>
      <c r="D540" s="324"/>
      <c r="E540" s="324"/>
      <c r="F540" s="324"/>
      <c r="G540" s="324"/>
      <c r="H540" s="324"/>
      <c r="I540" s="324"/>
      <c r="J540" s="324"/>
      <c r="K540" s="324"/>
      <c r="L540" s="324"/>
      <c r="M540" s="324"/>
      <c r="N540" s="324"/>
      <c r="O540" s="324"/>
      <c r="P540" s="324"/>
      <c r="Q540" s="324"/>
      <c r="R540" s="310" t="s">
        <v>3262</v>
      </c>
      <c r="S540" s="310"/>
      <c r="T540" s="311"/>
      <c r="U540" s="294"/>
      <c r="V540" s="312"/>
      <c r="W540" s="313"/>
      <c r="X540" s="313"/>
      <c r="Y540" s="313"/>
      <c r="Z540" s="313"/>
      <c r="AA540" s="313"/>
      <c r="AB540" s="313"/>
      <c r="AC540" s="313"/>
      <c r="AD540" s="313"/>
      <c r="AE540" s="313"/>
      <c r="AF540" s="314"/>
      <c r="AG540" s="122"/>
      <c r="AH540" s="115" t="s">
        <v>0</v>
      </c>
      <c r="AI540" s="307"/>
      <c r="AJ540" s="308"/>
      <c r="AK540" s="308"/>
      <c r="AL540" s="308"/>
      <c r="AM540" s="308"/>
      <c r="AN540" s="308"/>
      <c r="AO540" s="308"/>
      <c r="AP540" s="308"/>
      <c r="AQ540" s="308"/>
      <c r="AR540" s="308"/>
      <c r="AS540" s="308"/>
      <c r="AT540" s="308"/>
      <c r="AU540" s="308"/>
      <c r="AV540" s="308"/>
      <c r="AW540" s="308"/>
      <c r="AX540" s="308"/>
      <c r="AY540" s="308"/>
      <c r="AZ540" s="308"/>
      <c r="BA540" s="308"/>
      <c r="BB540" s="308"/>
      <c r="BC540" s="308"/>
      <c r="BD540" s="308"/>
      <c r="BE540" s="308"/>
      <c r="BF540" s="308"/>
      <c r="BG540" s="308"/>
      <c r="BH540" s="308"/>
      <c r="BI540" s="308"/>
      <c r="BJ540" s="309"/>
      <c r="BK540" s="200"/>
      <c r="BL540" s="130" t="str">
        <f>IF(BM540&lt;&gt;"","●","")</f>
        <v/>
      </c>
      <c r="BM540" s="132"/>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31"/>
      <c r="CW540" s="131"/>
      <c r="CX540" s="131"/>
      <c r="CY540" s="129"/>
      <c r="CZ540" s="129"/>
      <c r="DA540" s="129"/>
      <c r="DB540" s="129"/>
      <c r="DC540" s="129"/>
      <c r="DD540" s="129"/>
      <c r="DE540" s="129"/>
      <c r="DF540" s="129"/>
      <c r="DG540" s="129"/>
      <c r="DH540" s="129"/>
      <c r="DI540" s="129"/>
      <c r="DJ540" s="129"/>
      <c r="DK540" s="129"/>
      <c r="DL540" s="129"/>
      <c r="DM540" s="129"/>
      <c r="DN540" s="129"/>
      <c r="DO540" s="129"/>
      <c r="DP540" s="129"/>
      <c r="DQ540" s="129"/>
      <c r="DR540" s="129"/>
      <c r="DS540" s="129"/>
      <c r="DT540" s="129"/>
      <c r="DU540" s="129"/>
      <c r="DV540" s="129"/>
      <c r="DW540" s="129"/>
      <c r="DX540" s="129"/>
      <c r="DY540" s="129"/>
      <c r="DZ540" s="129"/>
      <c r="EA540" s="129"/>
      <c r="EB540" s="129"/>
      <c r="EC540" s="129"/>
      <c r="ED540" s="129"/>
      <c r="EE540" s="129"/>
      <c r="EF540" s="129"/>
      <c r="EG540" s="129"/>
      <c r="EH540" s="129"/>
      <c r="EI540" s="129"/>
      <c r="EJ540" s="129"/>
      <c r="EK540" s="129"/>
      <c r="EL540" s="129"/>
      <c r="EM540" s="129"/>
      <c r="EN540" s="129"/>
      <c r="EO540" s="129"/>
      <c r="EP540" s="129"/>
      <c r="EQ540" s="129"/>
      <c r="ER540" s="129"/>
      <c r="ES540" s="129"/>
      <c r="ET540" s="129"/>
      <c r="EU540" s="129"/>
      <c r="EV540" s="129"/>
      <c r="EW540" s="129"/>
    </row>
    <row r="541" spans="1:153" ht="2.25" customHeight="1" thickBot="1">
      <c r="A541" s="45"/>
      <c r="B541" s="53"/>
      <c r="C541" s="325"/>
      <c r="D541" s="326"/>
      <c r="E541" s="326"/>
      <c r="F541" s="326"/>
      <c r="G541" s="326"/>
      <c r="H541" s="326"/>
      <c r="I541" s="326"/>
      <c r="J541" s="326"/>
      <c r="K541" s="326"/>
      <c r="L541" s="326"/>
      <c r="M541" s="326"/>
      <c r="N541" s="326"/>
      <c r="O541" s="326"/>
      <c r="P541" s="326"/>
      <c r="Q541" s="326"/>
      <c r="R541" s="126"/>
      <c r="S541" s="126"/>
      <c r="T541" s="126"/>
      <c r="U541" s="299"/>
      <c r="V541" s="298"/>
      <c r="W541" s="298"/>
      <c r="X541" s="298"/>
      <c r="Y541" s="298"/>
      <c r="Z541" s="298"/>
      <c r="AA541" s="298"/>
      <c r="AB541" s="298"/>
      <c r="AC541" s="298"/>
      <c r="AD541" s="298"/>
      <c r="AE541" s="298"/>
      <c r="AF541" s="298"/>
      <c r="AG541" s="121"/>
      <c r="AH541" s="116"/>
      <c r="AI541" s="307"/>
      <c r="AJ541" s="308"/>
      <c r="AK541" s="308"/>
      <c r="AL541" s="308"/>
      <c r="AM541" s="308"/>
      <c r="AN541" s="308"/>
      <c r="AO541" s="308"/>
      <c r="AP541" s="308"/>
      <c r="AQ541" s="308"/>
      <c r="AR541" s="308"/>
      <c r="AS541" s="308"/>
      <c r="AT541" s="308"/>
      <c r="AU541" s="308"/>
      <c r="AV541" s="308"/>
      <c r="AW541" s="308"/>
      <c r="AX541" s="308"/>
      <c r="AY541" s="308"/>
      <c r="AZ541" s="308"/>
      <c r="BA541" s="308"/>
      <c r="BB541" s="308"/>
      <c r="BC541" s="308"/>
      <c r="BD541" s="308"/>
      <c r="BE541" s="308"/>
      <c r="BF541" s="308"/>
      <c r="BG541" s="308"/>
      <c r="BH541" s="308"/>
      <c r="BI541" s="308"/>
      <c r="BJ541" s="309"/>
      <c r="BK541" s="200"/>
      <c r="BL541" s="129"/>
      <c r="BM541" s="160"/>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129"/>
      <c r="CW541" s="129"/>
      <c r="CX541" s="129"/>
      <c r="CY541" s="129"/>
      <c r="CZ541" s="129"/>
      <c r="DA541" s="129"/>
      <c r="DB541" s="129"/>
      <c r="DC541" s="129"/>
      <c r="DD541" s="129"/>
      <c r="DE541" s="129"/>
      <c r="DF541" s="129"/>
      <c r="DG541" s="129"/>
      <c r="DH541" s="129"/>
      <c r="DI541" s="129"/>
      <c r="DJ541" s="129"/>
      <c r="DK541" s="129"/>
      <c r="DL541" s="129"/>
      <c r="DM541" s="129"/>
      <c r="DN541" s="129"/>
      <c r="DO541" s="129"/>
      <c r="DP541" s="129"/>
      <c r="DQ541" s="129"/>
      <c r="DR541" s="129"/>
      <c r="DS541" s="129"/>
      <c r="DT541" s="129"/>
      <c r="DU541" s="129"/>
      <c r="DV541" s="129"/>
      <c r="DW541" s="129"/>
      <c r="DX541" s="129"/>
      <c r="DY541" s="129"/>
      <c r="DZ541" s="129"/>
      <c r="EA541" s="129"/>
      <c r="EB541" s="129"/>
      <c r="EC541" s="129"/>
      <c r="ED541" s="129"/>
      <c r="EE541" s="129"/>
      <c r="EF541" s="129"/>
      <c r="EG541" s="129"/>
      <c r="EH541" s="129"/>
      <c r="EI541" s="129"/>
      <c r="EJ541" s="129"/>
      <c r="EK541" s="129"/>
      <c r="EL541" s="129"/>
      <c r="EM541" s="129"/>
      <c r="EN541" s="129"/>
      <c r="EO541" s="129"/>
      <c r="EP541" s="129"/>
      <c r="EQ541" s="129"/>
      <c r="ER541" s="129"/>
      <c r="ES541" s="129"/>
      <c r="ET541" s="129"/>
      <c r="EU541" s="129"/>
      <c r="EV541" s="129"/>
      <c r="EW541" s="129"/>
    </row>
    <row r="542" spans="1:153" ht="2.25" customHeight="1">
      <c r="A542" s="50"/>
      <c r="B542" s="53"/>
      <c r="C542" s="321" t="s">
        <v>159</v>
      </c>
      <c r="D542" s="322"/>
      <c r="E542" s="322"/>
      <c r="F542" s="322"/>
      <c r="G542" s="322"/>
      <c r="H542" s="322"/>
      <c r="I542" s="322"/>
      <c r="J542" s="322"/>
      <c r="K542" s="322"/>
      <c r="L542" s="322"/>
      <c r="M542" s="322"/>
      <c r="N542" s="322"/>
      <c r="O542" s="322"/>
      <c r="P542" s="322"/>
      <c r="Q542" s="322"/>
      <c r="R542" s="291"/>
      <c r="S542" s="291"/>
      <c r="T542" s="291"/>
      <c r="U542" s="296"/>
      <c r="V542" s="297"/>
      <c r="W542" s="297"/>
      <c r="X542" s="297"/>
      <c r="Y542" s="297"/>
      <c r="Z542" s="297"/>
      <c r="AA542" s="297"/>
      <c r="AB542" s="297"/>
      <c r="AC542" s="297"/>
      <c r="AD542" s="297"/>
      <c r="AE542" s="297"/>
      <c r="AF542" s="297"/>
      <c r="AG542" s="117"/>
      <c r="AH542" s="114"/>
      <c r="AI542" s="307"/>
      <c r="AJ542" s="308"/>
      <c r="AK542" s="308"/>
      <c r="AL542" s="308"/>
      <c r="AM542" s="308"/>
      <c r="AN542" s="308"/>
      <c r="AO542" s="308"/>
      <c r="AP542" s="308"/>
      <c r="AQ542" s="308"/>
      <c r="AR542" s="308"/>
      <c r="AS542" s="308"/>
      <c r="AT542" s="308"/>
      <c r="AU542" s="308"/>
      <c r="AV542" s="308"/>
      <c r="AW542" s="308"/>
      <c r="AX542" s="308"/>
      <c r="AY542" s="308"/>
      <c r="AZ542" s="308"/>
      <c r="BA542" s="308"/>
      <c r="BB542" s="308"/>
      <c r="BC542" s="308"/>
      <c r="BD542" s="308"/>
      <c r="BE542" s="308"/>
      <c r="BF542" s="308"/>
      <c r="BG542" s="308"/>
      <c r="BH542" s="308"/>
      <c r="BI542" s="308"/>
      <c r="BJ542" s="309"/>
      <c r="BK542" s="200"/>
      <c r="BL542" s="129"/>
      <c r="BM542" s="160"/>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c r="DH542" s="129"/>
      <c r="DI542" s="129"/>
      <c r="DJ542" s="129"/>
      <c r="DK542" s="129"/>
      <c r="DL542" s="129"/>
      <c r="DM542" s="129"/>
      <c r="DN542" s="129"/>
      <c r="DO542" s="129"/>
      <c r="DP542" s="129"/>
      <c r="DQ542" s="129"/>
      <c r="DR542" s="129"/>
      <c r="DS542" s="129"/>
      <c r="DT542" s="129"/>
      <c r="DU542" s="129"/>
      <c r="DV542" s="129"/>
      <c r="DW542" s="129"/>
      <c r="DX542" s="129"/>
      <c r="DY542" s="129"/>
      <c r="DZ542" s="129"/>
      <c r="EA542" s="129"/>
      <c r="EB542" s="129"/>
      <c r="EC542" s="129"/>
      <c r="ED542" s="129"/>
      <c r="EE542" s="129"/>
      <c r="EF542" s="129"/>
      <c r="EG542" s="129"/>
      <c r="EH542" s="129"/>
      <c r="EI542" s="129"/>
      <c r="EJ542" s="129"/>
      <c r="EK542" s="129"/>
      <c r="EL542" s="129"/>
      <c r="EM542" s="129"/>
      <c r="EN542" s="129"/>
      <c r="EO542" s="129"/>
      <c r="EP542" s="129"/>
      <c r="EQ542" s="129"/>
      <c r="ER542" s="129"/>
      <c r="ES542" s="129"/>
      <c r="ET542" s="129"/>
      <c r="EU542" s="129"/>
      <c r="EV542" s="129"/>
      <c r="EW542" s="129"/>
    </row>
    <row r="543" spans="1:153" ht="19.5" customHeight="1">
      <c r="A543" s="45"/>
      <c r="B543" s="53"/>
      <c r="C543" s="323"/>
      <c r="D543" s="324"/>
      <c r="E543" s="324"/>
      <c r="F543" s="324"/>
      <c r="G543" s="324"/>
      <c r="H543" s="324"/>
      <c r="I543" s="324"/>
      <c r="J543" s="324"/>
      <c r="K543" s="324"/>
      <c r="L543" s="324"/>
      <c r="M543" s="324"/>
      <c r="N543" s="324"/>
      <c r="O543" s="324"/>
      <c r="P543" s="324"/>
      <c r="Q543" s="324"/>
      <c r="R543" s="310" t="s">
        <v>3263</v>
      </c>
      <c r="S543" s="310"/>
      <c r="T543" s="311"/>
      <c r="U543" s="294"/>
      <c r="V543" s="312"/>
      <c r="W543" s="313"/>
      <c r="X543" s="313"/>
      <c r="Y543" s="313"/>
      <c r="Z543" s="313"/>
      <c r="AA543" s="313"/>
      <c r="AB543" s="313"/>
      <c r="AC543" s="313"/>
      <c r="AD543" s="313"/>
      <c r="AE543" s="313"/>
      <c r="AF543" s="314"/>
      <c r="AG543" s="122"/>
      <c r="AH543" s="115" t="s">
        <v>0</v>
      </c>
      <c r="AI543" s="307"/>
      <c r="AJ543" s="308"/>
      <c r="AK543" s="308"/>
      <c r="AL543" s="308"/>
      <c r="AM543" s="308"/>
      <c r="AN543" s="308"/>
      <c r="AO543" s="308"/>
      <c r="AP543" s="308"/>
      <c r="AQ543" s="308"/>
      <c r="AR543" s="308"/>
      <c r="AS543" s="308"/>
      <c r="AT543" s="308"/>
      <c r="AU543" s="308"/>
      <c r="AV543" s="308"/>
      <c r="AW543" s="308"/>
      <c r="AX543" s="308"/>
      <c r="AY543" s="308"/>
      <c r="AZ543" s="308"/>
      <c r="BA543" s="308"/>
      <c r="BB543" s="308"/>
      <c r="BC543" s="308"/>
      <c r="BD543" s="308"/>
      <c r="BE543" s="308"/>
      <c r="BF543" s="308"/>
      <c r="BG543" s="308"/>
      <c r="BH543" s="308"/>
      <c r="BI543" s="308"/>
      <c r="BJ543" s="309"/>
      <c r="BK543" s="200"/>
      <c r="BL543" s="130" t="str">
        <f>IF(BM543&lt;&gt;"","●","")</f>
        <v/>
      </c>
      <c r="BM543" s="132"/>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31"/>
      <c r="CW543" s="131"/>
      <c r="CX543" s="131"/>
      <c r="CY543" s="129"/>
      <c r="CZ543" s="129"/>
      <c r="DA543" s="129"/>
      <c r="DB543" s="129"/>
      <c r="DC543" s="129"/>
      <c r="DD543" s="129"/>
      <c r="DE543" s="129"/>
      <c r="DF543" s="129"/>
      <c r="DG543" s="129"/>
      <c r="DH543" s="129"/>
      <c r="DI543" s="129"/>
      <c r="DJ543" s="129"/>
      <c r="DK543" s="129"/>
      <c r="DL543" s="129"/>
      <c r="DM543" s="129"/>
      <c r="DN543" s="129"/>
      <c r="DO543" s="129"/>
      <c r="DP543" s="129"/>
      <c r="DQ543" s="129"/>
      <c r="DR543" s="129"/>
      <c r="DS543" s="129"/>
      <c r="DT543" s="129"/>
      <c r="DU543" s="129"/>
      <c r="DV543" s="129"/>
      <c r="DW543" s="129"/>
      <c r="DX543" s="129"/>
      <c r="DY543" s="129"/>
      <c r="DZ543" s="129"/>
      <c r="EA543" s="129"/>
      <c r="EB543" s="129"/>
      <c r="EC543" s="129"/>
      <c r="ED543" s="129"/>
      <c r="EE543" s="129"/>
      <c r="EF543" s="129"/>
      <c r="EG543" s="129"/>
      <c r="EH543" s="129"/>
      <c r="EI543" s="129"/>
      <c r="EJ543" s="129"/>
      <c r="EK543" s="129"/>
      <c r="EL543" s="129"/>
      <c r="EM543" s="129"/>
      <c r="EN543" s="129"/>
      <c r="EO543" s="129"/>
      <c r="EP543" s="129"/>
      <c r="EQ543" s="129"/>
      <c r="ER543" s="129"/>
      <c r="ES543" s="129"/>
      <c r="ET543" s="129"/>
      <c r="EU543" s="129"/>
      <c r="EV543" s="129"/>
      <c r="EW543" s="129"/>
    </row>
    <row r="544" spans="1:153" ht="2.25" customHeight="1" thickBot="1">
      <c r="A544" s="45"/>
      <c r="B544" s="53"/>
      <c r="C544" s="325"/>
      <c r="D544" s="326"/>
      <c r="E544" s="326"/>
      <c r="F544" s="326"/>
      <c r="G544" s="326"/>
      <c r="H544" s="326"/>
      <c r="I544" s="326"/>
      <c r="J544" s="326"/>
      <c r="K544" s="326"/>
      <c r="L544" s="326"/>
      <c r="M544" s="326"/>
      <c r="N544" s="326"/>
      <c r="O544" s="326"/>
      <c r="P544" s="326"/>
      <c r="Q544" s="326"/>
      <c r="R544" s="126"/>
      <c r="S544" s="126"/>
      <c r="T544" s="126"/>
      <c r="U544" s="299"/>
      <c r="V544" s="298"/>
      <c r="W544" s="298"/>
      <c r="X544" s="298"/>
      <c r="Y544" s="298"/>
      <c r="Z544" s="298"/>
      <c r="AA544" s="298"/>
      <c r="AB544" s="298"/>
      <c r="AC544" s="298"/>
      <c r="AD544" s="298"/>
      <c r="AE544" s="298"/>
      <c r="AF544" s="298"/>
      <c r="AG544" s="121"/>
      <c r="AH544" s="116"/>
      <c r="AI544" s="307"/>
      <c r="AJ544" s="308"/>
      <c r="AK544" s="308"/>
      <c r="AL544" s="308"/>
      <c r="AM544" s="308"/>
      <c r="AN544" s="308"/>
      <c r="AO544" s="308"/>
      <c r="AP544" s="308"/>
      <c r="AQ544" s="308"/>
      <c r="AR544" s="308"/>
      <c r="AS544" s="308"/>
      <c r="AT544" s="308"/>
      <c r="AU544" s="308"/>
      <c r="AV544" s="308"/>
      <c r="AW544" s="308"/>
      <c r="AX544" s="308"/>
      <c r="AY544" s="308"/>
      <c r="AZ544" s="308"/>
      <c r="BA544" s="308"/>
      <c r="BB544" s="308"/>
      <c r="BC544" s="308"/>
      <c r="BD544" s="308"/>
      <c r="BE544" s="308"/>
      <c r="BF544" s="308"/>
      <c r="BG544" s="308"/>
      <c r="BH544" s="308"/>
      <c r="BI544" s="308"/>
      <c r="BJ544" s="309"/>
      <c r="BK544" s="200"/>
      <c r="BL544" s="129"/>
      <c r="BM544" s="160"/>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129"/>
      <c r="CW544" s="129"/>
      <c r="CX544" s="129"/>
      <c r="CY544" s="129"/>
      <c r="CZ544" s="129"/>
      <c r="DA544" s="129"/>
      <c r="DB544" s="129"/>
      <c r="DC544" s="129"/>
      <c r="DD544" s="129"/>
      <c r="DE544" s="129"/>
      <c r="DF544" s="129"/>
      <c r="DG544" s="129"/>
      <c r="DH544" s="129"/>
      <c r="DI544" s="129"/>
      <c r="DJ544" s="129"/>
      <c r="DK544" s="129"/>
      <c r="DL544" s="129"/>
      <c r="DM544" s="129"/>
      <c r="DN544" s="129"/>
      <c r="DO544" s="129"/>
      <c r="DP544" s="129"/>
      <c r="DQ544" s="129"/>
      <c r="DR544" s="129"/>
      <c r="DS544" s="129"/>
      <c r="DT544" s="129"/>
      <c r="DU544" s="129"/>
      <c r="DV544" s="129"/>
      <c r="DW544" s="129"/>
      <c r="DX544" s="129"/>
      <c r="DY544" s="129"/>
      <c r="DZ544" s="129"/>
      <c r="EA544" s="129"/>
      <c r="EB544" s="129"/>
      <c r="EC544" s="129"/>
      <c r="ED544" s="129"/>
      <c r="EE544" s="129"/>
      <c r="EF544" s="129"/>
      <c r="EG544" s="129"/>
      <c r="EH544" s="129"/>
      <c r="EI544" s="129"/>
      <c r="EJ544" s="129"/>
      <c r="EK544" s="129"/>
      <c r="EL544" s="129"/>
      <c r="EM544" s="129"/>
      <c r="EN544" s="129"/>
      <c r="EO544" s="129"/>
      <c r="EP544" s="129"/>
      <c r="EQ544" s="129"/>
      <c r="ER544" s="129"/>
      <c r="ES544" s="129"/>
      <c r="ET544" s="129"/>
      <c r="EU544" s="129"/>
      <c r="EV544" s="129"/>
      <c r="EW544" s="129"/>
    </row>
    <row r="545" spans="1:153" ht="2.25" customHeight="1">
      <c r="A545" s="50"/>
      <c r="B545" s="321" t="s">
        <v>162</v>
      </c>
      <c r="C545" s="332"/>
      <c r="D545" s="332"/>
      <c r="E545" s="332"/>
      <c r="F545" s="332"/>
      <c r="G545" s="332"/>
      <c r="H545" s="332"/>
      <c r="I545" s="332"/>
      <c r="J545" s="332"/>
      <c r="K545" s="332"/>
      <c r="L545" s="332"/>
      <c r="M545" s="332"/>
      <c r="N545" s="332"/>
      <c r="O545" s="332"/>
      <c r="P545" s="332"/>
      <c r="Q545" s="332"/>
      <c r="R545" s="291"/>
      <c r="S545" s="291"/>
      <c r="T545" s="291"/>
      <c r="U545" s="296"/>
      <c r="V545" s="297"/>
      <c r="W545" s="297"/>
      <c r="X545" s="297"/>
      <c r="Y545" s="297"/>
      <c r="Z545" s="297"/>
      <c r="AA545" s="297"/>
      <c r="AB545" s="297"/>
      <c r="AC545" s="297"/>
      <c r="AD545" s="297"/>
      <c r="AE545" s="297"/>
      <c r="AF545" s="297"/>
      <c r="AG545" s="117"/>
      <c r="AH545" s="114"/>
      <c r="AI545" s="307"/>
      <c r="AJ545" s="308"/>
      <c r="AK545" s="308"/>
      <c r="AL545" s="308"/>
      <c r="AM545" s="308"/>
      <c r="AN545" s="308"/>
      <c r="AO545" s="308"/>
      <c r="AP545" s="308"/>
      <c r="AQ545" s="308"/>
      <c r="AR545" s="308"/>
      <c r="AS545" s="308"/>
      <c r="AT545" s="308"/>
      <c r="AU545" s="308"/>
      <c r="AV545" s="308"/>
      <c r="AW545" s="308"/>
      <c r="AX545" s="308"/>
      <c r="AY545" s="308"/>
      <c r="AZ545" s="308"/>
      <c r="BA545" s="308"/>
      <c r="BB545" s="308"/>
      <c r="BC545" s="308"/>
      <c r="BD545" s="308"/>
      <c r="BE545" s="308"/>
      <c r="BF545" s="308"/>
      <c r="BG545" s="308"/>
      <c r="BH545" s="308"/>
      <c r="BI545" s="308"/>
      <c r="BJ545" s="309"/>
      <c r="BK545" s="200"/>
      <c r="BL545" s="129"/>
      <c r="BM545" s="160"/>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c r="DH545" s="129"/>
      <c r="DI545" s="129"/>
      <c r="DJ545" s="129"/>
      <c r="DK545" s="129"/>
      <c r="DL545" s="129"/>
      <c r="DM545" s="129"/>
      <c r="DN545" s="129"/>
      <c r="DO545" s="129"/>
      <c r="DP545" s="129"/>
      <c r="DQ545" s="129"/>
      <c r="DR545" s="129"/>
      <c r="DS545" s="129"/>
      <c r="DT545" s="129"/>
      <c r="DU545" s="129"/>
      <c r="DV545" s="129"/>
      <c r="DW545" s="129"/>
      <c r="DX545" s="129"/>
      <c r="DY545" s="129"/>
      <c r="DZ545" s="129"/>
      <c r="EA545" s="129"/>
      <c r="EB545" s="129"/>
      <c r="EC545" s="129"/>
      <c r="ED545" s="129"/>
      <c r="EE545" s="129"/>
      <c r="EF545" s="129"/>
      <c r="EG545" s="129"/>
      <c r="EH545" s="129"/>
      <c r="EI545" s="129"/>
      <c r="EJ545" s="129"/>
      <c r="EK545" s="129"/>
      <c r="EL545" s="129"/>
      <c r="EM545" s="129"/>
      <c r="EN545" s="129"/>
      <c r="EO545" s="129"/>
      <c r="EP545" s="129"/>
      <c r="EQ545" s="129"/>
      <c r="ER545" s="129"/>
      <c r="ES545" s="129"/>
      <c r="ET545" s="129"/>
      <c r="EU545" s="129"/>
      <c r="EV545" s="129"/>
      <c r="EW545" s="129"/>
    </row>
    <row r="546" spans="1:153" ht="19.5" customHeight="1">
      <c r="A546" s="45"/>
      <c r="B546" s="333"/>
      <c r="C546" s="334"/>
      <c r="D546" s="334"/>
      <c r="E546" s="334"/>
      <c r="F546" s="334"/>
      <c r="G546" s="334"/>
      <c r="H546" s="334"/>
      <c r="I546" s="334"/>
      <c r="J546" s="334"/>
      <c r="K546" s="334"/>
      <c r="L546" s="334"/>
      <c r="M546" s="334"/>
      <c r="N546" s="334"/>
      <c r="O546" s="334"/>
      <c r="P546" s="334"/>
      <c r="Q546" s="334"/>
      <c r="R546" s="310" t="s">
        <v>3264</v>
      </c>
      <c r="S546" s="310"/>
      <c r="T546" s="311"/>
      <c r="U546" s="294"/>
      <c r="V546" s="312"/>
      <c r="W546" s="313"/>
      <c r="X546" s="313"/>
      <c r="Y546" s="313"/>
      <c r="Z546" s="313"/>
      <c r="AA546" s="313"/>
      <c r="AB546" s="313"/>
      <c r="AC546" s="313"/>
      <c r="AD546" s="313"/>
      <c r="AE546" s="313"/>
      <c r="AF546" s="314"/>
      <c r="AG546" s="122"/>
      <c r="AH546" s="115" t="s">
        <v>0</v>
      </c>
      <c r="AI546" s="307"/>
      <c r="AJ546" s="308"/>
      <c r="AK546" s="308"/>
      <c r="AL546" s="308"/>
      <c r="AM546" s="308"/>
      <c r="AN546" s="308"/>
      <c r="AO546" s="308"/>
      <c r="AP546" s="308"/>
      <c r="AQ546" s="308"/>
      <c r="AR546" s="308"/>
      <c r="AS546" s="308"/>
      <c r="AT546" s="308"/>
      <c r="AU546" s="308"/>
      <c r="AV546" s="308"/>
      <c r="AW546" s="308"/>
      <c r="AX546" s="308"/>
      <c r="AY546" s="308"/>
      <c r="AZ546" s="308"/>
      <c r="BA546" s="308"/>
      <c r="BB546" s="308"/>
      <c r="BC546" s="308"/>
      <c r="BD546" s="308"/>
      <c r="BE546" s="308"/>
      <c r="BF546" s="308"/>
      <c r="BG546" s="308"/>
      <c r="BH546" s="308"/>
      <c r="BI546" s="308"/>
      <c r="BJ546" s="309"/>
      <c r="BK546" s="200"/>
      <c r="BL546" s="130" t="str">
        <f>IF(BM546&lt;&gt;"","●","")</f>
        <v/>
      </c>
      <c r="BM546" s="132" t="str">
        <f>IF(AND(OR(V546=0,V546=""),OR(V549+V558+V585&gt;0,AJ549+AJ558+AJ585&gt;0,AX549+AX558+AX585&gt;0)),"当該項目の「レセプト件数」が「0」か「空白」となっていますが、内訳の項目の「レセプト件数」、「算定日数」、「算定回数」のいずれかが1以上となっています。正しいレセプト件数をご記入ください。",IF(COUNTIF(BL549:BL591,"●")&gt;0,"内訳の項目に記入内容の見直しが必要な欄があります。メッセージの内容をご確認のうえ、適宜、ご修正ください。",IF(OR(V546&lt;MAX(V549,V558,V585),V546&gt;V549+V558+V585),"当該項目の「レセプト件数」が、内訳の個別の項目の数値を下回っているか、内訳の合計よりも大きくなっています。正しいレセプト件数をご記入ください。","")))</f>
        <v/>
      </c>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31"/>
      <c r="CW546" s="131"/>
      <c r="CX546" s="131"/>
      <c r="CY546" s="129"/>
      <c r="CZ546" s="129"/>
      <c r="DA546" s="129"/>
      <c r="DB546" s="129"/>
      <c r="DC546" s="129"/>
      <c r="DD546" s="129"/>
      <c r="DE546" s="129"/>
      <c r="DF546" s="129"/>
      <c r="DG546" s="129"/>
      <c r="DH546" s="129"/>
      <c r="DI546" s="129"/>
      <c r="DJ546" s="129"/>
      <c r="DK546" s="129"/>
      <c r="DL546" s="129"/>
      <c r="DM546" s="129"/>
      <c r="DN546" s="129"/>
      <c r="DO546" s="129"/>
      <c r="DP546" s="129"/>
      <c r="DQ546" s="129"/>
      <c r="DR546" s="129"/>
      <c r="DS546" s="129"/>
      <c r="DT546" s="129"/>
      <c r="DU546" s="129"/>
      <c r="DV546" s="129"/>
      <c r="DW546" s="129"/>
      <c r="DX546" s="129"/>
      <c r="DY546" s="129"/>
      <c r="DZ546" s="129"/>
      <c r="EA546" s="129"/>
      <c r="EB546" s="129"/>
      <c r="EC546" s="129"/>
      <c r="ED546" s="129"/>
      <c r="EE546" s="129"/>
      <c r="EF546" s="129"/>
      <c r="EG546" s="129"/>
      <c r="EH546" s="129"/>
      <c r="EI546" s="129"/>
      <c r="EJ546" s="129"/>
      <c r="EK546" s="129"/>
      <c r="EL546" s="129"/>
      <c r="EM546" s="129"/>
      <c r="EN546" s="129"/>
      <c r="EO546" s="129"/>
      <c r="EP546" s="129"/>
      <c r="EQ546" s="129"/>
      <c r="ER546" s="129"/>
      <c r="ES546" s="129"/>
      <c r="ET546" s="129"/>
      <c r="EU546" s="129"/>
      <c r="EV546" s="129"/>
      <c r="EW546" s="129"/>
    </row>
    <row r="547" spans="1:153" ht="2.25" customHeight="1" thickBot="1">
      <c r="A547" s="45"/>
      <c r="B547" s="333"/>
      <c r="C547" s="336"/>
      <c r="D547" s="336"/>
      <c r="E547" s="336"/>
      <c r="F547" s="336"/>
      <c r="G547" s="336"/>
      <c r="H547" s="336"/>
      <c r="I547" s="336"/>
      <c r="J547" s="336"/>
      <c r="K547" s="336"/>
      <c r="L547" s="336"/>
      <c r="M547" s="336"/>
      <c r="N547" s="336"/>
      <c r="O547" s="336"/>
      <c r="P547" s="336"/>
      <c r="Q547" s="336"/>
      <c r="R547" s="126"/>
      <c r="S547" s="126"/>
      <c r="T547" s="126"/>
      <c r="U547" s="299"/>
      <c r="V547" s="298"/>
      <c r="W547" s="298"/>
      <c r="X547" s="298"/>
      <c r="Y547" s="298"/>
      <c r="Z547" s="298"/>
      <c r="AA547" s="298"/>
      <c r="AB547" s="298"/>
      <c r="AC547" s="298"/>
      <c r="AD547" s="298"/>
      <c r="AE547" s="298"/>
      <c r="AF547" s="298"/>
      <c r="AG547" s="121"/>
      <c r="AH547" s="116"/>
      <c r="AI547" s="362"/>
      <c r="AJ547" s="363"/>
      <c r="AK547" s="363"/>
      <c r="AL547" s="363"/>
      <c r="AM547" s="363"/>
      <c r="AN547" s="363"/>
      <c r="AO547" s="363"/>
      <c r="AP547" s="363"/>
      <c r="AQ547" s="363"/>
      <c r="AR547" s="363"/>
      <c r="AS547" s="363"/>
      <c r="AT547" s="363"/>
      <c r="AU547" s="363"/>
      <c r="AV547" s="363"/>
      <c r="AW547" s="363"/>
      <c r="AX547" s="363"/>
      <c r="AY547" s="363"/>
      <c r="AZ547" s="363"/>
      <c r="BA547" s="363"/>
      <c r="BB547" s="363"/>
      <c r="BC547" s="363"/>
      <c r="BD547" s="363"/>
      <c r="BE547" s="363"/>
      <c r="BF547" s="363"/>
      <c r="BG547" s="363"/>
      <c r="BH547" s="363"/>
      <c r="BI547" s="363"/>
      <c r="BJ547" s="408"/>
      <c r="BK547" s="200"/>
      <c r="BL547" s="129"/>
      <c r="BM547" s="160"/>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129"/>
      <c r="CW547" s="129"/>
      <c r="CX547" s="129"/>
      <c r="CY547" s="129"/>
      <c r="CZ547" s="129"/>
      <c r="DA547" s="129"/>
      <c r="DB547" s="129"/>
      <c r="DC547" s="129"/>
      <c r="DD547" s="129"/>
      <c r="DE547" s="129"/>
      <c r="DF547" s="129"/>
      <c r="DG547" s="129"/>
      <c r="DH547" s="129"/>
      <c r="DI547" s="129"/>
      <c r="DJ547" s="129"/>
      <c r="DK547" s="129"/>
      <c r="DL547" s="129"/>
      <c r="DM547" s="129"/>
      <c r="DN547" s="129"/>
      <c r="DO547" s="129"/>
      <c r="DP547" s="129"/>
      <c r="DQ547" s="129"/>
      <c r="DR547" s="129"/>
      <c r="DS547" s="129"/>
      <c r="DT547" s="129"/>
      <c r="DU547" s="129"/>
      <c r="DV547" s="129"/>
      <c r="DW547" s="129"/>
      <c r="DX547" s="129"/>
      <c r="DY547" s="129"/>
      <c r="DZ547" s="129"/>
      <c r="EA547" s="129"/>
      <c r="EB547" s="129"/>
      <c r="EC547" s="129"/>
      <c r="ED547" s="129"/>
      <c r="EE547" s="129"/>
      <c r="EF547" s="129"/>
      <c r="EG547" s="129"/>
      <c r="EH547" s="129"/>
      <c r="EI547" s="129"/>
      <c r="EJ547" s="129"/>
      <c r="EK547" s="129"/>
      <c r="EL547" s="129"/>
      <c r="EM547" s="129"/>
      <c r="EN547" s="129"/>
      <c r="EO547" s="129"/>
      <c r="EP547" s="129"/>
      <c r="EQ547" s="129"/>
      <c r="ER547" s="129"/>
      <c r="ES547" s="129"/>
      <c r="ET547" s="129"/>
      <c r="EU547" s="129"/>
      <c r="EV547" s="129"/>
      <c r="EW547" s="129"/>
    </row>
    <row r="548" spans="1:153" ht="2.25" customHeight="1">
      <c r="A548" s="50"/>
      <c r="B548" s="51"/>
      <c r="C548" s="321" t="s">
        <v>163</v>
      </c>
      <c r="D548" s="322"/>
      <c r="E548" s="322"/>
      <c r="F548" s="322"/>
      <c r="G548" s="322"/>
      <c r="H548" s="322"/>
      <c r="I548" s="322"/>
      <c r="J548" s="322"/>
      <c r="K548" s="322"/>
      <c r="L548" s="322"/>
      <c r="M548" s="322"/>
      <c r="N548" s="322"/>
      <c r="O548" s="322"/>
      <c r="P548" s="322"/>
      <c r="Q548" s="322"/>
      <c r="R548" s="291"/>
      <c r="S548" s="291"/>
      <c r="T548" s="291"/>
      <c r="U548" s="296"/>
      <c r="V548" s="297"/>
      <c r="W548" s="297"/>
      <c r="X548" s="297"/>
      <c r="Y548" s="297"/>
      <c r="Z548" s="297"/>
      <c r="AA548" s="297"/>
      <c r="AB548" s="297"/>
      <c r="AC548" s="297"/>
      <c r="AD548" s="297"/>
      <c r="AE548" s="297"/>
      <c r="AF548" s="297"/>
      <c r="AG548" s="117"/>
      <c r="AH548" s="114"/>
      <c r="AI548" s="296"/>
      <c r="AJ548" s="297"/>
      <c r="AK548" s="297"/>
      <c r="AL548" s="297"/>
      <c r="AM548" s="297"/>
      <c r="AN548" s="297"/>
      <c r="AO548" s="297"/>
      <c r="AP548" s="297"/>
      <c r="AQ548" s="297"/>
      <c r="AR548" s="297"/>
      <c r="AS548" s="297"/>
      <c r="AT548" s="297"/>
      <c r="AU548" s="117"/>
      <c r="AV548" s="114"/>
      <c r="AW548" s="297"/>
      <c r="AX548" s="297"/>
      <c r="AY548" s="297"/>
      <c r="AZ548" s="297"/>
      <c r="BA548" s="297"/>
      <c r="BB548" s="297"/>
      <c r="BC548" s="297"/>
      <c r="BD548" s="297"/>
      <c r="BE548" s="297"/>
      <c r="BF548" s="297"/>
      <c r="BG548" s="297"/>
      <c r="BH548" s="297"/>
      <c r="BI548" s="117"/>
      <c r="BJ548" s="114"/>
      <c r="BK548" s="200"/>
      <c r="BL548" s="129"/>
      <c r="BM548" s="160"/>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c r="DH548" s="129"/>
      <c r="DI548" s="129"/>
      <c r="DJ548" s="129"/>
      <c r="DK548" s="129"/>
      <c r="DL548" s="129"/>
      <c r="DM548" s="129"/>
      <c r="DN548" s="129"/>
      <c r="DO548" s="129"/>
      <c r="DP548" s="129"/>
      <c r="DQ548" s="129"/>
      <c r="DR548" s="129"/>
      <c r="DS548" s="129"/>
      <c r="DT548" s="129"/>
      <c r="DU548" s="129"/>
      <c r="DV548" s="129"/>
      <c r="DW548" s="129"/>
      <c r="DX548" s="129"/>
      <c r="DY548" s="129"/>
      <c r="DZ548" s="129"/>
      <c r="EA548" s="129"/>
      <c r="EB548" s="129"/>
      <c r="EC548" s="129"/>
      <c r="ED548" s="129"/>
      <c r="EE548" s="129"/>
      <c r="EF548" s="129"/>
      <c r="EG548" s="129"/>
      <c r="EH548" s="129"/>
      <c r="EI548" s="129"/>
      <c r="EJ548" s="129"/>
      <c r="EK548" s="129"/>
      <c r="EL548" s="129"/>
      <c r="EM548" s="129"/>
      <c r="EN548" s="129"/>
      <c r="EO548" s="129"/>
      <c r="EP548" s="129"/>
      <c r="EQ548" s="129"/>
      <c r="ER548" s="129"/>
      <c r="ES548" s="129"/>
      <c r="ET548" s="129"/>
      <c r="EU548" s="129"/>
      <c r="EV548" s="129"/>
      <c r="EW548" s="129"/>
    </row>
    <row r="549" spans="1:153" ht="19.5" customHeight="1">
      <c r="A549" s="45"/>
      <c r="B549" s="45"/>
      <c r="C549" s="323"/>
      <c r="D549" s="324"/>
      <c r="E549" s="324"/>
      <c r="F549" s="324"/>
      <c r="G549" s="324"/>
      <c r="H549" s="324"/>
      <c r="I549" s="324"/>
      <c r="J549" s="324"/>
      <c r="K549" s="324"/>
      <c r="L549" s="324"/>
      <c r="M549" s="324"/>
      <c r="N549" s="324"/>
      <c r="O549" s="324"/>
      <c r="P549" s="324"/>
      <c r="Q549" s="324"/>
      <c r="R549" s="310" t="s">
        <v>3265</v>
      </c>
      <c r="S549" s="310"/>
      <c r="T549" s="311"/>
      <c r="U549" s="294"/>
      <c r="V549" s="312"/>
      <c r="W549" s="313"/>
      <c r="X549" s="313"/>
      <c r="Y549" s="313"/>
      <c r="Z549" s="313"/>
      <c r="AA549" s="313"/>
      <c r="AB549" s="313"/>
      <c r="AC549" s="313"/>
      <c r="AD549" s="313"/>
      <c r="AE549" s="313"/>
      <c r="AF549" s="314"/>
      <c r="AG549" s="120"/>
      <c r="AH549" s="115" t="s">
        <v>6391</v>
      </c>
      <c r="AI549" s="118"/>
      <c r="AJ549" s="312"/>
      <c r="AK549" s="313"/>
      <c r="AL549" s="313"/>
      <c r="AM549" s="313"/>
      <c r="AN549" s="313"/>
      <c r="AO549" s="313"/>
      <c r="AP549" s="313"/>
      <c r="AQ549" s="313"/>
      <c r="AR549" s="313"/>
      <c r="AS549" s="313"/>
      <c r="AT549" s="314"/>
      <c r="AU549" s="120"/>
      <c r="AV549" s="115" t="s">
        <v>6392</v>
      </c>
      <c r="AW549" s="119"/>
      <c r="AX549" s="312"/>
      <c r="AY549" s="313"/>
      <c r="AZ549" s="313"/>
      <c r="BA549" s="313"/>
      <c r="BB549" s="313"/>
      <c r="BC549" s="313"/>
      <c r="BD549" s="313"/>
      <c r="BE549" s="313"/>
      <c r="BF549" s="313"/>
      <c r="BG549" s="313"/>
      <c r="BH549" s="314"/>
      <c r="BI549" s="122"/>
      <c r="BJ549" s="115" t="s">
        <v>2</v>
      </c>
      <c r="BK549" s="200"/>
      <c r="BL549" s="130" t="str">
        <f>IF(BM549&lt;&gt;"","●","")</f>
        <v/>
      </c>
      <c r="BM549" s="132" t="str">
        <f>IF(OR(AND(OR(V549=0,V549=""),OR(AJ549&gt;0,AX549&gt;0,V552+V555&gt;0,AJ552+AJ555&gt;0,AX552+AX555&gt;0)),AND(OR(V549&gt;0,AX549&gt;0,V552+V555&gt;0,AJ552+AJ555&gt;0,AX552+AX555&gt;0),OR(AJ549=0,AJ549="")),AND(OR(V549&gt;0,AJ549&gt;0,V552+V555&gt;0,AJ552+AJ555&gt;0,AX552+AX555&gt;0),OR(AX549=0,AX549=""))),"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549&gt;AJ549,V549&gt;AX549),"「算定日数」あるいは「算定回数」が「レセプト件数」よりも小さくなっています。算定レセプトにおける算定日数・算定回数をご記入ください。",IF(AJ549&gt;AX549,"「算定回数」が「算定日数」よりも小さくなっています。算定日数における算定回数をご記入ください。",IF(COUNTIF(BL552:BL555,"●")&gt;0,"内訳の項目に記入内容の見直しが必要な欄があります。メッセージの内容をご確認のうえ、適宜、ご修正ください。",IF(AX549&lt;&gt;AX552+AX555,"当該項目の「算定回数」と、内訳の「算定回数」の合計が一致していません。正しい算定回数をご記入ください。",IF(OR(AJ549&lt;AJ552,AJ549&lt;AJ555,AJ549&gt;AJ552+AJ555),"当該項目の「算定日数」が、内訳の個別の項目の数値を下回っているか、内訳の合計よりも大きくなっています。正しい算定日数をご記入ください。",IF(OR(V549&lt;V552,V549&lt;V555,V549&gt;V552+V555),"当該項目の「レセプト件数」が、内訳の個別の項目の数値を下回っているか、内訳の合計よりも大きくなっています。正しいレセプト件数をご記入ください。","")))))))</f>
        <v/>
      </c>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31"/>
      <c r="CW549" s="131"/>
      <c r="CX549" s="131"/>
      <c r="CY549" s="129"/>
      <c r="CZ549" s="129"/>
      <c r="DA549" s="129"/>
      <c r="DB549" s="129"/>
      <c r="DC549" s="129"/>
      <c r="DD549" s="129"/>
      <c r="DE549" s="129"/>
      <c r="DF549" s="129"/>
      <c r="DG549" s="129"/>
      <c r="DH549" s="129"/>
      <c r="DI549" s="129"/>
      <c r="DJ549" s="129"/>
      <c r="DK549" s="129"/>
      <c r="DL549" s="129"/>
      <c r="DM549" s="129"/>
      <c r="DN549" s="129"/>
      <c r="DO549" s="129"/>
      <c r="DP549" s="129"/>
      <c r="DQ549" s="129"/>
      <c r="DR549" s="129"/>
      <c r="DS549" s="129"/>
      <c r="DT549" s="129"/>
      <c r="DU549" s="129"/>
      <c r="DV549" s="129"/>
      <c r="DW549" s="129"/>
      <c r="DX549" s="129"/>
      <c r="DY549" s="129"/>
      <c r="DZ549" s="129"/>
      <c r="EA549" s="129"/>
      <c r="EB549" s="129"/>
      <c r="EC549" s="129"/>
      <c r="ED549" s="129"/>
      <c r="EE549" s="129"/>
      <c r="EF549" s="129"/>
      <c r="EG549" s="129"/>
      <c r="EH549" s="129"/>
      <c r="EI549" s="129"/>
      <c r="EJ549" s="129"/>
      <c r="EK549" s="129"/>
      <c r="EL549" s="129"/>
      <c r="EM549" s="129"/>
      <c r="EN549" s="129"/>
      <c r="EO549" s="129"/>
      <c r="EP549" s="129"/>
      <c r="EQ549" s="129"/>
      <c r="ER549" s="129"/>
      <c r="ES549" s="129"/>
      <c r="ET549" s="129"/>
      <c r="EU549" s="129"/>
      <c r="EV549" s="129"/>
      <c r="EW549" s="129"/>
    </row>
    <row r="550" spans="1:153" ht="2.25" customHeight="1" thickBot="1">
      <c r="A550" s="45"/>
      <c r="B550" s="45"/>
      <c r="C550" s="323"/>
      <c r="D550" s="326"/>
      <c r="E550" s="326"/>
      <c r="F550" s="326"/>
      <c r="G550" s="326"/>
      <c r="H550" s="326"/>
      <c r="I550" s="326"/>
      <c r="J550" s="326"/>
      <c r="K550" s="326"/>
      <c r="L550" s="326"/>
      <c r="M550" s="326"/>
      <c r="N550" s="326"/>
      <c r="O550" s="326"/>
      <c r="P550" s="326"/>
      <c r="Q550" s="326"/>
      <c r="R550" s="126"/>
      <c r="S550" s="126"/>
      <c r="T550" s="126"/>
      <c r="U550" s="299"/>
      <c r="V550" s="298"/>
      <c r="W550" s="298"/>
      <c r="X550" s="298"/>
      <c r="Y550" s="298"/>
      <c r="Z550" s="298"/>
      <c r="AA550" s="298"/>
      <c r="AB550" s="298"/>
      <c r="AC550" s="298"/>
      <c r="AD550" s="298"/>
      <c r="AE550" s="298"/>
      <c r="AF550" s="298"/>
      <c r="AG550" s="121"/>
      <c r="AH550" s="116"/>
      <c r="AI550" s="299"/>
      <c r="AJ550" s="298"/>
      <c r="AK550" s="298"/>
      <c r="AL550" s="298"/>
      <c r="AM550" s="298"/>
      <c r="AN550" s="298"/>
      <c r="AO550" s="298"/>
      <c r="AP550" s="298"/>
      <c r="AQ550" s="298"/>
      <c r="AR550" s="298"/>
      <c r="AS550" s="298"/>
      <c r="AT550" s="298"/>
      <c r="AU550" s="121"/>
      <c r="AV550" s="116"/>
      <c r="AW550" s="298"/>
      <c r="AX550" s="298"/>
      <c r="AY550" s="298"/>
      <c r="AZ550" s="298"/>
      <c r="BA550" s="298"/>
      <c r="BB550" s="298"/>
      <c r="BC550" s="298"/>
      <c r="BD550" s="298"/>
      <c r="BE550" s="298"/>
      <c r="BF550" s="298"/>
      <c r="BG550" s="298"/>
      <c r="BH550" s="298"/>
      <c r="BI550" s="121"/>
      <c r="BJ550" s="116"/>
      <c r="BK550" s="200"/>
      <c r="BL550" s="129"/>
      <c r="BM550" s="160"/>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c r="DH550" s="129"/>
      <c r="DI550" s="129"/>
      <c r="DJ550" s="129"/>
      <c r="DK550" s="129"/>
      <c r="DL550" s="129"/>
      <c r="DM550" s="129"/>
      <c r="DN550" s="129"/>
      <c r="DO550" s="129"/>
      <c r="DP550" s="129"/>
      <c r="DQ550" s="129"/>
      <c r="DR550" s="129"/>
      <c r="DS550" s="129"/>
      <c r="DT550" s="129"/>
      <c r="DU550" s="129"/>
      <c r="DV550" s="129"/>
      <c r="DW550" s="129"/>
      <c r="DX550" s="129"/>
      <c r="DY550" s="129"/>
      <c r="DZ550" s="129"/>
      <c r="EA550" s="129"/>
      <c r="EB550" s="129"/>
      <c r="EC550" s="129"/>
      <c r="ED550" s="129"/>
      <c r="EE550" s="129"/>
      <c r="EF550" s="129"/>
      <c r="EG550" s="129"/>
      <c r="EH550" s="129"/>
      <c r="EI550" s="129"/>
      <c r="EJ550" s="129"/>
      <c r="EK550" s="129"/>
      <c r="EL550" s="129"/>
      <c r="EM550" s="129"/>
      <c r="EN550" s="129"/>
      <c r="EO550" s="129"/>
      <c r="EP550" s="129"/>
      <c r="EQ550" s="129"/>
      <c r="ER550" s="129"/>
      <c r="ES550" s="129"/>
      <c r="ET550" s="129"/>
      <c r="EU550" s="129"/>
      <c r="EV550" s="129"/>
      <c r="EW550" s="129"/>
    </row>
    <row r="551" spans="1:153" ht="2.25" customHeight="1">
      <c r="A551" s="50"/>
      <c r="B551" s="52"/>
      <c r="C551" s="45"/>
      <c r="D551" s="321" t="s">
        <v>164</v>
      </c>
      <c r="E551" s="322"/>
      <c r="F551" s="322"/>
      <c r="G551" s="322"/>
      <c r="H551" s="322"/>
      <c r="I551" s="322"/>
      <c r="J551" s="322"/>
      <c r="K551" s="322"/>
      <c r="L551" s="322"/>
      <c r="M551" s="322"/>
      <c r="N551" s="322"/>
      <c r="O551" s="322"/>
      <c r="P551" s="322"/>
      <c r="Q551" s="322"/>
      <c r="R551" s="291"/>
      <c r="S551" s="291"/>
      <c r="T551" s="291"/>
      <c r="U551" s="296"/>
      <c r="V551" s="297"/>
      <c r="W551" s="297"/>
      <c r="X551" s="297"/>
      <c r="Y551" s="297"/>
      <c r="Z551" s="297"/>
      <c r="AA551" s="297"/>
      <c r="AB551" s="297"/>
      <c r="AC551" s="297"/>
      <c r="AD551" s="297"/>
      <c r="AE551" s="297"/>
      <c r="AF551" s="297"/>
      <c r="AG551" s="117"/>
      <c r="AH551" s="114"/>
      <c r="AI551" s="296"/>
      <c r="AJ551" s="297"/>
      <c r="AK551" s="297"/>
      <c r="AL551" s="297"/>
      <c r="AM551" s="297"/>
      <c r="AN551" s="297"/>
      <c r="AO551" s="297"/>
      <c r="AP551" s="297"/>
      <c r="AQ551" s="297"/>
      <c r="AR551" s="297"/>
      <c r="AS551" s="297"/>
      <c r="AT551" s="297"/>
      <c r="AU551" s="117"/>
      <c r="AV551" s="114"/>
      <c r="AW551" s="297"/>
      <c r="AX551" s="297"/>
      <c r="AY551" s="297"/>
      <c r="AZ551" s="297"/>
      <c r="BA551" s="297"/>
      <c r="BB551" s="297"/>
      <c r="BC551" s="297"/>
      <c r="BD551" s="297"/>
      <c r="BE551" s="297"/>
      <c r="BF551" s="297"/>
      <c r="BG551" s="297"/>
      <c r="BH551" s="297"/>
      <c r="BI551" s="117"/>
      <c r="BJ551" s="114"/>
      <c r="BK551" s="200"/>
      <c r="BL551" s="129"/>
      <c r="BM551" s="160"/>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c r="DH551" s="129"/>
      <c r="DI551" s="129"/>
      <c r="DJ551" s="129"/>
      <c r="DK551" s="129"/>
      <c r="DL551" s="129"/>
      <c r="DM551" s="129"/>
      <c r="DN551" s="129"/>
      <c r="DO551" s="129"/>
      <c r="DP551" s="129"/>
      <c r="DQ551" s="129"/>
      <c r="DR551" s="129"/>
      <c r="DS551" s="129"/>
      <c r="DT551" s="129"/>
      <c r="DU551" s="129"/>
      <c r="DV551" s="129"/>
      <c r="DW551" s="129"/>
      <c r="DX551" s="129"/>
      <c r="DY551" s="129"/>
      <c r="DZ551" s="129"/>
      <c r="EA551" s="129"/>
      <c r="EB551" s="129"/>
      <c r="EC551" s="129"/>
      <c r="ED551" s="129"/>
      <c r="EE551" s="129"/>
      <c r="EF551" s="129"/>
      <c r="EG551" s="129"/>
      <c r="EH551" s="129"/>
      <c r="EI551" s="129"/>
      <c r="EJ551" s="129"/>
      <c r="EK551" s="129"/>
      <c r="EL551" s="129"/>
      <c r="EM551" s="129"/>
      <c r="EN551" s="129"/>
      <c r="EO551" s="129"/>
      <c r="EP551" s="129"/>
      <c r="EQ551" s="129"/>
      <c r="ER551" s="129"/>
      <c r="ES551" s="129"/>
      <c r="ET551" s="129"/>
      <c r="EU551" s="129"/>
      <c r="EV551" s="129"/>
      <c r="EW551" s="129"/>
    </row>
    <row r="552" spans="1:153" ht="19.5" customHeight="1">
      <c r="A552" s="45"/>
      <c r="B552" s="52"/>
      <c r="C552" s="45"/>
      <c r="D552" s="323"/>
      <c r="E552" s="324"/>
      <c r="F552" s="324"/>
      <c r="G552" s="324"/>
      <c r="H552" s="324"/>
      <c r="I552" s="324"/>
      <c r="J552" s="324"/>
      <c r="K552" s="324"/>
      <c r="L552" s="324"/>
      <c r="M552" s="324"/>
      <c r="N552" s="324"/>
      <c r="O552" s="324"/>
      <c r="P552" s="324"/>
      <c r="Q552" s="324"/>
      <c r="R552" s="310" t="s">
        <v>3266</v>
      </c>
      <c r="S552" s="310"/>
      <c r="T552" s="311"/>
      <c r="U552" s="294"/>
      <c r="V552" s="312"/>
      <c r="W552" s="313"/>
      <c r="X552" s="313"/>
      <c r="Y552" s="313"/>
      <c r="Z552" s="313"/>
      <c r="AA552" s="313"/>
      <c r="AB552" s="313"/>
      <c r="AC552" s="313"/>
      <c r="AD552" s="313"/>
      <c r="AE552" s="313"/>
      <c r="AF552" s="314"/>
      <c r="AG552" s="120"/>
      <c r="AH552" s="115" t="s">
        <v>6388</v>
      </c>
      <c r="AI552" s="118"/>
      <c r="AJ552" s="312"/>
      <c r="AK552" s="313"/>
      <c r="AL552" s="313"/>
      <c r="AM552" s="313"/>
      <c r="AN552" s="313"/>
      <c r="AO552" s="313"/>
      <c r="AP552" s="313"/>
      <c r="AQ552" s="313"/>
      <c r="AR552" s="313"/>
      <c r="AS552" s="313"/>
      <c r="AT552" s="314"/>
      <c r="AU552" s="120"/>
      <c r="AV552" s="115" t="s">
        <v>6389</v>
      </c>
      <c r="AW552" s="119"/>
      <c r="AX552" s="312"/>
      <c r="AY552" s="313"/>
      <c r="AZ552" s="313"/>
      <c r="BA552" s="313"/>
      <c r="BB552" s="313"/>
      <c r="BC552" s="313"/>
      <c r="BD552" s="313"/>
      <c r="BE552" s="313"/>
      <c r="BF552" s="313"/>
      <c r="BG552" s="313"/>
      <c r="BH552" s="314"/>
      <c r="BI552" s="122"/>
      <c r="BJ552" s="115" t="s">
        <v>2</v>
      </c>
      <c r="BK552" s="200"/>
      <c r="BL552" s="130" t="str">
        <f>IF(BM552&lt;&gt;"","●","")</f>
        <v/>
      </c>
      <c r="BM552" s="132" t="str">
        <f>IF(OR(AND(OR(V552=0,V552=""),OR(AJ552&gt;0,AX552&gt;0)),AND(OR(V552&gt;0,AX552&gt;0),OR(AJ552=0,AJ552="")),AND(OR(V552&gt;0,AJ552&gt;0),OR(AX552=0,AX552=""))),"「レセプト件数」、「算定日数」、「算定回数」のいずれかが「0」か「空白」となっていますが、それ以外が1以上となっています。正しいレセプト件数・算定日数・算定回数をご記入ください。",IF(OR(V552&gt;AJ552,V552&gt;AX552),"「算定日数」あるいは「算定回数」が「レセプト件数」よりも小さくなっています。算定レセプトにおける算定日数・算定回数をご記入ください。",IF(AJ552&gt;AX552,"「算定回数」が「算定日数」よりも小さくなっています。算定日数における算定回数をご記入ください。","")))</f>
        <v/>
      </c>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31"/>
      <c r="CW552" s="131"/>
      <c r="CX552" s="131"/>
      <c r="CY552" s="129"/>
      <c r="CZ552" s="129"/>
      <c r="DA552" s="129"/>
      <c r="DB552" s="129"/>
      <c r="DC552" s="129"/>
      <c r="DD552" s="129"/>
      <c r="DE552" s="129"/>
      <c r="DF552" s="129"/>
      <c r="DG552" s="129"/>
      <c r="DH552" s="129"/>
      <c r="DI552" s="129"/>
      <c r="DJ552" s="129"/>
      <c r="DK552" s="129"/>
      <c r="DL552" s="129"/>
      <c r="DM552" s="129"/>
      <c r="DN552" s="129"/>
      <c r="DO552" s="129"/>
      <c r="DP552" s="129"/>
      <c r="DQ552" s="129"/>
      <c r="DR552" s="129"/>
      <c r="DS552" s="129"/>
      <c r="DT552" s="129"/>
      <c r="DU552" s="129"/>
      <c r="DV552" s="129"/>
      <c r="DW552" s="129"/>
      <c r="DX552" s="129"/>
      <c r="DY552" s="129"/>
      <c r="DZ552" s="129"/>
      <c r="EA552" s="129"/>
      <c r="EB552" s="129"/>
      <c r="EC552" s="129"/>
      <c r="ED552" s="129"/>
      <c r="EE552" s="129"/>
      <c r="EF552" s="129"/>
      <c r="EG552" s="129"/>
      <c r="EH552" s="129"/>
      <c r="EI552" s="129"/>
      <c r="EJ552" s="129"/>
      <c r="EK552" s="129"/>
      <c r="EL552" s="129"/>
      <c r="EM552" s="129"/>
      <c r="EN552" s="129"/>
      <c r="EO552" s="129"/>
      <c r="EP552" s="129"/>
      <c r="EQ552" s="129"/>
      <c r="ER552" s="129"/>
      <c r="ES552" s="129"/>
      <c r="ET552" s="129"/>
      <c r="EU552" s="129"/>
      <c r="EV552" s="129"/>
      <c r="EW552" s="129"/>
    </row>
    <row r="553" spans="1:153" ht="2.25" customHeight="1" thickBot="1">
      <c r="A553" s="45"/>
      <c r="B553" s="53"/>
      <c r="C553" s="45"/>
      <c r="D553" s="325"/>
      <c r="E553" s="326"/>
      <c r="F553" s="326"/>
      <c r="G553" s="326"/>
      <c r="H553" s="326"/>
      <c r="I553" s="326"/>
      <c r="J553" s="326"/>
      <c r="K553" s="326"/>
      <c r="L553" s="326"/>
      <c r="M553" s="326"/>
      <c r="N553" s="326"/>
      <c r="O553" s="326"/>
      <c r="P553" s="326"/>
      <c r="Q553" s="326"/>
      <c r="R553" s="126"/>
      <c r="S553" s="126"/>
      <c r="T553" s="126"/>
      <c r="U553" s="299"/>
      <c r="V553" s="298"/>
      <c r="W553" s="298"/>
      <c r="X553" s="298"/>
      <c r="Y553" s="298"/>
      <c r="Z553" s="298"/>
      <c r="AA553" s="298"/>
      <c r="AB553" s="298"/>
      <c r="AC553" s="298"/>
      <c r="AD553" s="298"/>
      <c r="AE553" s="298"/>
      <c r="AF553" s="298"/>
      <c r="AG553" s="121"/>
      <c r="AH553" s="116"/>
      <c r="AI553" s="299"/>
      <c r="AJ553" s="298"/>
      <c r="AK553" s="298"/>
      <c r="AL553" s="298"/>
      <c r="AM553" s="298"/>
      <c r="AN553" s="298"/>
      <c r="AO553" s="298"/>
      <c r="AP553" s="298"/>
      <c r="AQ553" s="298"/>
      <c r="AR553" s="298"/>
      <c r="AS553" s="298"/>
      <c r="AT553" s="298"/>
      <c r="AU553" s="121"/>
      <c r="AV553" s="116"/>
      <c r="AW553" s="298"/>
      <c r="AX553" s="298"/>
      <c r="AY553" s="298"/>
      <c r="AZ553" s="298"/>
      <c r="BA553" s="298"/>
      <c r="BB553" s="298"/>
      <c r="BC553" s="298"/>
      <c r="BD553" s="298"/>
      <c r="BE553" s="298"/>
      <c r="BF553" s="298"/>
      <c r="BG553" s="298"/>
      <c r="BH553" s="298"/>
      <c r="BI553" s="121"/>
      <c r="BJ553" s="116"/>
      <c r="BK553" s="200"/>
      <c r="BL553" s="129"/>
      <c r="BM553" s="160"/>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129"/>
      <c r="CW553" s="129"/>
      <c r="CX553" s="129"/>
      <c r="CY553" s="129"/>
      <c r="CZ553" s="129"/>
      <c r="DA553" s="129"/>
      <c r="DB553" s="129"/>
      <c r="DC553" s="129"/>
      <c r="DD553" s="129"/>
      <c r="DE553" s="129"/>
      <c r="DF553" s="129"/>
      <c r="DG553" s="129"/>
      <c r="DH553" s="129"/>
      <c r="DI553" s="129"/>
      <c r="DJ553" s="129"/>
      <c r="DK553" s="129"/>
      <c r="DL553" s="129"/>
      <c r="DM553" s="129"/>
      <c r="DN553" s="129"/>
      <c r="DO553" s="129"/>
      <c r="DP553" s="129"/>
      <c r="DQ553" s="129"/>
      <c r="DR553" s="129"/>
      <c r="DS553" s="129"/>
      <c r="DT553" s="129"/>
      <c r="DU553" s="129"/>
      <c r="DV553" s="129"/>
      <c r="DW553" s="129"/>
      <c r="DX553" s="129"/>
      <c r="DY553" s="129"/>
      <c r="DZ553" s="129"/>
      <c r="EA553" s="129"/>
      <c r="EB553" s="129"/>
      <c r="EC553" s="129"/>
      <c r="ED553" s="129"/>
      <c r="EE553" s="129"/>
      <c r="EF553" s="129"/>
      <c r="EG553" s="129"/>
      <c r="EH553" s="129"/>
      <c r="EI553" s="129"/>
      <c r="EJ553" s="129"/>
      <c r="EK553" s="129"/>
      <c r="EL553" s="129"/>
      <c r="EM553" s="129"/>
      <c r="EN553" s="129"/>
      <c r="EO553" s="129"/>
      <c r="EP553" s="129"/>
      <c r="EQ553" s="129"/>
      <c r="ER553" s="129"/>
      <c r="ES553" s="129"/>
      <c r="ET553" s="129"/>
      <c r="EU553" s="129"/>
      <c r="EV553" s="129"/>
      <c r="EW553" s="129"/>
    </row>
    <row r="554" spans="1:153" ht="2.25" customHeight="1">
      <c r="A554" s="50"/>
      <c r="B554" s="53"/>
      <c r="C554" s="45"/>
      <c r="D554" s="321" t="s">
        <v>165</v>
      </c>
      <c r="E554" s="322"/>
      <c r="F554" s="322"/>
      <c r="G554" s="322"/>
      <c r="H554" s="322"/>
      <c r="I554" s="322"/>
      <c r="J554" s="322"/>
      <c r="K554" s="322"/>
      <c r="L554" s="322"/>
      <c r="M554" s="322"/>
      <c r="N554" s="322"/>
      <c r="O554" s="322"/>
      <c r="P554" s="322"/>
      <c r="Q554" s="322"/>
      <c r="R554" s="291"/>
      <c r="S554" s="291"/>
      <c r="T554" s="291"/>
      <c r="U554" s="296"/>
      <c r="V554" s="297"/>
      <c r="W554" s="297"/>
      <c r="X554" s="297"/>
      <c r="Y554" s="297"/>
      <c r="Z554" s="297"/>
      <c r="AA554" s="297"/>
      <c r="AB554" s="297"/>
      <c r="AC554" s="297"/>
      <c r="AD554" s="297"/>
      <c r="AE554" s="297"/>
      <c r="AF554" s="297"/>
      <c r="AG554" s="117"/>
      <c r="AH554" s="114"/>
      <c r="AI554" s="296"/>
      <c r="AJ554" s="297"/>
      <c r="AK554" s="297"/>
      <c r="AL554" s="297"/>
      <c r="AM554" s="297"/>
      <c r="AN554" s="297"/>
      <c r="AO554" s="297"/>
      <c r="AP554" s="297"/>
      <c r="AQ554" s="297"/>
      <c r="AR554" s="297"/>
      <c r="AS554" s="297"/>
      <c r="AT554" s="297"/>
      <c r="AU554" s="117"/>
      <c r="AV554" s="114"/>
      <c r="AW554" s="297"/>
      <c r="AX554" s="297"/>
      <c r="AY554" s="297"/>
      <c r="AZ554" s="297"/>
      <c r="BA554" s="297"/>
      <c r="BB554" s="297"/>
      <c r="BC554" s="297"/>
      <c r="BD554" s="297"/>
      <c r="BE554" s="297"/>
      <c r="BF554" s="297"/>
      <c r="BG554" s="297"/>
      <c r="BH554" s="297"/>
      <c r="BI554" s="117"/>
      <c r="BJ554" s="114"/>
      <c r="BK554" s="200"/>
      <c r="BL554" s="129"/>
      <c r="BM554" s="160"/>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c r="DH554" s="129"/>
      <c r="DI554" s="129"/>
      <c r="DJ554" s="129"/>
      <c r="DK554" s="129"/>
      <c r="DL554" s="129"/>
      <c r="DM554" s="129"/>
      <c r="DN554" s="129"/>
      <c r="DO554" s="129"/>
      <c r="DP554" s="129"/>
      <c r="DQ554" s="129"/>
      <c r="DR554" s="129"/>
      <c r="DS554" s="129"/>
      <c r="DT554" s="129"/>
      <c r="DU554" s="129"/>
      <c r="DV554" s="129"/>
      <c r="DW554" s="129"/>
      <c r="DX554" s="129"/>
      <c r="DY554" s="129"/>
      <c r="DZ554" s="129"/>
      <c r="EA554" s="129"/>
      <c r="EB554" s="129"/>
      <c r="EC554" s="129"/>
      <c r="ED554" s="129"/>
      <c r="EE554" s="129"/>
      <c r="EF554" s="129"/>
      <c r="EG554" s="129"/>
      <c r="EH554" s="129"/>
      <c r="EI554" s="129"/>
      <c r="EJ554" s="129"/>
      <c r="EK554" s="129"/>
      <c r="EL554" s="129"/>
      <c r="EM554" s="129"/>
      <c r="EN554" s="129"/>
      <c r="EO554" s="129"/>
      <c r="EP554" s="129"/>
      <c r="EQ554" s="129"/>
      <c r="ER554" s="129"/>
      <c r="ES554" s="129"/>
      <c r="ET554" s="129"/>
      <c r="EU554" s="129"/>
      <c r="EV554" s="129"/>
      <c r="EW554" s="129"/>
    </row>
    <row r="555" spans="1:153" ht="19.5" customHeight="1">
      <c r="A555" s="45"/>
      <c r="B555" s="52"/>
      <c r="C555" s="45"/>
      <c r="D555" s="323"/>
      <c r="E555" s="324"/>
      <c r="F555" s="324"/>
      <c r="G555" s="324"/>
      <c r="H555" s="324"/>
      <c r="I555" s="324"/>
      <c r="J555" s="324"/>
      <c r="K555" s="324"/>
      <c r="L555" s="324"/>
      <c r="M555" s="324"/>
      <c r="N555" s="324"/>
      <c r="O555" s="324"/>
      <c r="P555" s="324"/>
      <c r="Q555" s="324"/>
      <c r="R555" s="310" t="s">
        <v>3267</v>
      </c>
      <c r="S555" s="310"/>
      <c r="T555" s="311"/>
      <c r="U555" s="294"/>
      <c r="V555" s="312"/>
      <c r="W555" s="313"/>
      <c r="X555" s="313"/>
      <c r="Y555" s="313"/>
      <c r="Z555" s="313"/>
      <c r="AA555" s="313"/>
      <c r="AB555" s="313"/>
      <c r="AC555" s="313"/>
      <c r="AD555" s="313"/>
      <c r="AE555" s="313"/>
      <c r="AF555" s="314"/>
      <c r="AG555" s="120"/>
      <c r="AH555" s="115" t="s">
        <v>6388</v>
      </c>
      <c r="AI555" s="118"/>
      <c r="AJ555" s="312"/>
      <c r="AK555" s="313"/>
      <c r="AL555" s="313"/>
      <c r="AM555" s="313"/>
      <c r="AN555" s="313"/>
      <c r="AO555" s="313"/>
      <c r="AP555" s="313"/>
      <c r="AQ555" s="313"/>
      <c r="AR555" s="313"/>
      <c r="AS555" s="313"/>
      <c r="AT555" s="314"/>
      <c r="AU555" s="120"/>
      <c r="AV555" s="115" t="s">
        <v>6389</v>
      </c>
      <c r="AW555" s="119"/>
      <c r="AX555" s="312"/>
      <c r="AY555" s="313"/>
      <c r="AZ555" s="313"/>
      <c r="BA555" s="313"/>
      <c r="BB555" s="313"/>
      <c r="BC555" s="313"/>
      <c r="BD555" s="313"/>
      <c r="BE555" s="313"/>
      <c r="BF555" s="313"/>
      <c r="BG555" s="313"/>
      <c r="BH555" s="314"/>
      <c r="BI555" s="122"/>
      <c r="BJ555" s="115" t="s">
        <v>2</v>
      </c>
      <c r="BK555" s="200"/>
      <c r="BL555" s="130" t="str">
        <f>IF(BM555&lt;&gt;"","●","")</f>
        <v/>
      </c>
      <c r="BM555" s="132" t="str">
        <f>IF(OR(AND(OR(V555=0,V555=""),OR(AJ555&gt;0,AX555&gt;0)),AND(OR(V555&gt;0,AX555&gt;0),OR(AJ555=0,AJ555="")),AND(OR(V555&gt;0,AJ555&gt;0),OR(AX555=0,AX555=""))),"「レセプト件数」、「算定日数」、「算定回数」のいずれかが「0」か「空白」となっていますが、それ以外が1以上となっています。正しいレセプト件数・算定日数・算定回数をご記入ください。",IF(OR(V555&gt;AJ555,V555&gt;AX555),"「算定日数」あるいは「算定回数」が「レセプト件数」よりも小さくなっています。算定レセプトにおける算定日数・算定回数をご記入ください。",IF(AJ555&gt;AX555,"「算定回数」が「算定日数」よりも小さくなっています。算定日数における算定回数をご記入ください。","")))</f>
        <v/>
      </c>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31"/>
      <c r="CW555" s="131"/>
      <c r="CX555" s="131"/>
      <c r="CY555" s="129"/>
      <c r="CZ555" s="129"/>
      <c r="DA555" s="129"/>
      <c r="DB555" s="129"/>
      <c r="DC555" s="129"/>
      <c r="DD555" s="129"/>
      <c r="DE555" s="129"/>
      <c r="DF555" s="129"/>
      <c r="DG555" s="129"/>
      <c r="DH555" s="129"/>
      <c r="DI555" s="129"/>
      <c r="DJ555" s="129"/>
      <c r="DK555" s="129"/>
      <c r="DL555" s="129"/>
      <c r="DM555" s="129"/>
      <c r="DN555" s="129"/>
      <c r="DO555" s="129"/>
      <c r="DP555" s="129"/>
      <c r="DQ555" s="129"/>
      <c r="DR555" s="129"/>
      <c r="DS555" s="129"/>
      <c r="DT555" s="129"/>
      <c r="DU555" s="129"/>
      <c r="DV555" s="129"/>
      <c r="DW555" s="129"/>
      <c r="DX555" s="129"/>
      <c r="DY555" s="129"/>
      <c r="DZ555" s="129"/>
      <c r="EA555" s="129"/>
      <c r="EB555" s="129"/>
      <c r="EC555" s="129"/>
      <c r="ED555" s="129"/>
      <c r="EE555" s="129"/>
      <c r="EF555" s="129"/>
      <c r="EG555" s="129"/>
      <c r="EH555" s="129"/>
      <c r="EI555" s="129"/>
      <c r="EJ555" s="129"/>
      <c r="EK555" s="129"/>
      <c r="EL555" s="129"/>
      <c r="EM555" s="129"/>
      <c r="EN555" s="129"/>
      <c r="EO555" s="129"/>
      <c r="EP555" s="129"/>
      <c r="EQ555" s="129"/>
      <c r="ER555" s="129"/>
      <c r="ES555" s="129"/>
      <c r="ET555" s="129"/>
      <c r="EU555" s="129"/>
      <c r="EV555" s="129"/>
      <c r="EW555" s="129"/>
    </row>
    <row r="556" spans="1:153" ht="2.25" customHeight="1" thickBot="1">
      <c r="A556" s="45"/>
      <c r="B556" s="52"/>
      <c r="C556" s="37"/>
      <c r="D556" s="325"/>
      <c r="E556" s="326"/>
      <c r="F556" s="326"/>
      <c r="G556" s="326"/>
      <c r="H556" s="326"/>
      <c r="I556" s="326"/>
      <c r="J556" s="326"/>
      <c r="K556" s="326"/>
      <c r="L556" s="326"/>
      <c r="M556" s="326"/>
      <c r="N556" s="326"/>
      <c r="O556" s="326"/>
      <c r="P556" s="326"/>
      <c r="Q556" s="326"/>
      <c r="R556" s="126"/>
      <c r="S556" s="126"/>
      <c r="T556" s="126"/>
      <c r="U556" s="299"/>
      <c r="V556" s="298"/>
      <c r="W556" s="298"/>
      <c r="X556" s="298"/>
      <c r="Y556" s="298"/>
      <c r="Z556" s="298"/>
      <c r="AA556" s="298"/>
      <c r="AB556" s="298"/>
      <c r="AC556" s="298"/>
      <c r="AD556" s="298"/>
      <c r="AE556" s="298"/>
      <c r="AF556" s="298"/>
      <c r="AG556" s="121"/>
      <c r="AH556" s="116"/>
      <c r="AI556" s="299"/>
      <c r="AJ556" s="298"/>
      <c r="AK556" s="298"/>
      <c r="AL556" s="298"/>
      <c r="AM556" s="298"/>
      <c r="AN556" s="298"/>
      <c r="AO556" s="298"/>
      <c r="AP556" s="298"/>
      <c r="AQ556" s="298"/>
      <c r="AR556" s="298"/>
      <c r="AS556" s="298"/>
      <c r="AT556" s="298"/>
      <c r="AU556" s="121"/>
      <c r="AV556" s="116"/>
      <c r="AW556" s="298"/>
      <c r="AX556" s="298"/>
      <c r="AY556" s="298"/>
      <c r="AZ556" s="298"/>
      <c r="BA556" s="298"/>
      <c r="BB556" s="298"/>
      <c r="BC556" s="298"/>
      <c r="BD556" s="298"/>
      <c r="BE556" s="298"/>
      <c r="BF556" s="298"/>
      <c r="BG556" s="298"/>
      <c r="BH556" s="298"/>
      <c r="BI556" s="121"/>
      <c r="BJ556" s="116"/>
      <c r="BK556" s="200"/>
      <c r="BL556" s="129"/>
      <c r="BM556" s="160"/>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129"/>
      <c r="CW556" s="129"/>
      <c r="CX556" s="129"/>
      <c r="CY556" s="129"/>
      <c r="CZ556" s="129"/>
      <c r="DA556" s="129"/>
      <c r="DB556" s="129"/>
      <c r="DC556" s="129"/>
      <c r="DD556" s="129"/>
      <c r="DE556" s="129"/>
      <c r="DF556" s="129"/>
      <c r="DG556" s="129"/>
      <c r="DH556" s="129"/>
      <c r="DI556" s="129"/>
      <c r="DJ556" s="129"/>
      <c r="DK556" s="129"/>
      <c r="DL556" s="129"/>
      <c r="DM556" s="129"/>
      <c r="DN556" s="129"/>
      <c r="DO556" s="129"/>
      <c r="DP556" s="129"/>
      <c r="DQ556" s="129"/>
      <c r="DR556" s="129"/>
      <c r="DS556" s="129"/>
      <c r="DT556" s="129"/>
      <c r="DU556" s="129"/>
      <c r="DV556" s="129"/>
      <c r="DW556" s="129"/>
      <c r="DX556" s="129"/>
      <c r="DY556" s="129"/>
      <c r="DZ556" s="129"/>
      <c r="EA556" s="129"/>
      <c r="EB556" s="129"/>
      <c r="EC556" s="129"/>
      <c r="ED556" s="129"/>
      <c r="EE556" s="129"/>
      <c r="EF556" s="129"/>
      <c r="EG556" s="129"/>
      <c r="EH556" s="129"/>
      <c r="EI556" s="129"/>
      <c r="EJ556" s="129"/>
      <c r="EK556" s="129"/>
      <c r="EL556" s="129"/>
      <c r="EM556" s="129"/>
      <c r="EN556" s="129"/>
      <c r="EO556" s="129"/>
      <c r="EP556" s="129"/>
      <c r="EQ556" s="129"/>
      <c r="ER556" s="129"/>
      <c r="ES556" s="129"/>
      <c r="ET556" s="129"/>
      <c r="EU556" s="129"/>
      <c r="EV556" s="129"/>
      <c r="EW556" s="129"/>
    </row>
    <row r="557" spans="1:153" ht="2.25" customHeight="1">
      <c r="A557" s="50"/>
      <c r="B557" s="54"/>
      <c r="C557" s="321" t="s">
        <v>166</v>
      </c>
      <c r="D557" s="322"/>
      <c r="E557" s="322"/>
      <c r="F557" s="322"/>
      <c r="G557" s="322"/>
      <c r="H557" s="322"/>
      <c r="I557" s="322"/>
      <c r="J557" s="322"/>
      <c r="K557" s="322"/>
      <c r="L557" s="322"/>
      <c r="M557" s="322"/>
      <c r="N557" s="322"/>
      <c r="O557" s="322"/>
      <c r="P557" s="322"/>
      <c r="Q557" s="322"/>
      <c r="R557" s="291"/>
      <c r="S557" s="291"/>
      <c r="T557" s="291"/>
      <c r="U557" s="296"/>
      <c r="V557" s="297"/>
      <c r="W557" s="297"/>
      <c r="X557" s="297"/>
      <c r="Y557" s="297"/>
      <c r="Z557" s="297"/>
      <c r="AA557" s="297"/>
      <c r="AB557" s="297"/>
      <c r="AC557" s="297"/>
      <c r="AD557" s="297"/>
      <c r="AE557" s="297"/>
      <c r="AF557" s="297"/>
      <c r="AG557" s="117"/>
      <c r="AH557" s="114"/>
      <c r="AI557" s="296"/>
      <c r="AJ557" s="297"/>
      <c r="AK557" s="297"/>
      <c r="AL557" s="297"/>
      <c r="AM557" s="297"/>
      <c r="AN557" s="297"/>
      <c r="AO557" s="297"/>
      <c r="AP557" s="297"/>
      <c r="AQ557" s="297"/>
      <c r="AR557" s="297"/>
      <c r="AS557" s="297"/>
      <c r="AT557" s="297"/>
      <c r="AU557" s="117"/>
      <c r="AV557" s="114"/>
      <c r="AW557" s="297"/>
      <c r="AX557" s="297"/>
      <c r="AY557" s="297"/>
      <c r="AZ557" s="297"/>
      <c r="BA557" s="297"/>
      <c r="BB557" s="297"/>
      <c r="BC557" s="297"/>
      <c r="BD557" s="297"/>
      <c r="BE557" s="297"/>
      <c r="BF557" s="297"/>
      <c r="BG557" s="297"/>
      <c r="BH557" s="297"/>
      <c r="BI557" s="117"/>
      <c r="BJ557" s="114"/>
      <c r="BK557" s="200"/>
      <c r="BL557" s="129"/>
      <c r="BM557" s="160"/>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c r="DH557" s="129"/>
      <c r="DI557" s="129"/>
      <c r="DJ557" s="129"/>
      <c r="DK557" s="129"/>
      <c r="DL557" s="129"/>
      <c r="DM557" s="129"/>
      <c r="DN557" s="129"/>
      <c r="DO557" s="129"/>
      <c r="DP557" s="129"/>
      <c r="DQ557" s="129"/>
      <c r="DR557" s="129"/>
      <c r="DS557" s="129"/>
      <c r="DT557" s="129"/>
      <c r="DU557" s="129"/>
      <c r="DV557" s="129"/>
      <c r="DW557" s="129"/>
      <c r="DX557" s="129"/>
      <c r="DY557" s="129"/>
      <c r="DZ557" s="129"/>
      <c r="EA557" s="129"/>
      <c r="EB557" s="129"/>
      <c r="EC557" s="129"/>
      <c r="ED557" s="129"/>
      <c r="EE557" s="129"/>
      <c r="EF557" s="129"/>
      <c r="EG557" s="129"/>
      <c r="EH557" s="129"/>
      <c r="EI557" s="129"/>
      <c r="EJ557" s="129"/>
      <c r="EK557" s="129"/>
      <c r="EL557" s="129"/>
      <c r="EM557" s="129"/>
      <c r="EN557" s="129"/>
      <c r="EO557" s="129"/>
      <c r="EP557" s="129"/>
      <c r="EQ557" s="129"/>
      <c r="ER557" s="129"/>
      <c r="ES557" s="129"/>
      <c r="ET557" s="129"/>
      <c r="EU557" s="129"/>
      <c r="EV557" s="129"/>
      <c r="EW557" s="129"/>
    </row>
    <row r="558" spans="1:153" ht="19.5" customHeight="1">
      <c r="A558" s="45"/>
      <c r="B558" s="133"/>
      <c r="C558" s="323"/>
      <c r="D558" s="324"/>
      <c r="E558" s="324"/>
      <c r="F558" s="324"/>
      <c r="G558" s="324"/>
      <c r="H558" s="324"/>
      <c r="I558" s="324"/>
      <c r="J558" s="324"/>
      <c r="K558" s="324"/>
      <c r="L558" s="324"/>
      <c r="M558" s="324"/>
      <c r="N558" s="324"/>
      <c r="O558" s="324"/>
      <c r="P558" s="324"/>
      <c r="Q558" s="324"/>
      <c r="R558" s="310" t="s">
        <v>3268</v>
      </c>
      <c r="S558" s="310"/>
      <c r="T558" s="311"/>
      <c r="U558" s="294"/>
      <c r="V558" s="312"/>
      <c r="W558" s="313"/>
      <c r="X558" s="313"/>
      <c r="Y558" s="313"/>
      <c r="Z558" s="313"/>
      <c r="AA558" s="313"/>
      <c r="AB558" s="313"/>
      <c r="AC558" s="313"/>
      <c r="AD558" s="313"/>
      <c r="AE558" s="313"/>
      <c r="AF558" s="314"/>
      <c r="AG558" s="120"/>
      <c r="AH558" s="115" t="s">
        <v>6388</v>
      </c>
      <c r="AI558" s="118"/>
      <c r="AJ558" s="312"/>
      <c r="AK558" s="313"/>
      <c r="AL558" s="313"/>
      <c r="AM558" s="313"/>
      <c r="AN558" s="313"/>
      <c r="AO558" s="313"/>
      <c r="AP558" s="313"/>
      <c r="AQ558" s="313"/>
      <c r="AR558" s="313"/>
      <c r="AS558" s="313"/>
      <c r="AT558" s="314"/>
      <c r="AU558" s="120"/>
      <c r="AV558" s="115" t="s">
        <v>6389</v>
      </c>
      <c r="AW558" s="119"/>
      <c r="AX558" s="312"/>
      <c r="AY558" s="313"/>
      <c r="AZ558" s="313"/>
      <c r="BA558" s="313"/>
      <c r="BB558" s="313"/>
      <c r="BC558" s="313"/>
      <c r="BD558" s="313"/>
      <c r="BE558" s="313"/>
      <c r="BF558" s="313"/>
      <c r="BG558" s="313"/>
      <c r="BH558" s="314"/>
      <c r="BI558" s="122"/>
      <c r="BJ558" s="115" t="s">
        <v>2</v>
      </c>
      <c r="BK558" s="200"/>
      <c r="BL558" s="130" t="str">
        <f>IF(BM558&lt;&gt;"","●","")</f>
        <v/>
      </c>
      <c r="BM558" s="132" t="str">
        <f>IF(OR(AND(OR(V558=0,V558=""),OR(AJ558&gt;0,AX558&gt;0,V561+V573&gt;0,AJ561+AJ573&gt;0,AX561+AX573&gt;0)),AND(OR(V558&gt;0,AX558&gt;0,V561+V573&gt;0,AJ561+AJ573&gt;0,AX561+AX573&gt;0),OR(AJ558=0,AJ558="")),AND(OR(V558&gt;0,AJ558&gt;0,V561+V573&gt;0,AJ561+AJ573&gt;0,AX561+AX573&gt;0),OR(AX558=0,AX558=""))),"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558&gt;AJ558,V558&gt;AX558),"「算定日数」あるいは「算定回数」が「レセプト件数」よりも小さくなっています。算定レセプトにおける算定日数・算定回数をご記入ください。",IF(AJ558&gt;AX558,"「算定回数」が「算定日数」よりも小さくなっています。算定日数における算定回数をご記入ください。",IF(COUNTIF(BL561:BL582,"●")&gt;0,"内訳の項目に記入内容の見直しが必要な欄があります。メッセージの内容をご確認のうえ、適宜、ご修正ください。",IF(AX558&lt;&gt;AX561+AX573,"当該項目の「算定回数」と、内訳の「算定回数」の合計が一致していません。正しい算定回数をご記入ください。",IF(OR(AJ558&lt;AJ561,AJ558&lt;AJ573,AJ558&gt;AJ561+AJ573),"当該項目の「算定日数」が、内訳の個別の項目の数値を下回っているか、内訳の合計よりも大きくなっています。正しい算定日数をご記入ください。",IF(OR(V558&lt;V561,V558&lt;V573,V558&gt;V561+V573),"当該項目の「レセプト件数」が、内訳の個別の項目の数値を下回っているか、内訳の合計よりも大きくなっています。正しいレセプト件数をご記入ください。","")))))))</f>
        <v/>
      </c>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31"/>
      <c r="CW558" s="131"/>
      <c r="CX558" s="131"/>
      <c r="CY558" s="129"/>
      <c r="CZ558" s="129"/>
      <c r="DA558" s="129"/>
      <c r="DB558" s="129"/>
      <c r="DC558" s="129"/>
      <c r="DD558" s="129"/>
      <c r="DE558" s="129"/>
      <c r="DF558" s="129"/>
      <c r="DG558" s="129"/>
      <c r="DH558" s="129"/>
      <c r="DI558" s="129"/>
      <c r="DJ558" s="129"/>
      <c r="DK558" s="129"/>
      <c r="DL558" s="129"/>
      <c r="DM558" s="129"/>
      <c r="DN558" s="129"/>
      <c r="DO558" s="129"/>
      <c r="DP558" s="129"/>
      <c r="DQ558" s="129"/>
      <c r="DR558" s="129"/>
      <c r="DS558" s="129"/>
      <c r="DT558" s="129"/>
      <c r="DU558" s="129"/>
      <c r="DV558" s="129"/>
      <c r="DW558" s="129"/>
      <c r="DX558" s="129"/>
      <c r="DY558" s="129"/>
      <c r="DZ558" s="129"/>
      <c r="EA558" s="129"/>
      <c r="EB558" s="129"/>
      <c r="EC558" s="129"/>
      <c r="ED558" s="129"/>
      <c r="EE558" s="129"/>
      <c r="EF558" s="129"/>
      <c r="EG558" s="129"/>
      <c r="EH558" s="129"/>
      <c r="EI558" s="129"/>
      <c r="EJ558" s="129"/>
      <c r="EK558" s="129"/>
      <c r="EL558" s="129"/>
      <c r="EM558" s="129"/>
      <c r="EN558" s="129"/>
      <c r="EO558" s="129"/>
      <c r="EP558" s="129"/>
      <c r="EQ558" s="129"/>
      <c r="ER558" s="129"/>
      <c r="ES558" s="129"/>
      <c r="ET558" s="129"/>
      <c r="EU558" s="129"/>
      <c r="EV558" s="129"/>
      <c r="EW558" s="129"/>
    </row>
    <row r="559" spans="1:153" ht="2.25" customHeight="1" thickBot="1">
      <c r="A559" s="45"/>
      <c r="B559" s="133"/>
      <c r="C559" s="323"/>
      <c r="D559" s="326"/>
      <c r="E559" s="326"/>
      <c r="F559" s="326"/>
      <c r="G559" s="326"/>
      <c r="H559" s="326"/>
      <c r="I559" s="326"/>
      <c r="J559" s="326"/>
      <c r="K559" s="326"/>
      <c r="L559" s="326"/>
      <c r="M559" s="326"/>
      <c r="N559" s="326"/>
      <c r="O559" s="326"/>
      <c r="P559" s="326"/>
      <c r="Q559" s="326"/>
      <c r="R559" s="126"/>
      <c r="S559" s="126"/>
      <c r="T559" s="126"/>
      <c r="U559" s="299"/>
      <c r="V559" s="298"/>
      <c r="W559" s="298"/>
      <c r="X559" s="298"/>
      <c r="Y559" s="298"/>
      <c r="Z559" s="298"/>
      <c r="AA559" s="298"/>
      <c r="AB559" s="298"/>
      <c r="AC559" s="298"/>
      <c r="AD559" s="298"/>
      <c r="AE559" s="298"/>
      <c r="AF559" s="298"/>
      <c r="AG559" s="121"/>
      <c r="AH559" s="116"/>
      <c r="AI559" s="299"/>
      <c r="AJ559" s="298"/>
      <c r="AK559" s="298"/>
      <c r="AL559" s="298"/>
      <c r="AM559" s="298"/>
      <c r="AN559" s="298"/>
      <c r="AO559" s="298"/>
      <c r="AP559" s="298"/>
      <c r="AQ559" s="298"/>
      <c r="AR559" s="298"/>
      <c r="AS559" s="298"/>
      <c r="AT559" s="298"/>
      <c r="AU559" s="121"/>
      <c r="AV559" s="116"/>
      <c r="AW559" s="298"/>
      <c r="AX559" s="298"/>
      <c r="AY559" s="298"/>
      <c r="AZ559" s="298"/>
      <c r="BA559" s="298"/>
      <c r="BB559" s="298"/>
      <c r="BC559" s="298"/>
      <c r="BD559" s="298"/>
      <c r="BE559" s="298"/>
      <c r="BF559" s="298"/>
      <c r="BG559" s="298"/>
      <c r="BH559" s="298"/>
      <c r="BI559" s="121"/>
      <c r="BJ559" s="116"/>
      <c r="BK559" s="200"/>
      <c r="BL559" s="129"/>
      <c r="BM559" s="160"/>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129"/>
      <c r="CW559" s="129"/>
      <c r="CX559" s="129"/>
      <c r="CY559" s="129"/>
      <c r="CZ559" s="129"/>
      <c r="DA559" s="129"/>
      <c r="DB559" s="129"/>
      <c r="DC559" s="129"/>
      <c r="DD559" s="129"/>
      <c r="DE559" s="129"/>
      <c r="DF559" s="129"/>
      <c r="DG559" s="129"/>
      <c r="DH559" s="129"/>
      <c r="DI559" s="129"/>
      <c r="DJ559" s="129"/>
      <c r="DK559" s="129"/>
      <c r="DL559" s="129"/>
      <c r="DM559" s="129"/>
      <c r="DN559" s="129"/>
      <c r="DO559" s="129"/>
      <c r="DP559" s="129"/>
      <c r="DQ559" s="129"/>
      <c r="DR559" s="129"/>
      <c r="DS559" s="129"/>
      <c r="DT559" s="129"/>
      <c r="DU559" s="129"/>
      <c r="DV559" s="129"/>
      <c r="DW559" s="129"/>
      <c r="DX559" s="129"/>
      <c r="DY559" s="129"/>
      <c r="DZ559" s="129"/>
      <c r="EA559" s="129"/>
      <c r="EB559" s="129"/>
      <c r="EC559" s="129"/>
      <c r="ED559" s="129"/>
      <c r="EE559" s="129"/>
      <c r="EF559" s="129"/>
      <c r="EG559" s="129"/>
      <c r="EH559" s="129"/>
      <c r="EI559" s="129"/>
      <c r="EJ559" s="129"/>
      <c r="EK559" s="129"/>
      <c r="EL559" s="129"/>
      <c r="EM559" s="129"/>
      <c r="EN559" s="129"/>
      <c r="EO559" s="129"/>
      <c r="EP559" s="129"/>
      <c r="EQ559" s="129"/>
      <c r="ER559" s="129"/>
      <c r="ES559" s="129"/>
      <c r="ET559" s="129"/>
      <c r="EU559" s="129"/>
      <c r="EV559" s="129"/>
      <c r="EW559" s="129"/>
    </row>
    <row r="560" spans="1:153" ht="2.25" customHeight="1">
      <c r="A560" s="50"/>
      <c r="B560" s="55"/>
      <c r="C560" s="133"/>
      <c r="D560" s="321" t="s">
        <v>164</v>
      </c>
      <c r="E560" s="322"/>
      <c r="F560" s="322"/>
      <c r="G560" s="322"/>
      <c r="H560" s="322"/>
      <c r="I560" s="322"/>
      <c r="J560" s="322"/>
      <c r="K560" s="322"/>
      <c r="L560" s="322"/>
      <c r="M560" s="322"/>
      <c r="N560" s="322"/>
      <c r="O560" s="322"/>
      <c r="P560" s="322"/>
      <c r="Q560" s="322"/>
      <c r="R560" s="291"/>
      <c r="S560" s="291"/>
      <c r="T560" s="291"/>
      <c r="U560" s="296"/>
      <c r="V560" s="297"/>
      <c r="W560" s="297"/>
      <c r="X560" s="297"/>
      <c r="Y560" s="297"/>
      <c r="Z560" s="297"/>
      <c r="AA560" s="297"/>
      <c r="AB560" s="297"/>
      <c r="AC560" s="297"/>
      <c r="AD560" s="297"/>
      <c r="AE560" s="297"/>
      <c r="AF560" s="297"/>
      <c r="AG560" s="117"/>
      <c r="AH560" s="114"/>
      <c r="AI560" s="296"/>
      <c r="AJ560" s="297"/>
      <c r="AK560" s="297"/>
      <c r="AL560" s="297"/>
      <c r="AM560" s="297"/>
      <c r="AN560" s="297"/>
      <c r="AO560" s="297"/>
      <c r="AP560" s="297"/>
      <c r="AQ560" s="297"/>
      <c r="AR560" s="297"/>
      <c r="AS560" s="297"/>
      <c r="AT560" s="297"/>
      <c r="AU560" s="117"/>
      <c r="AV560" s="114"/>
      <c r="AW560" s="297"/>
      <c r="AX560" s="297"/>
      <c r="AY560" s="297"/>
      <c r="AZ560" s="297"/>
      <c r="BA560" s="297"/>
      <c r="BB560" s="297"/>
      <c r="BC560" s="297"/>
      <c r="BD560" s="297"/>
      <c r="BE560" s="297"/>
      <c r="BF560" s="297"/>
      <c r="BG560" s="297"/>
      <c r="BH560" s="297"/>
      <c r="BI560" s="117"/>
      <c r="BJ560" s="114"/>
      <c r="BK560" s="200"/>
      <c r="BL560" s="129"/>
      <c r="BM560" s="160"/>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c r="DH560" s="129"/>
      <c r="DI560" s="129"/>
      <c r="DJ560" s="129"/>
      <c r="DK560" s="129"/>
      <c r="DL560" s="129"/>
      <c r="DM560" s="129"/>
      <c r="DN560" s="129"/>
      <c r="DO560" s="129"/>
      <c r="DP560" s="129"/>
      <c r="DQ560" s="129"/>
      <c r="DR560" s="129"/>
      <c r="DS560" s="129"/>
      <c r="DT560" s="129"/>
      <c r="DU560" s="129"/>
      <c r="DV560" s="129"/>
      <c r="DW560" s="129"/>
      <c r="DX560" s="129"/>
      <c r="DY560" s="129"/>
      <c r="DZ560" s="129"/>
      <c r="EA560" s="129"/>
      <c r="EB560" s="129"/>
      <c r="EC560" s="129"/>
      <c r="ED560" s="129"/>
      <c r="EE560" s="129"/>
      <c r="EF560" s="129"/>
      <c r="EG560" s="129"/>
      <c r="EH560" s="129"/>
      <c r="EI560" s="129"/>
      <c r="EJ560" s="129"/>
      <c r="EK560" s="129"/>
      <c r="EL560" s="129"/>
      <c r="EM560" s="129"/>
      <c r="EN560" s="129"/>
      <c r="EO560" s="129"/>
      <c r="EP560" s="129"/>
      <c r="EQ560" s="129"/>
      <c r="ER560" s="129"/>
      <c r="ES560" s="129"/>
      <c r="ET560" s="129"/>
      <c r="EU560" s="129"/>
      <c r="EV560" s="129"/>
      <c r="EW560" s="129"/>
    </row>
    <row r="561" spans="1:153" ht="19.5" customHeight="1">
      <c r="A561" s="45"/>
      <c r="B561" s="55"/>
      <c r="C561" s="133"/>
      <c r="D561" s="323"/>
      <c r="E561" s="324"/>
      <c r="F561" s="324"/>
      <c r="G561" s="324"/>
      <c r="H561" s="324"/>
      <c r="I561" s="324"/>
      <c r="J561" s="324"/>
      <c r="K561" s="324"/>
      <c r="L561" s="324"/>
      <c r="M561" s="324"/>
      <c r="N561" s="324"/>
      <c r="O561" s="324"/>
      <c r="P561" s="324"/>
      <c r="Q561" s="324"/>
      <c r="R561" s="310" t="s">
        <v>3269</v>
      </c>
      <c r="S561" s="310"/>
      <c r="T561" s="311"/>
      <c r="U561" s="294"/>
      <c r="V561" s="312"/>
      <c r="W561" s="313"/>
      <c r="X561" s="313"/>
      <c r="Y561" s="313"/>
      <c r="Z561" s="313"/>
      <c r="AA561" s="313"/>
      <c r="AB561" s="313"/>
      <c r="AC561" s="313"/>
      <c r="AD561" s="313"/>
      <c r="AE561" s="313"/>
      <c r="AF561" s="314"/>
      <c r="AG561" s="120"/>
      <c r="AH561" s="115" t="s">
        <v>6388</v>
      </c>
      <c r="AI561" s="118"/>
      <c r="AJ561" s="312"/>
      <c r="AK561" s="313"/>
      <c r="AL561" s="313"/>
      <c r="AM561" s="313"/>
      <c r="AN561" s="313"/>
      <c r="AO561" s="313"/>
      <c r="AP561" s="313"/>
      <c r="AQ561" s="313"/>
      <c r="AR561" s="313"/>
      <c r="AS561" s="313"/>
      <c r="AT561" s="314"/>
      <c r="AU561" s="120"/>
      <c r="AV561" s="115" t="s">
        <v>6389</v>
      </c>
      <c r="AW561" s="119"/>
      <c r="AX561" s="312"/>
      <c r="AY561" s="313"/>
      <c r="AZ561" s="313"/>
      <c r="BA561" s="313"/>
      <c r="BB561" s="313"/>
      <c r="BC561" s="313"/>
      <c r="BD561" s="313"/>
      <c r="BE561" s="313"/>
      <c r="BF561" s="313"/>
      <c r="BG561" s="313"/>
      <c r="BH561" s="314"/>
      <c r="BI561" s="122"/>
      <c r="BJ561" s="115" t="s">
        <v>2</v>
      </c>
      <c r="BK561" s="200"/>
      <c r="BL561" s="130" t="str">
        <f>IF(BM561&lt;&gt;"","●","")</f>
        <v/>
      </c>
      <c r="BM561" s="132" t="str">
        <f>IF(OR(AND(OR(V561=0,V561=""),OR(AJ561&gt;0,AX561&gt;0,V564+V567+V570&gt;0,AJ564+AJ567+AJ570&gt;0,AX564+AX567+AX570&gt;0)),AND(OR(V561&gt;0,AX561&gt;0,V564+V567+V570&gt;0,AJ564+AJ567+AJ570&gt;0,AX564+AX567+AX570&gt;0),OR(AJ561=0,AJ561="")),AND(OR(V561&gt;0,AJ561&gt;0,V564+V567+V570&gt;0,AJ564+AJ567+AJ570&gt;0,AX564+AX567+AX570&gt;0),OR(AX561=0,AX561=""))),"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561&gt;AJ561,V561&gt;AX561),"「算定日数」あるいは「算定回数」が「レセプト件数」よりも小さくなっています。算定レセプトにおける算定日数・算定回数をご記入ください。",IF(AJ561&gt;AX561,"「算定回数」が「算定日数」よりも小さくなっています。算定日数における算定回数をご記入ください。",IF(COUNTIF(BL564:BL570,"●")&gt;0,"内訳の項目に記入内容の見直しが必要な欄があります。メッセージの内容をご確認のうえ、適宜、ご修正ください。",IF(AX561&lt;&gt;AX564+AX567+AX570,"当該項目の「算定回数」と、内訳の「算定回数」の合計が一致していません。正しい算定回数をご記入ください。",IF(OR(AJ561&lt;AJ564,AJ561&lt;AJ567,AJ561&lt;AJ570,AJ561&gt;AJ564+AJ567+AJ570),"当該項目の「算定日数」が、内訳の個別の項目の数値を下回っているか、内訳の合計よりも大きくなっています。正しい算定日数をご記入ください。",IF(OR(V561&lt;V564,V561&lt;V567,V561&lt;V570,V561&gt;V564+V567+V570),"当該項目の「レセプト件数」が、内訳の個別の項目の数値を下回っているか、内訳の合計よりも大きくなっています。正しいレセプト件数をご記入ください。","")))))))</f>
        <v/>
      </c>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31"/>
      <c r="CW561" s="131"/>
      <c r="CX561" s="131"/>
      <c r="CY561" s="129"/>
      <c r="CZ561" s="129"/>
      <c r="DA561" s="129"/>
      <c r="DB561" s="129"/>
      <c r="DC561" s="129"/>
      <c r="DD561" s="129"/>
      <c r="DE561" s="129"/>
      <c r="DF561" s="129"/>
      <c r="DG561" s="129"/>
      <c r="DH561" s="129"/>
      <c r="DI561" s="129"/>
      <c r="DJ561" s="129"/>
      <c r="DK561" s="129"/>
      <c r="DL561" s="129"/>
      <c r="DM561" s="129"/>
      <c r="DN561" s="129"/>
      <c r="DO561" s="129"/>
      <c r="DP561" s="129"/>
      <c r="DQ561" s="129"/>
      <c r="DR561" s="129"/>
      <c r="DS561" s="129"/>
      <c r="DT561" s="129"/>
      <c r="DU561" s="129"/>
      <c r="DV561" s="129"/>
      <c r="DW561" s="129"/>
      <c r="DX561" s="129"/>
      <c r="DY561" s="129"/>
      <c r="DZ561" s="129"/>
      <c r="EA561" s="129"/>
      <c r="EB561" s="129"/>
      <c r="EC561" s="129"/>
      <c r="ED561" s="129"/>
      <c r="EE561" s="129"/>
      <c r="EF561" s="129"/>
      <c r="EG561" s="129"/>
      <c r="EH561" s="129"/>
      <c r="EI561" s="129"/>
      <c r="EJ561" s="129"/>
      <c r="EK561" s="129"/>
      <c r="EL561" s="129"/>
      <c r="EM561" s="129"/>
      <c r="EN561" s="129"/>
      <c r="EO561" s="129"/>
      <c r="EP561" s="129"/>
      <c r="EQ561" s="129"/>
      <c r="ER561" s="129"/>
      <c r="ES561" s="129"/>
      <c r="ET561" s="129"/>
      <c r="EU561" s="129"/>
      <c r="EV561" s="129"/>
      <c r="EW561" s="129"/>
    </row>
    <row r="562" spans="1:153" ht="2.25" customHeight="1" thickBot="1">
      <c r="A562" s="45"/>
      <c r="B562" s="55"/>
      <c r="C562" s="133"/>
      <c r="D562" s="323"/>
      <c r="E562" s="326"/>
      <c r="F562" s="326"/>
      <c r="G562" s="326"/>
      <c r="H562" s="326"/>
      <c r="I562" s="326"/>
      <c r="J562" s="326"/>
      <c r="K562" s="326"/>
      <c r="L562" s="326"/>
      <c r="M562" s="326"/>
      <c r="N562" s="326"/>
      <c r="O562" s="326"/>
      <c r="P562" s="326"/>
      <c r="Q562" s="326"/>
      <c r="R562" s="126"/>
      <c r="S562" s="126"/>
      <c r="T562" s="126"/>
      <c r="U562" s="299"/>
      <c r="V562" s="298"/>
      <c r="W562" s="298"/>
      <c r="X562" s="298"/>
      <c r="Y562" s="298"/>
      <c r="Z562" s="298"/>
      <c r="AA562" s="298"/>
      <c r="AB562" s="298"/>
      <c r="AC562" s="298"/>
      <c r="AD562" s="298"/>
      <c r="AE562" s="298"/>
      <c r="AF562" s="298"/>
      <c r="AG562" s="121"/>
      <c r="AH562" s="116"/>
      <c r="AI562" s="299"/>
      <c r="AJ562" s="298"/>
      <c r="AK562" s="298"/>
      <c r="AL562" s="298"/>
      <c r="AM562" s="298"/>
      <c r="AN562" s="298"/>
      <c r="AO562" s="298"/>
      <c r="AP562" s="298"/>
      <c r="AQ562" s="298"/>
      <c r="AR562" s="298"/>
      <c r="AS562" s="298"/>
      <c r="AT562" s="298"/>
      <c r="AU562" s="121"/>
      <c r="AV562" s="116"/>
      <c r="AW562" s="298"/>
      <c r="AX562" s="298"/>
      <c r="AY562" s="298"/>
      <c r="AZ562" s="298"/>
      <c r="BA562" s="298"/>
      <c r="BB562" s="298"/>
      <c r="BC562" s="298"/>
      <c r="BD562" s="298"/>
      <c r="BE562" s="298"/>
      <c r="BF562" s="298"/>
      <c r="BG562" s="298"/>
      <c r="BH562" s="298"/>
      <c r="BI562" s="121"/>
      <c r="BJ562" s="116"/>
      <c r="BK562" s="200"/>
      <c r="BL562" s="129"/>
      <c r="BM562" s="160"/>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129"/>
      <c r="CW562" s="129"/>
      <c r="CX562" s="129"/>
      <c r="CY562" s="129"/>
      <c r="CZ562" s="129"/>
      <c r="DA562" s="129"/>
      <c r="DB562" s="129"/>
      <c r="DC562" s="129"/>
      <c r="DD562" s="129"/>
      <c r="DE562" s="129"/>
      <c r="DF562" s="129"/>
      <c r="DG562" s="129"/>
      <c r="DH562" s="129"/>
      <c r="DI562" s="129"/>
      <c r="DJ562" s="129"/>
      <c r="DK562" s="129"/>
      <c r="DL562" s="129"/>
      <c r="DM562" s="129"/>
      <c r="DN562" s="129"/>
      <c r="DO562" s="129"/>
      <c r="DP562" s="129"/>
      <c r="DQ562" s="129"/>
      <c r="DR562" s="129"/>
      <c r="DS562" s="129"/>
      <c r="DT562" s="129"/>
      <c r="DU562" s="129"/>
      <c r="DV562" s="129"/>
      <c r="DW562" s="129"/>
      <c r="DX562" s="129"/>
      <c r="DY562" s="129"/>
      <c r="DZ562" s="129"/>
      <c r="EA562" s="129"/>
      <c r="EB562" s="129"/>
      <c r="EC562" s="129"/>
      <c r="ED562" s="129"/>
      <c r="EE562" s="129"/>
      <c r="EF562" s="129"/>
      <c r="EG562" s="129"/>
      <c r="EH562" s="129"/>
      <c r="EI562" s="129"/>
      <c r="EJ562" s="129"/>
      <c r="EK562" s="129"/>
      <c r="EL562" s="129"/>
      <c r="EM562" s="129"/>
      <c r="EN562" s="129"/>
      <c r="EO562" s="129"/>
      <c r="EP562" s="129"/>
      <c r="EQ562" s="129"/>
      <c r="ER562" s="129"/>
      <c r="ES562" s="129"/>
      <c r="ET562" s="129"/>
      <c r="EU562" s="129"/>
      <c r="EV562" s="129"/>
      <c r="EW562" s="129"/>
    </row>
    <row r="563" spans="1:153" ht="2.25" customHeight="1">
      <c r="A563" s="50"/>
      <c r="B563" s="55"/>
      <c r="C563" s="133"/>
      <c r="D563" s="55"/>
      <c r="E563" s="321" t="s">
        <v>176</v>
      </c>
      <c r="F563" s="322"/>
      <c r="G563" s="322"/>
      <c r="H563" s="322"/>
      <c r="I563" s="322"/>
      <c r="J563" s="322"/>
      <c r="K563" s="322"/>
      <c r="L563" s="322"/>
      <c r="M563" s="322"/>
      <c r="N563" s="322"/>
      <c r="O563" s="322"/>
      <c r="P563" s="322"/>
      <c r="Q563" s="322"/>
      <c r="R563" s="291"/>
      <c r="S563" s="291"/>
      <c r="T563" s="291"/>
      <c r="U563" s="296"/>
      <c r="V563" s="297"/>
      <c r="W563" s="297"/>
      <c r="X563" s="297"/>
      <c r="Y563" s="297"/>
      <c r="Z563" s="297"/>
      <c r="AA563" s="297"/>
      <c r="AB563" s="297"/>
      <c r="AC563" s="297"/>
      <c r="AD563" s="297"/>
      <c r="AE563" s="297"/>
      <c r="AF563" s="297"/>
      <c r="AG563" s="117"/>
      <c r="AH563" s="114"/>
      <c r="AI563" s="296"/>
      <c r="AJ563" s="297"/>
      <c r="AK563" s="297"/>
      <c r="AL563" s="297"/>
      <c r="AM563" s="297"/>
      <c r="AN563" s="297"/>
      <c r="AO563" s="297"/>
      <c r="AP563" s="297"/>
      <c r="AQ563" s="297"/>
      <c r="AR563" s="297"/>
      <c r="AS563" s="297"/>
      <c r="AT563" s="297"/>
      <c r="AU563" s="117"/>
      <c r="AV563" s="114"/>
      <c r="AW563" s="297"/>
      <c r="AX563" s="297"/>
      <c r="AY563" s="297"/>
      <c r="AZ563" s="297"/>
      <c r="BA563" s="297"/>
      <c r="BB563" s="297"/>
      <c r="BC563" s="297"/>
      <c r="BD563" s="297"/>
      <c r="BE563" s="297"/>
      <c r="BF563" s="297"/>
      <c r="BG563" s="297"/>
      <c r="BH563" s="297"/>
      <c r="BI563" s="117"/>
      <c r="BJ563" s="114"/>
      <c r="BK563" s="200"/>
      <c r="BL563" s="129"/>
      <c r="BM563" s="160"/>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c r="DH563" s="129"/>
      <c r="DI563" s="129"/>
      <c r="DJ563" s="129"/>
      <c r="DK563" s="129"/>
      <c r="DL563" s="129"/>
      <c r="DM563" s="129"/>
      <c r="DN563" s="129"/>
      <c r="DO563" s="129"/>
      <c r="DP563" s="129"/>
      <c r="DQ563" s="129"/>
      <c r="DR563" s="129"/>
      <c r="DS563" s="129"/>
      <c r="DT563" s="129"/>
      <c r="DU563" s="129"/>
      <c r="DV563" s="129"/>
      <c r="DW563" s="129"/>
      <c r="DX563" s="129"/>
      <c r="DY563" s="129"/>
      <c r="DZ563" s="129"/>
      <c r="EA563" s="129"/>
      <c r="EB563" s="129"/>
      <c r="EC563" s="129"/>
      <c r="ED563" s="129"/>
      <c r="EE563" s="129"/>
      <c r="EF563" s="129"/>
      <c r="EG563" s="129"/>
      <c r="EH563" s="129"/>
      <c r="EI563" s="129"/>
      <c r="EJ563" s="129"/>
      <c r="EK563" s="129"/>
      <c r="EL563" s="129"/>
      <c r="EM563" s="129"/>
      <c r="EN563" s="129"/>
      <c r="EO563" s="129"/>
      <c r="EP563" s="129"/>
      <c r="EQ563" s="129"/>
      <c r="ER563" s="129"/>
      <c r="ES563" s="129"/>
      <c r="ET563" s="129"/>
      <c r="EU563" s="129"/>
      <c r="EV563" s="129"/>
      <c r="EW563" s="129"/>
    </row>
    <row r="564" spans="1:153" ht="19.5" customHeight="1">
      <c r="A564" s="45"/>
      <c r="B564" s="55"/>
      <c r="C564" s="133"/>
      <c r="D564" s="55"/>
      <c r="E564" s="323"/>
      <c r="F564" s="324"/>
      <c r="G564" s="324"/>
      <c r="H564" s="324"/>
      <c r="I564" s="324"/>
      <c r="J564" s="324"/>
      <c r="K564" s="324"/>
      <c r="L564" s="324"/>
      <c r="M564" s="324"/>
      <c r="N564" s="324"/>
      <c r="O564" s="324"/>
      <c r="P564" s="324"/>
      <c r="Q564" s="324"/>
      <c r="R564" s="310" t="s">
        <v>3270</v>
      </c>
      <c r="S564" s="310"/>
      <c r="T564" s="311"/>
      <c r="U564" s="294"/>
      <c r="V564" s="312"/>
      <c r="W564" s="313"/>
      <c r="X564" s="313"/>
      <c r="Y564" s="313"/>
      <c r="Z564" s="313"/>
      <c r="AA564" s="313"/>
      <c r="AB564" s="313"/>
      <c r="AC564" s="313"/>
      <c r="AD564" s="313"/>
      <c r="AE564" s="313"/>
      <c r="AF564" s="314"/>
      <c r="AG564" s="120"/>
      <c r="AH564" s="115" t="s">
        <v>6388</v>
      </c>
      <c r="AI564" s="118"/>
      <c r="AJ564" s="312"/>
      <c r="AK564" s="313"/>
      <c r="AL564" s="313"/>
      <c r="AM564" s="313"/>
      <c r="AN564" s="313"/>
      <c r="AO564" s="313"/>
      <c r="AP564" s="313"/>
      <c r="AQ564" s="313"/>
      <c r="AR564" s="313"/>
      <c r="AS564" s="313"/>
      <c r="AT564" s="314"/>
      <c r="AU564" s="120"/>
      <c r="AV564" s="115" t="s">
        <v>6389</v>
      </c>
      <c r="AW564" s="119"/>
      <c r="AX564" s="312"/>
      <c r="AY564" s="313"/>
      <c r="AZ564" s="313"/>
      <c r="BA564" s="313"/>
      <c r="BB564" s="313"/>
      <c r="BC564" s="313"/>
      <c r="BD564" s="313"/>
      <c r="BE564" s="313"/>
      <c r="BF564" s="313"/>
      <c r="BG564" s="313"/>
      <c r="BH564" s="314"/>
      <c r="BI564" s="122"/>
      <c r="BJ564" s="115" t="s">
        <v>2</v>
      </c>
      <c r="BK564" s="200"/>
      <c r="BL564" s="130" t="str">
        <f>IF(BM564&lt;&gt;"","●","")</f>
        <v/>
      </c>
      <c r="BM564" s="132" t="str">
        <f>IF(OR(AND(OR(V564=0,V564=""),OR(AJ564&gt;0,AX564&gt;0)),AND(OR(V564&gt;0,AX564&gt;0),OR(AJ564=0,AJ564="")),AND(OR(V564&gt;0,AJ564&gt;0),OR(AX564=0,AX564=""))),"「レセプト件数」、「算定日数」、「算定回数」のいずれかが「0」か「空白」となっていますが、それ以外が1以上となっています。正しいレセプト件数・算定日数・算定回数をご記入ください。",IF(OR(V564&gt;AJ564,V564&gt;AX564),"「算定日数」あるいは「算定回数」が「レセプト件数」よりも小さくなっています。算定レセプトにおける算定日数・算定回数をご記入ください。",IF(AJ564&gt;AX564,"「算定回数」が「算定日数」よりも小さくなっています。算定日数における算定回数をご記入ください。","")))</f>
        <v/>
      </c>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31"/>
      <c r="CW564" s="131"/>
      <c r="CX564" s="131"/>
      <c r="CY564" s="129"/>
      <c r="CZ564" s="129"/>
      <c r="DA564" s="129"/>
      <c r="DB564" s="129"/>
      <c r="DC564" s="129"/>
      <c r="DD564" s="129"/>
      <c r="DE564" s="129"/>
      <c r="DF564" s="129"/>
      <c r="DG564" s="129"/>
      <c r="DH564" s="129"/>
      <c r="DI564" s="129"/>
      <c r="DJ564" s="129"/>
      <c r="DK564" s="129"/>
      <c r="DL564" s="129"/>
      <c r="DM564" s="129"/>
      <c r="DN564" s="129"/>
      <c r="DO564" s="129"/>
      <c r="DP564" s="129"/>
      <c r="DQ564" s="129"/>
      <c r="DR564" s="129"/>
      <c r="DS564" s="129"/>
      <c r="DT564" s="129"/>
      <c r="DU564" s="129"/>
      <c r="DV564" s="129"/>
      <c r="DW564" s="129"/>
      <c r="DX564" s="129"/>
      <c r="DY564" s="129"/>
      <c r="DZ564" s="129"/>
      <c r="EA564" s="129"/>
      <c r="EB564" s="129"/>
      <c r="EC564" s="129"/>
      <c r="ED564" s="129"/>
      <c r="EE564" s="129"/>
      <c r="EF564" s="129"/>
      <c r="EG564" s="129"/>
      <c r="EH564" s="129"/>
      <c r="EI564" s="129"/>
      <c r="EJ564" s="129"/>
      <c r="EK564" s="129"/>
      <c r="EL564" s="129"/>
      <c r="EM564" s="129"/>
      <c r="EN564" s="129"/>
      <c r="EO564" s="129"/>
      <c r="EP564" s="129"/>
      <c r="EQ564" s="129"/>
      <c r="ER564" s="129"/>
      <c r="ES564" s="129"/>
      <c r="ET564" s="129"/>
      <c r="EU564" s="129"/>
      <c r="EV564" s="129"/>
      <c r="EW564" s="129"/>
    </row>
    <row r="565" spans="1:153" ht="2.25" customHeight="1" thickBot="1">
      <c r="A565" s="45"/>
      <c r="B565" s="55"/>
      <c r="C565" s="133"/>
      <c r="D565" s="55"/>
      <c r="E565" s="325"/>
      <c r="F565" s="326"/>
      <c r="G565" s="326"/>
      <c r="H565" s="326"/>
      <c r="I565" s="326"/>
      <c r="J565" s="326"/>
      <c r="K565" s="326"/>
      <c r="L565" s="326"/>
      <c r="M565" s="326"/>
      <c r="N565" s="326"/>
      <c r="O565" s="326"/>
      <c r="P565" s="326"/>
      <c r="Q565" s="326"/>
      <c r="R565" s="126"/>
      <c r="S565" s="126"/>
      <c r="T565" s="126"/>
      <c r="U565" s="299"/>
      <c r="V565" s="298"/>
      <c r="W565" s="298"/>
      <c r="X565" s="298"/>
      <c r="Y565" s="298"/>
      <c r="Z565" s="298"/>
      <c r="AA565" s="298"/>
      <c r="AB565" s="298"/>
      <c r="AC565" s="298"/>
      <c r="AD565" s="298"/>
      <c r="AE565" s="298"/>
      <c r="AF565" s="298"/>
      <c r="AG565" s="121"/>
      <c r="AH565" s="116"/>
      <c r="AI565" s="299"/>
      <c r="AJ565" s="298"/>
      <c r="AK565" s="298"/>
      <c r="AL565" s="298"/>
      <c r="AM565" s="298"/>
      <c r="AN565" s="298"/>
      <c r="AO565" s="298"/>
      <c r="AP565" s="298"/>
      <c r="AQ565" s="298"/>
      <c r="AR565" s="298"/>
      <c r="AS565" s="298"/>
      <c r="AT565" s="298"/>
      <c r="AU565" s="121"/>
      <c r="AV565" s="116"/>
      <c r="AW565" s="298"/>
      <c r="AX565" s="298"/>
      <c r="AY565" s="298"/>
      <c r="AZ565" s="298"/>
      <c r="BA565" s="298"/>
      <c r="BB565" s="298"/>
      <c r="BC565" s="298"/>
      <c r="BD565" s="298"/>
      <c r="BE565" s="298"/>
      <c r="BF565" s="298"/>
      <c r="BG565" s="298"/>
      <c r="BH565" s="298"/>
      <c r="BI565" s="121"/>
      <c r="BJ565" s="116"/>
      <c r="BK565" s="200"/>
      <c r="BL565" s="129"/>
      <c r="BM565" s="160"/>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129"/>
      <c r="CW565" s="129"/>
      <c r="CX565" s="129"/>
      <c r="CY565" s="129"/>
      <c r="CZ565" s="129"/>
      <c r="DA565" s="129"/>
      <c r="DB565" s="129"/>
      <c r="DC565" s="129"/>
      <c r="DD565" s="129"/>
      <c r="DE565" s="129"/>
      <c r="DF565" s="129"/>
      <c r="DG565" s="129"/>
      <c r="DH565" s="129"/>
      <c r="DI565" s="129"/>
      <c r="DJ565" s="129"/>
      <c r="DK565" s="129"/>
      <c r="DL565" s="129"/>
      <c r="DM565" s="129"/>
      <c r="DN565" s="129"/>
      <c r="DO565" s="129"/>
      <c r="DP565" s="129"/>
      <c r="DQ565" s="129"/>
      <c r="DR565" s="129"/>
      <c r="DS565" s="129"/>
      <c r="DT565" s="129"/>
      <c r="DU565" s="129"/>
      <c r="DV565" s="129"/>
      <c r="DW565" s="129"/>
      <c r="DX565" s="129"/>
      <c r="DY565" s="129"/>
      <c r="DZ565" s="129"/>
      <c r="EA565" s="129"/>
      <c r="EB565" s="129"/>
      <c r="EC565" s="129"/>
      <c r="ED565" s="129"/>
      <c r="EE565" s="129"/>
      <c r="EF565" s="129"/>
      <c r="EG565" s="129"/>
      <c r="EH565" s="129"/>
      <c r="EI565" s="129"/>
      <c r="EJ565" s="129"/>
      <c r="EK565" s="129"/>
      <c r="EL565" s="129"/>
      <c r="EM565" s="129"/>
      <c r="EN565" s="129"/>
      <c r="EO565" s="129"/>
      <c r="EP565" s="129"/>
      <c r="EQ565" s="129"/>
      <c r="ER565" s="129"/>
      <c r="ES565" s="129"/>
      <c r="ET565" s="129"/>
      <c r="EU565" s="129"/>
      <c r="EV565" s="129"/>
      <c r="EW565" s="129"/>
    </row>
    <row r="566" spans="1:153" ht="2.25" customHeight="1">
      <c r="A566" s="50"/>
      <c r="B566" s="55"/>
      <c r="C566" s="133"/>
      <c r="D566" s="55"/>
      <c r="E566" s="321" t="s">
        <v>177</v>
      </c>
      <c r="F566" s="322"/>
      <c r="G566" s="322"/>
      <c r="H566" s="322"/>
      <c r="I566" s="322"/>
      <c r="J566" s="322"/>
      <c r="K566" s="322"/>
      <c r="L566" s="322"/>
      <c r="M566" s="322"/>
      <c r="N566" s="322"/>
      <c r="O566" s="322"/>
      <c r="P566" s="322"/>
      <c r="Q566" s="322"/>
      <c r="R566" s="291"/>
      <c r="S566" s="291"/>
      <c r="T566" s="291"/>
      <c r="U566" s="296"/>
      <c r="V566" s="297"/>
      <c r="W566" s="297"/>
      <c r="X566" s="297"/>
      <c r="Y566" s="297"/>
      <c r="Z566" s="297"/>
      <c r="AA566" s="297"/>
      <c r="AB566" s="297"/>
      <c r="AC566" s="297"/>
      <c r="AD566" s="297"/>
      <c r="AE566" s="297"/>
      <c r="AF566" s="297"/>
      <c r="AG566" s="117"/>
      <c r="AH566" s="114"/>
      <c r="AI566" s="296"/>
      <c r="AJ566" s="297"/>
      <c r="AK566" s="297"/>
      <c r="AL566" s="297"/>
      <c r="AM566" s="297"/>
      <c r="AN566" s="297"/>
      <c r="AO566" s="297"/>
      <c r="AP566" s="297"/>
      <c r="AQ566" s="297"/>
      <c r="AR566" s="297"/>
      <c r="AS566" s="297"/>
      <c r="AT566" s="297"/>
      <c r="AU566" s="117"/>
      <c r="AV566" s="114"/>
      <c r="AW566" s="297"/>
      <c r="AX566" s="297"/>
      <c r="AY566" s="297"/>
      <c r="AZ566" s="297"/>
      <c r="BA566" s="297"/>
      <c r="BB566" s="297"/>
      <c r="BC566" s="297"/>
      <c r="BD566" s="297"/>
      <c r="BE566" s="297"/>
      <c r="BF566" s="297"/>
      <c r="BG566" s="297"/>
      <c r="BH566" s="297"/>
      <c r="BI566" s="117"/>
      <c r="BJ566" s="114"/>
      <c r="BK566" s="200"/>
      <c r="BL566" s="129"/>
      <c r="BM566" s="160"/>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c r="DH566" s="129"/>
      <c r="DI566" s="129"/>
      <c r="DJ566" s="129"/>
      <c r="DK566" s="129"/>
      <c r="DL566" s="129"/>
      <c r="DM566" s="129"/>
      <c r="DN566" s="129"/>
      <c r="DO566" s="129"/>
      <c r="DP566" s="129"/>
      <c r="DQ566" s="129"/>
      <c r="DR566" s="129"/>
      <c r="DS566" s="129"/>
      <c r="DT566" s="129"/>
      <c r="DU566" s="129"/>
      <c r="DV566" s="129"/>
      <c r="DW566" s="129"/>
      <c r="DX566" s="129"/>
      <c r="DY566" s="129"/>
      <c r="DZ566" s="129"/>
      <c r="EA566" s="129"/>
      <c r="EB566" s="129"/>
      <c r="EC566" s="129"/>
      <c r="ED566" s="129"/>
      <c r="EE566" s="129"/>
      <c r="EF566" s="129"/>
      <c r="EG566" s="129"/>
      <c r="EH566" s="129"/>
      <c r="EI566" s="129"/>
      <c r="EJ566" s="129"/>
      <c r="EK566" s="129"/>
      <c r="EL566" s="129"/>
      <c r="EM566" s="129"/>
      <c r="EN566" s="129"/>
      <c r="EO566" s="129"/>
      <c r="EP566" s="129"/>
      <c r="EQ566" s="129"/>
      <c r="ER566" s="129"/>
      <c r="ES566" s="129"/>
      <c r="ET566" s="129"/>
      <c r="EU566" s="129"/>
      <c r="EV566" s="129"/>
      <c r="EW566" s="129"/>
    </row>
    <row r="567" spans="1:153" ht="19.5" customHeight="1">
      <c r="A567" s="45"/>
      <c r="B567" s="55"/>
      <c r="C567" s="133"/>
      <c r="D567" s="55"/>
      <c r="E567" s="323"/>
      <c r="F567" s="324"/>
      <c r="G567" s="324"/>
      <c r="H567" s="324"/>
      <c r="I567" s="324"/>
      <c r="J567" s="324"/>
      <c r="K567" s="324"/>
      <c r="L567" s="324"/>
      <c r="M567" s="324"/>
      <c r="N567" s="324"/>
      <c r="O567" s="324"/>
      <c r="P567" s="324"/>
      <c r="Q567" s="324"/>
      <c r="R567" s="310" t="s">
        <v>3271</v>
      </c>
      <c r="S567" s="310"/>
      <c r="T567" s="311"/>
      <c r="U567" s="294"/>
      <c r="V567" s="312"/>
      <c r="W567" s="313"/>
      <c r="X567" s="313"/>
      <c r="Y567" s="313"/>
      <c r="Z567" s="313"/>
      <c r="AA567" s="313"/>
      <c r="AB567" s="313"/>
      <c r="AC567" s="313"/>
      <c r="AD567" s="313"/>
      <c r="AE567" s="313"/>
      <c r="AF567" s="314"/>
      <c r="AG567" s="120"/>
      <c r="AH567" s="115" t="s">
        <v>6388</v>
      </c>
      <c r="AI567" s="118"/>
      <c r="AJ567" s="312"/>
      <c r="AK567" s="313"/>
      <c r="AL567" s="313"/>
      <c r="AM567" s="313"/>
      <c r="AN567" s="313"/>
      <c r="AO567" s="313"/>
      <c r="AP567" s="313"/>
      <c r="AQ567" s="313"/>
      <c r="AR567" s="313"/>
      <c r="AS567" s="313"/>
      <c r="AT567" s="314"/>
      <c r="AU567" s="120"/>
      <c r="AV567" s="115" t="s">
        <v>6389</v>
      </c>
      <c r="AW567" s="119"/>
      <c r="AX567" s="312"/>
      <c r="AY567" s="313"/>
      <c r="AZ567" s="313"/>
      <c r="BA567" s="313"/>
      <c r="BB567" s="313"/>
      <c r="BC567" s="313"/>
      <c r="BD567" s="313"/>
      <c r="BE567" s="313"/>
      <c r="BF567" s="313"/>
      <c r="BG567" s="313"/>
      <c r="BH567" s="314"/>
      <c r="BI567" s="122"/>
      <c r="BJ567" s="115" t="s">
        <v>2</v>
      </c>
      <c r="BK567" s="200"/>
      <c r="BL567" s="130" t="str">
        <f>IF(BM567&lt;&gt;"","●","")</f>
        <v/>
      </c>
      <c r="BM567" s="132" t="str">
        <f>IF(OR(AND(OR(V567=0,V567=""),OR(AJ567&gt;0,AX567&gt;0)),AND(OR(V567&gt;0,AX567&gt;0),OR(AJ567=0,AJ567="")),AND(OR(V567&gt;0,AJ567&gt;0),OR(AX567=0,AX567=""))),"「レセプト件数」、「算定日数」、「算定回数」のいずれかが「0」か「空白」となっていますが、それ以外が1以上となっています。正しいレセプト件数・算定日数・算定回数をご記入ください。",IF(OR(V567&gt;AJ567,V567&gt;AX567),"「算定日数」あるいは「算定回数」が「レセプト件数」よりも小さくなっています。算定レセプトにおける算定日数・算定回数をご記入ください。",IF(AJ567&gt;AX567,"「算定回数」が「算定日数」よりも小さくなっています。算定日数における算定回数をご記入ください。","")))</f>
        <v/>
      </c>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31"/>
      <c r="CW567" s="131"/>
      <c r="CX567" s="131"/>
      <c r="CY567" s="129"/>
      <c r="CZ567" s="129"/>
      <c r="DA567" s="129"/>
      <c r="DB567" s="129"/>
      <c r="DC567" s="129"/>
      <c r="DD567" s="129"/>
      <c r="DE567" s="129"/>
      <c r="DF567" s="129"/>
      <c r="DG567" s="129"/>
      <c r="DH567" s="129"/>
      <c r="DI567" s="129"/>
      <c r="DJ567" s="129"/>
      <c r="DK567" s="129"/>
      <c r="DL567" s="129"/>
      <c r="DM567" s="129"/>
      <c r="DN567" s="129"/>
      <c r="DO567" s="129"/>
      <c r="DP567" s="129"/>
      <c r="DQ567" s="129"/>
      <c r="DR567" s="129"/>
      <c r="DS567" s="129"/>
      <c r="DT567" s="129"/>
      <c r="DU567" s="129"/>
      <c r="DV567" s="129"/>
      <c r="DW567" s="129"/>
      <c r="DX567" s="129"/>
      <c r="DY567" s="129"/>
      <c r="DZ567" s="129"/>
      <c r="EA567" s="129"/>
      <c r="EB567" s="129"/>
      <c r="EC567" s="129"/>
      <c r="ED567" s="129"/>
      <c r="EE567" s="129"/>
      <c r="EF567" s="129"/>
      <c r="EG567" s="129"/>
      <c r="EH567" s="129"/>
      <c r="EI567" s="129"/>
      <c r="EJ567" s="129"/>
      <c r="EK567" s="129"/>
      <c r="EL567" s="129"/>
      <c r="EM567" s="129"/>
      <c r="EN567" s="129"/>
      <c r="EO567" s="129"/>
      <c r="EP567" s="129"/>
      <c r="EQ567" s="129"/>
      <c r="ER567" s="129"/>
      <c r="ES567" s="129"/>
      <c r="ET567" s="129"/>
      <c r="EU567" s="129"/>
      <c r="EV567" s="129"/>
      <c r="EW567" s="129"/>
    </row>
    <row r="568" spans="1:153" ht="2.25" customHeight="1" thickBot="1">
      <c r="A568" s="45"/>
      <c r="B568" s="55"/>
      <c r="C568" s="133"/>
      <c r="D568" s="55"/>
      <c r="E568" s="325"/>
      <c r="F568" s="326"/>
      <c r="G568" s="326"/>
      <c r="H568" s="326"/>
      <c r="I568" s="326"/>
      <c r="J568" s="326"/>
      <c r="K568" s="326"/>
      <c r="L568" s="326"/>
      <c r="M568" s="326"/>
      <c r="N568" s="326"/>
      <c r="O568" s="326"/>
      <c r="P568" s="326"/>
      <c r="Q568" s="326"/>
      <c r="R568" s="126"/>
      <c r="S568" s="126"/>
      <c r="T568" s="126"/>
      <c r="U568" s="299"/>
      <c r="V568" s="298"/>
      <c r="W568" s="298"/>
      <c r="X568" s="298"/>
      <c r="Y568" s="298"/>
      <c r="Z568" s="298"/>
      <c r="AA568" s="298"/>
      <c r="AB568" s="298"/>
      <c r="AC568" s="298"/>
      <c r="AD568" s="298"/>
      <c r="AE568" s="298"/>
      <c r="AF568" s="298"/>
      <c r="AG568" s="121"/>
      <c r="AH568" s="116"/>
      <c r="AI568" s="299"/>
      <c r="AJ568" s="298"/>
      <c r="AK568" s="298"/>
      <c r="AL568" s="298"/>
      <c r="AM568" s="298"/>
      <c r="AN568" s="298"/>
      <c r="AO568" s="298"/>
      <c r="AP568" s="298"/>
      <c r="AQ568" s="298"/>
      <c r="AR568" s="298"/>
      <c r="AS568" s="298"/>
      <c r="AT568" s="298"/>
      <c r="AU568" s="121"/>
      <c r="AV568" s="116"/>
      <c r="AW568" s="298"/>
      <c r="AX568" s="298"/>
      <c r="AY568" s="298"/>
      <c r="AZ568" s="298"/>
      <c r="BA568" s="298"/>
      <c r="BB568" s="298"/>
      <c r="BC568" s="298"/>
      <c r="BD568" s="298"/>
      <c r="BE568" s="298"/>
      <c r="BF568" s="298"/>
      <c r="BG568" s="298"/>
      <c r="BH568" s="298"/>
      <c r="BI568" s="121"/>
      <c r="BJ568" s="116"/>
      <c r="BK568" s="200"/>
      <c r="BL568" s="129"/>
      <c r="BM568" s="160"/>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129"/>
      <c r="CW568" s="129"/>
      <c r="CX568" s="129"/>
      <c r="CY568" s="129"/>
      <c r="CZ568" s="129"/>
      <c r="DA568" s="129"/>
      <c r="DB568" s="129"/>
      <c r="DC568" s="129"/>
      <c r="DD568" s="129"/>
      <c r="DE568" s="129"/>
      <c r="DF568" s="129"/>
      <c r="DG568" s="129"/>
      <c r="DH568" s="129"/>
      <c r="DI568" s="129"/>
      <c r="DJ568" s="129"/>
      <c r="DK568" s="129"/>
      <c r="DL568" s="129"/>
      <c r="DM568" s="129"/>
      <c r="DN568" s="129"/>
      <c r="DO568" s="129"/>
      <c r="DP568" s="129"/>
      <c r="DQ568" s="129"/>
      <c r="DR568" s="129"/>
      <c r="DS568" s="129"/>
      <c r="DT568" s="129"/>
      <c r="DU568" s="129"/>
      <c r="DV568" s="129"/>
      <c r="DW568" s="129"/>
      <c r="DX568" s="129"/>
      <c r="DY568" s="129"/>
      <c r="DZ568" s="129"/>
      <c r="EA568" s="129"/>
      <c r="EB568" s="129"/>
      <c r="EC568" s="129"/>
      <c r="ED568" s="129"/>
      <c r="EE568" s="129"/>
      <c r="EF568" s="129"/>
      <c r="EG568" s="129"/>
      <c r="EH568" s="129"/>
      <c r="EI568" s="129"/>
      <c r="EJ568" s="129"/>
      <c r="EK568" s="129"/>
      <c r="EL568" s="129"/>
      <c r="EM568" s="129"/>
      <c r="EN568" s="129"/>
      <c r="EO568" s="129"/>
      <c r="EP568" s="129"/>
      <c r="EQ568" s="129"/>
      <c r="ER568" s="129"/>
      <c r="ES568" s="129"/>
      <c r="ET568" s="129"/>
      <c r="EU568" s="129"/>
      <c r="EV568" s="129"/>
      <c r="EW568" s="129"/>
    </row>
    <row r="569" spans="1:153" ht="2.25" customHeight="1">
      <c r="A569" s="50"/>
      <c r="B569" s="55"/>
      <c r="C569" s="133"/>
      <c r="D569" s="55"/>
      <c r="E569" s="321" t="s">
        <v>178</v>
      </c>
      <c r="F569" s="322"/>
      <c r="G569" s="322"/>
      <c r="H569" s="322"/>
      <c r="I569" s="322"/>
      <c r="J569" s="322"/>
      <c r="K569" s="322"/>
      <c r="L569" s="322"/>
      <c r="M569" s="322"/>
      <c r="N569" s="322"/>
      <c r="O569" s="322"/>
      <c r="P569" s="322"/>
      <c r="Q569" s="322"/>
      <c r="R569" s="291"/>
      <c r="S569" s="291"/>
      <c r="T569" s="61"/>
      <c r="U569" s="296"/>
      <c r="V569" s="297"/>
      <c r="W569" s="297"/>
      <c r="X569" s="297"/>
      <c r="Y569" s="297"/>
      <c r="Z569" s="297"/>
      <c r="AA569" s="297"/>
      <c r="AB569" s="297"/>
      <c r="AC569" s="297"/>
      <c r="AD569" s="297"/>
      <c r="AE569" s="297"/>
      <c r="AF569" s="297"/>
      <c r="AG569" s="117"/>
      <c r="AH569" s="114"/>
      <c r="AI569" s="296"/>
      <c r="AJ569" s="297"/>
      <c r="AK569" s="297"/>
      <c r="AL569" s="297"/>
      <c r="AM569" s="297"/>
      <c r="AN569" s="297"/>
      <c r="AO569" s="297"/>
      <c r="AP569" s="297"/>
      <c r="AQ569" s="297"/>
      <c r="AR569" s="297"/>
      <c r="AS569" s="297"/>
      <c r="AT569" s="297"/>
      <c r="AU569" s="117"/>
      <c r="AV569" s="114"/>
      <c r="AW569" s="297"/>
      <c r="AX569" s="297"/>
      <c r="AY569" s="297"/>
      <c r="AZ569" s="297"/>
      <c r="BA569" s="297"/>
      <c r="BB569" s="297"/>
      <c r="BC569" s="297"/>
      <c r="BD569" s="297"/>
      <c r="BE569" s="297"/>
      <c r="BF569" s="297"/>
      <c r="BG569" s="297"/>
      <c r="BH569" s="297"/>
      <c r="BI569" s="117"/>
      <c r="BJ569" s="114"/>
      <c r="BK569" s="200"/>
      <c r="BL569" s="129"/>
      <c r="BM569" s="160"/>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c r="DH569" s="129"/>
      <c r="DI569" s="129"/>
      <c r="DJ569" s="129"/>
      <c r="DK569" s="129"/>
      <c r="DL569" s="129"/>
      <c r="DM569" s="129"/>
      <c r="DN569" s="129"/>
      <c r="DO569" s="129"/>
      <c r="DP569" s="129"/>
      <c r="DQ569" s="129"/>
      <c r="DR569" s="129"/>
      <c r="DS569" s="129"/>
      <c r="DT569" s="129"/>
      <c r="DU569" s="129"/>
      <c r="DV569" s="129"/>
      <c r="DW569" s="129"/>
      <c r="DX569" s="129"/>
      <c r="DY569" s="129"/>
      <c r="DZ569" s="129"/>
      <c r="EA569" s="129"/>
      <c r="EB569" s="129"/>
      <c r="EC569" s="129"/>
      <c r="ED569" s="129"/>
      <c r="EE569" s="129"/>
      <c r="EF569" s="129"/>
      <c r="EG569" s="129"/>
      <c r="EH569" s="129"/>
      <c r="EI569" s="129"/>
      <c r="EJ569" s="129"/>
      <c r="EK569" s="129"/>
      <c r="EL569" s="129"/>
      <c r="EM569" s="129"/>
      <c r="EN569" s="129"/>
      <c r="EO569" s="129"/>
      <c r="EP569" s="129"/>
      <c r="EQ569" s="129"/>
      <c r="ER569" s="129"/>
      <c r="ES569" s="129"/>
      <c r="ET569" s="129"/>
      <c r="EU569" s="129"/>
      <c r="EV569" s="129"/>
      <c r="EW569" s="129"/>
    </row>
    <row r="570" spans="1:153" ht="19.5" customHeight="1">
      <c r="A570" s="45"/>
      <c r="B570" s="55"/>
      <c r="C570" s="133"/>
      <c r="D570" s="133"/>
      <c r="E570" s="323"/>
      <c r="F570" s="324"/>
      <c r="G570" s="324"/>
      <c r="H570" s="324"/>
      <c r="I570" s="324"/>
      <c r="J570" s="324"/>
      <c r="K570" s="324"/>
      <c r="L570" s="324"/>
      <c r="M570" s="324"/>
      <c r="N570" s="324"/>
      <c r="O570" s="324"/>
      <c r="P570" s="324"/>
      <c r="Q570" s="324"/>
      <c r="R570" s="310" t="s">
        <v>3272</v>
      </c>
      <c r="S570" s="310"/>
      <c r="T570" s="311"/>
      <c r="U570" s="294"/>
      <c r="V570" s="312"/>
      <c r="W570" s="313"/>
      <c r="X570" s="313"/>
      <c r="Y570" s="313"/>
      <c r="Z570" s="313"/>
      <c r="AA570" s="313"/>
      <c r="AB570" s="313"/>
      <c r="AC570" s="313"/>
      <c r="AD570" s="313"/>
      <c r="AE570" s="313"/>
      <c r="AF570" s="314"/>
      <c r="AG570" s="120"/>
      <c r="AH570" s="115" t="s">
        <v>6388</v>
      </c>
      <c r="AI570" s="118"/>
      <c r="AJ570" s="312"/>
      <c r="AK570" s="313"/>
      <c r="AL570" s="313"/>
      <c r="AM570" s="313"/>
      <c r="AN570" s="313"/>
      <c r="AO570" s="313"/>
      <c r="AP570" s="313"/>
      <c r="AQ570" s="313"/>
      <c r="AR570" s="313"/>
      <c r="AS570" s="313"/>
      <c r="AT570" s="314"/>
      <c r="AU570" s="120"/>
      <c r="AV570" s="115" t="s">
        <v>6389</v>
      </c>
      <c r="AW570" s="119"/>
      <c r="AX570" s="312"/>
      <c r="AY570" s="313"/>
      <c r="AZ570" s="313"/>
      <c r="BA570" s="313"/>
      <c r="BB570" s="313"/>
      <c r="BC570" s="313"/>
      <c r="BD570" s="313"/>
      <c r="BE570" s="313"/>
      <c r="BF570" s="313"/>
      <c r="BG570" s="313"/>
      <c r="BH570" s="314"/>
      <c r="BI570" s="122"/>
      <c r="BJ570" s="115" t="s">
        <v>2</v>
      </c>
      <c r="BK570" s="200"/>
      <c r="BL570" s="130" t="str">
        <f>IF(BM570&lt;&gt;"","●","")</f>
        <v/>
      </c>
      <c r="BM570" s="132" t="str">
        <f>IF(OR(AND(OR(V570=0,V570=""),OR(AJ570&gt;0,AX570&gt;0)),AND(OR(V570&gt;0,AX570&gt;0),OR(AJ570=0,AJ570="")),AND(OR(V570&gt;0,AJ570&gt;0),OR(AX570=0,AX570=""))),"「レセプト件数」、「算定日数」、「算定回数」のいずれかが「0」か「空白」となっていますが、それ以外が1以上となっています。正しいレセプト件数・算定日数・算定回数をご記入ください。",IF(OR(V570&gt;AJ570,V570&gt;AX570),"「算定日数」あるいは「算定回数」が「レセプト件数」よりも小さくなっています。算定レセプトにおける算定日数・算定回数をご記入ください。",IF(AJ570&gt;AX570,"「算定回数」が「算定日数」よりも小さくなっています。算定日数における算定回数をご記入ください。","")))</f>
        <v/>
      </c>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31"/>
      <c r="CW570" s="131"/>
      <c r="CX570" s="131"/>
      <c r="CY570" s="129"/>
      <c r="CZ570" s="129"/>
      <c r="DA570" s="129"/>
      <c r="DB570" s="129"/>
      <c r="DC570" s="129"/>
      <c r="DD570" s="129"/>
      <c r="DE570" s="129"/>
      <c r="DF570" s="129"/>
      <c r="DG570" s="129"/>
      <c r="DH570" s="129"/>
      <c r="DI570" s="129"/>
      <c r="DJ570" s="129"/>
      <c r="DK570" s="129"/>
      <c r="DL570" s="129"/>
      <c r="DM570" s="129"/>
      <c r="DN570" s="129"/>
      <c r="DO570" s="129"/>
      <c r="DP570" s="129"/>
      <c r="DQ570" s="129"/>
      <c r="DR570" s="129"/>
      <c r="DS570" s="129"/>
      <c r="DT570" s="129"/>
      <c r="DU570" s="129"/>
      <c r="DV570" s="129"/>
      <c r="DW570" s="129"/>
      <c r="DX570" s="129"/>
      <c r="DY570" s="129"/>
      <c r="DZ570" s="129"/>
      <c r="EA570" s="129"/>
      <c r="EB570" s="129"/>
      <c r="EC570" s="129"/>
      <c r="ED570" s="129"/>
      <c r="EE570" s="129"/>
      <c r="EF570" s="129"/>
      <c r="EG570" s="129"/>
      <c r="EH570" s="129"/>
      <c r="EI570" s="129"/>
      <c r="EJ570" s="129"/>
      <c r="EK570" s="129"/>
      <c r="EL570" s="129"/>
      <c r="EM570" s="129"/>
      <c r="EN570" s="129"/>
      <c r="EO570" s="129"/>
      <c r="EP570" s="129"/>
      <c r="EQ570" s="129"/>
      <c r="ER570" s="129"/>
      <c r="ES570" s="129"/>
      <c r="ET570" s="129"/>
      <c r="EU570" s="129"/>
      <c r="EV570" s="129"/>
      <c r="EW570" s="129"/>
    </row>
    <row r="571" spans="1:153" ht="2.25" customHeight="1" thickBot="1">
      <c r="A571" s="45"/>
      <c r="B571" s="55"/>
      <c r="C571" s="133"/>
      <c r="D571" s="37"/>
      <c r="E571" s="325"/>
      <c r="F571" s="326"/>
      <c r="G571" s="326"/>
      <c r="H571" s="326"/>
      <c r="I571" s="326"/>
      <c r="J571" s="326"/>
      <c r="K571" s="326"/>
      <c r="L571" s="326"/>
      <c r="M571" s="326"/>
      <c r="N571" s="326"/>
      <c r="O571" s="326"/>
      <c r="P571" s="326"/>
      <c r="Q571" s="326"/>
      <c r="R571" s="127"/>
      <c r="S571" s="127"/>
      <c r="T571" s="128"/>
      <c r="U571" s="299"/>
      <c r="V571" s="298"/>
      <c r="W571" s="298"/>
      <c r="X571" s="298"/>
      <c r="Y571" s="298"/>
      <c r="Z571" s="298"/>
      <c r="AA571" s="298"/>
      <c r="AB571" s="298"/>
      <c r="AC571" s="298"/>
      <c r="AD571" s="298"/>
      <c r="AE571" s="298"/>
      <c r="AF571" s="298"/>
      <c r="AG571" s="121"/>
      <c r="AH571" s="116"/>
      <c r="AI571" s="299"/>
      <c r="AJ571" s="298"/>
      <c r="AK571" s="298"/>
      <c r="AL571" s="298"/>
      <c r="AM571" s="298"/>
      <c r="AN571" s="298"/>
      <c r="AO571" s="298"/>
      <c r="AP571" s="298"/>
      <c r="AQ571" s="298"/>
      <c r="AR571" s="298"/>
      <c r="AS571" s="298"/>
      <c r="AT571" s="298"/>
      <c r="AU571" s="121"/>
      <c r="AV571" s="116"/>
      <c r="AW571" s="298"/>
      <c r="AX571" s="298"/>
      <c r="AY571" s="298"/>
      <c r="AZ571" s="298"/>
      <c r="BA571" s="298"/>
      <c r="BB571" s="298"/>
      <c r="BC571" s="298"/>
      <c r="BD571" s="298"/>
      <c r="BE571" s="298"/>
      <c r="BF571" s="298"/>
      <c r="BG571" s="298"/>
      <c r="BH571" s="298"/>
      <c r="BI571" s="121"/>
      <c r="BJ571" s="116"/>
      <c r="BK571" s="200"/>
      <c r="BL571" s="129"/>
      <c r="BM571" s="160"/>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29"/>
      <c r="CY571" s="129"/>
      <c r="CZ571" s="129"/>
      <c r="DA571" s="129"/>
      <c r="DB571" s="129"/>
      <c r="DC571" s="129"/>
      <c r="DD571" s="129"/>
      <c r="DE571" s="129"/>
      <c r="DF571" s="129"/>
      <c r="DG571" s="129"/>
      <c r="DH571" s="129"/>
      <c r="DI571" s="129"/>
      <c r="DJ571" s="129"/>
      <c r="DK571" s="129"/>
      <c r="DL571" s="129"/>
      <c r="DM571" s="129"/>
      <c r="DN571" s="129"/>
      <c r="DO571" s="129"/>
      <c r="DP571" s="129"/>
      <c r="DQ571" s="129"/>
      <c r="DR571" s="129"/>
      <c r="DS571" s="129"/>
      <c r="DT571" s="129"/>
      <c r="DU571" s="129"/>
      <c r="DV571" s="129"/>
      <c r="DW571" s="129"/>
      <c r="DX571" s="129"/>
      <c r="DY571" s="129"/>
      <c r="DZ571" s="129"/>
      <c r="EA571" s="129"/>
      <c r="EB571" s="129"/>
      <c r="EC571" s="129"/>
      <c r="ED571" s="129"/>
      <c r="EE571" s="129"/>
      <c r="EF571" s="129"/>
      <c r="EG571" s="129"/>
      <c r="EH571" s="129"/>
      <c r="EI571" s="129"/>
      <c r="EJ571" s="129"/>
      <c r="EK571" s="129"/>
      <c r="EL571" s="129"/>
      <c r="EM571" s="129"/>
      <c r="EN571" s="129"/>
      <c r="EO571" s="129"/>
      <c r="EP571" s="129"/>
      <c r="EQ571" s="129"/>
      <c r="ER571" s="129"/>
      <c r="ES571" s="129"/>
      <c r="ET571" s="129"/>
      <c r="EU571" s="129"/>
      <c r="EV571" s="129"/>
      <c r="EW571" s="129"/>
    </row>
    <row r="572" spans="1:153" ht="2.25" customHeight="1">
      <c r="A572" s="50"/>
      <c r="B572" s="54"/>
      <c r="C572" s="51"/>
      <c r="D572" s="321" t="s">
        <v>165</v>
      </c>
      <c r="E572" s="322"/>
      <c r="F572" s="322"/>
      <c r="G572" s="322"/>
      <c r="H572" s="322"/>
      <c r="I572" s="322"/>
      <c r="J572" s="322"/>
      <c r="K572" s="322"/>
      <c r="L572" s="322"/>
      <c r="M572" s="322"/>
      <c r="N572" s="322"/>
      <c r="O572" s="322"/>
      <c r="P572" s="322"/>
      <c r="Q572" s="322"/>
      <c r="R572" s="291"/>
      <c r="S572" s="291"/>
      <c r="T572" s="291"/>
      <c r="U572" s="296"/>
      <c r="V572" s="297"/>
      <c r="W572" s="297"/>
      <c r="X572" s="297"/>
      <c r="Y572" s="297"/>
      <c r="Z572" s="297"/>
      <c r="AA572" s="297"/>
      <c r="AB572" s="297"/>
      <c r="AC572" s="297"/>
      <c r="AD572" s="297"/>
      <c r="AE572" s="297"/>
      <c r="AF572" s="297"/>
      <c r="AG572" s="117"/>
      <c r="AH572" s="114"/>
      <c r="AI572" s="296"/>
      <c r="AJ572" s="297"/>
      <c r="AK572" s="297"/>
      <c r="AL572" s="297"/>
      <c r="AM572" s="297"/>
      <c r="AN572" s="297"/>
      <c r="AO572" s="297"/>
      <c r="AP572" s="297"/>
      <c r="AQ572" s="297"/>
      <c r="AR572" s="297"/>
      <c r="AS572" s="297"/>
      <c r="AT572" s="297"/>
      <c r="AU572" s="117"/>
      <c r="AV572" s="114"/>
      <c r="AW572" s="297"/>
      <c r="AX572" s="297"/>
      <c r="AY572" s="297"/>
      <c r="AZ572" s="297"/>
      <c r="BA572" s="297"/>
      <c r="BB572" s="297"/>
      <c r="BC572" s="297"/>
      <c r="BD572" s="297"/>
      <c r="BE572" s="297"/>
      <c r="BF572" s="297"/>
      <c r="BG572" s="297"/>
      <c r="BH572" s="297"/>
      <c r="BI572" s="117"/>
      <c r="BJ572" s="114"/>
      <c r="BK572" s="200"/>
      <c r="BL572" s="129"/>
      <c r="BM572" s="160"/>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c r="DH572" s="129"/>
      <c r="DI572" s="129"/>
      <c r="DJ572" s="129"/>
      <c r="DK572" s="129"/>
      <c r="DL572" s="129"/>
      <c r="DM572" s="129"/>
      <c r="DN572" s="129"/>
      <c r="DO572" s="129"/>
      <c r="DP572" s="129"/>
      <c r="DQ572" s="129"/>
      <c r="DR572" s="129"/>
      <c r="DS572" s="129"/>
      <c r="DT572" s="129"/>
      <c r="DU572" s="129"/>
      <c r="DV572" s="129"/>
      <c r="DW572" s="129"/>
      <c r="DX572" s="129"/>
      <c r="DY572" s="129"/>
      <c r="DZ572" s="129"/>
      <c r="EA572" s="129"/>
      <c r="EB572" s="129"/>
      <c r="EC572" s="129"/>
      <c r="ED572" s="129"/>
      <c r="EE572" s="129"/>
      <c r="EF572" s="129"/>
      <c r="EG572" s="129"/>
      <c r="EH572" s="129"/>
      <c r="EI572" s="129"/>
      <c r="EJ572" s="129"/>
      <c r="EK572" s="129"/>
      <c r="EL572" s="129"/>
      <c r="EM572" s="129"/>
      <c r="EN572" s="129"/>
      <c r="EO572" s="129"/>
      <c r="EP572" s="129"/>
      <c r="EQ572" s="129"/>
      <c r="ER572" s="129"/>
      <c r="ES572" s="129"/>
      <c r="ET572" s="129"/>
      <c r="EU572" s="129"/>
      <c r="EV572" s="129"/>
      <c r="EW572" s="129"/>
    </row>
    <row r="573" spans="1:153" ht="19.5" customHeight="1">
      <c r="A573" s="45"/>
      <c r="B573" s="133"/>
      <c r="C573" s="45"/>
      <c r="D573" s="323"/>
      <c r="E573" s="324"/>
      <c r="F573" s="324"/>
      <c r="G573" s="324"/>
      <c r="H573" s="324"/>
      <c r="I573" s="324"/>
      <c r="J573" s="324"/>
      <c r="K573" s="324"/>
      <c r="L573" s="324"/>
      <c r="M573" s="324"/>
      <c r="N573" s="324"/>
      <c r="O573" s="324"/>
      <c r="P573" s="324"/>
      <c r="Q573" s="324"/>
      <c r="R573" s="310" t="s">
        <v>3273</v>
      </c>
      <c r="S573" s="310"/>
      <c r="T573" s="311"/>
      <c r="U573" s="294"/>
      <c r="V573" s="312"/>
      <c r="W573" s="313"/>
      <c r="X573" s="313"/>
      <c r="Y573" s="313"/>
      <c r="Z573" s="313"/>
      <c r="AA573" s="313"/>
      <c r="AB573" s="313"/>
      <c r="AC573" s="313"/>
      <c r="AD573" s="313"/>
      <c r="AE573" s="313"/>
      <c r="AF573" s="314"/>
      <c r="AG573" s="120"/>
      <c r="AH573" s="115" t="s">
        <v>6388</v>
      </c>
      <c r="AI573" s="118"/>
      <c r="AJ573" s="312"/>
      <c r="AK573" s="313"/>
      <c r="AL573" s="313"/>
      <c r="AM573" s="313"/>
      <c r="AN573" s="313"/>
      <c r="AO573" s="313"/>
      <c r="AP573" s="313"/>
      <c r="AQ573" s="313"/>
      <c r="AR573" s="313"/>
      <c r="AS573" s="313"/>
      <c r="AT573" s="314"/>
      <c r="AU573" s="120"/>
      <c r="AV573" s="115" t="s">
        <v>6389</v>
      </c>
      <c r="AW573" s="119"/>
      <c r="AX573" s="312"/>
      <c r="AY573" s="313"/>
      <c r="AZ573" s="313"/>
      <c r="BA573" s="313"/>
      <c r="BB573" s="313"/>
      <c r="BC573" s="313"/>
      <c r="BD573" s="313"/>
      <c r="BE573" s="313"/>
      <c r="BF573" s="313"/>
      <c r="BG573" s="313"/>
      <c r="BH573" s="314"/>
      <c r="BI573" s="122"/>
      <c r="BJ573" s="115" t="s">
        <v>2</v>
      </c>
      <c r="BK573" s="200"/>
      <c r="BL573" s="130" t="str">
        <f>IF(BM573&lt;&gt;"","●","")</f>
        <v/>
      </c>
      <c r="BM573" s="132" t="str">
        <f>IF(OR(AND(OR(V573=0,V573=""),OR(AJ573&gt;0,AX573&gt;0,V576+V579+V582&gt;0,AJ576+AJ579+AJ582&gt;0,AX576+AX579+AX582&gt;0)),AND(OR(V573&gt;0,AX573&gt;0,V576+V579+V582&gt;0,AJ576+AJ579+AJ582&gt;0,AX576+AX579+AX582&gt;0),OR(AJ573=0,AJ573="")),AND(OR(V573&gt;0,AJ573&gt;0,V576+V579+V582&gt;0,AJ576+AJ579+AJ582&gt;0,AX576+AX579+AX582&gt;0),OR(AX573=0,AX573=""))),"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573&gt;AJ573,V573&gt;AX573),"「算定日数」あるいは「算定回数」が「レセプト件数」よりも小さくなっています。算定レセプトにおける算定日数・算定回数をご記入ください。",IF(AJ573&gt;AX573,"「算定回数」が「算定日数」よりも小さくなっています。算定日数における算定回数をご記入ください。",IF(COUNTIF(BL576:BL582,"●")&gt;0,"内訳の項目に記入内容の見直しが必要な欄があります。メッセージの内容をご確認のうえ、適宜、ご修正ください。",IF(AX573&lt;&gt;AX576+AX579+AX582,"当該項目の「算定回数」と、内訳の「算定回数」の合計が一致していません。正しい算定回数をご記入ください。",IF(OR(AJ573&lt;AJ576,AJ573&lt;AJ579,AJ573&lt;AJ582,AJ573&gt;AJ576+AJ579+AJ582),"当該項目の「算定日数」が、内訳の個別の項目の数値を下回っているか、内訳の合計よりも大きくなっています。正しい算定日数をご記入ください。",IF(OR(V573&lt;V576,V573&lt;V579,V573&lt;V582,V573&gt;V576+V579+V582),"当該項目の「レセプト件数」が、内訳の個別の項目の数値を下回っているか、内訳の合計よりも大きくなっています。正しいレセプト件数をご記入ください。","")))))))</f>
        <v/>
      </c>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31"/>
      <c r="CW573" s="131"/>
      <c r="CX573" s="131"/>
      <c r="CY573" s="129"/>
      <c r="CZ573" s="129"/>
      <c r="DA573" s="129"/>
      <c r="DB573" s="129"/>
      <c r="DC573" s="129"/>
      <c r="DD573" s="129"/>
      <c r="DE573" s="129"/>
      <c r="DF573" s="129"/>
      <c r="DG573" s="129"/>
      <c r="DH573" s="129"/>
      <c r="DI573" s="129"/>
      <c r="DJ573" s="129"/>
      <c r="DK573" s="129"/>
      <c r="DL573" s="129"/>
      <c r="DM573" s="129"/>
      <c r="DN573" s="129"/>
      <c r="DO573" s="129"/>
      <c r="DP573" s="129"/>
      <c r="DQ573" s="129"/>
      <c r="DR573" s="129"/>
      <c r="DS573" s="129"/>
      <c r="DT573" s="129"/>
      <c r="DU573" s="129"/>
      <c r="DV573" s="129"/>
      <c r="DW573" s="129"/>
      <c r="DX573" s="129"/>
      <c r="DY573" s="129"/>
      <c r="DZ573" s="129"/>
      <c r="EA573" s="129"/>
      <c r="EB573" s="129"/>
      <c r="EC573" s="129"/>
      <c r="ED573" s="129"/>
      <c r="EE573" s="129"/>
      <c r="EF573" s="129"/>
      <c r="EG573" s="129"/>
      <c r="EH573" s="129"/>
      <c r="EI573" s="129"/>
      <c r="EJ573" s="129"/>
      <c r="EK573" s="129"/>
      <c r="EL573" s="129"/>
      <c r="EM573" s="129"/>
      <c r="EN573" s="129"/>
      <c r="EO573" s="129"/>
      <c r="EP573" s="129"/>
      <c r="EQ573" s="129"/>
      <c r="ER573" s="129"/>
      <c r="ES573" s="129"/>
      <c r="ET573" s="129"/>
      <c r="EU573" s="129"/>
      <c r="EV573" s="129"/>
      <c r="EW573" s="129"/>
    </row>
    <row r="574" spans="1:153" ht="2.25" customHeight="1" thickBot="1">
      <c r="A574" s="45"/>
      <c r="B574" s="133"/>
      <c r="C574" s="133"/>
      <c r="D574" s="323"/>
      <c r="E574" s="326"/>
      <c r="F574" s="326"/>
      <c r="G574" s="326"/>
      <c r="H574" s="326"/>
      <c r="I574" s="326"/>
      <c r="J574" s="326"/>
      <c r="K574" s="326"/>
      <c r="L574" s="326"/>
      <c r="M574" s="326"/>
      <c r="N574" s="326"/>
      <c r="O574" s="326"/>
      <c r="P574" s="326"/>
      <c r="Q574" s="326"/>
      <c r="R574" s="126"/>
      <c r="S574" s="126"/>
      <c r="T574" s="126"/>
      <c r="U574" s="299"/>
      <c r="V574" s="298"/>
      <c r="W574" s="298"/>
      <c r="X574" s="298"/>
      <c r="Y574" s="298"/>
      <c r="Z574" s="298"/>
      <c r="AA574" s="298"/>
      <c r="AB574" s="298"/>
      <c r="AC574" s="298"/>
      <c r="AD574" s="298"/>
      <c r="AE574" s="298"/>
      <c r="AF574" s="298"/>
      <c r="AG574" s="121"/>
      <c r="AH574" s="116"/>
      <c r="AI574" s="299"/>
      <c r="AJ574" s="298"/>
      <c r="AK574" s="298"/>
      <c r="AL574" s="298"/>
      <c r="AM574" s="298"/>
      <c r="AN574" s="298"/>
      <c r="AO574" s="298"/>
      <c r="AP574" s="298"/>
      <c r="AQ574" s="298"/>
      <c r="AR574" s="298"/>
      <c r="AS574" s="298"/>
      <c r="AT574" s="298"/>
      <c r="AU574" s="121"/>
      <c r="AV574" s="116"/>
      <c r="AW574" s="298"/>
      <c r="AX574" s="298"/>
      <c r="AY574" s="298"/>
      <c r="AZ574" s="298"/>
      <c r="BA574" s="298"/>
      <c r="BB574" s="298"/>
      <c r="BC574" s="298"/>
      <c r="BD574" s="298"/>
      <c r="BE574" s="298"/>
      <c r="BF574" s="298"/>
      <c r="BG574" s="298"/>
      <c r="BH574" s="298"/>
      <c r="BI574" s="121"/>
      <c r="BJ574" s="116"/>
      <c r="BK574" s="200"/>
      <c r="BL574" s="129"/>
      <c r="BM574" s="160"/>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129"/>
      <c r="CW574" s="129"/>
      <c r="CX574" s="129"/>
      <c r="CY574" s="129"/>
      <c r="CZ574" s="129"/>
      <c r="DA574" s="129"/>
      <c r="DB574" s="129"/>
      <c r="DC574" s="129"/>
      <c r="DD574" s="129"/>
      <c r="DE574" s="129"/>
      <c r="DF574" s="129"/>
      <c r="DG574" s="129"/>
      <c r="DH574" s="129"/>
      <c r="DI574" s="129"/>
      <c r="DJ574" s="129"/>
      <c r="DK574" s="129"/>
      <c r="DL574" s="129"/>
      <c r="DM574" s="129"/>
      <c r="DN574" s="129"/>
      <c r="DO574" s="129"/>
      <c r="DP574" s="129"/>
      <c r="DQ574" s="129"/>
      <c r="DR574" s="129"/>
      <c r="DS574" s="129"/>
      <c r="DT574" s="129"/>
      <c r="DU574" s="129"/>
      <c r="DV574" s="129"/>
      <c r="DW574" s="129"/>
      <c r="DX574" s="129"/>
      <c r="DY574" s="129"/>
      <c r="DZ574" s="129"/>
      <c r="EA574" s="129"/>
      <c r="EB574" s="129"/>
      <c r="EC574" s="129"/>
      <c r="ED574" s="129"/>
      <c r="EE574" s="129"/>
      <c r="EF574" s="129"/>
      <c r="EG574" s="129"/>
      <c r="EH574" s="129"/>
      <c r="EI574" s="129"/>
      <c r="EJ574" s="129"/>
      <c r="EK574" s="129"/>
      <c r="EL574" s="129"/>
      <c r="EM574" s="129"/>
      <c r="EN574" s="129"/>
      <c r="EO574" s="129"/>
      <c r="EP574" s="129"/>
      <c r="EQ574" s="129"/>
      <c r="ER574" s="129"/>
      <c r="ES574" s="129"/>
      <c r="ET574" s="129"/>
      <c r="EU574" s="129"/>
      <c r="EV574" s="129"/>
      <c r="EW574" s="129"/>
    </row>
    <row r="575" spans="1:153" ht="2.25" customHeight="1">
      <c r="A575" s="50"/>
      <c r="B575" s="55"/>
      <c r="C575" s="133"/>
      <c r="D575" s="54"/>
      <c r="E575" s="321" t="s">
        <v>176</v>
      </c>
      <c r="F575" s="322"/>
      <c r="G575" s="322"/>
      <c r="H575" s="322"/>
      <c r="I575" s="322"/>
      <c r="J575" s="322"/>
      <c r="K575" s="322"/>
      <c r="L575" s="322"/>
      <c r="M575" s="322"/>
      <c r="N575" s="322"/>
      <c r="O575" s="322"/>
      <c r="P575" s="322"/>
      <c r="Q575" s="322"/>
      <c r="R575" s="291"/>
      <c r="S575" s="291"/>
      <c r="T575" s="61"/>
      <c r="U575" s="296"/>
      <c r="V575" s="297"/>
      <c r="W575" s="297"/>
      <c r="X575" s="297"/>
      <c r="Y575" s="297"/>
      <c r="Z575" s="297"/>
      <c r="AA575" s="297"/>
      <c r="AB575" s="297"/>
      <c r="AC575" s="297"/>
      <c r="AD575" s="297"/>
      <c r="AE575" s="297"/>
      <c r="AF575" s="297"/>
      <c r="AG575" s="117"/>
      <c r="AH575" s="114"/>
      <c r="AI575" s="296"/>
      <c r="AJ575" s="297"/>
      <c r="AK575" s="297"/>
      <c r="AL575" s="297"/>
      <c r="AM575" s="297"/>
      <c r="AN575" s="297"/>
      <c r="AO575" s="297"/>
      <c r="AP575" s="297"/>
      <c r="AQ575" s="297"/>
      <c r="AR575" s="297"/>
      <c r="AS575" s="297"/>
      <c r="AT575" s="297"/>
      <c r="AU575" s="117"/>
      <c r="AV575" s="114"/>
      <c r="AW575" s="297"/>
      <c r="AX575" s="297"/>
      <c r="AY575" s="297"/>
      <c r="AZ575" s="297"/>
      <c r="BA575" s="297"/>
      <c r="BB575" s="297"/>
      <c r="BC575" s="297"/>
      <c r="BD575" s="297"/>
      <c r="BE575" s="297"/>
      <c r="BF575" s="297"/>
      <c r="BG575" s="297"/>
      <c r="BH575" s="297"/>
      <c r="BI575" s="117"/>
      <c r="BJ575" s="114"/>
      <c r="BK575" s="200"/>
      <c r="BL575" s="129"/>
      <c r="BM575" s="160"/>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c r="DH575" s="129"/>
      <c r="DI575" s="129"/>
      <c r="DJ575" s="129"/>
      <c r="DK575" s="129"/>
      <c r="DL575" s="129"/>
      <c r="DM575" s="129"/>
      <c r="DN575" s="129"/>
      <c r="DO575" s="129"/>
      <c r="DP575" s="129"/>
      <c r="DQ575" s="129"/>
      <c r="DR575" s="129"/>
      <c r="DS575" s="129"/>
      <c r="DT575" s="129"/>
      <c r="DU575" s="129"/>
      <c r="DV575" s="129"/>
      <c r="DW575" s="129"/>
      <c r="DX575" s="129"/>
      <c r="DY575" s="129"/>
      <c r="DZ575" s="129"/>
      <c r="EA575" s="129"/>
      <c r="EB575" s="129"/>
      <c r="EC575" s="129"/>
      <c r="ED575" s="129"/>
      <c r="EE575" s="129"/>
      <c r="EF575" s="129"/>
      <c r="EG575" s="129"/>
      <c r="EH575" s="129"/>
      <c r="EI575" s="129"/>
      <c r="EJ575" s="129"/>
      <c r="EK575" s="129"/>
      <c r="EL575" s="129"/>
      <c r="EM575" s="129"/>
      <c r="EN575" s="129"/>
      <c r="EO575" s="129"/>
      <c r="EP575" s="129"/>
      <c r="EQ575" s="129"/>
      <c r="ER575" s="129"/>
      <c r="ES575" s="129"/>
      <c r="ET575" s="129"/>
      <c r="EU575" s="129"/>
      <c r="EV575" s="129"/>
      <c r="EW575" s="129"/>
    </row>
    <row r="576" spans="1:153" ht="19.5" customHeight="1">
      <c r="A576" s="45"/>
      <c r="B576" s="55"/>
      <c r="C576" s="133"/>
      <c r="D576" s="133"/>
      <c r="E576" s="323"/>
      <c r="F576" s="324"/>
      <c r="G576" s="324"/>
      <c r="H576" s="324"/>
      <c r="I576" s="324"/>
      <c r="J576" s="324"/>
      <c r="K576" s="324"/>
      <c r="L576" s="324"/>
      <c r="M576" s="324"/>
      <c r="N576" s="324"/>
      <c r="O576" s="324"/>
      <c r="P576" s="324"/>
      <c r="Q576" s="324"/>
      <c r="R576" s="310" t="s">
        <v>3274</v>
      </c>
      <c r="S576" s="310"/>
      <c r="T576" s="311"/>
      <c r="U576" s="294"/>
      <c r="V576" s="312"/>
      <c r="W576" s="313"/>
      <c r="X576" s="313"/>
      <c r="Y576" s="313"/>
      <c r="Z576" s="313"/>
      <c r="AA576" s="313"/>
      <c r="AB576" s="313"/>
      <c r="AC576" s="313"/>
      <c r="AD576" s="313"/>
      <c r="AE576" s="313"/>
      <c r="AF576" s="314"/>
      <c r="AG576" s="120"/>
      <c r="AH576" s="115" t="s">
        <v>6388</v>
      </c>
      <c r="AI576" s="118"/>
      <c r="AJ576" s="312"/>
      <c r="AK576" s="313"/>
      <c r="AL576" s="313"/>
      <c r="AM576" s="313"/>
      <c r="AN576" s="313"/>
      <c r="AO576" s="313"/>
      <c r="AP576" s="313"/>
      <c r="AQ576" s="313"/>
      <c r="AR576" s="313"/>
      <c r="AS576" s="313"/>
      <c r="AT576" s="314"/>
      <c r="AU576" s="120"/>
      <c r="AV576" s="115" t="s">
        <v>6389</v>
      </c>
      <c r="AW576" s="119"/>
      <c r="AX576" s="312"/>
      <c r="AY576" s="313"/>
      <c r="AZ576" s="313"/>
      <c r="BA576" s="313"/>
      <c r="BB576" s="313"/>
      <c r="BC576" s="313"/>
      <c r="BD576" s="313"/>
      <c r="BE576" s="313"/>
      <c r="BF576" s="313"/>
      <c r="BG576" s="313"/>
      <c r="BH576" s="314"/>
      <c r="BI576" s="122"/>
      <c r="BJ576" s="115" t="s">
        <v>2</v>
      </c>
      <c r="BK576" s="200"/>
      <c r="BL576" s="130" t="str">
        <f>IF(BM576&lt;&gt;"","●","")</f>
        <v/>
      </c>
      <c r="BM576" s="132" t="str">
        <f>IF(OR(AND(OR(V576=0,V576=""),OR(AJ576&gt;0,AX576&gt;0)),AND(OR(V576&gt;0,AX576&gt;0),OR(AJ576=0,AJ576="")),AND(OR(V576&gt;0,AJ576&gt;0),OR(AX576=0,AX576=""))),"「レセプト件数」、「算定日数」、「算定回数」のいずれかが「0」か「空白」となっていますが、それ以外が1以上となっています。正しいレセプト件数・算定日数・算定回数をご記入ください。",IF(OR(V576&gt;AJ576,V576&gt;AX576),"「算定日数」あるいは「算定回数」が「レセプト件数」よりも小さくなっています。算定レセプトにおける算定日数・算定回数をご記入ください。",IF(AJ576&gt;AX576,"「算定回数」が「算定日数」よりも小さくなっています。算定日数における算定回数をご記入ください。","")))</f>
        <v/>
      </c>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31"/>
      <c r="CW576" s="131"/>
      <c r="CX576" s="131"/>
      <c r="CY576" s="129"/>
      <c r="CZ576" s="129"/>
      <c r="DA576" s="129"/>
      <c r="DB576" s="129"/>
      <c r="DC576" s="129"/>
      <c r="DD576" s="129"/>
      <c r="DE576" s="129"/>
      <c r="DF576" s="129"/>
      <c r="DG576" s="129"/>
      <c r="DH576" s="129"/>
      <c r="DI576" s="129"/>
      <c r="DJ576" s="129"/>
      <c r="DK576" s="129"/>
      <c r="DL576" s="129"/>
      <c r="DM576" s="129"/>
      <c r="DN576" s="129"/>
      <c r="DO576" s="129"/>
      <c r="DP576" s="129"/>
      <c r="DQ576" s="129"/>
      <c r="DR576" s="129"/>
      <c r="DS576" s="129"/>
      <c r="DT576" s="129"/>
      <c r="DU576" s="129"/>
      <c r="DV576" s="129"/>
      <c r="DW576" s="129"/>
      <c r="DX576" s="129"/>
      <c r="DY576" s="129"/>
      <c r="DZ576" s="129"/>
      <c r="EA576" s="129"/>
      <c r="EB576" s="129"/>
      <c r="EC576" s="129"/>
      <c r="ED576" s="129"/>
      <c r="EE576" s="129"/>
      <c r="EF576" s="129"/>
      <c r="EG576" s="129"/>
      <c r="EH576" s="129"/>
      <c r="EI576" s="129"/>
      <c r="EJ576" s="129"/>
      <c r="EK576" s="129"/>
      <c r="EL576" s="129"/>
      <c r="EM576" s="129"/>
      <c r="EN576" s="129"/>
      <c r="EO576" s="129"/>
      <c r="EP576" s="129"/>
      <c r="EQ576" s="129"/>
      <c r="ER576" s="129"/>
      <c r="ES576" s="129"/>
      <c r="ET576" s="129"/>
      <c r="EU576" s="129"/>
      <c r="EV576" s="129"/>
      <c r="EW576" s="129"/>
    </row>
    <row r="577" spans="1:153" ht="2.25" customHeight="1" thickBot="1">
      <c r="A577" s="45"/>
      <c r="B577" s="56"/>
      <c r="C577" s="133"/>
      <c r="D577" s="133"/>
      <c r="E577" s="325"/>
      <c r="F577" s="326"/>
      <c r="G577" s="326"/>
      <c r="H577" s="326"/>
      <c r="I577" s="326"/>
      <c r="J577" s="326"/>
      <c r="K577" s="326"/>
      <c r="L577" s="326"/>
      <c r="M577" s="326"/>
      <c r="N577" s="326"/>
      <c r="O577" s="326"/>
      <c r="P577" s="326"/>
      <c r="Q577" s="326"/>
      <c r="R577" s="127"/>
      <c r="S577" s="127"/>
      <c r="T577" s="128"/>
      <c r="U577" s="299"/>
      <c r="V577" s="298"/>
      <c r="W577" s="298"/>
      <c r="X577" s="298"/>
      <c r="Y577" s="298"/>
      <c r="Z577" s="298"/>
      <c r="AA577" s="298"/>
      <c r="AB577" s="298"/>
      <c r="AC577" s="298"/>
      <c r="AD577" s="298"/>
      <c r="AE577" s="298"/>
      <c r="AF577" s="298"/>
      <c r="AG577" s="121"/>
      <c r="AH577" s="116"/>
      <c r="AI577" s="299"/>
      <c r="AJ577" s="298"/>
      <c r="AK577" s="298"/>
      <c r="AL577" s="298"/>
      <c r="AM577" s="298"/>
      <c r="AN577" s="298"/>
      <c r="AO577" s="298"/>
      <c r="AP577" s="298"/>
      <c r="AQ577" s="298"/>
      <c r="AR577" s="298"/>
      <c r="AS577" s="298"/>
      <c r="AT577" s="298"/>
      <c r="AU577" s="121"/>
      <c r="AV577" s="116"/>
      <c r="AW577" s="298"/>
      <c r="AX577" s="298"/>
      <c r="AY577" s="298"/>
      <c r="AZ577" s="298"/>
      <c r="BA577" s="298"/>
      <c r="BB577" s="298"/>
      <c r="BC577" s="298"/>
      <c r="BD577" s="298"/>
      <c r="BE577" s="298"/>
      <c r="BF577" s="298"/>
      <c r="BG577" s="298"/>
      <c r="BH577" s="298"/>
      <c r="BI577" s="121"/>
      <c r="BJ577" s="116"/>
      <c r="BK577" s="200"/>
      <c r="BL577" s="129"/>
      <c r="BM577" s="160"/>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129"/>
      <c r="CW577" s="129"/>
      <c r="CX577" s="129"/>
      <c r="CY577" s="129"/>
      <c r="CZ577" s="129"/>
      <c r="DA577" s="129"/>
      <c r="DB577" s="129"/>
      <c r="DC577" s="129"/>
      <c r="DD577" s="129"/>
      <c r="DE577" s="129"/>
      <c r="DF577" s="129"/>
      <c r="DG577" s="129"/>
      <c r="DH577" s="129"/>
      <c r="DI577" s="129"/>
      <c r="DJ577" s="129"/>
      <c r="DK577" s="129"/>
      <c r="DL577" s="129"/>
      <c r="DM577" s="129"/>
      <c r="DN577" s="129"/>
      <c r="DO577" s="129"/>
      <c r="DP577" s="129"/>
      <c r="DQ577" s="129"/>
      <c r="DR577" s="129"/>
      <c r="DS577" s="129"/>
      <c r="DT577" s="129"/>
      <c r="DU577" s="129"/>
      <c r="DV577" s="129"/>
      <c r="DW577" s="129"/>
      <c r="DX577" s="129"/>
      <c r="DY577" s="129"/>
      <c r="DZ577" s="129"/>
      <c r="EA577" s="129"/>
      <c r="EB577" s="129"/>
      <c r="EC577" s="129"/>
      <c r="ED577" s="129"/>
      <c r="EE577" s="129"/>
      <c r="EF577" s="129"/>
      <c r="EG577" s="129"/>
      <c r="EH577" s="129"/>
      <c r="EI577" s="129"/>
      <c r="EJ577" s="129"/>
      <c r="EK577" s="129"/>
      <c r="EL577" s="129"/>
      <c r="EM577" s="129"/>
      <c r="EN577" s="129"/>
      <c r="EO577" s="129"/>
      <c r="EP577" s="129"/>
      <c r="EQ577" s="129"/>
      <c r="ER577" s="129"/>
      <c r="ES577" s="129"/>
      <c r="ET577" s="129"/>
      <c r="EU577" s="129"/>
      <c r="EV577" s="129"/>
      <c r="EW577" s="129"/>
    </row>
    <row r="578" spans="1:153" ht="2.25" customHeight="1">
      <c r="A578" s="50"/>
      <c r="B578" s="56"/>
      <c r="C578" s="133"/>
      <c r="D578" s="54"/>
      <c r="E578" s="321" t="s">
        <v>177</v>
      </c>
      <c r="F578" s="322"/>
      <c r="G578" s="322"/>
      <c r="H578" s="322"/>
      <c r="I578" s="322"/>
      <c r="J578" s="322"/>
      <c r="K578" s="322"/>
      <c r="L578" s="322"/>
      <c r="M578" s="322"/>
      <c r="N578" s="322"/>
      <c r="O578" s="322"/>
      <c r="P578" s="322"/>
      <c r="Q578" s="322"/>
      <c r="R578" s="291"/>
      <c r="S578" s="291"/>
      <c r="T578" s="61"/>
      <c r="U578" s="296"/>
      <c r="V578" s="297"/>
      <c r="W578" s="297"/>
      <c r="X578" s="297"/>
      <c r="Y578" s="297"/>
      <c r="Z578" s="297"/>
      <c r="AA578" s="297"/>
      <c r="AB578" s="297"/>
      <c r="AC578" s="297"/>
      <c r="AD578" s="297"/>
      <c r="AE578" s="297"/>
      <c r="AF578" s="297"/>
      <c r="AG578" s="117"/>
      <c r="AH578" s="114"/>
      <c r="AI578" s="296"/>
      <c r="AJ578" s="297"/>
      <c r="AK578" s="297"/>
      <c r="AL578" s="297"/>
      <c r="AM578" s="297"/>
      <c r="AN578" s="297"/>
      <c r="AO578" s="297"/>
      <c r="AP578" s="297"/>
      <c r="AQ578" s="297"/>
      <c r="AR578" s="297"/>
      <c r="AS578" s="297"/>
      <c r="AT578" s="297"/>
      <c r="AU578" s="117"/>
      <c r="AV578" s="114"/>
      <c r="AW578" s="297"/>
      <c r="AX578" s="297"/>
      <c r="AY578" s="297"/>
      <c r="AZ578" s="297"/>
      <c r="BA578" s="297"/>
      <c r="BB578" s="297"/>
      <c r="BC578" s="297"/>
      <c r="BD578" s="297"/>
      <c r="BE578" s="297"/>
      <c r="BF578" s="297"/>
      <c r="BG578" s="297"/>
      <c r="BH578" s="297"/>
      <c r="BI578" s="117"/>
      <c r="BJ578" s="114"/>
      <c r="BK578" s="200"/>
      <c r="BL578" s="129"/>
      <c r="BM578" s="160"/>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c r="DH578" s="129"/>
      <c r="DI578" s="129"/>
      <c r="DJ578" s="129"/>
      <c r="DK578" s="129"/>
      <c r="DL578" s="129"/>
      <c r="DM578" s="129"/>
      <c r="DN578" s="129"/>
      <c r="DO578" s="129"/>
      <c r="DP578" s="129"/>
      <c r="DQ578" s="129"/>
      <c r="DR578" s="129"/>
      <c r="DS578" s="129"/>
      <c r="DT578" s="129"/>
      <c r="DU578" s="129"/>
      <c r="DV578" s="129"/>
      <c r="DW578" s="129"/>
      <c r="DX578" s="129"/>
      <c r="DY578" s="129"/>
      <c r="DZ578" s="129"/>
      <c r="EA578" s="129"/>
      <c r="EB578" s="129"/>
      <c r="EC578" s="129"/>
      <c r="ED578" s="129"/>
      <c r="EE578" s="129"/>
      <c r="EF578" s="129"/>
      <c r="EG578" s="129"/>
      <c r="EH578" s="129"/>
      <c r="EI578" s="129"/>
      <c r="EJ578" s="129"/>
      <c r="EK578" s="129"/>
      <c r="EL578" s="129"/>
      <c r="EM578" s="129"/>
      <c r="EN578" s="129"/>
      <c r="EO578" s="129"/>
      <c r="EP578" s="129"/>
      <c r="EQ578" s="129"/>
      <c r="ER578" s="129"/>
      <c r="ES578" s="129"/>
      <c r="ET578" s="129"/>
      <c r="EU578" s="129"/>
      <c r="EV578" s="129"/>
      <c r="EW578" s="129"/>
    </row>
    <row r="579" spans="1:153" ht="19.5" customHeight="1">
      <c r="A579" s="45"/>
      <c r="B579" s="56"/>
      <c r="C579" s="133"/>
      <c r="D579" s="133"/>
      <c r="E579" s="323"/>
      <c r="F579" s="324"/>
      <c r="G579" s="324"/>
      <c r="H579" s="324"/>
      <c r="I579" s="324"/>
      <c r="J579" s="324"/>
      <c r="K579" s="324"/>
      <c r="L579" s="324"/>
      <c r="M579" s="324"/>
      <c r="N579" s="324"/>
      <c r="O579" s="324"/>
      <c r="P579" s="324"/>
      <c r="Q579" s="324"/>
      <c r="R579" s="310" t="s">
        <v>3275</v>
      </c>
      <c r="S579" s="310"/>
      <c r="T579" s="311"/>
      <c r="U579" s="294"/>
      <c r="V579" s="312"/>
      <c r="W579" s="313"/>
      <c r="X579" s="313"/>
      <c r="Y579" s="313"/>
      <c r="Z579" s="313"/>
      <c r="AA579" s="313"/>
      <c r="AB579" s="313"/>
      <c r="AC579" s="313"/>
      <c r="AD579" s="313"/>
      <c r="AE579" s="313"/>
      <c r="AF579" s="314"/>
      <c r="AG579" s="120"/>
      <c r="AH579" s="115" t="s">
        <v>6388</v>
      </c>
      <c r="AI579" s="118"/>
      <c r="AJ579" s="312"/>
      <c r="AK579" s="313"/>
      <c r="AL579" s="313"/>
      <c r="AM579" s="313"/>
      <c r="AN579" s="313"/>
      <c r="AO579" s="313"/>
      <c r="AP579" s="313"/>
      <c r="AQ579" s="313"/>
      <c r="AR579" s="313"/>
      <c r="AS579" s="313"/>
      <c r="AT579" s="314"/>
      <c r="AU579" s="120"/>
      <c r="AV579" s="115" t="s">
        <v>6389</v>
      </c>
      <c r="AW579" s="119"/>
      <c r="AX579" s="312"/>
      <c r="AY579" s="313"/>
      <c r="AZ579" s="313"/>
      <c r="BA579" s="313"/>
      <c r="BB579" s="313"/>
      <c r="BC579" s="313"/>
      <c r="BD579" s="313"/>
      <c r="BE579" s="313"/>
      <c r="BF579" s="313"/>
      <c r="BG579" s="313"/>
      <c r="BH579" s="314"/>
      <c r="BI579" s="122"/>
      <c r="BJ579" s="115" t="s">
        <v>2</v>
      </c>
      <c r="BK579" s="200"/>
      <c r="BL579" s="130" t="str">
        <f>IF(BM579&lt;&gt;"","●","")</f>
        <v/>
      </c>
      <c r="BM579" s="132" t="str">
        <f>IF(OR(AND(OR(V579=0,V579=""),OR(AJ579&gt;0,AX579&gt;0)),AND(OR(V579&gt;0,AX579&gt;0),OR(AJ579=0,AJ579="")),AND(OR(V579&gt;0,AJ579&gt;0),OR(AX579=0,AX579=""))),"「レセプト件数」、「算定日数」、「算定回数」のいずれかが「0」か「空白」となっていますが、それ以外が1以上となっています。正しいレセプト件数・算定日数・算定回数をご記入ください。",IF(OR(V579&gt;AJ579,V579&gt;AX579),"「算定日数」あるいは「算定回数」が「レセプト件数」よりも小さくなっています。算定レセプトにおける算定日数・算定回数をご記入ください。",IF(AJ579&gt;AX579,"「算定回数」が「算定日数」よりも小さくなっています。算定日数における算定回数をご記入ください。","")))</f>
        <v/>
      </c>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31"/>
      <c r="CW579" s="131"/>
      <c r="CX579" s="131"/>
      <c r="CY579" s="129"/>
      <c r="CZ579" s="129"/>
      <c r="DA579" s="129"/>
      <c r="DB579" s="129"/>
      <c r="DC579" s="129"/>
      <c r="DD579" s="129"/>
      <c r="DE579" s="129"/>
      <c r="DF579" s="129"/>
      <c r="DG579" s="129"/>
      <c r="DH579" s="129"/>
      <c r="DI579" s="129"/>
      <c r="DJ579" s="129"/>
      <c r="DK579" s="129"/>
      <c r="DL579" s="129"/>
      <c r="DM579" s="129"/>
      <c r="DN579" s="129"/>
      <c r="DO579" s="129"/>
      <c r="DP579" s="129"/>
      <c r="DQ579" s="129"/>
      <c r="DR579" s="129"/>
      <c r="DS579" s="129"/>
      <c r="DT579" s="129"/>
      <c r="DU579" s="129"/>
      <c r="DV579" s="129"/>
      <c r="DW579" s="129"/>
      <c r="DX579" s="129"/>
      <c r="DY579" s="129"/>
      <c r="DZ579" s="129"/>
      <c r="EA579" s="129"/>
      <c r="EB579" s="129"/>
      <c r="EC579" s="129"/>
      <c r="ED579" s="129"/>
      <c r="EE579" s="129"/>
      <c r="EF579" s="129"/>
      <c r="EG579" s="129"/>
      <c r="EH579" s="129"/>
      <c r="EI579" s="129"/>
      <c r="EJ579" s="129"/>
      <c r="EK579" s="129"/>
      <c r="EL579" s="129"/>
      <c r="EM579" s="129"/>
      <c r="EN579" s="129"/>
      <c r="EO579" s="129"/>
      <c r="EP579" s="129"/>
      <c r="EQ579" s="129"/>
      <c r="ER579" s="129"/>
      <c r="ES579" s="129"/>
      <c r="ET579" s="129"/>
      <c r="EU579" s="129"/>
      <c r="EV579" s="129"/>
      <c r="EW579" s="129"/>
    </row>
    <row r="580" spans="1:153" ht="2.25" customHeight="1" thickBot="1">
      <c r="A580" s="45"/>
      <c r="B580" s="56"/>
      <c r="C580" s="133"/>
      <c r="D580" s="133"/>
      <c r="E580" s="325"/>
      <c r="F580" s="326"/>
      <c r="G580" s="326"/>
      <c r="H580" s="326"/>
      <c r="I580" s="326"/>
      <c r="J580" s="326"/>
      <c r="K580" s="326"/>
      <c r="L580" s="326"/>
      <c r="M580" s="326"/>
      <c r="N580" s="326"/>
      <c r="O580" s="326"/>
      <c r="P580" s="326"/>
      <c r="Q580" s="326"/>
      <c r="R580" s="127"/>
      <c r="S580" s="127"/>
      <c r="T580" s="128"/>
      <c r="U580" s="299"/>
      <c r="V580" s="298"/>
      <c r="W580" s="298"/>
      <c r="X580" s="298"/>
      <c r="Y580" s="298"/>
      <c r="Z580" s="298"/>
      <c r="AA580" s="298"/>
      <c r="AB580" s="298"/>
      <c r="AC580" s="298"/>
      <c r="AD580" s="298"/>
      <c r="AE580" s="298"/>
      <c r="AF580" s="298"/>
      <c r="AG580" s="121"/>
      <c r="AH580" s="116"/>
      <c r="AI580" s="299"/>
      <c r="AJ580" s="298"/>
      <c r="AK580" s="298"/>
      <c r="AL580" s="298"/>
      <c r="AM580" s="298"/>
      <c r="AN580" s="298"/>
      <c r="AO580" s="298"/>
      <c r="AP580" s="298"/>
      <c r="AQ580" s="298"/>
      <c r="AR580" s="298"/>
      <c r="AS580" s="298"/>
      <c r="AT580" s="298"/>
      <c r="AU580" s="121"/>
      <c r="AV580" s="116"/>
      <c r="AW580" s="298"/>
      <c r="AX580" s="298"/>
      <c r="AY580" s="298"/>
      <c r="AZ580" s="298"/>
      <c r="BA580" s="298"/>
      <c r="BB580" s="298"/>
      <c r="BC580" s="298"/>
      <c r="BD580" s="298"/>
      <c r="BE580" s="298"/>
      <c r="BF580" s="298"/>
      <c r="BG580" s="298"/>
      <c r="BH580" s="298"/>
      <c r="BI580" s="121"/>
      <c r="BJ580" s="116"/>
      <c r="BK580" s="200"/>
      <c r="BL580" s="129"/>
      <c r="BM580" s="160"/>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129"/>
      <c r="CW580" s="129"/>
      <c r="CX580" s="129"/>
      <c r="CY580" s="129"/>
      <c r="CZ580" s="129"/>
      <c r="DA580" s="129"/>
      <c r="DB580" s="129"/>
      <c r="DC580" s="129"/>
      <c r="DD580" s="129"/>
      <c r="DE580" s="129"/>
      <c r="DF580" s="129"/>
      <c r="DG580" s="129"/>
      <c r="DH580" s="129"/>
      <c r="DI580" s="129"/>
      <c r="DJ580" s="129"/>
      <c r="DK580" s="129"/>
      <c r="DL580" s="129"/>
      <c r="DM580" s="129"/>
      <c r="DN580" s="129"/>
      <c r="DO580" s="129"/>
      <c r="DP580" s="129"/>
      <c r="DQ580" s="129"/>
      <c r="DR580" s="129"/>
      <c r="DS580" s="129"/>
      <c r="DT580" s="129"/>
      <c r="DU580" s="129"/>
      <c r="DV580" s="129"/>
      <c r="DW580" s="129"/>
      <c r="DX580" s="129"/>
      <c r="DY580" s="129"/>
      <c r="DZ580" s="129"/>
      <c r="EA580" s="129"/>
      <c r="EB580" s="129"/>
      <c r="EC580" s="129"/>
      <c r="ED580" s="129"/>
      <c r="EE580" s="129"/>
      <c r="EF580" s="129"/>
      <c r="EG580" s="129"/>
      <c r="EH580" s="129"/>
      <c r="EI580" s="129"/>
      <c r="EJ580" s="129"/>
      <c r="EK580" s="129"/>
      <c r="EL580" s="129"/>
      <c r="EM580" s="129"/>
      <c r="EN580" s="129"/>
      <c r="EO580" s="129"/>
      <c r="EP580" s="129"/>
      <c r="EQ580" s="129"/>
      <c r="ER580" s="129"/>
      <c r="ES580" s="129"/>
      <c r="ET580" s="129"/>
      <c r="EU580" s="129"/>
      <c r="EV580" s="129"/>
      <c r="EW580" s="129"/>
    </row>
    <row r="581" spans="1:153" ht="2.25" customHeight="1">
      <c r="A581" s="50"/>
      <c r="B581" s="56"/>
      <c r="C581" s="133"/>
      <c r="D581" s="54"/>
      <c r="E581" s="321" t="s">
        <v>178</v>
      </c>
      <c r="F581" s="322"/>
      <c r="G581" s="322"/>
      <c r="H581" s="322"/>
      <c r="I581" s="322"/>
      <c r="J581" s="322"/>
      <c r="K581" s="322"/>
      <c r="L581" s="322"/>
      <c r="M581" s="322"/>
      <c r="N581" s="322"/>
      <c r="O581" s="322"/>
      <c r="P581" s="322"/>
      <c r="Q581" s="322"/>
      <c r="R581" s="291"/>
      <c r="S581" s="291"/>
      <c r="T581" s="291"/>
      <c r="U581" s="296"/>
      <c r="V581" s="297"/>
      <c r="W581" s="297"/>
      <c r="X581" s="297"/>
      <c r="Y581" s="297"/>
      <c r="Z581" s="297"/>
      <c r="AA581" s="297"/>
      <c r="AB581" s="297"/>
      <c r="AC581" s="297"/>
      <c r="AD581" s="297"/>
      <c r="AE581" s="297"/>
      <c r="AF581" s="297"/>
      <c r="AG581" s="117"/>
      <c r="AH581" s="114"/>
      <c r="AI581" s="296"/>
      <c r="AJ581" s="297"/>
      <c r="AK581" s="297"/>
      <c r="AL581" s="297"/>
      <c r="AM581" s="297"/>
      <c r="AN581" s="297"/>
      <c r="AO581" s="297"/>
      <c r="AP581" s="297"/>
      <c r="AQ581" s="297"/>
      <c r="AR581" s="297"/>
      <c r="AS581" s="297"/>
      <c r="AT581" s="297"/>
      <c r="AU581" s="117"/>
      <c r="AV581" s="114"/>
      <c r="AW581" s="297"/>
      <c r="AX581" s="297"/>
      <c r="AY581" s="297"/>
      <c r="AZ581" s="297"/>
      <c r="BA581" s="297"/>
      <c r="BB581" s="297"/>
      <c r="BC581" s="297"/>
      <c r="BD581" s="297"/>
      <c r="BE581" s="297"/>
      <c r="BF581" s="297"/>
      <c r="BG581" s="297"/>
      <c r="BH581" s="297"/>
      <c r="BI581" s="117"/>
      <c r="BJ581" s="114"/>
      <c r="BK581" s="200"/>
      <c r="BL581" s="129"/>
      <c r="BM581" s="160"/>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c r="DH581" s="129"/>
      <c r="DI581" s="129"/>
      <c r="DJ581" s="129"/>
      <c r="DK581" s="129"/>
      <c r="DL581" s="129"/>
      <c r="DM581" s="129"/>
      <c r="DN581" s="129"/>
      <c r="DO581" s="129"/>
      <c r="DP581" s="129"/>
      <c r="DQ581" s="129"/>
      <c r="DR581" s="129"/>
      <c r="DS581" s="129"/>
      <c r="DT581" s="129"/>
      <c r="DU581" s="129"/>
      <c r="DV581" s="129"/>
      <c r="DW581" s="129"/>
      <c r="DX581" s="129"/>
      <c r="DY581" s="129"/>
      <c r="DZ581" s="129"/>
      <c r="EA581" s="129"/>
      <c r="EB581" s="129"/>
      <c r="EC581" s="129"/>
      <c r="ED581" s="129"/>
      <c r="EE581" s="129"/>
      <c r="EF581" s="129"/>
      <c r="EG581" s="129"/>
      <c r="EH581" s="129"/>
      <c r="EI581" s="129"/>
      <c r="EJ581" s="129"/>
      <c r="EK581" s="129"/>
      <c r="EL581" s="129"/>
      <c r="EM581" s="129"/>
      <c r="EN581" s="129"/>
      <c r="EO581" s="129"/>
      <c r="EP581" s="129"/>
      <c r="EQ581" s="129"/>
      <c r="ER581" s="129"/>
      <c r="ES581" s="129"/>
      <c r="ET581" s="129"/>
      <c r="EU581" s="129"/>
      <c r="EV581" s="129"/>
      <c r="EW581" s="129"/>
    </row>
    <row r="582" spans="1:153" ht="19.5" customHeight="1">
      <c r="A582" s="45"/>
      <c r="B582" s="57"/>
      <c r="C582" s="126"/>
      <c r="D582" s="133"/>
      <c r="E582" s="323"/>
      <c r="F582" s="324"/>
      <c r="G582" s="324"/>
      <c r="H582" s="324"/>
      <c r="I582" s="324"/>
      <c r="J582" s="324"/>
      <c r="K582" s="324"/>
      <c r="L582" s="324"/>
      <c r="M582" s="324"/>
      <c r="N582" s="324"/>
      <c r="O582" s="324"/>
      <c r="P582" s="324"/>
      <c r="Q582" s="324"/>
      <c r="R582" s="310" t="s">
        <v>3276</v>
      </c>
      <c r="S582" s="310"/>
      <c r="T582" s="311"/>
      <c r="U582" s="294"/>
      <c r="V582" s="312"/>
      <c r="W582" s="313"/>
      <c r="X582" s="313"/>
      <c r="Y582" s="313"/>
      <c r="Z582" s="313"/>
      <c r="AA582" s="313"/>
      <c r="AB582" s="313"/>
      <c r="AC582" s="313"/>
      <c r="AD582" s="313"/>
      <c r="AE582" s="313"/>
      <c r="AF582" s="314"/>
      <c r="AG582" s="120"/>
      <c r="AH582" s="115" t="s">
        <v>6388</v>
      </c>
      <c r="AI582" s="118"/>
      <c r="AJ582" s="312"/>
      <c r="AK582" s="313"/>
      <c r="AL582" s="313"/>
      <c r="AM582" s="313"/>
      <c r="AN582" s="313"/>
      <c r="AO582" s="313"/>
      <c r="AP582" s="313"/>
      <c r="AQ582" s="313"/>
      <c r="AR582" s="313"/>
      <c r="AS582" s="313"/>
      <c r="AT582" s="314"/>
      <c r="AU582" s="120"/>
      <c r="AV582" s="115" t="s">
        <v>6389</v>
      </c>
      <c r="AW582" s="119"/>
      <c r="AX582" s="312"/>
      <c r="AY582" s="313"/>
      <c r="AZ582" s="313"/>
      <c r="BA582" s="313"/>
      <c r="BB582" s="313"/>
      <c r="BC582" s="313"/>
      <c r="BD582" s="313"/>
      <c r="BE582" s="313"/>
      <c r="BF582" s="313"/>
      <c r="BG582" s="313"/>
      <c r="BH582" s="314"/>
      <c r="BI582" s="122"/>
      <c r="BJ582" s="115" t="s">
        <v>2</v>
      </c>
      <c r="BK582" s="200"/>
      <c r="BL582" s="130" t="str">
        <f>IF(BM582&lt;&gt;"","●","")</f>
        <v/>
      </c>
      <c r="BM582" s="132" t="str">
        <f>IF(OR(AND(OR(V582=0,V582=""),OR(AJ582&gt;0,AX582&gt;0)),AND(OR(V582&gt;0,AX582&gt;0),OR(AJ582=0,AJ582="")),AND(OR(V582&gt;0,AJ582&gt;0),OR(AX582=0,AX582=""))),"「レセプト件数」、「算定日数」、「算定回数」のいずれかが「0」か「空白」となっていますが、それ以外が1以上となっています。正しいレセプト件数・算定日数・算定回数をご記入ください。",IF(OR(V582&gt;AJ582,V582&gt;AX582),"「算定日数」あるいは「算定回数」が「レセプト件数」よりも小さくなっています。算定レセプトにおける算定日数・算定回数をご記入ください。",IF(AJ582&gt;AX582,"「算定回数」が「算定日数」よりも小さくなっています。算定日数における算定回数をご記入ください。","")))</f>
        <v/>
      </c>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31"/>
      <c r="CW582" s="131"/>
      <c r="CX582" s="131"/>
      <c r="CY582" s="129"/>
      <c r="CZ582" s="129"/>
      <c r="DA582" s="129"/>
      <c r="DB582" s="129"/>
      <c r="DC582" s="129"/>
      <c r="DD582" s="129"/>
      <c r="DE582" s="129"/>
      <c r="DF582" s="129"/>
      <c r="DG582" s="129"/>
      <c r="DH582" s="129"/>
      <c r="DI582" s="129"/>
      <c r="DJ582" s="129"/>
      <c r="DK582" s="129"/>
      <c r="DL582" s="129"/>
      <c r="DM582" s="129"/>
      <c r="DN582" s="129"/>
      <c r="DO582" s="129"/>
      <c r="DP582" s="129"/>
      <c r="DQ582" s="129"/>
      <c r="DR582" s="129"/>
      <c r="DS582" s="129"/>
      <c r="DT582" s="129"/>
      <c r="DU582" s="129"/>
      <c r="DV582" s="129"/>
      <c r="DW582" s="129"/>
      <c r="DX582" s="129"/>
      <c r="DY582" s="129"/>
      <c r="DZ582" s="129"/>
      <c r="EA582" s="129"/>
      <c r="EB582" s="129"/>
      <c r="EC582" s="129"/>
      <c r="ED582" s="129"/>
      <c r="EE582" s="129"/>
      <c r="EF582" s="129"/>
      <c r="EG582" s="129"/>
      <c r="EH582" s="129"/>
      <c r="EI582" s="129"/>
      <c r="EJ582" s="129"/>
      <c r="EK582" s="129"/>
      <c r="EL582" s="129"/>
      <c r="EM582" s="129"/>
      <c r="EN582" s="129"/>
      <c r="EO582" s="129"/>
      <c r="EP582" s="129"/>
      <c r="EQ582" s="129"/>
      <c r="ER582" s="129"/>
      <c r="ES582" s="129"/>
      <c r="ET582" s="129"/>
      <c r="EU582" s="129"/>
      <c r="EV582" s="129"/>
      <c r="EW582" s="129"/>
    </row>
    <row r="583" spans="1:153" ht="2.25" customHeight="1" thickBot="1">
      <c r="A583" s="45"/>
      <c r="B583" s="57"/>
      <c r="C583" s="127"/>
      <c r="D583" s="37"/>
      <c r="E583" s="325"/>
      <c r="F583" s="326"/>
      <c r="G583" s="326"/>
      <c r="H583" s="326"/>
      <c r="I583" s="326"/>
      <c r="J583" s="326"/>
      <c r="K583" s="326"/>
      <c r="L583" s="326"/>
      <c r="M583" s="326"/>
      <c r="N583" s="326"/>
      <c r="O583" s="326"/>
      <c r="P583" s="326"/>
      <c r="Q583" s="326"/>
      <c r="R583" s="126"/>
      <c r="S583" s="126"/>
      <c r="T583" s="126"/>
      <c r="U583" s="299"/>
      <c r="V583" s="298"/>
      <c r="W583" s="298"/>
      <c r="X583" s="298"/>
      <c r="Y583" s="298"/>
      <c r="Z583" s="298"/>
      <c r="AA583" s="298"/>
      <c r="AB583" s="298"/>
      <c r="AC583" s="298"/>
      <c r="AD583" s="298"/>
      <c r="AE583" s="298"/>
      <c r="AF583" s="298"/>
      <c r="AG583" s="121"/>
      <c r="AH583" s="116"/>
      <c r="AI583" s="299"/>
      <c r="AJ583" s="298"/>
      <c r="AK583" s="298"/>
      <c r="AL583" s="298"/>
      <c r="AM583" s="298"/>
      <c r="AN583" s="298"/>
      <c r="AO583" s="298"/>
      <c r="AP583" s="298"/>
      <c r="AQ583" s="298"/>
      <c r="AR583" s="298"/>
      <c r="AS583" s="298"/>
      <c r="AT583" s="298"/>
      <c r="AU583" s="121"/>
      <c r="AV583" s="116"/>
      <c r="AW583" s="298"/>
      <c r="AX583" s="298"/>
      <c r="AY583" s="298"/>
      <c r="AZ583" s="298"/>
      <c r="BA583" s="298"/>
      <c r="BB583" s="298"/>
      <c r="BC583" s="298"/>
      <c r="BD583" s="298"/>
      <c r="BE583" s="298"/>
      <c r="BF583" s="298"/>
      <c r="BG583" s="298"/>
      <c r="BH583" s="298"/>
      <c r="BI583" s="121"/>
      <c r="BJ583" s="116"/>
      <c r="BK583" s="200"/>
      <c r="BL583" s="129"/>
      <c r="BM583" s="160"/>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29"/>
      <c r="CY583" s="129"/>
      <c r="CZ583" s="129"/>
      <c r="DA583" s="129"/>
      <c r="DB583" s="129"/>
      <c r="DC583" s="129"/>
      <c r="DD583" s="129"/>
      <c r="DE583" s="129"/>
      <c r="DF583" s="129"/>
      <c r="DG583" s="129"/>
      <c r="DH583" s="129"/>
      <c r="DI583" s="129"/>
      <c r="DJ583" s="129"/>
      <c r="DK583" s="129"/>
      <c r="DL583" s="129"/>
      <c r="DM583" s="129"/>
      <c r="DN583" s="129"/>
      <c r="DO583" s="129"/>
      <c r="DP583" s="129"/>
      <c r="DQ583" s="129"/>
      <c r="DR583" s="129"/>
      <c r="DS583" s="129"/>
      <c r="DT583" s="129"/>
      <c r="DU583" s="129"/>
      <c r="DV583" s="129"/>
      <c r="DW583" s="129"/>
      <c r="DX583" s="129"/>
      <c r="DY583" s="129"/>
      <c r="DZ583" s="129"/>
      <c r="EA583" s="129"/>
      <c r="EB583" s="129"/>
      <c r="EC583" s="129"/>
      <c r="ED583" s="129"/>
      <c r="EE583" s="129"/>
      <c r="EF583" s="129"/>
      <c r="EG583" s="129"/>
      <c r="EH583" s="129"/>
      <c r="EI583" s="129"/>
      <c r="EJ583" s="129"/>
      <c r="EK583" s="129"/>
      <c r="EL583" s="129"/>
      <c r="EM583" s="129"/>
      <c r="EN583" s="129"/>
      <c r="EO583" s="129"/>
      <c r="EP583" s="129"/>
      <c r="EQ583" s="129"/>
      <c r="ER583" s="129"/>
      <c r="ES583" s="129"/>
      <c r="ET583" s="129"/>
      <c r="EU583" s="129"/>
      <c r="EV583" s="129"/>
      <c r="EW583" s="129"/>
    </row>
    <row r="584" spans="1:153" ht="2.25" customHeight="1">
      <c r="A584" s="50"/>
      <c r="B584" s="51"/>
      <c r="C584" s="322" t="s">
        <v>167</v>
      </c>
      <c r="D584" s="322"/>
      <c r="E584" s="322"/>
      <c r="F584" s="322"/>
      <c r="G584" s="322"/>
      <c r="H584" s="322"/>
      <c r="I584" s="322"/>
      <c r="J584" s="322"/>
      <c r="K584" s="322"/>
      <c r="L584" s="322"/>
      <c r="M584" s="322"/>
      <c r="N584" s="322"/>
      <c r="O584" s="322"/>
      <c r="P584" s="322"/>
      <c r="Q584" s="322"/>
      <c r="R584" s="291"/>
      <c r="S584" s="291"/>
      <c r="T584" s="291"/>
      <c r="U584" s="296"/>
      <c r="V584" s="297"/>
      <c r="W584" s="297"/>
      <c r="X584" s="297"/>
      <c r="Y584" s="297"/>
      <c r="Z584" s="297"/>
      <c r="AA584" s="297"/>
      <c r="AB584" s="297"/>
      <c r="AC584" s="297"/>
      <c r="AD584" s="297"/>
      <c r="AE584" s="297"/>
      <c r="AF584" s="297"/>
      <c r="AG584" s="117"/>
      <c r="AH584" s="114"/>
      <c r="AI584" s="296"/>
      <c r="AJ584" s="297"/>
      <c r="AK584" s="297"/>
      <c r="AL584" s="297"/>
      <c r="AM584" s="297"/>
      <c r="AN584" s="297"/>
      <c r="AO584" s="297"/>
      <c r="AP584" s="297"/>
      <c r="AQ584" s="297"/>
      <c r="AR584" s="297"/>
      <c r="AS584" s="297"/>
      <c r="AT584" s="297"/>
      <c r="AU584" s="117"/>
      <c r="AV584" s="114"/>
      <c r="AW584" s="297"/>
      <c r="AX584" s="297"/>
      <c r="AY584" s="297"/>
      <c r="AZ584" s="297"/>
      <c r="BA584" s="297"/>
      <c r="BB584" s="297"/>
      <c r="BC584" s="297"/>
      <c r="BD584" s="297"/>
      <c r="BE584" s="297"/>
      <c r="BF584" s="297"/>
      <c r="BG584" s="297"/>
      <c r="BH584" s="297"/>
      <c r="BI584" s="117"/>
      <c r="BJ584" s="114"/>
      <c r="BK584" s="200"/>
      <c r="BL584" s="129"/>
      <c r="BM584" s="160"/>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c r="DH584" s="129"/>
      <c r="DI584" s="129"/>
      <c r="DJ584" s="129"/>
      <c r="DK584" s="129"/>
      <c r="DL584" s="129"/>
      <c r="DM584" s="129"/>
      <c r="DN584" s="129"/>
      <c r="DO584" s="129"/>
      <c r="DP584" s="129"/>
      <c r="DQ584" s="129"/>
      <c r="DR584" s="129"/>
      <c r="DS584" s="129"/>
      <c r="DT584" s="129"/>
      <c r="DU584" s="129"/>
      <c r="DV584" s="129"/>
      <c r="DW584" s="129"/>
      <c r="DX584" s="129"/>
      <c r="DY584" s="129"/>
      <c r="DZ584" s="129"/>
      <c r="EA584" s="129"/>
      <c r="EB584" s="129"/>
      <c r="EC584" s="129"/>
      <c r="ED584" s="129"/>
      <c r="EE584" s="129"/>
      <c r="EF584" s="129"/>
      <c r="EG584" s="129"/>
      <c r="EH584" s="129"/>
      <c r="EI584" s="129"/>
      <c r="EJ584" s="129"/>
      <c r="EK584" s="129"/>
      <c r="EL584" s="129"/>
      <c r="EM584" s="129"/>
      <c r="EN584" s="129"/>
      <c r="EO584" s="129"/>
      <c r="EP584" s="129"/>
      <c r="EQ584" s="129"/>
      <c r="ER584" s="129"/>
      <c r="ES584" s="129"/>
      <c r="ET584" s="129"/>
      <c r="EU584" s="129"/>
      <c r="EV584" s="129"/>
      <c r="EW584" s="129"/>
    </row>
    <row r="585" spans="1:153" ht="19.5" customHeight="1">
      <c r="A585" s="45"/>
      <c r="B585" s="45"/>
      <c r="C585" s="324"/>
      <c r="D585" s="324"/>
      <c r="E585" s="324"/>
      <c r="F585" s="324"/>
      <c r="G585" s="324"/>
      <c r="H585" s="324"/>
      <c r="I585" s="324"/>
      <c r="J585" s="324"/>
      <c r="K585" s="324"/>
      <c r="L585" s="324"/>
      <c r="M585" s="324"/>
      <c r="N585" s="324"/>
      <c r="O585" s="324"/>
      <c r="P585" s="324"/>
      <c r="Q585" s="324"/>
      <c r="R585" s="310" t="s">
        <v>3277</v>
      </c>
      <c r="S585" s="310"/>
      <c r="T585" s="311"/>
      <c r="U585" s="294"/>
      <c r="V585" s="312"/>
      <c r="W585" s="313"/>
      <c r="X585" s="313"/>
      <c r="Y585" s="313"/>
      <c r="Z585" s="313"/>
      <c r="AA585" s="313"/>
      <c r="AB585" s="313"/>
      <c r="AC585" s="313"/>
      <c r="AD585" s="313"/>
      <c r="AE585" s="313"/>
      <c r="AF585" s="314"/>
      <c r="AG585" s="120"/>
      <c r="AH585" s="115" t="s">
        <v>6388</v>
      </c>
      <c r="AI585" s="118"/>
      <c r="AJ585" s="312"/>
      <c r="AK585" s="313"/>
      <c r="AL585" s="313"/>
      <c r="AM585" s="313"/>
      <c r="AN585" s="313"/>
      <c r="AO585" s="313"/>
      <c r="AP585" s="313"/>
      <c r="AQ585" s="313"/>
      <c r="AR585" s="313"/>
      <c r="AS585" s="313"/>
      <c r="AT585" s="314"/>
      <c r="AU585" s="120"/>
      <c r="AV585" s="115" t="s">
        <v>6389</v>
      </c>
      <c r="AW585" s="119"/>
      <c r="AX585" s="312"/>
      <c r="AY585" s="313"/>
      <c r="AZ585" s="313"/>
      <c r="BA585" s="313"/>
      <c r="BB585" s="313"/>
      <c r="BC585" s="313"/>
      <c r="BD585" s="313"/>
      <c r="BE585" s="313"/>
      <c r="BF585" s="313"/>
      <c r="BG585" s="313"/>
      <c r="BH585" s="314"/>
      <c r="BI585" s="122"/>
      <c r="BJ585" s="115" t="s">
        <v>2</v>
      </c>
      <c r="BK585" s="200"/>
      <c r="BL585" s="130" t="str">
        <f>IF(BM585&lt;&gt;"","●","")</f>
        <v/>
      </c>
      <c r="BM585" s="132" t="str">
        <f>IF(OR(AND(OR(V585=0,V585=""),OR(AJ585&gt;0,AX585&gt;0,V588+V591&gt;0,AJ588+AJ591&gt;0,AX588+AX591&gt;0)),AND(OR(V585&gt;0,AX585&gt;0,V588+V591&gt;0,AJ588+AJ591&gt;0,AX588+AX591&gt;0),OR(AJ585=0,AJ585="")),AND(OR(V585&gt;0,AJ585&gt;0,V588+V591&gt;0,AJ588+AJ591&gt;0,AX588+AX591&gt;0),OR(AX585=0,AX585=""))),"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585&gt;AJ585,V585&gt;AX585),"「算定日数」あるいは「算定回数」が「レセプト件数」よりも小さくなっています。算定レセプトにおける算定日数・算定回数をご記入ください。",IF(AJ585&gt;AX585,"「算定回数」が「算定日数」よりも小さくなっています。算定日数における算定回数をご記入ください。",IF(COUNTIF(BL588:BL591,"●")&gt;0,"内訳の項目に記入内容の見直しが必要な欄があります。メッセージの内容をご確認のうえ、適宜、ご修正ください。",IF(AX585&lt;&gt;AX588+AX591,"当該項目の「算定回数」と、内訳の「算定回数」の合計が一致していません。正しい算定回数をご記入ください。",IF(OR(AJ585&lt;AJ588,AJ585&lt;AJ591,AJ585&gt;AJ588+AJ591),"当該項目の「算定日数」が、内訳の個別の項目の数値を下回っているか、内訳の合計よりも大きくなっています。正しい算定日数をご記入ください。",IF(OR(V585&lt;V588,V585&lt;V591,V585&gt;V588+V591),"当該項目の「レセプト件数」が、内訳の個別の項目の数値を下回っているか、内訳の合計よりも大きくなっています。正しいレセプト件数をご記入ください。","")))))))</f>
        <v/>
      </c>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31"/>
      <c r="CW585" s="131"/>
      <c r="CX585" s="131"/>
      <c r="CY585" s="129"/>
      <c r="CZ585" s="129"/>
      <c r="DA585" s="129"/>
      <c r="DB585" s="129"/>
      <c r="DC585" s="129"/>
      <c r="DD585" s="129"/>
      <c r="DE585" s="129"/>
      <c r="DF585" s="129"/>
      <c r="DG585" s="129"/>
      <c r="DH585" s="129"/>
      <c r="DI585" s="129"/>
      <c r="DJ585" s="129"/>
      <c r="DK585" s="129"/>
      <c r="DL585" s="129"/>
      <c r="DM585" s="129"/>
      <c r="DN585" s="129"/>
      <c r="DO585" s="129"/>
      <c r="DP585" s="129"/>
      <c r="DQ585" s="129"/>
      <c r="DR585" s="129"/>
      <c r="DS585" s="129"/>
      <c r="DT585" s="129"/>
      <c r="DU585" s="129"/>
      <c r="DV585" s="129"/>
      <c r="DW585" s="129"/>
      <c r="DX585" s="129"/>
      <c r="DY585" s="129"/>
      <c r="DZ585" s="129"/>
      <c r="EA585" s="129"/>
      <c r="EB585" s="129"/>
      <c r="EC585" s="129"/>
      <c r="ED585" s="129"/>
      <c r="EE585" s="129"/>
      <c r="EF585" s="129"/>
      <c r="EG585" s="129"/>
      <c r="EH585" s="129"/>
      <c r="EI585" s="129"/>
      <c r="EJ585" s="129"/>
      <c r="EK585" s="129"/>
      <c r="EL585" s="129"/>
      <c r="EM585" s="129"/>
      <c r="EN585" s="129"/>
      <c r="EO585" s="129"/>
      <c r="EP585" s="129"/>
      <c r="EQ585" s="129"/>
      <c r="ER585" s="129"/>
      <c r="ES585" s="129"/>
      <c r="ET585" s="129"/>
      <c r="EU585" s="129"/>
      <c r="EV585" s="129"/>
      <c r="EW585" s="129"/>
    </row>
    <row r="586" spans="1:153" ht="2.25" customHeight="1" thickBot="1">
      <c r="A586" s="45"/>
      <c r="B586" s="45"/>
      <c r="C586" s="324"/>
      <c r="D586" s="326"/>
      <c r="E586" s="326"/>
      <c r="F586" s="326"/>
      <c r="G586" s="326"/>
      <c r="H586" s="326"/>
      <c r="I586" s="326"/>
      <c r="J586" s="326"/>
      <c r="K586" s="326"/>
      <c r="L586" s="326"/>
      <c r="M586" s="326"/>
      <c r="N586" s="326"/>
      <c r="O586" s="326"/>
      <c r="P586" s="326"/>
      <c r="Q586" s="326"/>
      <c r="R586" s="126"/>
      <c r="S586" s="126"/>
      <c r="T586" s="126"/>
      <c r="U586" s="299"/>
      <c r="V586" s="298"/>
      <c r="W586" s="298"/>
      <c r="X586" s="298"/>
      <c r="Y586" s="298"/>
      <c r="Z586" s="298"/>
      <c r="AA586" s="298"/>
      <c r="AB586" s="298"/>
      <c r="AC586" s="298"/>
      <c r="AD586" s="298"/>
      <c r="AE586" s="298"/>
      <c r="AF586" s="298"/>
      <c r="AG586" s="121"/>
      <c r="AH586" s="116"/>
      <c r="AI586" s="299"/>
      <c r="AJ586" s="298"/>
      <c r="AK586" s="298"/>
      <c r="AL586" s="298"/>
      <c r="AM586" s="298"/>
      <c r="AN586" s="298"/>
      <c r="AO586" s="298"/>
      <c r="AP586" s="298"/>
      <c r="AQ586" s="298"/>
      <c r="AR586" s="298"/>
      <c r="AS586" s="298"/>
      <c r="AT586" s="298"/>
      <c r="AU586" s="121"/>
      <c r="AV586" s="116"/>
      <c r="AW586" s="298"/>
      <c r="AX586" s="298"/>
      <c r="AY586" s="298"/>
      <c r="AZ586" s="298"/>
      <c r="BA586" s="298"/>
      <c r="BB586" s="298"/>
      <c r="BC586" s="298"/>
      <c r="BD586" s="298"/>
      <c r="BE586" s="298"/>
      <c r="BF586" s="298"/>
      <c r="BG586" s="298"/>
      <c r="BH586" s="298"/>
      <c r="BI586" s="121"/>
      <c r="BJ586" s="116"/>
      <c r="BK586" s="200"/>
      <c r="BL586" s="129"/>
      <c r="BM586" s="160"/>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129"/>
      <c r="CW586" s="129"/>
      <c r="CX586" s="129"/>
      <c r="CY586" s="129"/>
      <c r="CZ586" s="129"/>
      <c r="DA586" s="129"/>
      <c r="DB586" s="129"/>
      <c r="DC586" s="129"/>
      <c r="DD586" s="129"/>
      <c r="DE586" s="129"/>
      <c r="DF586" s="129"/>
      <c r="DG586" s="129"/>
      <c r="DH586" s="129"/>
      <c r="DI586" s="129"/>
      <c r="DJ586" s="129"/>
      <c r="DK586" s="129"/>
      <c r="DL586" s="129"/>
      <c r="DM586" s="129"/>
      <c r="DN586" s="129"/>
      <c r="DO586" s="129"/>
      <c r="DP586" s="129"/>
      <c r="DQ586" s="129"/>
      <c r="DR586" s="129"/>
      <c r="DS586" s="129"/>
      <c r="DT586" s="129"/>
      <c r="DU586" s="129"/>
      <c r="DV586" s="129"/>
      <c r="DW586" s="129"/>
      <c r="DX586" s="129"/>
      <c r="DY586" s="129"/>
      <c r="DZ586" s="129"/>
      <c r="EA586" s="129"/>
      <c r="EB586" s="129"/>
      <c r="EC586" s="129"/>
      <c r="ED586" s="129"/>
      <c r="EE586" s="129"/>
      <c r="EF586" s="129"/>
      <c r="EG586" s="129"/>
      <c r="EH586" s="129"/>
      <c r="EI586" s="129"/>
      <c r="EJ586" s="129"/>
      <c r="EK586" s="129"/>
      <c r="EL586" s="129"/>
      <c r="EM586" s="129"/>
      <c r="EN586" s="129"/>
      <c r="EO586" s="129"/>
      <c r="EP586" s="129"/>
      <c r="EQ586" s="129"/>
      <c r="ER586" s="129"/>
      <c r="ES586" s="129"/>
      <c r="ET586" s="129"/>
      <c r="EU586" s="129"/>
      <c r="EV586" s="129"/>
      <c r="EW586" s="129"/>
    </row>
    <row r="587" spans="1:153" ht="2.25" customHeight="1">
      <c r="A587" s="50"/>
      <c r="B587" s="57"/>
      <c r="C587" s="54"/>
      <c r="D587" s="321" t="s">
        <v>164</v>
      </c>
      <c r="E587" s="322"/>
      <c r="F587" s="322"/>
      <c r="G587" s="322"/>
      <c r="H587" s="322"/>
      <c r="I587" s="322"/>
      <c r="J587" s="322"/>
      <c r="K587" s="322"/>
      <c r="L587" s="322"/>
      <c r="M587" s="322"/>
      <c r="N587" s="322"/>
      <c r="O587" s="322"/>
      <c r="P587" s="322"/>
      <c r="Q587" s="322"/>
      <c r="R587" s="291"/>
      <c r="S587" s="291"/>
      <c r="T587" s="291"/>
      <c r="U587" s="296"/>
      <c r="V587" s="297"/>
      <c r="W587" s="297"/>
      <c r="X587" s="297"/>
      <c r="Y587" s="297"/>
      <c r="Z587" s="297"/>
      <c r="AA587" s="297"/>
      <c r="AB587" s="297"/>
      <c r="AC587" s="297"/>
      <c r="AD587" s="297"/>
      <c r="AE587" s="297"/>
      <c r="AF587" s="297"/>
      <c r="AG587" s="117"/>
      <c r="AH587" s="114"/>
      <c r="AI587" s="296"/>
      <c r="AJ587" s="297"/>
      <c r="AK587" s="297"/>
      <c r="AL587" s="297"/>
      <c r="AM587" s="297"/>
      <c r="AN587" s="297"/>
      <c r="AO587" s="297"/>
      <c r="AP587" s="297"/>
      <c r="AQ587" s="297"/>
      <c r="AR587" s="297"/>
      <c r="AS587" s="297"/>
      <c r="AT587" s="297"/>
      <c r="AU587" s="117"/>
      <c r="AV587" s="114"/>
      <c r="AW587" s="297"/>
      <c r="AX587" s="297"/>
      <c r="AY587" s="297"/>
      <c r="AZ587" s="297"/>
      <c r="BA587" s="297"/>
      <c r="BB587" s="297"/>
      <c r="BC587" s="297"/>
      <c r="BD587" s="297"/>
      <c r="BE587" s="297"/>
      <c r="BF587" s="297"/>
      <c r="BG587" s="297"/>
      <c r="BH587" s="297"/>
      <c r="BI587" s="117"/>
      <c r="BJ587" s="114"/>
      <c r="BK587" s="200"/>
      <c r="BL587" s="129"/>
      <c r="BM587" s="160"/>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c r="DH587" s="129"/>
      <c r="DI587" s="129"/>
      <c r="DJ587" s="129"/>
      <c r="DK587" s="129"/>
      <c r="DL587" s="129"/>
      <c r="DM587" s="129"/>
      <c r="DN587" s="129"/>
      <c r="DO587" s="129"/>
      <c r="DP587" s="129"/>
      <c r="DQ587" s="129"/>
      <c r="DR587" s="129"/>
      <c r="DS587" s="129"/>
      <c r="DT587" s="129"/>
      <c r="DU587" s="129"/>
      <c r="DV587" s="129"/>
      <c r="DW587" s="129"/>
      <c r="DX587" s="129"/>
      <c r="DY587" s="129"/>
      <c r="DZ587" s="129"/>
      <c r="EA587" s="129"/>
      <c r="EB587" s="129"/>
      <c r="EC587" s="129"/>
      <c r="ED587" s="129"/>
      <c r="EE587" s="129"/>
      <c r="EF587" s="129"/>
      <c r="EG587" s="129"/>
      <c r="EH587" s="129"/>
      <c r="EI587" s="129"/>
      <c r="EJ587" s="129"/>
      <c r="EK587" s="129"/>
      <c r="EL587" s="129"/>
      <c r="EM587" s="129"/>
      <c r="EN587" s="129"/>
      <c r="EO587" s="129"/>
      <c r="EP587" s="129"/>
      <c r="EQ587" s="129"/>
      <c r="ER587" s="129"/>
      <c r="ES587" s="129"/>
      <c r="ET587" s="129"/>
      <c r="EU587" s="129"/>
      <c r="EV587" s="129"/>
      <c r="EW587" s="129"/>
    </row>
    <row r="588" spans="1:153" ht="19.5" customHeight="1">
      <c r="A588" s="45"/>
      <c r="B588" s="57"/>
      <c r="C588" s="133"/>
      <c r="D588" s="323"/>
      <c r="E588" s="324"/>
      <c r="F588" s="324"/>
      <c r="G588" s="324"/>
      <c r="H588" s="324"/>
      <c r="I588" s="324"/>
      <c r="J588" s="324"/>
      <c r="K588" s="324"/>
      <c r="L588" s="324"/>
      <c r="M588" s="324"/>
      <c r="N588" s="324"/>
      <c r="O588" s="324"/>
      <c r="P588" s="324"/>
      <c r="Q588" s="324"/>
      <c r="R588" s="310" t="s">
        <v>3278</v>
      </c>
      <c r="S588" s="310"/>
      <c r="T588" s="311"/>
      <c r="U588" s="294"/>
      <c r="V588" s="312"/>
      <c r="W588" s="313"/>
      <c r="X588" s="313"/>
      <c r="Y588" s="313"/>
      <c r="Z588" s="313"/>
      <c r="AA588" s="313"/>
      <c r="AB588" s="313"/>
      <c r="AC588" s="313"/>
      <c r="AD588" s="313"/>
      <c r="AE588" s="313"/>
      <c r="AF588" s="314"/>
      <c r="AG588" s="120"/>
      <c r="AH588" s="115" t="s">
        <v>6388</v>
      </c>
      <c r="AI588" s="118"/>
      <c r="AJ588" s="312"/>
      <c r="AK588" s="313"/>
      <c r="AL588" s="313"/>
      <c r="AM588" s="313"/>
      <c r="AN588" s="313"/>
      <c r="AO588" s="313"/>
      <c r="AP588" s="313"/>
      <c r="AQ588" s="313"/>
      <c r="AR588" s="313"/>
      <c r="AS588" s="313"/>
      <c r="AT588" s="314"/>
      <c r="AU588" s="120"/>
      <c r="AV588" s="115" t="s">
        <v>6389</v>
      </c>
      <c r="AW588" s="119"/>
      <c r="AX588" s="312"/>
      <c r="AY588" s="313"/>
      <c r="AZ588" s="313"/>
      <c r="BA588" s="313"/>
      <c r="BB588" s="313"/>
      <c r="BC588" s="313"/>
      <c r="BD588" s="313"/>
      <c r="BE588" s="313"/>
      <c r="BF588" s="313"/>
      <c r="BG588" s="313"/>
      <c r="BH588" s="314"/>
      <c r="BI588" s="122"/>
      <c r="BJ588" s="115" t="s">
        <v>2</v>
      </c>
      <c r="BK588" s="200"/>
      <c r="BL588" s="130" t="str">
        <f>IF(BM588&lt;&gt;"","●","")</f>
        <v/>
      </c>
      <c r="BM588" s="132" t="str">
        <f>IF(OR(AND(OR(V588=0,V588=""),OR(AJ588&gt;0,AX588&gt;0)),AND(OR(V588&gt;0,AX588&gt;0),OR(AJ588=0,AJ588="")),AND(OR(V588&gt;0,AJ588&gt;0),OR(AX588=0,AX588=""))),"「レセプト件数」、「算定日数」、「算定回数」のいずれかが「0」か「空白」となっていますが、それ以外が1以上となっています。正しいレセプト件数・算定日数・算定回数をご記入ください。",IF(OR(V588&gt;AJ588,V588&gt;AX588),"「算定日数」あるいは「算定回数」が「レセプト件数」よりも小さくなっています。算定レセプトにおける算定日数・算定回数をご記入ください。",IF(AJ588&gt;AX588,"「算定回数」が「算定日数」よりも小さくなっています。算定日数における算定回数をご記入ください。","")))</f>
        <v/>
      </c>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31"/>
      <c r="CW588" s="131"/>
      <c r="CX588" s="131"/>
      <c r="CY588" s="129"/>
      <c r="CZ588" s="129"/>
      <c r="DA588" s="129"/>
      <c r="DB588" s="129"/>
      <c r="DC588" s="129"/>
      <c r="DD588" s="129"/>
      <c r="DE588" s="129"/>
      <c r="DF588" s="129"/>
      <c r="DG588" s="129"/>
      <c r="DH588" s="129"/>
      <c r="DI588" s="129"/>
      <c r="DJ588" s="129"/>
      <c r="DK588" s="129"/>
      <c r="DL588" s="129"/>
      <c r="DM588" s="129"/>
      <c r="DN588" s="129"/>
      <c r="DO588" s="129"/>
      <c r="DP588" s="129"/>
      <c r="DQ588" s="129"/>
      <c r="DR588" s="129"/>
      <c r="DS588" s="129"/>
      <c r="DT588" s="129"/>
      <c r="DU588" s="129"/>
      <c r="DV588" s="129"/>
      <c r="DW588" s="129"/>
      <c r="DX588" s="129"/>
      <c r="DY588" s="129"/>
      <c r="DZ588" s="129"/>
      <c r="EA588" s="129"/>
      <c r="EB588" s="129"/>
      <c r="EC588" s="129"/>
      <c r="ED588" s="129"/>
      <c r="EE588" s="129"/>
      <c r="EF588" s="129"/>
      <c r="EG588" s="129"/>
      <c r="EH588" s="129"/>
      <c r="EI588" s="129"/>
      <c r="EJ588" s="129"/>
      <c r="EK588" s="129"/>
      <c r="EL588" s="129"/>
      <c r="EM588" s="129"/>
      <c r="EN588" s="129"/>
      <c r="EO588" s="129"/>
      <c r="EP588" s="129"/>
      <c r="EQ588" s="129"/>
      <c r="ER588" s="129"/>
      <c r="ES588" s="129"/>
      <c r="ET588" s="129"/>
      <c r="EU588" s="129"/>
      <c r="EV588" s="129"/>
      <c r="EW588" s="129"/>
    </row>
    <row r="589" spans="1:153" ht="2.25" customHeight="1" thickBot="1">
      <c r="A589" s="45"/>
      <c r="B589" s="56"/>
      <c r="C589" s="133"/>
      <c r="D589" s="325"/>
      <c r="E589" s="326"/>
      <c r="F589" s="326"/>
      <c r="G589" s="326"/>
      <c r="H589" s="326"/>
      <c r="I589" s="326"/>
      <c r="J589" s="326"/>
      <c r="K589" s="326"/>
      <c r="L589" s="326"/>
      <c r="M589" s="326"/>
      <c r="N589" s="326"/>
      <c r="O589" s="326"/>
      <c r="P589" s="326"/>
      <c r="Q589" s="326"/>
      <c r="R589" s="126"/>
      <c r="S589" s="126"/>
      <c r="T589" s="126"/>
      <c r="U589" s="299"/>
      <c r="V589" s="298"/>
      <c r="W589" s="298"/>
      <c r="X589" s="298"/>
      <c r="Y589" s="298"/>
      <c r="Z589" s="298"/>
      <c r="AA589" s="298"/>
      <c r="AB589" s="298"/>
      <c r="AC589" s="298"/>
      <c r="AD589" s="298"/>
      <c r="AE589" s="298"/>
      <c r="AF589" s="298"/>
      <c r="AG589" s="121"/>
      <c r="AH589" s="116"/>
      <c r="AI589" s="299"/>
      <c r="AJ589" s="298"/>
      <c r="AK589" s="298"/>
      <c r="AL589" s="298"/>
      <c r="AM589" s="298"/>
      <c r="AN589" s="298"/>
      <c r="AO589" s="298"/>
      <c r="AP589" s="298"/>
      <c r="AQ589" s="298"/>
      <c r="AR589" s="298"/>
      <c r="AS589" s="298"/>
      <c r="AT589" s="298"/>
      <c r="AU589" s="121"/>
      <c r="AV589" s="116"/>
      <c r="AW589" s="298"/>
      <c r="AX589" s="298"/>
      <c r="AY589" s="298"/>
      <c r="AZ589" s="298"/>
      <c r="BA589" s="298"/>
      <c r="BB589" s="298"/>
      <c r="BC589" s="298"/>
      <c r="BD589" s="298"/>
      <c r="BE589" s="298"/>
      <c r="BF589" s="298"/>
      <c r="BG589" s="298"/>
      <c r="BH589" s="298"/>
      <c r="BI589" s="121"/>
      <c r="BJ589" s="116"/>
      <c r="BK589" s="200"/>
      <c r="BL589" s="129"/>
      <c r="BM589" s="160"/>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129"/>
      <c r="CW589" s="129"/>
      <c r="CX589" s="129"/>
      <c r="CY589" s="129"/>
      <c r="CZ589" s="129"/>
      <c r="DA589" s="129"/>
      <c r="DB589" s="129"/>
      <c r="DC589" s="129"/>
      <c r="DD589" s="129"/>
      <c r="DE589" s="129"/>
      <c r="DF589" s="129"/>
      <c r="DG589" s="129"/>
      <c r="DH589" s="129"/>
      <c r="DI589" s="129"/>
      <c r="DJ589" s="129"/>
      <c r="DK589" s="129"/>
      <c r="DL589" s="129"/>
      <c r="DM589" s="129"/>
      <c r="DN589" s="129"/>
      <c r="DO589" s="129"/>
      <c r="DP589" s="129"/>
      <c r="DQ589" s="129"/>
      <c r="DR589" s="129"/>
      <c r="DS589" s="129"/>
      <c r="DT589" s="129"/>
      <c r="DU589" s="129"/>
      <c r="DV589" s="129"/>
      <c r="DW589" s="129"/>
      <c r="DX589" s="129"/>
      <c r="DY589" s="129"/>
      <c r="DZ589" s="129"/>
      <c r="EA589" s="129"/>
      <c r="EB589" s="129"/>
      <c r="EC589" s="129"/>
      <c r="ED589" s="129"/>
      <c r="EE589" s="129"/>
      <c r="EF589" s="129"/>
      <c r="EG589" s="129"/>
      <c r="EH589" s="129"/>
      <c r="EI589" s="129"/>
      <c r="EJ589" s="129"/>
      <c r="EK589" s="129"/>
      <c r="EL589" s="129"/>
      <c r="EM589" s="129"/>
      <c r="EN589" s="129"/>
      <c r="EO589" s="129"/>
      <c r="EP589" s="129"/>
      <c r="EQ589" s="129"/>
      <c r="ER589" s="129"/>
      <c r="ES589" s="129"/>
      <c r="ET589" s="129"/>
      <c r="EU589" s="129"/>
      <c r="EV589" s="129"/>
      <c r="EW589" s="129"/>
    </row>
    <row r="590" spans="1:153" ht="2.25" customHeight="1">
      <c r="A590" s="50"/>
      <c r="B590" s="56"/>
      <c r="C590" s="54"/>
      <c r="D590" s="321" t="s">
        <v>165</v>
      </c>
      <c r="E590" s="322"/>
      <c r="F590" s="322"/>
      <c r="G590" s="322"/>
      <c r="H590" s="322"/>
      <c r="I590" s="322"/>
      <c r="J590" s="322"/>
      <c r="K590" s="322"/>
      <c r="L590" s="322"/>
      <c r="M590" s="322"/>
      <c r="N590" s="322"/>
      <c r="O590" s="322"/>
      <c r="P590" s="322"/>
      <c r="Q590" s="322"/>
      <c r="R590" s="291"/>
      <c r="S590" s="291"/>
      <c r="T590" s="291"/>
      <c r="U590" s="296"/>
      <c r="V590" s="297"/>
      <c r="W590" s="297"/>
      <c r="X590" s="297"/>
      <c r="Y590" s="297"/>
      <c r="Z590" s="297"/>
      <c r="AA590" s="297"/>
      <c r="AB590" s="297"/>
      <c r="AC590" s="297"/>
      <c r="AD590" s="297"/>
      <c r="AE590" s="297"/>
      <c r="AF590" s="297"/>
      <c r="AG590" s="117"/>
      <c r="AH590" s="114"/>
      <c r="AI590" s="296"/>
      <c r="AJ590" s="297"/>
      <c r="AK590" s="297"/>
      <c r="AL590" s="297"/>
      <c r="AM590" s="297"/>
      <c r="AN590" s="297"/>
      <c r="AO590" s="297"/>
      <c r="AP590" s="297"/>
      <c r="AQ590" s="297"/>
      <c r="AR590" s="297"/>
      <c r="AS590" s="297"/>
      <c r="AT590" s="297"/>
      <c r="AU590" s="117"/>
      <c r="AV590" s="114"/>
      <c r="AW590" s="297"/>
      <c r="AX590" s="297"/>
      <c r="AY590" s="297"/>
      <c r="AZ590" s="297"/>
      <c r="BA590" s="297"/>
      <c r="BB590" s="297"/>
      <c r="BC590" s="297"/>
      <c r="BD590" s="297"/>
      <c r="BE590" s="297"/>
      <c r="BF590" s="297"/>
      <c r="BG590" s="297"/>
      <c r="BH590" s="297"/>
      <c r="BI590" s="117"/>
      <c r="BJ590" s="114"/>
      <c r="BK590" s="200"/>
      <c r="BL590" s="129"/>
      <c r="BM590" s="160"/>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c r="DH590" s="129"/>
      <c r="DI590" s="129"/>
      <c r="DJ590" s="129"/>
      <c r="DK590" s="129"/>
      <c r="DL590" s="129"/>
      <c r="DM590" s="129"/>
      <c r="DN590" s="129"/>
      <c r="DO590" s="129"/>
      <c r="DP590" s="129"/>
      <c r="DQ590" s="129"/>
      <c r="DR590" s="129"/>
      <c r="DS590" s="129"/>
      <c r="DT590" s="129"/>
      <c r="DU590" s="129"/>
      <c r="DV590" s="129"/>
      <c r="DW590" s="129"/>
      <c r="DX590" s="129"/>
      <c r="DY590" s="129"/>
      <c r="DZ590" s="129"/>
      <c r="EA590" s="129"/>
      <c r="EB590" s="129"/>
      <c r="EC590" s="129"/>
      <c r="ED590" s="129"/>
      <c r="EE590" s="129"/>
      <c r="EF590" s="129"/>
      <c r="EG590" s="129"/>
      <c r="EH590" s="129"/>
      <c r="EI590" s="129"/>
      <c r="EJ590" s="129"/>
      <c r="EK590" s="129"/>
      <c r="EL590" s="129"/>
      <c r="EM590" s="129"/>
      <c r="EN590" s="129"/>
      <c r="EO590" s="129"/>
      <c r="EP590" s="129"/>
      <c r="EQ590" s="129"/>
      <c r="ER590" s="129"/>
      <c r="ES590" s="129"/>
      <c r="ET590" s="129"/>
      <c r="EU590" s="129"/>
      <c r="EV590" s="129"/>
      <c r="EW590" s="129"/>
    </row>
    <row r="591" spans="1:153" ht="19.5" customHeight="1">
      <c r="A591" s="45"/>
      <c r="B591" s="56"/>
      <c r="C591" s="133"/>
      <c r="D591" s="323"/>
      <c r="E591" s="324"/>
      <c r="F591" s="324"/>
      <c r="G591" s="324"/>
      <c r="H591" s="324"/>
      <c r="I591" s="324"/>
      <c r="J591" s="324"/>
      <c r="K591" s="324"/>
      <c r="L591" s="324"/>
      <c r="M591" s="324"/>
      <c r="N591" s="324"/>
      <c r="O591" s="324"/>
      <c r="P591" s="324"/>
      <c r="Q591" s="324"/>
      <c r="R591" s="310" t="s">
        <v>3279</v>
      </c>
      <c r="S591" s="310"/>
      <c r="T591" s="311"/>
      <c r="U591" s="294"/>
      <c r="V591" s="312"/>
      <c r="W591" s="313"/>
      <c r="X591" s="313"/>
      <c r="Y591" s="313"/>
      <c r="Z591" s="313"/>
      <c r="AA591" s="313"/>
      <c r="AB591" s="313"/>
      <c r="AC591" s="313"/>
      <c r="AD591" s="313"/>
      <c r="AE591" s="313"/>
      <c r="AF591" s="314"/>
      <c r="AG591" s="120"/>
      <c r="AH591" s="115" t="s">
        <v>6388</v>
      </c>
      <c r="AI591" s="118"/>
      <c r="AJ591" s="312"/>
      <c r="AK591" s="313"/>
      <c r="AL591" s="313"/>
      <c r="AM591" s="313"/>
      <c r="AN591" s="313"/>
      <c r="AO591" s="313"/>
      <c r="AP591" s="313"/>
      <c r="AQ591" s="313"/>
      <c r="AR591" s="313"/>
      <c r="AS591" s="313"/>
      <c r="AT591" s="314"/>
      <c r="AU591" s="120"/>
      <c r="AV591" s="115" t="s">
        <v>6389</v>
      </c>
      <c r="AW591" s="119"/>
      <c r="AX591" s="312"/>
      <c r="AY591" s="313"/>
      <c r="AZ591" s="313"/>
      <c r="BA591" s="313"/>
      <c r="BB591" s="313"/>
      <c r="BC591" s="313"/>
      <c r="BD591" s="313"/>
      <c r="BE591" s="313"/>
      <c r="BF591" s="313"/>
      <c r="BG591" s="313"/>
      <c r="BH591" s="314"/>
      <c r="BI591" s="122"/>
      <c r="BJ591" s="115" t="s">
        <v>2</v>
      </c>
      <c r="BK591" s="200"/>
      <c r="BL591" s="130" t="str">
        <f>IF(BM591&lt;&gt;"","●","")</f>
        <v/>
      </c>
      <c r="BM591" s="132" t="str">
        <f>IF(OR(AND(OR(V591=0,V591=""),OR(AJ591&gt;0,AX591&gt;0)),AND(OR(V591&gt;0,AX591&gt;0),OR(AJ591=0,AJ591="")),AND(OR(V591&gt;0,AJ591&gt;0),OR(AX591=0,AX591=""))),"「レセプト件数」、「算定日数」、「算定回数」のいずれかが「0」か「空白」となっていますが、それ以外が1以上となっています。正しいレセプト件数・算定日数・算定回数をご記入ください。",IF(OR(V591&gt;AJ591,V591&gt;AX591),"「算定日数」あるいは「算定回数」が「レセプト件数」よりも小さくなっています。算定レセプトにおける算定日数・算定回数をご記入ください。",IF(AJ591&gt;AX591,"「算定回数」が「算定日数」よりも小さくなっています。算定日数における算定回数をご記入ください。","")))</f>
        <v/>
      </c>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31"/>
      <c r="CW591" s="131"/>
      <c r="CX591" s="131"/>
      <c r="CY591" s="129"/>
      <c r="CZ591" s="129"/>
      <c r="DA591" s="129"/>
      <c r="DB591" s="129"/>
      <c r="DC591" s="129"/>
      <c r="DD591" s="129"/>
      <c r="DE591" s="129"/>
      <c r="DF591" s="129"/>
      <c r="DG591" s="129"/>
      <c r="DH591" s="129"/>
      <c r="DI591" s="129"/>
      <c r="DJ591" s="129"/>
      <c r="DK591" s="129"/>
      <c r="DL591" s="129"/>
      <c r="DM591" s="129"/>
      <c r="DN591" s="129"/>
      <c r="DO591" s="129"/>
      <c r="DP591" s="129"/>
      <c r="DQ591" s="129"/>
      <c r="DR591" s="129"/>
      <c r="DS591" s="129"/>
      <c r="DT591" s="129"/>
      <c r="DU591" s="129"/>
      <c r="DV591" s="129"/>
      <c r="DW591" s="129"/>
      <c r="DX591" s="129"/>
      <c r="DY591" s="129"/>
      <c r="DZ591" s="129"/>
      <c r="EA591" s="129"/>
      <c r="EB591" s="129"/>
      <c r="EC591" s="129"/>
      <c r="ED591" s="129"/>
      <c r="EE591" s="129"/>
      <c r="EF591" s="129"/>
      <c r="EG591" s="129"/>
      <c r="EH591" s="129"/>
      <c r="EI591" s="129"/>
      <c r="EJ591" s="129"/>
      <c r="EK591" s="129"/>
      <c r="EL591" s="129"/>
      <c r="EM591" s="129"/>
      <c r="EN591" s="129"/>
      <c r="EO591" s="129"/>
      <c r="EP591" s="129"/>
      <c r="EQ591" s="129"/>
      <c r="ER591" s="129"/>
      <c r="ES591" s="129"/>
      <c r="ET591" s="129"/>
      <c r="EU591" s="129"/>
      <c r="EV591" s="129"/>
      <c r="EW591" s="129"/>
    </row>
    <row r="592" spans="1:153" ht="2.25" customHeight="1" thickBot="1">
      <c r="A592" s="45"/>
      <c r="B592" s="56"/>
      <c r="C592" s="37"/>
      <c r="D592" s="325"/>
      <c r="E592" s="326"/>
      <c r="F592" s="326"/>
      <c r="G592" s="326"/>
      <c r="H592" s="326"/>
      <c r="I592" s="326"/>
      <c r="J592" s="326"/>
      <c r="K592" s="326"/>
      <c r="L592" s="326"/>
      <c r="M592" s="326"/>
      <c r="N592" s="326"/>
      <c r="O592" s="326"/>
      <c r="P592" s="326"/>
      <c r="Q592" s="326"/>
      <c r="R592" s="126"/>
      <c r="S592" s="126"/>
      <c r="T592" s="126"/>
      <c r="U592" s="299"/>
      <c r="V592" s="298"/>
      <c r="W592" s="298"/>
      <c r="X592" s="298"/>
      <c r="Y592" s="298"/>
      <c r="Z592" s="298"/>
      <c r="AA592" s="298"/>
      <c r="AB592" s="298"/>
      <c r="AC592" s="298"/>
      <c r="AD592" s="298"/>
      <c r="AE592" s="298"/>
      <c r="AF592" s="298"/>
      <c r="AG592" s="121"/>
      <c r="AH592" s="116"/>
      <c r="AI592" s="299"/>
      <c r="AJ592" s="298"/>
      <c r="AK592" s="298"/>
      <c r="AL592" s="298"/>
      <c r="AM592" s="298"/>
      <c r="AN592" s="298"/>
      <c r="AO592" s="298"/>
      <c r="AP592" s="298"/>
      <c r="AQ592" s="298"/>
      <c r="AR592" s="298"/>
      <c r="AS592" s="298"/>
      <c r="AT592" s="298"/>
      <c r="AU592" s="121"/>
      <c r="AV592" s="116"/>
      <c r="AW592" s="298"/>
      <c r="AX592" s="298"/>
      <c r="AY592" s="298"/>
      <c r="AZ592" s="298"/>
      <c r="BA592" s="298"/>
      <c r="BB592" s="298"/>
      <c r="BC592" s="298"/>
      <c r="BD592" s="298"/>
      <c r="BE592" s="298"/>
      <c r="BF592" s="298"/>
      <c r="BG592" s="298"/>
      <c r="BH592" s="298"/>
      <c r="BI592" s="121"/>
      <c r="BJ592" s="116"/>
      <c r="BK592" s="200"/>
      <c r="BL592" s="129"/>
      <c r="BM592" s="160"/>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129"/>
      <c r="CW592" s="129"/>
      <c r="CX592" s="129"/>
      <c r="CY592" s="129"/>
      <c r="CZ592" s="129"/>
      <c r="DA592" s="129"/>
      <c r="DB592" s="129"/>
      <c r="DC592" s="129"/>
      <c r="DD592" s="129"/>
      <c r="DE592" s="129"/>
      <c r="DF592" s="129"/>
      <c r="DG592" s="129"/>
      <c r="DH592" s="129"/>
      <c r="DI592" s="129"/>
      <c r="DJ592" s="129"/>
      <c r="DK592" s="129"/>
      <c r="DL592" s="129"/>
      <c r="DM592" s="129"/>
      <c r="DN592" s="129"/>
      <c r="DO592" s="129"/>
      <c r="DP592" s="129"/>
      <c r="DQ592" s="129"/>
      <c r="DR592" s="129"/>
      <c r="DS592" s="129"/>
      <c r="DT592" s="129"/>
      <c r="DU592" s="129"/>
      <c r="DV592" s="129"/>
      <c r="DW592" s="129"/>
      <c r="DX592" s="129"/>
      <c r="DY592" s="129"/>
      <c r="DZ592" s="129"/>
      <c r="EA592" s="129"/>
      <c r="EB592" s="129"/>
      <c r="EC592" s="129"/>
      <c r="ED592" s="129"/>
      <c r="EE592" s="129"/>
      <c r="EF592" s="129"/>
      <c r="EG592" s="129"/>
      <c r="EH592" s="129"/>
      <c r="EI592" s="129"/>
      <c r="EJ592" s="129"/>
      <c r="EK592" s="129"/>
      <c r="EL592" s="129"/>
      <c r="EM592" s="129"/>
      <c r="EN592" s="129"/>
      <c r="EO592" s="129"/>
      <c r="EP592" s="129"/>
      <c r="EQ592" s="129"/>
      <c r="ER592" s="129"/>
      <c r="ES592" s="129"/>
      <c r="ET592" s="129"/>
      <c r="EU592" s="129"/>
      <c r="EV592" s="129"/>
      <c r="EW592" s="129"/>
    </row>
    <row r="593" spans="1:153" ht="2.25" customHeight="1">
      <c r="A593" s="50"/>
      <c r="B593" s="291"/>
      <c r="C593" s="291"/>
      <c r="D593" s="291"/>
      <c r="E593" s="291"/>
      <c r="F593" s="136"/>
      <c r="G593" s="291"/>
      <c r="H593" s="291"/>
      <c r="I593" s="291"/>
      <c r="J593" s="291"/>
      <c r="K593" s="291"/>
      <c r="L593" s="291"/>
      <c r="M593" s="291"/>
      <c r="N593" s="291"/>
      <c r="O593" s="291"/>
      <c r="P593" s="291"/>
      <c r="Q593" s="291"/>
      <c r="R593" s="291"/>
      <c r="S593" s="291"/>
      <c r="T593" s="291"/>
      <c r="U593" s="296"/>
      <c r="V593" s="297"/>
      <c r="W593" s="297"/>
      <c r="X593" s="297"/>
      <c r="Y593" s="297"/>
      <c r="Z593" s="297"/>
      <c r="AA593" s="297"/>
      <c r="AB593" s="297"/>
      <c r="AC593" s="297"/>
      <c r="AD593" s="297"/>
      <c r="AE593" s="297"/>
      <c r="AF593" s="297"/>
      <c r="AG593" s="117"/>
      <c r="AH593" s="114"/>
      <c r="AI593" s="296"/>
      <c r="AJ593" s="297"/>
      <c r="AK593" s="297"/>
      <c r="AL593" s="297"/>
      <c r="AM593" s="297"/>
      <c r="AN593" s="297"/>
      <c r="AO593" s="297"/>
      <c r="AP593" s="297"/>
      <c r="AQ593" s="297"/>
      <c r="AR593" s="297"/>
      <c r="AS593" s="297"/>
      <c r="AT593" s="297"/>
      <c r="AU593" s="117"/>
      <c r="AV593" s="114"/>
      <c r="AW593" s="297"/>
      <c r="AX593" s="297"/>
      <c r="AY593" s="297"/>
      <c r="AZ593" s="297"/>
      <c r="BA593" s="297"/>
      <c r="BB593" s="297"/>
      <c r="BC593" s="297"/>
      <c r="BD593" s="297"/>
      <c r="BE593" s="297"/>
      <c r="BF593" s="297"/>
      <c r="BG593" s="297"/>
      <c r="BH593" s="297"/>
      <c r="BI593" s="117"/>
      <c r="BJ593" s="114"/>
      <c r="BK593" s="200"/>
      <c r="BL593" s="129"/>
      <c r="BM593" s="160"/>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c r="DH593" s="129"/>
      <c r="DI593" s="129"/>
      <c r="DJ593" s="129"/>
      <c r="DK593" s="129"/>
      <c r="DL593" s="129"/>
      <c r="DM593" s="129"/>
      <c r="DN593" s="129"/>
      <c r="DO593" s="129"/>
      <c r="DP593" s="129"/>
      <c r="DQ593" s="129"/>
      <c r="DR593" s="129"/>
      <c r="DS593" s="129"/>
      <c r="DT593" s="129"/>
      <c r="DU593" s="129"/>
      <c r="DV593" s="129"/>
      <c r="DW593" s="129"/>
      <c r="DX593" s="129"/>
      <c r="DY593" s="129"/>
      <c r="DZ593" s="129"/>
      <c r="EA593" s="129"/>
      <c r="EB593" s="129"/>
      <c r="EC593" s="129"/>
      <c r="ED593" s="129"/>
      <c r="EE593" s="129"/>
      <c r="EF593" s="129"/>
      <c r="EG593" s="129"/>
      <c r="EH593" s="129"/>
      <c r="EI593" s="129"/>
      <c r="EJ593" s="129"/>
      <c r="EK593" s="129"/>
      <c r="EL593" s="129"/>
      <c r="EM593" s="129"/>
      <c r="EN593" s="129"/>
      <c r="EO593" s="129"/>
      <c r="EP593" s="129"/>
      <c r="EQ593" s="129"/>
      <c r="ER593" s="129"/>
      <c r="ES593" s="129"/>
      <c r="ET593" s="129"/>
      <c r="EU593" s="129"/>
      <c r="EV593" s="129"/>
      <c r="EW593" s="129"/>
    </row>
    <row r="594" spans="1:153" ht="19.5" customHeight="1">
      <c r="A594" s="45"/>
      <c r="B594" s="126" t="s">
        <v>147</v>
      </c>
      <c r="C594" s="126"/>
      <c r="D594" s="126"/>
      <c r="E594" s="126"/>
      <c r="F594" s="137"/>
      <c r="G594" s="126"/>
      <c r="H594" s="126"/>
      <c r="I594" s="126"/>
      <c r="J594" s="126"/>
      <c r="K594" s="126"/>
      <c r="L594" s="126"/>
      <c r="M594" s="126"/>
      <c r="N594" s="126"/>
      <c r="O594" s="126"/>
      <c r="P594" s="126"/>
      <c r="Q594" s="126"/>
      <c r="R594" s="310" t="s">
        <v>3280</v>
      </c>
      <c r="S594" s="310"/>
      <c r="T594" s="311"/>
      <c r="U594" s="294"/>
      <c r="V594" s="312"/>
      <c r="W594" s="313"/>
      <c r="X594" s="313"/>
      <c r="Y594" s="313"/>
      <c r="Z594" s="313"/>
      <c r="AA594" s="313"/>
      <c r="AB594" s="313"/>
      <c r="AC594" s="313"/>
      <c r="AD594" s="313"/>
      <c r="AE594" s="313"/>
      <c r="AF594" s="314"/>
      <c r="AG594" s="120"/>
      <c r="AH594" s="115" t="s">
        <v>6388</v>
      </c>
      <c r="AI594" s="118"/>
      <c r="AJ594" s="312"/>
      <c r="AK594" s="313"/>
      <c r="AL594" s="313"/>
      <c r="AM594" s="313"/>
      <c r="AN594" s="313"/>
      <c r="AO594" s="313"/>
      <c r="AP594" s="313"/>
      <c r="AQ594" s="313"/>
      <c r="AR594" s="313"/>
      <c r="AS594" s="313"/>
      <c r="AT594" s="314"/>
      <c r="AU594" s="120"/>
      <c r="AV594" s="115" t="s">
        <v>6389</v>
      </c>
      <c r="AW594" s="119"/>
      <c r="AX594" s="312"/>
      <c r="AY594" s="313"/>
      <c r="AZ594" s="313"/>
      <c r="BA594" s="313"/>
      <c r="BB594" s="313"/>
      <c r="BC594" s="313"/>
      <c r="BD594" s="313"/>
      <c r="BE594" s="313"/>
      <c r="BF594" s="313"/>
      <c r="BG594" s="313"/>
      <c r="BH594" s="314"/>
      <c r="BI594" s="122"/>
      <c r="BJ594" s="115" t="s">
        <v>2</v>
      </c>
      <c r="BK594" s="200"/>
      <c r="BL594" s="130" t="str">
        <f>IF(BM594&lt;&gt;"","●","")</f>
        <v/>
      </c>
      <c r="BM594" s="132" t="str">
        <f>IF(OR(AND(OR(V594=0,V594=""),OR(AJ594&gt;0,AX594&gt;0)),AND(OR(V594&gt;0,AX594&gt;0),OR(AJ594=0,AJ594="")),AND(OR(V594&gt;0,AJ594&gt;0),OR(AX594=0,AX594=""))),"「レセプト件数」、「算定日数」、「算定回数」のいずれかが「0」か「空白」となっていますが、それ以外が1以上となっています。正しいレセプト件数・算定日数・算定回数をご記入ください。",IF(OR(V594&gt;AJ594,V594&gt;AX594),"「算定日数」あるいは「算定回数」が「レセプト件数」よりも小さくなっています。算定レセプトにおける算定日数・算定回数をご記入ください。",IF(AJ594&gt;AX594,"「算定回数」が「算定日数」よりも小さくなっています。算定日数における算定回数をご記入ください。","")))</f>
        <v/>
      </c>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31"/>
      <c r="CW594" s="131"/>
      <c r="CX594" s="131"/>
      <c r="CY594" s="129"/>
      <c r="CZ594" s="129"/>
      <c r="DA594" s="129"/>
      <c r="DB594" s="129"/>
      <c r="DC594" s="129"/>
      <c r="DD594" s="129"/>
      <c r="DE594" s="129"/>
      <c r="DF594" s="129"/>
      <c r="DG594" s="129"/>
      <c r="DH594" s="129"/>
      <c r="DI594" s="129"/>
      <c r="DJ594" s="129"/>
      <c r="DK594" s="129"/>
      <c r="DL594" s="129"/>
      <c r="DM594" s="129"/>
      <c r="DN594" s="129"/>
      <c r="DO594" s="129"/>
      <c r="DP594" s="129"/>
      <c r="DQ594" s="129"/>
      <c r="DR594" s="129"/>
      <c r="DS594" s="129"/>
      <c r="DT594" s="129"/>
      <c r="DU594" s="129"/>
      <c r="DV594" s="129"/>
      <c r="DW594" s="129"/>
      <c r="DX594" s="129"/>
      <c r="DY594" s="129"/>
      <c r="DZ594" s="129"/>
      <c r="EA594" s="129"/>
      <c r="EB594" s="129"/>
      <c r="EC594" s="129"/>
      <c r="ED594" s="129"/>
      <c r="EE594" s="129"/>
      <c r="EF594" s="129"/>
      <c r="EG594" s="129"/>
      <c r="EH594" s="129"/>
      <c r="EI594" s="129"/>
      <c r="EJ594" s="129"/>
      <c r="EK594" s="129"/>
      <c r="EL594" s="129"/>
      <c r="EM594" s="129"/>
      <c r="EN594" s="129"/>
      <c r="EO594" s="129"/>
      <c r="EP594" s="129"/>
      <c r="EQ594" s="129"/>
      <c r="ER594" s="129"/>
      <c r="ES594" s="129"/>
      <c r="ET594" s="129"/>
      <c r="EU594" s="129"/>
      <c r="EV594" s="129"/>
      <c r="EW594" s="129"/>
    </row>
    <row r="595" spans="1:153" ht="2.25" customHeight="1" thickBot="1">
      <c r="A595" s="45"/>
      <c r="B595" s="126"/>
      <c r="C595" s="126"/>
      <c r="D595" s="126"/>
      <c r="E595" s="126"/>
      <c r="F595" s="137"/>
      <c r="G595" s="126"/>
      <c r="H595" s="126"/>
      <c r="I595" s="126"/>
      <c r="J595" s="126"/>
      <c r="K595" s="126"/>
      <c r="L595" s="126"/>
      <c r="M595" s="126"/>
      <c r="N595" s="126"/>
      <c r="O595" s="126"/>
      <c r="P595" s="126"/>
      <c r="Q595" s="126"/>
      <c r="R595" s="126"/>
      <c r="S595" s="126"/>
      <c r="T595" s="126"/>
      <c r="U595" s="299"/>
      <c r="V595" s="298"/>
      <c r="W595" s="298"/>
      <c r="X595" s="298"/>
      <c r="Y595" s="298"/>
      <c r="Z595" s="298"/>
      <c r="AA595" s="298"/>
      <c r="AB595" s="298"/>
      <c r="AC595" s="298"/>
      <c r="AD595" s="298"/>
      <c r="AE595" s="298"/>
      <c r="AF595" s="298"/>
      <c r="AG595" s="121"/>
      <c r="AH595" s="116"/>
      <c r="AI595" s="299"/>
      <c r="AJ595" s="298"/>
      <c r="AK595" s="298"/>
      <c r="AL595" s="298"/>
      <c r="AM595" s="298"/>
      <c r="AN595" s="298"/>
      <c r="AO595" s="298"/>
      <c r="AP595" s="298"/>
      <c r="AQ595" s="298"/>
      <c r="AR595" s="298"/>
      <c r="AS595" s="298"/>
      <c r="AT595" s="298"/>
      <c r="AU595" s="121"/>
      <c r="AV595" s="116"/>
      <c r="AW595" s="298"/>
      <c r="AX595" s="298"/>
      <c r="AY595" s="298"/>
      <c r="AZ595" s="298"/>
      <c r="BA595" s="298"/>
      <c r="BB595" s="298"/>
      <c r="BC595" s="298"/>
      <c r="BD595" s="298"/>
      <c r="BE595" s="298"/>
      <c r="BF595" s="298"/>
      <c r="BG595" s="298"/>
      <c r="BH595" s="298"/>
      <c r="BI595" s="121"/>
      <c r="BJ595" s="116"/>
      <c r="BK595" s="200"/>
      <c r="BL595" s="129"/>
      <c r="BM595" s="160"/>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29"/>
      <c r="CY595" s="129"/>
      <c r="CZ595" s="129"/>
      <c r="DA595" s="129"/>
      <c r="DB595" s="129"/>
      <c r="DC595" s="129"/>
      <c r="DD595" s="129"/>
      <c r="DE595" s="129"/>
      <c r="DF595" s="129"/>
      <c r="DG595" s="129"/>
      <c r="DH595" s="129"/>
      <c r="DI595" s="129"/>
      <c r="DJ595" s="129"/>
      <c r="DK595" s="129"/>
      <c r="DL595" s="129"/>
      <c r="DM595" s="129"/>
      <c r="DN595" s="129"/>
      <c r="DO595" s="129"/>
      <c r="DP595" s="129"/>
      <c r="DQ595" s="129"/>
      <c r="DR595" s="129"/>
      <c r="DS595" s="129"/>
      <c r="DT595" s="129"/>
      <c r="DU595" s="129"/>
      <c r="DV595" s="129"/>
      <c r="DW595" s="129"/>
      <c r="DX595" s="129"/>
      <c r="DY595" s="129"/>
      <c r="DZ595" s="129"/>
      <c r="EA595" s="129"/>
      <c r="EB595" s="129"/>
      <c r="EC595" s="129"/>
      <c r="ED595" s="129"/>
      <c r="EE595" s="129"/>
      <c r="EF595" s="129"/>
      <c r="EG595" s="129"/>
      <c r="EH595" s="129"/>
      <c r="EI595" s="129"/>
      <c r="EJ595" s="129"/>
      <c r="EK595" s="129"/>
      <c r="EL595" s="129"/>
      <c r="EM595" s="129"/>
      <c r="EN595" s="129"/>
      <c r="EO595" s="129"/>
      <c r="EP595" s="129"/>
      <c r="EQ595" s="129"/>
      <c r="ER595" s="129"/>
      <c r="ES595" s="129"/>
      <c r="ET595" s="129"/>
      <c r="EU595" s="129"/>
      <c r="EV595" s="129"/>
      <c r="EW595" s="129"/>
    </row>
    <row r="596" spans="1:153" ht="2.25" customHeight="1">
      <c r="A596" s="50"/>
      <c r="B596" s="321" t="s">
        <v>148</v>
      </c>
      <c r="C596" s="332"/>
      <c r="D596" s="332"/>
      <c r="E596" s="332"/>
      <c r="F596" s="332"/>
      <c r="G596" s="332"/>
      <c r="H596" s="332"/>
      <c r="I596" s="332"/>
      <c r="J596" s="332"/>
      <c r="K596" s="332"/>
      <c r="L596" s="332"/>
      <c r="M596" s="332"/>
      <c r="N596" s="332"/>
      <c r="O596" s="332"/>
      <c r="P596" s="332"/>
      <c r="Q596" s="332"/>
      <c r="R596" s="291"/>
      <c r="S596" s="291"/>
      <c r="T596" s="291"/>
      <c r="U596" s="296"/>
      <c r="V596" s="297"/>
      <c r="W596" s="297"/>
      <c r="X596" s="297"/>
      <c r="Y596" s="297"/>
      <c r="Z596" s="297"/>
      <c r="AA596" s="297"/>
      <c r="AB596" s="297"/>
      <c r="AC596" s="297"/>
      <c r="AD596" s="297"/>
      <c r="AE596" s="297"/>
      <c r="AF596" s="297"/>
      <c r="AG596" s="117"/>
      <c r="AH596" s="114"/>
      <c r="AI596" s="371"/>
      <c r="AJ596" s="372"/>
      <c r="AK596" s="372"/>
      <c r="AL596" s="372"/>
      <c r="AM596" s="372"/>
      <c r="AN596" s="372"/>
      <c r="AO596" s="372"/>
      <c r="AP596" s="372"/>
      <c r="AQ596" s="372"/>
      <c r="AR596" s="372"/>
      <c r="AS596" s="372"/>
      <c r="AT596" s="372"/>
      <c r="AU596" s="372"/>
      <c r="AV596" s="372"/>
      <c r="AW596" s="372"/>
      <c r="AX596" s="372"/>
      <c r="AY596" s="372"/>
      <c r="AZ596" s="372"/>
      <c r="BA596" s="372"/>
      <c r="BB596" s="372"/>
      <c r="BC596" s="372"/>
      <c r="BD596" s="372"/>
      <c r="BE596" s="372"/>
      <c r="BF596" s="372"/>
      <c r="BG596" s="372"/>
      <c r="BH596" s="372"/>
      <c r="BI596" s="372"/>
      <c r="BJ596" s="419"/>
      <c r="BK596" s="200"/>
      <c r="BL596" s="129"/>
      <c r="BM596" s="160"/>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c r="DH596" s="129"/>
      <c r="DI596" s="129"/>
      <c r="DJ596" s="129"/>
      <c r="DK596" s="129"/>
      <c r="DL596" s="129"/>
      <c r="DM596" s="129"/>
      <c r="DN596" s="129"/>
      <c r="DO596" s="129"/>
      <c r="DP596" s="129"/>
      <c r="DQ596" s="129"/>
      <c r="DR596" s="129"/>
      <c r="DS596" s="129"/>
      <c r="DT596" s="129"/>
      <c r="DU596" s="129"/>
      <c r="DV596" s="129"/>
      <c r="DW596" s="129"/>
      <c r="DX596" s="129"/>
      <c r="DY596" s="129"/>
      <c r="DZ596" s="129"/>
      <c r="EA596" s="129"/>
      <c r="EB596" s="129"/>
      <c r="EC596" s="129"/>
      <c r="ED596" s="129"/>
      <c r="EE596" s="129"/>
      <c r="EF596" s="129"/>
      <c r="EG596" s="129"/>
      <c r="EH596" s="129"/>
      <c r="EI596" s="129"/>
      <c r="EJ596" s="129"/>
      <c r="EK596" s="129"/>
      <c r="EL596" s="129"/>
      <c r="EM596" s="129"/>
      <c r="EN596" s="129"/>
      <c r="EO596" s="129"/>
      <c r="EP596" s="129"/>
      <c r="EQ596" s="129"/>
      <c r="ER596" s="129"/>
      <c r="ES596" s="129"/>
      <c r="ET596" s="129"/>
      <c r="EU596" s="129"/>
      <c r="EV596" s="129"/>
      <c r="EW596" s="129"/>
    </row>
    <row r="597" spans="1:153" ht="19.5" customHeight="1">
      <c r="A597" s="45"/>
      <c r="B597" s="333"/>
      <c r="C597" s="334"/>
      <c r="D597" s="334"/>
      <c r="E597" s="334"/>
      <c r="F597" s="334"/>
      <c r="G597" s="334"/>
      <c r="H597" s="334"/>
      <c r="I597" s="334"/>
      <c r="J597" s="334"/>
      <c r="K597" s="334"/>
      <c r="L597" s="334"/>
      <c r="M597" s="334"/>
      <c r="N597" s="334"/>
      <c r="O597" s="334"/>
      <c r="P597" s="334"/>
      <c r="Q597" s="334"/>
      <c r="R597" s="310" t="s">
        <v>3281</v>
      </c>
      <c r="S597" s="310"/>
      <c r="T597" s="311"/>
      <c r="U597" s="294"/>
      <c r="V597" s="312"/>
      <c r="W597" s="313"/>
      <c r="X597" s="313"/>
      <c r="Y597" s="313"/>
      <c r="Z597" s="313"/>
      <c r="AA597" s="313"/>
      <c r="AB597" s="313"/>
      <c r="AC597" s="313"/>
      <c r="AD597" s="313"/>
      <c r="AE597" s="313"/>
      <c r="AF597" s="314"/>
      <c r="AG597" s="122"/>
      <c r="AH597" s="115" t="s">
        <v>0</v>
      </c>
      <c r="AI597" s="307"/>
      <c r="AJ597" s="308"/>
      <c r="AK597" s="308"/>
      <c r="AL597" s="308"/>
      <c r="AM597" s="308"/>
      <c r="AN597" s="308"/>
      <c r="AO597" s="308"/>
      <c r="AP597" s="308"/>
      <c r="AQ597" s="308"/>
      <c r="AR597" s="308"/>
      <c r="AS597" s="308"/>
      <c r="AT597" s="308"/>
      <c r="AU597" s="308"/>
      <c r="AV597" s="308"/>
      <c r="AW597" s="308"/>
      <c r="AX597" s="308"/>
      <c r="AY597" s="308"/>
      <c r="AZ597" s="308"/>
      <c r="BA597" s="308"/>
      <c r="BB597" s="308"/>
      <c r="BC597" s="308"/>
      <c r="BD597" s="308"/>
      <c r="BE597" s="308"/>
      <c r="BF597" s="308"/>
      <c r="BG597" s="308"/>
      <c r="BH597" s="308"/>
      <c r="BI597" s="308"/>
      <c r="BJ597" s="309"/>
      <c r="BK597" s="200"/>
      <c r="BL597" s="130" t="str">
        <f>IF(BM597&lt;&gt;"","●","")</f>
        <v/>
      </c>
      <c r="BM597" s="132" t="str">
        <f>IF(AND(OR(V597=0,V597=""),OR(V600+V603&gt;0,AJ600+AJ603&gt;0,AX600+AX603&gt;0)),"当該項目の「レセプト件数」が「0」か「空白」となっていますが、内訳の項目の「レセプト件数」が1以上となっています。正しいレセプト件数をご記入ください。",IF(COUNTIF(BL600:BL603,"●")&gt;0,"内訳の項目に記入内容の見直しが必要な欄があります。メッセージの内容をご確認のうえ、適宜、ご修正ください。",IF(OR(V597&lt;MAX(V600,V603),V597&gt;V600+V603),"当該項目の「レセプト件数」が、内訳の個別の項目の数値を下回っているか、内訳の合計よりも大きくなっています。正しいレセプト件数をご記入ください。","")))</f>
        <v/>
      </c>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31"/>
      <c r="CW597" s="131"/>
      <c r="CX597" s="131"/>
      <c r="CY597" s="129"/>
      <c r="CZ597" s="129"/>
      <c r="DA597" s="129"/>
      <c r="DB597" s="129"/>
      <c r="DC597" s="129"/>
      <c r="DD597" s="129"/>
      <c r="DE597" s="129"/>
      <c r="DF597" s="129"/>
      <c r="DG597" s="129"/>
      <c r="DH597" s="129"/>
      <c r="DI597" s="129"/>
      <c r="DJ597" s="129"/>
      <c r="DK597" s="129"/>
      <c r="DL597" s="129"/>
      <c r="DM597" s="129"/>
      <c r="DN597" s="129"/>
      <c r="DO597" s="129"/>
      <c r="DP597" s="129"/>
      <c r="DQ597" s="129"/>
      <c r="DR597" s="129"/>
      <c r="DS597" s="129"/>
      <c r="DT597" s="129"/>
      <c r="DU597" s="129"/>
      <c r="DV597" s="129"/>
      <c r="DW597" s="129"/>
      <c r="DX597" s="129"/>
      <c r="DY597" s="129"/>
      <c r="DZ597" s="129"/>
      <c r="EA597" s="129"/>
      <c r="EB597" s="129"/>
      <c r="EC597" s="129"/>
      <c r="ED597" s="129"/>
      <c r="EE597" s="129"/>
      <c r="EF597" s="129"/>
      <c r="EG597" s="129"/>
      <c r="EH597" s="129"/>
      <c r="EI597" s="129"/>
      <c r="EJ597" s="129"/>
      <c r="EK597" s="129"/>
      <c r="EL597" s="129"/>
      <c r="EM597" s="129"/>
      <c r="EN597" s="129"/>
      <c r="EO597" s="129"/>
      <c r="EP597" s="129"/>
      <c r="EQ597" s="129"/>
      <c r="ER597" s="129"/>
      <c r="ES597" s="129"/>
      <c r="ET597" s="129"/>
      <c r="EU597" s="129"/>
      <c r="EV597" s="129"/>
      <c r="EW597" s="129"/>
    </row>
    <row r="598" spans="1:153" ht="2.25" customHeight="1" thickBot="1">
      <c r="A598" s="45"/>
      <c r="B598" s="333"/>
      <c r="C598" s="336"/>
      <c r="D598" s="336"/>
      <c r="E598" s="336"/>
      <c r="F598" s="336"/>
      <c r="G598" s="336"/>
      <c r="H598" s="336"/>
      <c r="I598" s="336"/>
      <c r="J598" s="336"/>
      <c r="K598" s="336"/>
      <c r="L598" s="336"/>
      <c r="M598" s="336"/>
      <c r="N598" s="336"/>
      <c r="O598" s="336"/>
      <c r="P598" s="336"/>
      <c r="Q598" s="336"/>
      <c r="R598" s="126"/>
      <c r="S598" s="126"/>
      <c r="T598" s="126"/>
      <c r="U598" s="299"/>
      <c r="V598" s="298"/>
      <c r="W598" s="298"/>
      <c r="X598" s="298"/>
      <c r="Y598" s="298"/>
      <c r="Z598" s="298"/>
      <c r="AA598" s="298"/>
      <c r="AB598" s="298"/>
      <c r="AC598" s="298"/>
      <c r="AD598" s="298"/>
      <c r="AE598" s="298"/>
      <c r="AF598" s="298"/>
      <c r="AG598" s="121"/>
      <c r="AH598" s="116"/>
      <c r="AI598" s="307"/>
      <c r="AJ598" s="308"/>
      <c r="AK598" s="308"/>
      <c r="AL598" s="308"/>
      <c r="AM598" s="308"/>
      <c r="AN598" s="308"/>
      <c r="AO598" s="308"/>
      <c r="AP598" s="308"/>
      <c r="AQ598" s="308"/>
      <c r="AR598" s="308"/>
      <c r="AS598" s="308"/>
      <c r="AT598" s="308"/>
      <c r="AU598" s="308"/>
      <c r="AV598" s="308"/>
      <c r="AW598" s="308"/>
      <c r="AX598" s="308"/>
      <c r="AY598" s="308"/>
      <c r="AZ598" s="308"/>
      <c r="BA598" s="308"/>
      <c r="BB598" s="308"/>
      <c r="BC598" s="308"/>
      <c r="BD598" s="308"/>
      <c r="BE598" s="308"/>
      <c r="BF598" s="308"/>
      <c r="BG598" s="308"/>
      <c r="BH598" s="308"/>
      <c r="BI598" s="308"/>
      <c r="BJ598" s="309"/>
      <c r="BK598" s="200"/>
      <c r="BL598" s="129"/>
      <c r="BM598" s="160"/>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129"/>
      <c r="CW598" s="129"/>
      <c r="CX598" s="129"/>
      <c r="CY598" s="129"/>
      <c r="CZ598" s="129"/>
      <c r="DA598" s="129"/>
      <c r="DB598" s="129"/>
      <c r="DC598" s="129"/>
      <c r="DD598" s="129"/>
      <c r="DE598" s="129"/>
      <c r="DF598" s="129"/>
      <c r="DG598" s="129"/>
      <c r="DH598" s="129"/>
      <c r="DI598" s="129"/>
      <c r="DJ598" s="129"/>
      <c r="DK598" s="129"/>
      <c r="DL598" s="129"/>
      <c r="DM598" s="129"/>
      <c r="DN598" s="129"/>
      <c r="DO598" s="129"/>
      <c r="DP598" s="129"/>
      <c r="DQ598" s="129"/>
      <c r="DR598" s="129"/>
      <c r="DS598" s="129"/>
      <c r="DT598" s="129"/>
      <c r="DU598" s="129"/>
      <c r="DV598" s="129"/>
      <c r="DW598" s="129"/>
      <c r="DX598" s="129"/>
      <c r="DY598" s="129"/>
      <c r="DZ598" s="129"/>
      <c r="EA598" s="129"/>
      <c r="EB598" s="129"/>
      <c r="EC598" s="129"/>
      <c r="ED598" s="129"/>
      <c r="EE598" s="129"/>
      <c r="EF598" s="129"/>
      <c r="EG598" s="129"/>
      <c r="EH598" s="129"/>
      <c r="EI598" s="129"/>
      <c r="EJ598" s="129"/>
      <c r="EK598" s="129"/>
      <c r="EL598" s="129"/>
      <c r="EM598" s="129"/>
      <c r="EN598" s="129"/>
      <c r="EO598" s="129"/>
      <c r="EP598" s="129"/>
      <c r="EQ598" s="129"/>
      <c r="ER598" s="129"/>
      <c r="ES598" s="129"/>
      <c r="ET598" s="129"/>
      <c r="EU598" s="129"/>
      <c r="EV598" s="129"/>
      <c r="EW598" s="129"/>
    </row>
    <row r="599" spans="1:153" ht="2.25" customHeight="1">
      <c r="A599" s="50"/>
      <c r="B599" s="57"/>
      <c r="C599" s="321" t="s">
        <v>168</v>
      </c>
      <c r="D599" s="322"/>
      <c r="E599" s="322"/>
      <c r="F599" s="322"/>
      <c r="G599" s="322"/>
      <c r="H599" s="322"/>
      <c r="I599" s="322"/>
      <c r="J599" s="322"/>
      <c r="K599" s="322"/>
      <c r="L599" s="322"/>
      <c r="M599" s="322"/>
      <c r="N599" s="322"/>
      <c r="O599" s="322"/>
      <c r="P599" s="322"/>
      <c r="Q599" s="322"/>
      <c r="R599" s="291"/>
      <c r="S599" s="291"/>
      <c r="T599" s="291"/>
      <c r="U599" s="296"/>
      <c r="V599" s="297"/>
      <c r="W599" s="297"/>
      <c r="X599" s="297"/>
      <c r="Y599" s="297"/>
      <c r="Z599" s="297"/>
      <c r="AA599" s="297"/>
      <c r="AB599" s="297"/>
      <c r="AC599" s="297"/>
      <c r="AD599" s="297"/>
      <c r="AE599" s="297"/>
      <c r="AF599" s="297"/>
      <c r="AG599" s="117"/>
      <c r="AH599" s="114"/>
      <c r="AI599" s="307"/>
      <c r="AJ599" s="308"/>
      <c r="AK599" s="308"/>
      <c r="AL599" s="308"/>
      <c r="AM599" s="308"/>
      <c r="AN599" s="308"/>
      <c r="AO599" s="308"/>
      <c r="AP599" s="308"/>
      <c r="AQ599" s="308"/>
      <c r="AR599" s="308"/>
      <c r="AS599" s="308"/>
      <c r="AT599" s="308"/>
      <c r="AU599" s="308"/>
      <c r="AV599" s="308"/>
      <c r="AW599" s="308"/>
      <c r="AX599" s="308"/>
      <c r="AY599" s="308"/>
      <c r="AZ599" s="308"/>
      <c r="BA599" s="308"/>
      <c r="BB599" s="308"/>
      <c r="BC599" s="308"/>
      <c r="BD599" s="308"/>
      <c r="BE599" s="308"/>
      <c r="BF599" s="308"/>
      <c r="BG599" s="308"/>
      <c r="BH599" s="308"/>
      <c r="BI599" s="308"/>
      <c r="BJ599" s="309"/>
      <c r="BK599" s="200"/>
      <c r="BL599" s="129"/>
      <c r="BM599" s="160"/>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c r="DH599" s="129"/>
      <c r="DI599" s="129"/>
      <c r="DJ599" s="129"/>
      <c r="DK599" s="129"/>
      <c r="DL599" s="129"/>
      <c r="DM599" s="129"/>
      <c r="DN599" s="129"/>
      <c r="DO599" s="129"/>
      <c r="DP599" s="129"/>
      <c r="DQ599" s="129"/>
      <c r="DR599" s="129"/>
      <c r="DS599" s="129"/>
      <c r="DT599" s="129"/>
      <c r="DU599" s="129"/>
      <c r="DV599" s="129"/>
      <c r="DW599" s="129"/>
      <c r="DX599" s="129"/>
      <c r="DY599" s="129"/>
      <c r="DZ599" s="129"/>
      <c r="EA599" s="129"/>
      <c r="EB599" s="129"/>
      <c r="EC599" s="129"/>
      <c r="ED599" s="129"/>
      <c r="EE599" s="129"/>
      <c r="EF599" s="129"/>
      <c r="EG599" s="129"/>
      <c r="EH599" s="129"/>
      <c r="EI599" s="129"/>
      <c r="EJ599" s="129"/>
      <c r="EK599" s="129"/>
      <c r="EL599" s="129"/>
      <c r="EM599" s="129"/>
      <c r="EN599" s="129"/>
      <c r="EO599" s="129"/>
      <c r="EP599" s="129"/>
      <c r="EQ599" s="129"/>
      <c r="ER599" s="129"/>
      <c r="ES599" s="129"/>
      <c r="ET599" s="129"/>
      <c r="EU599" s="129"/>
      <c r="EV599" s="129"/>
      <c r="EW599" s="129"/>
    </row>
    <row r="600" spans="1:153" ht="19.5" customHeight="1">
      <c r="A600" s="45"/>
      <c r="B600" s="57"/>
      <c r="C600" s="323"/>
      <c r="D600" s="324"/>
      <c r="E600" s="324"/>
      <c r="F600" s="324"/>
      <c r="G600" s="324"/>
      <c r="H600" s="324"/>
      <c r="I600" s="324"/>
      <c r="J600" s="324"/>
      <c r="K600" s="324"/>
      <c r="L600" s="324"/>
      <c r="M600" s="324"/>
      <c r="N600" s="324"/>
      <c r="O600" s="324"/>
      <c r="P600" s="324"/>
      <c r="Q600" s="324"/>
      <c r="R600" s="310" t="s">
        <v>3282</v>
      </c>
      <c r="S600" s="310"/>
      <c r="T600" s="311"/>
      <c r="U600" s="294"/>
      <c r="V600" s="312"/>
      <c r="W600" s="313"/>
      <c r="X600" s="313"/>
      <c r="Y600" s="313"/>
      <c r="Z600" s="313"/>
      <c r="AA600" s="313"/>
      <c r="AB600" s="313"/>
      <c r="AC600" s="313"/>
      <c r="AD600" s="313"/>
      <c r="AE600" s="313"/>
      <c r="AF600" s="314"/>
      <c r="AG600" s="122"/>
      <c r="AH600" s="115" t="s">
        <v>0</v>
      </c>
      <c r="AI600" s="307"/>
      <c r="AJ600" s="308"/>
      <c r="AK600" s="308"/>
      <c r="AL600" s="308"/>
      <c r="AM600" s="308"/>
      <c r="AN600" s="308"/>
      <c r="AO600" s="308"/>
      <c r="AP600" s="308"/>
      <c r="AQ600" s="308"/>
      <c r="AR600" s="308"/>
      <c r="AS600" s="308"/>
      <c r="AT600" s="308"/>
      <c r="AU600" s="308"/>
      <c r="AV600" s="308"/>
      <c r="AW600" s="308"/>
      <c r="AX600" s="308"/>
      <c r="AY600" s="308"/>
      <c r="AZ600" s="308"/>
      <c r="BA600" s="308"/>
      <c r="BB600" s="308"/>
      <c r="BC600" s="308"/>
      <c r="BD600" s="308"/>
      <c r="BE600" s="308"/>
      <c r="BF600" s="308"/>
      <c r="BG600" s="308"/>
      <c r="BH600" s="308"/>
      <c r="BI600" s="308"/>
      <c r="BJ600" s="309"/>
      <c r="BK600" s="200"/>
      <c r="BL600" s="130" t="str">
        <f>IF(BM600&lt;&gt;"","●","")</f>
        <v/>
      </c>
      <c r="BM600" s="132"/>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31"/>
      <c r="CW600" s="131"/>
      <c r="CX600" s="131"/>
      <c r="CY600" s="129"/>
      <c r="CZ600" s="129"/>
      <c r="DA600" s="129"/>
      <c r="DB600" s="129"/>
      <c r="DC600" s="129"/>
      <c r="DD600" s="129"/>
      <c r="DE600" s="129"/>
      <c r="DF600" s="129"/>
      <c r="DG600" s="129"/>
      <c r="DH600" s="129"/>
      <c r="DI600" s="129"/>
      <c r="DJ600" s="129"/>
      <c r="DK600" s="129"/>
      <c r="DL600" s="129"/>
      <c r="DM600" s="129"/>
      <c r="DN600" s="129"/>
      <c r="DO600" s="129"/>
      <c r="DP600" s="129"/>
      <c r="DQ600" s="129"/>
      <c r="DR600" s="129"/>
      <c r="DS600" s="129"/>
      <c r="DT600" s="129"/>
      <c r="DU600" s="129"/>
      <c r="DV600" s="129"/>
      <c r="DW600" s="129"/>
      <c r="DX600" s="129"/>
      <c r="DY600" s="129"/>
      <c r="DZ600" s="129"/>
      <c r="EA600" s="129"/>
      <c r="EB600" s="129"/>
      <c r="EC600" s="129"/>
      <c r="ED600" s="129"/>
      <c r="EE600" s="129"/>
      <c r="EF600" s="129"/>
      <c r="EG600" s="129"/>
      <c r="EH600" s="129"/>
      <c r="EI600" s="129"/>
      <c r="EJ600" s="129"/>
      <c r="EK600" s="129"/>
      <c r="EL600" s="129"/>
      <c r="EM600" s="129"/>
      <c r="EN600" s="129"/>
      <c r="EO600" s="129"/>
      <c r="EP600" s="129"/>
      <c r="EQ600" s="129"/>
      <c r="ER600" s="129"/>
      <c r="ES600" s="129"/>
      <c r="ET600" s="129"/>
      <c r="EU600" s="129"/>
      <c r="EV600" s="129"/>
      <c r="EW600" s="129"/>
    </row>
    <row r="601" spans="1:153" ht="2.25" customHeight="1" thickBot="1">
      <c r="A601" s="45"/>
      <c r="B601" s="56"/>
      <c r="C601" s="325"/>
      <c r="D601" s="326"/>
      <c r="E601" s="326"/>
      <c r="F601" s="326"/>
      <c r="G601" s="326"/>
      <c r="H601" s="326"/>
      <c r="I601" s="326"/>
      <c r="J601" s="326"/>
      <c r="K601" s="326"/>
      <c r="L601" s="326"/>
      <c r="M601" s="326"/>
      <c r="N601" s="326"/>
      <c r="O601" s="326"/>
      <c r="P601" s="326"/>
      <c r="Q601" s="326"/>
      <c r="R601" s="126"/>
      <c r="S601" s="126"/>
      <c r="T601" s="126"/>
      <c r="U601" s="299"/>
      <c r="V601" s="298"/>
      <c r="W601" s="298"/>
      <c r="X601" s="298"/>
      <c r="Y601" s="298"/>
      <c r="Z601" s="298"/>
      <c r="AA601" s="298"/>
      <c r="AB601" s="298"/>
      <c r="AC601" s="298"/>
      <c r="AD601" s="298"/>
      <c r="AE601" s="298"/>
      <c r="AF601" s="298"/>
      <c r="AG601" s="121"/>
      <c r="AH601" s="116"/>
      <c r="AI601" s="307"/>
      <c r="AJ601" s="308"/>
      <c r="AK601" s="308"/>
      <c r="AL601" s="308"/>
      <c r="AM601" s="308"/>
      <c r="AN601" s="308"/>
      <c r="AO601" s="308"/>
      <c r="AP601" s="308"/>
      <c r="AQ601" s="308"/>
      <c r="AR601" s="308"/>
      <c r="AS601" s="308"/>
      <c r="AT601" s="308"/>
      <c r="AU601" s="308"/>
      <c r="AV601" s="308"/>
      <c r="AW601" s="308"/>
      <c r="AX601" s="308"/>
      <c r="AY601" s="308"/>
      <c r="AZ601" s="308"/>
      <c r="BA601" s="308"/>
      <c r="BB601" s="308"/>
      <c r="BC601" s="308"/>
      <c r="BD601" s="308"/>
      <c r="BE601" s="308"/>
      <c r="BF601" s="308"/>
      <c r="BG601" s="308"/>
      <c r="BH601" s="308"/>
      <c r="BI601" s="308"/>
      <c r="BJ601" s="309"/>
      <c r="BK601" s="200"/>
      <c r="BL601" s="129"/>
      <c r="BM601" s="160"/>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129"/>
      <c r="CW601" s="129"/>
      <c r="CX601" s="129"/>
      <c r="CY601" s="129"/>
      <c r="CZ601" s="129"/>
      <c r="DA601" s="129"/>
      <c r="DB601" s="129"/>
      <c r="DC601" s="129"/>
      <c r="DD601" s="129"/>
      <c r="DE601" s="129"/>
      <c r="DF601" s="129"/>
      <c r="DG601" s="129"/>
      <c r="DH601" s="129"/>
      <c r="DI601" s="129"/>
      <c r="DJ601" s="129"/>
      <c r="DK601" s="129"/>
      <c r="DL601" s="129"/>
      <c r="DM601" s="129"/>
      <c r="DN601" s="129"/>
      <c r="DO601" s="129"/>
      <c r="DP601" s="129"/>
      <c r="DQ601" s="129"/>
      <c r="DR601" s="129"/>
      <c r="DS601" s="129"/>
      <c r="DT601" s="129"/>
      <c r="DU601" s="129"/>
      <c r="DV601" s="129"/>
      <c r="DW601" s="129"/>
      <c r="DX601" s="129"/>
      <c r="DY601" s="129"/>
      <c r="DZ601" s="129"/>
      <c r="EA601" s="129"/>
      <c r="EB601" s="129"/>
      <c r="EC601" s="129"/>
      <c r="ED601" s="129"/>
      <c r="EE601" s="129"/>
      <c r="EF601" s="129"/>
      <c r="EG601" s="129"/>
      <c r="EH601" s="129"/>
      <c r="EI601" s="129"/>
      <c r="EJ601" s="129"/>
      <c r="EK601" s="129"/>
      <c r="EL601" s="129"/>
      <c r="EM601" s="129"/>
      <c r="EN601" s="129"/>
      <c r="EO601" s="129"/>
      <c r="EP601" s="129"/>
      <c r="EQ601" s="129"/>
      <c r="ER601" s="129"/>
      <c r="ES601" s="129"/>
      <c r="ET601" s="129"/>
      <c r="EU601" s="129"/>
      <c r="EV601" s="129"/>
      <c r="EW601" s="129"/>
    </row>
    <row r="602" spans="1:153" ht="2.25" customHeight="1">
      <c r="A602" s="50"/>
      <c r="B602" s="55"/>
      <c r="C602" s="321" t="s">
        <v>169</v>
      </c>
      <c r="D602" s="322"/>
      <c r="E602" s="322"/>
      <c r="F602" s="322"/>
      <c r="G602" s="322"/>
      <c r="H602" s="322"/>
      <c r="I602" s="322"/>
      <c r="J602" s="322"/>
      <c r="K602" s="322"/>
      <c r="L602" s="322"/>
      <c r="M602" s="322"/>
      <c r="N602" s="322"/>
      <c r="O602" s="322"/>
      <c r="P602" s="322"/>
      <c r="Q602" s="322"/>
      <c r="R602" s="291"/>
      <c r="S602" s="291"/>
      <c r="T602" s="61"/>
      <c r="U602" s="296"/>
      <c r="V602" s="297"/>
      <c r="W602" s="297"/>
      <c r="X602" s="297"/>
      <c r="Y602" s="297"/>
      <c r="Z602" s="297"/>
      <c r="AA602" s="297"/>
      <c r="AB602" s="297"/>
      <c r="AC602" s="297"/>
      <c r="AD602" s="297"/>
      <c r="AE602" s="297"/>
      <c r="AF602" s="297"/>
      <c r="AG602" s="117"/>
      <c r="AH602" s="114"/>
      <c r="AI602" s="307"/>
      <c r="AJ602" s="308"/>
      <c r="AK602" s="308"/>
      <c r="AL602" s="308"/>
      <c r="AM602" s="308"/>
      <c r="AN602" s="308"/>
      <c r="AO602" s="308"/>
      <c r="AP602" s="308"/>
      <c r="AQ602" s="308"/>
      <c r="AR602" s="308"/>
      <c r="AS602" s="308"/>
      <c r="AT602" s="308"/>
      <c r="AU602" s="308"/>
      <c r="AV602" s="308"/>
      <c r="AW602" s="308"/>
      <c r="AX602" s="308"/>
      <c r="AY602" s="308"/>
      <c r="AZ602" s="308"/>
      <c r="BA602" s="308"/>
      <c r="BB602" s="308"/>
      <c r="BC602" s="308"/>
      <c r="BD602" s="308"/>
      <c r="BE602" s="308"/>
      <c r="BF602" s="308"/>
      <c r="BG602" s="308"/>
      <c r="BH602" s="308"/>
      <c r="BI602" s="308"/>
      <c r="BJ602" s="309"/>
      <c r="BK602" s="200"/>
      <c r="BL602" s="129"/>
      <c r="BM602" s="160"/>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c r="DH602" s="129"/>
      <c r="DI602" s="129"/>
      <c r="DJ602" s="129"/>
      <c r="DK602" s="129"/>
      <c r="DL602" s="129"/>
      <c r="DM602" s="129"/>
      <c r="DN602" s="129"/>
      <c r="DO602" s="129"/>
      <c r="DP602" s="129"/>
      <c r="DQ602" s="129"/>
      <c r="DR602" s="129"/>
      <c r="DS602" s="129"/>
      <c r="DT602" s="129"/>
      <c r="DU602" s="129"/>
      <c r="DV602" s="129"/>
      <c r="DW602" s="129"/>
      <c r="DX602" s="129"/>
      <c r="DY602" s="129"/>
      <c r="DZ602" s="129"/>
      <c r="EA602" s="129"/>
      <c r="EB602" s="129"/>
      <c r="EC602" s="129"/>
      <c r="ED602" s="129"/>
      <c r="EE602" s="129"/>
      <c r="EF602" s="129"/>
      <c r="EG602" s="129"/>
      <c r="EH602" s="129"/>
      <c r="EI602" s="129"/>
      <c r="EJ602" s="129"/>
      <c r="EK602" s="129"/>
      <c r="EL602" s="129"/>
      <c r="EM602" s="129"/>
      <c r="EN602" s="129"/>
      <c r="EO602" s="129"/>
      <c r="EP602" s="129"/>
      <c r="EQ602" s="129"/>
      <c r="ER602" s="129"/>
      <c r="ES602" s="129"/>
      <c r="ET602" s="129"/>
      <c r="EU602" s="129"/>
      <c r="EV602" s="129"/>
      <c r="EW602" s="129"/>
    </row>
    <row r="603" spans="1:153" ht="19.5" customHeight="1">
      <c r="A603" s="45"/>
      <c r="B603" s="55"/>
      <c r="C603" s="323"/>
      <c r="D603" s="324"/>
      <c r="E603" s="324"/>
      <c r="F603" s="324"/>
      <c r="G603" s="324"/>
      <c r="H603" s="324"/>
      <c r="I603" s="324"/>
      <c r="J603" s="324"/>
      <c r="K603" s="324"/>
      <c r="L603" s="324"/>
      <c r="M603" s="324"/>
      <c r="N603" s="324"/>
      <c r="O603" s="324"/>
      <c r="P603" s="324"/>
      <c r="Q603" s="324"/>
      <c r="R603" s="310" t="s">
        <v>3283</v>
      </c>
      <c r="S603" s="310"/>
      <c r="T603" s="311"/>
      <c r="U603" s="294"/>
      <c r="V603" s="312"/>
      <c r="W603" s="313"/>
      <c r="X603" s="313"/>
      <c r="Y603" s="313"/>
      <c r="Z603" s="313"/>
      <c r="AA603" s="313"/>
      <c r="AB603" s="313"/>
      <c r="AC603" s="313"/>
      <c r="AD603" s="313"/>
      <c r="AE603" s="313"/>
      <c r="AF603" s="314"/>
      <c r="AG603" s="122"/>
      <c r="AH603" s="115" t="s">
        <v>0</v>
      </c>
      <c r="AI603" s="307"/>
      <c r="AJ603" s="308"/>
      <c r="AK603" s="308"/>
      <c r="AL603" s="308"/>
      <c r="AM603" s="308"/>
      <c r="AN603" s="308"/>
      <c r="AO603" s="308"/>
      <c r="AP603" s="308"/>
      <c r="AQ603" s="308"/>
      <c r="AR603" s="308"/>
      <c r="AS603" s="308"/>
      <c r="AT603" s="308"/>
      <c r="AU603" s="308"/>
      <c r="AV603" s="308"/>
      <c r="AW603" s="308"/>
      <c r="AX603" s="308"/>
      <c r="AY603" s="308"/>
      <c r="AZ603" s="308"/>
      <c r="BA603" s="308"/>
      <c r="BB603" s="308"/>
      <c r="BC603" s="308"/>
      <c r="BD603" s="308"/>
      <c r="BE603" s="308"/>
      <c r="BF603" s="308"/>
      <c r="BG603" s="308"/>
      <c r="BH603" s="308"/>
      <c r="BI603" s="308"/>
      <c r="BJ603" s="309"/>
      <c r="BK603" s="200"/>
      <c r="BL603" s="130" t="str">
        <f>IF(BM603&lt;&gt;"","●","")</f>
        <v/>
      </c>
      <c r="BM603" s="132"/>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31"/>
      <c r="CW603" s="131"/>
      <c r="CX603" s="131"/>
      <c r="CY603" s="129"/>
      <c r="CZ603" s="129"/>
      <c r="DA603" s="129"/>
      <c r="DB603" s="129"/>
      <c r="DC603" s="129"/>
      <c r="DD603" s="129"/>
      <c r="DE603" s="129"/>
      <c r="DF603" s="129"/>
      <c r="DG603" s="129"/>
      <c r="DH603" s="129"/>
      <c r="DI603" s="129"/>
      <c r="DJ603" s="129"/>
      <c r="DK603" s="129"/>
      <c r="DL603" s="129"/>
      <c r="DM603" s="129"/>
      <c r="DN603" s="129"/>
      <c r="DO603" s="129"/>
      <c r="DP603" s="129"/>
      <c r="DQ603" s="129"/>
      <c r="DR603" s="129"/>
      <c r="DS603" s="129"/>
      <c r="DT603" s="129"/>
      <c r="DU603" s="129"/>
      <c r="DV603" s="129"/>
      <c r="DW603" s="129"/>
      <c r="DX603" s="129"/>
      <c r="DY603" s="129"/>
      <c r="DZ603" s="129"/>
      <c r="EA603" s="129"/>
      <c r="EB603" s="129"/>
      <c r="EC603" s="129"/>
      <c r="ED603" s="129"/>
      <c r="EE603" s="129"/>
      <c r="EF603" s="129"/>
      <c r="EG603" s="129"/>
      <c r="EH603" s="129"/>
      <c r="EI603" s="129"/>
      <c r="EJ603" s="129"/>
      <c r="EK603" s="129"/>
      <c r="EL603" s="129"/>
      <c r="EM603" s="129"/>
      <c r="EN603" s="129"/>
      <c r="EO603" s="129"/>
      <c r="EP603" s="129"/>
      <c r="EQ603" s="129"/>
      <c r="ER603" s="129"/>
      <c r="ES603" s="129"/>
      <c r="ET603" s="129"/>
      <c r="EU603" s="129"/>
      <c r="EV603" s="129"/>
      <c r="EW603" s="129"/>
    </row>
    <row r="604" spans="1:153" ht="2.25" customHeight="1" thickBot="1">
      <c r="A604" s="45"/>
      <c r="B604" s="58"/>
      <c r="C604" s="325"/>
      <c r="D604" s="326"/>
      <c r="E604" s="326"/>
      <c r="F604" s="326"/>
      <c r="G604" s="326"/>
      <c r="H604" s="326"/>
      <c r="I604" s="326"/>
      <c r="J604" s="326"/>
      <c r="K604" s="326"/>
      <c r="L604" s="326"/>
      <c r="M604" s="326"/>
      <c r="N604" s="326"/>
      <c r="O604" s="326"/>
      <c r="P604" s="326"/>
      <c r="Q604" s="326"/>
      <c r="R604" s="127"/>
      <c r="S604" s="127"/>
      <c r="T604" s="128"/>
      <c r="U604" s="299"/>
      <c r="V604" s="298"/>
      <c r="W604" s="298"/>
      <c r="X604" s="298"/>
      <c r="Y604" s="298"/>
      <c r="Z604" s="298"/>
      <c r="AA604" s="298"/>
      <c r="AB604" s="298"/>
      <c r="AC604" s="298"/>
      <c r="AD604" s="298"/>
      <c r="AE604" s="298"/>
      <c r="AF604" s="298"/>
      <c r="AG604" s="121"/>
      <c r="AH604" s="116"/>
      <c r="AI604" s="307"/>
      <c r="AJ604" s="308"/>
      <c r="AK604" s="308"/>
      <c r="AL604" s="308"/>
      <c r="AM604" s="308"/>
      <c r="AN604" s="308"/>
      <c r="AO604" s="308"/>
      <c r="AP604" s="308"/>
      <c r="AQ604" s="308"/>
      <c r="AR604" s="308"/>
      <c r="AS604" s="308"/>
      <c r="AT604" s="308"/>
      <c r="AU604" s="308"/>
      <c r="AV604" s="308"/>
      <c r="AW604" s="308"/>
      <c r="AX604" s="308"/>
      <c r="AY604" s="308"/>
      <c r="AZ604" s="308"/>
      <c r="BA604" s="308"/>
      <c r="BB604" s="308"/>
      <c r="BC604" s="308"/>
      <c r="BD604" s="308"/>
      <c r="BE604" s="308"/>
      <c r="BF604" s="308"/>
      <c r="BG604" s="308"/>
      <c r="BH604" s="308"/>
      <c r="BI604" s="308"/>
      <c r="BJ604" s="309"/>
      <c r="BK604" s="200"/>
      <c r="BL604" s="129"/>
      <c r="BM604" s="160"/>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129"/>
      <c r="CW604" s="129"/>
      <c r="CX604" s="129"/>
      <c r="CY604" s="129"/>
      <c r="CZ604" s="129"/>
      <c r="DA604" s="129"/>
      <c r="DB604" s="129"/>
      <c r="DC604" s="129"/>
      <c r="DD604" s="129"/>
      <c r="DE604" s="129"/>
      <c r="DF604" s="129"/>
      <c r="DG604" s="129"/>
      <c r="DH604" s="129"/>
      <c r="DI604" s="129"/>
      <c r="DJ604" s="129"/>
      <c r="DK604" s="129"/>
      <c r="DL604" s="129"/>
      <c r="DM604" s="129"/>
      <c r="DN604" s="129"/>
      <c r="DO604" s="129"/>
      <c r="DP604" s="129"/>
      <c r="DQ604" s="129"/>
      <c r="DR604" s="129"/>
      <c r="DS604" s="129"/>
      <c r="DT604" s="129"/>
      <c r="DU604" s="129"/>
      <c r="DV604" s="129"/>
      <c r="DW604" s="129"/>
      <c r="DX604" s="129"/>
      <c r="DY604" s="129"/>
      <c r="DZ604" s="129"/>
      <c r="EA604" s="129"/>
      <c r="EB604" s="129"/>
      <c r="EC604" s="129"/>
      <c r="ED604" s="129"/>
      <c r="EE604" s="129"/>
      <c r="EF604" s="129"/>
      <c r="EG604" s="129"/>
      <c r="EH604" s="129"/>
      <c r="EI604" s="129"/>
      <c r="EJ604" s="129"/>
      <c r="EK604" s="129"/>
      <c r="EL604" s="129"/>
      <c r="EM604" s="129"/>
      <c r="EN604" s="129"/>
      <c r="EO604" s="129"/>
      <c r="EP604" s="129"/>
      <c r="EQ604" s="129"/>
      <c r="ER604" s="129"/>
      <c r="ES604" s="129"/>
      <c r="ET604" s="129"/>
      <c r="EU604" s="129"/>
      <c r="EV604" s="129"/>
      <c r="EW604" s="129"/>
    </row>
    <row r="605" spans="1:153" ht="2.25" customHeight="1">
      <c r="A605" s="50"/>
      <c r="B605" s="321" t="s">
        <v>6394</v>
      </c>
      <c r="C605" s="332"/>
      <c r="D605" s="332"/>
      <c r="E605" s="332"/>
      <c r="F605" s="332"/>
      <c r="G605" s="332"/>
      <c r="H605" s="332"/>
      <c r="I605" s="332"/>
      <c r="J605" s="332"/>
      <c r="K605" s="332"/>
      <c r="L605" s="332"/>
      <c r="M605" s="332"/>
      <c r="N605" s="332"/>
      <c r="O605" s="332"/>
      <c r="P605" s="332"/>
      <c r="Q605" s="332"/>
      <c r="R605" s="291"/>
      <c r="S605" s="291"/>
      <c r="T605" s="291"/>
      <c r="U605" s="296"/>
      <c r="V605" s="297"/>
      <c r="W605" s="297"/>
      <c r="X605" s="297"/>
      <c r="Y605" s="297"/>
      <c r="Z605" s="297"/>
      <c r="AA605" s="297"/>
      <c r="AB605" s="297"/>
      <c r="AC605" s="297"/>
      <c r="AD605" s="297"/>
      <c r="AE605" s="297"/>
      <c r="AF605" s="297"/>
      <c r="AG605" s="117"/>
      <c r="AH605" s="114"/>
      <c r="AI605" s="307"/>
      <c r="AJ605" s="308"/>
      <c r="AK605" s="308"/>
      <c r="AL605" s="308"/>
      <c r="AM605" s="308"/>
      <c r="AN605" s="308"/>
      <c r="AO605" s="308"/>
      <c r="AP605" s="308"/>
      <c r="AQ605" s="308"/>
      <c r="AR605" s="308"/>
      <c r="AS605" s="308"/>
      <c r="AT605" s="308"/>
      <c r="AU605" s="308"/>
      <c r="AV605" s="308"/>
      <c r="AW605" s="308"/>
      <c r="AX605" s="308"/>
      <c r="AY605" s="308"/>
      <c r="AZ605" s="308"/>
      <c r="BA605" s="308"/>
      <c r="BB605" s="308"/>
      <c r="BC605" s="308"/>
      <c r="BD605" s="308"/>
      <c r="BE605" s="308"/>
      <c r="BF605" s="308"/>
      <c r="BG605" s="308"/>
      <c r="BH605" s="308"/>
      <c r="BI605" s="308"/>
      <c r="BJ605" s="309"/>
      <c r="BK605" s="200"/>
      <c r="BL605" s="129"/>
      <c r="BM605" s="160"/>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c r="DH605" s="129"/>
      <c r="DI605" s="129"/>
      <c r="DJ605" s="129"/>
      <c r="DK605" s="129"/>
      <c r="DL605" s="129"/>
      <c r="DM605" s="129"/>
      <c r="DN605" s="129"/>
      <c r="DO605" s="129"/>
      <c r="DP605" s="129"/>
      <c r="DQ605" s="129"/>
      <c r="DR605" s="129"/>
      <c r="DS605" s="129"/>
      <c r="DT605" s="129"/>
      <c r="DU605" s="129"/>
      <c r="DV605" s="129"/>
      <c r="DW605" s="129"/>
      <c r="DX605" s="129"/>
      <c r="DY605" s="129"/>
      <c r="DZ605" s="129"/>
      <c r="EA605" s="129"/>
      <c r="EB605" s="129"/>
      <c r="EC605" s="129"/>
      <c r="ED605" s="129"/>
      <c r="EE605" s="129"/>
      <c r="EF605" s="129"/>
      <c r="EG605" s="129"/>
      <c r="EH605" s="129"/>
      <c r="EI605" s="129"/>
      <c r="EJ605" s="129"/>
      <c r="EK605" s="129"/>
      <c r="EL605" s="129"/>
      <c r="EM605" s="129"/>
      <c r="EN605" s="129"/>
      <c r="EO605" s="129"/>
      <c r="EP605" s="129"/>
      <c r="EQ605" s="129"/>
      <c r="ER605" s="129"/>
      <c r="ES605" s="129"/>
      <c r="ET605" s="129"/>
      <c r="EU605" s="129"/>
      <c r="EV605" s="129"/>
      <c r="EW605" s="129"/>
    </row>
    <row r="606" spans="1:153" ht="19.5" customHeight="1">
      <c r="A606" s="45"/>
      <c r="B606" s="333"/>
      <c r="C606" s="334"/>
      <c r="D606" s="334"/>
      <c r="E606" s="334"/>
      <c r="F606" s="334"/>
      <c r="G606" s="334"/>
      <c r="H606" s="334"/>
      <c r="I606" s="334"/>
      <c r="J606" s="334"/>
      <c r="K606" s="334"/>
      <c r="L606" s="334"/>
      <c r="M606" s="334"/>
      <c r="N606" s="334"/>
      <c r="O606" s="334"/>
      <c r="P606" s="334"/>
      <c r="Q606" s="334"/>
      <c r="R606" s="310" t="s">
        <v>3284</v>
      </c>
      <c r="S606" s="310"/>
      <c r="T606" s="311"/>
      <c r="U606" s="294"/>
      <c r="V606" s="312"/>
      <c r="W606" s="313"/>
      <c r="X606" s="313"/>
      <c r="Y606" s="313"/>
      <c r="Z606" s="313"/>
      <c r="AA606" s="313"/>
      <c r="AB606" s="313"/>
      <c r="AC606" s="313"/>
      <c r="AD606" s="313"/>
      <c r="AE606" s="313"/>
      <c r="AF606" s="314"/>
      <c r="AG606" s="122"/>
      <c r="AH606" s="115" t="s">
        <v>0</v>
      </c>
      <c r="AI606" s="307"/>
      <c r="AJ606" s="308"/>
      <c r="AK606" s="308"/>
      <c r="AL606" s="308"/>
      <c r="AM606" s="308"/>
      <c r="AN606" s="308"/>
      <c r="AO606" s="308"/>
      <c r="AP606" s="308"/>
      <c r="AQ606" s="308"/>
      <c r="AR606" s="308"/>
      <c r="AS606" s="308"/>
      <c r="AT606" s="308"/>
      <c r="AU606" s="308"/>
      <c r="AV606" s="308"/>
      <c r="AW606" s="308"/>
      <c r="AX606" s="308"/>
      <c r="AY606" s="308"/>
      <c r="AZ606" s="308"/>
      <c r="BA606" s="308"/>
      <c r="BB606" s="308"/>
      <c r="BC606" s="308"/>
      <c r="BD606" s="308"/>
      <c r="BE606" s="308"/>
      <c r="BF606" s="308"/>
      <c r="BG606" s="308"/>
      <c r="BH606" s="308"/>
      <c r="BI606" s="308"/>
      <c r="BJ606" s="309"/>
      <c r="BK606" s="200"/>
      <c r="BL606" s="130" t="str">
        <f>IF(BM606&lt;&gt;"","●","")</f>
        <v/>
      </c>
      <c r="BM606" s="132" t="str">
        <f>IF(AND(OR(V606=0,V606=""),OR(V609+V612&gt;0,AJ609+AJ612&gt;0,AX609+AX612&gt;0)),"当該項目の「レセプト件数」が「0」か「空白」となっていますが、内訳の項目の「レセプト件数」が1以上となっています。正しいレセプト件数をご記入ください。",IF(COUNTIF(BL609:BL612,"●")&gt;0,"内訳の項目に記入内容の見直しが必要な欄があります。メッセージの内容をご確認のうえ、適宜、ご修正ください。",IF(OR(V606&lt;MAX(V609,V612),V606&gt;V609+V612),"当該項目の「レセプト件数」が、内訳の個別の項目の数値を下回っているか、内訳の合計よりも大きくなっています。正しいレセプト件数をご記入ください。","")))</f>
        <v/>
      </c>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31"/>
      <c r="CW606" s="131"/>
      <c r="CX606" s="131"/>
      <c r="CY606" s="129"/>
      <c r="CZ606" s="129"/>
      <c r="DA606" s="129"/>
      <c r="DB606" s="129"/>
      <c r="DC606" s="129"/>
      <c r="DD606" s="129"/>
      <c r="DE606" s="129"/>
      <c r="DF606" s="129"/>
      <c r="DG606" s="129"/>
      <c r="DH606" s="129"/>
      <c r="DI606" s="129"/>
      <c r="DJ606" s="129"/>
      <c r="DK606" s="129"/>
      <c r="DL606" s="129"/>
      <c r="DM606" s="129"/>
      <c r="DN606" s="129"/>
      <c r="DO606" s="129"/>
      <c r="DP606" s="129"/>
      <c r="DQ606" s="129"/>
      <c r="DR606" s="129"/>
      <c r="DS606" s="129"/>
      <c r="DT606" s="129"/>
      <c r="DU606" s="129"/>
      <c r="DV606" s="129"/>
      <c r="DW606" s="129"/>
      <c r="DX606" s="129"/>
      <c r="DY606" s="129"/>
      <c r="DZ606" s="129"/>
      <c r="EA606" s="129"/>
      <c r="EB606" s="129"/>
      <c r="EC606" s="129"/>
      <c r="ED606" s="129"/>
      <c r="EE606" s="129"/>
      <c r="EF606" s="129"/>
      <c r="EG606" s="129"/>
      <c r="EH606" s="129"/>
      <c r="EI606" s="129"/>
      <c r="EJ606" s="129"/>
      <c r="EK606" s="129"/>
      <c r="EL606" s="129"/>
      <c r="EM606" s="129"/>
      <c r="EN606" s="129"/>
      <c r="EO606" s="129"/>
      <c r="EP606" s="129"/>
      <c r="EQ606" s="129"/>
      <c r="ER606" s="129"/>
      <c r="ES606" s="129"/>
      <c r="ET606" s="129"/>
      <c r="EU606" s="129"/>
      <c r="EV606" s="129"/>
      <c r="EW606" s="129"/>
    </row>
    <row r="607" spans="1:153" ht="2.25" customHeight="1" thickBot="1">
      <c r="A607" s="45"/>
      <c r="B607" s="333"/>
      <c r="C607" s="336"/>
      <c r="D607" s="336"/>
      <c r="E607" s="336"/>
      <c r="F607" s="336"/>
      <c r="G607" s="336"/>
      <c r="H607" s="336"/>
      <c r="I607" s="336"/>
      <c r="J607" s="336"/>
      <c r="K607" s="336"/>
      <c r="L607" s="336"/>
      <c r="M607" s="336"/>
      <c r="N607" s="336"/>
      <c r="O607" s="336"/>
      <c r="P607" s="336"/>
      <c r="Q607" s="336"/>
      <c r="R607" s="126"/>
      <c r="S607" s="126"/>
      <c r="T607" s="126"/>
      <c r="U607" s="299"/>
      <c r="V607" s="298"/>
      <c r="W607" s="298"/>
      <c r="X607" s="298"/>
      <c r="Y607" s="298"/>
      <c r="Z607" s="298"/>
      <c r="AA607" s="298"/>
      <c r="AB607" s="298"/>
      <c r="AC607" s="298"/>
      <c r="AD607" s="298"/>
      <c r="AE607" s="298"/>
      <c r="AF607" s="298"/>
      <c r="AG607" s="121"/>
      <c r="AH607" s="116"/>
      <c r="AI607" s="307"/>
      <c r="AJ607" s="308"/>
      <c r="AK607" s="308"/>
      <c r="AL607" s="308"/>
      <c r="AM607" s="308"/>
      <c r="AN607" s="308"/>
      <c r="AO607" s="308"/>
      <c r="AP607" s="308"/>
      <c r="AQ607" s="308"/>
      <c r="AR607" s="308"/>
      <c r="AS607" s="308"/>
      <c r="AT607" s="308"/>
      <c r="AU607" s="308"/>
      <c r="AV607" s="308"/>
      <c r="AW607" s="308"/>
      <c r="AX607" s="308"/>
      <c r="AY607" s="308"/>
      <c r="AZ607" s="308"/>
      <c r="BA607" s="308"/>
      <c r="BB607" s="308"/>
      <c r="BC607" s="308"/>
      <c r="BD607" s="308"/>
      <c r="BE607" s="308"/>
      <c r="BF607" s="308"/>
      <c r="BG607" s="308"/>
      <c r="BH607" s="308"/>
      <c r="BI607" s="308"/>
      <c r="BJ607" s="309"/>
      <c r="BK607" s="200"/>
      <c r="BL607" s="129"/>
      <c r="BM607" s="160"/>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29"/>
      <c r="CY607" s="129"/>
      <c r="CZ607" s="129"/>
      <c r="DA607" s="129"/>
      <c r="DB607" s="129"/>
      <c r="DC607" s="129"/>
      <c r="DD607" s="129"/>
      <c r="DE607" s="129"/>
      <c r="DF607" s="129"/>
      <c r="DG607" s="129"/>
      <c r="DH607" s="129"/>
      <c r="DI607" s="129"/>
      <c r="DJ607" s="129"/>
      <c r="DK607" s="129"/>
      <c r="DL607" s="129"/>
      <c r="DM607" s="129"/>
      <c r="DN607" s="129"/>
      <c r="DO607" s="129"/>
      <c r="DP607" s="129"/>
      <c r="DQ607" s="129"/>
      <c r="DR607" s="129"/>
      <c r="DS607" s="129"/>
      <c r="DT607" s="129"/>
      <c r="DU607" s="129"/>
      <c r="DV607" s="129"/>
      <c r="DW607" s="129"/>
      <c r="DX607" s="129"/>
      <c r="DY607" s="129"/>
      <c r="DZ607" s="129"/>
      <c r="EA607" s="129"/>
      <c r="EB607" s="129"/>
      <c r="EC607" s="129"/>
      <c r="ED607" s="129"/>
      <c r="EE607" s="129"/>
      <c r="EF607" s="129"/>
      <c r="EG607" s="129"/>
      <c r="EH607" s="129"/>
      <c r="EI607" s="129"/>
      <c r="EJ607" s="129"/>
      <c r="EK607" s="129"/>
      <c r="EL607" s="129"/>
      <c r="EM607" s="129"/>
      <c r="EN607" s="129"/>
      <c r="EO607" s="129"/>
      <c r="EP607" s="129"/>
      <c r="EQ607" s="129"/>
      <c r="ER607" s="129"/>
      <c r="ES607" s="129"/>
      <c r="ET607" s="129"/>
      <c r="EU607" s="129"/>
      <c r="EV607" s="129"/>
      <c r="EW607" s="129"/>
    </row>
    <row r="608" spans="1:153" ht="2.25" customHeight="1">
      <c r="A608" s="50"/>
      <c r="B608" s="57"/>
      <c r="C608" s="321" t="s">
        <v>1106</v>
      </c>
      <c r="D608" s="322"/>
      <c r="E608" s="322"/>
      <c r="F608" s="322"/>
      <c r="G608" s="322"/>
      <c r="H608" s="322"/>
      <c r="I608" s="322"/>
      <c r="J608" s="322"/>
      <c r="K608" s="322"/>
      <c r="L608" s="322"/>
      <c r="M608" s="322"/>
      <c r="N608" s="322"/>
      <c r="O608" s="322"/>
      <c r="P608" s="322"/>
      <c r="Q608" s="322"/>
      <c r="R608" s="291"/>
      <c r="S608" s="291"/>
      <c r="T608" s="291"/>
      <c r="U608" s="296"/>
      <c r="V608" s="297"/>
      <c r="W608" s="297"/>
      <c r="X608" s="297"/>
      <c r="Y608" s="297"/>
      <c r="Z608" s="297"/>
      <c r="AA608" s="297"/>
      <c r="AB608" s="297"/>
      <c r="AC608" s="297"/>
      <c r="AD608" s="297"/>
      <c r="AE608" s="297"/>
      <c r="AF608" s="297"/>
      <c r="AG608" s="117"/>
      <c r="AH608" s="114"/>
      <c r="AI608" s="307"/>
      <c r="AJ608" s="308"/>
      <c r="AK608" s="308"/>
      <c r="AL608" s="308"/>
      <c r="AM608" s="308"/>
      <c r="AN608" s="308"/>
      <c r="AO608" s="308"/>
      <c r="AP608" s="308"/>
      <c r="AQ608" s="308"/>
      <c r="AR608" s="308"/>
      <c r="AS608" s="308"/>
      <c r="AT608" s="308"/>
      <c r="AU608" s="308"/>
      <c r="AV608" s="308"/>
      <c r="AW608" s="308"/>
      <c r="AX608" s="308"/>
      <c r="AY608" s="308"/>
      <c r="AZ608" s="308"/>
      <c r="BA608" s="308"/>
      <c r="BB608" s="308"/>
      <c r="BC608" s="308"/>
      <c r="BD608" s="308"/>
      <c r="BE608" s="308"/>
      <c r="BF608" s="308"/>
      <c r="BG608" s="308"/>
      <c r="BH608" s="308"/>
      <c r="BI608" s="308"/>
      <c r="BJ608" s="309"/>
      <c r="BK608" s="200"/>
      <c r="BL608" s="129"/>
      <c r="BM608" s="160"/>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c r="DH608" s="129"/>
      <c r="DI608" s="129"/>
      <c r="DJ608" s="129"/>
      <c r="DK608" s="129"/>
      <c r="DL608" s="129"/>
      <c r="DM608" s="129"/>
      <c r="DN608" s="129"/>
      <c r="DO608" s="129"/>
      <c r="DP608" s="129"/>
      <c r="DQ608" s="129"/>
      <c r="DR608" s="129"/>
      <c r="DS608" s="129"/>
      <c r="DT608" s="129"/>
      <c r="DU608" s="129"/>
      <c r="DV608" s="129"/>
      <c r="DW608" s="129"/>
      <c r="DX608" s="129"/>
      <c r="DY608" s="129"/>
      <c r="DZ608" s="129"/>
      <c r="EA608" s="129"/>
      <c r="EB608" s="129"/>
      <c r="EC608" s="129"/>
      <c r="ED608" s="129"/>
      <c r="EE608" s="129"/>
      <c r="EF608" s="129"/>
      <c r="EG608" s="129"/>
      <c r="EH608" s="129"/>
      <c r="EI608" s="129"/>
      <c r="EJ608" s="129"/>
      <c r="EK608" s="129"/>
      <c r="EL608" s="129"/>
      <c r="EM608" s="129"/>
      <c r="EN608" s="129"/>
      <c r="EO608" s="129"/>
      <c r="EP608" s="129"/>
      <c r="EQ608" s="129"/>
      <c r="ER608" s="129"/>
      <c r="ES608" s="129"/>
      <c r="ET608" s="129"/>
      <c r="EU608" s="129"/>
      <c r="EV608" s="129"/>
      <c r="EW608" s="129"/>
    </row>
    <row r="609" spans="1:153" ht="19.5" customHeight="1">
      <c r="A609" s="45"/>
      <c r="B609" s="57"/>
      <c r="C609" s="323"/>
      <c r="D609" s="324"/>
      <c r="E609" s="324"/>
      <c r="F609" s="324"/>
      <c r="G609" s="324"/>
      <c r="H609" s="324"/>
      <c r="I609" s="324"/>
      <c r="J609" s="324"/>
      <c r="K609" s="324"/>
      <c r="L609" s="324"/>
      <c r="M609" s="324"/>
      <c r="N609" s="324"/>
      <c r="O609" s="324"/>
      <c r="P609" s="324"/>
      <c r="Q609" s="324"/>
      <c r="R609" s="310" t="s">
        <v>3285</v>
      </c>
      <c r="S609" s="310"/>
      <c r="T609" s="311"/>
      <c r="U609" s="294"/>
      <c r="V609" s="312"/>
      <c r="W609" s="313"/>
      <c r="X609" s="313"/>
      <c r="Y609" s="313"/>
      <c r="Z609" s="313"/>
      <c r="AA609" s="313"/>
      <c r="AB609" s="313"/>
      <c r="AC609" s="313"/>
      <c r="AD609" s="313"/>
      <c r="AE609" s="313"/>
      <c r="AF609" s="314"/>
      <c r="AG609" s="122"/>
      <c r="AH609" s="115" t="s">
        <v>0</v>
      </c>
      <c r="AI609" s="307"/>
      <c r="AJ609" s="308"/>
      <c r="AK609" s="308"/>
      <c r="AL609" s="308"/>
      <c r="AM609" s="308"/>
      <c r="AN609" s="308"/>
      <c r="AO609" s="308"/>
      <c r="AP609" s="308"/>
      <c r="AQ609" s="308"/>
      <c r="AR609" s="308"/>
      <c r="AS609" s="308"/>
      <c r="AT609" s="308"/>
      <c r="AU609" s="308"/>
      <c r="AV609" s="308"/>
      <c r="AW609" s="308"/>
      <c r="AX609" s="308"/>
      <c r="AY609" s="308"/>
      <c r="AZ609" s="308"/>
      <c r="BA609" s="308"/>
      <c r="BB609" s="308"/>
      <c r="BC609" s="308"/>
      <c r="BD609" s="308"/>
      <c r="BE609" s="308"/>
      <c r="BF609" s="308"/>
      <c r="BG609" s="308"/>
      <c r="BH609" s="308"/>
      <c r="BI609" s="308"/>
      <c r="BJ609" s="309"/>
      <c r="BK609" s="200"/>
      <c r="BL609" s="130" t="str">
        <f>IF(BM609&lt;&gt;"","●","")</f>
        <v/>
      </c>
      <c r="BM609" s="132"/>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31"/>
      <c r="CW609" s="131"/>
      <c r="CX609" s="131"/>
      <c r="CY609" s="129"/>
      <c r="CZ609" s="129"/>
      <c r="DA609" s="129"/>
      <c r="DB609" s="129"/>
      <c r="DC609" s="129"/>
      <c r="DD609" s="129"/>
      <c r="DE609" s="129"/>
      <c r="DF609" s="129"/>
      <c r="DG609" s="129"/>
      <c r="DH609" s="129"/>
      <c r="DI609" s="129"/>
      <c r="DJ609" s="129"/>
      <c r="DK609" s="129"/>
      <c r="DL609" s="129"/>
      <c r="DM609" s="129"/>
      <c r="DN609" s="129"/>
      <c r="DO609" s="129"/>
      <c r="DP609" s="129"/>
      <c r="DQ609" s="129"/>
      <c r="DR609" s="129"/>
      <c r="DS609" s="129"/>
      <c r="DT609" s="129"/>
      <c r="DU609" s="129"/>
      <c r="DV609" s="129"/>
      <c r="DW609" s="129"/>
      <c r="DX609" s="129"/>
      <c r="DY609" s="129"/>
      <c r="DZ609" s="129"/>
      <c r="EA609" s="129"/>
      <c r="EB609" s="129"/>
      <c r="EC609" s="129"/>
      <c r="ED609" s="129"/>
      <c r="EE609" s="129"/>
      <c r="EF609" s="129"/>
      <c r="EG609" s="129"/>
      <c r="EH609" s="129"/>
      <c r="EI609" s="129"/>
      <c r="EJ609" s="129"/>
      <c r="EK609" s="129"/>
      <c r="EL609" s="129"/>
      <c r="EM609" s="129"/>
      <c r="EN609" s="129"/>
      <c r="EO609" s="129"/>
      <c r="EP609" s="129"/>
      <c r="EQ609" s="129"/>
      <c r="ER609" s="129"/>
      <c r="ES609" s="129"/>
      <c r="ET609" s="129"/>
      <c r="EU609" s="129"/>
      <c r="EV609" s="129"/>
      <c r="EW609" s="129"/>
    </row>
    <row r="610" spans="1:153" ht="2.25" customHeight="1" thickBot="1">
      <c r="A610" s="45"/>
      <c r="B610" s="56"/>
      <c r="C610" s="325"/>
      <c r="D610" s="326"/>
      <c r="E610" s="326"/>
      <c r="F610" s="326"/>
      <c r="G610" s="326"/>
      <c r="H610" s="326"/>
      <c r="I610" s="326"/>
      <c r="J610" s="326"/>
      <c r="K610" s="326"/>
      <c r="L610" s="326"/>
      <c r="M610" s="326"/>
      <c r="N610" s="326"/>
      <c r="O610" s="326"/>
      <c r="P610" s="326"/>
      <c r="Q610" s="326"/>
      <c r="R610" s="126"/>
      <c r="S610" s="126"/>
      <c r="T610" s="126"/>
      <c r="U610" s="299"/>
      <c r="V610" s="298"/>
      <c r="W610" s="298"/>
      <c r="X610" s="298"/>
      <c r="Y610" s="298"/>
      <c r="Z610" s="298"/>
      <c r="AA610" s="298"/>
      <c r="AB610" s="298"/>
      <c r="AC610" s="298"/>
      <c r="AD610" s="298"/>
      <c r="AE610" s="298"/>
      <c r="AF610" s="298"/>
      <c r="AG610" s="121"/>
      <c r="AH610" s="116"/>
      <c r="AI610" s="307"/>
      <c r="AJ610" s="308"/>
      <c r="AK610" s="308"/>
      <c r="AL610" s="308"/>
      <c r="AM610" s="308"/>
      <c r="AN610" s="308"/>
      <c r="AO610" s="308"/>
      <c r="AP610" s="308"/>
      <c r="AQ610" s="308"/>
      <c r="AR610" s="308"/>
      <c r="AS610" s="308"/>
      <c r="AT610" s="308"/>
      <c r="AU610" s="308"/>
      <c r="AV610" s="308"/>
      <c r="AW610" s="308"/>
      <c r="AX610" s="308"/>
      <c r="AY610" s="308"/>
      <c r="AZ610" s="308"/>
      <c r="BA610" s="308"/>
      <c r="BB610" s="308"/>
      <c r="BC610" s="308"/>
      <c r="BD610" s="308"/>
      <c r="BE610" s="308"/>
      <c r="BF610" s="308"/>
      <c r="BG610" s="308"/>
      <c r="BH610" s="308"/>
      <c r="BI610" s="308"/>
      <c r="BJ610" s="309"/>
      <c r="BK610" s="200"/>
      <c r="BL610" s="129"/>
      <c r="BM610" s="160"/>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129"/>
      <c r="CW610" s="129"/>
      <c r="CX610" s="129"/>
      <c r="CY610" s="129"/>
      <c r="CZ610" s="129"/>
      <c r="DA610" s="129"/>
      <c r="DB610" s="129"/>
      <c r="DC610" s="129"/>
      <c r="DD610" s="129"/>
      <c r="DE610" s="129"/>
      <c r="DF610" s="129"/>
      <c r="DG610" s="129"/>
      <c r="DH610" s="129"/>
      <c r="DI610" s="129"/>
      <c r="DJ610" s="129"/>
      <c r="DK610" s="129"/>
      <c r="DL610" s="129"/>
      <c r="DM610" s="129"/>
      <c r="DN610" s="129"/>
      <c r="DO610" s="129"/>
      <c r="DP610" s="129"/>
      <c r="DQ610" s="129"/>
      <c r="DR610" s="129"/>
      <c r="DS610" s="129"/>
      <c r="DT610" s="129"/>
      <c r="DU610" s="129"/>
      <c r="DV610" s="129"/>
      <c r="DW610" s="129"/>
      <c r="DX610" s="129"/>
      <c r="DY610" s="129"/>
      <c r="DZ610" s="129"/>
      <c r="EA610" s="129"/>
      <c r="EB610" s="129"/>
      <c r="EC610" s="129"/>
      <c r="ED610" s="129"/>
      <c r="EE610" s="129"/>
      <c r="EF610" s="129"/>
      <c r="EG610" s="129"/>
      <c r="EH610" s="129"/>
      <c r="EI610" s="129"/>
      <c r="EJ610" s="129"/>
      <c r="EK610" s="129"/>
      <c r="EL610" s="129"/>
      <c r="EM610" s="129"/>
      <c r="EN610" s="129"/>
      <c r="EO610" s="129"/>
      <c r="EP610" s="129"/>
      <c r="EQ610" s="129"/>
      <c r="ER610" s="129"/>
      <c r="ES610" s="129"/>
      <c r="ET610" s="129"/>
      <c r="EU610" s="129"/>
      <c r="EV610" s="129"/>
      <c r="EW610" s="129"/>
    </row>
    <row r="611" spans="1:153" ht="2.25" customHeight="1">
      <c r="A611" s="50"/>
      <c r="B611" s="56"/>
      <c r="C611" s="321" t="s">
        <v>1107</v>
      </c>
      <c r="D611" s="322"/>
      <c r="E611" s="322"/>
      <c r="F611" s="322"/>
      <c r="G611" s="322"/>
      <c r="H611" s="322"/>
      <c r="I611" s="322"/>
      <c r="J611" s="322"/>
      <c r="K611" s="322"/>
      <c r="L611" s="322"/>
      <c r="M611" s="322"/>
      <c r="N611" s="322"/>
      <c r="O611" s="322"/>
      <c r="P611" s="322"/>
      <c r="Q611" s="322"/>
      <c r="R611" s="291"/>
      <c r="S611" s="291"/>
      <c r="T611" s="291"/>
      <c r="U611" s="296"/>
      <c r="V611" s="297"/>
      <c r="W611" s="297"/>
      <c r="X611" s="297"/>
      <c r="Y611" s="297"/>
      <c r="Z611" s="297"/>
      <c r="AA611" s="297"/>
      <c r="AB611" s="297"/>
      <c r="AC611" s="297"/>
      <c r="AD611" s="297"/>
      <c r="AE611" s="297"/>
      <c r="AF611" s="297"/>
      <c r="AG611" s="117"/>
      <c r="AH611" s="114"/>
      <c r="AI611" s="307"/>
      <c r="AJ611" s="308"/>
      <c r="AK611" s="308"/>
      <c r="AL611" s="308"/>
      <c r="AM611" s="308"/>
      <c r="AN611" s="308"/>
      <c r="AO611" s="308"/>
      <c r="AP611" s="308"/>
      <c r="AQ611" s="308"/>
      <c r="AR611" s="308"/>
      <c r="AS611" s="308"/>
      <c r="AT611" s="308"/>
      <c r="AU611" s="308"/>
      <c r="AV611" s="308"/>
      <c r="AW611" s="308"/>
      <c r="AX611" s="308"/>
      <c r="AY611" s="308"/>
      <c r="AZ611" s="308"/>
      <c r="BA611" s="308"/>
      <c r="BB611" s="308"/>
      <c r="BC611" s="308"/>
      <c r="BD611" s="308"/>
      <c r="BE611" s="308"/>
      <c r="BF611" s="308"/>
      <c r="BG611" s="308"/>
      <c r="BH611" s="308"/>
      <c r="BI611" s="308"/>
      <c r="BJ611" s="309"/>
      <c r="BK611" s="200"/>
      <c r="BL611" s="129"/>
      <c r="BM611" s="160"/>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c r="DH611" s="129"/>
      <c r="DI611" s="129"/>
      <c r="DJ611" s="129"/>
      <c r="DK611" s="129"/>
      <c r="DL611" s="129"/>
      <c r="DM611" s="129"/>
      <c r="DN611" s="129"/>
      <c r="DO611" s="129"/>
      <c r="DP611" s="129"/>
      <c r="DQ611" s="129"/>
      <c r="DR611" s="129"/>
      <c r="DS611" s="129"/>
      <c r="DT611" s="129"/>
      <c r="DU611" s="129"/>
      <c r="DV611" s="129"/>
      <c r="DW611" s="129"/>
      <c r="DX611" s="129"/>
      <c r="DY611" s="129"/>
      <c r="DZ611" s="129"/>
      <c r="EA611" s="129"/>
      <c r="EB611" s="129"/>
      <c r="EC611" s="129"/>
      <c r="ED611" s="129"/>
      <c r="EE611" s="129"/>
      <c r="EF611" s="129"/>
      <c r="EG611" s="129"/>
      <c r="EH611" s="129"/>
      <c r="EI611" s="129"/>
      <c r="EJ611" s="129"/>
      <c r="EK611" s="129"/>
      <c r="EL611" s="129"/>
      <c r="EM611" s="129"/>
      <c r="EN611" s="129"/>
      <c r="EO611" s="129"/>
      <c r="EP611" s="129"/>
      <c r="EQ611" s="129"/>
      <c r="ER611" s="129"/>
      <c r="ES611" s="129"/>
      <c r="ET611" s="129"/>
      <c r="EU611" s="129"/>
      <c r="EV611" s="129"/>
      <c r="EW611" s="129"/>
    </row>
    <row r="612" spans="1:153" ht="19.5" customHeight="1">
      <c r="A612" s="45"/>
      <c r="B612" s="56"/>
      <c r="C612" s="323"/>
      <c r="D612" s="324"/>
      <c r="E612" s="324"/>
      <c r="F612" s="324"/>
      <c r="G612" s="324"/>
      <c r="H612" s="324"/>
      <c r="I612" s="324"/>
      <c r="J612" s="324"/>
      <c r="K612" s="324"/>
      <c r="L612" s="324"/>
      <c r="M612" s="324"/>
      <c r="N612" s="324"/>
      <c r="O612" s="324"/>
      <c r="P612" s="324"/>
      <c r="Q612" s="324"/>
      <c r="R612" s="310" t="s">
        <v>3286</v>
      </c>
      <c r="S612" s="310"/>
      <c r="T612" s="311"/>
      <c r="U612" s="294"/>
      <c r="V612" s="312"/>
      <c r="W612" s="313"/>
      <c r="X612" s="313"/>
      <c r="Y612" s="313"/>
      <c r="Z612" s="313"/>
      <c r="AA612" s="313"/>
      <c r="AB612" s="313"/>
      <c r="AC612" s="313"/>
      <c r="AD612" s="313"/>
      <c r="AE612" s="313"/>
      <c r="AF612" s="314"/>
      <c r="AG612" s="122"/>
      <c r="AH612" s="115" t="s">
        <v>0</v>
      </c>
      <c r="AI612" s="307"/>
      <c r="AJ612" s="308"/>
      <c r="AK612" s="308"/>
      <c r="AL612" s="308"/>
      <c r="AM612" s="308"/>
      <c r="AN612" s="308"/>
      <c r="AO612" s="308"/>
      <c r="AP612" s="308"/>
      <c r="AQ612" s="308"/>
      <c r="AR612" s="308"/>
      <c r="AS612" s="308"/>
      <c r="AT612" s="308"/>
      <c r="AU612" s="308"/>
      <c r="AV612" s="308"/>
      <c r="AW612" s="308"/>
      <c r="AX612" s="308"/>
      <c r="AY612" s="308"/>
      <c r="AZ612" s="308"/>
      <c r="BA612" s="308"/>
      <c r="BB612" s="308"/>
      <c r="BC612" s="308"/>
      <c r="BD612" s="308"/>
      <c r="BE612" s="308"/>
      <c r="BF612" s="308"/>
      <c r="BG612" s="308"/>
      <c r="BH612" s="308"/>
      <c r="BI612" s="308"/>
      <c r="BJ612" s="309"/>
      <c r="BK612" s="200"/>
      <c r="BL612" s="130" t="str">
        <f>IF(BM612&lt;&gt;"","●","")</f>
        <v/>
      </c>
      <c r="BM612" s="132"/>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31"/>
      <c r="CW612" s="131"/>
      <c r="CX612" s="131"/>
      <c r="CY612" s="129"/>
      <c r="CZ612" s="129"/>
      <c r="DA612" s="129"/>
      <c r="DB612" s="129"/>
      <c r="DC612" s="129"/>
      <c r="DD612" s="129"/>
      <c r="DE612" s="129"/>
      <c r="DF612" s="129"/>
      <c r="DG612" s="129"/>
      <c r="DH612" s="129"/>
      <c r="DI612" s="129"/>
      <c r="DJ612" s="129"/>
      <c r="DK612" s="129"/>
      <c r="DL612" s="129"/>
      <c r="DM612" s="129"/>
      <c r="DN612" s="129"/>
      <c r="DO612" s="129"/>
      <c r="DP612" s="129"/>
      <c r="DQ612" s="129"/>
      <c r="DR612" s="129"/>
      <c r="DS612" s="129"/>
      <c r="DT612" s="129"/>
      <c r="DU612" s="129"/>
      <c r="DV612" s="129"/>
      <c r="DW612" s="129"/>
      <c r="DX612" s="129"/>
      <c r="DY612" s="129"/>
      <c r="DZ612" s="129"/>
      <c r="EA612" s="129"/>
      <c r="EB612" s="129"/>
      <c r="EC612" s="129"/>
      <c r="ED612" s="129"/>
      <c r="EE612" s="129"/>
      <c r="EF612" s="129"/>
      <c r="EG612" s="129"/>
      <c r="EH612" s="129"/>
      <c r="EI612" s="129"/>
      <c r="EJ612" s="129"/>
      <c r="EK612" s="129"/>
      <c r="EL612" s="129"/>
      <c r="EM612" s="129"/>
      <c r="EN612" s="129"/>
      <c r="EO612" s="129"/>
      <c r="EP612" s="129"/>
      <c r="EQ612" s="129"/>
      <c r="ER612" s="129"/>
      <c r="ES612" s="129"/>
      <c r="ET612" s="129"/>
      <c r="EU612" s="129"/>
      <c r="EV612" s="129"/>
      <c r="EW612" s="129"/>
    </row>
    <row r="613" spans="1:153" ht="2.25" customHeight="1" thickBot="1">
      <c r="A613" s="45"/>
      <c r="B613" s="56"/>
      <c r="C613" s="325"/>
      <c r="D613" s="326"/>
      <c r="E613" s="326"/>
      <c r="F613" s="326"/>
      <c r="G613" s="326"/>
      <c r="H613" s="326"/>
      <c r="I613" s="326"/>
      <c r="J613" s="326"/>
      <c r="K613" s="326"/>
      <c r="L613" s="326"/>
      <c r="M613" s="326"/>
      <c r="N613" s="326"/>
      <c r="O613" s="326"/>
      <c r="P613" s="326"/>
      <c r="Q613" s="326"/>
      <c r="R613" s="126"/>
      <c r="S613" s="126"/>
      <c r="T613" s="126"/>
      <c r="U613" s="299"/>
      <c r="V613" s="298"/>
      <c r="W613" s="298"/>
      <c r="X613" s="298"/>
      <c r="Y613" s="298"/>
      <c r="Z613" s="298"/>
      <c r="AA613" s="298"/>
      <c r="AB613" s="298"/>
      <c r="AC613" s="298"/>
      <c r="AD613" s="298"/>
      <c r="AE613" s="298"/>
      <c r="AF613" s="298"/>
      <c r="AG613" s="121"/>
      <c r="AH613" s="116"/>
      <c r="AI613" s="307"/>
      <c r="AJ613" s="308"/>
      <c r="AK613" s="308"/>
      <c r="AL613" s="308"/>
      <c r="AM613" s="308"/>
      <c r="AN613" s="308"/>
      <c r="AO613" s="308"/>
      <c r="AP613" s="308"/>
      <c r="AQ613" s="308"/>
      <c r="AR613" s="308"/>
      <c r="AS613" s="308"/>
      <c r="AT613" s="308"/>
      <c r="AU613" s="308"/>
      <c r="AV613" s="308"/>
      <c r="AW613" s="308"/>
      <c r="AX613" s="308"/>
      <c r="AY613" s="308"/>
      <c r="AZ613" s="308"/>
      <c r="BA613" s="308"/>
      <c r="BB613" s="308"/>
      <c r="BC613" s="308"/>
      <c r="BD613" s="308"/>
      <c r="BE613" s="308"/>
      <c r="BF613" s="308"/>
      <c r="BG613" s="308"/>
      <c r="BH613" s="308"/>
      <c r="BI613" s="308"/>
      <c r="BJ613" s="309"/>
      <c r="BK613" s="200"/>
      <c r="BL613" s="129"/>
      <c r="BM613" s="160"/>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129"/>
      <c r="CW613" s="129"/>
      <c r="CX613" s="129"/>
      <c r="CY613" s="129"/>
      <c r="CZ613" s="129"/>
      <c r="DA613" s="129"/>
      <c r="DB613" s="129"/>
      <c r="DC613" s="129"/>
      <c r="DD613" s="129"/>
      <c r="DE613" s="129"/>
      <c r="DF613" s="129"/>
      <c r="DG613" s="129"/>
      <c r="DH613" s="129"/>
      <c r="DI613" s="129"/>
      <c r="DJ613" s="129"/>
      <c r="DK613" s="129"/>
      <c r="DL613" s="129"/>
      <c r="DM613" s="129"/>
      <c r="DN613" s="129"/>
      <c r="DO613" s="129"/>
      <c r="DP613" s="129"/>
      <c r="DQ613" s="129"/>
      <c r="DR613" s="129"/>
      <c r="DS613" s="129"/>
      <c r="DT613" s="129"/>
      <c r="DU613" s="129"/>
      <c r="DV613" s="129"/>
      <c r="DW613" s="129"/>
      <c r="DX613" s="129"/>
      <c r="DY613" s="129"/>
      <c r="DZ613" s="129"/>
      <c r="EA613" s="129"/>
      <c r="EB613" s="129"/>
      <c r="EC613" s="129"/>
      <c r="ED613" s="129"/>
      <c r="EE613" s="129"/>
      <c r="EF613" s="129"/>
      <c r="EG613" s="129"/>
      <c r="EH613" s="129"/>
      <c r="EI613" s="129"/>
      <c r="EJ613" s="129"/>
      <c r="EK613" s="129"/>
      <c r="EL613" s="129"/>
      <c r="EM613" s="129"/>
      <c r="EN613" s="129"/>
      <c r="EO613" s="129"/>
      <c r="EP613" s="129"/>
      <c r="EQ613" s="129"/>
      <c r="ER613" s="129"/>
      <c r="ES613" s="129"/>
      <c r="ET613" s="129"/>
      <c r="EU613" s="129"/>
      <c r="EV613" s="129"/>
      <c r="EW613" s="129"/>
    </row>
    <row r="614" spans="1:153" ht="2.25" customHeight="1">
      <c r="A614" s="50"/>
      <c r="B614" s="291"/>
      <c r="C614" s="291"/>
      <c r="D614" s="291"/>
      <c r="E614" s="291"/>
      <c r="F614" s="136"/>
      <c r="G614" s="291"/>
      <c r="H614" s="291"/>
      <c r="I614" s="291"/>
      <c r="J614" s="291"/>
      <c r="K614" s="291"/>
      <c r="L614" s="291"/>
      <c r="M614" s="291"/>
      <c r="N614" s="291"/>
      <c r="O614" s="291"/>
      <c r="P614" s="291"/>
      <c r="Q614" s="291"/>
      <c r="R614" s="291"/>
      <c r="S614" s="291"/>
      <c r="T614" s="291"/>
      <c r="U614" s="296"/>
      <c r="V614" s="297"/>
      <c r="W614" s="297"/>
      <c r="X614" s="297"/>
      <c r="Y614" s="297"/>
      <c r="Z614" s="297"/>
      <c r="AA614" s="297"/>
      <c r="AB614" s="297"/>
      <c r="AC614" s="297"/>
      <c r="AD614" s="297"/>
      <c r="AE614" s="297"/>
      <c r="AF614" s="297"/>
      <c r="AG614" s="117"/>
      <c r="AH614" s="114"/>
      <c r="AI614" s="307"/>
      <c r="AJ614" s="308"/>
      <c r="AK614" s="308"/>
      <c r="AL614" s="308"/>
      <c r="AM614" s="308"/>
      <c r="AN614" s="308"/>
      <c r="AO614" s="308"/>
      <c r="AP614" s="308"/>
      <c r="AQ614" s="308"/>
      <c r="AR614" s="308"/>
      <c r="AS614" s="308"/>
      <c r="AT614" s="308"/>
      <c r="AU614" s="308"/>
      <c r="AV614" s="308"/>
      <c r="AW614" s="308"/>
      <c r="AX614" s="308"/>
      <c r="AY614" s="308"/>
      <c r="AZ614" s="308"/>
      <c r="BA614" s="308"/>
      <c r="BB614" s="308"/>
      <c r="BC614" s="308"/>
      <c r="BD614" s="308"/>
      <c r="BE614" s="308"/>
      <c r="BF614" s="308"/>
      <c r="BG614" s="308"/>
      <c r="BH614" s="308"/>
      <c r="BI614" s="308"/>
      <c r="BJ614" s="309"/>
      <c r="BK614" s="200"/>
      <c r="BL614" s="129"/>
      <c r="BM614" s="160"/>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c r="DH614" s="129"/>
      <c r="DI614" s="129"/>
      <c r="DJ614" s="129"/>
      <c r="DK614" s="129"/>
      <c r="DL614" s="129"/>
      <c r="DM614" s="129"/>
      <c r="DN614" s="129"/>
      <c r="DO614" s="129"/>
      <c r="DP614" s="129"/>
      <c r="DQ614" s="129"/>
      <c r="DR614" s="129"/>
      <c r="DS614" s="129"/>
      <c r="DT614" s="129"/>
      <c r="DU614" s="129"/>
      <c r="DV614" s="129"/>
      <c r="DW614" s="129"/>
      <c r="DX614" s="129"/>
      <c r="DY614" s="129"/>
      <c r="DZ614" s="129"/>
      <c r="EA614" s="129"/>
      <c r="EB614" s="129"/>
      <c r="EC614" s="129"/>
      <c r="ED614" s="129"/>
      <c r="EE614" s="129"/>
      <c r="EF614" s="129"/>
      <c r="EG614" s="129"/>
      <c r="EH614" s="129"/>
      <c r="EI614" s="129"/>
      <c r="EJ614" s="129"/>
      <c r="EK614" s="129"/>
      <c r="EL614" s="129"/>
      <c r="EM614" s="129"/>
      <c r="EN614" s="129"/>
      <c r="EO614" s="129"/>
      <c r="EP614" s="129"/>
      <c r="EQ614" s="129"/>
      <c r="ER614" s="129"/>
      <c r="ES614" s="129"/>
      <c r="ET614" s="129"/>
      <c r="EU614" s="129"/>
      <c r="EV614" s="129"/>
      <c r="EW614" s="129"/>
    </row>
    <row r="615" spans="1:153" ht="19.5" customHeight="1">
      <c r="A615" s="45"/>
      <c r="B615" s="126" t="s">
        <v>149</v>
      </c>
      <c r="C615" s="126"/>
      <c r="D615" s="126"/>
      <c r="E615" s="126"/>
      <c r="F615" s="137"/>
      <c r="G615" s="126"/>
      <c r="H615" s="126"/>
      <c r="I615" s="126"/>
      <c r="J615" s="126"/>
      <c r="K615" s="126"/>
      <c r="L615" s="126"/>
      <c r="M615" s="126"/>
      <c r="N615" s="126"/>
      <c r="O615" s="126"/>
      <c r="P615" s="126"/>
      <c r="Q615" s="126"/>
      <c r="R615" s="310" t="s">
        <v>3287</v>
      </c>
      <c r="S615" s="310"/>
      <c r="T615" s="311"/>
      <c r="U615" s="294"/>
      <c r="V615" s="312"/>
      <c r="W615" s="313"/>
      <c r="X615" s="313"/>
      <c r="Y615" s="313"/>
      <c r="Z615" s="313"/>
      <c r="AA615" s="313"/>
      <c r="AB615" s="313"/>
      <c r="AC615" s="313"/>
      <c r="AD615" s="313"/>
      <c r="AE615" s="313"/>
      <c r="AF615" s="314"/>
      <c r="AG615" s="122"/>
      <c r="AH615" s="115" t="s">
        <v>0</v>
      </c>
      <c r="AI615" s="307"/>
      <c r="AJ615" s="308"/>
      <c r="AK615" s="308"/>
      <c r="AL615" s="308"/>
      <c r="AM615" s="308"/>
      <c r="AN615" s="308"/>
      <c r="AO615" s="308"/>
      <c r="AP615" s="308"/>
      <c r="AQ615" s="308"/>
      <c r="AR615" s="308"/>
      <c r="AS615" s="308"/>
      <c r="AT615" s="308"/>
      <c r="AU615" s="308"/>
      <c r="AV615" s="308"/>
      <c r="AW615" s="308"/>
      <c r="AX615" s="308"/>
      <c r="AY615" s="308"/>
      <c r="AZ615" s="308"/>
      <c r="BA615" s="308"/>
      <c r="BB615" s="308"/>
      <c r="BC615" s="308"/>
      <c r="BD615" s="308"/>
      <c r="BE615" s="308"/>
      <c r="BF615" s="308"/>
      <c r="BG615" s="308"/>
      <c r="BH615" s="308"/>
      <c r="BI615" s="308"/>
      <c r="BJ615" s="309"/>
      <c r="BK615" s="200"/>
      <c r="BL615" s="130" t="str">
        <f>IF(BM615&lt;&gt;"","●","")</f>
        <v/>
      </c>
      <c r="BM615" s="132"/>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31"/>
      <c r="CW615" s="131"/>
      <c r="CX615" s="131"/>
      <c r="CY615" s="129"/>
      <c r="CZ615" s="129"/>
      <c r="DA615" s="129"/>
      <c r="DB615" s="129"/>
      <c r="DC615" s="129"/>
      <c r="DD615" s="129"/>
      <c r="DE615" s="129"/>
      <c r="DF615" s="129"/>
      <c r="DG615" s="129"/>
      <c r="DH615" s="129"/>
      <c r="DI615" s="129"/>
      <c r="DJ615" s="129"/>
      <c r="DK615" s="129"/>
      <c r="DL615" s="129"/>
      <c r="DM615" s="129"/>
      <c r="DN615" s="129"/>
      <c r="DO615" s="129"/>
      <c r="DP615" s="129"/>
      <c r="DQ615" s="129"/>
      <c r="DR615" s="129"/>
      <c r="DS615" s="129"/>
      <c r="DT615" s="129"/>
      <c r="DU615" s="129"/>
      <c r="DV615" s="129"/>
      <c r="DW615" s="129"/>
      <c r="DX615" s="129"/>
      <c r="DY615" s="129"/>
      <c r="DZ615" s="129"/>
      <c r="EA615" s="129"/>
      <c r="EB615" s="129"/>
      <c r="EC615" s="129"/>
      <c r="ED615" s="129"/>
      <c r="EE615" s="129"/>
      <c r="EF615" s="129"/>
      <c r="EG615" s="129"/>
      <c r="EH615" s="129"/>
      <c r="EI615" s="129"/>
      <c r="EJ615" s="129"/>
      <c r="EK615" s="129"/>
      <c r="EL615" s="129"/>
      <c r="EM615" s="129"/>
      <c r="EN615" s="129"/>
      <c r="EO615" s="129"/>
      <c r="EP615" s="129"/>
      <c r="EQ615" s="129"/>
      <c r="ER615" s="129"/>
      <c r="ES615" s="129"/>
      <c r="ET615" s="129"/>
      <c r="EU615" s="129"/>
      <c r="EV615" s="129"/>
      <c r="EW615" s="129"/>
    </row>
    <row r="616" spans="1:153" ht="2.25" customHeight="1" thickBot="1">
      <c r="A616" s="45"/>
      <c r="B616" s="126"/>
      <c r="C616" s="126"/>
      <c r="D616" s="126"/>
      <c r="E616" s="126"/>
      <c r="F616" s="137"/>
      <c r="G616" s="126"/>
      <c r="H616" s="126"/>
      <c r="I616" s="126"/>
      <c r="J616" s="126"/>
      <c r="K616" s="126"/>
      <c r="L616" s="126"/>
      <c r="M616" s="126"/>
      <c r="N616" s="126"/>
      <c r="O616" s="126"/>
      <c r="P616" s="126"/>
      <c r="Q616" s="126"/>
      <c r="R616" s="126"/>
      <c r="S616" s="126"/>
      <c r="T616" s="126"/>
      <c r="U616" s="299"/>
      <c r="V616" s="298"/>
      <c r="W616" s="298"/>
      <c r="X616" s="298"/>
      <c r="Y616" s="298"/>
      <c r="Z616" s="298"/>
      <c r="AA616" s="298"/>
      <c r="AB616" s="298"/>
      <c r="AC616" s="298"/>
      <c r="AD616" s="298"/>
      <c r="AE616" s="298"/>
      <c r="AF616" s="298"/>
      <c r="AG616" s="121"/>
      <c r="AH616" s="116"/>
      <c r="AI616" s="307"/>
      <c r="AJ616" s="308"/>
      <c r="AK616" s="308"/>
      <c r="AL616" s="308"/>
      <c r="AM616" s="308"/>
      <c r="AN616" s="308"/>
      <c r="AO616" s="308"/>
      <c r="AP616" s="308"/>
      <c r="AQ616" s="308"/>
      <c r="AR616" s="308"/>
      <c r="AS616" s="308"/>
      <c r="AT616" s="308"/>
      <c r="AU616" s="308"/>
      <c r="AV616" s="308"/>
      <c r="AW616" s="308"/>
      <c r="AX616" s="308"/>
      <c r="AY616" s="308"/>
      <c r="AZ616" s="308"/>
      <c r="BA616" s="308"/>
      <c r="BB616" s="308"/>
      <c r="BC616" s="308"/>
      <c r="BD616" s="308"/>
      <c r="BE616" s="308"/>
      <c r="BF616" s="308"/>
      <c r="BG616" s="308"/>
      <c r="BH616" s="308"/>
      <c r="BI616" s="308"/>
      <c r="BJ616" s="309"/>
      <c r="BK616" s="200"/>
      <c r="BL616" s="129"/>
      <c r="BM616" s="160"/>
      <c r="BN616" s="129"/>
      <c r="BO616" s="129"/>
      <c r="BP616" s="129"/>
      <c r="BQ616" s="129"/>
      <c r="BR616" s="129"/>
      <c r="BS616" s="129"/>
      <c r="BT616" s="129"/>
      <c r="BU616" s="129"/>
      <c r="BV616" s="129"/>
      <c r="BW616" s="129"/>
      <c r="BX616" s="129"/>
      <c r="BY616" s="129"/>
      <c r="BZ616" s="129"/>
      <c r="CA616" s="129"/>
      <c r="CB616" s="129"/>
      <c r="CC616" s="129"/>
      <c r="CD616" s="129"/>
      <c r="CE616" s="129"/>
      <c r="CF616" s="129"/>
      <c r="CG616" s="129"/>
      <c r="CH616" s="129"/>
      <c r="CI616" s="129"/>
      <c r="CJ616" s="129"/>
      <c r="CK616" s="129"/>
      <c r="CL616" s="129"/>
      <c r="CM616" s="129"/>
      <c r="CN616" s="129"/>
      <c r="CO616" s="129"/>
      <c r="CP616" s="129"/>
      <c r="CQ616" s="129"/>
      <c r="CR616" s="129"/>
      <c r="CS616" s="129"/>
      <c r="CT616" s="129"/>
      <c r="CU616" s="129"/>
      <c r="CV616" s="129"/>
      <c r="CW616" s="129"/>
      <c r="CX616" s="129"/>
      <c r="CY616" s="129"/>
      <c r="CZ616" s="129"/>
      <c r="DA616" s="129"/>
      <c r="DB616" s="129"/>
      <c r="DC616" s="129"/>
      <c r="DD616" s="129"/>
      <c r="DE616" s="129"/>
      <c r="DF616" s="129"/>
      <c r="DG616" s="129"/>
      <c r="DH616" s="129"/>
      <c r="DI616" s="129"/>
      <c r="DJ616" s="129"/>
      <c r="DK616" s="129"/>
      <c r="DL616" s="129"/>
      <c r="DM616" s="129"/>
      <c r="DN616" s="129"/>
      <c r="DO616" s="129"/>
      <c r="DP616" s="129"/>
      <c r="DQ616" s="129"/>
      <c r="DR616" s="129"/>
      <c r="DS616" s="129"/>
      <c r="DT616" s="129"/>
      <c r="DU616" s="129"/>
      <c r="DV616" s="129"/>
      <c r="DW616" s="129"/>
      <c r="DX616" s="129"/>
      <c r="DY616" s="129"/>
      <c r="DZ616" s="129"/>
      <c r="EA616" s="129"/>
      <c r="EB616" s="129"/>
      <c r="EC616" s="129"/>
      <c r="ED616" s="129"/>
      <c r="EE616" s="129"/>
      <c r="EF616" s="129"/>
      <c r="EG616" s="129"/>
      <c r="EH616" s="129"/>
      <c r="EI616" s="129"/>
      <c r="EJ616" s="129"/>
      <c r="EK616" s="129"/>
      <c r="EL616" s="129"/>
      <c r="EM616" s="129"/>
      <c r="EN616" s="129"/>
      <c r="EO616" s="129"/>
      <c r="EP616" s="129"/>
      <c r="EQ616" s="129"/>
      <c r="ER616" s="129"/>
      <c r="ES616" s="129"/>
      <c r="ET616" s="129"/>
      <c r="EU616" s="129"/>
      <c r="EV616" s="129"/>
      <c r="EW616" s="129"/>
    </row>
    <row r="617" spans="1:153" ht="2.25" customHeight="1">
      <c r="A617" s="50"/>
      <c r="B617" s="321" t="s">
        <v>150</v>
      </c>
      <c r="C617" s="332"/>
      <c r="D617" s="332"/>
      <c r="E617" s="332"/>
      <c r="F617" s="332"/>
      <c r="G617" s="332"/>
      <c r="H617" s="332"/>
      <c r="I617" s="332"/>
      <c r="J617" s="332"/>
      <c r="K617" s="332"/>
      <c r="L617" s="332"/>
      <c r="M617" s="332"/>
      <c r="N617" s="332"/>
      <c r="O617" s="332"/>
      <c r="P617" s="332"/>
      <c r="Q617" s="332"/>
      <c r="R617" s="291"/>
      <c r="S617" s="291"/>
      <c r="T617" s="291"/>
      <c r="U617" s="296"/>
      <c r="V617" s="297"/>
      <c r="W617" s="297"/>
      <c r="X617" s="297"/>
      <c r="Y617" s="297"/>
      <c r="Z617" s="297"/>
      <c r="AA617" s="297"/>
      <c r="AB617" s="297"/>
      <c r="AC617" s="297"/>
      <c r="AD617" s="297"/>
      <c r="AE617" s="297"/>
      <c r="AF617" s="297"/>
      <c r="AG617" s="117"/>
      <c r="AH617" s="114"/>
      <c r="AI617" s="307"/>
      <c r="AJ617" s="308"/>
      <c r="AK617" s="308"/>
      <c r="AL617" s="308"/>
      <c r="AM617" s="308"/>
      <c r="AN617" s="308"/>
      <c r="AO617" s="308"/>
      <c r="AP617" s="308"/>
      <c r="AQ617" s="308"/>
      <c r="AR617" s="308"/>
      <c r="AS617" s="308"/>
      <c r="AT617" s="308"/>
      <c r="AU617" s="308"/>
      <c r="AV617" s="308"/>
      <c r="AW617" s="308"/>
      <c r="AX617" s="308"/>
      <c r="AY617" s="308"/>
      <c r="AZ617" s="308"/>
      <c r="BA617" s="308"/>
      <c r="BB617" s="308"/>
      <c r="BC617" s="308"/>
      <c r="BD617" s="308"/>
      <c r="BE617" s="308"/>
      <c r="BF617" s="308"/>
      <c r="BG617" s="308"/>
      <c r="BH617" s="308"/>
      <c r="BI617" s="308"/>
      <c r="BJ617" s="309"/>
      <c r="BK617" s="200"/>
      <c r="BL617" s="129"/>
      <c r="BM617" s="160"/>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c r="DH617" s="129"/>
      <c r="DI617" s="129"/>
      <c r="DJ617" s="129"/>
      <c r="DK617" s="129"/>
      <c r="DL617" s="129"/>
      <c r="DM617" s="129"/>
      <c r="DN617" s="129"/>
      <c r="DO617" s="129"/>
      <c r="DP617" s="129"/>
      <c r="DQ617" s="129"/>
      <c r="DR617" s="129"/>
      <c r="DS617" s="129"/>
      <c r="DT617" s="129"/>
      <c r="DU617" s="129"/>
      <c r="DV617" s="129"/>
      <c r="DW617" s="129"/>
      <c r="DX617" s="129"/>
      <c r="DY617" s="129"/>
      <c r="DZ617" s="129"/>
      <c r="EA617" s="129"/>
      <c r="EB617" s="129"/>
      <c r="EC617" s="129"/>
      <c r="ED617" s="129"/>
      <c r="EE617" s="129"/>
      <c r="EF617" s="129"/>
      <c r="EG617" s="129"/>
      <c r="EH617" s="129"/>
      <c r="EI617" s="129"/>
      <c r="EJ617" s="129"/>
      <c r="EK617" s="129"/>
      <c r="EL617" s="129"/>
      <c r="EM617" s="129"/>
      <c r="EN617" s="129"/>
      <c r="EO617" s="129"/>
      <c r="EP617" s="129"/>
      <c r="EQ617" s="129"/>
      <c r="ER617" s="129"/>
      <c r="ES617" s="129"/>
      <c r="ET617" s="129"/>
      <c r="EU617" s="129"/>
      <c r="EV617" s="129"/>
      <c r="EW617" s="129"/>
    </row>
    <row r="618" spans="1:153" ht="19.5" customHeight="1">
      <c r="A618" s="45"/>
      <c r="B618" s="333"/>
      <c r="C618" s="334"/>
      <c r="D618" s="334"/>
      <c r="E618" s="334"/>
      <c r="F618" s="334"/>
      <c r="G618" s="334"/>
      <c r="H618" s="334"/>
      <c r="I618" s="334"/>
      <c r="J618" s="334"/>
      <c r="K618" s="334"/>
      <c r="L618" s="334"/>
      <c r="M618" s="334"/>
      <c r="N618" s="334"/>
      <c r="O618" s="334"/>
      <c r="P618" s="334"/>
      <c r="Q618" s="334"/>
      <c r="R618" s="310" t="s">
        <v>3288</v>
      </c>
      <c r="S618" s="310"/>
      <c r="T618" s="311"/>
      <c r="U618" s="294"/>
      <c r="V618" s="312"/>
      <c r="W618" s="313"/>
      <c r="X618" s="313"/>
      <c r="Y618" s="313"/>
      <c r="Z618" s="313"/>
      <c r="AA618" s="313"/>
      <c r="AB618" s="313"/>
      <c r="AC618" s="313"/>
      <c r="AD618" s="313"/>
      <c r="AE618" s="313"/>
      <c r="AF618" s="314"/>
      <c r="AG618" s="122"/>
      <c r="AH618" s="115" t="s">
        <v>0</v>
      </c>
      <c r="AI618" s="307"/>
      <c r="AJ618" s="308"/>
      <c r="AK618" s="308"/>
      <c r="AL618" s="308"/>
      <c r="AM618" s="308"/>
      <c r="AN618" s="308"/>
      <c r="AO618" s="308"/>
      <c r="AP618" s="308"/>
      <c r="AQ618" s="308"/>
      <c r="AR618" s="308"/>
      <c r="AS618" s="308"/>
      <c r="AT618" s="308"/>
      <c r="AU618" s="308"/>
      <c r="AV618" s="308"/>
      <c r="AW618" s="308"/>
      <c r="AX618" s="308"/>
      <c r="AY618" s="308"/>
      <c r="AZ618" s="308"/>
      <c r="BA618" s="308"/>
      <c r="BB618" s="308"/>
      <c r="BC618" s="308"/>
      <c r="BD618" s="308"/>
      <c r="BE618" s="308"/>
      <c r="BF618" s="308"/>
      <c r="BG618" s="308"/>
      <c r="BH618" s="308"/>
      <c r="BI618" s="308"/>
      <c r="BJ618" s="309"/>
      <c r="BK618" s="200"/>
      <c r="BL618" s="130" t="str">
        <f>IF(BM618&lt;&gt;"","●","")</f>
        <v/>
      </c>
      <c r="BM618" s="132" t="str">
        <f>IF(AND(OR(V618=0,V618=""),OR(V621+V624&gt;0,AJ621+AJ624&gt;0,AX621+AX624&gt;0)),"当該項目の「レセプト件数」が「0」か「空白」となっていますが、内訳の項目の「レセプト件数」が1以上となっています。正しいレセプト件数をご記入ください。",IF(COUNTIF(BL621:BL624,"●")&gt;0,"内訳の項目に記入内容の見直しが必要な欄があります。メッセージの内容をご確認のうえ、適宜、ご修正ください。",IF(OR(V618&lt;MAX(V621,V624),V618&gt;V621+V624),"当該項目の「レセプト件数」が、内訳の個別の項目の数値を下回っているか、内訳の合計よりも大きくなっています。正しいレセプト件数をご記入ください。","")))</f>
        <v/>
      </c>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131"/>
      <c r="CW618" s="131"/>
      <c r="CX618" s="131"/>
      <c r="CY618" s="129"/>
      <c r="CZ618" s="129"/>
      <c r="DA618" s="129"/>
      <c r="DB618" s="129"/>
      <c r="DC618" s="129"/>
      <c r="DD618" s="129"/>
      <c r="DE618" s="129"/>
      <c r="DF618" s="129"/>
      <c r="DG618" s="129"/>
      <c r="DH618" s="129"/>
      <c r="DI618" s="129"/>
      <c r="DJ618" s="129"/>
      <c r="DK618" s="129"/>
      <c r="DL618" s="129"/>
      <c r="DM618" s="129"/>
      <c r="DN618" s="129"/>
      <c r="DO618" s="129"/>
      <c r="DP618" s="129"/>
      <c r="DQ618" s="129"/>
      <c r="DR618" s="129"/>
      <c r="DS618" s="129"/>
      <c r="DT618" s="129"/>
      <c r="DU618" s="129"/>
      <c r="DV618" s="129"/>
      <c r="DW618" s="129"/>
      <c r="DX618" s="129"/>
      <c r="DY618" s="129"/>
      <c r="DZ618" s="129"/>
      <c r="EA618" s="129"/>
      <c r="EB618" s="129"/>
      <c r="EC618" s="129"/>
      <c r="ED618" s="129"/>
      <c r="EE618" s="129"/>
      <c r="EF618" s="129"/>
      <c r="EG618" s="129"/>
      <c r="EH618" s="129"/>
      <c r="EI618" s="129"/>
      <c r="EJ618" s="129"/>
      <c r="EK618" s="129"/>
      <c r="EL618" s="129"/>
      <c r="EM618" s="129"/>
      <c r="EN618" s="129"/>
      <c r="EO618" s="129"/>
      <c r="EP618" s="129"/>
      <c r="EQ618" s="129"/>
      <c r="ER618" s="129"/>
      <c r="ES618" s="129"/>
      <c r="ET618" s="129"/>
      <c r="EU618" s="129"/>
      <c r="EV618" s="129"/>
      <c r="EW618" s="129"/>
    </row>
    <row r="619" spans="1:153" ht="2.25" customHeight="1" thickBot="1">
      <c r="A619" s="45"/>
      <c r="B619" s="333"/>
      <c r="C619" s="336"/>
      <c r="D619" s="336"/>
      <c r="E619" s="336"/>
      <c r="F619" s="336"/>
      <c r="G619" s="336"/>
      <c r="H619" s="336"/>
      <c r="I619" s="336"/>
      <c r="J619" s="336"/>
      <c r="K619" s="336"/>
      <c r="L619" s="336"/>
      <c r="M619" s="336"/>
      <c r="N619" s="336"/>
      <c r="O619" s="336"/>
      <c r="P619" s="336"/>
      <c r="Q619" s="336"/>
      <c r="R619" s="126"/>
      <c r="S619" s="126"/>
      <c r="T619" s="126"/>
      <c r="U619" s="299"/>
      <c r="V619" s="298"/>
      <c r="W619" s="298"/>
      <c r="X619" s="298"/>
      <c r="Y619" s="298"/>
      <c r="Z619" s="298"/>
      <c r="AA619" s="298"/>
      <c r="AB619" s="298"/>
      <c r="AC619" s="298"/>
      <c r="AD619" s="298"/>
      <c r="AE619" s="298"/>
      <c r="AF619" s="298"/>
      <c r="AG619" s="121"/>
      <c r="AH619" s="116"/>
      <c r="AI619" s="307"/>
      <c r="AJ619" s="308"/>
      <c r="AK619" s="308"/>
      <c r="AL619" s="308"/>
      <c r="AM619" s="308"/>
      <c r="AN619" s="308"/>
      <c r="AO619" s="308"/>
      <c r="AP619" s="308"/>
      <c r="AQ619" s="308"/>
      <c r="AR619" s="308"/>
      <c r="AS619" s="308"/>
      <c r="AT619" s="308"/>
      <c r="AU619" s="308"/>
      <c r="AV619" s="308"/>
      <c r="AW619" s="308"/>
      <c r="AX619" s="308"/>
      <c r="AY619" s="308"/>
      <c r="AZ619" s="308"/>
      <c r="BA619" s="308"/>
      <c r="BB619" s="308"/>
      <c r="BC619" s="308"/>
      <c r="BD619" s="308"/>
      <c r="BE619" s="308"/>
      <c r="BF619" s="308"/>
      <c r="BG619" s="308"/>
      <c r="BH619" s="308"/>
      <c r="BI619" s="308"/>
      <c r="BJ619" s="309"/>
      <c r="BK619" s="200"/>
      <c r="BL619" s="129"/>
      <c r="BM619" s="160"/>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c r="DH619" s="129"/>
      <c r="DI619" s="129"/>
      <c r="DJ619" s="129"/>
      <c r="DK619" s="129"/>
      <c r="DL619" s="129"/>
      <c r="DM619" s="129"/>
      <c r="DN619" s="129"/>
      <c r="DO619" s="129"/>
      <c r="DP619" s="129"/>
      <c r="DQ619" s="129"/>
      <c r="DR619" s="129"/>
      <c r="DS619" s="129"/>
      <c r="DT619" s="129"/>
      <c r="DU619" s="129"/>
      <c r="DV619" s="129"/>
      <c r="DW619" s="129"/>
      <c r="DX619" s="129"/>
      <c r="DY619" s="129"/>
      <c r="DZ619" s="129"/>
      <c r="EA619" s="129"/>
      <c r="EB619" s="129"/>
      <c r="EC619" s="129"/>
      <c r="ED619" s="129"/>
      <c r="EE619" s="129"/>
      <c r="EF619" s="129"/>
      <c r="EG619" s="129"/>
      <c r="EH619" s="129"/>
      <c r="EI619" s="129"/>
      <c r="EJ619" s="129"/>
      <c r="EK619" s="129"/>
      <c r="EL619" s="129"/>
      <c r="EM619" s="129"/>
      <c r="EN619" s="129"/>
      <c r="EO619" s="129"/>
      <c r="EP619" s="129"/>
      <c r="EQ619" s="129"/>
      <c r="ER619" s="129"/>
      <c r="ES619" s="129"/>
      <c r="ET619" s="129"/>
      <c r="EU619" s="129"/>
      <c r="EV619" s="129"/>
      <c r="EW619" s="129"/>
    </row>
    <row r="620" spans="1:153" ht="2.25" customHeight="1">
      <c r="A620" s="50"/>
      <c r="B620" s="57"/>
      <c r="C620" s="321" t="s">
        <v>170</v>
      </c>
      <c r="D620" s="322"/>
      <c r="E620" s="322"/>
      <c r="F620" s="322"/>
      <c r="G620" s="322"/>
      <c r="H620" s="322"/>
      <c r="I620" s="322"/>
      <c r="J620" s="322"/>
      <c r="K620" s="322"/>
      <c r="L620" s="322"/>
      <c r="M620" s="322"/>
      <c r="N620" s="322"/>
      <c r="O620" s="322"/>
      <c r="P620" s="322"/>
      <c r="Q620" s="322"/>
      <c r="R620" s="291"/>
      <c r="S620" s="291"/>
      <c r="T620" s="291"/>
      <c r="U620" s="296"/>
      <c r="V620" s="297"/>
      <c r="W620" s="297"/>
      <c r="X620" s="297"/>
      <c r="Y620" s="297"/>
      <c r="Z620" s="297"/>
      <c r="AA620" s="297"/>
      <c r="AB620" s="297"/>
      <c r="AC620" s="297"/>
      <c r="AD620" s="297"/>
      <c r="AE620" s="297"/>
      <c r="AF620" s="297"/>
      <c r="AG620" s="117"/>
      <c r="AH620" s="114"/>
      <c r="AI620" s="307"/>
      <c r="AJ620" s="308"/>
      <c r="AK620" s="308"/>
      <c r="AL620" s="308"/>
      <c r="AM620" s="308"/>
      <c r="AN620" s="308"/>
      <c r="AO620" s="308"/>
      <c r="AP620" s="308"/>
      <c r="AQ620" s="308"/>
      <c r="AR620" s="308"/>
      <c r="AS620" s="308"/>
      <c r="AT620" s="308"/>
      <c r="AU620" s="308"/>
      <c r="AV620" s="308"/>
      <c r="AW620" s="308"/>
      <c r="AX620" s="308"/>
      <c r="AY620" s="308"/>
      <c r="AZ620" s="308"/>
      <c r="BA620" s="308"/>
      <c r="BB620" s="308"/>
      <c r="BC620" s="308"/>
      <c r="BD620" s="308"/>
      <c r="BE620" s="308"/>
      <c r="BF620" s="308"/>
      <c r="BG620" s="308"/>
      <c r="BH620" s="308"/>
      <c r="BI620" s="308"/>
      <c r="BJ620" s="309"/>
      <c r="BK620" s="200"/>
      <c r="BL620" s="129"/>
      <c r="BM620" s="160"/>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c r="DH620" s="129"/>
      <c r="DI620" s="129"/>
      <c r="DJ620" s="129"/>
      <c r="DK620" s="129"/>
      <c r="DL620" s="129"/>
      <c r="DM620" s="129"/>
      <c r="DN620" s="129"/>
      <c r="DO620" s="129"/>
      <c r="DP620" s="129"/>
      <c r="DQ620" s="129"/>
      <c r="DR620" s="129"/>
      <c r="DS620" s="129"/>
      <c r="DT620" s="129"/>
      <c r="DU620" s="129"/>
      <c r="DV620" s="129"/>
      <c r="DW620" s="129"/>
      <c r="DX620" s="129"/>
      <c r="DY620" s="129"/>
      <c r="DZ620" s="129"/>
      <c r="EA620" s="129"/>
      <c r="EB620" s="129"/>
      <c r="EC620" s="129"/>
      <c r="ED620" s="129"/>
      <c r="EE620" s="129"/>
      <c r="EF620" s="129"/>
      <c r="EG620" s="129"/>
      <c r="EH620" s="129"/>
      <c r="EI620" s="129"/>
      <c r="EJ620" s="129"/>
      <c r="EK620" s="129"/>
      <c r="EL620" s="129"/>
      <c r="EM620" s="129"/>
      <c r="EN620" s="129"/>
      <c r="EO620" s="129"/>
      <c r="EP620" s="129"/>
      <c r="EQ620" s="129"/>
      <c r="ER620" s="129"/>
      <c r="ES620" s="129"/>
      <c r="ET620" s="129"/>
      <c r="EU620" s="129"/>
      <c r="EV620" s="129"/>
      <c r="EW620" s="129"/>
    </row>
    <row r="621" spans="1:153" ht="19.5" customHeight="1">
      <c r="A621" s="45"/>
      <c r="B621" s="57"/>
      <c r="C621" s="323"/>
      <c r="D621" s="324"/>
      <c r="E621" s="324"/>
      <c r="F621" s="324"/>
      <c r="G621" s="324"/>
      <c r="H621" s="324"/>
      <c r="I621" s="324"/>
      <c r="J621" s="324"/>
      <c r="K621" s="324"/>
      <c r="L621" s="324"/>
      <c r="M621" s="324"/>
      <c r="N621" s="324"/>
      <c r="O621" s="324"/>
      <c r="P621" s="324"/>
      <c r="Q621" s="324"/>
      <c r="R621" s="310" t="s">
        <v>3289</v>
      </c>
      <c r="S621" s="310"/>
      <c r="T621" s="311"/>
      <c r="U621" s="294"/>
      <c r="V621" s="312"/>
      <c r="W621" s="313"/>
      <c r="X621" s="313"/>
      <c r="Y621" s="313"/>
      <c r="Z621" s="313"/>
      <c r="AA621" s="313"/>
      <c r="AB621" s="313"/>
      <c r="AC621" s="313"/>
      <c r="AD621" s="313"/>
      <c r="AE621" s="313"/>
      <c r="AF621" s="314"/>
      <c r="AG621" s="122"/>
      <c r="AH621" s="115" t="s">
        <v>0</v>
      </c>
      <c r="AI621" s="307"/>
      <c r="AJ621" s="308"/>
      <c r="AK621" s="308"/>
      <c r="AL621" s="308"/>
      <c r="AM621" s="308"/>
      <c r="AN621" s="308"/>
      <c r="AO621" s="308"/>
      <c r="AP621" s="308"/>
      <c r="AQ621" s="308"/>
      <c r="AR621" s="308"/>
      <c r="AS621" s="308"/>
      <c r="AT621" s="308"/>
      <c r="AU621" s="308"/>
      <c r="AV621" s="308"/>
      <c r="AW621" s="308"/>
      <c r="AX621" s="308"/>
      <c r="AY621" s="308"/>
      <c r="AZ621" s="308"/>
      <c r="BA621" s="308"/>
      <c r="BB621" s="308"/>
      <c r="BC621" s="308"/>
      <c r="BD621" s="308"/>
      <c r="BE621" s="308"/>
      <c r="BF621" s="308"/>
      <c r="BG621" s="308"/>
      <c r="BH621" s="308"/>
      <c r="BI621" s="308"/>
      <c r="BJ621" s="309"/>
      <c r="BK621" s="200"/>
      <c r="BL621" s="130" t="str">
        <f>IF(BM621&lt;&gt;"","●","")</f>
        <v/>
      </c>
      <c r="BM621" s="132"/>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131"/>
      <c r="CW621" s="131"/>
      <c r="CX621" s="131"/>
      <c r="CY621" s="129"/>
      <c r="CZ621" s="129"/>
      <c r="DA621" s="129"/>
      <c r="DB621" s="129"/>
      <c r="DC621" s="129"/>
      <c r="DD621" s="129"/>
      <c r="DE621" s="129"/>
      <c r="DF621" s="129"/>
      <c r="DG621" s="129"/>
      <c r="DH621" s="129"/>
      <c r="DI621" s="129"/>
      <c r="DJ621" s="129"/>
      <c r="DK621" s="129"/>
      <c r="DL621" s="129"/>
      <c r="DM621" s="129"/>
      <c r="DN621" s="129"/>
      <c r="DO621" s="129"/>
      <c r="DP621" s="129"/>
      <c r="DQ621" s="129"/>
      <c r="DR621" s="129"/>
      <c r="DS621" s="129"/>
      <c r="DT621" s="129"/>
      <c r="DU621" s="129"/>
      <c r="DV621" s="129"/>
      <c r="DW621" s="129"/>
      <c r="DX621" s="129"/>
      <c r="DY621" s="129"/>
      <c r="DZ621" s="129"/>
      <c r="EA621" s="129"/>
      <c r="EB621" s="129"/>
      <c r="EC621" s="129"/>
      <c r="ED621" s="129"/>
      <c r="EE621" s="129"/>
      <c r="EF621" s="129"/>
      <c r="EG621" s="129"/>
      <c r="EH621" s="129"/>
      <c r="EI621" s="129"/>
      <c r="EJ621" s="129"/>
      <c r="EK621" s="129"/>
      <c r="EL621" s="129"/>
      <c r="EM621" s="129"/>
      <c r="EN621" s="129"/>
      <c r="EO621" s="129"/>
      <c r="EP621" s="129"/>
      <c r="EQ621" s="129"/>
      <c r="ER621" s="129"/>
      <c r="ES621" s="129"/>
      <c r="ET621" s="129"/>
      <c r="EU621" s="129"/>
      <c r="EV621" s="129"/>
      <c r="EW621" s="129"/>
    </row>
    <row r="622" spans="1:153" ht="2.25" customHeight="1" thickBot="1">
      <c r="A622" s="45"/>
      <c r="B622" s="56"/>
      <c r="C622" s="325"/>
      <c r="D622" s="326"/>
      <c r="E622" s="326"/>
      <c r="F622" s="326"/>
      <c r="G622" s="326"/>
      <c r="H622" s="326"/>
      <c r="I622" s="326"/>
      <c r="J622" s="326"/>
      <c r="K622" s="326"/>
      <c r="L622" s="326"/>
      <c r="M622" s="326"/>
      <c r="N622" s="326"/>
      <c r="O622" s="326"/>
      <c r="P622" s="326"/>
      <c r="Q622" s="326"/>
      <c r="R622" s="126"/>
      <c r="S622" s="126"/>
      <c r="T622" s="126"/>
      <c r="U622" s="299"/>
      <c r="V622" s="298"/>
      <c r="W622" s="298"/>
      <c r="X622" s="298"/>
      <c r="Y622" s="298"/>
      <c r="Z622" s="298"/>
      <c r="AA622" s="298"/>
      <c r="AB622" s="298"/>
      <c r="AC622" s="298"/>
      <c r="AD622" s="298"/>
      <c r="AE622" s="298"/>
      <c r="AF622" s="298"/>
      <c r="AG622" s="121"/>
      <c r="AH622" s="116"/>
      <c r="AI622" s="307"/>
      <c r="AJ622" s="308"/>
      <c r="AK622" s="308"/>
      <c r="AL622" s="308"/>
      <c r="AM622" s="308"/>
      <c r="AN622" s="308"/>
      <c r="AO622" s="308"/>
      <c r="AP622" s="308"/>
      <c r="AQ622" s="308"/>
      <c r="AR622" s="308"/>
      <c r="AS622" s="308"/>
      <c r="AT622" s="308"/>
      <c r="AU622" s="308"/>
      <c r="AV622" s="308"/>
      <c r="AW622" s="308"/>
      <c r="AX622" s="308"/>
      <c r="AY622" s="308"/>
      <c r="AZ622" s="308"/>
      <c r="BA622" s="308"/>
      <c r="BB622" s="308"/>
      <c r="BC622" s="308"/>
      <c r="BD622" s="308"/>
      <c r="BE622" s="308"/>
      <c r="BF622" s="308"/>
      <c r="BG622" s="308"/>
      <c r="BH622" s="308"/>
      <c r="BI622" s="308"/>
      <c r="BJ622" s="309"/>
      <c r="BK622" s="200"/>
      <c r="BL622" s="129"/>
      <c r="BM622" s="160"/>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c r="DH622" s="129"/>
      <c r="DI622" s="129"/>
      <c r="DJ622" s="129"/>
      <c r="DK622" s="129"/>
      <c r="DL622" s="129"/>
      <c r="DM622" s="129"/>
      <c r="DN622" s="129"/>
      <c r="DO622" s="129"/>
      <c r="DP622" s="129"/>
      <c r="DQ622" s="129"/>
      <c r="DR622" s="129"/>
      <c r="DS622" s="129"/>
      <c r="DT622" s="129"/>
      <c r="DU622" s="129"/>
      <c r="DV622" s="129"/>
      <c r="DW622" s="129"/>
      <c r="DX622" s="129"/>
      <c r="DY622" s="129"/>
      <c r="DZ622" s="129"/>
      <c r="EA622" s="129"/>
      <c r="EB622" s="129"/>
      <c r="EC622" s="129"/>
      <c r="ED622" s="129"/>
      <c r="EE622" s="129"/>
      <c r="EF622" s="129"/>
      <c r="EG622" s="129"/>
      <c r="EH622" s="129"/>
      <c r="EI622" s="129"/>
      <c r="EJ622" s="129"/>
      <c r="EK622" s="129"/>
      <c r="EL622" s="129"/>
      <c r="EM622" s="129"/>
      <c r="EN622" s="129"/>
      <c r="EO622" s="129"/>
      <c r="EP622" s="129"/>
      <c r="EQ622" s="129"/>
      <c r="ER622" s="129"/>
      <c r="ES622" s="129"/>
      <c r="ET622" s="129"/>
      <c r="EU622" s="129"/>
      <c r="EV622" s="129"/>
      <c r="EW622" s="129"/>
    </row>
    <row r="623" spans="1:153" ht="2.25" customHeight="1">
      <c r="A623" s="50"/>
      <c r="B623" s="55"/>
      <c r="C623" s="321" t="s">
        <v>171</v>
      </c>
      <c r="D623" s="322"/>
      <c r="E623" s="322"/>
      <c r="F623" s="322"/>
      <c r="G623" s="322"/>
      <c r="H623" s="322"/>
      <c r="I623" s="322"/>
      <c r="J623" s="322"/>
      <c r="K623" s="322"/>
      <c r="L623" s="322"/>
      <c r="M623" s="322"/>
      <c r="N623" s="322"/>
      <c r="O623" s="322"/>
      <c r="P623" s="322"/>
      <c r="Q623" s="322"/>
      <c r="R623" s="291"/>
      <c r="S623" s="291"/>
      <c r="T623" s="61"/>
      <c r="U623" s="296"/>
      <c r="V623" s="297"/>
      <c r="W623" s="297"/>
      <c r="X623" s="297"/>
      <c r="Y623" s="297"/>
      <c r="Z623" s="297"/>
      <c r="AA623" s="297"/>
      <c r="AB623" s="297"/>
      <c r="AC623" s="297"/>
      <c r="AD623" s="297"/>
      <c r="AE623" s="297"/>
      <c r="AF623" s="297"/>
      <c r="AG623" s="117"/>
      <c r="AH623" s="114"/>
      <c r="AI623" s="307"/>
      <c r="AJ623" s="308"/>
      <c r="AK623" s="308"/>
      <c r="AL623" s="308"/>
      <c r="AM623" s="308"/>
      <c r="AN623" s="308"/>
      <c r="AO623" s="308"/>
      <c r="AP623" s="308"/>
      <c r="AQ623" s="308"/>
      <c r="AR623" s="308"/>
      <c r="AS623" s="308"/>
      <c r="AT623" s="308"/>
      <c r="AU623" s="308"/>
      <c r="AV623" s="308"/>
      <c r="AW623" s="308"/>
      <c r="AX623" s="308"/>
      <c r="AY623" s="308"/>
      <c r="AZ623" s="308"/>
      <c r="BA623" s="308"/>
      <c r="BB623" s="308"/>
      <c r="BC623" s="308"/>
      <c r="BD623" s="308"/>
      <c r="BE623" s="308"/>
      <c r="BF623" s="308"/>
      <c r="BG623" s="308"/>
      <c r="BH623" s="308"/>
      <c r="BI623" s="308"/>
      <c r="BJ623" s="309"/>
      <c r="BK623" s="200"/>
      <c r="BL623" s="129"/>
      <c r="BM623" s="160"/>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c r="DH623" s="129"/>
      <c r="DI623" s="129"/>
      <c r="DJ623" s="129"/>
      <c r="DK623" s="129"/>
      <c r="DL623" s="129"/>
      <c r="DM623" s="129"/>
      <c r="DN623" s="129"/>
      <c r="DO623" s="129"/>
      <c r="DP623" s="129"/>
      <c r="DQ623" s="129"/>
      <c r="DR623" s="129"/>
      <c r="DS623" s="129"/>
      <c r="DT623" s="129"/>
      <c r="DU623" s="129"/>
      <c r="DV623" s="129"/>
      <c r="DW623" s="129"/>
      <c r="DX623" s="129"/>
      <c r="DY623" s="129"/>
      <c r="DZ623" s="129"/>
      <c r="EA623" s="129"/>
      <c r="EB623" s="129"/>
      <c r="EC623" s="129"/>
      <c r="ED623" s="129"/>
      <c r="EE623" s="129"/>
      <c r="EF623" s="129"/>
      <c r="EG623" s="129"/>
      <c r="EH623" s="129"/>
      <c r="EI623" s="129"/>
      <c r="EJ623" s="129"/>
      <c r="EK623" s="129"/>
      <c r="EL623" s="129"/>
      <c r="EM623" s="129"/>
      <c r="EN623" s="129"/>
      <c r="EO623" s="129"/>
      <c r="EP623" s="129"/>
      <c r="EQ623" s="129"/>
      <c r="ER623" s="129"/>
      <c r="ES623" s="129"/>
      <c r="ET623" s="129"/>
      <c r="EU623" s="129"/>
      <c r="EV623" s="129"/>
      <c r="EW623" s="129"/>
    </row>
    <row r="624" spans="1:153" ht="19.5" customHeight="1">
      <c r="A624" s="45"/>
      <c r="B624" s="55"/>
      <c r="C624" s="323"/>
      <c r="D624" s="324"/>
      <c r="E624" s="324"/>
      <c r="F624" s="324"/>
      <c r="G624" s="324"/>
      <c r="H624" s="324"/>
      <c r="I624" s="324"/>
      <c r="J624" s="324"/>
      <c r="K624" s="324"/>
      <c r="L624" s="324"/>
      <c r="M624" s="324"/>
      <c r="N624" s="324"/>
      <c r="O624" s="324"/>
      <c r="P624" s="324"/>
      <c r="Q624" s="324"/>
      <c r="R624" s="310" t="s">
        <v>3290</v>
      </c>
      <c r="S624" s="310"/>
      <c r="T624" s="311"/>
      <c r="U624" s="294"/>
      <c r="V624" s="312"/>
      <c r="W624" s="313"/>
      <c r="X624" s="313"/>
      <c r="Y624" s="313"/>
      <c r="Z624" s="313"/>
      <c r="AA624" s="313"/>
      <c r="AB624" s="313"/>
      <c r="AC624" s="313"/>
      <c r="AD624" s="313"/>
      <c r="AE624" s="313"/>
      <c r="AF624" s="314"/>
      <c r="AG624" s="122"/>
      <c r="AH624" s="115" t="s">
        <v>0</v>
      </c>
      <c r="AI624" s="307"/>
      <c r="AJ624" s="308"/>
      <c r="AK624" s="308"/>
      <c r="AL624" s="308"/>
      <c r="AM624" s="308"/>
      <c r="AN624" s="308"/>
      <c r="AO624" s="308"/>
      <c r="AP624" s="308"/>
      <c r="AQ624" s="308"/>
      <c r="AR624" s="308"/>
      <c r="AS624" s="308"/>
      <c r="AT624" s="308"/>
      <c r="AU624" s="308"/>
      <c r="AV624" s="308"/>
      <c r="AW624" s="308"/>
      <c r="AX624" s="308"/>
      <c r="AY624" s="308"/>
      <c r="AZ624" s="308"/>
      <c r="BA624" s="308"/>
      <c r="BB624" s="308"/>
      <c r="BC624" s="308"/>
      <c r="BD624" s="308"/>
      <c r="BE624" s="308"/>
      <c r="BF624" s="308"/>
      <c r="BG624" s="308"/>
      <c r="BH624" s="308"/>
      <c r="BI624" s="308"/>
      <c r="BJ624" s="309"/>
      <c r="BK624" s="200"/>
      <c r="BL624" s="130" t="str">
        <f>IF(BM624&lt;&gt;"","●","")</f>
        <v/>
      </c>
      <c r="BM624" s="132"/>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131"/>
      <c r="CW624" s="131"/>
      <c r="CX624" s="131"/>
      <c r="CY624" s="129"/>
      <c r="CZ624" s="129"/>
      <c r="DA624" s="129"/>
      <c r="DB624" s="129"/>
      <c r="DC624" s="129"/>
      <c r="DD624" s="129"/>
      <c r="DE624" s="129"/>
      <c r="DF624" s="129"/>
      <c r="DG624" s="129"/>
      <c r="DH624" s="129"/>
      <c r="DI624" s="129"/>
      <c r="DJ624" s="129"/>
      <c r="DK624" s="129"/>
      <c r="DL624" s="129"/>
      <c r="DM624" s="129"/>
      <c r="DN624" s="129"/>
      <c r="DO624" s="129"/>
      <c r="DP624" s="129"/>
      <c r="DQ624" s="129"/>
      <c r="DR624" s="129"/>
      <c r="DS624" s="129"/>
      <c r="DT624" s="129"/>
      <c r="DU624" s="129"/>
      <c r="DV624" s="129"/>
      <c r="DW624" s="129"/>
      <c r="DX624" s="129"/>
      <c r="DY624" s="129"/>
      <c r="DZ624" s="129"/>
      <c r="EA624" s="129"/>
      <c r="EB624" s="129"/>
      <c r="EC624" s="129"/>
      <c r="ED624" s="129"/>
      <c r="EE624" s="129"/>
      <c r="EF624" s="129"/>
      <c r="EG624" s="129"/>
      <c r="EH624" s="129"/>
      <c r="EI624" s="129"/>
      <c r="EJ624" s="129"/>
      <c r="EK624" s="129"/>
      <c r="EL624" s="129"/>
      <c r="EM624" s="129"/>
      <c r="EN624" s="129"/>
      <c r="EO624" s="129"/>
      <c r="EP624" s="129"/>
      <c r="EQ624" s="129"/>
      <c r="ER624" s="129"/>
      <c r="ES624" s="129"/>
      <c r="ET624" s="129"/>
      <c r="EU624" s="129"/>
      <c r="EV624" s="129"/>
      <c r="EW624" s="129"/>
    </row>
    <row r="625" spans="1:153" ht="2.25" customHeight="1" thickBot="1">
      <c r="A625" s="45"/>
      <c r="B625" s="58"/>
      <c r="C625" s="325"/>
      <c r="D625" s="326"/>
      <c r="E625" s="326"/>
      <c r="F625" s="326"/>
      <c r="G625" s="326"/>
      <c r="H625" s="326"/>
      <c r="I625" s="326"/>
      <c r="J625" s="326"/>
      <c r="K625" s="326"/>
      <c r="L625" s="326"/>
      <c r="M625" s="326"/>
      <c r="N625" s="326"/>
      <c r="O625" s="326"/>
      <c r="P625" s="326"/>
      <c r="Q625" s="326"/>
      <c r="R625" s="127"/>
      <c r="S625" s="127"/>
      <c r="T625" s="128"/>
      <c r="U625" s="299"/>
      <c r="V625" s="298"/>
      <c r="W625" s="298"/>
      <c r="X625" s="298"/>
      <c r="Y625" s="298"/>
      <c r="Z625" s="298"/>
      <c r="AA625" s="298"/>
      <c r="AB625" s="298"/>
      <c r="AC625" s="298"/>
      <c r="AD625" s="298"/>
      <c r="AE625" s="298"/>
      <c r="AF625" s="298"/>
      <c r="AG625" s="121"/>
      <c r="AH625" s="116"/>
      <c r="AI625" s="307"/>
      <c r="AJ625" s="308"/>
      <c r="AK625" s="308"/>
      <c r="AL625" s="308"/>
      <c r="AM625" s="308"/>
      <c r="AN625" s="308"/>
      <c r="AO625" s="308"/>
      <c r="AP625" s="308"/>
      <c r="AQ625" s="308"/>
      <c r="AR625" s="308"/>
      <c r="AS625" s="308"/>
      <c r="AT625" s="308"/>
      <c r="AU625" s="308"/>
      <c r="AV625" s="308"/>
      <c r="AW625" s="308"/>
      <c r="AX625" s="308"/>
      <c r="AY625" s="308"/>
      <c r="AZ625" s="308"/>
      <c r="BA625" s="308"/>
      <c r="BB625" s="308"/>
      <c r="BC625" s="308"/>
      <c r="BD625" s="308"/>
      <c r="BE625" s="308"/>
      <c r="BF625" s="308"/>
      <c r="BG625" s="308"/>
      <c r="BH625" s="308"/>
      <c r="BI625" s="308"/>
      <c r="BJ625" s="309"/>
      <c r="BK625" s="200"/>
      <c r="BL625" s="129"/>
      <c r="BM625" s="160"/>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c r="DH625" s="129"/>
      <c r="DI625" s="129"/>
      <c r="DJ625" s="129"/>
      <c r="DK625" s="129"/>
      <c r="DL625" s="129"/>
      <c r="DM625" s="129"/>
      <c r="DN625" s="129"/>
      <c r="DO625" s="129"/>
      <c r="DP625" s="129"/>
      <c r="DQ625" s="129"/>
      <c r="DR625" s="129"/>
      <c r="DS625" s="129"/>
      <c r="DT625" s="129"/>
      <c r="DU625" s="129"/>
      <c r="DV625" s="129"/>
      <c r="DW625" s="129"/>
      <c r="DX625" s="129"/>
      <c r="DY625" s="129"/>
      <c r="DZ625" s="129"/>
      <c r="EA625" s="129"/>
      <c r="EB625" s="129"/>
      <c r="EC625" s="129"/>
      <c r="ED625" s="129"/>
      <c r="EE625" s="129"/>
      <c r="EF625" s="129"/>
      <c r="EG625" s="129"/>
      <c r="EH625" s="129"/>
      <c r="EI625" s="129"/>
      <c r="EJ625" s="129"/>
      <c r="EK625" s="129"/>
      <c r="EL625" s="129"/>
      <c r="EM625" s="129"/>
      <c r="EN625" s="129"/>
      <c r="EO625" s="129"/>
      <c r="EP625" s="129"/>
      <c r="EQ625" s="129"/>
      <c r="ER625" s="129"/>
      <c r="ES625" s="129"/>
      <c r="ET625" s="129"/>
      <c r="EU625" s="129"/>
      <c r="EV625" s="129"/>
      <c r="EW625" s="129"/>
    </row>
    <row r="626" spans="1:153" ht="2.25" hidden="1" customHeight="1">
      <c r="A626" s="31"/>
      <c r="B626" s="31"/>
      <c r="C626" s="31"/>
      <c r="D626" s="31"/>
      <c r="E626" s="31"/>
      <c r="F626" s="48"/>
      <c r="G626" s="31"/>
      <c r="H626" s="31"/>
      <c r="I626" s="31"/>
      <c r="J626" s="31"/>
      <c r="K626" s="31"/>
      <c r="L626" s="31"/>
      <c r="M626" s="31"/>
      <c r="N626" s="31"/>
      <c r="O626" s="31"/>
      <c r="P626" s="31"/>
      <c r="Q626" s="31"/>
      <c r="R626" s="31"/>
      <c r="S626" s="31"/>
      <c r="T626" s="31"/>
      <c r="U626" s="281"/>
      <c r="V626" s="281"/>
      <c r="W626" s="281"/>
      <c r="X626" s="281"/>
      <c r="Y626" s="281"/>
      <c r="Z626" s="281"/>
      <c r="AA626" s="281"/>
      <c r="AB626" s="281"/>
      <c r="AC626" s="281"/>
      <c r="AD626" s="281"/>
      <c r="AE626" s="281"/>
      <c r="AF626" s="281"/>
      <c r="AG626" s="281"/>
      <c r="AH626" s="281"/>
      <c r="AI626" s="281"/>
      <c r="AJ626" s="281"/>
      <c r="AK626" s="281"/>
      <c r="AL626" s="281"/>
      <c r="AM626" s="281"/>
      <c r="AN626" s="281"/>
      <c r="AO626" s="281"/>
      <c r="AP626" s="281"/>
      <c r="AQ626" s="281"/>
      <c r="AR626" s="281"/>
      <c r="AS626" s="281"/>
      <c r="AT626" s="281"/>
      <c r="AU626" s="281"/>
      <c r="AV626" s="281"/>
      <c r="AW626" s="281"/>
      <c r="AX626" s="281"/>
      <c r="AY626" s="281"/>
      <c r="AZ626" s="281"/>
      <c r="BA626" s="281"/>
      <c r="BB626" s="281"/>
      <c r="BC626" s="281"/>
      <c r="BD626" s="281"/>
      <c r="BE626" s="281"/>
      <c r="BF626" s="281"/>
      <c r="BG626" s="281"/>
      <c r="BH626" s="281"/>
      <c r="BI626" s="281"/>
      <c r="BJ626" s="281"/>
      <c r="BK626" s="200"/>
      <c r="BL626" s="129"/>
      <c r="BM626" s="160"/>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c r="DH626" s="129"/>
      <c r="DI626" s="129"/>
      <c r="DJ626" s="129"/>
      <c r="DK626" s="129"/>
      <c r="DL626" s="129"/>
      <c r="DM626" s="129"/>
      <c r="DN626" s="129"/>
      <c r="DO626" s="129"/>
      <c r="DP626" s="129"/>
      <c r="DQ626" s="129"/>
      <c r="DR626" s="129"/>
      <c r="DS626" s="129"/>
      <c r="DT626" s="129"/>
      <c r="DU626" s="129"/>
      <c r="DV626" s="129"/>
      <c r="DW626" s="129"/>
      <c r="DX626" s="129"/>
      <c r="DY626" s="129"/>
      <c r="DZ626" s="129"/>
      <c r="EA626" s="129"/>
      <c r="EB626" s="129"/>
      <c r="EC626" s="129"/>
      <c r="ED626" s="129"/>
      <c r="EE626" s="129"/>
      <c r="EF626" s="129"/>
      <c r="EG626" s="129"/>
      <c r="EH626" s="129"/>
      <c r="EI626" s="129"/>
      <c r="EJ626" s="129"/>
      <c r="EK626" s="129"/>
      <c r="EL626" s="129"/>
      <c r="EM626" s="129"/>
      <c r="EN626" s="129"/>
      <c r="EO626" s="129"/>
      <c r="EP626" s="129"/>
      <c r="EQ626" s="129"/>
      <c r="ER626" s="129"/>
      <c r="ES626" s="129"/>
      <c r="ET626" s="129"/>
      <c r="EU626" s="129"/>
      <c r="EV626" s="129"/>
      <c r="EW626" s="129"/>
    </row>
    <row r="627" spans="1:153" ht="18" customHeight="1">
      <c r="A627" s="392" t="s">
        <v>6393</v>
      </c>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c r="AI627" s="393"/>
      <c r="AJ627" s="393"/>
      <c r="AK627" s="393"/>
      <c r="AL627" s="393"/>
      <c r="AM627" s="393"/>
      <c r="AN627" s="393"/>
      <c r="AO627" s="393"/>
      <c r="AP627" s="393"/>
      <c r="AQ627" s="393"/>
      <c r="AR627" s="393"/>
      <c r="AS627" s="393"/>
      <c r="AT627" s="393"/>
      <c r="AU627" s="393"/>
      <c r="AV627" s="393"/>
      <c r="AW627" s="417"/>
      <c r="AX627" s="417"/>
      <c r="AY627" s="417"/>
      <c r="AZ627" s="417"/>
      <c r="BA627" s="417"/>
      <c r="BB627" s="417"/>
      <c r="BC627" s="417"/>
      <c r="BD627" s="417"/>
      <c r="BE627" s="417"/>
      <c r="BF627" s="417"/>
      <c r="BG627" s="417"/>
      <c r="BH627" s="417"/>
      <c r="BI627" s="417"/>
      <c r="BJ627" s="418"/>
      <c r="BK627" s="200"/>
      <c r="BL627" s="129"/>
      <c r="BM627" s="160"/>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129"/>
      <c r="CW627" s="129"/>
      <c r="CX627" s="129"/>
      <c r="CY627" s="129"/>
      <c r="CZ627" s="129"/>
      <c r="DA627" s="129"/>
      <c r="DB627" s="129"/>
      <c r="DC627" s="129"/>
      <c r="DD627" s="129"/>
      <c r="DE627" s="129"/>
      <c r="DF627" s="129"/>
      <c r="DG627" s="129"/>
      <c r="DH627" s="129"/>
      <c r="DI627" s="129"/>
      <c r="DJ627" s="129"/>
      <c r="DK627" s="129"/>
      <c r="DL627" s="129"/>
      <c r="DM627" s="129"/>
      <c r="DN627" s="129"/>
      <c r="DO627" s="129"/>
      <c r="DP627" s="129"/>
      <c r="DQ627" s="129"/>
      <c r="DR627" s="129"/>
      <c r="DS627" s="129"/>
      <c r="DT627" s="129"/>
      <c r="DU627" s="129"/>
      <c r="DV627" s="129"/>
      <c r="DW627" s="129"/>
      <c r="DX627" s="129"/>
      <c r="DY627" s="129"/>
      <c r="DZ627" s="129"/>
      <c r="EA627" s="129"/>
      <c r="EB627" s="129"/>
      <c r="EC627" s="129"/>
      <c r="ED627" s="129"/>
      <c r="EE627" s="129"/>
      <c r="EF627" s="129"/>
      <c r="EG627" s="129"/>
      <c r="EH627" s="129"/>
      <c r="EI627" s="129"/>
      <c r="EJ627" s="129"/>
      <c r="EK627" s="129"/>
      <c r="EL627" s="129"/>
      <c r="EM627" s="129"/>
      <c r="EN627" s="129"/>
      <c r="EO627" s="129"/>
      <c r="EP627" s="129"/>
      <c r="EQ627" s="129"/>
      <c r="ER627" s="129"/>
      <c r="ES627" s="129"/>
      <c r="ET627" s="129"/>
      <c r="EU627" s="129"/>
      <c r="EV627" s="129"/>
      <c r="EW627" s="129"/>
    </row>
    <row r="628" spans="1:153" s="65" customFormat="1" ht="18" customHeight="1" thickBot="1">
      <c r="A628" s="35"/>
      <c r="B628" s="36"/>
      <c r="C628" s="36"/>
      <c r="D628" s="36"/>
      <c r="E628" s="33"/>
      <c r="F628" s="34"/>
      <c r="G628" s="33"/>
      <c r="H628" s="33"/>
      <c r="I628" s="33"/>
      <c r="J628" s="33"/>
      <c r="K628" s="33"/>
      <c r="L628" s="33"/>
      <c r="M628" s="33"/>
      <c r="N628" s="33"/>
      <c r="O628" s="33"/>
      <c r="P628" s="33"/>
      <c r="Q628" s="33"/>
      <c r="R628" s="33"/>
      <c r="S628" s="33"/>
      <c r="T628" s="33"/>
      <c r="U628" s="337" t="s">
        <v>6395</v>
      </c>
      <c r="V628" s="338"/>
      <c r="W628" s="338"/>
      <c r="X628" s="338"/>
      <c r="Y628" s="338"/>
      <c r="Z628" s="338"/>
      <c r="AA628" s="338"/>
      <c r="AB628" s="338"/>
      <c r="AC628" s="338"/>
      <c r="AD628" s="338"/>
      <c r="AE628" s="338"/>
      <c r="AF628" s="338"/>
      <c r="AG628" s="338"/>
      <c r="AH628" s="338"/>
      <c r="AI628" s="339" t="s">
        <v>4</v>
      </c>
      <c r="AJ628" s="339"/>
      <c r="AK628" s="339"/>
      <c r="AL628" s="339"/>
      <c r="AM628" s="339"/>
      <c r="AN628" s="339"/>
      <c r="AO628" s="339"/>
      <c r="AP628" s="339"/>
      <c r="AQ628" s="339"/>
      <c r="AR628" s="339"/>
      <c r="AS628" s="339"/>
      <c r="AT628" s="339"/>
      <c r="AU628" s="339"/>
      <c r="AV628" s="339"/>
      <c r="AW628" s="339" t="s">
        <v>19</v>
      </c>
      <c r="AX628" s="339"/>
      <c r="AY628" s="339"/>
      <c r="AZ628" s="339"/>
      <c r="BA628" s="339"/>
      <c r="BB628" s="339"/>
      <c r="BC628" s="339"/>
      <c r="BD628" s="339"/>
      <c r="BE628" s="339"/>
      <c r="BF628" s="339"/>
      <c r="BG628" s="339"/>
      <c r="BH628" s="339"/>
      <c r="BI628" s="339"/>
      <c r="BJ628" s="340"/>
      <c r="BK628" s="201"/>
      <c r="BL628" s="30"/>
      <c r="BM628" s="161"/>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c r="DB628" s="30"/>
      <c r="DC628" s="30"/>
      <c r="DD628" s="30"/>
      <c r="DE628" s="30"/>
      <c r="DF628" s="30"/>
      <c r="DG628" s="30"/>
      <c r="DH628" s="30"/>
      <c r="DI628" s="30"/>
      <c r="DJ628" s="30"/>
      <c r="DK628" s="30"/>
      <c r="DL628" s="30"/>
      <c r="DM628" s="30"/>
      <c r="DN628" s="30"/>
      <c r="DO628" s="30"/>
      <c r="DP628" s="30"/>
      <c r="DQ628" s="30"/>
      <c r="DR628" s="30"/>
      <c r="DS628" s="30"/>
      <c r="DT628" s="30"/>
      <c r="DU628" s="30"/>
      <c r="DV628" s="30"/>
      <c r="DW628" s="30"/>
      <c r="DX628" s="30"/>
      <c r="DY628" s="30"/>
      <c r="DZ628" s="30"/>
      <c r="EA628" s="30"/>
      <c r="EB628" s="30"/>
      <c r="EC628" s="30"/>
      <c r="ED628" s="30"/>
      <c r="EE628" s="30"/>
      <c r="EF628" s="30"/>
      <c r="EG628" s="30"/>
      <c r="EH628" s="30"/>
      <c r="EI628" s="30"/>
      <c r="EJ628" s="30"/>
      <c r="EK628" s="30"/>
      <c r="EL628" s="30"/>
      <c r="EM628" s="30"/>
      <c r="EN628" s="30"/>
      <c r="EO628" s="30"/>
      <c r="EP628" s="30"/>
      <c r="EQ628" s="30"/>
      <c r="ER628" s="30"/>
      <c r="ES628" s="30"/>
      <c r="ET628" s="30"/>
      <c r="EU628" s="30"/>
      <c r="EV628" s="30"/>
      <c r="EW628" s="30"/>
    </row>
    <row r="629" spans="1:153" ht="2.25" customHeight="1">
      <c r="A629" s="50"/>
      <c r="B629" s="321" t="s">
        <v>172</v>
      </c>
      <c r="C629" s="332"/>
      <c r="D629" s="332"/>
      <c r="E629" s="332"/>
      <c r="F629" s="332"/>
      <c r="G629" s="332"/>
      <c r="H629" s="332"/>
      <c r="I629" s="332"/>
      <c r="J629" s="332"/>
      <c r="K629" s="332"/>
      <c r="L629" s="332"/>
      <c r="M629" s="332"/>
      <c r="N629" s="332"/>
      <c r="O629" s="332"/>
      <c r="P629" s="332"/>
      <c r="Q629" s="332"/>
      <c r="R629" s="291"/>
      <c r="S629" s="291"/>
      <c r="T629" s="291"/>
      <c r="U629" s="296"/>
      <c r="V629" s="297"/>
      <c r="W629" s="297"/>
      <c r="X629" s="297"/>
      <c r="Y629" s="297"/>
      <c r="Z629" s="297"/>
      <c r="AA629" s="297"/>
      <c r="AB629" s="297"/>
      <c r="AC629" s="297"/>
      <c r="AD629" s="297"/>
      <c r="AE629" s="297"/>
      <c r="AF629" s="297"/>
      <c r="AG629" s="117"/>
      <c r="AH629" s="114"/>
      <c r="AI629" s="307"/>
      <c r="AJ629" s="308"/>
      <c r="AK629" s="308"/>
      <c r="AL629" s="308"/>
      <c r="AM629" s="308"/>
      <c r="AN629" s="308"/>
      <c r="AO629" s="308"/>
      <c r="AP629" s="308"/>
      <c r="AQ629" s="308"/>
      <c r="AR629" s="308"/>
      <c r="AS629" s="308"/>
      <c r="AT629" s="308"/>
      <c r="AU629" s="308"/>
      <c r="AV629" s="308"/>
      <c r="AW629" s="308"/>
      <c r="AX629" s="308"/>
      <c r="AY629" s="308"/>
      <c r="AZ629" s="308"/>
      <c r="BA629" s="308"/>
      <c r="BB629" s="308"/>
      <c r="BC629" s="308"/>
      <c r="BD629" s="308"/>
      <c r="BE629" s="308"/>
      <c r="BF629" s="308"/>
      <c r="BG629" s="308"/>
      <c r="BH629" s="308"/>
      <c r="BI629" s="308"/>
      <c r="BJ629" s="309"/>
      <c r="BK629" s="200"/>
      <c r="BL629" s="129"/>
      <c r="BM629" s="160"/>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c r="DH629" s="129"/>
      <c r="DI629" s="129"/>
      <c r="DJ629" s="129"/>
      <c r="DK629" s="129"/>
      <c r="DL629" s="129"/>
      <c r="DM629" s="129"/>
      <c r="DN629" s="129"/>
      <c r="DO629" s="129"/>
      <c r="DP629" s="129"/>
      <c r="DQ629" s="129"/>
      <c r="DR629" s="129"/>
      <c r="DS629" s="129"/>
      <c r="DT629" s="129"/>
      <c r="DU629" s="129"/>
      <c r="DV629" s="129"/>
      <c r="DW629" s="129"/>
      <c r="DX629" s="129"/>
      <c r="DY629" s="129"/>
      <c r="DZ629" s="129"/>
      <c r="EA629" s="129"/>
      <c r="EB629" s="129"/>
      <c r="EC629" s="129"/>
      <c r="ED629" s="129"/>
      <c r="EE629" s="129"/>
      <c r="EF629" s="129"/>
      <c r="EG629" s="129"/>
      <c r="EH629" s="129"/>
      <c r="EI629" s="129"/>
      <c r="EJ629" s="129"/>
      <c r="EK629" s="129"/>
      <c r="EL629" s="129"/>
      <c r="EM629" s="129"/>
      <c r="EN629" s="129"/>
      <c r="EO629" s="129"/>
      <c r="EP629" s="129"/>
      <c r="EQ629" s="129"/>
      <c r="ER629" s="129"/>
      <c r="ES629" s="129"/>
      <c r="ET629" s="129"/>
      <c r="EU629" s="129"/>
      <c r="EV629" s="129"/>
      <c r="EW629" s="129"/>
    </row>
    <row r="630" spans="1:153" ht="19.5" customHeight="1">
      <c r="A630" s="45"/>
      <c r="B630" s="333"/>
      <c r="C630" s="334"/>
      <c r="D630" s="334"/>
      <c r="E630" s="334"/>
      <c r="F630" s="334"/>
      <c r="G630" s="334"/>
      <c r="H630" s="334"/>
      <c r="I630" s="334"/>
      <c r="J630" s="334"/>
      <c r="K630" s="334"/>
      <c r="L630" s="334"/>
      <c r="M630" s="334"/>
      <c r="N630" s="334"/>
      <c r="O630" s="334"/>
      <c r="P630" s="334"/>
      <c r="Q630" s="334"/>
      <c r="R630" s="310" t="s">
        <v>3291</v>
      </c>
      <c r="S630" s="310"/>
      <c r="T630" s="311"/>
      <c r="U630" s="294"/>
      <c r="V630" s="312"/>
      <c r="W630" s="313"/>
      <c r="X630" s="313"/>
      <c r="Y630" s="313"/>
      <c r="Z630" s="313"/>
      <c r="AA630" s="313"/>
      <c r="AB630" s="313"/>
      <c r="AC630" s="313"/>
      <c r="AD630" s="313"/>
      <c r="AE630" s="313"/>
      <c r="AF630" s="314"/>
      <c r="AG630" s="122"/>
      <c r="AH630" s="115" t="s">
        <v>0</v>
      </c>
      <c r="AI630" s="307"/>
      <c r="AJ630" s="308"/>
      <c r="AK630" s="308"/>
      <c r="AL630" s="308"/>
      <c r="AM630" s="308"/>
      <c r="AN630" s="308"/>
      <c r="AO630" s="308"/>
      <c r="AP630" s="308"/>
      <c r="AQ630" s="308"/>
      <c r="AR630" s="308"/>
      <c r="AS630" s="308"/>
      <c r="AT630" s="308"/>
      <c r="AU630" s="308"/>
      <c r="AV630" s="308"/>
      <c r="AW630" s="308"/>
      <c r="AX630" s="308"/>
      <c r="AY630" s="308"/>
      <c r="AZ630" s="308"/>
      <c r="BA630" s="308"/>
      <c r="BB630" s="308"/>
      <c r="BC630" s="308"/>
      <c r="BD630" s="308"/>
      <c r="BE630" s="308"/>
      <c r="BF630" s="308"/>
      <c r="BG630" s="308"/>
      <c r="BH630" s="308"/>
      <c r="BI630" s="308"/>
      <c r="BJ630" s="309"/>
      <c r="BK630" s="200"/>
      <c r="BL630" s="130" t="str">
        <f>IF(BM630&lt;&gt;"","●","")</f>
        <v/>
      </c>
      <c r="BM630" s="132" t="str">
        <f>IF(AND(OR(V630=0,V630=""),OR(V633+V636+V645+V657&gt;0,AJ633+AJ636+AJ645+AJ657&gt;0,AX633+AX636+AX645+AX657&gt;0)),"当該項目の「レセプト件数」が「0」か「空白」となっていますが、内訳の項目の「レセプト件数」が1以上となっています。正しいレセプト件数をご記入ください。",IF(COUNTIF(BL633:BL657,"●")&gt;0,"内訳の項目に記入内容の見直しが必要な欄があります。メッセージの内容をご確認のうえ、適宜、ご修正ください。",IF(OR(V630&lt;MAX(V633,V636,V645,V657),V630&gt;V633+V636+V645+V657),"当該項目の「レセプト件数」が、内訳の個別の項目の数値を下回っているか、内訳の合計よりも大きくなっています。正しいレセプト件数をご記入ください。","")))</f>
        <v/>
      </c>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131"/>
      <c r="CW630" s="131"/>
      <c r="CX630" s="131"/>
      <c r="CY630" s="129"/>
      <c r="CZ630" s="129"/>
      <c r="DA630" s="129"/>
      <c r="DB630" s="129"/>
      <c r="DC630" s="129"/>
      <c r="DD630" s="129"/>
      <c r="DE630" s="129"/>
      <c r="DF630" s="129"/>
      <c r="DG630" s="129"/>
      <c r="DH630" s="129"/>
      <c r="DI630" s="129"/>
      <c r="DJ630" s="129"/>
      <c r="DK630" s="129"/>
      <c r="DL630" s="129"/>
      <c r="DM630" s="129"/>
      <c r="DN630" s="129"/>
      <c r="DO630" s="129"/>
      <c r="DP630" s="129"/>
      <c r="DQ630" s="129"/>
      <c r="DR630" s="129"/>
      <c r="DS630" s="129"/>
      <c r="DT630" s="129"/>
      <c r="DU630" s="129"/>
      <c r="DV630" s="129"/>
      <c r="DW630" s="129"/>
      <c r="DX630" s="129"/>
      <c r="DY630" s="129"/>
      <c r="DZ630" s="129"/>
      <c r="EA630" s="129"/>
      <c r="EB630" s="129"/>
      <c r="EC630" s="129"/>
      <c r="ED630" s="129"/>
      <c r="EE630" s="129"/>
      <c r="EF630" s="129"/>
      <c r="EG630" s="129"/>
      <c r="EH630" s="129"/>
      <c r="EI630" s="129"/>
      <c r="EJ630" s="129"/>
      <c r="EK630" s="129"/>
      <c r="EL630" s="129"/>
      <c r="EM630" s="129"/>
      <c r="EN630" s="129"/>
      <c r="EO630" s="129"/>
      <c r="EP630" s="129"/>
      <c r="EQ630" s="129"/>
      <c r="ER630" s="129"/>
      <c r="ES630" s="129"/>
      <c r="ET630" s="129"/>
      <c r="EU630" s="129"/>
      <c r="EV630" s="129"/>
      <c r="EW630" s="129"/>
    </row>
    <row r="631" spans="1:153" ht="2.25" customHeight="1" thickBot="1">
      <c r="A631" s="45"/>
      <c r="B631" s="333"/>
      <c r="C631" s="336"/>
      <c r="D631" s="336"/>
      <c r="E631" s="336"/>
      <c r="F631" s="336"/>
      <c r="G631" s="336"/>
      <c r="H631" s="336"/>
      <c r="I631" s="336"/>
      <c r="J631" s="336"/>
      <c r="K631" s="336"/>
      <c r="L631" s="336"/>
      <c r="M631" s="336"/>
      <c r="N631" s="336"/>
      <c r="O631" s="336"/>
      <c r="P631" s="336"/>
      <c r="Q631" s="336"/>
      <c r="R631" s="126"/>
      <c r="S631" s="126"/>
      <c r="T631" s="126"/>
      <c r="U631" s="299"/>
      <c r="V631" s="298"/>
      <c r="W631" s="298"/>
      <c r="X631" s="298"/>
      <c r="Y631" s="298"/>
      <c r="Z631" s="298"/>
      <c r="AA631" s="298"/>
      <c r="AB631" s="298"/>
      <c r="AC631" s="298"/>
      <c r="AD631" s="298"/>
      <c r="AE631" s="298"/>
      <c r="AF631" s="298"/>
      <c r="AG631" s="121"/>
      <c r="AH631" s="116"/>
      <c r="AI631" s="307"/>
      <c r="AJ631" s="308"/>
      <c r="AK631" s="308"/>
      <c r="AL631" s="308"/>
      <c r="AM631" s="308"/>
      <c r="AN631" s="308"/>
      <c r="AO631" s="308"/>
      <c r="AP631" s="308"/>
      <c r="AQ631" s="308"/>
      <c r="AR631" s="308"/>
      <c r="AS631" s="308"/>
      <c r="AT631" s="308"/>
      <c r="AU631" s="308"/>
      <c r="AV631" s="308"/>
      <c r="AW631" s="308"/>
      <c r="AX631" s="308"/>
      <c r="AY631" s="308"/>
      <c r="AZ631" s="308"/>
      <c r="BA631" s="308"/>
      <c r="BB631" s="308"/>
      <c r="BC631" s="308"/>
      <c r="BD631" s="308"/>
      <c r="BE631" s="308"/>
      <c r="BF631" s="308"/>
      <c r="BG631" s="308"/>
      <c r="BH631" s="308"/>
      <c r="BI631" s="308"/>
      <c r="BJ631" s="309"/>
      <c r="BK631" s="200"/>
      <c r="BL631" s="129"/>
      <c r="BM631" s="160"/>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c r="DH631" s="129"/>
      <c r="DI631" s="129"/>
      <c r="DJ631" s="129"/>
      <c r="DK631" s="129"/>
      <c r="DL631" s="129"/>
      <c r="DM631" s="129"/>
      <c r="DN631" s="129"/>
      <c r="DO631" s="129"/>
      <c r="DP631" s="129"/>
      <c r="DQ631" s="129"/>
      <c r="DR631" s="129"/>
      <c r="DS631" s="129"/>
      <c r="DT631" s="129"/>
      <c r="DU631" s="129"/>
      <c r="DV631" s="129"/>
      <c r="DW631" s="129"/>
      <c r="DX631" s="129"/>
      <c r="DY631" s="129"/>
      <c r="DZ631" s="129"/>
      <c r="EA631" s="129"/>
      <c r="EB631" s="129"/>
      <c r="EC631" s="129"/>
      <c r="ED631" s="129"/>
      <c r="EE631" s="129"/>
      <c r="EF631" s="129"/>
      <c r="EG631" s="129"/>
      <c r="EH631" s="129"/>
      <c r="EI631" s="129"/>
      <c r="EJ631" s="129"/>
      <c r="EK631" s="129"/>
      <c r="EL631" s="129"/>
      <c r="EM631" s="129"/>
      <c r="EN631" s="129"/>
      <c r="EO631" s="129"/>
      <c r="EP631" s="129"/>
      <c r="EQ631" s="129"/>
      <c r="ER631" s="129"/>
      <c r="ES631" s="129"/>
      <c r="ET631" s="129"/>
      <c r="EU631" s="129"/>
      <c r="EV631" s="129"/>
      <c r="EW631" s="129"/>
    </row>
    <row r="632" spans="1:153" ht="2.25" customHeight="1">
      <c r="A632" s="50"/>
      <c r="B632" s="55"/>
      <c r="C632" s="321" t="s">
        <v>173</v>
      </c>
      <c r="D632" s="322"/>
      <c r="E632" s="322"/>
      <c r="F632" s="322"/>
      <c r="G632" s="322"/>
      <c r="H632" s="322"/>
      <c r="I632" s="322"/>
      <c r="J632" s="322"/>
      <c r="K632" s="322"/>
      <c r="L632" s="322"/>
      <c r="M632" s="322"/>
      <c r="N632" s="322"/>
      <c r="O632" s="322"/>
      <c r="P632" s="322"/>
      <c r="Q632" s="322"/>
      <c r="R632" s="291"/>
      <c r="S632" s="291"/>
      <c r="T632" s="61"/>
      <c r="U632" s="296"/>
      <c r="V632" s="297"/>
      <c r="W632" s="297"/>
      <c r="X632" s="297"/>
      <c r="Y632" s="297"/>
      <c r="Z632" s="297"/>
      <c r="AA632" s="297"/>
      <c r="AB632" s="297"/>
      <c r="AC632" s="297"/>
      <c r="AD632" s="297"/>
      <c r="AE632" s="297"/>
      <c r="AF632" s="297"/>
      <c r="AG632" s="117"/>
      <c r="AH632" s="114"/>
      <c r="AI632" s="307"/>
      <c r="AJ632" s="308"/>
      <c r="AK632" s="308"/>
      <c r="AL632" s="308"/>
      <c r="AM632" s="308"/>
      <c r="AN632" s="308"/>
      <c r="AO632" s="308"/>
      <c r="AP632" s="308"/>
      <c r="AQ632" s="308"/>
      <c r="AR632" s="308"/>
      <c r="AS632" s="308"/>
      <c r="AT632" s="308"/>
      <c r="AU632" s="308"/>
      <c r="AV632" s="308"/>
      <c r="AW632" s="308"/>
      <c r="AX632" s="308"/>
      <c r="AY632" s="308"/>
      <c r="AZ632" s="308"/>
      <c r="BA632" s="308"/>
      <c r="BB632" s="308"/>
      <c r="BC632" s="308"/>
      <c r="BD632" s="308"/>
      <c r="BE632" s="308"/>
      <c r="BF632" s="308"/>
      <c r="BG632" s="308"/>
      <c r="BH632" s="308"/>
      <c r="BI632" s="308"/>
      <c r="BJ632" s="309"/>
      <c r="BK632" s="200"/>
      <c r="BL632" s="129"/>
      <c r="BM632" s="160"/>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c r="DH632" s="129"/>
      <c r="DI632" s="129"/>
      <c r="DJ632" s="129"/>
      <c r="DK632" s="129"/>
      <c r="DL632" s="129"/>
      <c r="DM632" s="129"/>
      <c r="DN632" s="129"/>
      <c r="DO632" s="129"/>
      <c r="DP632" s="129"/>
      <c r="DQ632" s="129"/>
      <c r="DR632" s="129"/>
      <c r="DS632" s="129"/>
      <c r="DT632" s="129"/>
      <c r="DU632" s="129"/>
      <c r="DV632" s="129"/>
      <c r="DW632" s="129"/>
      <c r="DX632" s="129"/>
      <c r="DY632" s="129"/>
      <c r="DZ632" s="129"/>
      <c r="EA632" s="129"/>
      <c r="EB632" s="129"/>
      <c r="EC632" s="129"/>
      <c r="ED632" s="129"/>
      <c r="EE632" s="129"/>
      <c r="EF632" s="129"/>
      <c r="EG632" s="129"/>
      <c r="EH632" s="129"/>
      <c r="EI632" s="129"/>
      <c r="EJ632" s="129"/>
      <c r="EK632" s="129"/>
      <c r="EL632" s="129"/>
      <c r="EM632" s="129"/>
      <c r="EN632" s="129"/>
      <c r="EO632" s="129"/>
      <c r="EP632" s="129"/>
      <c r="EQ632" s="129"/>
      <c r="ER632" s="129"/>
      <c r="ES632" s="129"/>
      <c r="ET632" s="129"/>
      <c r="EU632" s="129"/>
      <c r="EV632" s="129"/>
      <c r="EW632" s="129"/>
    </row>
    <row r="633" spans="1:153" ht="19.5" customHeight="1">
      <c r="A633" s="45"/>
      <c r="B633" s="55"/>
      <c r="C633" s="323"/>
      <c r="D633" s="324"/>
      <c r="E633" s="324"/>
      <c r="F633" s="324"/>
      <c r="G633" s="324"/>
      <c r="H633" s="324"/>
      <c r="I633" s="324"/>
      <c r="J633" s="324"/>
      <c r="K633" s="324"/>
      <c r="L633" s="324"/>
      <c r="M633" s="324"/>
      <c r="N633" s="324"/>
      <c r="O633" s="324"/>
      <c r="P633" s="324"/>
      <c r="Q633" s="324"/>
      <c r="R633" s="310" t="s">
        <v>3292</v>
      </c>
      <c r="S633" s="310"/>
      <c r="T633" s="311"/>
      <c r="U633" s="294"/>
      <c r="V633" s="312"/>
      <c r="W633" s="313"/>
      <c r="X633" s="313"/>
      <c r="Y633" s="313"/>
      <c r="Z633" s="313"/>
      <c r="AA633" s="313"/>
      <c r="AB633" s="313"/>
      <c r="AC633" s="313"/>
      <c r="AD633" s="313"/>
      <c r="AE633" s="313"/>
      <c r="AF633" s="314"/>
      <c r="AG633" s="122"/>
      <c r="AH633" s="115" t="s">
        <v>0</v>
      </c>
      <c r="AI633" s="307"/>
      <c r="AJ633" s="308"/>
      <c r="AK633" s="308"/>
      <c r="AL633" s="308"/>
      <c r="AM633" s="308"/>
      <c r="AN633" s="308"/>
      <c r="AO633" s="308"/>
      <c r="AP633" s="308"/>
      <c r="AQ633" s="308"/>
      <c r="AR633" s="308"/>
      <c r="AS633" s="308"/>
      <c r="AT633" s="308"/>
      <c r="AU633" s="308"/>
      <c r="AV633" s="308"/>
      <c r="AW633" s="308"/>
      <c r="AX633" s="308"/>
      <c r="AY633" s="308"/>
      <c r="AZ633" s="308"/>
      <c r="BA633" s="308"/>
      <c r="BB633" s="308"/>
      <c r="BC633" s="308"/>
      <c r="BD633" s="308"/>
      <c r="BE633" s="308"/>
      <c r="BF633" s="308"/>
      <c r="BG633" s="308"/>
      <c r="BH633" s="308"/>
      <c r="BI633" s="308"/>
      <c r="BJ633" s="309"/>
      <c r="BK633" s="200"/>
      <c r="BL633" s="130" t="str">
        <f>IF(BM633&lt;&gt;"","●","")</f>
        <v/>
      </c>
      <c r="BM633" s="132"/>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131"/>
      <c r="CW633" s="131"/>
      <c r="CX633" s="131"/>
      <c r="CY633" s="129"/>
      <c r="CZ633" s="129"/>
      <c r="DA633" s="129"/>
      <c r="DB633" s="129"/>
      <c r="DC633" s="129"/>
      <c r="DD633" s="129"/>
      <c r="DE633" s="129"/>
      <c r="DF633" s="129"/>
      <c r="DG633" s="129"/>
      <c r="DH633" s="129"/>
      <c r="DI633" s="129"/>
      <c r="DJ633" s="129"/>
      <c r="DK633" s="129"/>
      <c r="DL633" s="129"/>
      <c r="DM633" s="129"/>
      <c r="DN633" s="129"/>
      <c r="DO633" s="129"/>
      <c r="DP633" s="129"/>
      <c r="DQ633" s="129"/>
      <c r="DR633" s="129"/>
      <c r="DS633" s="129"/>
      <c r="DT633" s="129"/>
      <c r="DU633" s="129"/>
      <c r="DV633" s="129"/>
      <c r="DW633" s="129"/>
      <c r="DX633" s="129"/>
      <c r="DY633" s="129"/>
      <c r="DZ633" s="129"/>
      <c r="EA633" s="129"/>
      <c r="EB633" s="129"/>
      <c r="EC633" s="129"/>
      <c r="ED633" s="129"/>
      <c r="EE633" s="129"/>
      <c r="EF633" s="129"/>
      <c r="EG633" s="129"/>
      <c r="EH633" s="129"/>
      <c r="EI633" s="129"/>
      <c r="EJ633" s="129"/>
      <c r="EK633" s="129"/>
      <c r="EL633" s="129"/>
      <c r="EM633" s="129"/>
      <c r="EN633" s="129"/>
      <c r="EO633" s="129"/>
      <c r="EP633" s="129"/>
      <c r="EQ633" s="129"/>
      <c r="ER633" s="129"/>
      <c r="ES633" s="129"/>
      <c r="ET633" s="129"/>
      <c r="EU633" s="129"/>
      <c r="EV633" s="129"/>
      <c r="EW633" s="129"/>
    </row>
    <row r="634" spans="1:153" ht="2.25" customHeight="1" thickBot="1">
      <c r="A634" s="45"/>
      <c r="B634" s="55"/>
      <c r="C634" s="325"/>
      <c r="D634" s="326"/>
      <c r="E634" s="326"/>
      <c r="F634" s="326"/>
      <c r="G634" s="326"/>
      <c r="H634" s="326"/>
      <c r="I634" s="326"/>
      <c r="J634" s="326"/>
      <c r="K634" s="326"/>
      <c r="L634" s="326"/>
      <c r="M634" s="326"/>
      <c r="N634" s="326"/>
      <c r="O634" s="326"/>
      <c r="P634" s="326"/>
      <c r="Q634" s="326"/>
      <c r="R634" s="127"/>
      <c r="S634" s="127"/>
      <c r="T634" s="128"/>
      <c r="U634" s="299"/>
      <c r="V634" s="298"/>
      <c r="W634" s="298"/>
      <c r="X634" s="298"/>
      <c r="Y634" s="298"/>
      <c r="Z634" s="298"/>
      <c r="AA634" s="298"/>
      <c r="AB634" s="298"/>
      <c r="AC634" s="298"/>
      <c r="AD634" s="298"/>
      <c r="AE634" s="298"/>
      <c r="AF634" s="298"/>
      <c r="AG634" s="121"/>
      <c r="AH634" s="116"/>
      <c r="AI634" s="307"/>
      <c r="AJ634" s="308"/>
      <c r="AK634" s="308"/>
      <c r="AL634" s="308"/>
      <c r="AM634" s="308"/>
      <c r="AN634" s="308"/>
      <c r="AO634" s="308"/>
      <c r="AP634" s="308"/>
      <c r="AQ634" s="308"/>
      <c r="AR634" s="308"/>
      <c r="AS634" s="308"/>
      <c r="AT634" s="308"/>
      <c r="AU634" s="308"/>
      <c r="AV634" s="308"/>
      <c r="AW634" s="308"/>
      <c r="AX634" s="308"/>
      <c r="AY634" s="308"/>
      <c r="AZ634" s="308"/>
      <c r="BA634" s="308"/>
      <c r="BB634" s="308"/>
      <c r="BC634" s="308"/>
      <c r="BD634" s="308"/>
      <c r="BE634" s="308"/>
      <c r="BF634" s="308"/>
      <c r="BG634" s="308"/>
      <c r="BH634" s="308"/>
      <c r="BI634" s="308"/>
      <c r="BJ634" s="309"/>
      <c r="BK634" s="200"/>
      <c r="BL634" s="129"/>
      <c r="BM634" s="160"/>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c r="DH634" s="129"/>
      <c r="DI634" s="129"/>
      <c r="DJ634" s="129"/>
      <c r="DK634" s="129"/>
      <c r="DL634" s="129"/>
      <c r="DM634" s="129"/>
      <c r="DN634" s="129"/>
      <c r="DO634" s="129"/>
      <c r="DP634" s="129"/>
      <c r="DQ634" s="129"/>
      <c r="DR634" s="129"/>
      <c r="DS634" s="129"/>
      <c r="DT634" s="129"/>
      <c r="DU634" s="129"/>
      <c r="DV634" s="129"/>
      <c r="DW634" s="129"/>
      <c r="DX634" s="129"/>
      <c r="DY634" s="129"/>
      <c r="DZ634" s="129"/>
      <c r="EA634" s="129"/>
      <c r="EB634" s="129"/>
      <c r="EC634" s="129"/>
      <c r="ED634" s="129"/>
      <c r="EE634" s="129"/>
      <c r="EF634" s="129"/>
      <c r="EG634" s="129"/>
      <c r="EH634" s="129"/>
      <c r="EI634" s="129"/>
      <c r="EJ634" s="129"/>
      <c r="EK634" s="129"/>
      <c r="EL634" s="129"/>
      <c r="EM634" s="129"/>
      <c r="EN634" s="129"/>
      <c r="EO634" s="129"/>
      <c r="EP634" s="129"/>
      <c r="EQ634" s="129"/>
      <c r="ER634" s="129"/>
      <c r="ES634" s="129"/>
      <c r="ET634" s="129"/>
      <c r="EU634" s="129"/>
      <c r="EV634" s="129"/>
      <c r="EW634" s="129"/>
    </row>
    <row r="635" spans="1:153" ht="2.25" customHeight="1">
      <c r="A635" s="50"/>
      <c r="B635" s="54"/>
      <c r="C635" s="321" t="s">
        <v>174</v>
      </c>
      <c r="D635" s="322"/>
      <c r="E635" s="322"/>
      <c r="F635" s="322"/>
      <c r="G635" s="322"/>
      <c r="H635" s="322"/>
      <c r="I635" s="322"/>
      <c r="J635" s="322"/>
      <c r="K635" s="322"/>
      <c r="L635" s="322"/>
      <c r="M635" s="322"/>
      <c r="N635" s="322"/>
      <c r="O635" s="322"/>
      <c r="P635" s="322"/>
      <c r="Q635" s="322"/>
      <c r="R635" s="291"/>
      <c r="S635" s="291"/>
      <c r="T635" s="291"/>
      <c r="U635" s="296"/>
      <c r="V635" s="297"/>
      <c r="W635" s="297"/>
      <c r="X635" s="297"/>
      <c r="Y635" s="297"/>
      <c r="Z635" s="297"/>
      <c r="AA635" s="297"/>
      <c r="AB635" s="297"/>
      <c r="AC635" s="297"/>
      <c r="AD635" s="297"/>
      <c r="AE635" s="297"/>
      <c r="AF635" s="297"/>
      <c r="AG635" s="117"/>
      <c r="AH635" s="114"/>
      <c r="AI635" s="307"/>
      <c r="AJ635" s="308"/>
      <c r="AK635" s="308"/>
      <c r="AL635" s="308"/>
      <c r="AM635" s="308"/>
      <c r="AN635" s="308"/>
      <c r="AO635" s="308"/>
      <c r="AP635" s="308"/>
      <c r="AQ635" s="308"/>
      <c r="AR635" s="308"/>
      <c r="AS635" s="308"/>
      <c r="AT635" s="308"/>
      <c r="AU635" s="308"/>
      <c r="AV635" s="308"/>
      <c r="AW635" s="308"/>
      <c r="AX635" s="308"/>
      <c r="AY635" s="308"/>
      <c r="AZ635" s="308"/>
      <c r="BA635" s="308"/>
      <c r="BB635" s="308"/>
      <c r="BC635" s="308"/>
      <c r="BD635" s="308"/>
      <c r="BE635" s="308"/>
      <c r="BF635" s="308"/>
      <c r="BG635" s="308"/>
      <c r="BH635" s="308"/>
      <c r="BI635" s="308"/>
      <c r="BJ635" s="309"/>
      <c r="BK635" s="200"/>
      <c r="BL635" s="129"/>
      <c r="BM635" s="160"/>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c r="DH635" s="129"/>
      <c r="DI635" s="129"/>
      <c r="DJ635" s="129"/>
      <c r="DK635" s="129"/>
      <c r="DL635" s="129"/>
      <c r="DM635" s="129"/>
      <c r="DN635" s="129"/>
      <c r="DO635" s="129"/>
      <c r="DP635" s="129"/>
      <c r="DQ635" s="129"/>
      <c r="DR635" s="129"/>
      <c r="DS635" s="129"/>
      <c r="DT635" s="129"/>
      <c r="DU635" s="129"/>
      <c r="DV635" s="129"/>
      <c r="DW635" s="129"/>
      <c r="DX635" s="129"/>
      <c r="DY635" s="129"/>
      <c r="DZ635" s="129"/>
      <c r="EA635" s="129"/>
      <c r="EB635" s="129"/>
      <c r="EC635" s="129"/>
      <c r="ED635" s="129"/>
      <c r="EE635" s="129"/>
      <c r="EF635" s="129"/>
      <c r="EG635" s="129"/>
      <c r="EH635" s="129"/>
      <c r="EI635" s="129"/>
      <c r="EJ635" s="129"/>
      <c r="EK635" s="129"/>
      <c r="EL635" s="129"/>
      <c r="EM635" s="129"/>
      <c r="EN635" s="129"/>
      <c r="EO635" s="129"/>
      <c r="EP635" s="129"/>
      <c r="EQ635" s="129"/>
      <c r="ER635" s="129"/>
      <c r="ES635" s="129"/>
      <c r="ET635" s="129"/>
      <c r="EU635" s="129"/>
      <c r="EV635" s="129"/>
      <c r="EW635" s="129"/>
    </row>
    <row r="636" spans="1:153" ht="19.5" customHeight="1">
      <c r="A636" s="45"/>
      <c r="B636" s="133"/>
      <c r="C636" s="323"/>
      <c r="D636" s="324"/>
      <c r="E636" s="324"/>
      <c r="F636" s="324"/>
      <c r="G636" s="324"/>
      <c r="H636" s="324"/>
      <c r="I636" s="324"/>
      <c r="J636" s="324"/>
      <c r="K636" s="324"/>
      <c r="L636" s="324"/>
      <c r="M636" s="324"/>
      <c r="N636" s="324"/>
      <c r="O636" s="324"/>
      <c r="P636" s="324"/>
      <c r="Q636" s="324"/>
      <c r="R636" s="310" t="s">
        <v>3293</v>
      </c>
      <c r="S636" s="310"/>
      <c r="T636" s="311"/>
      <c r="U636" s="294"/>
      <c r="V636" s="312"/>
      <c r="W636" s="313"/>
      <c r="X636" s="313"/>
      <c r="Y636" s="313"/>
      <c r="Z636" s="313"/>
      <c r="AA636" s="313"/>
      <c r="AB636" s="313"/>
      <c r="AC636" s="313"/>
      <c r="AD636" s="313"/>
      <c r="AE636" s="313"/>
      <c r="AF636" s="314"/>
      <c r="AG636" s="122"/>
      <c r="AH636" s="115" t="s">
        <v>0</v>
      </c>
      <c r="AI636" s="307"/>
      <c r="AJ636" s="308"/>
      <c r="AK636" s="308"/>
      <c r="AL636" s="308"/>
      <c r="AM636" s="308"/>
      <c r="AN636" s="308"/>
      <c r="AO636" s="308"/>
      <c r="AP636" s="308"/>
      <c r="AQ636" s="308"/>
      <c r="AR636" s="308"/>
      <c r="AS636" s="308"/>
      <c r="AT636" s="308"/>
      <c r="AU636" s="308"/>
      <c r="AV636" s="308"/>
      <c r="AW636" s="308"/>
      <c r="AX636" s="308"/>
      <c r="AY636" s="308"/>
      <c r="AZ636" s="308"/>
      <c r="BA636" s="308"/>
      <c r="BB636" s="308"/>
      <c r="BC636" s="308"/>
      <c r="BD636" s="308"/>
      <c r="BE636" s="308"/>
      <c r="BF636" s="308"/>
      <c r="BG636" s="308"/>
      <c r="BH636" s="308"/>
      <c r="BI636" s="308"/>
      <c r="BJ636" s="309"/>
      <c r="BK636" s="200"/>
      <c r="BL636" s="130" t="str">
        <f>IF(BM636&lt;&gt;"","●","")</f>
        <v/>
      </c>
      <c r="BM636" s="132" t="str">
        <f>IF(AND(OR(V636=0,V636=""),OR(V639+V642&gt;0,AJ639+AJ642&gt;0,AX639+AX642&gt;0)),"当該項目の「レセプト件数」が「0」か「空白」となっていますが、内訳の項目の「レセプト件数」、「算定日数」、「算定回数」のいずれかが1以上となっています。正しいレセプト件数をご記入ください。",IF(COUNTIF(BL639:BL642,"●")&gt;0,"内訳の項目に記入内容の見直しが必要な欄があります。メッセージの内容をご確認のうえ、適宜、ご修正ください。",IF(OR(V636&lt;MAX(V639,V642),V636&gt;V639+V642),"当該項目の「レセプト件数」が、内訳の個別の項目の数値を下回っているか、内訳の合計よりも大きくなっています。正しいレセプト件数をご記入ください。","")))</f>
        <v/>
      </c>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131"/>
      <c r="CW636" s="131"/>
      <c r="CX636" s="131"/>
      <c r="CY636" s="129"/>
      <c r="CZ636" s="129"/>
      <c r="DA636" s="129"/>
      <c r="DB636" s="129"/>
      <c r="DC636" s="129"/>
      <c r="DD636" s="129"/>
      <c r="DE636" s="129"/>
      <c r="DF636" s="129"/>
      <c r="DG636" s="129"/>
      <c r="DH636" s="129"/>
      <c r="DI636" s="129"/>
      <c r="DJ636" s="129"/>
      <c r="DK636" s="129"/>
      <c r="DL636" s="129"/>
      <c r="DM636" s="129"/>
      <c r="DN636" s="129"/>
      <c r="DO636" s="129"/>
      <c r="DP636" s="129"/>
      <c r="DQ636" s="129"/>
      <c r="DR636" s="129"/>
      <c r="DS636" s="129"/>
      <c r="DT636" s="129"/>
      <c r="DU636" s="129"/>
      <c r="DV636" s="129"/>
      <c r="DW636" s="129"/>
      <c r="DX636" s="129"/>
      <c r="DY636" s="129"/>
      <c r="DZ636" s="129"/>
      <c r="EA636" s="129"/>
      <c r="EB636" s="129"/>
      <c r="EC636" s="129"/>
      <c r="ED636" s="129"/>
      <c r="EE636" s="129"/>
      <c r="EF636" s="129"/>
      <c r="EG636" s="129"/>
      <c r="EH636" s="129"/>
      <c r="EI636" s="129"/>
      <c r="EJ636" s="129"/>
      <c r="EK636" s="129"/>
      <c r="EL636" s="129"/>
      <c r="EM636" s="129"/>
      <c r="EN636" s="129"/>
      <c r="EO636" s="129"/>
      <c r="EP636" s="129"/>
      <c r="EQ636" s="129"/>
      <c r="ER636" s="129"/>
      <c r="ES636" s="129"/>
      <c r="ET636" s="129"/>
      <c r="EU636" s="129"/>
      <c r="EV636" s="129"/>
      <c r="EW636" s="129"/>
    </row>
    <row r="637" spans="1:153" ht="2.25" customHeight="1" thickBot="1">
      <c r="A637" s="45"/>
      <c r="B637" s="133"/>
      <c r="C637" s="323"/>
      <c r="D637" s="326"/>
      <c r="E637" s="326"/>
      <c r="F637" s="326"/>
      <c r="G637" s="326"/>
      <c r="H637" s="326"/>
      <c r="I637" s="326"/>
      <c r="J637" s="326"/>
      <c r="K637" s="326"/>
      <c r="L637" s="326"/>
      <c r="M637" s="326"/>
      <c r="N637" s="326"/>
      <c r="O637" s="326"/>
      <c r="P637" s="326"/>
      <c r="Q637" s="326"/>
      <c r="R637" s="126"/>
      <c r="S637" s="126"/>
      <c r="T637" s="126"/>
      <c r="U637" s="299"/>
      <c r="V637" s="298"/>
      <c r="W637" s="298"/>
      <c r="X637" s="298"/>
      <c r="Y637" s="298"/>
      <c r="Z637" s="298"/>
      <c r="AA637" s="298"/>
      <c r="AB637" s="298"/>
      <c r="AC637" s="298"/>
      <c r="AD637" s="298"/>
      <c r="AE637" s="298"/>
      <c r="AF637" s="298"/>
      <c r="AG637" s="121"/>
      <c r="AH637" s="116"/>
      <c r="AI637" s="307"/>
      <c r="AJ637" s="308"/>
      <c r="AK637" s="308"/>
      <c r="AL637" s="308"/>
      <c r="AM637" s="308"/>
      <c r="AN637" s="308"/>
      <c r="AO637" s="308"/>
      <c r="AP637" s="308"/>
      <c r="AQ637" s="308"/>
      <c r="AR637" s="308"/>
      <c r="AS637" s="308"/>
      <c r="AT637" s="308"/>
      <c r="AU637" s="308"/>
      <c r="AV637" s="308"/>
      <c r="AW637" s="308"/>
      <c r="AX637" s="308"/>
      <c r="AY637" s="308"/>
      <c r="AZ637" s="308"/>
      <c r="BA637" s="308"/>
      <c r="BB637" s="308"/>
      <c r="BC637" s="308"/>
      <c r="BD637" s="308"/>
      <c r="BE637" s="308"/>
      <c r="BF637" s="308"/>
      <c r="BG637" s="308"/>
      <c r="BH637" s="308"/>
      <c r="BI637" s="308"/>
      <c r="BJ637" s="309"/>
      <c r="BK637" s="200"/>
      <c r="BL637" s="129"/>
      <c r="BM637" s="160"/>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c r="DH637" s="129"/>
      <c r="DI637" s="129"/>
      <c r="DJ637" s="129"/>
      <c r="DK637" s="129"/>
      <c r="DL637" s="129"/>
      <c r="DM637" s="129"/>
      <c r="DN637" s="129"/>
      <c r="DO637" s="129"/>
      <c r="DP637" s="129"/>
      <c r="DQ637" s="129"/>
      <c r="DR637" s="129"/>
      <c r="DS637" s="129"/>
      <c r="DT637" s="129"/>
      <c r="DU637" s="129"/>
      <c r="DV637" s="129"/>
      <c r="DW637" s="129"/>
      <c r="DX637" s="129"/>
      <c r="DY637" s="129"/>
      <c r="DZ637" s="129"/>
      <c r="EA637" s="129"/>
      <c r="EB637" s="129"/>
      <c r="EC637" s="129"/>
      <c r="ED637" s="129"/>
      <c r="EE637" s="129"/>
      <c r="EF637" s="129"/>
      <c r="EG637" s="129"/>
      <c r="EH637" s="129"/>
      <c r="EI637" s="129"/>
      <c r="EJ637" s="129"/>
      <c r="EK637" s="129"/>
      <c r="EL637" s="129"/>
      <c r="EM637" s="129"/>
      <c r="EN637" s="129"/>
      <c r="EO637" s="129"/>
      <c r="EP637" s="129"/>
      <c r="EQ637" s="129"/>
      <c r="ER637" s="129"/>
      <c r="ES637" s="129"/>
      <c r="ET637" s="129"/>
      <c r="EU637" s="129"/>
      <c r="EV637" s="129"/>
      <c r="EW637" s="129"/>
    </row>
    <row r="638" spans="1:153" ht="2.25" customHeight="1">
      <c r="A638" s="50"/>
      <c r="B638" s="55"/>
      <c r="C638" s="54"/>
      <c r="D638" s="411" t="s">
        <v>1131</v>
      </c>
      <c r="E638" s="412"/>
      <c r="F638" s="412"/>
      <c r="G638" s="412"/>
      <c r="H638" s="412"/>
      <c r="I638" s="412"/>
      <c r="J638" s="412"/>
      <c r="K638" s="412"/>
      <c r="L638" s="412"/>
      <c r="M638" s="412"/>
      <c r="N638" s="412"/>
      <c r="O638" s="412"/>
      <c r="P638" s="412"/>
      <c r="Q638" s="412"/>
      <c r="R638" s="291"/>
      <c r="S638" s="291"/>
      <c r="T638" s="291"/>
      <c r="U638" s="296"/>
      <c r="V638" s="297"/>
      <c r="W638" s="297"/>
      <c r="X638" s="297"/>
      <c r="Y638" s="297"/>
      <c r="Z638" s="297"/>
      <c r="AA638" s="297"/>
      <c r="AB638" s="297"/>
      <c r="AC638" s="297"/>
      <c r="AD638" s="297"/>
      <c r="AE638" s="297"/>
      <c r="AF638" s="297"/>
      <c r="AG638" s="117"/>
      <c r="AH638" s="114"/>
      <c r="AI638" s="307"/>
      <c r="AJ638" s="308"/>
      <c r="AK638" s="308"/>
      <c r="AL638" s="308"/>
      <c r="AM638" s="308"/>
      <c r="AN638" s="308"/>
      <c r="AO638" s="308"/>
      <c r="AP638" s="308"/>
      <c r="AQ638" s="308"/>
      <c r="AR638" s="308"/>
      <c r="AS638" s="308"/>
      <c r="AT638" s="308"/>
      <c r="AU638" s="308"/>
      <c r="AV638" s="308"/>
      <c r="AW638" s="308"/>
      <c r="AX638" s="308"/>
      <c r="AY638" s="308"/>
      <c r="AZ638" s="308"/>
      <c r="BA638" s="308"/>
      <c r="BB638" s="308"/>
      <c r="BC638" s="308"/>
      <c r="BD638" s="308"/>
      <c r="BE638" s="308"/>
      <c r="BF638" s="308"/>
      <c r="BG638" s="308"/>
      <c r="BH638" s="308"/>
      <c r="BI638" s="308"/>
      <c r="BJ638" s="309"/>
      <c r="BK638" s="200"/>
      <c r="BL638" s="129"/>
      <c r="BM638" s="160"/>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c r="DH638" s="129"/>
      <c r="DI638" s="129"/>
      <c r="DJ638" s="129"/>
      <c r="DK638" s="129"/>
      <c r="DL638" s="129"/>
      <c r="DM638" s="129"/>
      <c r="DN638" s="129"/>
      <c r="DO638" s="129"/>
      <c r="DP638" s="129"/>
      <c r="DQ638" s="129"/>
      <c r="DR638" s="129"/>
      <c r="DS638" s="129"/>
      <c r="DT638" s="129"/>
      <c r="DU638" s="129"/>
      <c r="DV638" s="129"/>
      <c r="DW638" s="129"/>
      <c r="DX638" s="129"/>
      <c r="DY638" s="129"/>
      <c r="DZ638" s="129"/>
      <c r="EA638" s="129"/>
      <c r="EB638" s="129"/>
      <c r="EC638" s="129"/>
      <c r="ED638" s="129"/>
      <c r="EE638" s="129"/>
      <c r="EF638" s="129"/>
      <c r="EG638" s="129"/>
      <c r="EH638" s="129"/>
      <c r="EI638" s="129"/>
      <c r="EJ638" s="129"/>
      <c r="EK638" s="129"/>
      <c r="EL638" s="129"/>
      <c r="EM638" s="129"/>
      <c r="EN638" s="129"/>
      <c r="EO638" s="129"/>
      <c r="EP638" s="129"/>
      <c r="EQ638" s="129"/>
      <c r="ER638" s="129"/>
      <c r="ES638" s="129"/>
      <c r="ET638" s="129"/>
      <c r="EU638" s="129"/>
      <c r="EV638" s="129"/>
      <c r="EW638" s="129"/>
    </row>
    <row r="639" spans="1:153" ht="19.5" customHeight="1">
      <c r="A639" s="45"/>
      <c r="B639" s="55"/>
      <c r="C639" s="133"/>
      <c r="D639" s="413"/>
      <c r="E639" s="414"/>
      <c r="F639" s="414"/>
      <c r="G639" s="414"/>
      <c r="H639" s="414"/>
      <c r="I639" s="414"/>
      <c r="J639" s="414"/>
      <c r="K639" s="414"/>
      <c r="L639" s="414"/>
      <c r="M639" s="414"/>
      <c r="N639" s="414"/>
      <c r="O639" s="414"/>
      <c r="P639" s="414"/>
      <c r="Q639" s="414"/>
      <c r="R639" s="310" t="s">
        <v>3294</v>
      </c>
      <c r="S639" s="310"/>
      <c r="T639" s="311"/>
      <c r="U639" s="294"/>
      <c r="V639" s="312"/>
      <c r="W639" s="313"/>
      <c r="X639" s="313"/>
      <c r="Y639" s="313"/>
      <c r="Z639" s="313"/>
      <c r="AA639" s="313"/>
      <c r="AB639" s="313"/>
      <c r="AC639" s="313"/>
      <c r="AD639" s="313"/>
      <c r="AE639" s="313"/>
      <c r="AF639" s="314"/>
      <c r="AG639" s="122"/>
      <c r="AH639" s="115" t="s">
        <v>0</v>
      </c>
      <c r="AI639" s="307"/>
      <c r="AJ639" s="308"/>
      <c r="AK639" s="308"/>
      <c r="AL639" s="308"/>
      <c r="AM639" s="308"/>
      <c r="AN639" s="308"/>
      <c r="AO639" s="308"/>
      <c r="AP639" s="308"/>
      <c r="AQ639" s="308"/>
      <c r="AR639" s="308"/>
      <c r="AS639" s="308"/>
      <c r="AT639" s="308"/>
      <c r="AU639" s="308"/>
      <c r="AV639" s="308"/>
      <c r="AW639" s="308"/>
      <c r="AX639" s="308"/>
      <c r="AY639" s="308"/>
      <c r="AZ639" s="308"/>
      <c r="BA639" s="308"/>
      <c r="BB639" s="308"/>
      <c r="BC639" s="308"/>
      <c r="BD639" s="308"/>
      <c r="BE639" s="308"/>
      <c r="BF639" s="308"/>
      <c r="BG639" s="308"/>
      <c r="BH639" s="308"/>
      <c r="BI639" s="308"/>
      <c r="BJ639" s="309"/>
      <c r="BK639" s="200"/>
      <c r="BL639" s="130" t="str">
        <f>IF(BM639&lt;&gt;"","●","")</f>
        <v/>
      </c>
      <c r="BM639" s="132"/>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131"/>
      <c r="CW639" s="131"/>
      <c r="CX639" s="131"/>
      <c r="CY639" s="129"/>
      <c r="CZ639" s="129"/>
      <c r="DA639" s="129"/>
      <c r="DB639" s="129"/>
      <c r="DC639" s="129"/>
      <c r="DD639" s="129"/>
      <c r="DE639" s="129"/>
      <c r="DF639" s="129"/>
      <c r="DG639" s="129"/>
      <c r="DH639" s="129"/>
      <c r="DI639" s="129"/>
      <c r="DJ639" s="129"/>
      <c r="DK639" s="129"/>
      <c r="DL639" s="129"/>
      <c r="DM639" s="129"/>
      <c r="DN639" s="129"/>
      <c r="DO639" s="129"/>
      <c r="DP639" s="129"/>
      <c r="DQ639" s="129"/>
      <c r="DR639" s="129"/>
      <c r="DS639" s="129"/>
      <c r="DT639" s="129"/>
      <c r="DU639" s="129"/>
      <c r="DV639" s="129"/>
      <c r="DW639" s="129"/>
      <c r="DX639" s="129"/>
      <c r="DY639" s="129"/>
      <c r="DZ639" s="129"/>
      <c r="EA639" s="129"/>
      <c r="EB639" s="129"/>
      <c r="EC639" s="129"/>
      <c r="ED639" s="129"/>
      <c r="EE639" s="129"/>
      <c r="EF639" s="129"/>
      <c r="EG639" s="129"/>
      <c r="EH639" s="129"/>
      <c r="EI639" s="129"/>
      <c r="EJ639" s="129"/>
      <c r="EK639" s="129"/>
      <c r="EL639" s="129"/>
      <c r="EM639" s="129"/>
      <c r="EN639" s="129"/>
      <c r="EO639" s="129"/>
      <c r="EP639" s="129"/>
      <c r="EQ639" s="129"/>
      <c r="ER639" s="129"/>
      <c r="ES639" s="129"/>
      <c r="ET639" s="129"/>
      <c r="EU639" s="129"/>
      <c r="EV639" s="129"/>
      <c r="EW639" s="129"/>
    </row>
    <row r="640" spans="1:153" ht="2.25" customHeight="1" thickBot="1">
      <c r="A640" s="45"/>
      <c r="B640" s="56"/>
      <c r="C640" s="133"/>
      <c r="D640" s="415"/>
      <c r="E640" s="416"/>
      <c r="F640" s="416"/>
      <c r="G640" s="416"/>
      <c r="H640" s="416"/>
      <c r="I640" s="416"/>
      <c r="J640" s="416"/>
      <c r="K640" s="416"/>
      <c r="L640" s="416"/>
      <c r="M640" s="416"/>
      <c r="N640" s="416"/>
      <c r="O640" s="416"/>
      <c r="P640" s="416"/>
      <c r="Q640" s="416"/>
      <c r="R640" s="126"/>
      <c r="S640" s="126"/>
      <c r="T640" s="126"/>
      <c r="U640" s="299"/>
      <c r="V640" s="298"/>
      <c r="W640" s="298"/>
      <c r="X640" s="298"/>
      <c r="Y640" s="298"/>
      <c r="Z640" s="298"/>
      <c r="AA640" s="298"/>
      <c r="AB640" s="298"/>
      <c r="AC640" s="298"/>
      <c r="AD640" s="298"/>
      <c r="AE640" s="298"/>
      <c r="AF640" s="298"/>
      <c r="AG640" s="121"/>
      <c r="AH640" s="116"/>
      <c r="AI640" s="307"/>
      <c r="AJ640" s="308"/>
      <c r="AK640" s="308"/>
      <c r="AL640" s="308"/>
      <c r="AM640" s="308"/>
      <c r="AN640" s="308"/>
      <c r="AO640" s="308"/>
      <c r="AP640" s="308"/>
      <c r="AQ640" s="308"/>
      <c r="AR640" s="308"/>
      <c r="AS640" s="308"/>
      <c r="AT640" s="308"/>
      <c r="AU640" s="308"/>
      <c r="AV640" s="308"/>
      <c r="AW640" s="308"/>
      <c r="AX640" s="308"/>
      <c r="AY640" s="308"/>
      <c r="AZ640" s="308"/>
      <c r="BA640" s="308"/>
      <c r="BB640" s="308"/>
      <c r="BC640" s="308"/>
      <c r="BD640" s="308"/>
      <c r="BE640" s="308"/>
      <c r="BF640" s="308"/>
      <c r="BG640" s="308"/>
      <c r="BH640" s="308"/>
      <c r="BI640" s="308"/>
      <c r="BJ640" s="309"/>
      <c r="BK640" s="200"/>
      <c r="BL640" s="129"/>
      <c r="BM640" s="160"/>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c r="DH640" s="129"/>
      <c r="DI640" s="129"/>
      <c r="DJ640" s="129"/>
      <c r="DK640" s="129"/>
      <c r="DL640" s="129"/>
      <c r="DM640" s="129"/>
      <c r="DN640" s="129"/>
      <c r="DO640" s="129"/>
      <c r="DP640" s="129"/>
      <c r="DQ640" s="129"/>
      <c r="DR640" s="129"/>
      <c r="DS640" s="129"/>
      <c r="DT640" s="129"/>
      <c r="DU640" s="129"/>
      <c r="DV640" s="129"/>
      <c r="DW640" s="129"/>
      <c r="DX640" s="129"/>
      <c r="DY640" s="129"/>
      <c r="DZ640" s="129"/>
      <c r="EA640" s="129"/>
      <c r="EB640" s="129"/>
      <c r="EC640" s="129"/>
      <c r="ED640" s="129"/>
      <c r="EE640" s="129"/>
      <c r="EF640" s="129"/>
      <c r="EG640" s="129"/>
      <c r="EH640" s="129"/>
      <c r="EI640" s="129"/>
      <c r="EJ640" s="129"/>
      <c r="EK640" s="129"/>
      <c r="EL640" s="129"/>
      <c r="EM640" s="129"/>
      <c r="EN640" s="129"/>
      <c r="EO640" s="129"/>
      <c r="EP640" s="129"/>
      <c r="EQ640" s="129"/>
      <c r="ER640" s="129"/>
      <c r="ES640" s="129"/>
      <c r="ET640" s="129"/>
      <c r="EU640" s="129"/>
      <c r="EV640" s="129"/>
      <c r="EW640" s="129"/>
    </row>
    <row r="641" spans="1:153" ht="2.25" customHeight="1">
      <c r="A641" s="50"/>
      <c r="B641" s="56"/>
      <c r="C641" s="54" t="s">
        <v>151</v>
      </c>
      <c r="D641" s="321" t="s">
        <v>45</v>
      </c>
      <c r="E641" s="322"/>
      <c r="F641" s="322"/>
      <c r="G641" s="322"/>
      <c r="H641" s="322"/>
      <c r="I641" s="322"/>
      <c r="J641" s="322"/>
      <c r="K641" s="322"/>
      <c r="L641" s="322"/>
      <c r="M641" s="322"/>
      <c r="N641" s="322"/>
      <c r="O641" s="322"/>
      <c r="P641" s="322"/>
      <c r="Q641" s="322"/>
      <c r="R641" s="291"/>
      <c r="S641" s="291"/>
      <c r="T641" s="291"/>
      <c r="U641" s="296"/>
      <c r="V641" s="297"/>
      <c r="W641" s="297"/>
      <c r="X641" s="297"/>
      <c r="Y641" s="297"/>
      <c r="Z641" s="297"/>
      <c r="AA641" s="297"/>
      <c r="AB641" s="297"/>
      <c r="AC641" s="297"/>
      <c r="AD641" s="297"/>
      <c r="AE641" s="297"/>
      <c r="AF641" s="297"/>
      <c r="AG641" s="117"/>
      <c r="AH641" s="114"/>
      <c r="AI641" s="307"/>
      <c r="AJ641" s="308"/>
      <c r="AK641" s="308"/>
      <c r="AL641" s="308"/>
      <c r="AM641" s="308"/>
      <c r="AN641" s="308"/>
      <c r="AO641" s="308"/>
      <c r="AP641" s="308"/>
      <c r="AQ641" s="308"/>
      <c r="AR641" s="308"/>
      <c r="AS641" s="308"/>
      <c r="AT641" s="308"/>
      <c r="AU641" s="308"/>
      <c r="AV641" s="308"/>
      <c r="AW641" s="308"/>
      <c r="AX641" s="308"/>
      <c r="AY641" s="308"/>
      <c r="AZ641" s="308"/>
      <c r="BA641" s="308"/>
      <c r="BB641" s="308"/>
      <c r="BC641" s="308"/>
      <c r="BD641" s="308"/>
      <c r="BE641" s="308"/>
      <c r="BF641" s="308"/>
      <c r="BG641" s="308"/>
      <c r="BH641" s="308"/>
      <c r="BI641" s="308"/>
      <c r="BJ641" s="309"/>
      <c r="BK641" s="200"/>
      <c r="BL641" s="129"/>
      <c r="BM641" s="160"/>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c r="DH641" s="129"/>
      <c r="DI641" s="129"/>
      <c r="DJ641" s="129"/>
      <c r="DK641" s="129"/>
      <c r="DL641" s="129"/>
      <c r="DM641" s="129"/>
      <c r="DN641" s="129"/>
      <c r="DO641" s="129"/>
      <c r="DP641" s="129"/>
      <c r="DQ641" s="129"/>
      <c r="DR641" s="129"/>
      <c r="DS641" s="129"/>
      <c r="DT641" s="129"/>
      <c r="DU641" s="129"/>
      <c r="DV641" s="129"/>
      <c r="DW641" s="129"/>
      <c r="DX641" s="129"/>
      <c r="DY641" s="129"/>
      <c r="DZ641" s="129"/>
      <c r="EA641" s="129"/>
      <c r="EB641" s="129"/>
      <c r="EC641" s="129"/>
      <c r="ED641" s="129"/>
      <c r="EE641" s="129"/>
      <c r="EF641" s="129"/>
      <c r="EG641" s="129"/>
      <c r="EH641" s="129"/>
      <c r="EI641" s="129"/>
      <c r="EJ641" s="129"/>
      <c r="EK641" s="129"/>
      <c r="EL641" s="129"/>
      <c r="EM641" s="129"/>
      <c r="EN641" s="129"/>
      <c r="EO641" s="129"/>
      <c r="EP641" s="129"/>
      <c r="EQ641" s="129"/>
      <c r="ER641" s="129"/>
      <c r="ES641" s="129"/>
      <c r="ET641" s="129"/>
      <c r="EU641" s="129"/>
      <c r="EV641" s="129"/>
      <c r="EW641" s="129"/>
    </row>
    <row r="642" spans="1:153" ht="19.5" customHeight="1">
      <c r="A642" s="45"/>
      <c r="B642" s="55"/>
      <c r="C642" s="133"/>
      <c r="D642" s="323"/>
      <c r="E642" s="324"/>
      <c r="F642" s="324"/>
      <c r="G642" s="324"/>
      <c r="H642" s="324"/>
      <c r="I642" s="324"/>
      <c r="J642" s="324"/>
      <c r="K642" s="324"/>
      <c r="L642" s="324"/>
      <c r="M642" s="324"/>
      <c r="N642" s="324"/>
      <c r="O642" s="324"/>
      <c r="P642" s="324"/>
      <c r="Q642" s="324"/>
      <c r="R642" s="310" t="s">
        <v>3295</v>
      </c>
      <c r="S642" s="310"/>
      <c r="T642" s="311"/>
      <c r="U642" s="294"/>
      <c r="V642" s="312"/>
      <c r="W642" s="313"/>
      <c r="X642" s="313"/>
      <c r="Y642" s="313"/>
      <c r="Z642" s="313"/>
      <c r="AA642" s="313"/>
      <c r="AB642" s="313"/>
      <c r="AC642" s="313"/>
      <c r="AD642" s="313"/>
      <c r="AE642" s="313"/>
      <c r="AF642" s="314"/>
      <c r="AG642" s="122"/>
      <c r="AH642" s="115" t="s">
        <v>0</v>
      </c>
      <c r="AI642" s="307"/>
      <c r="AJ642" s="308"/>
      <c r="AK642" s="308"/>
      <c r="AL642" s="308"/>
      <c r="AM642" s="308"/>
      <c r="AN642" s="308"/>
      <c r="AO642" s="308"/>
      <c r="AP642" s="308"/>
      <c r="AQ642" s="308"/>
      <c r="AR642" s="308"/>
      <c r="AS642" s="308"/>
      <c r="AT642" s="308"/>
      <c r="AU642" s="308"/>
      <c r="AV642" s="308"/>
      <c r="AW642" s="308"/>
      <c r="AX642" s="308"/>
      <c r="AY642" s="308"/>
      <c r="AZ642" s="308"/>
      <c r="BA642" s="308"/>
      <c r="BB642" s="308"/>
      <c r="BC642" s="308"/>
      <c r="BD642" s="308"/>
      <c r="BE642" s="308"/>
      <c r="BF642" s="308"/>
      <c r="BG642" s="308"/>
      <c r="BH642" s="308"/>
      <c r="BI642" s="308"/>
      <c r="BJ642" s="309"/>
      <c r="BK642" s="200"/>
      <c r="BL642" s="130" t="str">
        <f>IF(BM642&lt;&gt;"","●","")</f>
        <v/>
      </c>
      <c r="BM642" s="132"/>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31"/>
      <c r="CW642" s="131"/>
      <c r="CX642" s="131"/>
      <c r="CY642" s="129"/>
      <c r="CZ642" s="129"/>
      <c r="DA642" s="129"/>
      <c r="DB642" s="129"/>
      <c r="DC642" s="129"/>
      <c r="DD642" s="129"/>
      <c r="DE642" s="129"/>
      <c r="DF642" s="129"/>
      <c r="DG642" s="129"/>
      <c r="DH642" s="129"/>
      <c r="DI642" s="129"/>
      <c r="DJ642" s="129"/>
      <c r="DK642" s="129"/>
      <c r="DL642" s="129"/>
      <c r="DM642" s="129"/>
      <c r="DN642" s="129"/>
      <c r="DO642" s="129"/>
      <c r="DP642" s="129"/>
      <c r="DQ642" s="129"/>
      <c r="DR642" s="129"/>
      <c r="DS642" s="129"/>
      <c r="DT642" s="129"/>
      <c r="DU642" s="129"/>
      <c r="DV642" s="129"/>
      <c r="DW642" s="129"/>
      <c r="DX642" s="129"/>
      <c r="DY642" s="129"/>
      <c r="DZ642" s="129"/>
      <c r="EA642" s="129"/>
      <c r="EB642" s="129"/>
      <c r="EC642" s="129"/>
      <c r="ED642" s="129"/>
      <c r="EE642" s="129"/>
      <c r="EF642" s="129"/>
      <c r="EG642" s="129"/>
      <c r="EH642" s="129"/>
      <c r="EI642" s="129"/>
      <c r="EJ642" s="129"/>
      <c r="EK642" s="129"/>
      <c r="EL642" s="129"/>
      <c r="EM642" s="129"/>
      <c r="EN642" s="129"/>
      <c r="EO642" s="129"/>
      <c r="EP642" s="129"/>
      <c r="EQ642" s="129"/>
      <c r="ER642" s="129"/>
      <c r="ES642" s="129"/>
      <c r="ET642" s="129"/>
      <c r="EU642" s="129"/>
      <c r="EV642" s="129"/>
      <c r="EW642" s="129"/>
    </row>
    <row r="643" spans="1:153" ht="2.25" customHeight="1" thickBot="1">
      <c r="A643" s="45"/>
      <c r="B643" s="55"/>
      <c r="C643" s="37"/>
      <c r="D643" s="325"/>
      <c r="E643" s="326"/>
      <c r="F643" s="326"/>
      <c r="G643" s="326"/>
      <c r="H643" s="326"/>
      <c r="I643" s="326"/>
      <c r="J643" s="326"/>
      <c r="K643" s="326"/>
      <c r="L643" s="326"/>
      <c r="M643" s="326"/>
      <c r="N643" s="326"/>
      <c r="O643" s="326"/>
      <c r="P643" s="326"/>
      <c r="Q643" s="326"/>
      <c r="R643" s="126"/>
      <c r="S643" s="126"/>
      <c r="T643" s="126"/>
      <c r="U643" s="299"/>
      <c r="V643" s="298"/>
      <c r="W643" s="298"/>
      <c r="X643" s="298"/>
      <c r="Y643" s="298"/>
      <c r="Z643" s="298"/>
      <c r="AA643" s="298"/>
      <c r="AB643" s="298"/>
      <c r="AC643" s="298"/>
      <c r="AD643" s="298"/>
      <c r="AE643" s="298"/>
      <c r="AF643" s="298"/>
      <c r="AG643" s="121"/>
      <c r="AH643" s="116"/>
      <c r="AI643" s="307"/>
      <c r="AJ643" s="308"/>
      <c r="AK643" s="308"/>
      <c r="AL643" s="308"/>
      <c r="AM643" s="308"/>
      <c r="AN643" s="308"/>
      <c r="AO643" s="308"/>
      <c r="AP643" s="308"/>
      <c r="AQ643" s="308"/>
      <c r="AR643" s="308"/>
      <c r="AS643" s="308"/>
      <c r="AT643" s="308"/>
      <c r="AU643" s="308"/>
      <c r="AV643" s="308"/>
      <c r="AW643" s="308"/>
      <c r="AX643" s="308"/>
      <c r="AY643" s="308"/>
      <c r="AZ643" s="308"/>
      <c r="BA643" s="308"/>
      <c r="BB643" s="308"/>
      <c r="BC643" s="308"/>
      <c r="BD643" s="308"/>
      <c r="BE643" s="308"/>
      <c r="BF643" s="308"/>
      <c r="BG643" s="308"/>
      <c r="BH643" s="308"/>
      <c r="BI643" s="308"/>
      <c r="BJ643" s="309"/>
      <c r="BK643" s="200"/>
      <c r="BL643" s="129"/>
      <c r="BM643" s="160"/>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c r="DH643" s="129"/>
      <c r="DI643" s="129"/>
      <c r="DJ643" s="129"/>
      <c r="DK643" s="129"/>
      <c r="DL643" s="129"/>
      <c r="DM643" s="129"/>
      <c r="DN643" s="129"/>
      <c r="DO643" s="129"/>
      <c r="DP643" s="129"/>
      <c r="DQ643" s="129"/>
      <c r="DR643" s="129"/>
      <c r="DS643" s="129"/>
      <c r="DT643" s="129"/>
      <c r="DU643" s="129"/>
      <c r="DV643" s="129"/>
      <c r="DW643" s="129"/>
      <c r="DX643" s="129"/>
      <c r="DY643" s="129"/>
      <c r="DZ643" s="129"/>
      <c r="EA643" s="129"/>
      <c r="EB643" s="129"/>
      <c r="EC643" s="129"/>
      <c r="ED643" s="129"/>
      <c r="EE643" s="129"/>
      <c r="EF643" s="129"/>
      <c r="EG643" s="129"/>
      <c r="EH643" s="129"/>
      <c r="EI643" s="129"/>
      <c r="EJ643" s="129"/>
      <c r="EK643" s="129"/>
      <c r="EL643" s="129"/>
      <c r="EM643" s="129"/>
      <c r="EN643" s="129"/>
      <c r="EO643" s="129"/>
      <c r="EP643" s="129"/>
      <c r="EQ643" s="129"/>
      <c r="ER643" s="129"/>
      <c r="ES643" s="129"/>
      <c r="ET643" s="129"/>
      <c r="EU643" s="129"/>
      <c r="EV643" s="129"/>
      <c r="EW643" s="129"/>
    </row>
    <row r="644" spans="1:153" ht="2.25" customHeight="1">
      <c r="A644" s="50"/>
      <c r="B644" s="54"/>
      <c r="C644" s="321" t="s">
        <v>175</v>
      </c>
      <c r="D644" s="322"/>
      <c r="E644" s="322"/>
      <c r="F644" s="322"/>
      <c r="G644" s="322"/>
      <c r="H644" s="322"/>
      <c r="I644" s="322"/>
      <c r="J644" s="322"/>
      <c r="K644" s="322"/>
      <c r="L644" s="322"/>
      <c r="M644" s="322"/>
      <c r="N644" s="322"/>
      <c r="O644" s="322"/>
      <c r="P644" s="322"/>
      <c r="Q644" s="322"/>
      <c r="R644" s="291"/>
      <c r="S644" s="291"/>
      <c r="T644" s="291"/>
      <c r="U644" s="296"/>
      <c r="V644" s="297"/>
      <c r="W644" s="297"/>
      <c r="X644" s="297"/>
      <c r="Y644" s="297"/>
      <c r="Z644" s="297"/>
      <c r="AA644" s="297"/>
      <c r="AB644" s="297"/>
      <c r="AC644" s="297"/>
      <c r="AD644" s="297"/>
      <c r="AE644" s="297"/>
      <c r="AF644" s="297"/>
      <c r="AG644" s="117"/>
      <c r="AH644" s="114"/>
      <c r="AI644" s="307"/>
      <c r="AJ644" s="308"/>
      <c r="AK644" s="308"/>
      <c r="AL644" s="308"/>
      <c r="AM644" s="308"/>
      <c r="AN644" s="308"/>
      <c r="AO644" s="308"/>
      <c r="AP644" s="308"/>
      <c r="AQ644" s="308"/>
      <c r="AR644" s="308"/>
      <c r="AS644" s="308"/>
      <c r="AT644" s="308"/>
      <c r="AU644" s="308"/>
      <c r="AV644" s="308"/>
      <c r="AW644" s="308"/>
      <c r="AX644" s="308"/>
      <c r="AY644" s="308"/>
      <c r="AZ644" s="308"/>
      <c r="BA644" s="308"/>
      <c r="BB644" s="308"/>
      <c r="BC644" s="308"/>
      <c r="BD644" s="308"/>
      <c r="BE644" s="308"/>
      <c r="BF644" s="308"/>
      <c r="BG644" s="308"/>
      <c r="BH644" s="308"/>
      <c r="BI644" s="308"/>
      <c r="BJ644" s="309"/>
      <c r="BK644" s="200"/>
      <c r="BL644" s="129"/>
      <c r="BM644" s="160"/>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c r="DH644" s="129"/>
      <c r="DI644" s="129"/>
      <c r="DJ644" s="129"/>
      <c r="DK644" s="129"/>
      <c r="DL644" s="129"/>
      <c r="DM644" s="129"/>
      <c r="DN644" s="129"/>
      <c r="DO644" s="129"/>
      <c r="DP644" s="129"/>
      <c r="DQ644" s="129"/>
      <c r="DR644" s="129"/>
      <c r="DS644" s="129"/>
      <c r="DT644" s="129"/>
      <c r="DU644" s="129"/>
      <c r="DV644" s="129"/>
      <c r="DW644" s="129"/>
      <c r="DX644" s="129"/>
      <c r="DY644" s="129"/>
      <c r="DZ644" s="129"/>
      <c r="EA644" s="129"/>
      <c r="EB644" s="129"/>
      <c r="EC644" s="129"/>
      <c r="ED644" s="129"/>
      <c r="EE644" s="129"/>
      <c r="EF644" s="129"/>
      <c r="EG644" s="129"/>
      <c r="EH644" s="129"/>
      <c r="EI644" s="129"/>
      <c r="EJ644" s="129"/>
      <c r="EK644" s="129"/>
      <c r="EL644" s="129"/>
      <c r="EM644" s="129"/>
      <c r="EN644" s="129"/>
      <c r="EO644" s="129"/>
      <c r="EP644" s="129"/>
      <c r="EQ644" s="129"/>
      <c r="ER644" s="129"/>
      <c r="ES644" s="129"/>
      <c r="ET644" s="129"/>
      <c r="EU644" s="129"/>
      <c r="EV644" s="129"/>
      <c r="EW644" s="129"/>
    </row>
    <row r="645" spans="1:153" ht="19.5" customHeight="1">
      <c r="A645" s="45"/>
      <c r="B645" s="133"/>
      <c r="C645" s="323"/>
      <c r="D645" s="324"/>
      <c r="E645" s="324"/>
      <c r="F645" s="324"/>
      <c r="G645" s="324"/>
      <c r="H645" s="324"/>
      <c r="I645" s="324"/>
      <c r="J645" s="324"/>
      <c r="K645" s="324"/>
      <c r="L645" s="324"/>
      <c r="M645" s="324"/>
      <c r="N645" s="324"/>
      <c r="O645" s="324"/>
      <c r="P645" s="324"/>
      <c r="Q645" s="324"/>
      <c r="R645" s="310" t="s">
        <v>3296</v>
      </c>
      <c r="S645" s="310"/>
      <c r="T645" s="311"/>
      <c r="U645" s="294"/>
      <c r="V645" s="312"/>
      <c r="W645" s="313"/>
      <c r="X645" s="313"/>
      <c r="Y645" s="313"/>
      <c r="Z645" s="313"/>
      <c r="AA645" s="313"/>
      <c r="AB645" s="313"/>
      <c r="AC645" s="313"/>
      <c r="AD645" s="313"/>
      <c r="AE645" s="313"/>
      <c r="AF645" s="314"/>
      <c r="AG645" s="122"/>
      <c r="AH645" s="115" t="s">
        <v>0</v>
      </c>
      <c r="AI645" s="307"/>
      <c r="AJ645" s="308"/>
      <c r="AK645" s="308"/>
      <c r="AL645" s="308"/>
      <c r="AM645" s="308"/>
      <c r="AN645" s="308"/>
      <c r="AO645" s="308"/>
      <c r="AP645" s="308"/>
      <c r="AQ645" s="308"/>
      <c r="AR645" s="308"/>
      <c r="AS645" s="308"/>
      <c r="AT645" s="308"/>
      <c r="AU645" s="308"/>
      <c r="AV645" s="308"/>
      <c r="AW645" s="308"/>
      <c r="AX645" s="308"/>
      <c r="AY645" s="308"/>
      <c r="AZ645" s="308"/>
      <c r="BA645" s="308"/>
      <c r="BB645" s="308"/>
      <c r="BC645" s="308"/>
      <c r="BD645" s="308"/>
      <c r="BE645" s="308"/>
      <c r="BF645" s="308"/>
      <c r="BG645" s="308"/>
      <c r="BH645" s="308"/>
      <c r="BI645" s="308"/>
      <c r="BJ645" s="309"/>
      <c r="BK645" s="200"/>
      <c r="BL645" s="130" t="str">
        <f>IF(BM645&lt;&gt;"","●","")</f>
        <v/>
      </c>
      <c r="BM645" s="132" t="str">
        <f>IF(AND(OR(V645=0,V645=""),OR(V648+V651+V654&gt;0,AJ648+AJ651+AJ654&gt;0,AX648+AX651+AX654&gt;0)),"当該項目の「レセプト件数」が「0」か「空白」となっていますが、内訳の項目の「レセプト件数」、「算定日数」、「算定回数」のいずれかが1以上となっています。正しいレセプト件数をご記入ください。",IF(COUNTIF(BL648:BL654,"●")&gt;0,"内訳の項目に記入内容の見直しが必要な欄があります。メッセージの内容をご確認のうえ、適宜、ご修正ください。",IF(OR(V645&lt;MAX(V648,V651,V654),V645&gt;V648+V651+V654),"当該項目の「レセプト件数」が、内訳の個別の項目の数値を下回っているか、内訳の合計よりも大きくなっています。正しいレセプト件数をご記入ください。","")))</f>
        <v/>
      </c>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131"/>
      <c r="CW645" s="131"/>
      <c r="CX645" s="131"/>
      <c r="CY645" s="129"/>
      <c r="CZ645" s="129"/>
      <c r="DA645" s="129"/>
      <c r="DB645" s="129"/>
      <c r="DC645" s="129"/>
      <c r="DD645" s="129"/>
      <c r="DE645" s="129"/>
      <c r="DF645" s="129"/>
      <c r="DG645" s="129"/>
      <c r="DH645" s="129"/>
      <c r="DI645" s="129"/>
      <c r="DJ645" s="129"/>
      <c r="DK645" s="129"/>
      <c r="DL645" s="129"/>
      <c r="DM645" s="129"/>
      <c r="DN645" s="129"/>
      <c r="DO645" s="129"/>
      <c r="DP645" s="129"/>
      <c r="DQ645" s="129"/>
      <c r="DR645" s="129"/>
      <c r="DS645" s="129"/>
      <c r="DT645" s="129"/>
      <c r="DU645" s="129"/>
      <c r="DV645" s="129"/>
      <c r="DW645" s="129"/>
      <c r="DX645" s="129"/>
      <c r="DY645" s="129"/>
      <c r="DZ645" s="129"/>
      <c r="EA645" s="129"/>
      <c r="EB645" s="129"/>
      <c r="EC645" s="129"/>
      <c r="ED645" s="129"/>
      <c r="EE645" s="129"/>
      <c r="EF645" s="129"/>
      <c r="EG645" s="129"/>
      <c r="EH645" s="129"/>
      <c r="EI645" s="129"/>
      <c r="EJ645" s="129"/>
      <c r="EK645" s="129"/>
      <c r="EL645" s="129"/>
      <c r="EM645" s="129"/>
      <c r="EN645" s="129"/>
      <c r="EO645" s="129"/>
      <c r="EP645" s="129"/>
      <c r="EQ645" s="129"/>
      <c r="ER645" s="129"/>
      <c r="ES645" s="129"/>
      <c r="ET645" s="129"/>
      <c r="EU645" s="129"/>
      <c r="EV645" s="129"/>
      <c r="EW645" s="129"/>
    </row>
    <row r="646" spans="1:153" ht="2.25" customHeight="1" thickBot="1">
      <c r="A646" s="45"/>
      <c r="B646" s="133"/>
      <c r="C646" s="323"/>
      <c r="D646" s="326"/>
      <c r="E646" s="326"/>
      <c r="F646" s="326"/>
      <c r="G646" s="326"/>
      <c r="H646" s="326"/>
      <c r="I646" s="326"/>
      <c r="J646" s="326"/>
      <c r="K646" s="326"/>
      <c r="L646" s="326"/>
      <c r="M646" s="326"/>
      <c r="N646" s="326"/>
      <c r="O646" s="326"/>
      <c r="P646" s="326"/>
      <c r="Q646" s="326"/>
      <c r="R646" s="126"/>
      <c r="S646" s="126"/>
      <c r="T646" s="126"/>
      <c r="U646" s="299"/>
      <c r="V646" s="298"/>
      <c r="W646" s="298"/>
      <c r="X646" s="298"/>
      <c r="Y646" s="298"/>
      <c r="Z646" s="298"/>
      <c r="AA646" s="298"/>
      <c r="AB646" s="298"/>
      <c r="AC646" s="298"/>
      <c r="AD646" s="298"/>
      <c r="AE646" s="298"/>
      <c r="AF646" s="298"/>
      <c r="AG646" s="121"/>
      <c r="AH646" s="116"/>
      <c r="AI646" s="307"/>
      <c r="AJ646" s="308"/>
      <c r="AK646" s="308"/>
      <c r="AL646" s="308"/>
      <c r="AM646" s="308"/>
      <c r="AN646" s="308"/>
      <c r="AO646" s="308"/>
      <c r="AP646" s="308"/>
      <c r="AQ646" s="308"/>
      <c r="AR646" s="308"/>
      <c r="AS646" s="308"/>
      <c r="AT646" s="308"/>
      <c r="AU646" s="308"/>
      <c r="AV646" s="308"/>
      <c r="AW646" s="308"/>
      <c r="AX646" s="308"/>
      <c r="AY646" s="308"/>
      <c r="AZ646" s="308"/>
      <c r="BA646" s="308"/>
      <c r="BB646" s="308"/>
      <c r="BC646" s="308"/>
      <c r="BD646" s="308"/>
      <c r="BE646" s="308"/>
      <c r="BF646" s="308"/>
      <c r="BG646" s="308"/>
      <c r="BH646" s="308"/>
      <c r="BI646" s="308"/>
      <c r="BJ646" s="309"/>
      <c r="BK646" s="200"/>
      <c r="BL646" s="129"/>
      <c r="BM646" s="160"/>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c r="DH646" s="129"/>
      <c r="DI646" s="129"/>
      <c r="DJ646" s="129"/>
      <c r="DK646" s="129"/>
      <c r="DL646" s="129"/>
      <c r="DM646" s="129"/>
      <c r="DN646" s="129"/>
      <c r="DO646" s="129"/>
      <c r="DP646" s="129"/>
      <c r="DQ646" s="129"/>
      <c r="DR646" s="129"/>
      <c r="DS646" s="129"/>
      <c r="DT646" s="129"/>
      <c r="DU646" s="129"/>
      <c r="DV646" s="129"/>
      <c r="DW646" s="129"/>
      <c r="DX646" s="129"/>
      <c r="DY646" s="129"/>
      <c r="DZ646" s="129"/>
      <c r="EA646" s="129"/>
      <c r="EB646" s="129"/>
      <c r="EC646" s="129"/>
      <c r="ED646" s="129"/>
      <c r="EE646" s="129"/>
      <c r="EF646" s="129"/>
      <c r="EG646" s="129"/>
      <c r="EH646" s="129"/>
      <c r="EI646" s="129"/>
      <c r="EJ646" s="129"/>
      <c r="EK646" s="129"/>
      <c r="EL646" s="129"/>
      <c r="EM646" s="129"/>
      <c r="EN646" s="129"/>
      <c r="EO646" s="129"/>
      <c r="EP646" s="129"/>
      <c r="EQ646" s="129"/>
      <c r="ER646" s="129"/>
      <c r="ES646" s="129"/>
      <c r="ET646" s="129"/>
      <c r="EU646" s="129"/>
      <c r="EV646" s="129"/>
      <c r="EW646" s="129"/>
    </row>
    <row r="647" spans="1:153" ht="2.25" customHeight="1">
      <c r="A647" s="50"/>
      <c r="B647" s="55"/>
      <c r="C647" s="57"/>
      <c r="D647" s="321" t="s">
        <v>194</v>
      </c>
      <c r="E647" s="322"/>
      <c r="F647" s="322"/>
      <c r="G647" s="322"/>
      <c r="H647" s="322"/>
      <c r="I647" s="322"/>
      <c r="J647" s="322"/>
      <c r="K647" s="322"/>
      <c r="L647" s="322"/>
      <c r="M647" s="322"/>
      <c r="N647" s="322"/>
      <c r="O647" s="322"/>
      <c r="P647" s="322"/>
      <c r="Q647" s="322"/>
      <c r="R647" s="291"/>
      <c r="S647" s="291"/>
      <c r="T647" s="291"/>
      <c r="U647" s="296"/>
      <c r="V647" s="297"/>
      <c r="W647" s="297"/>
      <c r="X647" s="297"/>
      <c r="Y647" s="297"/>
      <c r="Z647" s="297"/>
      <c r="AA647" s="297"/>
      <c r="AB647" s="297"/>
      <c r="AC647" s="297"/>
      <c r="AD647" s="297"/>
      <c r="AE647" s="297"/>
      <c r="AF647" s="297"/>
      <c r="AG647" s="117"/>
      <c r="AH647" s="114"/>
      <c r="AI647" s="307"/>
      <c r="AJ647" s="308"/>
      <c r="AK647" s="308"/>
      <c r="AL647" s="308"/>
      <c r="AM647" s="308"/>
      <c r="AN647" s="308"/>
      <c r="AO647" s="308"/>
      <c r="AP647" s="308"/>
      <c r="AQ647" s="308"/>
      <c r="AR647" s="308"/>
      <c r="AS647" s="308"/>
      <c r="AT647" s="308"/>
      <c r="AU647" s="308"/>
      <c r="AV647" s="308"/>
      <c r="AW647" s="308"/>
      <c r="AX647" s="308"/>
      <c r="AY647" s="308"/>
      <c r="AZ647" s="308"/>
      <c r="BA647" s="308"/>
      <c r="BB647" s="308"/>
      <c r="BC647" s="308"/>
      <c r="BD647" s="308"/>
      <c r="BE647" s="308"/>
      <c r="BF647" s="308"/>
      <c r="BG647" s="308"/>
      <c r="BH647" s="308"/>
      <c r="BI647" s="308"/>
      <c r="BJ647" s="309"/>
      <c r="BK647" s="200"/>
      <c r="BL647" s="129"/>
      <c r="BM647" s="160"/>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c r="DH647" s="129"/>
      <c r="DI647" s="129"/>
      <c r="DJ647" s="129"/>
      <c r="DK647" s="129"/>
      <c r="DL647" s="129"/>
      <c r="DM647" s="129"/>
      <c r="DN647" s="129"/>
      <c r="DO647" s="129"/>
      <c r="DP647" s="129"/>
      <c r="DQ647" s="129"/>
      <c r="DR647" s="129"/>
      <c r="DS647" s="129"/>
      <c r="DT647" s="129"/>
      <c r="DU647" s="129"/>
      <c r="DV647" s="129"/>
      <c r="DW647" s="129"/>
      <c r="DX647" s="129"/>
      <c r="DY647" s="129"/>
      <c r="DZ647" s="129"/>
      <c r="EA647" s="129"/>
      <c r="EB647" s="129"/>
      <c r="EC647" s="129"/>
      <c r="ED647" s="129"/>
      <c r="EE647" s="129"/>
      <c r="EF647" s="129"/>
      <c r="EG647" s="129"/>
      <c r="EH647" s="129"/>
      <c r="EI647" s="129"/>
      <c r="EJ647" s="129"/>
      <c r="EK647" s="129"/>
      <c r="EL647" s="129"/>
      <c r="EM647" s="129"/>
      <c r="EN647" s="129"/>
      <c r="EO647" s="129"/>
      <c r="EP647" s="129"/>
      <c r="EQ647" s="129"/>
      <c r="ER647" s="129"/>
      <c r="ES647" s="129"/>
      <c r="ET647" s="129"/>
      <c r="EU647" s="129"/>
      <c r="EV647" s="129"/>
      <c r="EW647" s="129"/>
    </row>
    <row r="648" spans="1:153" ht="19.5" customHeight="1">
      <c r="A648" s="45"/>
      <c r="B648" s="55"/>
      <c r="C648" s="57"/>
      <c r="D648" s="323"/>
      <c r="E648" s="324"/>
      <c r="F648" s="324"/>
      <c r="G648" s="324"/>
      <c r="H648" s="324"/>
      <c r="I648" s="324"/>
      <c r="J648" s="324"/>
      <c r="K648" s="324"/>
      <c r="L648" s="324"/>
      <c r="M648" s="324"/>
      <c r="N648" s="324"/>
      <c r="O648" s="324"/>
      <c r="P648" s="324"/>
      <c r="Q648" s="324"/>
      <c r="R648" s="310" t="s">
        <v>3297</v>
      </c>
      <c r="S648" s="310"/>
      <c r="T648" s="311"/>
      <c r="U648" s="294"/>
      <c r="V648" s="312"/>
      <c r="W648" s="313"/>
      <c r="X648" s="313"/>
      <c r="Y648" s="313"/>
      <c r="Z648" s="313"/>
      <c r="AA648" s="313"/>
      <c r="AB648" s="313"/>
      <c r="AC648" s="313"/>
      <c r="AD648" s="313"/>
      <c r="AE648" s="313"/>
      <c r="AF648" s="314"/>
      <c r="AG648" s="122"/>
      <c r="AH648" s="115" t="s">
        <v>0</v>
      </c>
      <c r="AI648" s="307"/>
      <c r="AJ648" s="308"/>
      <c r="AK648" s="308"/>
      <c r="AL648" s="308"/>
      <c r="AM648" s="308"/>
      <c r="AN648" s="308"/>
      <c r="AO648" s="308"/>
      <c r="AP648" s="308"/>
      <c r="AQ648" s="308"/>
      <c r="AR648" s="308"/>
      <c r="AS648" s="308"/>
      <c r="AT648" s="308"/>
      <c r="AU648" s="308"/>
      <c r="AV648" s="308"/>
      <c r="AW648" s="308"/>
      <c r="AX648" s="308"/>
      <c r="AY648" s="308"/>
      <c r="AZ648" s="308"/>
      <c r="BA648" s="308"/>
      <c r="BB648" s="308"/>
      <c r="BC648" s="308"/>
      <c r="BD648" s="308"/>
      <c r="BE648" s="308"/>
      <c r="BF648" s="308"/>
      <c r="BG648" s="308"/>
      <c r="BH648" s="308"/>
      <c r="BI648" s="308"/>
      <c r="BJ648" s="309"/>
      <c r="BK648" s="200"/>
      <c r="BL648" s="130" t="str">
        <f>IF(BM648&lt;&gt;"","●","")</f>
        <v/>
      </c>
      <c r="BM648" s="132"/>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131"/>
      <c r="CW648" s="131"/>
      <c r="CX648" s="131"/>
      <c r="CY648" s="129"/>
      <c r="CZ648" s="129"/>
      <c r="DA648" s="129"/>
      <c r="DB648" s="129"/>
      <c r="DC648" s="129"/>
      <c r="DD648" s="129"/>
      <c r="DE648" s="129"/>
      <c r="DF648" s="129"/>
      <c r="DG648" s="129"/>
      <c r="DH648" s="129"/>
      <c r="DI648" s="129"/>
      <c r="DJ648" s="129"/>
      <c r="DK648" s="129"/>
      <c r="DL648" s="129"/>
      <c r="DM648" s="129"/>
      <c r="DN648" s="129"/>
      <c r="DO648" s="129"/>
      <c r="DP648" s="129"/>
      <c r="DQ648" s="129"/>
      <c r="DR648" s="129"/>
      <c r="DS648" s="129"/>
      <c r="DT648" s="129"/>
      <c r="DU648" s="129"/>
      <c r="DV648" s="129"/>
      <c r="DW648" s="129"/>
      <c r="DX648" s="129"/>
      <c r="DY648" s="129"/>
      <c r="DZ648" s="129"/>
      <c r="EA648" s="129"/>
      <c r="EB648" s="129"/>
      <c r="EC648" s="129"/>
      <c r="ED648" s="129"/>
      <c r="EE648" s="129"/>
      <c r="EF648" s="129"/>
      <c r="EG648" s="129"/>
      <c r="EH648" s="129"/>
      <c r="EI648" s="129"/>
      <c r="EJ648" s="129"/>
      <c r="EK648" s="129"/>
      <c r="EL648" s="129"/>
      <c r="EM648" s="129"/>
      <c r="EN648" s="129"/>
      <c r="EO648" s="129"/>
      <c r="EP648" s="129"/>
      <c r="EQ648" s="129"/>
      <c r="ER648" s="129"/>
      <c r="ES648" s="129"/>
      <c r="ET648" s="129"/>
      <c r="EU648" s="129"/>
      <c r="EV648" s="129"/>
      <c r="EW648" s="129"/>
    </row>
    <row r="649" spans="1:153" ht="2.25" customHeight="1" thickBot="1">
      <c r="A649" s="45"/>
      <c r="B649" s="56"/>
      <c r="C649" s="55"/>
      <c r="D649" s="325"/>
      <c r="E649" s="326"/>
      <c r="F649" s="326"/>
      <c r="G649" s="326"/>
      <c r="H649" s="326"/>
      <c r="I649" s="326"/>
      <c r="J649" s="326"/>
      <c r="K649" s="326"/>
      <c r="L649" s="326"/>
      <c r="M649" s="326"/>
      <c r="N649" s="326"/>
      <c r="O649" s="326"/>
      <c r="P649" s="326"/>
      <c r="Q649" s="326"/>
      <c r="R649" s="126"/>
      <c r="S649" s="126"/>
      <c r="T649" s="126"/>
      <c r="U649" s="299"/>
      <c r="V649" s="298"/>
      <c r="W649" s="298"/>
      <c r="X649" s="298"/>
      <c r="Y649" s="298"/>
      <c r="Z649" s="298"/>
      <c r="AA649" s="298"/>
      <c r="AB649" s="298"/>
      <c r="AC649" s="298"/>
      <c r="AD649" s="298"/>
      <c r="AE649" s="298"/>
      <c r="AF649" s="298"/>
      <c r="AG649" s="121"/>
      <c r="AH649" s="116"/>
      <c r="AI649" s="307"/>
      <c r="AJ649" s="308"/>
      <c r="AK649" s="308"/>
      <c r="AL649" s="308"/>
      <c r="AM649" s="308"/>
      <c r="AN649" s="308"/>
      <c r="AO649" s="308"/>
      <c r="AP649" s="308"/>
      <c r="AQ649" s="308"/>
      <c r="AR649" s="308"/>
      <c r="AS649" s="308"/>
      <c r="AT649" s="308"/>
      <c r="AU649" s="308"/>
      <c r="AV649" s="308"/>
      <c r="AW649" s="308"/>
      <c r="AX649" s="308"/>
      <c r="AY649" s="308"/>
      <c r="AZ649" s="308"/>
      <c r="BA649" s="308"/>
      <c r="BB649" s="308"/>
      <c r="BC649" s="308"/>
      <c r="BD649" s="308"/>
      <c r="BE649" s="308"/>
      <c r="BF649" s="308"/>
      <c r="BG649" s="308"/>
      <c r="BH649" s="308"/>
      <c r="BI649" s="308"/>
      <c r="BJ649" s="309"/>
      <c r="BK649" s="200"/>
      <c r="BL649" s="129"/>
      <c r="BM649" s="160"/>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c r="DH649" s="129"/>
      <c r="DI649" s="129"/>
      <c r="DJ649" s="129"/>
      <c r="DK649" s="129"/>
      <c r="DL649" s="129"/>
      <c r="DM649" s="129"/>
      <c r="DN649" s="129"/>
      <c r="DO649" s="129"/>
      <c r="DP649" s="129"/>
      <c r="DQ649" s="129"/>
      <c r="DR649" s="129"/>
      <c r="DS649" s="129"/>
      <c r="DT649" s="129"/>
      <c r="DU649" s="129"/>
      <c r="DV649" s="129"/>
      <c r="DW649" s="129"/>
      <c r="DX649" s="129"/>
      <c r="DY649" s="129"/>
      <c r="DZ649" s="129"/>
      <c r="EA649" s="129"/>
      <c r="EB649" s="129"/>
      <c r="EC649" s="129"/>
      <c r="ED649" s="129"/>
      <c r="EE649" s="129"/>
      <c r="EF649" s="129"/>
      <c r="EG649" s="129"/>
      <c r="EH649" s="129"/>
      <c r="EI649" s="129"/>
      <c r="EJ649" s="129"/>
      <c r="EK649" s="129"/>
      <c r="EL649" s="129"/>
      <c r="EM649" s="129"/>
      <c r="EN649" s="129"/>
      <c r="EO649" s="129"/>
      <c r="EP649" s="129"/>
      <c r="EQ649" s="129"/>
      <c r="ER649" s="129"/>
      <c r="ES649" s="129"/>
      <c r="ET649" s="129"/>
      <c r="EU649" s="129"/>
      <c r="EV649" s="129"/>
      <c r="EW649" s="129"/>
    </row>
    <row r="650" spans="1:153" ht="2.25" customHeight="1">
      <c r="A650" s="50"/>
      <c r="B650" s="56"/>
      <c r="C650" s="55"/>
      <c r="D650" s="411" t="s">
        <v>1131</v>
      </c>
      <c r="E650" s="412"/>
      <c r="F650" s="412"/>
      <c r="G650" s="412"/>
      <c r="H650" s="412"/>
      <c r="I650" s="412"/>
      <c r="J650" s="412"/>
      <c r="K650" s="412"/>
      <c r="L650" s="412"/>
      <c r="M650" s="412"/>
      <c r="N650" s="412"/>
      <c r="O650" s="412"/>
      <c r="P650" s="412"/>
      <c r="Q650" s="412"/>
      <c r="R650" s="291"/>
      <c r="S650" s="291"/>
      <c r="T650" s="291"/>
      <c r="U650" s="296"/>
      <c r="V650" s="297"/>
      <c r="W650" s="297"/>
      <c r="X650" s="297"/>
      <c r="Y650" s="297"/>
      <c r="Z650" s="297"/>
      <c r="AA650" s="297"/>
      <c r="AB650" s="297"/>
      <c r="AC650" s="297"/>
      <c r="AD650" s="297"/>
      <c r="AE650" s="297"/>
      <c r="AF650" s="297"/>
      <c r="AG650" s="117"/>
      <c r="AH650" s="114"/>
      <c r="AI650" s="307"/>
      <c r="AJ650" s="308"/>
      <c r="AK650" s="308"/>
      <c r="AL650" s="308"/>
      <c r="AM650" s="308"/>
      <c r="AN650" s="308"/>
      <c r="AO650" s="308"/>
      <c r="AP650" s="308"/>
      <c r="AQ650" s="308"/>
      <c r="AR650" s="308"/>
      <c r="AS650" s="308"/>
      <c r="AT650" s="308"/>
      <c r="AU650" s="308"/>
      <c r="AV650" s="308"/>
      <c r="AW650" s="308"/>
      <c r="AX650" s="308"/>
      <c r="AY650" s="308"/>
      <c r="AZ650" s="308"/>
      <c r="BA650" s="308"/>
      <c r="BB650" s="308"/>
      <c r="BC650" s="308"/>
      <c r="BD650" s="308"/>
      <c r="BE650" s="308"/>
      <c r="BF650" s="308"/>
      <c r="BG650" s="308"/>
      <c r="BH650" s="308"/>
      <c r="BI650" s="308"/>
      <c r="BJ650" s="309"/>
      <c r="BK650" s="200"/>
      <c r="BL650" s="129"/>
      <c r="BM650" s="160"/>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c r="DH650" s="129"/>
      <c r="DI650" s="129"/>
      <c r="DJ650" s="129"/>
      <c r="DK650" s="129"/>
      <c r="DL650" s="129"/>
      <c r="DM650" s="129"/>
      <c r="DN650" s="129"/>
      <c r="DO650" s="129"/>
      <c r="DP650" s="129"/>
      <c r="DQ650" s="129"/>
      <c r="DR650" s="129"/>
      <c r="DS650" s="129"/>
      <c r="DT650" s="129"/>
      <c r="DU650" s="129"/>
      <c r="DV650" s="129"/>
      <c r="DW650" s="129"/>
      <c r="DX650" s="129"/>
      <c r="DY650" s="129"/>
      <c r="DZ650" s="129"/>
      <c r="EA650" s="129"/>
      <c r="EB650" s="129"/>
      <c r="EC650" s="129"/>
      <c r="ED650" s="129"/>
      <c r="EE650" s="129"/>
      <c r="EF650" s="129"/>
      <c r="EG650" s="129"/>
      <c r="EH650" s="129"/>
      <c r="EI650" s="129"/>
      <c r="EJ650" s="129"/>
      <c r="EK650" s="129"/>
      <c r="EL650" s="129"/>
      <c r="EM650" s="129"/>
      <c r="EN650" s="129"/>
      <c r="EO650" s="129"/>
      <c r="EP650" s="129"/>
      <c r="EQ650" s="129"/>
      <c r="ER650" s="129"/>
      <c r="ES650" s="129"/>
      <c r="ET650" s="129"/>
      <c r="EU650" s="129"/>
      <c r="EV650" s="129"/>
      <c r="EW650" s="129"/>
    </row>
    <row r="651" spans="1:153" ht="19.5" customHeight="1">
      <c r="A651" s="45"/>
      <c r="B651" s="56"/>
      <c r="C651" s="55"/>
      <c r="D651" s="413"/>
      <c r="E651" s="414"/>
      <c r="F651" s="414"/>
      <c r="G651" s="414"/>
      <c r="H651" s="414"/>
      <c r="I651" s="414"/>
      <c r="J651" s="414"/>
      <c r="K651" s="414"/>
      <c r="L651" s="414"/>
      <c r="M651" s="414"/>
      <c r="N651" s="414"/>
      <c r="O651" s="414"/>
      <c r="P651" s="414"/>
      <c r="Q651" s="414"/>
      <c r="R651" s="310" t="s">
        <v>3298</v>
      </c>
      <c r="S651" s="310"/>
      <c r="T651" s="311"/>
      <c r="U651" s="294"/>
      <c r="V651" s="312"/>
      <c r="W651" s="313"/>
      <c r="X651" s="313"/>
      <c r="Y651" s="313"/>
      <c r="Z651" s="313"/>
      <c r="AA651" s="313"/>
      <c r="AB651" s="313"/>
      <c r="AC651" s="313"/>
      <c r="AD651" s="313"/>
      <c r="AE651" s="313"/>
      <c r="AF651" s="314"/>
      <c r="AG651" s="122"/>
      <c r="AH651" s="115" t="s">
        <v>0</v>
      </c>
      <c r="AI651" s="307"/>
      <c r="AJ651" s="308"/>
      <c r="AK651" s="308"/>
      <c r="AL651" s="308"/>
      <c r="AM651" s="308"/>
      <c r="AN651" s="308"/>
      <c r="AO651" s="308"/>
      <c r="AP651" s="308"/>
      <c r="AQ651" s="308"/>
      <c r="AR651" s="308"/>
      <c r="AS651" s="308"/>
      <c r="AT651" s="308"/>
      <c r="AU651" s="308"/>
      <c r="AV651" s="308"/>
      <c r="AW651" s="308"/>
      <c r="AX651" s="308"/>
      <c r="AY651" s="308"/>
      <c r="AZ651" s="308"/>
      <c r="BA651" s="308"/>
      <c r="BB651" s="308"/>
      <c r="BC651" s="308"/>
      <c r="BD651" s="308"/>
      <c r="BE651" s="308"/>
      <c r="BF651" s="308"/>
      <c r="BG651" s="308"/>
      <c r="BH651" s="308"/>
      <c r="BI651" s="308"/>
      <c r="BJ651" s="309"/>
      <c r="BK651" s="200"/>
      <c r="BL651" s="130" t="str">
        <f>IF(BM651&lt;&gt;"","●","")</f>
        <v/>
      </c>
      <c r="BM651" s="132"/>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131"/>
      <c r="CW651" s="131"/>
      <c r="CX651" s="131"/>
      <c r="CY651" s="129"/>
      <c r="CZ651" s="129"/>
      <c r="DA651" s="129"/>
      <c r="DB651" s="129"/>
      <c r="DC651" s="129"/>
      <c r="DD651" s="129"/>
      <c r="DE651" s="129"/>
      <c r="DF651" s="129"/>
      <c r="DG651" s="129"/>
      <c r="DH651" s="129"/>
      <c r="DI651" s="129"/>
      <c r="DJ651" s="129"/>
      <c r="DK651" s="129"/>
      <c r="DL651" s="129"/>
      <c r="DM651" s="129"/>
      <c r="DN651" s="129"/>
      <c r="DO651" s="129"/>
      <c r="DP651" s="129"/>
      <c r="DQ651" s="129"/>
      <c r="DR651" s="129"/>
      <c r="DS651" s="129"/>
      <c r="DT651" s="129"/>
      <c r="DU651" s="129"/>
      <c r="DV651" s="129"/>
      <c r="DW651" s="129"/>
      <c r="DX651" s="129"/>
      <c r="DY651" s="129"/>
      <c r="DZ651" s="129"/>
      <c r="EA651" s="129"/>
      <c r="EB651" s="129"/>
      <c r="EC651" s="129"/>
      <c r="ED651" s="129"/>
      <c r="EE651" s="129"/>
      <c r="EF651" s="129"/>
      <c r="EG651" s="129"/>
      <c r="EH651" s="129"/>
      <c r="EI651" s="129"/>
      <c r="EJ651" s="129"/>
      <c r="EK651" s="129"/>
      <c r="EL651" s="129"/>
      <c r="EM651" s="129"/>
      <c r="EN651" s="129"/>
      <c r="EO651" s="129"/>
      <c r="EP651" s="129"/>
      <c r="EQ651" s="129"/>
      <c r="ER651" s="129"/>
      <c r="ES651" s="129"/>
      <c r="ET651" s="129"/>
      <c r="EU651" s="129"/>
      <c r="EV651" s="129"/>
      <c r="EW651" s="129"/>
    </row>
    <row r="652" spans="1:153" ht="2.25" customHeight="1" thickBot="1">
      <c r="A652" s="45"/>
      <c r="B652" s="56"/>
      <c r="C652" s="55"/>
      <c r="D652" s="415"/>
      <c r="E652" s="416"/>
      <c r="F652" s="416"/>
      <c r="G652" s="416"/>
      <c r="H652" s="416"/>
      <c r="I652" s="416"/>
      <c r="J652" s="416"/>
      <c r="K652" s="416"/>
      <c r="L652" s="416"/>
      <c r="M652" s="416"/>
      <c r="N652" s="416"/>
      <c r="O652" s="416"/>
      <c r="P652" s="416"/>
      <c r="Q652" s="416"/>
      <c r="R652" s="126"/>
      <c r="S652" s="126"/>
      <c r="T652" s="126"/>
      <c r="U652" s="299"/>
      <c r="V652" s="298"/>
      <c r="W652" s="298"/>
      <c r="X652" s="298"/>
      <c r="Y652" s="298"/>
      <c r="Z652" s="298"/>
      <c r="AA652" s="298"/>
      <c r="AB652" s="298"/>
      <c r="AC652" s="298"/>
      <c r="AD652" s="298"/>
      <c r="AE652" s="298"/>
      <c r="AF652" s="298"/>
      <c r="AG652" s="121"/>
      <c r="AH652" s="116"/>
      <c r="AI652" s="307"/>
      <c r="AJ652" s="308"/>
      <c r="AK652" s="308"/>
      <c r="AL652" s="308"/>
      <c r="AM652" s="308"/>
      <c r="AN652" s="308"/>
      <c r="AO652" s="308"/>
      <c r="AP652" s="308"/>
      <c r="AQ652" s="308"/>
      <c r="AR652" s="308"/>
      <c r="AS652" s="308"/>
      <c r="AT652" s="308"/>
      <c r="AU652" s="308"/>
      <c r="AV652" s="308"/>
      <c r="AW652" s="308"/>
      <c r="AX652" s="308"/>
      <c r="AY652" s="308"/>
      <c r="AZ652" s="308"/>
      <c r="BA652" s="308"/>
      <c r="BB652" s="308"/>
      <c r="BC652" s="308"/>
      <c r="BD652" s="308"/>
      <c r="BE652" s="308"/>
      <c r="BF652" s="308"/>
      <c r="BG652" s="308"/>
      <c r="BH652" s="308"/>
      <c r="BI652" s="308"/>
      <c r="BJ652" s="309"/>
      <c r="BK652" s="200"/>
      <c r="BL652" s="129"/>
      <c r="BM652" s="160"/>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c r="DH652" s="129"/>
      <c r="DI652" s="129"/>
      <c r="DJ652" s="129"/>
      <c r="DK652" s="129"/>
      <c r="DL652" s="129"/>
      <c r="DM652" s="129"/>
      <c r="DN652" s="129"/>
      <c r="DO652" s="129"/>
      <c r="DP652" s="129"/>
      <c r="DQ652" s="129"/>
      <c r="DR652" s="129"/>
      <c r="DS652" s="129"/>
      <c r="DT652" s="129"/>
      <c r="DU652" s="129"/>
      <c r="DV652" s="129"/>
      <c r="DW652" s="129"/>
      <c r="DX652" s="129"/>
      <c r="DY652" s="129"/>
      <c r="DZ652" s="129"/>
      <c r="EA652" s="129"/>
      <c r="EB652" s="129"/>
      <c r="EC652" s="129"/>
      <c r="ED652" s="129"/>
      <c r="EE652" s="129"/>
      <c r="EF652" s="129"/>
      <c r="EG652" s="129"/>
      <c r="EH652" s="129"/>
      <c r="EI652" s="129"/>
      <c r="EJ652" s="129"/>
      <c r="EK652" s="129"/>
      <c r="EL652" s="129"/>
      <c r="EM652" s="129"/>
      <c r="EN652" s="129"/>
      <c r="EO652" s="129"/>
      <c r="EP652" s="129"/>
      <c r="EQ652" s="129"/>
      <c r="ER652" s="129"/>
      <c r="ES652" s="129"/>
      <c r="ET652" s="129"/>
      <c r="EU652" s="129"/>
      <c r="EV652" s="129"/>
      <c r="EW652" s="129"/>
    </row>
    <row r="653" spans="1:153" ht="2.25" customHeight="1">
      <c r="A653" s="50"/>
      <c r="B653" s="56"/>
      <c r="C653" s="55"/>
      <c r="D653" s="321" t="s">
        <v>45</v>
      </c>
      <c r="E653" s="322"/>
      <c r="F653" s="322"/>
      <c r="G653" s="322"/>
      <c r="H653" s="322"/>
      <c r="I653" s="322"/>
      <c r="J653" s="322"/>
      <c r="K653" s="322"/>
      <c r="L653" s="322"/>
      <c r="M653" s="322"/>
      <c r="N653" s="322"/>
      <c r="O653" s="322"/>
      <c r="P653" s="322"/>
      <c r="Q653" s="322"/>
      <c r="R653" s="291"/>
      <c r="S653" s="291"/>
      <c r="T653" s="291"/>
      <c r="U653" s="296"/>
      <c r="V653" s="297"/>
      <c r="W653" s="297"/>
      <c r="X653" s="297"/>
      <c r="Y653" s="297"/>
      <c r="Z653" s="297"/>
      <c r="AA653" s="297"/>
      <c r="AB653" s="297"/>
      <c r="AC653" s="297"/>
      <c r="AD653" s="297"/>
      <c r="AE653" s="297"/>
      <c r="AF653" s="297"/>
      <c r="AG653" s="117"/>
      <c r="AH653" s="114"/>
      <c r="AI653" s="307"/>
      <c r="AJ653" s="308"/>
      <c r="AK653" s="308"/>
      <c r="AL653" s="308"/>
      <c r="AM653" s="308"/>
      <c r="AN653" s="308"/>
      <c r="AO653" s="308"/>
      <c r="AP653" s="308"/>
      <c r="AQ653" s="308"/>
      <c r="AR653" s="308"/>
      <c r="AS653" s="308"/>
      <c r="AT653" s="308"/>
      <c r="AU653" s="308"/>
      <c r="AV653" s="308"/>
      <c r="AW653" s="308"/>
      <c r="AX653" s="308"/>
      <c r="AY653" s="308"/>
      <c r="AZ653" s="308"/>
      <c r="BA653" s="308"/>
      <c r="BB653" s="308"/>
      <c r="BC653" s="308"/>
      <c r="BD653" s="308"/>
      <c r="BE653" s="308"/>
      <c r="BF653" s="308"/>
      <c r="BG653" s="308"/>
      <c r="BH653" s="308"/>
      <c r="BI653" s="308"/>
      <c r="BJ653" s="309"/>
      <c r="BK653" s="200"/>
      <c r="BL653" s="129"/>
      <c r="BM653" s="160"/>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c r="DH653" s="129"/>
      <c r="DI653" s="129"/>
      <c r="DJ653" s="129"/>
      <c r="DK653" s="129"/>
      <c r="DL653" s="129"/>
      <c r="DM653" s="129"/>
      <c r="DN653" s="129"/>
      <c r="DO653" s="129"/>
      <c r="DP653" s="129"/>
      <c r="DQ653" s="129"/>
      <c r="DR653" s="129"/>
      <c r="DS653" s="129"/>
      <c r="DT653" s="129"/>
      <c r="DU653" s="129"/>
      <c r="DV653" s="129"/>
      <c r="DW653" s="129"/>
      <c r="DX653" s="129"/>
      <c r="DY653" s="129"/>
      <c r="DZ653" s="129"/>
      <c r="EA653" s="129"/>
      <c r="EB653" s="129"/>
      <c r="EC653" s="129"/>
      <c r="ED653" s="129"/>
      <c r="EE653" s="129"/>
      <c r="EF653" s="129"/>
      <c r="EG653" s="129"/>
      <c r="EH653" s="129"/>
      <c r="EI653" s="129"/>
      <c r="EJ653" s="129"/>
      <c r="EK653" s="129"/>
      <c r="EL653" s="129"/>
      <c r="EM653" s="129"/>
      <c r="EN653" s="129"/>
      <c r="EO653" s="129"/>
      <c r="EP653" s="129"/>
      <c r="EQ653" s="129"/>
      <c r="ER653" s="129"/>
      <c r="ES653" s="129"/>
      <c r="ET653" s="129"/>
      <c r="EU653" s="129"/>
      <c r="EV653" s="129"/>
      <c r="EW653" s="129"/>
    </row>
    <row r="654" spans="1:153" ht="19.5" customHeight="1">
      <c r="A654" s="45"/>
      <c r="B654" s="55"/>
      <c r="C654" s="55"/>
      <c r="D654" s="323"/>
      <c r="E654" s="324"/>
      <c r="F654" s="324"/>
      <c r="G654" s="324"/>
      <c r="H654" s="324"/>
      <c r="I654" s="324"/>
      <c r="J654" s="324"/>
      <c r="K654" s="324"/>
      <c r="L654" s="324"/>
      <c r="M654" s="324"/>
      <c r="N654" s="324"/>
      <c r="O654" s="324"/>
      <c r="P654" s="324"/>
      <c r="Q654" s="324"/>
      <c r="R654" s="310" t="s">
        <v>3299</v>
      </c>
      <c r="S654" s="310"/>
      <c r="T654" s="311"/>
      <c r="U654" s="294"/>
      <c r="V654" s="312"/>
      <c r="W654" s="313"/>
      <c r="X654" s="313"/>
      <c r="Y654" s="313"/>
      <c r="Z654" s="313"/>
      <c r="AA654" s="313"/>
      <c r="AB654" s="313"/>
      <c r="AC654" s="313"/>
      <c r="AD654" s="313"/>
      <c r="AE654" s="313"/>
      <c r="AF654" s="314"/>
      <c r="AG654" s="122"/>
      <c r="AH654" s="115" t="s">
        <v>0</v>
      </c>
      <c r="AI654" s="307"/>
      <c r="AJ654" s="308"/>
      <c r="AK654" s="308"/>
      <c r="AL654" s="308"/>
      <c r="AM654" s="308"/>
      <c r="AN654" s="308"/>
      <c r="AO654" s="308"/>
      <c r="AP654" s="308"/>
      <c r="AQ654" s="308"/>
      <c r="AR654" s="308"/>
      <c r="AS654" s="308"/>
      <c r="AT654" s="308"/>
      <c r="AU654" s="308"/>
      <c r="AV654" s="308"/>
      <c r="AW654" s="308"/>
      <c r="AX654" s="308"/>
      <c r="AY654" s="308"/>
      <c r="AZ654" s="308"/>
      <c r="BA654" s="308"/>
      <c r="BB654" s="308"/>
      <c r="BC654" s="308"/>
      <c r="BD654" s="308"/>
      <c r="BE654" s="308"/>
      <c r="BF654" s="308"/>
      <c r="BG654" s="308"/>
      <c r="BH654" s="308"/>
      <c r="BI654" s="308"/>
      <c r="BJ654" s="309"/>
      <c r="BK654" s="200"/>
      <c r="BL654" s="130" t="str">
        <f>IF(BM654&lt;&gt;"","●","")</f>
        <v/>
      </c>
      <c r="BM654" s="132"/>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31"/>
      <c r="CW654" s="131"/>
      <c r="CX654" s="131"/>
      <c r="CY654" s="129"/>
      <c r="CZ654" s="129"/>
      <c r="DA654" s="129"/>
      <c r="DB654" s="129"/>
      <c r="DC654" s="129"/>
      <c r="DD654" s="129"/>
      <c r="DE654" s="129"/>
      <c r="DF654" s="129"/>
      <c r="DG654" s="129"/>
      <c r="DH654" s="129"/>
      <c r="DI654" s="129"/>
      <c r="DJ654" s="129"/>
      <c r="DK654" s="129"/>
      <c r="DL654" s="129"/>
      <c r="DM654" s="129"/>
      <c r="DN654" s="129"/>
      <c r="DO654" s="129"/>
      <c r="DP654" s="129"/>
      <c r="DQ654" s="129"/>
      <c r="DR654" s="129"/>
      <c r="DS654" s="129"/>
      <c r="DT654" s="129"/>
      <c r="DU654" s="129"/>
      <c r="DV654" s="129"/>
      <c r="DW654" s="129"/>
      <c r="DX654" s="129"/>
      <c r="DY654" s="129"/>
      <c r="DZ654" s="129"/>
      <c r="EA654" s="129"/>
      <c r="EB654" s="129"/>
      <c r="EC654" s="129"/>
      <c r="ED654" s="129"/>
      <c r="EE654" s="129"/>
      <c r="EF654" s="129"/>
      <c r="EG654" s="129"/>
      <c r="EH654" s="129"/>
      <c r="EI654" s="129"/>
      <c r="EJ654" s="129"/>
      <c r="EK654" s="129"/>
      <c r="EL654" s="129"/>
      <c r="EM654" s="129"/>
      <c r="EN654" s="129"/>
      <c r="EO654" s="129"/>
      <c r="EP654" s="129"/>
      <c r="EQ654" s="129"/>
      <c r="ER654" s="129"/>
      <c r="ES654" s="129"/>
      <c r="ET654" s="129"/>
      <c r="EU654" s="129"/>
      <c r="EV654" s="129"/>
      <c r="EW654" s="129"/>
    </row>
    <row r="655" spans="1:153" ht="2.25" customHeight="1" thickBot="1">
      <c r="A655" s="45"/>
      <c r="B655" s="55"/>
      <c r="C655" s="58"/>
      <c r="D655" s="325"/>
      <c r="E655" s="326"/>
      <c r="F655" s="326"/>
      <c r="G655" s="326"/>
      <c r="H655" s="326"/>
      <c r="I655" s="326"/>
      <c r="J655" s="326"/>
      <c r="K655" s="326"/>
      <c r="L655" s="326"/>
      <c r="M655" s="326"/>
      <c r="N655" s="326"/>
      <c r="O655" s="326"/>
      <c r="P655" s="326"/>
      <c r="Q655" s="326"/>
      <c r="R655" s="126"/>
      <c r="S655" s="126"/>
      <c r="T655" s="126"/>
      <c r="U655" s="299"/>
      <c r="V655" s="298"/>
      <c r="W655" s="298"/>
      <c r="X655" s="298"/>
      <c r="Y655" s="298"/>
      <c r="Z655" s="298"/>
      <c r="AA655" s="298"/>
      <c r="AB655" s="298"/>
      <c r="AC655" s="298"/>
      <c r="AD655" s="298"/>
      <c r="AE655" s="298"/>
      <c r="AF655" s="298"/>
      <c r="AG655" s="121"/>
      <c r="AH655" s="116"/>
      <c r="AI655" s="307"/>
      <c r="AJ655" s="308"/>
      <c r="AK655" s="308"/>
      <c r="AL655" s="308"/>
      <c r="AM655" s="308"/>
      <c r="AN655" s="308"/>
      <c r="AO655" s="308"/>
      <c r="AP655" s="308"/>
      <c r="AQ655" s="308"/>
      <c r="AR655" s="308"/>
      <c r="AS655" s="308"/>
      <c r="AT655" s="308"/>
      <c r="AU655" s="308"/>
      <c r="AV655" s="308"/>
      <c r="AW655" s="308"/>
      <c r="AX655" s="308"/>
      <c r="AY655" s="308"/>
      <c r="AZ655" s="308"/>
      <c r="BA655" s="308"/>
      <c r="BB655" s="308"/>
      <c r="BC655" s="308"/>
      <c r="BD655" s="308"/>
      <c r="BE655" s="308"/>
      <c r="BF655" s="308"/>
      <c r="BG655" s="308"/>
      <c r="BH655" s="308"/>
      <c r="BI655" s="308"/>
      <c r="BJ655" s="309"/>
      <c r="BK655" s="200"/>
      <c r="BL655" s="129"/>
      <c r="BM655" s="160"/>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c r="DH655" s="129"/>
      <c r="DI655" s="129"/>
      <c r="DJ655" s="129"/>
      <c r="DK655" s="129"/>
      <c r="DL655" s="129"/>
      <c r="DM655" s="129"/>
      <c r="DN655" s="129"/>
      <c r="DO655" s="129"/>
      <c r="DP655" s="129"/>
      <c r="DQ655" s="129"/>
      <c r="DR655" s="129"/>
      <c r="DS655" s="129"/>
      <c r="DT655" s="129"/>
      <c r="DU655" s="129"/>
      <c r="DV655" s="129"/>
      <c r="DW655" s="129"/>
      <c r="DX655" s="129"/>
      <c r="DY655" s="129"/>
      <c r="DZ655" s="129"/>
      <c r="EA655" s="129"/>
      <c r="EB655" s="129"/>
      <c r="EC655" s="129"/>
      <c r="ED655" s="129"/>
      <c r="EE655" s="129"/>
      <c r="EF655" s="129"/>
      <c r="EG655" s="129"/>
      <c r="EH655" s="129"/>
      <c r="EI655" s="129"/>
      <c r="EJ655" s="129"/>
      <c r="EK655" s="129"/>
      <c r="EL655" s="129"/>
      <c r="EM655" s="129"/>
      <c r="EN655" s="129"/>
      <c r="EO655" s="129"/>
      <c r="EP655" s="129"/>
      <c r="EQ655" s="129"/>
      <c r="ER655" s="129"/>
      <c r="ES655" s="129"/>
      <c r="ET655" s="129"/>
      <c r="EU655" s="129"/>
      <c r="EV655" s="129"/>
      <c r="EW655" s="129"/>
    </row>
    <row r="656" spans="1:153" ht="2.25" customHeight="1">
      <c r="A656" s="50"/>
      <c r="B656" s="54"/>
      <c r="C656" s="321" t="s">
        <v>195</v>
      </c>
      <c r="D656" s="322"/>
      <c r="E656" s="322"/>
      <c r="F656" s="322"/>
      <c r="G656" s="322"/>
      <c r="H656" s="322"/>
      <c r="I656" s="322"/>
      <c r="J656" s="322"/>
      <c r="K656" s="322"/>
      <c r="L656" s="322"/>
      <c r="M656" s="322"/>
      <c r="N656" s="322"/>
      <c r="O656" s="322"/>
      <c r="P656" s="322"/>
      <c r="Q656" s="322"/>
      <c r="R656" s="291"/>
      <c r="S656" s="291"/>
      <c r="T656" s="291"/>
      <c r="U656" s="296"/>
      <c r="V656" s="297"/>
      <c r="W656" s="297"/>
      <c r="X656" s="297"/>
      <c r="Y656" s="297"/>
      <c r="Z656" s="297"/>
      <c r="AA656" s="297"/>
      <c r="AB656" s="297"/>
      <c r="AC656" s="297"/>
      <c r="AD656" s="297"/>
      <c r="AE656" s="297"/>
      <c r="AF656" s="297"/>
      <c r="AG656" s="117"/>
      <c r="AH656" s="114"/>
      <c r="AI656" s="307"/>
      <c r="AJ656" s="308"/>
      <c r="AK656" s="308"/>
      <c r="AL656" s="308"/>
      <c r="AM656" s="308"/>
      <c r="AN656" s="308"/>
      <c r="AO656" s="308"/>
      <c r="AP656" s="308"/>
      <c r="AQ656" s="308"/>
      <c r="AR656" s="308"/>
      <c r="AS656" s="308"/>
      <c r="AT656" s="308"/>
      <c r="AU656" s="308"/>
      <c r="AV656" s="308"/>
      <c r="AW656" s="308"/>
      <c r="AX656" s="308"/>
      <c r="AY656" s="308"/>
      <c r="AZ656" s="308"/>
      <c r="BA656" s="308"/>
      <c r="BB656" s="308"/>
      <c r="BC656" s="308"/>
      <c r="BD656" s="308"/>
      <c r="BE656" s="308"/>
      <c r="BF656" s="308"/>
      <c r="BG656" s="308"/>
      <c r="BH656" s="308"/>
      <c r="BI656" s="308"/>
      <c r="BJ656" s="309"/>
      <c r="BK656" s="200"/>
      <c r="BL656" s="129"/>
      <c r="BM656" s="160"/>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c r="DH656" s="129"/>
      <c r="DI656" s="129"/>
      <c r="DJ656" s="129"/>
      <c r="DK656" s="129"/>
      <c r="DL656" s="129"/>
      <c r="DM656" s="129"/>
      <c r="DN656" s="129"/>
      <c r="DO656" s="129"/>
      <c r="DP656" s="129"/>
      <c r="DQ656" s="129"/>
      <c r="DR656" s="129"/>
      <c r="DS656" s="129"/>
      <c r="DT656" s="129"/>
      <c r="DU656" s="129"/>
      <c r="DV656" s="129"/>
      <c r="DW656" s="129"/>
      <c r="DX656" s="129"/>
      <c r="DY656" s="129"/>
      <c r="DZ656" s="129"/>
      <c r="EA656" s="129"/>
      <c r="EB656" s="129"/>
      <c r="EC656" s="129"/>
      <c r="ED656" s="129"/>
      <c r="EE656" s="129"/>
      <c r="EF656" s="129"/>
      <c r="EG656" s="129"/>
      <c r="EH656" s="129"/>
      <c r="EI656" s="129"/>
      <c r="EJ656" s="129"/>
      <c r="EK656" s="129"/>
      <c r="EL656" s="129"/>
      <c r="EM656" s="129"/>
      <c r="EN656" s="129"/>
      <c r="EO656" s="129"/>
      <c r="EP656" s="129"/>
      <c r="EQ656" s="129"/>
      <c r="ER656" s="129"/>
      <c r="ES656" s="129"/>
      <c r="ET656" s="129"/>
      <c r="EU656" s="129"/>
      <c r="EV656" s="129"/>
      <c r="EW656" s="129"/>
    </row>
    <row r="657" spans="1:153" ht="19.5" customHeight="1">
      <c r="A657" s="45"/>
      <c r="B657" s="133"/>
      <c r="C657" s="323"/>
      <c r="D657" s="324"/>
      <c r="E657" s="324"/>
      <c r="F657" s="324"/>
      <c r="G657" s="324"/>
      <c r="H657" s="324"/>
      <c r="I657" s="324"/>
      <c r="J657" s="324"/>
      <c r="K657" s="324"/>
      <c r="L657" s="324"/>
      <c r="M657" s="324"/>
      <c r="N657" s="324"/>
      <c r="O657" s="324"/>
      <c r="P657" s="324"/>
      <c r="Q657" s="324"/>
      <c r="R657" s="310" t="s">
        <v>3300</v>
      </c>
      <c r="S657" s="310"/>
      <c r="T657" s="311"/>
      <c r="U657" s="294"/>
      <c r="V657" s="312"/>
      <c r="W657" s="313"/>
      <c r="X657" s="313"/>
      <c r="Y657" s="313"/>
      <c r="Z657" s="313"/>
      <c r="AA657" s="313"/>
      <c r="AB657" s="313"/>
      <c r="AC657" s="313"/>
      <c r="AD657" s="313"/>
      <c r="AE657" s="313"/>
      <c r="AF657" s="314"/>
      <c r="AG657" s="122"/>
      <c r="AH657" s="115" t="s">
        <v>0</v>
      </c>
      <c r="AI657" s="307"/>
      <c r="AJ657" s="308"/>
      <c r="AK657" s="308"/>
      <c r="AL657" s="308"/>
      <c r="AM657" s="308"/>
      <c r="AN657" s="308"/>
      <c r="AO657" s="308"/>
      <c r="AP657" s="308"/>
      <c r="AQ657" s="308"/>
      <c r="AR657" s="308"/>
      <c r="AS657" s="308"/>
      <c r="AT657" s="308"/>
      <c r="AU657" s="308"/>
      <c r="AV657" s="308"/>
      <c r="AW657" s="308"/>
      <c r="AX657" s="308"/>
      <c r="AY657" s="308"/>
      <c r="AZ657" s="308"/>
      <c r="BA657" s="308"/>
      <c r="BB657" s="308"/>
      <c r="BC657" s="308"/>
      <c r="BD657" s="308"/>
      <c r="BE657" s="308"/>
      <c r="BF657" s="308"/>
      <c r="BG657" s="308"/>
      <c r="BH657" s="308"/>
      <c r="BI657" s="308"/>
      <c r="BJ657" s="309"/>
      <c r="BK657" s="200"/>
      <c r="BL657" s="130" t="str">
        <f>IF(BM657&lt;&gt;"","●","")</f>
        <v/>
      </c>
      <c r="BM657" s="132"/>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131"/>
      <c r="CW657" s="131"/>
      <c r="CX657" s="131"/>
      <c r="CY657" s="129"/>
      <c r="CZ657" s="129"/>
      <c r="DA657" s="129"/>
      <c r="DB657" s="129"/>
      <c r="DC657" s="129"/>
      <c r="DD657" s="129"/>
      <c r="DE657" s="129"/>
      <c r="DF657" s="129"/>
      <c r="DG657" s="129"/>
      <c r="DH657" s="129"/>
      <c r="DI657" s="129"/>
      <c r="DJ657" s="129"/>
      <c r="DK657" s="129"/>
      <c r="DL657" s="129"/>
      <c r="DM657" s="129"/>
      <c r="DN657" s="129"/>
      <c r="DO657" s="129"/>
      <c r="DP657" s="129"/>
      <c r="DQ657" s="129"/>
      <c r="DR657" s="129"/>
      <c r="DS657" s="129"/>
      <c r="DT657" s="129"/>
      <c r="DU657" s="129"/>
      <c r="DV657" s="129"/>
      <c r="DW657" s="129"/>
      <c r="DX657" s="129"/>
      <c r="DY657" s="129"/>
      <c r="DZ657" s="129"/>
      <c r="EA657" s="129"/>
      <c r="EB657" s="129"/>
      <c r="EC657" s="129"/>
      <c r="ED657" s="129"/>
      <c r="EE657" s="129"/>
      <c r="EF657" s="129"/>
      <c r="EG657" s="129"/>
      <c r="EH657" s="129"/>
      <c r="EI657" s="129"/>
      <c r="EJ657" s="129"/>
      <c r="EK657" s="129"/>
      <c r="EL657" s="129"/>
      <c r="EM657" s="129"/>
      <c r="EN657" s="129"/>
      <c r="EO657" s="129"/>
      <c r="EP657" s="129"/>
      <c r="EQ657" s="129"/>
      <c r="ER657" s="129"/>
      <c r="ES657" s="129"/>
      <c r="ET657" s="129"/>
      <c r="EU657" s="129"/>
      <c r="EV657" s="129"/>
      <c r="EW657" s="129"/>
    </row>
    <row r="658" spans="1:153" ht="2.25" customHeight="1" thickBot="1">
      <c r="A658" s="47"/>
      <c r="B658" s="37"/>
      <c r="C658" s="325"/>
      <c r="D658" s="326"/>
      <c r="E658" s="326"/>
      <c r="F658" s="326"/>
      <c r="G658" s="326"/>
      <c r="H658" s="326"/>
      <c r="I658" s="326"/>
      <c r="J658" s="326"/>
      <c r="K658" s="326"/>
      <c r="L658" s="326"/>
      <c r="M658" s="326"/>
      <c r="N658" s="326"/>
      <c r="O658" s="326"/>
      <c r="P658" s="326"/>
      <c r="Q658" s="326"/>
      <c r="R658" s="126"/>
      <c r="S658" s="126"/>
      <c r="T658" s="126"/>
      <c r="U658" s="299"/>
      <c r="V658" s="298"/>
      <c r="W658" s="298"/>
      <c r="X658" s="298"/>
      <c r="Y658" s="298"/>
      <c r="Z658" s="298"/>
      <c r="AA658" s="298"/>
      <c r="AB658" s="298"/>
      <c r="AC658" s="298"/>
      <c r="AD658" s="298"/>
      <c r="AE658" s="298"/>
      <c r="AF658" s="298"/>
      <c r="AG658" s="121"/>
      <c r="AH658" s="116"/>
      <c r="AI658" s="362"/>
      <c r="AJ658" s="363"/>
      <c r="AK658" s="363"/>
      <c r="AL658" s="363"/>
      <c r="AM658" s="363"/>
      <c r="AN658" s="363"/>
      <c r="AO658" s="363"/>
      <c r="AP658" s="363"/>
      <c r="AQ658" s="363"/>
      <c r="AR658" s="363"/>
      <c r="AS658" s="363"/>
      <c r="AT658" s="363"/>
      <c r="AU658" s="363"/>
      <c r="AV658" s="363"/>
      <c r="AW658" s="359"/>
      <c r="AX658" s="359"/>
      <c r="AY658" s="359"/>
      <c r="AZ658" s="359"/>
      <c r="BA658" s="359"/>
      <c r="BB658" s="359"/>
      <c r="BC658" s="359"/>
      <c r="BD658" s="359"/>
      <c r="BE658" s="359"/>
      <c r="BF658" s="359"/>
      <c r="BG658" s="359"/>
      <c r="BH658" s="359"/>
      <c r="BI658" s="359"/>
      <c r="BJ658" s="360"/>
      <c r="BK658" s="200"/>
      <c r="BL658" s="129"/>
      <c r="BM658" s="160"/>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c r="DH658" s="129"/>
      <c r="DI658" s="129"/>
      <c r="DJ658" s="129"/>
      <c r="DK658" s="129"/>
      <c r="DL658" s="129"/>
      <c r="DM658" s="129"/>
      <c r="DN658" s="129"/>
      <c r="DO658" s="129"/>
      <c r="DP658" s="129"/>
      <c r="DQ658" s="129"/>
      <c r="DR658" s="129"/>
      <c r="DS658" s="129"/>
      <c r="DT658" s="129"/>
      <c r="DU658" s="129"/>
      <c r="DV658" s="129"/>
      <c r="DW658" s="129"/>
      <c r="DX658" s="129"/>
      <c r="DY658" s="129"/>
      <c r="DZ658" s="129"/>
      <c r="EA658" s="129"/>
      <c r="EB658" s="129"/>
      <c r="EC658" s="129"/>
      <c r="ED658" s="129"/>
      <c r="EE658" s="129"/>
      <c r="EF658" s="129"/>
      <c r="EG658" s="129"/>
      <c r="EH658" s="129"/>
      <c r="EI658" s="129"/>
      <c r="EJ658" s="129"/>
      <c r="EK658" s="129"/>
      <c r="EL658" s="129"/>
      <c r="EM658" s="129"/>
      <c r="EN658" s="129"/>
      <c r="EO658" s="129"/>
      <c r="EP658" s="129"/>
      <c r="EQ658" s="129"/>
      <c r="ER658" s="129"/>
      <c r="ES658" s="129"/>
      <c r="ET658" s="129"/>
      <c r="EU658" s="129"/>
      <c r="EV658" s="129"/>
      <c r="EW658" s="129"/>
    </row>
    <row r="659" spans="1:153" ht="2.25" customHeight="1">
      <c r="A659" s="135"/>
      <c r="B659" s="291"/>
      <c r="C659" s="291"/>
      <c r="D659" s="291"/>
      <c r="E659" s="291"/>
      <c r="F659" s="136"/>
      <c r="G659" s="291"/>
      <c r="H659" s="291"/>
      <c r="I659" s="291"/>
      <c r="J659" s="291"/>
      <c r="K659" s="291"/>
      <c r="L659" s="291"/>
      <c r="M659" s="291"/>
      <c r="N659" s="291"/>
      <c r="O659" s="291"/>
      <c r="P659" s="291"/>
      <c r="Q659" s="291"/>
      <c r="R659" s="291"/>
      <c r="S659" s="291"/>
      <c r="T659" s="291"/>
      <c r="U659" s="296"/>
      <c r="V659" s="297"/>
      <c r="W659" s="297"/>
      <c r="X659" s="297"/>
      <c r="Y659" s="297"/>
      <c r="Z659" s="297"/>
      <c r="AA659" s="297"/>
      <c r="AB659" s="297"/>
      <c r="AC659" s="297"/>
      <c r="AD659" s="297"/>
      <c r="AE659" s="297"/>
      <c r="AF659" s="297"/>
      <c r="AG659" s="117"/>
      <c r="AH659" s="114"/>
      <c r="AI659" s="296"/>
      <c r="AJ659" s="297"/>
      <c r="AK659" s="297"/>
      <c r="AL659" s="297"/>
      <c r="AM659" s="297"/>
      <c r="AN659" s="297"/>
      <c r="AO659" s="297"/>
      <c r="AP659" s="297"/>
      <c r="AQ659" s="297"/>
      <c r="AR659" s="297"/>
      <c r="AS659" s="297"/>
      <c r="AT659" s="297"/>
      <c r="AU659" s="117"/>
      <c r="AV659" s="114"/>
      <c r="AW659" s="358"/>
      <c r="AX659" s="359"/>
      <c r="AY659" s="359"/>
      <c r="AZ659" s="359"/>
      <c r="BA659" s="359"/>
      <c r="BB659" s="359"/>
      <c r="BC659" s="359"/>
      <c r="BD659" s="359"/>
      <c r="BE659" s="359"/>
      <c r="BF659" s="359"/>
      <c r="BG659" s="359"/>
      <c r="BH659" s="359"/>
      <c r="BI659" s="359"/>
      <c r="BJ659" s="360"/>
      <c r="BK659" s="200"/>
      <c r="BL659" s="129"/>
      <c r="BM659" s="160"/>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c r="DH659" s="129"/>
      <c r="DI659" s="129"/>
      <c r="DJ659" s="129"/>
      <c r="DK659" s="129"/>
      <c r="DL659" s="129"/>
      <c r="DM659" s="129"/>
      <c r="DN659" s="129"/>
      <c r="DO659" s="129"/>
      <c r="DP659" s="129"/>
      <c r="DQ659" s="129"/>
      <c r="DR659" s="129"/>
      <c r="DS659" s="129"/>
      <c r="DT659" s="129"/>
      <c r="DU659" s="129"/>
      <c r="DV659" s="129"/>
      <c r="DW659" s="129"/>
      <c r="DX659" s="129"/>
      <c r="DY659" s="129"/>
      <c r="DZ659" s="129"/>
      <c r="EA659" s="129"/>
      <c r="EB659" s="129"/>
      <c r="EC659" s="129"/>
      <c r="ED659" s="129"/>
      <c r="EE659" s="129"/>
      <c r="EF659" s="129"/>
      <c r="EG659" s="129"/>
      <c r="EH659" s="129"/>
      <c r="EI659" s="129"/>
      <c r="EJ659" s="129"/>
      <c r="EK659" s="129"/>
      <c r="EL659" s="129"/>
      <c r="EM659" s="129"/>
      <c r="EN659" s="129"/>
      <c r="EO659" s="129"/>
      <c r="EP659" s="129"/>
      <c r="EQ659" s="129"/>
      <c r="ER659" s="129"/>
      <c r="ES659" s="129"/>
      <c r="ET659" s="129"/>
      <c r="EU659" s="129"/>
      <c r="EV659" s="129"/>
      <c r="EW659" s="129"/>
    </row>
    <row r="660" spans="1:153" ht="19.5" customHeight="1">
      <c r="A660" s="133" t="s">
        <v>120</v>
      </c>
      <c r="B660" s="126"/>
      <c r="C660" s="126"/>
      <c r="D660" s="126"/>
      <c r="E660" s="126"/>
      <c r="F660" s="137"/>
      <c r="G660" s="126"/>
      <c r="H660" s="126"/>
      <c r="I660" s="126"/>
      <c r="J660" s="126"/>
      <c r="K660" s="126"/>
      <c r="L660" s="126"/>
      <c r="M660" s="126"/>
      <c r="N660" s="126"/>
      <c r="O660" s="126"/>
      <c r="P660" s="126"/>
      <c r="Q660" s="126"/>
      <c r="R660" s="310" t="s">
        <v>3301</v>
      </c>
      <c r="S660" s="310"/>
      <c r="T660" s="311"/>
      <c r="U660" s="294"/>
      <c r="V660" s="312"/>
      <c r="W660" s="313"/>
      <c r="X660" s="313"/>
      <c r="Y660" s="313"/>
      <c r="Z660" s="313"/>
      <c r="AA660" s="313"/>
      <c r="AB660" s="313"/>
      <c r="AC660" s="313"/>
      <c r="AD660" s="313"/>
      <c r="AE660" s="313"/>
      <c r="AF660" s="314"/>
      <c r="AG660" s="122"/>
      <c r="AH660" s="115" t="s">
        <v>0</v>
      </c>
      <c r="AI660" s="294"/>
      <c r="AJ660" s="312"/>
      <c r="AK660" s="313"/>
      <c r="AL660" s="313"/>
      <c r="AM660" s="313"/>
      <c r="AN660" s="313"/>
      <c r="AO660" s="313"/>
      <c r="AP660" s="313"/>
      <c r="AQ660" s="313"/>
      <c r="AR660" s="313"/>
      <c r="AS660" s="313"/>
      <c r="AT660" s="314"/>
      <c r="AU660" s="122"/>
      <c r="AV660" s="115" t="s">
        <v>1</v>
      </c>
      <c r="AW660" s="341"/>
      <c r="AX660" s="342"/>
      <c r="AY660" s="342"/>
      <c r="AZ660" s="342"/>
      <c r="BA660" s="342"/>
      <c r="BB660" s="342"/>
      <c r="BC660" s="342"/>
      <c r="BD660" s="342"/>
      <c r="BE660" s="342"/>
      <c r="BF660" s="342"/>
      <c r="BG660" s="342"/>
      <c r="BH660" s="342"/>
      <c r="BI660" s="342"/>
      <c r="BJ660" s="345"/>
      <c r="BK660" s="200"/>
      <c r="BL660" s="130" t="str">
        <f>IF(BM660&lt;&gt;"","●","")</f>
        <v/>
      </c>
      <c r="BM660" s="132" t="str">
        <f>IF(OR(AND(OR(V660=0,V660=""),OR(AJ660&gt;0,V663+V666&gt;0,AJ663+AJ666&gt;0,AX663+AX666&gt;0)),AND(OR(V660&gt;0,V663+V666&gt;0,AJ663+AJ666&gt;0,AX663+AX666&gt;0),OR(AJ660=0,AJ660=""))),"当該項目の「レセプト件数」、「算定日数」のいずれかが「0」か「空白」となっていますが、当該項目のそれ以外あるいは内訳の項目の「レセプト件数」、「算定日数」のいずれかが1以上となっています。正しいレセプト件数・算定日数をご記入ください。",IF(V660&gt;AJ660,"「算定日数」が「レセプト件数」よりも小さくなっています。算定レセプトにおける算定回数をご記入ください。",IF(COUNTIF(BL663:BL666,"●")&gt;0,"内訳の項目に記入内容の見直しが必要な欄があります。メッセージの内容をご確認のうえ、適宜、ご修正ください。",IF(OR(AJ660&lt;MAX(AJ663,AJ666),AJ660&gt;AJ663+AJ666),"当該項目の「算定日数」が、内訳の個別の項目の数値を下回っているか、内訳の合計よりも大きくなっています。正しい算定日数をご記入ください。",IF(OR(V660&lt;MAX(V663,V666),V660&gt;V663+V666),"当該項目の「レセプト件数」が、内訳の個別の項目の数値を下回っているか、内訳の合計よりも大きくなっています。正しいレセプト件数をご記入ください。","")))))</f>
        <v/>
      </c>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131"/>
      <c r="CW660" s="131"/>
      <c r="CX660" s="131"/>
      <c r="CY660" s="129"/>
      <c r="CZ660" s="129"/>
      <c r="DA660" s="129"/>
      <c r="DB660" s="129"/>
      <c r="DC660" s="129"/>
      <c r="DD660" s="129"/>
      <c r="DE660" s="129"/>
      <c r="DF660" s="129"/>
      <c r="DG660" s="129"/>
      <c r="DH660" s="129"/>
      <c r="DI660" s="129"/>
      <c r="DJ660" s="129"/>
      <c r="DK660" s="129"/>
      <c r="DL660" s="129"/>
      <c r="DM660" s="129"/>
      <c r="DN660" s="129"/>
      <c r="DO660" s="129"/>
      <c r="DP660" s="129"/>
      <c r="DQ660" s="129"/>
      <c r="DR660" s="129"/>
      <c r="DS660" s="129"/>
      <c r="DT660" s="129"/>
      <c r="DU660" s="129"/>
      <c r="DV660" s="129"/>
      <c r="DW660" s="129"/>
      <c r="DX660" s="129"/>
      <c r="DY660" s="129"/>
      <c r="DZ660" s="129"/>
      <c r="EA660" s="129"/>
      <c r="EB660" s="129"/>
      <c r="EC660" s="129"/>
      <c r="ED660" s="129"/>
      <c r="EE660" s="129"/>
      <c r="EF660" s="129"/>
      <c r="EG660" s="129"/>
      <c r="EH660" s="129"/>
      <c r="EI660" s="129"/>
      <c r="EJ660" s="129"/>
      <c r="EK660" s="129"/>
      <c r="EL660" s="129"/>
      <c r="EM660" s="129"/>
      <c r="EN660" s="129"/>
      <c r="EO660" s="129"/>
      <c r="EP660" s="129"/>
      <c r="EQ660" s="129"/>
      <c r="ER660" s="129"/>
      <c r="ES660" s="129"/>
      <c r="ET660" s="129"/>
      <c r="EU660" s="129"/>
      <c r="EV660" s="129"/>
      <c r="EW660" s="129"/>
    </row>
    <row r="661" spans="1:153" ht="2.25" customHeight="1" thickBot="1">
      <c r="A661" s="133"/>
      <c r="B661" s="127"/>
      <c r="C661" s="127"/>
      <c r="D661" s="127"/>
      <c r="E661" s="127"/>
      <c r="F661" s="134"/>
      <c r="G661" s="127"/>
      <c r="H661" s="127"/>
      <c r="I661" s="127"/>
      <c r="J661" s="127"/>
      <c r="K661" s="127"/>
      <c r="L661" s="127"/>
      <c r="M661" s="127"/>
      <c r="N661" s="127"/>
      <c r="O661" s="127"/>
      <c r="P661" s="127"/>
      <c r="Q661" s="127"/>
      <c r="R661" s="127"/>
      <c r="S661" s="127"/>
      <c r="T661" s="128"/>
      <c r="U661" s="299"/>
      <c r="V661" s="298"/>
      <c r="W661" s="298"/>
      <c r="X661" s="298"/>
      <c r="Y661" s="298"/>
      <c r="Z661" s="298"/>
      <c r="AA661" s="298"/>
      <c r="AB661" s="298"/>
      <c r="AC661" s="298"/>
      <c r="AD661" s="298"/>
      <c r="AE661" s="298"/>
      <c r="AF661" s="298"/>
      <c r="AG661" s="121"/>
      <c r="AH661" s="116"/>
      <c r="AI661" s="299"/>
      <c r="AJ661" s="298"/>
      <c r="AK661" s="298"/>
      <c r="AL661" s="298"/>
      <c r="AM661" s="298"/>
      <c r="AN661" s="298"/>
      <c r="AO661" s="298"/>
      <c r="AP661" s="298"/>
      <c r="AQ661" s="298"/>
      <c r="AR661" s="298"/>
      <c r="AS661" s="298"/>
      <c r="AT661" s="298"/>
      <c r="AU661" s="121"/>
      <c r="AV661" s="116"/>
      <c r="AW661" s="346"/>
      <c r="AX661" s="347"/>
      <c r="AY661" s="347"/>
      <c r="AZ661" s="347"/>
      <c r="BA661" s="347"/>
      <c r="BB661" s="347"/>
      <c r="BC661" s="347"/>
      <c r="BD661" s="347"/>
      <c r="BE661" s="347"/>
      <c r="BF661" s="347"/>
      <c r="BG661" s="347"/>
      <c r="BH661" s="347"/>
      <c r="BI661" s="347"/>
      <c r="BJ661" s="348"/>
      <c r="BK661" s="200"/>
      <c r="BL661" s="129"/>
      <c r="BM661" s="160"/>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c r="DH661" s="129"/>
      <c r="DI661" s="129"/>
      <c r="DJ661" s="129"/>
      <c r="DK661" s="129"/>
      <c r="DL661" s="129"/>
      <c r="DM661" s="129"/>
      <c r="DN661" s="129"/>
      <c r="DO661" s="129"/>
      <c r="DP661" s="129"/>
      <c r="DQ661" s="129"/>
      <c r="DR661" s="129"/>
      <c r="DS661" s="129"/>
      <c r="DT661" s="129"/>
      <c r="DU661" s="129"/>
      <c r="DV661" s="129"/>
      <c r="DW661" s="129"/>
      <c r="DX661" s="129"/>
      <c r="DY661" s="129"/>
      <c r="DZ661" s="129"/>
      <c r="EA661" s="129"/>
      <c r="EB661" s="129"/>
      <c r="EC661" s="129"/>
      <c r="ED661" s="129"/>
      <c r="EE661" s="129"/>
      <c r="EF661" s="129"/>
      <c r="EG661" s="129"/>
      <c r="EH661" s="129"/>
      <c r="EI661" s="129"/>
      <c r="EJ661" s="129"/>
      <c r="EK661" s="129"/>
      <c r="EL661" s="129"/>
      <c r="EM661" s="129"/>
      <c r="EN661" s="129"/>
      <c r="EO661" s="129"/>
      <c r="EP661" s="129"/>
      <c r="EQ661" s="129"/>
      <c r="ER661" s="129"/>
      <c r="ES661" s="129"/>
      <c r="ET661" s="129"/>
      <c r="EU661" s="129"/>
      <c r="EV661" s="129"/>
      <c r="EW661" s="129"/>
    </row>
    <row r="662" spans="1:153" ht="2.25" customHeight="1">
      <c r="A662" s="292"/>
      <c r="B662" s="135"/>
      <c r="C662" s="291"/>
      <c r="D662" s="291"/>
      <c r="E662" s="291"/>
      <c r="F662" s="136"/>
      <c r="G662" s="291"/>
      <c r="H662" s="291"/>
      <c r="I662" s="291"/>
      <c r="J662" s="291"/>
      <c r="K662" s="291"/>
      <c r="L662" s="291"/>
      <c r="M662" s="291"/>
      <c r="N662" s="291"/>
      <c r="O662" s="291"/>
      <c r="P662" s="291"/>
      <c r="Q662" s="291"/>
      <c r="R662" s="291"/>
      <c r="S662" s="291"/>
      <c r="T662" s="291"/>
      <c r="U662" s="296"/>
      <c r="V662" s="297"/>
      <c r="W662" s="297"/>
      <c r="X662" s="297"/>
      <c r="Y662" s="297"/>
      <c r="Z662" s="297"/>
      <c r="AA662" s="297"/>
      <c r="AB662" s="297"/>
      <c r="AC662" s="297"/>
      <c r="AD662" s="297"/>
      <c r="AE662" s="297"/>
      <c r="AF662" s="297"/>
      <c r="AG662" s="117"/>
      <c r="AH662" s="114"/>
      <c r="AI662" s="296"/>
      <c r="AJ662" s="297"/>
      <c r="AK662" s="297"/>
      <c r="AL662" s="297"/>
      <c r="AM662" s="297"/>
      <c r="AN662" s="297"/>
      <c r="AO662" s="297"/>
      <c r="AP662" s="297"/>
      <c r="AQ662" s="297"/>
      <c r="AR662" s="297"/>
      <c r="AS662" s="297"/>
      <c r="AT662" s="297"/>
      <c r="AU662" s="117"/>
      <c r="AV662" s="114"/>
      <c r="AW662" s="358"/>
      <c r="AX662" s="359"/>
      <c r="AY662" s="359"/>
      <c r="AZ662" s="359"/>
      <c r="BA662" s="359"/>
      <c r="BB662" s="359"/>
      <c r="BC662" s="359"/>
      <c r="BD662" s="359"/>
      <c r="BE662" s="359"/>
      <c r="BF662" s="359"/>
      <c r="BG662" s="359"/>
      <c r="BH662" s="359"/>
      <c r="BI662" s="359"/>
      <c r="BJ662" s="360"/>
      <c r="BK662" s="200"/>
      <c r="BL662" s="129"/>
      <c r="BM662" s="160"/>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c r="DH662" s="129"/>
      <c r="DI662" s="129"/>
      <c r="DJ662" s="129"/>
      <c r="DK662" s="129"/>
      <c r="DL662" s="129"/>
      <c r="DM662" s="129"/>
      <c r="DN662" s="129"/>
      <c r="DO662" s="129"/>
      <c r="DP662" s="129"/>
      <c r="DQ662" s="129"/>
      <c r="DR662" s="129"/>
      <c r="DS662" s="129"/>
      <c r="DT662" s="129"/>
      <c r="DU662" s="129"/>
      <c r="DV662" s="129"/>
      <c r="DW662" s="129"/>
      <c r="DX662" s="129"/>
      <c r="DY662" s="129"/>
      <c r="DZ662" s="129"/>
      <c r="EA662" s="129"/>
      <c r="EB662" s="129"/>
      <c r="EC662" s="129"/>
      <c r="ED662" s="129"/>
      <c r="EE662" s="129"/>
      <c r="EF662" s="129"/>
      <c r="EG662" s="129"/>
      <c r="EH662" s="129"/>
      <c r="EI662" s="129"/>
      <c r="EJ662" s="129"/>
      <c r="EK662" s="129"/>
      <c r="EL662" s="129"/>
      <c r="EM662" s="129"/>
      <c r="EN662" s="129"/>
      <c r="EO662" s="129"/>
      <c r="EP662" s="129"/>
      <c r="EQ662" s="129"/>
      <c r="ER662" s="129"/>
      <c r="ES662" s="129"/>
      <c r="ET662" s="129"/>
      <c r="EU662" s="129"/>
      <c r="EV662" s="129"/>
      <c r="EW662" s="129"/>
    </row>
    <row r="663" spans="1:153" ht="19.5" customHeight="1">
      <c r="A663" s="133"/>
      <c r="B663" s="133" t="s">
        <v>1054</v>
      </c>
      <c r="C663" s="126"/>
      <c r="D663" s="126"/>
      <c r="E663" s="126"/>
      <c r="F663" s="137"/>
      <c r="G663" s="126"/>
      <c r="H663" s="126"/>
      <c r="I663" s="126"/>
      <c r="J663" s="126"/>
      <c r="K663" s="126"/>
      <c r="L663" s="126"/>
      <c r="M663" s="126"/>
      <c r="N663" s="126"/>
      <c r="O663" s="126"/>
      <c r="P663" s="126"/>
      <c r="Q663" s="409" t="s">
        <v>6396</v>
      </c>
      <c r="R663" s="409"/>
      <c r="S663" s="409"/>
      <c r="T663" s="410"/>
      <c r="U663" s="294"/>
      <c r="V663" s="312"/>
      <c r="W663" s="313"/>
      <c r="X663" s="313"/>
      <c r="Y663" s="313"/>
      <c r="Z663" s="313"/>
      <c r="AA663" s="313"/>
      <c r="AB663" s="313"/>
      <c r="AC663" s="313"/>
      <c r="AD663" s="313"/>
      <c r="AE663" s="313"/>
      <c r="AF663" s="314"/>
      <c r="AG663" s="122"/>
      <c r="AH663" s="115" t="s">
        <v>0</v>
      </c>
      <c r="AI663" s="294"/>
      <c r="AJ663" s="312"/>
      <c r="AK663" s="313"/>
      <c r="AL663" s="313"/>
      <c r="AM663" s="313"/>
      <c r="AN663" s="313"/>
      <c r="AO663" s="313"/>
      <c r="AP663" s="313"/>
      <c r="AQ663" s="313"/>
      <c r="AR663" s="313"/>
      <c r="AS663" s="313"/>
      <c r="AT663" s="314"/>
      <c r="AU663" s="122"/>
      <c r="AV663" s="115" t="s">
        <v>1</v>
      </c>
      <c r="AW663" s="341"/>
      <c r="AX663" s="342"/>
      <c r="AY663" s="342"/>
      <c r="AZ663" s="342"/>
      <c r="BA663" s="342"/>
      <c r="BB663" s="342"/>
      <c r="BC663" s="342"/>
      <c r="BD663" s="342"/>
      <c r="BE663" s="342"/>
      <c r="BF663" s="342"/>
      <c r="BG663" s="342"/>
      <c r="BH663" s="342"/>
      <c r="BI663" s="342"/>
      <c r="BJ663" s="345"/>
      <c r="BK663" s="200"/>
      <c r="BL663" s="130" t="str">
        <f>IF(BM663&lt;&gt;"","●","")</f>
        <v/>
      </c>
      <c r="BM663" s="132" t="str">
        <f>IF(OR(AND(OR(V663=0,V663=""),AJ663&gt;0),AND(V663&gt;0,OR(AJ663=0,AJ663=""))),"「レセプト件数」、「算定日数」のいずれかが「0」か「空白」となっていますが、それ以外が1以上となっています。正しいレセプト件数・算定日数をご記入ください。",IF(OR(V663&gt;AJ663),"「算定日数」が「レセプト件数」よりも小さくなっています。算定レセプトにおける算定日数をご記入ください。",""))</f>
        <v/>
      </c>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131"/>
      <c r="CW663" s="131"/>
      <c r="CX663" s="131"/>
      <c r="CY663" s="129"/>
      <c r="CZ663" s="129"/>
      <c r="DA663" s="129"/>
      <c r="DB663" s="129"/>
      <c r="DC663" s="129"/>
      <c r="DD663" s="129"/>
      <c r="DE663" s="129"/>
      <c r="DF663" s="129"/>
      <c r="DG663" s="129"/>
      <c r="DH663" s="129"/>
      <c r="DI663" s="129"/>
      <c r="DJ663" s="129"/>
      <c r="DK663" s="129"/>
      <c r="DL663" s="129"/>
      <c r="DM663" s="129"/>
      <c r="DN663" s="129"/>
      <c r="DO663" s="129"/>
      <c r="DP663" s="129"/>
      <c r="DQ663" s="129"/>
      <c r="DR663" s="129"/>
      <c r="DS663" s="129"/>
      <c r="DT663" s="129"/>
      <c r="DU663" s="129"/>
      <c r="DV663" s="129"/>
      <c r="DW663" s="129"/>
      <c r="DX663" s="129"/>
      <c r="DY663" s="129"/>
      <c r="DZ663" s="129"/>
      <c r="EA663" s="129"/>
      <c r="EB663" s="129"/>
      <c r="EC663" s="129"/>
      <c r="ED663" s="129"/>
      <c r="EE663" s="129"/>
      <c r="EF663" s="129"/>
      <c r="EG663" s="129"/>
      <c r="EH663" s="129"/>
      <c r="EI663" s="129"/>
      <c r="EJ663" s="129"/>
      <c r="EK663" s="129"/>
      <c r="EL663" s="129"/>
      <c r="EM663" s="129"/>
      <c r="EN663" s="129"/>
      <c r="EO663" s="129"/>
      <c r="EP663" s="129"/>
      <c r="EQ663" s="129"/>
      <c r="ER663" s="129"/>
      <c r="ES663" s="129"/>
      <c r="ET663" s="129"/>
      <c r="EU663" s="129"/>
      <c r="EV663" s="129"/>
      <c r="EW663" s="129"/>
    </row>
    <row r="664" spans="1:153" ht="2.25" customHeight="1" thickBot="1">
      <c r="A664" s="133"/>
      <c r="B664" s="133"/>
      <c r="C664" s="127"/>
      <c r="D664" s="127"/>
      <c r="E664" s="127"/>
      <c r="F664" s="134"/>
      <c r="G664" s="127"/>
      <c r="H664" s="127"/>
      <c r="I664" s="127"/>
      <c r="J664" s="127"/>
      <c r="K664" s="127"/>
      <c r="L664" s="127"/>
      <c r="M664" s="127"/>
      <c r="N664" s="127"/>
      <c r="O664" s="127"/>
      <c r="P664" s="127"/>
      <c r="Q664" s="127"/>
      <c r="R664" s="127"/>
      <c r="S664" s="127"/>
      <c r="T664" s="128"/>
      <c r="U664" s="299"/>
      <c r="V664" s="298"/>
      <c r="W664" s="298"/>
      <c r="X664" s="298"/>
      <c r="Y664" s="298"/>
      <c r="Z664" s="298"/>
      <c r="AA664" s="298"/>
      <c r="AB664" s="298"/>
      <c r="AC664" s="298"/>
      <c r="AD664" s="298"/>
      <c r="AE664" s="298"/>
      <c r="AF664" s="298"/>
      <c r="AG664" s="121"/>
      <c r="AH664" s="116"/>
      <c r="AI664" s="299"/>
      <c r="AJ664" s="298"/>
      <c r="AK664" s="298"/>
      <c r="AL664" s="298"/>
      <c r="AM664" s="298"/>
      <c r="AN664" s="298"/>
      <c r="AO664" s="298"/>
      <c r="AP664" s="298"/>
      <c r="AQ664" s="298"/>
      <c r="AR664" s="298"/>
      <c r="AS664" s="298"/>
      <c r="AT664" s="298"/>
      <c r="AU664" s="121"/>
      <c r="AV664" s="116"/>
      <c r="AW664" s="346"/>
      <c r="AX664" s="347"/>
      <c r="AY664" s="347"/>
      <c r="AZ664" s="347"/>
      <c r="BA664" s="347"/>
      <c r="BB664" s="347"/>
      <c r="BC664" s="347"/>
      <c r="BD664" s="347"/>
      <c r="BE664" s="347"/>
      <c r="BF664" s="347"/>
      <c r="BG664" s="347"/>
      <c r="BH664" s="347"/>
      <c r="BI664" s="347"/>
      <c r="BJ664" s="348"/>
      <c r="BK664" s="200"/>
      <c r="BL664" s="129"/>
      <c r="BM664" s="160"/>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c r="DH664" s="129"/>
      <c r="DI664" s="129"/>
      <c r="DJ664" s="129"/>
      <c r="DK664" s="129"/>
      <c r="DL664" s="129"/>
      <c r="DM664" s="129"/>
      <c r="DN664" s="129"/>
      <c r="DO664" s="129"/>
      <c r="DP664" s="129"/>
      <c r="DQ664" s="129"/>
      <c r="DR664" s="129"/>
      <c r="DS664" s="129"/>
      <c r="DT664" s="129"/>
      <c r="DU664" s="129"/>
      <c r="DV664" s="129"/>
      <c r="DW664" s="129"/>
      <c r="DX664" s="129"/>
      <c r="DY664" s="129"/>
      <c r="DZ664" s="129"/>
      <c r="EA664" s="129"/>
      <c r="EB664" s="129"/>
      <c r="EC664" s="129"/>
      <c r="ED664" s="129"/>
      <c r="EE664" s="129"/>
      <c r="EF664" s="129"/>
      <c r="EG664" s="129"/>
      <c r="EH664" s="129"/>
      <c r="EI664" s="129"/>
      <c r="EJ664" s="129"/>
      <c r="EK664" s="129"/>
      <c r="EL664" s="129"/>
      <c r="EM664" s="129"/>
      <c r="EN664" s="129"/>
      <c r="EO664" s="129"/>
      <c r="EP664" s="129"/>
      <c r="EQ664" s="129"/>
      <c r="ER664" s="129"/>
      <c r="ES664" s="129"/>
      <c r="ET664" s="129"/>
      <c r="EU664" s="129"/>
      <c r="EV664" s="129"/>
      <c r="EW664" s="129"/>
    </row>
    <row r="665" spans="1:153" ht="2.25" customHeight="1">
      <c r="A665" s="292"/>
      <c r="B665" s="135"/>
      <c r="C665" s="291"/>
      <c r="D665" s="291"/>
      <c r="E665" s="291"/>
      <c r="F665" s="136"/>
      <c r="G665" s="291"/>
      <c r="H665" s="291"/>
      <c r="I665" s="291"/>
      <c r="J665" s="291"/>
      <c r="K665" s="291"/>
      <c r="L665" s="291"/>
      <c r="M665" s="291"/>
      <c r="N665" s="291"/>
      <c r="O665" s="291"/>
      <c r="P665" s="291"/>
      <c r="Q665" s="291"/>
      <c r="R665" s="291"/>
      <c r="S665" s="291"/>
      <c r="T665" s="291"/>
      <c r="U665" s="296"/>
      <c r="V665" s="297"/>
      <c r="W665" s="297"/>
      <c r="X665" s="297"/>
      <c r="Y665" s="297"/>
      <c r="Z665" s="297"/>
      <c r="AA665" s="297"/>
      <c r="AB665" s="297"/>
      <c r="AC665" s="297"/>
      <c r="AD665" s="297"/>
      <c r="AE665" s="297"/>
      <c r="AF665" s="297"/>
      <c r="AG665" s="117"/>
      <c r="AH665" s="114"/>
      <c r="AI665" s="296"/>
      <c r="AJ665" s="297"/>
      <c r="AK665" s="297"/>
      <c r="AL665" s="297"/>
      <c r="AM665" s="297"/>
      <c r="AN665" s="297"/>
      <c r="AO665" s="297"/>
      <c r="AP665" s="297"/>
      <c r="AQ665" s="297"/>
      <c r="AR665" s="297"/>
      <c r="AS665" s="297"/>
      <c r="AT665" s="297"/>
      <c r="AU665" s="117"/>
      <c r="AV665" s="114"/>
      <c r="AW665" s="358"/>
      <c r="AX665" s="359"/>
      <c r="AY665" s="359"/>
      <c r="AZ665" s="359"/>
      <c r="BA665" s="359"/>
      <c r="BB665" s="359"/>
      <c r="BC665" s="359"/>
      <c r="BD665" s="359"/>
      <c r="BE665" s="359"/>
      <c r="BF665" s="359"/>
      <c r="BG665" s="359"/>
      <c r="BH665" s="359"/>
      <c r="BI665" s="359"/>
      <c r="BJ665" s="360"/>
      <c r="BK665" s="200"/>
      <c r="BL665" s="129"/>
      <c r="BM665" s="160"/>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c r="DH665" s="129"/>
      <c r="DI665" s="129"/>
      <c r="DJ665" s="129"/>
      <c r="DK665" s="129"/>
      <c r="DL665" s="129"/>
      <c r="DM665" s="129"/>
      <c r="DN665" s="129"/>
      <c r="DO665" s="129"/>
      <c r="DP665" s="129"/>
      <c r="DQ665" s="129"/>
      <c r="DR665" s="129"/>
      <c r="DS665" s="129"/>
      <c r="DT665" s="129"/>
      <c r="DU665" s="129"/>
      <c r="DV665" s="129"/>
      <c r="DW665" s="129"/>
      <c r="DX665" s="129"/>
      <c r="DY665" s="129"/>
      <c r="DZ665" s="129"/>
      <c r="EA665" s="129"/>
      <c r="EB665" s="129"/>
      <c r="EC665" s="129"/>
      <c r="ED665" s="129"/>
      <c r="EE665" s="129"/>
      <c r="EF665" s="129"/>
      <c r="EG665" s="129"/>
      <c r="EH665" s="129"/>
      <c r="EI665" s="129"/>
      <c r="EJ665" s="129"/>
      <c r="EK665" s="129"/>
      <c r="EL665" s="129"/>
      <c r="EM665" s="129"/>
      <c r="EN665" s="129"/>
      <c r="EO665" s="129"/>
      <c r="EP665" s="129"/>
      <c r="EQ665" s="129"/>
      <c r="ER665" s="129"/>
      <c r="ES665" s="129"/>
      <c r="ET665" s="129"/>
      <c r="EU665" s="129"/>
      <c r="EV665" s="129"/>
      <c r="EW665" s="129"/>
    </row>
    <row r="666" spans="1:153" ht="19.5" customHeight="1">
      <c r="A666" s="133"/>
      <c r="B666" s="133" t="s">
        <v>1055</v>
      </c>
      <c r="C666" s="126"/>
      <c r="D666" s="126"/>
      <c r="E666" s="126"/>
      <c r="F666" s="137"/>
      <c r="G666" s="126"/>
      <c r="H666" s="126"/>
      <c r="I666" s="126"/>
      <c r="J666" s="126"/>
      <c r="K666" s="126"/>
      <c r="L666" s="126"/>
      <c r="M666" s="126"/>
      <c r="N666" s="126"/>
      <c r="O666" s="126"/>
      <c r="P666" s="126"/>
      <c r="Q666" s="409" t="s">
        <v>6397</v>
      </c>
      <c r="R666" s="409"/>
      <c r="S666" s="409"/>
      <c r="T666" s="410"/>
      <c r="U666" s="294"/>
      <c r="V666" s="312"/>
      <c r="W666" s="313"/>
      <c r="X666" s="313"/>
      <c r="Y666" s="313"/>
      <c r="Z666" s="313"/>
      <c r="AA666" s="313"/>
      <c r="AB666" s="313"/>
      <c r="AC666" s="313"/>
      <c r="AD666" s="313"/>
      <c r="AE666" s="313"/>
      <c r="AF666" s="314"/>
      <c r="AG666" s="122"/>
      <c r="AH666" s="115" t="s">
        <v>0</v>
      </c>
      <c r="AI666" s="294"/>
      <c r="AJ666" s="312"/>
      <c r="AK666" s="313"/>
      <c r="AL666" s="313"/>
      <c r="AM666" s="313"/>
      <c r="AN666" s="313"/>
      <c r="AO666" s="313"/>
      <c r="AP666" s="313"/>
      <c r="AQ666" s="313"/>
      <c r="AR666" s="313"/>
      <c r="AS666" s="313"/>
      <c r="AT666" s="314"/>
      <c r="AU666" s="122"/>
      <c r="AV666" s="115" t="s">
        <v>1</v>
      </c>
      <c r="AW666" s="341"/>
      <c r="AX666" s="342"/>
      <c r="AY666" s="342"/>
      <c r="AZ666" s="342"/>
      <c r="BA666" s="342"/>
      <c r="BB666" s="342"/>
      <c r="BC666" s="342"/>
      <c r="BD666" s="342"/>
      <c r="BE666" s="342"/>
      <c r="BF666" s="342"/>
      <c r="BG666" s="342"/>
      <c r="BH666" s="342"/>
      <c r="BI666" s="342"/>
      <c r="BJ666" s="345"/>
      <c r="BK666" s="200"/>
      <c r="BL666" s="130" t="str">
        <f>IF(BM666&lt;&gt;"","●","")</f>
        <v/>
      </c>
      <c r="BM666" s="132" t="str">
        <f>IF(OR(AND(OR(V666=0,V666=""),AJ666&gt;0),AND(V666&gt;0,OR(AJ666=0,AJ666=""))),"「レセプト件数」、「算定日数」のいずれかが「0」か「空白」となっていますが、それ以外が1以上となっています。正しいレセプト件数・算定日数をご記入ください。",IF(OR(V666&gt;AJ666),"「算定日数」が「レセプト件数」よりも小さくなっています。算定レセプトにおける算定日数をご記入ください。",""))</f>
        <v/>
      </c>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31"/>
      <c r="CW666" s="131"/>
      <c r="CX666" s="131"/>
      <c r="CY666" s="129"/>
      <c r="CZ666" s="129"/>
      <c r="DA666" s="129"/>
      <c r="DB666" s="129"/>
      <c r="DC666" s="129"/>
      <c r="DD666" s="129"/>
      <c r="DE666" s="129"/>
      <c r="DF666" s="129"/>
      <c r="DG666" s="129"/>
      <c r="DH666" s="129"/>
      <c r="DI666" s="129"/>
      <c r="DJ666" s="129"/>
      <c r="DK666" s="129"/>
      <c r="DL666" s="129"/>
      <c r="DM666" s="129"/>
      <c r="DN666" s="129"/>
      <c r="DO666" s="129"/>
      <c r="DP666" s="129"/>
      <c r="DQ666" s="129"/>
      <c r="DR666" s="129"/>
      <c r="DS666" s="129"/>
      <c r="DT666" s="129"/>
      <c r="DU666" s="129"/>
      <c r="DV666" s="129"/>
      <c r="DW666" s="129"/>
      <c r="DX666" s="129"/>
      <c r="DY666" s="129"/>
      <c r="DZ666" s="129"/>
      <c r="EA666" s="129"/>
      <c r="EB666" s="129"/>
      <c r="EC666" s="129"/>
      <c r="ED666" s="129"/>
      <c r="EE666" s="129"/>
      <c r="EF666" s="129"/>
      <c r="EG666" s="129"/>
      <c r="EH666" s="129"/>
      <c r="EI666" s="129"/>
      <c r="EJ666" s="129"/>
      <c r="EK666" s="129"/>
      <c r="EL666" s="129"/>
      <c r="EM666" s="129"/>
      <c r="EN666" s="129"/>
      <c r="EO666" s="129"/>
      <c r="EP666" s="129"/>
      <c r="EQ666" s="129"/>
      <c r="ER666" s="129"/>
      <c r="ES666" s="129"/>
      <c r="ET666" s="129"/>
      <c r="EU666" s="129"/>
      <c r="EV666" s="129"/>
      <c r="EW666" s="129"/>
    </row>
    <row r="667" spans="1:153" ht="2.25" customHeight="1" thickBot="1">
      <c r="A667" s="37"/>
      <c r="B667" s="37"/>
      <c r="C667" s="127"/>
      <c r="D667" s="127"/>
      <c r="E667" s="127"/>
      <c r="F667" s="134"/>
      <c r="G667" s="127"/>
      <c r="H667" s="127"/>
      <c r="I667" s="127"/>
      <c r="J667" s="127"/>
      <c r="K667" s="127"/>
      <c r="L667" s="127"/>
      <c r="M667" s="127"/>
      <c r="N667" s="127"/>
      <c r="O667" s="127"/>
      <c r="P667" s="127"/>
      <c r="Q667" s="127"/>
      <c r="R667" s="127"/>
      <c r="S667" s="127"/>
      <c r="T667" s="128"/>
      <c r="U667" s="299"/>
      <c r="V667" s="298"/>
      <c r="W667" s="298"/>
      <c r="X667" s="298"/>
      <c r="Y667" s="298"/>
      <c r="Z667" s="298"/>
      <c r="AA667" s="298"/>
      <c r="AB667" s="298"/>
      <c r="AC667" s="298"/>
      <c r="AD667" s="298"/>
      <c r="AE667" s="298"/>
      <c r="AF667" s="298"/>
      <c r="AG667" s="121"/>
      <c r="AH667" s="116"/>
      <c r="AI667" s="299"/>
      <c r="AJ667" s="298"/>
      <c r="AK667" s="298"/>
      <c r="AL667" s="298"/>
      <c r="AM667" s="298"/>
      <c r="AN667" s="298"/>
      <c r="AO667" s="298"/>
      <c r="AP667" s="298"/>
      <c r="AQ667" s="298"/>
      <c r="AR667" s="298"/>
      <c r="AS667" s="298"/>
      <c r="AT667" s="298"/>
      <c r="AU667" s="121"/>
      <c r="AV667" s="116"/>
      <c r="AW667" s="346"/>
      <c r="AX667" s="347"/>
      <c r="AY667" s="347"/>
      <c r="AZ667" s="347"/>
      <c r="BA667" s="347"/>
      <c r="BB667" s="347"/>
      <c r="BC667" s="347"/>
      <c r="BD667" s="347"/>
      <c r="BE667" s="347"/>
      <c r="BF667" s="347"/>
      <c r="BG667" s="347"/>
      <c r="BH667" s="347"/>
      <c r="BI667" s="347"/>
      <c r="BJ667" s="348"/>
      <c r="BK667" s="200"/>
      <c r="BL667" s="129"/>
      <c r="BM667" s="160"/>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c r="DH667" s="129"/>
      <c r="DI667" s="129"/>
      <c r="DJ667" s="129"/>
      <c r="DK667" s="129"/>
      <c r="DL667" s="129"/>
      <c r="DM667" s="129"/>
      <c r="DN667" s="129"/>
      <c r="DO667" s="129"/>
      <c r="DP667" s="129"/>
      <c r="DQ667" s="129"/>
      <c r="DR667" s="129"/>
      <c r="DS667" s="129"/>
      <c r="DT667" s="129"/>
      <c r="DU667" s="129"/>
      <c r="DV667" s="129"/>
      <c r="DW667" s="129"/>
      <c r="DX667" s="129"/>
      <c r="DY667" s="129"/>
      <c r="DZ667" s="129"/>
      <c r="EA667" s="129"/>
      <c r="EB667" s="129"/>
      <c r="EC667" s="129"/>
      <c r="ED667" s="129"/>
      <c r="EE667" s="129"/>
      <c r="EF667" s="129"/>
      <c r="EG667" s="129"/>
      <c r="EH667" s="129"/>
      <c r="EI667" s="129"/>
      <c r="EJ667" s="129"/>
      <c r="EK667" s="129"/>
      <c r="EL667" s="129"/>
      <c r="EM667" s="129"/>
      <c r="EN667" s="129"/>
      <c r="EO667" s="129"/>
      <c r="EP667" s="129"/>
      <c r="EQ667" s="129"/>
      <c r="ER667" s="129"/>
      <c r="ES667" s="129"/>
      <c r="ET667" s="129"/>
      <c r="EU667" s="129"/>
      <c r="EV667" s="129"/>
      <c r="EW667" s="129"/>
    </row>
    <row r="668" spans="1:153" ht="2.25" customHeight="1">
      <c r="A668" s="135"/>
      <c r="B668" s="291"/>
      <c r="C668" s="291"/>
      <c r="D668" s="291"/>
      <c r="E668" s="291"/>
      <c r="F668" s="136"/>
      <c r="G668" s="291"/>
      <c r="H668" s="291"/>
      <c r="I668" s="291"/>
      <c r="J668" s="291"/>
      <c r="K668" s="291"/>
      <c r="L668" s="291"/>
      <c r="M668" s="291"/>
      <c r="N668" s="291"/>
      <c r="O668" s="291"/>
      <c r="P668" s="291"/>
      <c r="Q668" s="291"/>
      <c r="R668" s="291"/>
      <c r="S668" s="291"/>
      <c r="T668" s="291"/>
      <c r="U668" s="296"/>
      <c r="V668" s="297"/>
      <c r="W668" s="297"/>
      <c r="X668" s="297"/>
      <c r="Y668" s="297"/>
      <c r="Z668" s="297"/>
      <c r="AA668" s="297"/>
      <c r="AB668" s="297"/>
      <c r="AC668" s="297"/>
      <c r="AD668" s="297"/>
      <c r="AE668" s="297"/>
      <c r="AF668" s="297"/>
      <c r="AG668" s="117"/>
      <c r="AH668" s="114"/>
      <c r="AI668" s="307"/>
      <c r="AJ668" s="308"/>
      <c r="AK668" s="308"/>
      <c r="AL668" s="308"/>
      <c r="AM668" s="308"/>
      <c r="AN668" s="308"/>
      <c r="AO668" s="308"/>
      <c r="AP668" s="308"/>
      <c r="AQ668" s="308"/>
      <c r="AR668" s="308"/>
      <c r="AS668" s="308"/>
      <c r="AT668" s="308"/>
      <c r="AU668" s="308"/>
      <c r="AV668" s="308"/>
      <c r="AW668" s="308"/>
      <c r="AX668" s="308"/>
      <c r="AY668" s="308"/>
      <c r="AZ668" s="308"/>
      <c r="BA668" s="308"/>
      <c r="BB668" s="308"/>
      <c r="BC668" s="308"/>
      <c r="BD668" s="308"/>
      <c r="BE668" s="308"/>
      <c r="BF668" s="308"/>
      <c r="BG668" s="308"/>
      <c r="BH668" s="308"/>
      <c r="BI668" s="308"/>
      <c r="BJ668" s="309"/>
      <c r="BK668" s="200"/>
      <c r="BL668" s="129"/>
      <c r="BM668" s="160"/>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c r="DH668" s="129"/>
      <c r="DI668" s="129"/>
      <c r="DJ668" s="129"/>
      <c r="DK668" s="129"/>
      <c r="DL668" s="129"/>
      <c r="DM668" s="129"/>
      <c r="DN668" s="129"/>
      <c r="DO668" s="129"/>
      <c r="DP668" s="129"/>
      <c r="DQ668" s="129"/>
      <c r="DR668" s="129"/>
      <c r="DS668" s="129"/>
      <c r="DT668" s="129"/>
      <c r="DU668" s="129"/>
      <c r="DV668" s="129"/>
      <c r="DW668" s="129"/>
      <c r="DX668" s="129"/>
      <c r="DY668" s="129"/>
      <c r="DZ668" s="129"/>
      <c r="EA668" s="129"/>
      <c r="EB668" s="129"/>
      <c r="EC668" s="129"/>
      <c r="ED668" s="129"/>
      <c r="EE668" s="129"/>
      <c r="EF668" s="129"/>
      <c r="EG668" s="129"/>
      <c r="EH668" s="129"/>
      <c r="EI668" s="129"/>
      <c r="EJ668" s="129"/>
      <c r="EK668" s="129"/>
      <c r="EL668" s="129"/>
      <c r="EM668" s="129"/>
      <c r="EN668" s="129"/>
      <c r="EO668" s="129"/>
      <c r="EP668" s="129"/>
      <c r="EQ668" s="129"/>
      <c r="ER668" s="129"/>
      <c r="ES668" s="129"/>
      <c r="ET668" s="129"/>
      <c r="EU668" s="129"/>
      <c r="EV668" s="129"/>
      <c r="EW668" s="129"/>
    </row>
    <row r="669" spans="1:153" ht="19.5" customHeight="1">
      <c r="A669" s="133" t="s">
        <v>85</v>
      </c>
      <c r="B669" s="126"/>
      <c r="C669" s="126"/>
      <c r="D669" s="126"/>
      <c r="E669" s="126"/>
      <c r="F669" s="137"/>
      <c r="G669" s="126"/>
      <c r="H669" s="126"/>
      <c r="I669" s="126"/>
      <c r="J669" s="126"/>
      <c r="K669" s="126"/>
      <c r="L669" s="126"/>
      <c r="M669" s="126"/>
      <c r="N669" s="126"/>
      <c r="O669" s="126"/>
      <c r="P669" s="126"/>
      <c r="Q669" s="126"/>
      <c r="R669" s="310" t="s">
        <v>3302</v>
      </c>
      <c r="S669" s="310"/>
      <c r="T669" s="311"/>
      <c r="U669" s="294"/>
      <c r="V669" s="312"/>
      <c r="W669" s="313"/>
      <c r="X669" s="313"/>
      <c r="Y669" s="313"/>
      <c r="Z669" s="313"/>
      <c r="AA669" s="313"/>
      <c r="AB669" s="313"/>
      <c r="AC669" s="313"/>
      <c r="AD669" s="313"/>
      <c r="AE669" s="313"/>
      <c r="AF669" s="314"/>
      <c r="AG669" s="122"/>
      <c r="AH669" s="115" t="s">
        <v>0</v>
      </c>
      <c r="AI669" s="307"/>
      <c r="AJ669" s="308"/>
      <c r="AK669" s="308"/>
      <c r="AL669" s="308"/>
      <c r="AM669" s="308"/>
      <c r="AN669" s="308"/>
      <c r="AO669" s="308"/>
      <c r="AP669" s="308"/>
      <c r="AQ669" s="308"/>
      <c r="AR669" s="308"/>
      <c r="AS669" s="308"/>
      <c r="AT669" s="308"/>
      <c r="AU669" s="308"/>
      <c r="AV669" s="308"/>
      <c r="AW669" s="308"/>
      <c r="AX669" s="308"/>
      <c r="AY669" s="308"/>
      <c r="AZ669" s="308"/>
      <c r="BA669" s="308"/>
      <c r="BB669" s="308"/>
      <c r="BC669" s="308"/>
      <c r="BD669" s="308"/>
      <c r="BE669" s="308"/>
      <c r="BF669" s="308"/>
      <c r="BG669" s="308"/>
      <c r="BH669" s="308"/>
      <c r="BI669" s="308"/>
      <c r="BJ669" s="309"/>
      <c r="BK669" s="200"/>
      <c r="BL669" s="130" t="str">
        <f>IF(BM669&lt;&gt;"","●","")</f>
        <v/>
      </c>
      <c r="BM669" s="132" t="str">
        <f>IF(AND(OR(V669=0,V669=""),OR(V672+V675&gt;0,AJ672+AJ675&gt;0,AX672+AX675&gt;0)),"当該項目の「レセプト件数」が「0」か「空白」となっていますが、内訳の項目の「レセプト件数」、「算定日数」、「算定回数」のいずれかが1以上となっています。正しいレセプト件数をご記入ください。",IF(COUNTIF(BL672:BL675,"●")&gt;0,"内訳の項目に記入内容の見直しが必要な欄があります。メッセージの内容をご確認のうえ、適宜、ご修正ください。",IF(OR(V669&lt;MAX(V672,V675),V669&gt;V672+V675),"当該項目の「レセプト件数」が、内訳の個別の項目の数値を下回っているか、内訳の合計よりも大きくなっています。正しいレセプト件数をご記入ください。","")))</f>
        <v/>
      </c>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131"/>
      <c r="CW669" s="131"/>
      <c r="CX669" s="131"/>
      <c r="CY669" s="129"/>
      <c r="CZ669" s="129"/>
      <c r="DA669" s="129"/>
      <c r="DB669" s="129"/>
      <c r="DC669" s="129"/>
      <c r="DD669" s="129"/>
      <c r="DE669" s="129"/>
      <c r="DF669" s="129"/>
      <c r="DG669" s="129"/>
      <c r="DH669" s="129"/>
      <c r="DI669" s="129"/>
      <c r="DJ669" s="129"/>
      <c r="DK669" s="129"/>
      <c r="DL669" s="129"/>
      <c r="DM669" s="129"/>
      <c r="DN669" s="129"/>
      <c r="DO669" s="129"/>
      <c r="DP669" s="129"/>
      <c r="DQ669" s="129"/>
      <c r="DR669" s="129"/>
      <c r="DS669" s="129"/>
      <c r="DT669" s="129"/>
      <c r="DU669" s="129"/>
      <c r="DV669" s="129"/>
      <c r="DW669" s="129"/>
      <c r="DX669" s="129"/>
      <c r="DY669" s="129"/>
      <c r="DZ669" s="129"/>
      <c r="EA669" s="129"/>
      <c r="EB669" s="129"/>
      <c r="EC669" s="129"/>
      <c r="ED669" s="129"/>
      <c r="EE669" s="129"/>
      <c r="EF669" s="129"/>
      <c r="EG669" s="129"/>
      <c r="EH669" s="129"/>
      <c r="EI669" s="129"/>
      <c r="EJ669" s="129"/>
      <c r="EK669" s="129"/>
      <c r="EL669" s="129"/>
      <c r="EM669" s="129"/>
      <c r="EN669" s="129"/>
      <c r="EO669" s="129"/>
      <c r="EP669" s="129"/>
      <c r="EQ669" s="129"/>
      <c r="ER669" s="129"/>
      <c r="ES669" s="129"/>
      <c r="ET669" s="129"/>
      <c r="EU669" s="129"/>
      <c r="EV669" s="129"/>
      <c r="EW669" s="129"/>
    </row>
    <row r="670" spans="1:153" ht="2.25" customHeight="1" thickBot="1">
      <c r="A670" s="133"/>
      <c r="B670" s="126"/>
      <c r="C670" s="126"/>
      <c r="D670" s="126"/>
      <c r="E670" s="126"/>
      <c r="F670" s="137"/>
      <c r="G670" s="126"/>
      <c r="H670" s="126"/>
      <c r="I670" s="126"/>
      <c r="J670" s="126"/>
      <c r="K670" s="126"/>
      <c r="L670" s="126"/>
      <c r="M670" s="126"/>
      <c r="N670" s="126"/>
      <c r="O670" s="126"/>
      <c r="P670" s="126"/>
      <c r="Q670" s="126"/>
      <c r="R670" s="126"/>
      <c r="S670" s="126"/>
      <c r="T670" s="126"/>
      <c r="U670" s="299"/>
      <c r="V670" s="298"/>
      <c r="W670" s="298"/>
      <c r="X670" s="298"/>
      <c r="Y670" s="298"/>
      <c r="Z670" s="298"/>
      <c r="AA670" s="298"/>
      <c r="AB670" s="298"/>
      <c r="AC670" s="298"/>
      <c r="AD670" s="298"/>
      <c r="AE670" s="298"/>
      <c r="AF670" s="298"/>
      <c r="AG670" s="121"/>
      <c r="AH670" s="116"/>
      <c r="AI670" s="307"/>
      <c r="AJ670" s="308"/>
      <c r="AK670" s="308"/>
      <c r="AL670" s="308"/>
      <c r="AM670" s="308"/>
      <c r="AN670" s="308"/>
      <c r="AO670" s="308"/>
      <c r="AP670" s="308"/>
      <c r="AQ670" s="308"/>
      <c r="AR670" s="308"/>
      <c r="AS670" s="308"/>
      <c r="AT670" s="308"/>
      <c r="AU670" s="308"/>
      <c r="AV670" s="308"/>
      <c r="AW670" s="308"/>
      <c r="AX670" s="308"/>
      <c r="AY670" s="308"/>
      <c r="AZ670" s="308"/>
      <c r="BA670" s="308"/>
      <c r="BB670" s="308"/>
      <c r="BC670" s="308"/>
      <c r="BD670" s="308"/>
      <c r="BE670" s="308"/>
      <c r="BF670" s="308"/>
      <c r="BG670" s="308"/>
      <c r="BH670" s="308"/>
      <c r="BI670" s="308"/>
      <c r="BJ670" s="309"/>
      <c r="BK670" s="200"/>
      <c r="BL670" s="129"/>
      <c r="BM670" s="160"/>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c r="DH670" s="129"/>
      <c r="DI670" s="129"/>
      <c r="DJ670" s="129"/>
      <c r="DK670" s="129"/>
      <c r="DL670" s="129"/>
      <c r="DM670" s="129"/>
      <c r="DN670" s="129"/>
      <c r="DO670" s="129"/>
      <c r="DP670" s="129"/>
      <c r="DQ670" s="129"/>
      <c r="DR670" s="129"/>
      <c r="DS670" s="129"/>
      <c r="DT670" s="129"/>
      <c r="DU670" s="129"/>
      <c r="DV670" s="129"/>
      <c r="DW670" s="129"/>
      <c r="DX670" s="129"/>
      <c r="DY670" s="129"/>
      <c r="DZ670" s="129"/>
      <c r="EA670" s="129"/>
      <c r="EB670" s="129"/>
      <c r="EC670" s="129"/>
      <c r="ED670" s="129"/>
      <c r="EE670" s="129"/>
      <c r="EF670" s="129"/>
      <c r="EG670" s="129"/>
      <c r="EH670" s="129"/>
      <c r="EI670" s="129"/>
      <c r="EJ670" s="129"/>
      <c r="EK670" s="129"/>
      <c r="EL670" s="129"/>
      <c r="EM670" s="129"/>
      <c r="EN670" s="129"/>
      <c r="EO670" s="129"/>
      <c r="EP670" s="129"/>
      <c r="EQ670" s="129"/>
      <c r="ER670" s="129"/>
      <c r="ES670" s="129"/>
      <c r="ET670" s="129"/>
      <c r="EU670" s="129"/>
      <c r="EV670" s="129"/>
      <c r="EW670" s="129"/>
    </row>
    <row r="671" spans="1:153" ht="2.25" customHeight="1">
      <c r="A671" s="50"/>
      <c r="B671" s="291"/>
      <c r="C671" s="291"/>
      <c r="D671" s="291"/>
      <c r="E671" s="291"/>
      <c r="F671" s="136"/>
      <c r="G671" s="291"/>
      <c r="H671" s="291"/>
      <c r="I671" s="291"/>
      <c r="J671" s="291"/>
      <c r="K671" s="291"/>
      <c r="L671" s="291"/>
      <c r="M671" s="291"/>
      <c r="N671" s="291"/>
      <c r="O671" s="291"/>
      <c r="P671" s="291"/>
      <c r="Q671" s="291"/>
      <c r="R671" s="291"/>
      <c r="S671" s="291"/>
      <c r="T671" s="291"/>
      <c r="U671" s="296"/>
      <c r="V671" s="297"/>
      <c r="W671" s="297"/>
      <c r="X671" s="297"/>
      <c r="Y671" s="297"/>
      <c r="Z671" s="297"/>
      <c r="AA671" s="297"/>
      <c r="AB671" s="297"/>
      <c r="AC671" s="297"/>
      <c r="AD671" s="297"/>
      <c r="AE671" s="297"/>
      <c r="AF671" s="297"/>
      <c r="AG671" s="117"/>
      <c r="AH671" s="114"/>
      <c r="AI671" s="307"/>
      <c r="AJ671" s="308"/>
      <c r="AK671" s="308"/>
      <c r="AL671" s="308"/>
      <c r="AM671" s="308"/>
      <c r="AN671" s="308"/>
      <c r="AO671" s="308"/>
      <c r="AP671" s="308"/>
      <c r="AQ671" s="308"/>
      <c r="AR671" s="308"/>
      <c r="AS671" s="308"/>
      <c r="AT671" s="308"/>
      <c r="AU671" s="308"/>
      <c r="AV671" s="308"/>
      <c r="AW671" s="308"/>
      <c r="AX671" s="308"/>
      <c r="AY671" s="308"/>
      <c r="AZ671" s="308"/>
      <c r="BA671" s="308"/>
      <c r="BB671" s="308"/>
      <c r="BC671" s="308"/>
      <c r="BD671" s="308"/>
      <c r="BE671" s="308"/>
      <c r="BF671" s="308"/>
      <c r="BG671" s="308"/>
      <c r="BH671" s="308"/>
      <c r="BI671" s="308"/>
      <c r="BJ671" s="309"/>
      <c r="BK671" s="200"/>
      <c r="BL671" s="129"/>
      <c r="BM671" s="160"/>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c r="DH671" s="129"/>
      <c r="DI671" s="129"/>
      <c r="DJ671" s="129"/>
      <c r="DK671" s="129"/>
      <c r="DL671" s="129"/>
      <c r="DM671" s="129"/>
      <c r="DN671" s="129"/>
      <c r="DO671" s="129"/>
      <c r="DP671" s="129"/>
      <c r="DQ671" s="129"/>
      <c r="DR671" s="129"/>
      <c r="DS671" s="129"/>
      <c r="DT671" s="129"/>
      <c r="DU671" s="129"/>
      <c r="DV671" s="129"/>
      <c r="DW671" s="129"/>
      <c r="DX671" s="129"/>
      <c r="DY671" s="129"/>
      <c r="DZ671" s="129"/>
      <c r="EA671" s="129"/>
      <c r="EB671" s="129"/>
      <c r="EC671" s="129"/>
      <c r="ED671" s="129"/>
      <c r="EE671" s="129"/>
      <c r="EF671" s="129"/>
      <c r="EG671" s="129"/>
      <c r="EH671" s="129"/>
      <c r="EI671" s="129"/>
      <c r="EJ671" s="129"/>
      <c r="EK671" s="129"/>
      <c r="EL671" s="129"/>
      <c r="EM671" s="129"/>
      <c r="EN671" s="129"/>
      <c r="EO671" s="129"/>
      <c r="EP671" s="129"/>
      <c r="EQ671" s="129"/>
      <c r="ER671" s="129"/>
      <c r="ES671" s="129"/>
      <c r="ET671" s="129"/>
      <c r="EU671" s="129"/>
      <c r="EV671" s="129"/>
      <c r="EW671" s="129"/>
    </row>
    <row r="672" spans="1:153" ht="19.5" customHeight="1">
      <c r="A672" s="45"/>
      <c r="B672" s="126" t="s">
        <v>6398</v>
      </c>
      <c r="C672" s="126"/>
      <c r="D672" s="126"/>
      <c r="E672" s="126"/>
      <c r="F672" s="137"/>
      <c r="G672" s="126"/>
      <c r="H672" s="126"/>
      <c r="I672" s="126"/>
      <c r="J672" s="126"/>
      <c r="K672" s="126"/>
      <c r="L672" s="126"/>
      <c r="M672" s="126"/>
      <c r="N672" s="126"/>
      <c r="O672" s="126"/>
      <c r="P672" s="126"/>
      <c r="Q672" s="126"/>
      <c r="R672" s="310" t="s">
        <v>3303</v>
      </c>
      <c r="S672" s="310"/>
      <c r="T672" s="311"/>
      <c r="U672" s="294"/>
      <c r="V672" s="312"/>
      <c r="W672" s="313"/>
      <c r="X672" s="313"/>
      <c r="Y672" s="313"/>
      <c r="Z672" s="313"/>
      <c r="AA672" s="313"/>
      <c r="AB672" s="313"/>
      <c r="AC672" s="313"/>
      <c r="AD672" s="313"/>
      <c r="AE672" s="313"/>
      <c r="AF672" s="314"/>
      <c r="AG672" s="122"/>
      <c r="AH672" s="115" t="s">
        <v>0</v>
      </c>
      <c r="AI672" s="307"/>
      <c r="AJ672" s="308"/>
      <c r="AK672" s="308"/>
      <c r="AL672" s="308"/>
      <c r="AM672" s="308"/>
      <c r="AN672" s="308"/>
      <c r="AO672" s="308"/>
      <c r="AP672" s="308"/>
      <c r="AQ672" s="308"/>
      <c r="AR672" s="308"/>
      <c r="AS672" s="308"/>
      <c r="AT672" s="308"/>
      <c r="AU672" s="308"/>
      <c r="AV672" s="308"/>
      <c r="AW672" s="308"/>
      <c r="AX672" s="308"/>
      <c r="AY672" s="308"/>
      <c r="AZ672" s="308"/>
      <c r="BA672" s="308"/>
      <c r="BB672" s="308"/>
      <c r="BC672" s="308"/>
      <c r="BD672" s="308"/>
      <c r="BE672" s="308"/>
      <c r="BF672" s="308"/>
      <c r="BG672" s="308"/>
      <c r="BH672" s="308"/>
      <c r="BI672" s="308"/>
      <c r="BJ672" s="309"/>
      <c r="BK672" s="200"/>
      <c r="BL672" s="130" t="str">
        <f>IF(BM672&lt;&gt;"","●","")</f>
        <v/>
      </c>
      <c r="BM672" s="132"/>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131"/>
      <c r="CW672" s="131"/>
      <c r="CX672" s="131"/>
      <c r="CY672" s="129"/>
      <c r="CZ672" s="129"/>
      <c r="DA672" s="129"/>
      <c r="DB672" s="129"/>
      <c r="DC672" s="129"/>
      <c r="DD672" s="129"/>
      <c r="DE672" s="129"/>
      <c r="DF672" s="129"/>
      <c r="DG672" s="129"/>
      <c r="DH672" s="129"/>
      <c r="DI672" s="129"/>
      <c r="DJ672" s="129"/>
      <c r="DK672" s="129"/>
      <c r="DL672" s="129"/>
      <c r="DM672" s="129"/>
      <c r="DN672" s="129"/>
      <c r="DO672" s="129"/>
      <c r="DP672" s="129"/>
      <c r="DQ672" s="129"/>
      <c r="DR672" s="129"/>
      <c r="DS672" s="129"/>
      <c r="DT672" s="129"/>
      <c r="DU672" s="129"/>
      <c r="DV672" s="129"/>
      <c r="DW672" s="129"/>
      <c r="DX672" s="129"/>
      <c r="DY672" s="129"/>
      <c r="DZ672" s="129"/>
      <c r="EA672" s="129"/>
      <c r="EB672" s="129"/>
      <c r="EC672" s="129"/>
      <c r="ED672" s="129"/>
      <c r="EE672" s="129"/>
      <c r="EF672" s="129"/>
      <c r="EG672" s="129"/>
      <c r="EH672" s="129"/>
      <c r="EI672" s="129"/>
      <c r="EJ672" s="129"/>
      <c r="EK672" s="129"/>
      <c r="EL672" s="129"/>
      <c r="EM672" s="129"/>
      <c r="EN672" s="129"/>
      <c r="EO672" s="129"/>
      <c r="EP672" s="129"/>
      <c r="EQ672" s="129"/>
      <c r="ER672" s="129"/>
      <c r="ES672" s="129"/>
      <c r="ET672" s="129"/>
      <c r="EU672" s="129"/>
      <c r="EV672" s="129"/>
      <c r="EW672" s="129"/>
    </row>
    <row r="673" spans="1:153" ht="2.25" customHeight="1" thickBot="1">
      <c r="A673" s="45"/>
      <c r="B673" s="126"/>
      <c r="C673" s="126"/>
      <c r="D673" s="126"/>
      <c r="E673" s="126"/>
      <c r="F673" s="137"/>
      <c r="G673" s="126"/>
      <c r="H673" s="126"/>
      <c r="I673" s="126"/>
      <c r="J673" s="126"/>
      <c r="K673" s="126"/>
      <c r="L673" s="126"/>
      <c r="M673" s="126"/>
      <c r="N673" s="126"/>
      <c r="O673" s="126"/>
      <c r="P673" s="126"/>
      <c r="Q673" s="126"/>
      <c r="R673" s="126"/>
      <c r="S673" s="126"/>
      <c r="T673" s="126"/>
      <c r="U673" s="299"/>
      <c r="V673" s="298"/>
      <c r="W673" s="298"/>
      <c r="X673" s="298"/>
      <c r="Y673" s="298"/>
      <c r="Z673" s="298"/>
      <c r="AA673" s="298"/>
      <c r="AB673" s="298"/>
      <c r="AC673" s="298"/>
      <c r="AD673" s="298"/>
      <c r="AE673" s="298"/>
      <c r="AF673" s="298"/>
      <c r="AG673" s="121"/>
      <c r="AH673" s="116"/>
      <c r="AI673" s="362"/>
      <c r="AJ673" s="363"/>
      <c r="AK673" s="363"/>
      <c r="AL673" s="363"/>
      <c r="AM673" s="363"/>
      <c r="AN673" s="363"/>
      <c r="AO673" s="363"/>
      <c r="AP673" s="363"/>
      <c r="AQ673" s="363"/>
      <c r="AR673" s="363"/>
      <c r="AS673" s="363"/>
      <c r="AT673" s="363"/>
      <c r="AU673" s="363"/>
      <c r="AV673" s="363"/>
      <c r="AW673" s="363"/>
      <c r="AX673" s="363"/>
      <c r="AY673" s="363"/>
      <c r="AZ673" s="363"/>
      <c r="BA673" s="363"/>
      <c r="BB673" s="363"/>
      <c r="BC673" s="363"/>
      <c r="BD673" s="363"/>
      <c r="BE673" s="363"/>
      <c r="BF673" s="363"/>
      <c r="BG673" s="363"/>
      <c r="BH673" s="363"/>
      <c r="BI673" s="363"/>
      <c r="BJ673" s="408"/>
      <c r="BK673" s="200"/>
      <c r="BL673" s="129"/>
      <c r="BM673" s="160"/>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c r="DH673" s="129"/>
      <c r="DI673" s="129"/>
      <c r="DJ673" s="129"/>
      <c r="DK673" s="129"/>
      <c r="DL673" s="129"/>
      <c r="DM673" s="129"/>
      <c r="DN673" s="129"/>
      <c r="DO673" s="129"/>
      <c r="DP673" s="129"/>
      <c r="DQ673" s="129"/>
      <c r="DR673" s="129"/>
      <c r="DS673" s="129"/>
      <c r="DT673" s="129"/>
      <c r="DU673" s="129"/>
      <c r="DV673" s="129"/>
      <c r="DW673" s="129"/>
      <c r="DX673" s="129"/>
      <c r="DY673" s="129"/>
      <c r="DZ673" s="129"/>
      <c r="EA673" s="129"/>
      <c r="EB673" s="129"/>
      <c r="EC673" s="129"/>
      <c r="ED673" s="129"/>
      <c r="EE673" s="129"/>
      <c r="EF673" s="129"/>
      <c r="EG673" s="129"/>
      <c r="EH673" s="129"/>
      <c r="EI673" s="129"/>
      <c r="EJ673" s="129"/>
      <c r="EK673" s="129"/>
      <c r="EL673" s="129"/>
      <c r="EM673" s="129"/>
      <c r="EN673" s="129"/>
      <c r="EO673" s="129"/>
      <c r="EP673" s="129"/>
      <c r="EQ673" s="129"/>
      <c r="ER673" s="129"/>
      <c r="ES673" s="129"/>
      <c r="ET673" s="129"/>
      <c r="EU673" s="129"/>
      <c r="EV673" s="129"/>
      <c r="EW673" s="129"/>
    </row>
    <row r="674" spans="1:153" ht="2.25" customHeight="1">
      <c r="A674" s="50"/>
      <c r="B674" s="291"/>
      <c r="C674" s="291"/>
      <c r="D674" s="291"/>
      <c r="E674" s="291"/>
      <c r="F674" s="136"/>
      <c r="G674" s="291"/>
      <c r="H674" s="291"/>
      <c r="I674" s="291"/>
      <c r="J674" s="291"/>
      <c r="K674" s="291"/>
      <c r="L674" s="291"/>
      <c r="M674" s="291"/>
      <c r="N674" s="291"/>
      <c r="O674" s="291"/>
      <c r="P674" s="291"/>
      <c r="Q674" s="291"/>
      <c r="R674" s="291"/>
      <c r="S674" s="291"/>
      <c r="T674" s="291"/>
      <c r="U674" s="296"/>
      <c r="V674" s="297"/>
      <c r="W674" s="297"/>
      <c r="X674" s="297"/>
      <c r="Y674" s="297"/>
      <c r="Z674" s="297"/>
      <c r="AA674" s="297"/>
      <c r="AB674" s="297"/>
      <c r="AC674" s="297"/>
      <c r="AD674" s="297"/>
      <c r="AE674" s="297"/>
      <c r="AF674" s="297"/>
      <c r="AG674" s="117"/>
      <c r="AH674" s="114"/>
      <c r="AI674" s="296"/>
      <c r="AJ674" s="297"/>
      <c r="AK674" s="297"/>
      <c r="AL674" s="297"/>
      <c r="AM674" s="297"/>
      <c r="AN674" s="297"/>
      <c r="AO674" s="297"/>
      <c r="AP674" s="297"/>
      <c r="AQ674" s="297"/>
      <c r="AR674" s="297"/>
      <c r="AS674" s="297"/>
      <c r="AT674" s="297"/>
      <c r="AU674" s="117"/>
      <c r="AV674" s="114"/>
      <c r="AW674" s="297"/>
      <c r="AX674" s="297"/>
      <c r="AY674" s="297"/>
      <c r="AZ674" s="297"/>
      <c r="BA674" s="297"/>
      <c r="BB674" s="297"/>
      <c r="BC674" s="297"/>
      <c r="BD674" s="297"/>
      <c r="BE674" s="297"/>
      <c r="BF674" s="297"/>
      <c r="BG674" s="297"/>
      <c r="BH674" s="297"/>
      <c r="BI674" s="117"/>
      <c r="BJ674" s="114"/>
      <c r="BK674" s="200"/>
      <c r="BL674" s="129"/>
      <c r="BM674" s="160"/>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c r="DH674" s="129"/>
      <c r="DI674" s="129"/>
      <c r="DJ674" s="129"/>
      <c r="DK674" s="129"/>
      <c r="DL674" s="129"/>
      <c r="DM674" s="129"/>
      <c r="DN674" s="129"/>
      <c r="DO674" s="129"/>
      <c r="DP674" s="129"/>
      <c r="DQ674" s="129"/>
      <c r="DR674" s="129"/>
      <c r="DS674" s="129"/>
      <c r="DT674" s="129"/>
      <c r="DU674" s="129"/>
      <c r="DV674" s="129"/>
      <c r="DW674" s="129"/>
      <c r="DX674" s="129"/>
      <c r="DY674" s="129"/>
      <c r="DZ674" s="129"/>
      <c r="EA674" s="129"/>
      <c r="EB674" s="129"/>
      <c r="EC674" s="129"/>
      <c r="ED674" s="129"/>
      <c r="EE674" s="129"/>
      <c r="EF674" s="129"/>
      <c r="EG674" s="129"/>
      <c r="EH674" s="129"/>
      <c r="EI674" s="129"/>
      <c r="EJ674" s="129"/>
      <c r="EK674" s="129"/>
      <c r="EL674" s="129"/>
      <c r="EM674" s="129"/>
      <c r="EN674" s="129"/>
      <c r="EO674" s="129"/>
      <c r="EP674" s="129"/>
      <c r="EQ674" s="129"/>
      <c r="ER674" s="129"/>
      <c r="ES674" s="129"/>
      <c r="ET674" s="129"/>
      <c r="EU674" s="129"/>
      <c r="EV674" s="129"/>
      <c r="EW674" s="129"/>
    </row>
    <row r="675" spans="1:153" ht="19.5" customHeight="1">
      <c r="A675" s="45"/>
      <c r="B675" s="126" t="s">
        <v>6399</v>
      </c>
      <c r="C675" s="126"/>
      <c r="D675" s="126"/>
      <c r="E675" s="126"/>
      <c r="F675" s="137"/>
      <c r="G675" s="126"/>
      <c r="H675" s="126"/>
      <c r="I675" s="126"/>
      <c r="J675" s="126"/>
      <c r="K675" s="126"/>
      <c r="L675" s="126"/>
      <c r="M675" s="126"/>
      <c r="N675" s="126"/>
      <c r="O675" s="126"/>
      <c r="P675" s="126"/>
      <c r="Q675" s="126"/>
      <c r="R675" s="310" t="s">
        <v>3304</v>
      </c>
      <c r="S675" s="310"/>
      <c r="T675" s="311"/>
      <c r="U675" s="294"/>
      <c r="V675" s="312"/>
      <c r="W675" s="313"/>
      <c r="X675" s="313"/>
      <c r="Y675" s="313"/>
      <c r="Z675" s="313"/>
      <c r="AA675" s="313"/>
      <c r="AB675" s="313"/>
      <c r="AC675" s="313"/>
      <c r="AD675" s="313"/>
      <c r="AE675" s="313"/>
      <c r="AF675" s="314"/>
      <c r="AG675" s="120"/>
      <c r="AH675" s="115" t="s">
        <v>6391</v>
      </c>
      <c r="AI675" s="118"/>
      <c r="AJ675" s="312"/>
      <c r="AK675" s="313"/>
      <c r="AL675" s="313"/>
      <c r="AM675" s="313"/>
      <c r="AN675" s="313"/>
      <c r="AO675" s="313"/>
      <c r="AP675" s="313"/>
      <c r="AQ675" s="313"/>
      <c r="AR675" s="313"/>
      <c r="AS675" s="313"/>
      <c r="AT675" s="314"/>
      <c r="AU675" s="120"/>
      <c r="AV675" s="115" t="s">
        <v>6392</v>
      </c>
      <c r="AW675" s="119"/>
      <c r="AX675" s="312"/>
      <c r="AY675" s="313"/>
      <c r="AZ675" s="313"/>
      <c r="BA675" s="313"/>
      <c r="BB675" s="313"/>
      <c r="BC675" s="313"/>
      <c r="BD675" s="313"/>
      <c r="BE675" s="313"/>
      <c r="BF675" s="313"/>
      <c r="BG675" s="313"/>
      <c r="BH675" s="314"/>
      <c r="BI675" s="122"/>
      <c r="BJ675" s="115" t="s">
        <v>2</v>
      </c>
      <c r="BK675" s="200"/>
      <c r="BL675" s="130" t="str">
        <f>IF(BM675&lt;&gt;"","●","")</f>
        <v/>
      </c>
      <c r="BM675" s="132" t="str">
        <f>IF(OR(AND(OR(V675=0,V675=""),OR(AJ675&gt;0,AX675&gt;0)),AND(OR(V675&gt;0,AX675&gt;0),OR(AJ675=0,AJ675="")),AND(OR(V675&gt;0,AJ675&gt;0),OR(AX675=0,AX675=""))),"「レセプト件数」、「算定日数」、「算定回数」のいずれかが「0」か「空白」となっていますが、それ以外が1以上となっています。正しいレセプト件数・算定日数・算定回数をご記入ください。",IF(OR(V675&gt;AJ675,V675&gt;AX675),"「算定日数」あるいは「算定回数」が「レセプト件数」よりも小さくなっています。算定レセプトにおける算定日数・算定回数をご記入ください。",IF(AJ675&gt;AX675,"「算定回数」が「算定日数」よりも小さくなっています。算定日数における算定回数をご記入ください。","")))</f>
        <v/>
      </c>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131"/>
      <c r="CW675" s="131"/>
      <c r="CX675" s="131"/>
      <c r="CY675" s="129"/>
      <c r="CZ675" s="129"/>
      <c r="DA675" s="129"/>
      <c r="DB675" s="129"/>
      <c r="DC675" s="129"/>
      <c r="DD675" s="129"/>
      <c r="DE675" s="129"/>
      <c r="DF675" s="129"/>
      <c r="DG675" s="129"/>
      <c r="DH675" s="129"/>
      <c r="DI675" s="129"/>
      <c r="DJ675" s="129"/>
      <c r="DK675" s="129"/>
      <c r="DL675" s="129"/>
      <c r="DM675" s="129"/>
      <c r="DN675" s="129"/>
      <c r="DO675" s="129"/>
      <c r="DP675" s="129"/>
      <c r="DQ675" s="129"/>
      <c r="DR675" s="129"/>
      <c r="DS675" s="129"/>
      <c r="DT675" s="129"/>
      <c r="DU675" s="129"/>
      <c r="DV675" s="129"/>
      <c r="DW675" s="129"/>
      <c r="DX675" s="129"/>
      <c r="DY675" s="129"/>
      <c r="DZ675" s="129"/>
      <c r="EA675" s="129"/>
      <c r="EB675" s="129"/>
      <c r="EC675" s="129"/>
      <c r="ED675" s="129"/>
      <c r="EE675" s="129"/>
      <c r="EF675" s="129"/>
      <c r="EG675" s="129"/>
      <c r="EH675" s="129"/>
      <c r="EI675" s="129"/>
      <c r="EJ675" s="129"/>
      <c r="EK675" s="129"/>
      <c r="EL675" s="129"/>
      <c r="EM675" s="129"/>
      <c r="EN675" s="129"/>
      <c r="EO675" s="129"/>
      <c r="EP675" s="129"/>
      <c r="EQ675" s="129"/>
      <c r="ER675" s="129"/>
      <c r="ES675" s="129"/>
      <c r="ET675" s="129"/>
      <c r="EU675" s="129"/>
      <c r="EV675" s="129"/>
      <c r="EW675" s="129"/>
    </row>
    <row r="676" spans="1:153" ht="2.25" customHeight="1" thickBot="1">
      <c r="A676" s="47"/>
      <c r="B676" s="127"/>
      <c r="C676" s="127"/>
      <c r="D676" s="127"/>
      <c r="E676" s="127"/>
      <c r="F676" s="134"/>
      <c r="G676" s="127"/>
      <c r="H676" s="127"/>
      <c r="I676" s="127"/>
      <c r="J676" s="127"/>
      <c r="K676" s="127"/>
      <c r="L676" s="127"/>
      <c r="M676" s="127"/>
      <c r="N676" s="127"/>
      <c r="O676" s="127"/>
      <c r="P676" s="127"/>
      <c r="Q676" s="127"/>
      <c r="R676" s="127"/>
      <c r="S676" s="127"/>
      <c r="T676" s="128"/>
      <c r="U676" s="299"/>
      <c r="V676" s="298"/>
      <c r="W676" s="298"/>
      <c r="X676" s="298"/>
      <c r="Y676" s="298"/>
      <c r="Z676" s="298"/>
      <c r="AA676" s="298"/>
      <c r="AB676" s="298"/>
      <c r="AC676" s="298"/>
      <c r="AD676" s="298"/>
      <c r="AE676" s="298"/>
      <c r="AF676" s="298"/>
      <c r="AG676" s="121"/>
      <c r="AH676" s="116"/>
      <c r="AI676" s="299"/>
      <c r="AJ676" s="298"/>
      <c r="AK676" s="298"/>
      <c r="AL676" s="298"/>
      <c r="AM676" s="298"/>
      <c r="AN676" s="298"/>
      <c r="AO676" s="298"/>
      <c r="AP676" s="298"/>
      <c r="AQ676" s="298"/>
      <c r="AR676" s="298"/>
      <c r="AS676" s="298"/>
      <c r="AT676" s="298"/>
      <c r="AU676" s="121"/>
      <c r="AV676" s="116"/>
      <c r="AW676" s="298"/>
      <c r="AX676" s="298"/>
      <c r="AY676" s="298"/>
      <c r="AZ676" s="298"/>
      <c r="BA676" s="298"/>
      <c r="BB676" s="298"/>
      <c r="BC676" s="298"/>
      <c r="BD676" s="298"/>
      <c r="BE676" s="298"/>
      <c r="BF676" s="298"/>
      <c r="BG676" s="298"/>
      <c r="BH676" s="298"/>
      <c r="BI676" s="121"/>
      <c r="BJ676" s="116"/>
      <c r="BK676" s="200"/>
      <c r="BL676" s="129"/>
      <c r="BM676" s="160"/>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c r="DH676" s="129"/>
      <c r="DI676" s="129"/>
      <c r="DJ676" s="129"/>
      <c r="DK676" s="129"/>
      <c r="DL676" s="129"/>
      <c r="DM676" s="129"/>
      <c r="DN676" s="129"/>
      <c r="DO676" s="129"/>
      <c r="DP676" s="129"/>
      <c r="DQ676" s="129"/>
      <c r="DR676" s="129"/>
      <c r="DS676" s="129"/>
      <c r="DT676" s="129"/>
      <c r="DU676" s="129"/>
      <c r="DV676" s="129"/>
      <c r="DW676" s="129"/>
      <c r="DX676" s="129"/>
      <c r="DY676" s="129"/>
      <c r="DZ676" s="129"/>
      <c r="EA676" s="129"/>
      <c r="EB676" s="129"/>
      <c r="EC676" s="129"/>
      <c r="ED676" s="129"/>
      <c r="EE676" s="129"/>
      <c r="EF676" s="129"/>
      <c r="EG676" s="129"/>
      <c r="EH676" s="129"/>
      <c r="EI676" s="129"/>
      <c r="EJ676" s="129"/>
      <c r="EK676" s="129"/>
      <c r="EL676" s="129"/>
      <c r="EM676" s="129"/>
      <c r="EN676" s="129"/>
      <c r="EO676" s="129"/>
      <c r="EP676" s="129"/>
      <c r="EQ676" s="129"/>
      <c r="ER676" s="129"/>
      <c r="ES676" s="129"/>
      <c r="ET676" s="129"/>
      <c r="EU676" s="129"/>
      <c r="EV676" s="129"/>
      <c r="EW676" s="129"/>
    </row>
    <row r="677" spans="1:153" ht="2.25" customHeight="1">
      <c r="A677" s="135"/>
      <c r="B677" s="291"/>
      <c r="C677" s="291"/>
      <c r="D677" s="291"/>
      <c r="E677" s="291"/>
      <c r="F677" s="136"/>
      <c r="G677" s="291"/>
      <c r="H677" s="291"/>
      <c r="I677" s="291"/>
      <c r="J677" s="291"/>
      <c r="K677" s="291"/>
      <c r="L677" s="291"/>
      <c r="M677" s="291"/>
      <c r="N677" s="291"/>
      <c r="O677" s="291"/>
      <c r="P677" s="291"/>
      <c r="Q677" s="291"/>
      <c r="R677" s="291"/>
      <c r="S677" s="291"/>
      <c r="T677" s="291"/>
      <c r="U677" s="296"/>
      <c r="V677" s="297"/>
      <c r="W677" s="297"/>
      <c r="X677" s="297"/>
      <c r="Y677" s="297"/>
      <c r="Z677" s="297"/>
      <c r="AA677" s="297"/>
      <c r="AB677" s="297"/>
      <c r="AC677" s="297"/>
      <c r="AD677" s="297"/>
      <c r="AE677" s="297"/>
      <c r="AF677" s="297"/>
      <c r="AG677" s="117"/>
      <c r="AH677" s="114"/>
      <c r="AI677" s="371"/>
      <c r="AJ677" s="372"/>
      <c r="AK677" s="372"/>
      <c r="AL677" s="372"/>
      <c r="AM677" s="372"/>
      <c r="AN677" s="372"/>
      <c r="AO677" s="372"/>
      <c r="AP677" s="372"/>
      <c r="AQ677" s="372"/>
      <c r="AR677" s="372"/>
      <c r="AS677" s="372"/>
      <c r="AT677" s="372"/>
      <c r="AU677" s="372"/>
      <c r="AV677" s="373"/>
      <c r="AW677" s="297"/>
      <c r="AX677" s="297"/>
      <c r="AY677" s="297"/>
      <c r="AZ677" s="297"/>
      <c r="BA677" s="297"/>
      <c r="BB677" s="297"/>
      <c r="BC677" s="297"/>
      <c r="BD677" s="297"/>
      <c r="BE677" s="297"/>
      <c r="BF677" s="297"/>
      <c r="BG677" s="297"/>
      <c r="BH677" s="297"/>
      <c r="BI677" s="117"/>
      <c r="BJ677" s="114"/>
      <c r="BK677" s="200"/>
      <c r="BL677" s="129"/>
      <c r="BM677" s="160"/>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c r="DH677" s="129"/>
      <c r="DI677" s="129"/>
      <c r="DJ677" s="129"/>
      <c r="DK677" s="129"/>
      <c r="DL677" s="129"/>
      <c r="DM677" s="129"/>
      <c r="DN677" s="129"/>
      <c r="DO677" s="129"/>
      <c r="DP677" s="129"/>
      <c r="DQ677" s="129"/>
      <c r="DR677" s="129"/>
      <c r="DS677" s="129"/>
      <c r="DT677" s="129"/>
      <c r="DU677" s="129"/>
      <c r="DV677" s="129"/>
      <c r="DW677" s="129"/>
      <c r="DX677" s="129"/>
      <c r="DY677" s="129"/>
      <c r="DZ677" s="129"/>
      <c r="EA677" s="129"/>
      <c r="EB677" s="129"/>
      <c r="EC677" s="129"/>
      <c r="ED677" s="129"/>
      <c r="EE677" s="129"/>
      <c r="EF677" s="129"/>
      <c r="EG677" s="129"/>
      <c r="EH677" s="129"/>
      <c r="EI677" s="129"/>
      <c r="EJ677" s="129"/>
      <c r="EK677" s="129"/>
      <c r="EL677" s="129"/>
      <c r="EM677" s="129"/>
      <c r="EN677" s="129"/>
      <c r="EO677" s="129"/>
      <c r="EP677" s="129"/>
      <c r="EQ677" s="129"/>
      <c r="ER677" s="129"/>
      <c r="ES677" s="129"/>
      <c r="ET677" s="129"/>
      <c r="EU677" s="129"/>
      <c r="EV677" s="129"/>
      <c r="EW677" s="129"/>
    </row>
    <row r="678" spans="1:153" ht="19.5" customHeight="1">
      <c r="A678" s="133" t="s">
        <v>86</v>
      </c>
      <c r="B678" s="126"/>
      <c r="C678" s="126"/>
      <c r="D678" s="126"/>
      <c r="E678" s="126"/>
      <c r="F678" s="137"/>
      <c r="G678" s="126"/>
      <c r="H678" s="126"/>
      <c r="I678" s="126"/>
      <c r="J678" s="126"/>
      <c r="K678" s="126"/>
      <c r="L678" s="126"/>
      <c r="M678" s="126"/>
      <c r="N678" s="126"/>
      <c r="O678" s="126"/>
      <c r="P678" s="126"/>
      <c r="Q678" s="126"/>
      <c r="R678" s="310" t="s">
        <v>3305</v>
      </c>
      <c r="S678" s="310"/>
      <c r="T678" s="311"/>
      <c r="U678" s="294"/>
      <c r="V678" s="312"/>
      <c r="W678" s="313"/>
      <c r="X678" s="313"/>
      <c r="Y678" s="313"/>
      <c r="Z678" s="313"/>
      <c r="AA678" s="313"/>
      <c r="AB678" s="313"/>
      <c r="AC678" s="313"/>
      <c r="AD678" s="313"/>
      <c r="AE678" s="313"/>
      <c r="AF678" s="314"/>
      <c r="AG678" s="122"/>
      <c r="AH678" s="115" t="s">
        <v>0</v>
      </c>
      <c r="AI678" s="307"/>
      <c r="AJ678" s="308"/>
      <c r="AK678" s="308"/>
      <c r="AL678" s="308"/>
      <c r="AM678" s="308"/>
      <c r="AN678" s="308"/>
      <c r="AO678" s="308"/>
      <c r="AP678" s="308"/>
      <c r="AQ678" s="308"/>
      <c r="AR678" s="308"/>
      <c r="AS678" s="308"/>
      <c r="AT678" s="308"/>
      <c r="AU678" s="308"/>
      <c r="AV678" s="327"/>
      <c r="AW678" s="295"/>
      <c r="AX678" s="312"/>
      <c r="AY678" s="313"/>
      <c r="AZ678" s="313"/>
      <c r="BA678" s="313"/>
      <c r="BB678" s="313"/>
      <c r="BC678" s="313"/>
      <c r="BD678" s="313"/>
      <c r="BE678" s="313"/>
      <c r="BF678" s="313"/>
      <c r="BG678" s="313"/>
      <c r="BH678" s="314"/>
      <c r="BI678" s="122"/>
      <c r="BJ678" s="115" t="s">
        <v>2</v>
      </c>
      <c r="BK678" s="200"/>
      <c r="BL678" s="130" t="str">
        <f>IF(BM678&lt;&gt;"","●","")</f>
        <v/>
      </c>
      <c r="BM678" s="132" t="str">
        <f>IF(OR(AND(OR(V678=0,V678=""),AX678&gt;0),AND(V678&gt;0,OR(AX678=0,AX678=""))),"「レセプト件数」、「算定回数」のいずれかが「0」か「空白」となっていますが、それ以外が1以上となっています。正しいレセプト件数・算定回数をご記入ください。",IF(OR(V678&gt;AX678),"「算定回数」が「レセプト件数」よりも小さくなっています。算定レセプトにおける算定回数をご記入ください。",""))</f>
        <v/>
      </c>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131"/>
      <c r="CW678" s="131"/>
      <c r="CX678" s="131"/>
      <c r="CY678" s="129"/>
      <c r="CZ678" s="129"/>
      <c r="DA678" s="129"/>
      <c r="DB678" s="129"/>
      <c r="DC678" s="129"/>
      <c r="DD678" s="129"/>
      <c r="DE678" s="129"/>
      <c r="DF678" s="129"/>
      <c r="DG678" s="129"/>
      <c r="DH678" s="129"/>
      <c r="DI678" s="129"/>
      <c r="DJ678" s="129"/>
      <c r="DK678" s="129"/>
      <c r="DL678" s="129"/>
      <c r="DM678" s="129"/>
      <c r="DN678" s="129"/>
      <c r="DO678" s="129"/>
      <c r="DP678" s="129"/>
      <c r="DQ678" s="129"/>
      <c r="DR678" s="129"/>
      <c r="DS678" s="129"/>
      <c r="DT678" s="129"/>
      <c r="DU678" s="129"/>
      <c r="DV678" s="129"/>
      <c r="DW678" s="129"/>
      <c r="DX678" s="129"/>
      <c r="DY678" s="129"/>
      <c r="DZ678" s="129"/>
      <c r="EA678" s="129"/>
      <c r="EB678" s="129"/>
      <c r="EC678" s="129"/>
      <c r="ED678" s="129"/>
      <c r="EE678" s="129"/>
      <c r="EF678" s="129"/>
      <c r="EG678" s="129"/>
      <c r="EH678" s="129"/>
      <c r="EI678" s="129"/>
      <c r="EJ678" s="129"/>
      <c r="EK678" s="129"/>
      <c r="EL678" s="129"/>
      <c r="EM678" s="129"/>
      <c r="EN678" s="129"/>
      <c r="EO678" s="129"/>
      <c r="EP678" s="129"/>
      <c r="EQ678" s="129"/>
      <c r="ER678" s="129"/>
      <c r="ES678" s="129"/>
      <c r="ET678" s="129"/>
      <c r="EU678" s="129"/>
      <c r="EV678" s="129"/>
      <c r="EW678" s="129"/>
    </row>
    <row r="679" spans="1:153" ht="2.25" customHeight="1" thickBot="1">
      <c r="A679" s="133"/>
      <c r="B679" s="126"/>
      <c r="C679" s="126"/>
      <c r="D679" s="126"/>
      <c r="E679" s="126"/>
      <c r="F679" s="137"/>
      <c r="G679" s="126"/>
      <c r="H679" s="126"/>
      <c r="I679" s="126"/>
      <c r="J679" s="126"/>
      <c r="K679" s="126"/>
      <c r="L679" s="126"/>
      <c r="M679" s="126"/>
      <c r="N679" s="126"/>
      <c r="O679" s="126"/>
      <c r="P679" s="126"/>
      <c r="Q679" s="126"/>
      <c r="R679" s="126"/>
      <c r="S679" s="126"/>
      <c r="T679" s="126"/>
      <c r="U679" s="299"/>
      <c r="V679" s="298"/>
      <c r="W679" s="298"/>
      <c r="X679" s="298"/>
      <c r="Y679" s="298"/>
      <c r="Z679" s="298"/>
      <c r="AA679" s="298"/>
      <c r="AB679" s="298"/>
      <c r="AC679" s="298"/>
      <c r="AD679" s="298"/>
      <c r="AE679" s="298"/>
      <c r="AF679" s="298"/>
      <c r="AG679" s="121"/>
      <c r="AH679" s="116"/>
      <c r="AI679" s="307"/>
      <c r="AJ679" s="308"/>
      <c r="AK679" s="308"/>
      <c r="AL679" s="308"/>
      <c r="AM679" s="308"/>
      <c r="AN679" s="308"/>
      <c r="AO679" s="308"/>
      <c r="AP679" s="308"/>
      <c r="AQ679" s="308"/>
      <c r="AR679" s="308"/>
      <c r="AS679" s="308"/>
      <c r="AT679" s="308"/>
      <c r="AU679" s="308"/>
      <c r="AV679" s="327"/>
      <c r="AW679" s="298"/>
      <c r="AX679" s="298"/>
      <c r="AY679" s="298"/>
      <c r="AZ679" s="298"/>
      <c r="BA679" s="298"/>
      <c r="BB679" s="298"/>
      <c r="BC679" s="298"/>
      <c r="BD679" s="298"/>
      <c r="BE679" s="298"/>
      <c r="BF679" s="298"/>
      <c r="BG679" s="298"/>
      <c r="BH679" s="298"/>
      <c r="BI679" s="121"/>
      <c r="BJ679" s="116"/>
      <c r="BK679" s="200"/>
      <c r="BL679" s="129"/>
      <c r="BM679" s="160"/>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c r="DH679" s="129"/>
      <c r="DI679" s="129"/>
      <c r="DJ679" s="129"/>
      <c r="DK679" s="129"/>
      <c r="DL679" s="129"/>
      <c r="DM679" s="129"/>
      <c r="DN679" s="129"/>
      <c r="DO679" s="129"/>
      <c r="DP679" s="129"/>
      <c r="DQ679" s="129"/>
      <c r="DR679" s="129"/>
      <c r="DS679" s="129"/>
      <c r="DT679" s="129"/>
      <c r="DU679" s="129"/>
      <c r="DV679" s="129"/>
      <c r="DW679" s="129"/>
      <c r="DX679" s="129"/>
      <c r="DY679" s="129"/>
      <c r="DZ679" s="129"/>
      <c r="EA679" s="129"/>
      <c r="EB679" s="129"/>
      <c r="EC679" s="129"/>
      <c r="ED679" s="129"/>
      <c r="EE679" s="129"/>
      <c r="EF679" s="129"/>
      <c r="EG679" s="129"/>
      <c r="EH679" s="129"/>
      <c r="EI679" s="129"/>
      <c r="EJ679" s="129"/>
      <c r="EK679" s="129"/>
      <c r="EL679" s="129"/>
      <c r="EM679" s="129"/>
      <c r="EN679" s="129"/>
      <c r="EO679" s="129"/>
      <c r="EP679" s="129"/>
      <c r="EQ679" s="129"/>
      <c r="ER679" s="129"/>
      <c r="ES679" s="129"/>
      <c r="ET679" s="129"/>
      <c r="EU679" s="129"/>
      <c r="EV679" s="129"/>
      <c r="EW679" s="129"/>
    </row>
    <row r="680" spans="1:153" ht="2.25" customHeight="1">
      <c r="A680" s="321" t="s">
        <v>87</v>
      </c>
      <c r="B680" s="322"/>
      <c r="C680" s="322"/>
      <c r="D680" s="322"/>
      <c r="E680" s="322"/>
      <c r="F680" s="322"/>
      <c r="G680" s="322"/>
      <c r="H680" s="322"/>
      <c r="I680" s="322"/>
      <c r="J680" s="322"/>
      <c r="K680" s="322"/>
      <c r="L680" s="322"/>
      <c r="M680" s="322"/>
      <c r="N680" s="322"/>
      <c r="O680" s="322"/>
      <c r="P680" s="322"/>
      <c r="Q680" s="322"/>
      <c r="R680" s="59"/>
      <c r="S680" s="291"/>
      <c r="T680" s="291"/>
      <c r="U680" s="296"/>
      <c r="V680" s="297"/>
      <c r="W680" s="297"/>
      <c r="X680" s="297"/>
      <c r="Y680" s="297"/>
      <c r="Z680" s="297"/>
      <c r="AA680" s="297"/>
      <c r="AB680" s="297"/>
      <c r="AC680" s="297"/>
      <c r="AD680" s="297"/>
      <c r="AE680" s="297"/>
      <c r="AF680" s="297"/>
      <c r="AG680" s="117"/>
      <c r="AH680" s="114"/>
      <c r="AI680" s="307"/>
      <c r="AJ680" s="308"/>
      <c r="AK680" s="308"/>
      <c r="AL680" s="308"/>
      <c r="AM680" s="308"/>
      <c r="AN680" s="308"/>
      <c r="AO680" s="308"/>
      <c r="AP680" s="308"/>
      <c r="AQ680" s="308"/>
      <c r="AR680" s="308"/>
      <c r="AS680" s="308"/>
      <c r="AT680" s="308"/>
      <c r="AU680" s="308"/>
      <c r="AV680" s="327"/>
      <c r="AW680" s="297"/>
      <c r="AX680" s="297"/>
      <c r="AY680" s="297"/>
      <c r="AZ680" s="297"/>
      <c r="BA680" s="297"/>
      <c r="BB680" s="297"/>
      <c r="BC680" s="297"/>
      <c r="BD680" s="297"/>
      <c r="BE680" s="297"/>
      <c r="BF680" s="297"/>
      <c r="BG680" s="297"/>
      <c r="BH680" s="297"/>
      <c r="BI680" s="117"/>
      <c r="BJ680" s="114"/>
      <c r="BK680" s="200"/>
      <c r="BL680" s="129"/>
      <c r="BM680" s="160"/>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c r="DH680" s="129"/>
      <c r="DI680" s="129"/>
      <c r="DJ680" s="129"/>
      <c r="DK680" s="129"/>
      <c r="DL680" s="129"/>
      <c r="DM680" s="129"/>
      <c r="DN680" s="129"/>
      <c r="DO680" s="129"/>
      <c r="DP680" s="129"/>
      <c r="DQ680" s="129"/>
      <c r="DR680" s="129"/>
      <c r="DS680" s="129"/>
      <c r="DT680" s="129"/>
      <c r="DU680" s="129"/>
      <c r="DV680" s="129"/>
      <c r="DW680" s="129"/>
      <c r="DX680" s="129"/>
      <c r="DY680" s="129"/>
      <c r="DZ680" s="129"/>
      <c r="EA680" s="129"/>
      <c r="EB680" s="129"/>
      <c r="EC680" s="129"/>
      <c r="ED680" s="129"/>
      <c r="EE680" s="129"/>
      <c r="EF680" s="129"/>
      <c r="EG680" s="129"/>
      <c r="EH680" s="129"/>
      <c r="EI680" s="129"/>
      <c r="EJ680" s="129"/>
      <c r="EK680" s="129"/>
      <c r="EL680" s="129"/>
      <c r="EM680" s="129"/>
      <c r="EN680" s="129"/>
      <c r="EO680" s="129"/>
      <c r="EP680" s="129"/>
      <c r="EQ680" s="129"/>
      <c r="ER680" s="129"/>
      <c r="ES680" s="129"/>
      <c r="ET680" s="129"/>
      <c r="EU680" s="129"/>
      <c r="EV680" s="129"/>
      <c r="EW680" s="129"/>
    </row>
    <row r="681" spans="1:153" ht="19.5" customHeight="1">
      <c r="A681" s="323"/>
      <c r="B681" s="324"/>
      <c r="C681" s="324"/>
      <c r="D681" s="324"/>
      <c r="E681" s="324"/>
      <c r="F681" s="324"/>
      <c r="G681" s="324"/>
      <c r="H681" s="324"/>
      <c r="I681" s="324"/>
      <c r="J681" s="324"/>
      <c r="K681" s="324"/>
      <c r="L681" s="324"/>
      <c r="M681" s="324"/>
      <c r="N681" s="324"/>
      <c r="O681" s="324"/>
      <c r="P681" s="324"/>
      <c r="Q681" s="324"/>
      <c r="R681" s="310" t="s">
        <v>3306</v>
      </c>
      <c r="S681" s="310"/>
      <c r="T681" s="311"/>
      <c r="U681" s="294"/>
      <c r="V681" s="312"/>
      <c r="W681" s="313"/>
      <c r="X681" s="313"/>
      <c r="Y681" s="313"/>
      <c r="Z681" s="313"/>
      <c r="AA681" s="313"/>
      <c r="AB681" s="313"/>
      <c r="AC681" s="313"/>
      <c r="AD681" s="313"/>
      <c r="AE681" s="313"/>
      <c r="AF681" s="314"/>
      <c r="AG681" s="122"/>
      <c r="AH681" s="115" t="s">
        <v>0</v>
      </c>
      <c r="AI681" s="307"/>
      <c r="AJ681" s="308"/>
      <c r="AK681" s="308"/>
      <c r="AL681" s="308"/>
      <c r="AM681" s="308"/>
      <c r="AN681" s="308"/>
      <c r="AO681" s="308"/>
      <c r="AP681" s="308"/>
      <c r="AQ681" s="308"/>
      <c r="AR681" s="308"/>
      <c r="AS681" s="308"/>
      <c r="AT681" s="308"/>
      <c r="AU681" s="308"/>
      <c r="AV681" s="327"/>
      <c r="AW681" s="295"/>
      <c r="AX681" s="312"/>
      <c r="AY681" s="313"/>
      <c r="AZ681" s="313"/>
      <c r="BA681" s="313"/>
      <c r="BB681" s="313"/>
      <c r="BC681" s="313"/>
      <c r="BD681" s="313"/>
      <c r="BE681" s="313"/>
      <c r="BF681" s="313"/>
      <c r="BG681" s="313"/>
      <c r="BH681" s="314"/>
      <c r="BI681" s="122"/>
      <c r="BJ681" s="115" t="s">
        <v>2</v>
      </c>
      <c r="BK681" s="200"/>
      <c r="BL681" s="130" t="str">
        <f>IF(BM681&lt;&gt;"","●","")</f>
        <v/>
      </c>
      <c r="BM681" s="132" t="str">
        <f>IF(OR(AND(OR(V681=0,V681=""),AX681&gt;0),AND(V681&gt;0,OR(AX681=0,AX681=""))),"「レセプト件数」、「算定回数」のいずれかが「0」か「空白」となっていますが、それ以外が1以上となっています。正しいレセプト件数・算定回数をご記入ください。",IF(OR(V681&gt;AX681),"「算定回数」が「レセプト件数」よりも小さくなっています。算定レセプトにおける算定回数をご記入ください。",""))</f>
        <v/>
      </c>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131"/>
      <c r="CW681" s="131"/>
      <c r="CX681" s="131"/>
      <c r="CY681" s="129"/>
      <c r="CZ681" s="129"/>
      <c r="DA681" s="129"/>
      <c r="DB681" s="129"/>
      <c r="DC681" s="129"/>
      <c r="DD681" s="129"/>
      <c r="DE681" s="129"/>
      <c r="DF681" s="129"/>
      <c r="DG681" s="129"/>
      <c r="DH681" s="129"/>
      <c r="DI681" s="129"/>
      <c r="DJ681" s="129"/>
      <c r="DK681" s="129"/>
      <c r="DL681" s="129"/>
      <c r="DM681" s="129"/>
      <c r="DN681" s="129"/>
      <c r="DO681" s="129"/>
      <c r="DP681" s="129"/>
      <c r="DQ681" s="129"/>
      <c r="DR681" s="129"/>
      <c r="DS681" s="129"/>
      <c r="DT681" s="129"/>
      <c r="DU681" s="129"/>
      <c r="DV681" s="129"/>
      <c r="DW681" s="129"/>
      <c r="DX681" s="129"/>
      <c r="DY681" s="129"/>
      <c r="DZ681" s="129"/>
      <c r="EA681" s="129"/>
      <c r="EB681" s="129"/>
      <c r="EC681" s="129"/>
      <c r="ED681" s="129"/>
      <c r="EE681" s="129"/>
      <c r="EF681" s="129"/>
      <c r="EG681" s="129"/>
      <c r="EH681" s="129"/>
      <c r="EI681" s="129"/>
      <c r="EJ681" s="129"/>
      <c r="EK681" s="129"/>
      <c r="EL681" s="129"/>
      <c r="EM681" s="129"/>
      <c r="EN681" s="129"/>
      <c r="EO681" s="129"/>
      <c r="EP681" s="129"/>
      <c r="EQ681" s="129"/>
      <c r="ER681" s="129"/>
      <c r="ES681" s="129"/>
      <c r="ET681" s="129"/>
      <c r="EU681" s="129"/>
      <c r="EV681" s="129"/>
      <c r="EW681" s="129"/>
    </row>
    <row r="682" spans="1:153" ht="2.25" customHeight="1" thickBot="1">
      <c r="A682" s="325"/>
      <c r="B682" s="326"/>
      <c r="C682" s="326"/>
      <c r="D682" s="326"/>
      <c r="E682" s="326"/>
      <c r="F682" s="326"/>
      <c r="G682" s="326"/>
      <c r="H682" s="326"/>
      <c r="I682" s="326"/>
      <c r="J682" s="326"/>
      <c r="K682" s="326"/>
      <c r="L682" s="326"/>
      <c r="M682" s="326"/>
      <c r="N682" s="326"/>
      <c r="O682" s="326"/>
      <c r="P682" s="326"/>
      <c r="Q682" s="326"/>
      <c r="R682" s="60"/>
      <c r="S682" s="127"/>
      <c r="T682" s="128"/>
      <c r="U682" s="299"/>
      <c r="V682" s="298"/>
      <c r="W682" s="298"/>
      <c r="X682" s="298"/>
      <c r="Y682" s="298"/>
      <c r="Z682" s="298"/>
      <c r="AA682" s="298"/>
      <c r="AB682" s="298"/>
      <c r="AC682" s="298"/>
      <c r="AD682" s="298"/>
      <c r="AE682" s="298"/>
      <c r="AF682" s="298"/>
      <c r="AG682" s="121"/>
      <c r="AH682" s="116"/>
      <c r="AI682" s="307"/>
      <c r="AJ682" s="308"/>
      <c r="AK682" s="308"/>
      <c r="AL682" s="308"/>
      <c r="AM682" s="308"/>
      <c r="AN682" s="308"/>
      <c r="AO682" s="308"/>
      <c r="AP682" s="308"/>
      <c r="AQ682" s="308"/>
      <c r="AR682" s="308"/>
      <c r="AS682" s="308"/>
      <c r="AT682" s="308"/>
      <c r="AU682" s="308"/>
      <c r="AV682" s="327"/>
      <c r="AW682" s="298"/>
      <c r="AX682" s="298"/>
      <c r="AY682" s="298"/>
      <c r="AZ682" s="298"/>
      <c r="BA682" s="298"/>
      <c r="BB682" s="298"/>
      <c r="BC682" s="298"/>
      <c r="BD682" s="298"/>
      <c r="BE682" s="298"/>
      <c r="BF682" s="298"/>
      <c r="BG682" s="298"/>
      <c r="BH682" s="298"/>
      <c r="BI682" s="121"/>
      <c r="BJ682" s="116"/>
      <c r="BK682" s="200"/>
      <c r="BL682" s="129"/>
      <c r="BM682" s="160"/>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c r="DH682" s="129"/>
      <c r="DI682" s="129"/>
      <c r="DJ682" s="129"/>
      <c r="DK682" s="129"/>
      <c r="DL682" s="129"/>
      <c r="DM682" s="129"/>
      <c r="DN682" s="129"/>
      <c r="DO682" s="129"/>
      <c r="DP682" s="129"/>
      <c r="DQ682" s="129"/>
      <c r="DR682" s="129"/>
      <c r="DS682" s="129"/>
      <c r="DT682" s="129"/>
      <c r="DU682" s="129"/>
      <c r="DV682" s="129"/>
      <c r="DW682" s="129"/>
      <c r="DX682" s="129"/>
      <c r="DY682" s="129"/>
      <c r="DZ682" s="129"/>
      <c r="EA682" s="129"/>
      <c r="EB682" s="129"/>
      <c r="EC682" s="129"/>
      <c r="ED682" s="129"/>
      <c r="EE682" s="129"/>
      <c r="EF682" s="129"/>
      <c r="EG682" s="129"/>
      <c r="EH682" s="129"/>
      <c r="EI682" s="129"/>
      <c r="EJ682" s="129"/>
      <c r="EK682" s="129"/>
      <c r="EL682" s="129"/>
      <c r="EM682" s="129"/>
      <c r="EN682" s="129"/>
      <c r="EO682" s="129"/>
      <c r="EP682" s="129"/>
      <c r="EQ682" s="129"/>
      <c r="ER682" s="129"/>
      <c r="ES682" s="129"/>
      <c r="ET682" s="129"/>
      <c r="EU682" s="129"/>
      <c r="EV682" s="129"/>
      <c r="EW682" s="129"/>
    </row>
    <row r="683" spans="1:153" ht="2.25" customHeight="1">
      <c r="A683" s="135"/>
      <c r="B683" s="291"/>
      <c r="C683" s="291"/>
      <c r="D683" s="291"/>
      <c r="E683" s="291"/>
      <c r="F683" s="136"/>
      <c r="G683" s="291"/>
      <c r="H683" s="291"/>
      <c r="I683" s="291"/>
      <c r="J683" s="291"/>
      <c r="K683" s="291"/>
      <c r="L683" s="291"/>
      <c r="M683" s="291"/>
      <c r="N683" s="291"/>
      <c r="O683" s="291"/>
      <c r="P683" s="291"/>
      <c r="Q683" s="291"/>
      <c r="R683" s="291"/>
      <c r="S683" s="291"/>
      <c r="T683" s="291"/>
      <c r="U683" s="296"/>
      <c r="V683" s="297"/>
      <c r="W683" s="297"/>
      <c r="X683" s="297"/>
      <c r="Y683" s="297"/>
      <c r="Z683" s="297"/>
      <c r="AA683" s="297"/>
      <c r="AB683" s="297"/>
      <c r="AC683" s="297"/>
      <c r="AD683" s="297"/>
      <c r="AE683" s="297"/>
      <c r="AF683" s="297"/>
      <c r="AG683" s="117"/>
      <c r="AH683" s="114"/>
      <c r="AI683" s="358"/>
      <c r="AJ683" s="359"/>
      <c r="AK683" s="359"/>
      <c r="AL683" s="359"/>
      <c r="AM683" s="359"/>
      <c r="AN683" s="359"/>
      <c r="AO683" s="359"/>
      <c r="AP683" s="359"/>
      <c r="AQ683" s="359"/>
      <c r="AR683" s="359"/>
      <c r="AS683" s="359"/>
      <c r="AT683" s="359"/>
      <c r="AU683" s="359"/>
      <c r="AV683" s="359"/>
      <c r="AW683" s="359"/>
      <c r="AX683" s="359"/>
      <c r="AY683" s="359"/>
      <c r="AZ683" s="359"/>
      <c r="BA683" s="359"/>
      <c r="BB683" s="359"/>
      <c r="BC683" s="359"/>
      <c r="BD683" s="359"/>
      <c r="BE683" s="359"/>
      <c r="BF683" s="359"/>
      <c r="BG683" s="359"/>
      <c r="BH683" s="359"/>
      <c r="BI683" s="359"/>
      <c r="BJ683" s="360"/>
      <c r="BK683" s="200"/>
      <c r="BL683" s="129"/>
      <c r="BM683" s="160"/>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c r="DH683" s="129"/>
      <c r="DI683" s="129"/>
      <c r="DJ683" s="129"/>
      <c r="DK683" s="129"/>
      <c r="DL683" s="129"/>
      <c r="DM683" s="129"/>
      <c r="DN683" s="129"/>
      <c r="DO683" s="129"/>
      <c r="DP683" s="129"/>
      <c r="DQ683" s="129"/>
      <c r="DR683" s="129"/>
      <c r="DS683" s="129"/>
      <c r="DT683" s="129"/>
      <c r="DU683" s="129"/>
      <c r="DV683" s="129"/>
      <c r="DW683" s="129"/>
      <c r="DX683" s="129"/>
      <c r="DY683" s="129"/>
      <c r="DZ683" s="129"/>
      <c r="EA683" s="129"/>
      <c r="EB683" s="129"/>
      <c r="EC683" s="129"/>
      <c r="ED683" s="129"/>
      <c r="EE683" s="129"/>
      <c r="EF683" s="129"/>
      <c r="EG683" s="129"/>
      <c r="EH683" s="129"/>
      <c r="EI683" s="129"/>
      <c r="EJ683" s="129"/>
      <c r="EK683" s="129"/>
      <c r="EL683" s="129"/>
      <c r="EM683" s="129"/>
      <c r="EN683" s="129"/>
      <c r="EO683" s="129"/>
      <c r="EP683" s="129"/>
      <c r="EQ683" s="129"/>
      <c r="ER683" s="129"/>
      <c r="ES683" s="129"/>
      <c r="ET683" s="129"/>
      <c r="EU683" s="129"/>
      <c r="EV683" s="129"/>
      <c r="EW683" s="129"/>
    </row>
    <row r="684" spans="1:153" ht="19.5" customHeight="1">
      <c r="A684" s="133" t="s">
        <v>1132</v>
      </c>
      <c r="B684" s="126"/>
      <c r="C684" s="126"/>
      <c r="D684" s="126"/>
      <c r="E684" s="126"/>
      <c r="F684" s="137"/>
      <c r="G684" s="126"/>
      <c r="H684" s="126"/>
      <c r="I684" s="126"/>
      <c r="J684" s="126"/>
      <c r="K684" s="126"/>
      <c r="L684" s="126"/>
      <c r="M684" s="126"/>
      <c r="N684" s="126"/>
      <c r="O684" s="126"/>
      <c r="P684" s="126"/>
      <c r="Q684" s="126"/>
      <c r="R684" s="310" t="s">
        <v>3307</v>
      </c>
      <c r="S684" s="310"/>
      <c r="T684" s="311"/>
      <c r="U684" s="294"/>
      <c r="V684" s="312"/>
      <c r="W684" s="313"/>
      <c r="X684" s="313"/>
      <c r="Y684" s="313"/>
      <c r="Z684" s="313"/>
      <c r="AA684" s="313"/>
      <c r="AB684" s="313"/>
      <c r="AC684" s="313"/>
      <c r="AD684" s="313"/>
      <c r="AE684" s="313"/>
      <c r="AF684" s="314"/>
      <c r="AG684" s="122"/>
      <c r="AH684" s="115" t="s">
        <v>0</v>
      </c>
      <c r="AI684" s="341"/>
      <c r="AJ684" s="342"/>
      <c r="AK684" s="342"/>
      <c r="AL684" s="342"/>
      <c r="AM684" s="342"/>
      <c r="AN684" s="342"/>
      <c r="AO684" s="342"/>
      <c r="AP684" s="342"/>
      <c r="AQ684" s="342"/>
      <c r="AR684" s="342"/>
      <c r="AS684" s="342"/>
      <c r="AT684" s="342"/>
      <c r="AU684" s="342"/>
      <c r="AV684" s="342"/>
      <c r="AW684" s="342"/>
      <c r="AX684" s="342"/>
      <c r="AY684" s="342"/>
      <c r="AZ684" s="342"/>
      <c r="BA684" s="342"/>
      <c r="BB684" s="342"/>
      <c r="BC684" s="342"/>
      <c r="BD684" s="342"/>
      <c r="BE684" s="342"/>
      <c r="BF684" s="342"/>
      <c r="BG684" s="342"/>
      <c r="BH684" s="342"/>
      <c r="BI684" s="342"/>
      <c r="BJ684" s="345"/>
      <c r="BK684" s="200"/>
      <c r="BL684" s="130" t="str">
        <f>IF(BM684&lt;&gt;"","●","")</f>
        <v/>
      </c>
      <c r="BM684" s="132" t="str">
        <f>IF(AND(V684&gt;0,SUM(AJ24:AT66,AJ138:AT150,AJ192:AT207,AJ210:AT291,AJ339,AJ345,AJ351:AT378,AJ393:AT420,AJ423:AT432,AJ456:AT474)+SUM(AX24:BH66,AX138:BH150,AX192:BH207,AX210:BH291,AX339,AX345,AX351:BH378,AX393:BH420,AX423:BH432,AX456:BH474)=0),"当該項目の「レセプト件数」が1以上となっていますが、加算を算定する入院料の「レセプト件数」、「算定回数」が「0」か「空白」となっています。正しいレセプト件数をご記入ください。","")</f>
        <v/>
      </c>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131"/>
      <c r="CW684" s="131"/>
      <c r="CX684" s="131"/>
      <c r="CY684" s="129"/>
      <c r="CZ684" s="129"/>
      <c r="DA684" s="129"/>
      <c r="DB684" s="129"/>
      <c r="DC684" s="129"/>
      <c r="DD684" s="129"/>
      <c r="DE684" s="129"/>
      <c r="DF684" s="129"/>
      <c r="DG684" s="129"/>
      <c r="DH684" s="129"/>
      <c r="DI684" s="129"/>
      <c r="DJ684" s="129"/>
      <c r="DK684" s="129"/>
      <c r="DL684" s="129"/>
      <c r="DM684" s="129"/>
      <c r="DN684" s="129"/>
      <c r="DO684" s="129"/>
      <c r="DP684" s="129"/>
      <c r="DQ684" s="129"/>
      <c r="DR684" s="129"/>
      <c r="DS684" s="129"/>
      <c r="DT684" s="129"/>
      <c r="DU684" s="129"/>
      <c r="DV684" s="129"/>
      <c r="DW684" s="129"/>
      <c r="DX684" s="129"/>
      <c r="DY684" s="129"/>
      <c r="DZ684" s="129"/>
      <c r="EA684" s="129"/>
      <c r="EB684" s="129"/>
      <c r="EC684" s="129"/>
      <c r="ED684" s="129"/>
      <c r="EE684" s="129"/>
      <c r="EF684" s="129"/>
      <c r="EG684" s="129"/>
      <c r="EH684" s="129"/>
      <c r="EI684" s="129"/>
      <c r="EJ684" s="129"/>
      <c r="EK684" s="129"/>
      <c r="EL684" s="129"/>
      <c r="EM684" s="129"/>
      <c r="EN684" s="129"/>
      <c r="EO684" s="129"/>
      <c r="EP684" s="129"/>
      <c r="EQ684" s="129"/>
      <c r="ER684" s="129"/>
      <c r="ES684" s="129"/>
      <c r="ET684" s="129"/>
      <c r="EU684" s="129"/>
      <c r="EV684" s="129"/>
      <c r="EW684" s="129"/>
    </row>
    <row r="685" spans="1:153" ht="2.25" customHeight="1" thickBot="1">
      <c r="A685" s="133"/>
      <c r="B685" s="126"/>
      <c r="C685" s="126"/>
      <c r="D685" s="126"/>
      <c r="E685" s="126"/>
      <c r="F685" s="137"/>
      <c r="G685" s="126"/>
      <c r="H685" s="126"/>
      <c r="I685" s="126"/>
      <c r="J685" s="126"/>
      <c r="K685" s="126"/>
      <c r="L685" s="126"/>
      <c r="M685" s="126"/>
      <c r="N685" s="126"/>
      <c r="O685" s="126"/>
      <c r="P685" s="126"/>
      <c r="Q685" s="126"/>
      <c r="R685" s="126"/>
      <c r="S685" s="126"/>
      <c r="T685" s="126"/>
      <c r="U685" s="299"/>
      <c r="V685" s="298"/>
      <c r="W685" s="298"/>
      <c r="X685" s="298"/>
      <c r="Y685" s="298"/>
      <c r="Z685" s="298"/>
      <c r="AA685" s="298"/>
      <c r="AB685" s="298"/>
      <c r="AC685" s="298"/>
      <c r="AD685" s="298"/>
      <c r="AE685" s="298"/>
      <c r="AF685" s="298"/>
      <c r="AG685" s="121"/>
      <c r="AH685" s="116"/>
      <c r="AI685" s="346"/>
      <c r="AJ685" s="347"/>
      <c r="AK685" s="347"/>
      <c r="AL685" s="347"/>
      <c r="AM685" s="347"/>
      <c r="AN685" s="347"/>
      <c r="AO685" s="347"/>
      <c r="AP685" s="347"/>
      <c r="AQ685" s="347"/>
      <c r="AR685" s="347"/>
      <c r="AS685" s="347"/>
      <c r="AT685" s="347"/>
      <c r="AU685" s="347"/>
      <c r="AV685" s="347"/>
      <c r="AW685" s="347"/>
      <c r="AX685" s="347"/>
      <c r="AY685" s="347"/>
      <c r="AZ685" s="347"/>
      <c r="BA685" s="347"/>
      <c r="BB685" s="347"/>
      <c r="BC685" s="347"/>
      <c r="BD685" s="347"/>
      <c r="BE685" s="347"/>
      <c r="BF685" s="347"/>
      <c r="BG685" s="347"/>
      <c r="BH685" s="347"/>
      <c r="BI685" s="347"/>
      <c r="BJ685" s="348"/>
      <c r="BK685" s="200"/>
      <c r="BL685" s="129"/>
      <c r="BM685" s="160"/>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c r="DH685" s="129"/>
      <c r="DI685" s="129"/>
      <c r="DJ685" s="129"/>
      <c r="DK685" s="129"/>
      <c r="DL685" s="129"/>
      <c r="DM685" s="129"/>
      <c r="DN685" s="129"/>
      <c r="DO685" s="129"/>
      <c r="DP685" s="129"/>
      <c r="DQ685" s="129"/>
      <c r="DR685" s="129"/>
      <c r="DS685" s="129"/>
      <c r="DT685" s="129"/>
      <c r="DU685" s="129"/>
      <c r="DV685" s="129"/>
      <c r="DW685" s="129"/>
      <c r="DX685" s="129"/>
      <c r="DY685" s="129"/>
      <c r="DZ685" s="129"/>
      <c r="EA685" s="129"/>
      <c r="EB685" s="129"/>
      <c r="EC685" s="129"/>
      <c r="ED685" s="129"/>
      <c r="EE685" s="129"/>
      <c r="EF685" s="129"/>
      <c r="EG685" s="129"/>
      <c r="EH685" s="129"/>
      <c r="EI685" s="129"/>
      <c r="EJ685" s="129"/>
      <c r="EK685" s="129"/>
      <c r="EL685" s="129"/>
      <c r="EM685" s="129"/>
      <c r="EN685" s="129"/>
      <c r="EO685" s="129"/>
      <c r="EP685" s="129"/>
      <c r="EQ685" s="129"/>
      <c r="ER685" s="129"/>
      <c r="ES685" s="129"/>
      <c r="ET685" s="129"/>
      <c r="EU685" s="129"/>
      <c r="EV685" s="129"/>
      <c r="EW685" s="129"/>
    </row>
    <row r="686" spans="1:153" ht="3" customHeight="1">
      <c r="A686" s="135"/>
      <c r="B686" s="291"/>
      <c r="C686" s="291"/>
      <c r="D686" s="291"/>
      <c r="E686" s="291"/>
      <c r="F686" s="136"/>
      <c r="G686" s="291"/>
      <c r="H686" s="291"/>
      <c r="I686" s="291"/>
      <c r="J686" s="291"/>
      <c r="K686" s="291"/>
      <c r="L686" s="291"/>
      <c r="M686" s="291"/>
      <c r="N686" s="291"/>
      <c r="O686" s="291"/>
      <c r="P686" s="291"/>
      <c r="Q686" s="291"/>
      <c r="R686" s="291"/>
      <c r="S686" s="291"/>
      <c r="T686" s="291"/>
      <c r="U686" s="378" t="s">
        <v>1129</v>
      </c>
      <c r="V686" s="379"/>
      <c r="W686" s="379"/>
      <c r="X686" s="379"/>
      <c r="Y686" s="379"/>
      <c r="Z686" s="379"/>
      <c r="AA686" s="379"/>
      <c r="AB686" s="379"/>
      <c r="AC686" s="379"/>
      <c r="AD686" s="379"/>
      <c r="AE686" s="379"/>
      <c r="AF686" s="379"/>
      <c r="AG686" s="379"/>
      <c r="AH686" s="379"/>
      <c r="AI686" s="379"/>
      <c r="AJ686" s="379"/>
      <c r="AK686" s="379"/>
      <c r="AL686" s="379"/>
      <c r="AM686" s="379"/>
      <c r="AN686" s="379"/>
      <c r="AO686" s="379"/>
      <c r="AP686" s="379"/>
      <c r="AQ686" s="379"/>
      <c r="AR686" s="379"/>
      <c r="AS686" s="379"/>
      <c r="AT686" s="379"/>
      <c r="AU686" s="379"/>
      <c r="AV686" s="379"/>
      <c r="AW686" s="379"/>
      <c r="AX686" s="379"/>
      <c r="AY686" s="379"/>
      <c r="AZ686" s="379"/>
      <c r="BA686" s="379"/>
      <c r="BB686" s="379"/>
      <c r="BC686" s="379"/>
      <c r="BD686" s="379"/>
      <c r="BE686" s="379"/>
      <c r="BF686" s="379"/>
      <c r="BG686" s="379"/>
      <c r="BH686" s="379"/>
      <c r="BI686" s="379"/>
      <c r="BJ686" s="380"/>
      <c r="BK686" s="200"/>
      <c r="BL686" s="129"/>
      <c r="BM686" s="160"/>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c r="DH686" s="129"/>
      <c r="DI686" s="129"/>
      <c r="DJ686" s="129"/>
      <c r="DK686" s="129"/>
      <c r="DL686" s="129"/>
      <c r="DM686" s="129"/>
      <c r="DN686" s="129"/>
      <c r="DO686" s="129"/>
      <c r="DP686" s="129"/>
      <c r="DQ686" s="129"/>
      <c r="DR686" s="129"/>
      <c r="DS686" s="129"/>
      <c r="DT686" s="129"/>
      <c r="DU686" s="129"/>
      <c r="DV686" s="129"/>
      <c r="DW686" s="129"/>
      <c r="DX686" s="129"/>
      <c r="DY686" s="129"/>
      <c r="DZ686" s="129"/>
      <c r="EA686" s="129"/>
      <c r="EB686" s="129"/>
      <c r="EC686" s="129"/>
      <c r="ED686" s="129"/>
      <c r="EE686" s="129"/>
      <c r="EF686" s="129"/>
      <c r="EG686" s="129"/>
      <c r="EH686" s="129"/>
      <c r="EI686" s="129"/>
      <c r="EJ686" s="129"/>
      <c r="EK686" s="129"/>
      <c r="EL686" s="129"/>
      <c r="EM686" s="129"/>
      <c r="EN686" s="129"/>
      <c r="EO686" s="129"/>
      <c r="EP686" s="129"/>
      <c r="EQ686" s="129"/>
      <c r="ER686" s="129"/>
      <c r="ES686" s="129"/>
      <c r="ET686" s="129"/>
      <c r="EU686" s="129"/>
      <c r="EV686" s="129"/>
      <c r="EW686" s="129"/>
    </row>
    <row r="687" spans="1:153" ht="15" customHeight="1">
      <c r="A687" s="133" t="s">
        <v>1133</v>
      </c>
      <c r="B687" s="126"/>
      <c r="C687" s="126"/>
      <c r="D687" s="126"/>
      <c r="E687" s="126"/>
      <c r="F687" s="137"/>
      <c r="G687" s="126"/>
      <c r="H687" s="126"/>
      <c r="I687" s="126"/>
      <c r="J687" s="126"/>
      <c r="K687" s="126"/>
      <c r="L687" s="126"/>
      <c r="M687" s="126"/>
      <c r="N687" s="126"/>
      <c r="O687" s="126"/>
      <c r="P687" s="126"/>
      <c r="Q687" s="126"/>
      <c r="R687" s="310" t="s">
        <v>3308</v>
      </c>
      <c r="S687" s="310"/>
      <c r="T687" s="310"/>
      <c r="U687" s="378"/>
      <c r="V687" s="379"/>
      <c r="W687" s="379"/>
      <c r="X687" s="379"/>
      <c r="Y687" s="379"/>
      <c r="Z687" s="379"/>
      <c r="AA687" s="379"/>
      <c r="AB687" s="379"/>
      <c r="AC687" s="379"/>
      <c r="AD687" s="379"/>
      <c r="AE687" s="379"/>
      <c r="AF687" s="379"/>
      <c r="AG687" s="379"/>
      <c r="AH687" s="379"/>
      <c r="AI687" s="379"/>
      <c r="AJ687" s="379"/>
      <c r="AK687" s="379"/>
      <c r="AL687" s="379"/>
      <c r="AM687" s="379"/>
      <c r="AN687" s="379"/>
      <c r="AO687" s="379"/>
      <c r="AP687" s="379"/>
      <c r="AQ687" s="379"/>
      <c r="AR687" s="379"/>
      <c r="AS687" s="379"/>
      <c r="AT687" s="379"/>
      <c r="AU687" s="379"/>
      <c r="AV687" s="379"/>
      <c r="AW687" s="379"/>
      <c r="AX687" s="379"/>
      <c r="AY687" s="379"/>
      <c r="AZ687" s="379"/>
      <c r="BA687" s="379"/>
      <c r="BB687" s="379"/>
      <c r="BC687" s="379"/>
      <c r="BD687" s="379"/>
      <c r="BE687" s="379"/>
      <c r="BF687" s="379"/>
      <c r="BG687" s="379"/>
      <c r="BH687" s="379"/>
      <c r="BI687" s="379"/>
      <c r="BJ687" s="380"/>
      <c r="BK687" s="200"/>
      <c r="BL687" s="130" t="str">
        <f>IF(BM687&lt;&gt;"","●","")</f>
        <v/>
      </c>
      <c r="BM687" s="132"/>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131"/>
      <c r="CW687" s="131"/>
      <c r="CX687" s="131"/>
      <c r="CY687" s="129"/>
      <c r="CZ687" s="129"/>
      <c r="DA687" s="129"/>
      <c r="DB687" s="129"/>
      <c r="DC687" s="129"/>
      <c r="DD687" s="129"/>
      <c r="DE687" s="129"/>
      <c r="DF687" s="129"/>
      <c r="DG687" s="129"/>
      <c r="DH687" s="129"/>
      <c r="DI687" s="129"/>
      <c r="DJ687" s="129"/>
      <c r="DK687" s="129"/>
      <c r="DL687" s="129"/>
      <c r="DM687" s="129"/>
      <c r="DN687" s="129"/>
      <c r="DO687" s="129"/>
      <c r="DP687" s="129"/>
      <c r="DQ687" s="129"/>
      <c r="DR687" s="129"/>
      <c r="DS687" s="129"/>
      <c r="DT687" s="129"/>
      <c r="DU687" s="129"/>
      <c r="DV687" s="129"/>
      <c r="DW687" s="129"/>
      <c r="DX687" s="129"/>
      <c r="DY687" s="129"/>
      <c r="DZ687" s="129"/>
      <c r="EA687" s="129"/>
      <c r="EB687" s="129"/>
      <c r="EC687" s="129"/>
      <c r="ED687" s="129"/>
      <c r="EE687" s="129"/>
      <c r="EF687" s="129"/>
      <c r="EG687" s="129"/>
      <c r="EH687" s="129"/>
      <c r="EI687" s="129"/>
      <c r="EJ687" s="129"/>
      <c r="EK687" s="129"/>
      <c r="EL687" s="129"/>
      <c r="EM687" s="129"/>
      <c r="EN687" s="129"/>
      <c r="EO687" s="129"/>
      <c r="EP687" s="129"/>
      <c r="EQ687" s="129"/>
      <c r="ER687" s="129"/>
      <c r="ES687" s="129"/>
      <c r="ET687" s="129"/>
      <c r="EU687" s="129"/>
      <c r="EV687" s="129"/>
      <c r="EW687" s="129"/>
    </row>
    <row r="688" spans="1:153" ht="3" customHeight="1">
      <c r="A688" s="133"/>
      <c r="B688" s="127"/>
      <c r="C688" s="127"/>
      <c r="D688" s="127"/>
      <c r="E688" s="127"/>
      <c r="F688" s="134"/>
      <c r="G688" s="127"/>
      <c r="H688" s="127"/>
      <c r="I688" s="127"/>
      <c r="J688" s="127"/>
      <c r="K688" s="127"/>
      <c r="L688" s="127"/>
      <c r="M688" s="127"/>
      <c r="N688" s="127"/>
      <c r="O688" s="127"/>
      <c r="P688" s="127"/>
      <c r="Q688" s="127"/>
      <c r="R688" s="127"/>
      <c r="S688" s="127"/>
      <c r="T688" s="127"/>
      <c r="U688" s="378"/>
      <c r="V688" s="379"/>
      <c r="W688" s="379"/>
      <c r="X688" s="379"/>
      <c r="Y688" s="379"/>
      <c r="Z688" s="379"/>
      <c r="AA688" s="379"/>
      <c r="AB688" s="379"/>
      <c r="AC688" s="379"/>
      <c r="AD688" s="379"/>
      <c r="AE688" s="379"/>
      <c r="AF688" s="379"/>
      <c r="AG688" s="379"/>
      <c r="AH688" s="379"/>
      <c r="AI688" s="379"/>
      <c r="AJ688" s="379"/>
      <c r="AK688" s="379"/>
      <c r="AL688" s="379"/>
      <c r="AM688" s="379"/>
      <c r="AN688" s="379"/>
      <c r="AO688" s="379"/>
      <c r="AP688" s="379"/>
      <c r="AQ688" s="379"/>
      <c r="AR688" s="379"/>
      <c r="AS688" s="379"/>
      <c r="AT688" s="379"/>
      <c r="AU688" s="379"/>
      <c r="AV688" s="379"/>
      <c r="AW688" s="379"/>
      <c r="AX688" s="379"/>
      <c r="AY688" s="379"/>
      <c r="AZ688" s="379"/>
      <c r="BA688" s="379"/>
      <c r="BB688" s="379"/>
      <c r="BC688" s="379"/>
      <c r="BD688" s="379"/>
      <c r="BE688" s="379"/>
      <c r="BF688" s="379"/>
      <c r="BG688" s="379"/>
      <c r="BH688" s="379"/>
      <c r="BI688" s="379"/>
      <c r="BJ688" s="380"/>
      <c r="BK688" s="200"/>
      <c r="BL688" s="129"/>
      <c r="BM688" s="160"/>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c r="DH688" s="129"/>
      <c r="DI688" s="129"/>
      <c r="DJ688" s="129"/>
      <c r="DK688" s="129"/>
      <c r="DL688" s="129"/>
      <c r="DM688" s="129"/>
      <c r="DN688" s="129"/>
      <c r="DO688" s="129"/>
      <c r="DP688" s="129"/>
      <c r="DQ688" s="129"/>
      <c r="DR688" s="129"/>
      <c r="DS688" s="129"/>
      <c r="DT688" s="129"/>
      <c r="DU688" s="129"/>
      <c r="DV688" s="129"/>
      <c r="DW688" s="129"/>
      <c r="DX688" s="129"/>
      <c r="DY688" s="129"/>
      <c r="DZ688" s="129"/>
      <c r="EA688" s="129"/>
      <c r="EB688" s="129"/>
      <c r="EC688" s="129"/>
      <c r="ED688" s="129"/>
      <c r="EE688" s="129"/>
      <c r="EF688" s="129"/>
      <c r="EG688" s="129"/>
      <c r="EH688" s="129"/>
      <c r="EI688" s="129"/>
      <c r="EJ688" s="129"/>
      <c r="EK688" s="129"/>
      <c r="EL688" s="129"/>
      <c r="EM688" s="129"/>
      <c r="EN688" s="129"/>
      <c r="EO688" s="129"/>
      <c r="EP688" s="129"/>
      <c r="EQ688" s="129"/>
      <c r="ER688" s="129"/>
      <c r="ES688" s="129"/>
      <c r="ET688" s="129"/>
      <c r="EU688" s="129"/>
      <c r="EV688" s="129"/>
      <c r="EW688" s="129"/>
    </row>
    <row r="689" spans="1:153" ht="3" customHeight="1">
      <c r="A689" s="50"/>
      <c r="B689" s="291"/>
      <c r="C689" s="291"/>
      <c r="D689" s="291"/>
      <c r="E689" s="291"/>
      <c r="F689" s="136"/>
      <c r="G689" s="291"/>
      <c r="H689" s="291"/>
      <c r="I689" s="291"/>
      <c r="J689" s="291"/>
      <c r="K689" s="291"/>
      <c r="L689" s="291"/>
      <c r="M689" s="291"/>
      <c r="N689" s="291"/>
      <c r="O689" s="291"/>
      <c r="P689" s="291"/>
      <c r="Q689" s="291"/>
      <c r="R689" s="291"/>
      <c r="S689" s="291"/>
      <c r="T689" s="291"/>
      <c r="U689" s="378" t="s">
        <v>1129</v>
      </c>
      <c r="V689" s="379"/>
      <c r="W689" s="379"/>
      <c r="X689" s="379"/>
      <c r="Y689" s="379"/>
      <c r="Z689" s="379"/>
      <c r="AA689" s="379"/>
      <c r="AB689" s="379"/>
      <c r="AC689" s="379"/>
      <c r="AD689" s="379"/>
      <c r="AE689" s="379"/>
      <c r="AF689" s="379"/>
      <c r="AG689" s="379"/>
      <c r="AH689" s="379"/>
      <c r="AI689" s="379"/>
      <c r="AJ689" s="379"/>
      <c r="AK689" s="379"/>
      <c r="AL689" s="379"/>
      <c r="AM689" s="379"/>
      <c r="AN689" s="379"/>
      <c r="AO689" s="379"/>
      <c r="AP689" s="379"/>
      <c r="AQ689" s="379"/>
      <c r="AR689" s="379"/>
      <c r="AS689" s="379"/>
      <c r="AT689" s="379"/>
      <c r="AU689" s="379"/>
      <c r="AV689" s="379"/>
      <c r="AW689" s="379"/>
      <c r="AX689" s="379"/>
      <c r="AY689" s="379"/>
      <c r="AZ689" s="379"/>
      <c r="BA689" s="379"/>
      <c r="BB689" s="379"/>
      <c r="BC689" s="379"/>
      <c r="BD689" s="379"/>
      <c r="BE689" s="379"/>
      <c r="BF689" s="379"/>
      <c r="BG689" s="379"/>
      <c r="BH689" s="379"/>
      <c r="BI689" s="379"/>
      <c r="BJ689" s="380"/>
      <c r="BK689" s="200"/>
      <c r="BL689" s="129"/>
      <c r="BM689" s="160"/>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c r="DH689" s="129"/>
      <c r="DI689" s="129"/>
      <c r="DJ689" s="129"/>
      <c r="DK689" s="129"/>
      <c r="DL689" s="129"/>
      <c r="DM689" s="129"/>
      <c r="DN689" s="129"/>
      <c r="DO689" s="129"/>
      <c r="DP689" s="129"/>
      <c r="DQ689" s="129"/>
      <c r="DR689" s="129"/>
      <c r="DS689" s="129"/>
      <c r="DT689" s="129"/>
      <c r="DU689" s="129"/>
      <c r="DV689" s="129"/>
      <c r="DW689" s="129"/>
      <c r="DX689" s="129"/>
      <c r="DY689" s="129"/>
      <c r="DZ689" s="129"/>
      <c r="EA689" s="129"/>
      <c r="EB689" s="129"/>
      <c r="EC689" s="129"/>
      <c r="ED689" s="129"/>
      <c r="EE689" s="129"/>
      <c r="EF689" s="129"/>
      <c r="EG689" s="129"/>
      <c r="EH689" s="129"/>
      <c r="EI689" s="129"/>
      <c r="EJ689" s="129"/>
      <c r="EK689" s="129"/>
      <c r="EL689" s="129"/>
      <c r="EM689" s="129"/>
      <c r="EN689" s="129"/>
      <c r="EO689" s="129"/>
      <c r="EP689" s="129"/>
      <c r="EQ689" s="129"/>
      <c r="ER689" s="129"/>
      <c r="ES689" s="129"/>
      <c r="ET689" s="129"/>
      <c r="EU689" s="129"/>
      <c r="EV689" s="129"/>
      <c r="EW689" s="129"/>
    </row>
    <row r="690" spans="1:153" ht="12.75" customHeight="1">
      <c r="A690" s="45"/>
      <c r="B690" s="126" t="s">
        <v>179</v>
      </c>
      <c r="C690" s="126"/>
      <c r="D690" s="126"/>
      <c r="E690" s="126"/>
      <c r="F690" s="137"/>
      <c r="G690" s="126"/>
      <c r="H690" s="126"/>
      <c r="I690" s="126"/>
      <c r="J690" s="126"/>
      <c r="K690" s="126"/>
      <c r="L690" s="126"/>
      <c r="M690" s="126"/>
      <c r="N690" s="126"/>
      <c r="O690" s="126"/>
      <c r="P690" s="126"/>
      <c r="Q690" s="126"/>
      <c r="R690" s="310" t="s">
        <v>3309</v>
      </c>
      <c r="S690" s="310"/>
      <c r="T690" s="310"/>
      <c r="U690" s="378"/>
      <c r="V690" s="379"/>
      <c r="W690" s="379"/>
      <c r="X690" s="379"/>
      <c r="Y690" s="379"/>
      <c r="Z690" s="379"/>
      <c r="AA690" s="379"/>
      <c r="AB690" s="379"/>
      <c r="AC690" s="379"/>
      <c r="AD690" s="379"/>
      <c r="AE690" s="379"/>
      <c r="AF690" s="379"/>
      <c r="AG690" s="379"/>
      <c r="AH690" s="379"/>
      <c r="AI690" s="379"/>
      <c r="AJ690" s="379"/>
      <c r="AK690" s="379"/>
      <c r="AL690" s="379"/>
      <c r="AM690" s="379"/>
      <c r="AN690" s="379"/>
      <c r="AO690" s="379"/>
      <c r="AP690" s="379"/>
      <c r="AQ690" s="379"/>
      <c r="AR690" s="379"/>
      <c r="AS690" s="379"/>
      <c r="AT690" s="379"/>
      <c r="AU690" s="379"/>
      <c r="AV690" s="379"/>
      <c r="AW690" s="379"/>
      <c r="AX690" s="379"/>
      <c r="AY690" s="379"/>
      <c r="AZ690" s="379"/>
      <c r="BA690" s="379"/>
      <c r="BB690" s="379"/>
      <c r="BC690" s="379"/>
      <c r="BD690" s="379"/>
      <c r="BE690" s="379"/>
      <c r="BF690" s="379"/>
      <c r="BG690" s="379"/>
      <c r="BH690" s="379"/>
      <c r="BI690" s="379"/>
      <c r="BJ690" s="380"/>
      <c r="BK690" s="200"/>
      <c r="BL690" s="130" t="str">
        <f>IF(BM690&lt;&gt;"","●","")</f>
        <v/>
      </c>
      <c r="BM690" s="132"/>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131"/>
      <c r="CW690" s="131"/>
      <c r="CX690" s="131"/>
      <c r="CY690" s="129"/>
      <c r="CZ690" s="129"/>
      <c r="DA690" s="129"/>
      <c r="DB690" s="129"/>
      <c r="DC690" s="129"/>
      <c r="DD690" s="129"/>
      <c r="DE690" s="129"/>
      <c r="DF690" s="129"/>
      <c r="DG690" s="129"/>
      <c r="DH690" s="129"/>
      <c r="DI690" s="129"/>
      <c r="DJ690" s="129"/>
      <c r="DK690" s="129"/>
      <c r="DL690" s="129"/>
      <c r="DM690" s="129"/>
      <c r="DN690" s="129"/>
      <c r="DO690" s="129"/>
      <c r="DP690" s="129"/>
      <c r="DQ690" s="129"/>
      <c r="DR690" s="129"/>
      <c r="DS690" s="129"/>
      <c r="DT690" s="129"/>
      <c r="DU690" s="129"/>
      <c r="DV690" s="129"/>
      <c r="DW690" s="129"/>
      <c r="DX690" s="129"/>
      <c r="DY690" s="129"/>
      <c r="DZ690" s="129"/>
      <c r="EA690" s="129"/>
      <c r="EB690" s="129"/>
      <c r="EC690" s="129"/>
      <c r="ED690" s="129"/>
      <c r="EE690" s="129"/>
      <c r="EF690" s="129"/>
      <c r="EG690" s="129"/>
      <c r="EH690" s="129"/>
      <c r="EI690" s="129"/>
      <c r="EJ690" s="129"/>
      <c r="EK690" s="129"/>
      <c r="EL690" s="129"/>
      <c r="EM690" s="129"/>
      <c r="EN690" s="129"/>
      <c r="EO690" s="129"/>
      <c r="EP690" s="129"/>
      <c r="EQ690" s="129"/>
      <c r="ER690" s="129"/>
      <c r="ES690" s="129"/>
      <c r="ET690" s="129"/>
      <c r="EU690" s="129"/>
      <c r="EV690" s="129"/>
      <c r="EW690" s="129"/>
    </row>
    <row r="691" spans="1:153" ht="3" customHeight="1">
      <c r="A691" s="45"/>
      <c r="B691" s="126"/>
      <c r="C691" s="126"/>
      <c r="D691" s="126"/>
      <c r="E691" s="126"/>
      <c r="F691" s="137"/>
      <c r="G691" s="126"/>
      <c r="H691" s="126"/>
      <c r="I691" s="126"/>
      <c r="J691" s="126"/>
      <c r="K691" s="126"/>
      <c r="L691" s="126"/>
      <c r="M691" s="126"/>
      <c r="N691" s="126"/>
      <c r="O691" s="126"/>
      <c r="P691" s="126"/>
      <c r="Q691" s="126"/>
      <c r="R691" s="126"/>
      <c r="S691" s="126"/>
      <c r="T691" s="126"/>
      <c r="U691" s="378"/>
      <c r="V691" s="379"/>
      <c r="W691" s="379"/>
      <c r="X691" s="379"/>
      <c r="Y691" s="379"/>
      <c r="Z691" s="379"/>
      <c r="AA691" s="379"/>
      <c r="AB691" s="379"/>
      <c r="AC691" s="379"/>
      <c r="AD691" s="379"/>
      <c r="AE691" s="379"/>
      <c r="AF691" s="379"/>
      <c r="AG691" s="379"/>
      <c r="AH691" s="379"/>
      <c r="AI691" s="379"/>
      <c r="AJ691" s="379"/>
      <c r="AK691" s="379"/>
      <c r="AL691" s="379"/>
      <c r="AM691" s="379"/>
      <c r="AN691" s="379"/>
      <c r="AO691" s="379"/>
      <c r="AP691" s="379"/>
      <c r="AQ691" s="379"/>
      <c r="AR691" s="379"/>
      <c r="AS691" s="379"/>
      <c r="AT691" s="379"/>
      <c r="AU691" s="379"/>
      <c r="AV691" s="379"/>
      <c r="AW691" s="379"/>
      <c r="AX691" s="379"/>
      <c r="AY691" s="379"/>
      <c r="AZ691" s="379"/>
      <c r="BA691" s="379"/>
      <c r="BB691" s="379"/>
      <c r="BC691" s="379"/>
      <c r="BD691" s="379"/>
      <c r="BE691" s="379"/>
      <c r="BF691" s="379"/>
      <c r="BG691" s="379"/>
      <c r="BH691" s="379"/>
      <c r="BI691" s="379"/>
      <c r="BJ691" s="380"/>
      <c r="BK691" s="200"/>
      <c r="BL691" s="129"/>
      <c r="BM691" s="160"/>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c r="DH691" s="129"/>
      <c r="DI691" s="129"/>
      <c r="DJ691" s="129"/>
      <c r="DK691" s="129"/>
      <c r="DL691" s="129"/>
      <c r="DM691" s="129"/>
      <c r="DN691" s="129"/>
      <c r="DO691" s="129"/>
      <c r="DP691" s="129"/>
      <c r="DQ691" s="129"/>
      <c r="DR691" s="129"/>
      <c r="DS691" s="129"/>
      <c r="DT691" s="129"/>
      <c r="DU691" s="129"/>
      <c r="DV691" s="129"/>
      <c r="DW691" s="129"/>
      <c r="DX691" s="129"/>
      <c r="DY691" s="129"/>
      <c r="DZ691" s="129"/>
      <c r="EA691" s="129"/>
      <c r="EB691" s="129"/>
      <c r="EC691" s="129"/>
      <c r="ED691" s="129"/>
      <c r="EE691" s="129"/>
      <c r="EF691" s="129"/>
      <c r="EG691" s="129"/>
      <c r="EH691" s="129"/>
      <c r="EI691" s="129"/>
      <c r="EJ691" s="129"/>
      <c r="EK691" s="129"/>
      <c r="EL691" s="129"/>
      <c r="EM691" s="129"/>
      <c r="EN691" s="129"/>
      <c r="EO691" s="129"/>
      <c r="EP691" s="129"/>
      <c r="EQ691" s="129"/>
      <c r="ER691" s="129"/>
      <c r="ES691" s="129"/>
      <c r="ET691" s="129"/>
      <c r="EU691" s="129"/>
      <c r="EV691" s="129"/>
      <c r="EW691" s="129"/>
    </row>
    <row r="692" spans="1:153" ht="3" customHeight="1">
      <c r="A692" s="50"/>
      <c r="B692" s="291"/>
      <c r="C692" s="291"/>
      <c r="D692" s="291"/>
      <c r="E692" s="291"/>
      <c r="F692" s="136"/>
      <c r="G692" s="291"/>
      <c r="H692" s="291"/>
      <c r="I692" s="291"/>
      <c r="J692" s="291"/>
      <c r="K692" s="291"/>
      <c r="L692" s="291"/>
      <c r="M692" s="291"/>
      <c r="N692" s="291"/>
      <c r="O692" s="291"/>
      <c r="P692" s="291"/>
      <c r="Q692" s="291"/>
      <c r="R692" s="291"/>
      <c r="S692" s="291"/>
      <c r="T692" s="291"/>
      <c r="U692" s="378" t="s">
        <v>1129</v>
      </c>
      <c r="V692" s="379"/>
      <c r="W692" s="379"/>
      <c r="X692" s="379"/>
      <c r="Y692" s="379"/>
      <c r="Z692" s="379"/>
      <c r="AA692" s="379"/>
      <c r="AB692" s="379"/>
      <c r="AC692" s="379"/>
      <c r="AD692" s="379"/>
      <c r="AE692" s="379"/>
      <c r="AF692" s="379"/>
      <c r="AG692" s="379"/>
      <c r="AH692" s="379"/>
      <c r="AI692" s="379"/>
      <c r="AJ692" s="379"/>
      <c r="AK692" s="379"/>
      <c r="AL692" s="379"/>
      <c r="AM692" s="379"/>
      <c r="AN692" s="379"/>
      <c r="AO692" s="379"/>
      <c r="AP692" s="379"/>
      <c r="AQ692" s="379"/>
      <c r="AR692" s="379"/>
      <c r="AS692" s="379"/>
      <c r="AT692" s="379"/>
      <c r="AU692" s="379"/>
      <c r="AV692" s="379"/>
      <c r="AW692" s="379"/>
      <c r="AX692" s="379"/>
      <c r="AY692" s="379"/>
      <c r="AZ692" s="379"/>
      <c r="BA692" s="379"/>
      <c r="BB692" s="379"/>
      <c r="BC692" s="379"/>
      <c r="BD692" s="379"/>
      <c r="BE692" s="379"/>
      <c r="BF692" s="379"/>
      <c r="BG692" s="379"/>
      <c r="BH692" s="379"/>
      <c r="BI692" s="379"/>
      <c r="BJ692" s="380"/>
      <c r="BK692" s="200"/>
      <c r="BL692" s="129"/>
      <c r="BM692" s="160"/>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c r="DH692" s="129"/>
      <c r="DI692" s="129"/>
      <c r="DJ692" s="129"/>
      <c r="DK692" s="129"/>
      <c r="DL692" s="129"/>
      <c r="DM692" s="129"/>
      <c r="DN692" s="129"/>
      <c r="DO692" s="129"/>
      <c r="DP692" s="129"/>
      <c r="DQ692" s="129"/>
      <c r="DR692" s="129"/>
      <c r="DS692" s="129"/>
      <c r="DT692" s="129"/>
      <c r="DU692" s="129"/>
      <c r="DV692" s="129"/>
      <c r="DW692" s="129"/>
      <c r="DX692" s="129"/>
      <c r="DY692" s="129"/>
      <c r="DZ692" s="129"/>
      <c r="EA692" s="129"/>
      <c r="EB692" s="129"/>
      <c r="EC692" s="129"/>
      <c r="ED692" s="129"/>
      <c r="EE692" s="129"/>
      <c r="EF692" s="129"/>
      <c r="EG692" s="129"/>
      <c r="EH692" s="129"/>
      <c r="EI692" s="129"/>
      <c r="EJ692" s="129"/>
      <c r="EK692" s="129"/>
      <c r="EL692" s="129"/>
      <c r="EM692" s="129"/>
      <c r="EN692" s="129"/>
      <c r="EO692" s="129"/>
      <c r="EP692" s="129"/>
      <c r="EQ692" s="129"/>
      <c r="ER692" s="129"/>
      <c r="ES692" s="129"/>
      <c r="ET692" s="129"/>
      <c r="EU692" s="129"/>
      <c r="EV692" s="129"/>
      <c r="EW692" s="129"/>
    </row>
    <row r="693" spans="1:153" ht="12.75" customHeight="1">
      <c r="A693" s="45"/>
      <c r="B693" s="126" t="s">
        <v>180</v>
      </c>
      <c r="C693" s="126"/>
      <c r="D693" s="126"/>
      <c r="E693" s="126"/>
      <c r="F693" s="137"/>
      <c r="G693" s="126"/>
      <c r="H693" s="126"/>
      <c r="I693" s="126"/>
      <c r="J693" s="126"/>
      <c r="K693" s="126"/>
      <c r="L693" s="126"/>
      <c r="M693" s="126"/>
      <c r="N693" s="126"/>
      <c r="O693" s="126"/>
      <c r="P693" s="126"/>
      <c r="Q693" s="126"/>
      <c r="R693" s="310" t="s">
        <v>3310</v>
      </c>
      <c r="S693" s="310"/>
      <c r="T693" s="310"/>
      <c r="U693" s="378"/>
      <c r="V693" s="379"/>
      <c r="W693" s="379"/>
      <c r="X693" s="379"/>
      <c r="Y693" s="379"/>
      <c r="Z693" s="379"/>
      <c r="AA693" s="379"/>
      <c r="AB693" s="379"/>
      <c r="AC693" s="379"/>
      <c r="AD693" s="379"/>
      <c r="AE693" s="379"/>
      <c r="AF693" s="379"/>
      <c r="AG693" s="379"/>
      <c r="AH693" s="379"/>
      <c r="AI693" s="379"/>
      <c r="AJ693" s="379"/>
      <c r="AK693" s="379"/>
      <c r="AL693" s="379"/>
      <c r="AM693" s="379"/>
      <c r="AN693" s="379"/>
      <c r="AO693" s="379"/>
      <c r="AP693" s="379"/>
      <c r="AQ693" s="379"/>
      <c r="AR693" s="379"/>
      <c r="AS693" s="379"/>
      <c r="AT693" s="379"/>
      <c r="AU693" s="379"/>
      <c r="AV693" s="379"/>
      <c r="AW693" s="379"/>
      <c r="AX693" s="379"/>
      <c r="AY693" s="379"/>
      <c r="AZ693" s="379"/>
      <c r="BA693" s="379"/>
      <c r="BB693" s="379"/>
      <c r="BC693" s="379"/>
      <c r="BD693" s="379"/>
      <c r="BE693" s="379"/>
      <c r="BF693" s="379"/>
      <c r="BG693" s="379"/>
      <c r="BH693" s="379"/>
      <c r="BI693" s="379"/>
      <c r="BJ693" s="380"/>
      <c r="BK693" s="200"/>
      <c r="BL693" s="130" t="str">
        <f>IF(BM693&lt;&gt;"","●","")</f>
        <v/>
      </c>
      <c r="BM693" s="132"/>
      <c r="BN693" s="129"/>
      <c r="BO693" s="129"/>
      <c r="BP693" s="129"/>
      <c r="BQ693" s="129"/>
      <c r="BR693" s="129"/>
      <c r="BS693" s="129"/>
      <c r="BT693" s="129"/>
      <c r="BU693" s="129"/>
      <c r="BV693" s="129"/>
      <c r="BW693" s="129"/>
      <c r="BX693" s="129"/>
      <c r="BY693" s="129"/>
      <c r="BZ693" s="129"/>
      <c r="CA693" s="129"/>
      <c r="CB693" s="129"/>
      <c r="CC693" s="129"/>
      <c r="CD693" s="129"/>
      <c r="CE693" s="129"/>
      <c r="CF693" s="129"/>
      <c r="CG693" s="129"/>
      <c r="CH693" s="129"/>
      <c r="CI693" s="129"/>
      <c r="CJ693" s="129"/>
      <c r="CK693" s="129"/>
      <c r="CL693" s="129"/>
      <c r="CM693" s="129"/>
      <c r="CN693" s="129"/>
      <c r="CO693" s="129"/>
      <c r="CP693" s="129"/>
      <c r="CQ693" s="129"/>
      <c r="CR693" s="129"/>
      <c r="CS693" s="129"/>
      <c r="CT693" s="129"/>
      <c r="CU693" s="129"/>
      <c r="CV693" s="131"/>
      <c r="CW693" s="131"/>
      <c r="CX693" s="131"/>
      <c r="CY693" s="129"/>
      <c r="CZ693" s="129"/>
      <c r="DA693" s="129"/>
      <c r="DB693" s="129"/>
      <c r="DC693" s="129"/>
      <c r="DD693" s="129"/>
      <c r="DE693" s="129"/>
      <c r="DF693" s="129"/>
      <c r="DG693" s="129"/>
      <c r="DH693" s="129"/>
      <c r="DI693" s="129"/>
      <c r="DJ693" s="129"/>
      <c r="DK693" s="129"/>
      <c r="DL693" s="129"/>
      <c r="DM693" s="129"/>
      <c r="DN693" s="129"/>
      <c r="DO693" s="129"/>
      <c r="DP693" s="129"/>
      <c r="DQ693" s="129"/>
      <c r="DR693" s="129"/>
      <c r="DS693" s="129"/>
      <c r="DT693" s="129"/>
      <c r="DU693" s="129"/>
      <c r="DV693" s="129"/>
      <c r="DW693" s="129"/>
      <c r="DX693" s="129"/>
      <c r="DY693" s="129"/>
      <c r="DZ693" s="129"/>
      <c r="EA693" s="129"/>
      <c r="EB693" s="129"/>
      <c r="EC693" s="129"/>
      <c r="ED693" s="129"/>
      <c r="EE693" s="129"/>
      <c r="EF693" s="129"/>
      <c r="EG693" s="129"/>
      <c r="EH693" s="129"/>
      <c r="EI693" s="129"/>
      <c r="EJ693" s="129"/>
      <c r="EK693" s="129"/>
      <c r="EL693" s="129"/>
      <c r="EM693" s="129"/>
      <c r="EN693" s="129"/>
      <c r="EO693" s="129"/>
      <c r="EP693" s="129"/>
      <c r="EQ693" s="129"/>
      <c r="ER693" s="129"/>
      <c r="ES693" s="129"/>
      <c r="ET693" s="129"/>
      <c r="EU693" s="129"/>
      <c r="EV693" s="129"/>
      <c r="EW693" s="129"/>
    </row>
    <row r="694" spans="1:153" ht="3" customHeight="1">
      <c r="A694" s="45"/>
      <c r="B694" s="127"/>
      <c r="C694" s="127"/>
      <c r="D694" s="127"/>
      <c r="E694" s="127"/>
      <c r="F694" s="134"/>
      <c r="G694" s="127"/>
      <c r="H694" s="127"/>
      <c r="I694" s="127"/>
      <c r="J694" s="127"/>
      <c r="K694" s="127"/>
      <c r="L694" s="127"/>
      <c r="M694" s="127"/>
      <c r="N694" s="127"/>
      <c r="O694" s="127"/>
      <c r="P694" s="127"/>
      <c r="Q694" s="127"/>
      <c r="R694" s="127"/>
      <c r="S694" s="127"/>
      <c r="T694" s="127"/>
      <c r="U694" s="378"/>
      <c r="V694" s="379"/>
      <c r="W694" s="379"/>
      <c r="X694" s="379"/>
      <c r="Y694" s="379"/>
      <c r="Z694" s="379"/>
      <c r="AA694" s="379"/>
      <c r="AB694" s="379"/>
      <c r="AC694" s="379"/>
      <c r="AD694" s="379"/>
      <c r="AE694" s="379"/>
      <c r="AF694" s="379"/>
      <c r="AG694" s="379"/>
      <c r="AH694" s="379"/>
      <c r="AI694" s="379"/>
      <c r="AJ694" s="379"/>
      <c r="AK694" s="379"/>
      <c r="AL694" s="379"/>
      <c r="AM694" s="379"/>
      <c r="AN694" s="379"/>
      <c r="AO694" s="379"/>
      <c r="AP694" s="379"/>
      <c r="AQ694" s="379"/>
      <c r="AR694" s="379"/>
      <c r="AS694" s="379"/>
      <c r="AT694" s="379"/>
      <c r="AU694" s="379"/>
      <c r="AV694" s="379"/>
      <c r="AW694" s="379"/>
      <c r="AX694" s="379"/>
      <c r="AY694" s="379"/>
      <c r="AZ694" s="379"/>
      <c r="BA694" s="379"/>
      <c r="BB694" s="379"/>
      <c r="BC694" s="379"/>
      <c r="BD694" s="379"/>
      <c r="BE694" s="379"/>
      <c r="BF694" s="379"/>
      <c r="BG694" s="379"/>
      <c r="BH694" s="379"/>
      <c r="BI694" s="379"/>
      <c r="BJ694" s="380"/>
      <c r="BK694" s="200"/>
      <c r="BL694" s="129"/>
      <c r="BM694" s="160"/>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c r="DH694" s="129"/>
      <c r="DI694" s="129"/>
      <c r="DJ694" s="129"/>
      <c r="DK694" s="129"/>
      <c r="DL694" s="129"/>
      <c r="DM694" s="129"/>
      <c r="DN694" s="129"/>
      <c r="DO694" s="129"/>
      <c r="DP694" s="129"/>
      <c r="DQ694" s="129"/>
      <c r="DR694" s="129"/>
      <c r="DS694" s="129"/>
      <c r="DT694" s="129"/>
      <c r="DU694" s="129"/>
      <c r="DV694" s="129"/>
      <c r="DW694" s="129"/>
      <c r="DX694" s="129"/>
      <c r="DY694" s="129"/>
      <c r="DZ694" s="129"/>
      <c r="EA694" s="129"/>
      <c r="EB694" s="129"/>
      <c r="EC694" s="129"/>
      <c r="ED694" s="129"/>
      <c r="EE694" s="129"/>
      <c r="EF694" s="129"/>
      <c r="EG694" s="129"/>
      <c r="EH694" s="129"/>
      <c r="EI694" s="129"/>
      <c r="EJ694" s="129"/>
      <c r="EK694" s="129"/>
      <c r="EL694" s="129"/>
      <c r="EM694" s="129"/>
      <c r="EN694" s="129"/>
      <c r="EO694" s="129"/>
      <c r="EP694" s="129"/>
      <c r="EQ694" s="129"/>
      <c r="ER694" s="129"/>
      <c r="ES694" s="129"/>
      <c r="ET694" s="129"/>
      <c r="EU694" s="129"/>
      <c r="EV694" s="129"/>
      <c r="EW694" s="129"/>
    </row>
    <row r="695" spans="1:153" ht="3" customHeight="1">
      <c r="A695" s="50"/>
      <c r="B695" s="291"/>
      <c r="C695" s="291"/>
      <c r="D695" s="291"/>
      <c r="E695" s="291"/>
      <c r="F695" s="136"/>
      <c r="G695" s="291"/>
      <c r="H695" s="291"/>
      <c r="I695" s="291"/>
      <c r="J695" s="291"/>
      <c r="K695" s="291"/>
      <c r="L695" s="291"/>
      <c r="M695" s="291"/>
      <c r="N695" s="291"/>
      <c r="O695" s="291"/>
      <c r="P695" s="291"/>
      <c r="Q695" s="291"/>
      <c r="R695" s="291"/>
      <c r="S695" s="291"/>
      <c r="T695" s="291"/>
      <c r="U695" s="378" t="s">
        <v>1129</v>
      </c>
      <c r="V695" s="379"/>
      <c r="W695" s="379"/>
      <c r="X695" s="379"/>
      <c r="Y695" s="379"/>
      <c r="Z695" s="379"/>
      <c r="AA695" s="379"/>
      <c r="AB695" s="379"/>
      <c r="AC695" s="379"/>
      <c r="AD695" s="379"/>
      <c r="AE695" s="379"/>
      <c r="AF695" s="379"/>
      <c r="AG695" s="379"/>
      <c r="AH695" s="379"/>
      <c r="AI695" s="379"/>
      <c r="AJ695" s="379"/>
      <c r="AK695" s="379"/>
      <c r="AL695" s="379"/>
      <c r="AM695" s="379"/>
      <c r="AN695" s="379"/>
      <c r="AO695" s="379"/>
      <c r="AP695" s="379"/>
      <c r="AQ695" s="379"/>
      <c r="AR695" s="379"/>
      <c r="AS695" s="379"/>
      <c r="AT695" s="379"/>
      <c r="AU695" s="379"/>
      <c r="AV695" s="379"/>
      <c r="AW695" s="379"/>
      <c r="AX695" s="379"/>
      <c r="AY695" s="379"/>
      <c r="AZ695" s="379"/>
      <c r="BA695" s="379"/>
      <c r="BB695" s="379"/>
      <c r="BC695" s="379"/>
      <c r="BD695" s="379"/>
      <c r="BE695" s="379"/>
      <c r="BF695" s="379"/>
      <c r="BG695" s="379"/>
      <c r="BH695" s="379"/>
      <c r="BI695" s="379"/>
      <c r="BJ695" s="380"/>
      <c r="BK695" s="200"/>
      <c r="BL695" s="129"/>
      <c r="BM695" s="160"/>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129"/>
      <c r="CW695" s="129"/>
      <c r="CX695" s="129"/>
      <c r="CY695" s="129"/>
      <c r="CZ695" s="129"/>
      <c r="DA695" s="129"/>
      <c r="DB695" s="129"/>
      <c r="DC695" s="129"/>
      <c r="DD695" s="129"/>
      <c r="DE695" s="129"/>
      <c r="DF695" s="129"/>
      <c r="DG695" s="129"/>
      <c r="DH695" s="129"/>
      <c r="DI695" s="129"/>
      <c r="DJ695" s="129"/>
      <c r="DK695" s="129"/>
      <c r="DL695" s="129"/>
      <c r="DM695" s="129"/>
      <c r="DN695" s="129"/>
      <c r="DO695" s="129"/>
      <c r="DP695" s="129"/>
      <c r="DQ695" s="129"/>
      <c r="DR695" s="129"/>
      <c r="DS695" s="129"/>
      <c r="DT695" s="129"/>
      <c r="DU695" s="129"/>
      <c r="DV695" s="129"/>
      <c r="DW695" s="129"/>
      <c r="DX695" s="129"/>
      <c r="DY695" s="129"/>
      <c r="DZ695" s="129"/>
      <c r="EA695" s="129"/>
      <c r="EB695" s="129"/>
      <c r="EC695" s="129"/>
      <c r="ED695" s="129"/>
      <c r="EE695" s="129"/>
      <c r="EF695" s="129"/>
      <c r="EG695" s="129"/>
      <c r="EH695" s="129"/>
      <c r="EI695" s="129"/>
      <c r="EJ695" s="129"/>
      <c r="EK695" s="129"/>
      <c r="EL695" s="129"/>
      <c r="EM695" s="129"/>
      <c r="EN695" s="129"/>
      <c r="EO695" s="129"/>
      <c r="EP695" s="129"/>
      <c r="EQ695" s="129"/>
      <c r="ER695" s="129"/>
      <c r="ES695" s="129"/>
      <c r="ET695" s="129"/>
      <c r="EU695" s="129"/>
      <c r="EV695" s="129"/>
      <c r="EW695" s="129"/>
    </row>
    <row r="696" spans="1:153" ht="12.75" customHeight="1">
      <c r="A696" s="45"/>
      <c r="B696" s="126" t="s">
        <v>181</v>
      </c>
      <c r="C696" s="126"/>
      <c r="D696" s="126"/>
      <c r="E696" s="126"/>
      <c r="F696" s="137"/>
      <c r="G696" s="126"/>
      <c r="H696" s="126"/>
      <c r="I696" s="126"/>
      <c r="J696" s="126"/>
      <c r="K696" s="126"/>
      <c r="L696" s="126"/>
      <c r="M696" s="126"/>
      <c r="N696" s="126"/>
      <c r="O696" s="126"/>
      <c r="P696" s="126"/>
      <c r="Q696" s="126"/>
      <c r="R696" s="310" t="s">
        <v>3311</v>
      </c>
      <c r="S696" s="310"/>
      <c r="T696" s="310"/>
      <c r="U696" s="378"/>
      <c r="V696" s="379"/>
      <c r="W696" s="379"/>
      <c r="X696" s="379"/>
      <c r="Y696" s="379"/>
      <c r="Z696" s="379"/>
      <c r="AA696" s="379"/>
      <c r="AB696" s="379"/>
      <c r="AC696" s="379"/>
      <c r="AD696" s="379"/>
      <c r="AE696" s="379"/>
      <c r="AF696" s="379"/>
      <c r="AG696" s="379"/>
      <c r="AH696" s="379"/>
      <c r="AI696" s="379"/>
      <c r="AJ696" s="379"/>
      <c r="AK696" s="379"/>
      <c r="AL696" s="379"/>
      <c r="AM696" s="379"/>
      <c r="AN696" s="379"/>
      <c r="AO696" s="379"/>
      <c r="AP696" s="379"/>
      <c r="AQ696" s="379"/>
      <c r="AR696" s="379"/>
      <c r="AS696" s="379"/>
      <c r="AT696" s="379"/>
      <c r="AU696" s="379"/>
      <c r="AV696" s="379"/>
      <c r="AW696" s="379"/>
      <c r="AX696" s="379"/>
      <c r="AY696" s="379"/>
      <c r="AZ696" s="379"/>
      <c r="BA696" s="379"/>
      <c r="BB696" s="379"/>
      <c r="BC696" s="379"/>
      <c r="BD696" s="379"/>
      <c r="BE696" s="379"/>
      <c r="BF696" s="379"/>
      <c r="BG696" s="379"/>
      <c r="BH696" s="379"/>
      <c r="BI696" s="379"/>
      <c r="BJ696" s="380"/>
      <c r="BK696" s="200"/>
      <c r="BL696" s="130" t="str">
        <f>IF(BM696&lt;&gt;"","●","")</f>
        <v/>
      </c>
      <c r="BM696" s="132"/>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31"/>
      <c r="CW696" s="131"/>
      <c r="CX696" s="131"/>
      <c r="CY696" s="129"/>
      <c r="CZ696" s="129"/>
      <c r="DA696" s="129"/>
      <c r="DB696" s="129"/>
      <c r="DC696" s="129"/>
      <c r="DD696" s="129"/>
      <c r="DE696" s="129"/>
      <c r="DF696" s="129"/>
      <c r="DG696" s="129"/>
      <c r="DH696" s="129"/>
      <c r="DI696" s="129"/>
      <c r="DJ696" s="129"/>
      <c r="DK696" s="129"/>
      <c r="DL696" s="129"/>
      <c r="DM696" s="129"/>
      <c r="DN696" s="129"/>
      <c r="DO696" s="129"/>
      <c r="DP696" s="129"/>
      <c r="DQ696" s="129"/>
      <c r="DR696" s="129"/>
      <c r="DS696" s="129"/>
      <c r="DT696" s="129"/>
      <c r="DU696" s="129"/>
      <c r="DV696" s="129"/>
      <c r="DW696" s="129"/>
      <c r="DX696" s="129"/>
      <c r="DY696" s="129"/>
      <c r="DZ696" s="129"/>
      <c r="EA696" s="129"/>
      <c r="EB696" s="129"/>
      <c r="EC696" s="129"/>
      <c r="ED696" s="129"/>
      <c r="EE696" s="129"/>
      <c r="EF696" s="129"/>
      <c r="EG696" s="129"/>
      <c r="EH696" s="129"/>
      <c r="EI696" s="129"/>
      <c r="EJ696" s="129"/>
      <c r="EK696" s="129"/>
      <c r="EL696" s="129"/>
      <c r="EM696" s="129"/>
      <c r="EN696" s="129"/>
      <c r="EO696" s="129"/>
      <c r="EP696" s="129"/>
      <c r="EQ696" s="129"/>
      <c r="ER696" s="129"/>
      <c r="ES696" s="129"/>
      <c r="ET696" s="129"/>
      <c r="EU696" s="129"/>
      <c r="EV696" s="129"/>
      <c r="EW696" s="129"/>
    </row>
    <row r="697" spans="1:153" ht="3" customHeight="1">
      <c r="A697" s="45"/>
      <c r="B697" s="126"/>
      <c r="C697" s="126"/>
      <c r="D697" s="126"/>
      <c r="E697" s="126"/>
      <c r="F697" s="137"/>
      <c r="G697" s="126"/>
      <c r="H697" s="126"/>
      <c r="I697" s="126"/>
      <c r="J697" s="126"/>
      <c r="K697" s="126"/>
      <c r="L697" s="126"/>
      <c r="M697" s="126"/>
      <c r="N697" s="126"/>
      <c r="O697" s="126"/>
      <c r="P697" s="126"/>
      <c r="Q697" s="126"/>
      <c r="R697" s="126"/>
      <c r="S697" s="126"/>
      <c r="T697" s="126"/>
      <c r="U697" s="378"/>
      <c r="V697" s="379"/>
      <c r="W697" s="379"/>
      <c r="X697" s="379"/>
      <c r="Y697" s="379"/>
      <c r="Z697" s="379"/>
      <c r="AA697" s="379"/>
      <c r="AB697" s="379"/>
      <c r="AC697" s="379"/>
      <c r="AD697" s="379"/>
      <c r="AE697" s="379"/>
      <c r="AF697" s="379"/>
      <c r="AG697" s="379"/>
      <c r="AH697" s="379"/>
      <c r="AI697" s="379"/>
      <c r="AJ697" s="379"/>
      <c r="AK697" s="379"/>
      <c r="AL697" s="379"/>
      <c r="AM697" s="379"/>
      <c r="AN697" s="379"/>
      <c r="AO697" s="379"/>
      <c r="AP697" s="379"/>
      <c r="AQ697" s="379"/>
      <c r="AR697" s="379"/>
      <c r="AS697" s="379"/>
      <c r="AT697" s="379"/>
      <c r="AU697" s="379"/>
      <c r="AV697" s="379"/>
      <c r="AW697" s="379"/>
      <c r="AX697" s="379"/>
      <c r="AY697" s="379"/>
      <c r="AZ697" s="379"/>
      <c r="BA697" s="379"/>
      <c r="BB697" s="379"/>
      <c r="BC697" s="379"/>
      <c r="BD697" s="379"/>
      <c r="BE697" s="379"/>
      <c r="BF697" s="379"/>
      <c r="BG697" s="379"/>
      <c r="BH697" s="379"/>
      <c r="BI697" s="379"/>
      <c r="BJ697" s="380"/>
      <c r="BK697" s="200"/>
      <c r="BL697" s="129"/>
      <c r="BM697" s="160"/>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c r="DH697" s="129"/>
      <c r="DI697" s="129"/>
      <c r="DJ697" s="129"/>
      <c r="DK697" s="129"/>
      <c r="DL697" s="129"/>
      <c r="DM697" s="129"/>
      <c r="DN697" s="129"/>
      <c r="DO697" s="129"/>
      <c r="DP697" s="129"/>
      <c r="DQ697" s="129"/>
      <c r="DR697" s="129"/>
      <c r="DS697" s="129"/>
      <c r="DT697" s="129"/>
      <c r="DU697" s="129"/>
      <c r="DV697" s="129"/>
      <c r="DW697" s="129"/>
      <c r="DX697" s="129"/>
      <c r="DY697" s="129"/>
      <c r="DZ697" s="129"/>
      <c r="EA697" s="129"/>
      <c r="EB697" s="129"/>
      <c r="EC697" s="129"/>
      <c r="ED697" s="129"/>
      <c r="EE697" s="129"/>
      <c r="EF697" s="129"/>
      <c r="EG697" s="129"/>
      <c r="EH697" s="129"/>
      <c r="EI697" s="129"/>
      <c r="EJ697" s="129"/>
      <c r="EK697" s="129"/>
      <c r="EL697" s="129"/>
      <c r="EM697" s="129"/>
      <c r="EN697" s="129"/>
      <c r="EO697" s="129"/>
      <c r="EP697" s="129"/>
      <c r="EQ697" s="129"/>
      <c r="ER697" s="129"/>
      <c r="ES697" s="129"/>
      <c r="ET697" s="129"/>
      <c r="EU697" s="129"/>
      <c r="EV697" s="129"/>
      <c r="EW697" s="129"/>
    </row>
    <row r="698" spans="1:153" ht="3" customHeight="1">
      <c r="A698" s="50"/>
      <c r="B698" s="291"/>
      <c r="C698" s="291"/>
      <c r="D698" s="291"/>
      <c r="E698" s="291"/>
      <c r="F698" s="136"/>
      <c r="G698" s="291"/>
      <c r="H698" s="291"/>
      <c r="I698" s="291"/>
      <c r="J698" s="291"/>
      <c r="K698" s="291"/>
      <c r="L698" s="291"/>
      <c r="M698" s="291"/>
      <c r="N698" s="291"/>
      <c r="O698" s="291"/>
      <c r="P698" s="291"/>
      <c r="Q698" s="291"/>
      <c r="R698" s="291"/>
      <c r="S698" s="291"/>
      <c r="T698" s="291"/>
      <c r="U698" s="378" t="s">
        <v>1129</v>
      </c>
      <c r="V698" s="379"/>
      <c r="W698" s="379"/>
      <c r="X698" s="379"/>
      <c r="Y698" s="379"/>
      <c r="Z698" s="379"/>
      <c r="AA698" s="379"/>
      <c r="AB698" s="379"/>
      <c r="AC698" s="379"/>
      <c r="AD698" s="379"/>
      <c r="AE698" s="379"/>
      <c r="AF698" s="379"/>
      <c r="AG698" s="379"/>
      <c r="AH698" s="379"/>
      <c r="AI698" s="379"/>
      <c r="AJ698" s="379"/>
      <c r="AK698" s="379"/>
      <c r="AL698" s="379"/>
      <c r="AM698" s="379"/>
      <c r="AN698" s="379"/>
      <c r="AO698" s="379"/>
      <c r="AP698" s="379"/>
      <c r="AQ698" s="379"/>
      <c r="AR698" s="379"/>
      <c r="AS698" s="379"/>
      <c r="AT698" s="379"/>
      <c r="AU698" s="379"/>
      <c r="AV698" s="379"/>
      <c r="AW698" s="379"/>
      <c r="AX698" s="379"/>
      <c r="AY698" s="379"/>
      <c r="AZ698" s="379"/>
      <c r="BA698" s="379"/>
      <c r="BB698" s="379"/>
      <c r="BC698" s="379"/>
      <c r="BD698" s="379"/>
      <c r="BE698" s="379"/>
      <c r="BF698" s="379"/>
      <c r="BG698" s="379"/>
      <c r="BH698" s="379"/>
      <c r="BI698" s="379"/>
      <c r="BJ698" s="380"/>
      <c r="BK698" s="200"/>
      <c r="BL698" s="129"/>
      <c r="BM698" s="160"/>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129"/>
      <c r="CW698" s="129"/>
      <c r="CX698" s="129"/>
      <c r="CY698" s="129"/>
      <c r="CZ698" s="129"/>
      <c r="DA698" s="129"/>
      <c r="DB698" s="129"/>
      <c r="DC698" s="129"/>
      <c r="DD698" s="129"/>
      <c r="DE698" s="129"/>
      <c r="DF698" s="129"/>
      <c r="DG698" s="129"/>
      <c r="DH698" s="129"/>
      <c r="DI698" s="129"/>
      <c r="DJ698" s="129"/>
      <c r="DK698" s="129"/>
      <c r="DL698" s="129"/>
      <c r="DM698" s="129"/>
      <c r="DN698" s="129"/>
      <c r="DO698" s="129"/>
      <c r="DP698" s="129"/>
      <c r="DQ698" s="129"/>
      <c r="DR698" s="129"/>
      <c r="DS698" s="129"/>
      <c r="DT698" s="129"/>
      <c r="DU698" s="129"/>
      <c r="DV698" s="129"/>
      <c r="DW698" s="129"/>
      <c r="DX698" s="129"/>
      <c r="DY698" s="129"/>
      <c r="DZ698" s="129"/>
      <c r="EA698" s="129"/>
      <c r="EB698" s="129"/>
      <c r="EC698" s="129"/>
      <c r="ED698" s="129"/>
      <c r="EE698" s="129"/>
      <c r="EF698" s="129"/>
      <c r="EG698" s="129"/>
      <c r="EH698" s="129"/>
      <c r="EI698" s="129"/>
      <c r="EJ698" s="129"/>
      <c r="EK698" s="129"/>
      <c r="EL698" s="129"/>
      <c r="EM698" s="129"/>
      <c r="EN698" s="129"/>
      <c r="EO698" s="129"/>
      <c r="EP698" s="129"/>
      <c r="EQ698" s="129"/>
      <c r="ER698" s="129"/>
      <c r="ES698" s="129"/>
      <c r="ET698" s="129"/>
      <c r="EU698" s="129"/>
      <c r="EV698" s="129"/>
      <c r="EW698" s="129"/>
    </row>
    <row r="699" spans="1:153" ht="12.75" customHeight="1">
      <c r="A699" s="45"/>
      <c r="B699" s="126" t="s">
        <v>182</v>
      </c>
      <c r="C699" s="126"/>
      <c r="D699" s="126"/>
      <c r="E699" s="126"/>
      <c r="F699" s="137"/>
      <c r="G699" s="126"/>
      <c r="H699" s="126"/>
      <c r="I699" s="126"/>
      <c r="J699" s="126"/>
      <c r="K699" s="126"/>
      <c r="L699" s="126"/>
      <c r="M699" s="126"/>
      <c r="N699" s="126"/>
      <c r="O699" s="126"/>
      <c r="P699" s="126"/>
      <c r="Q699" s="126"/>
      <c r="R699" s="310" t="s">
        <v>3312</v>
      </c>
      <c r="S699" s="310"/>
      <c r="T699" s="310"/>
      <c r="U699" s="378"/>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c r="AR699" s="379"/>
      <c r="AS699" s="379"/>
      <c r="AT699" s="379"/>
      <c r="AU699" s="379"/>
      <c r="AV699" s="379"/>
      <c r="AW699" s="379"/>
      <c r="AX699" s="379"/>
      <c r="AY699" s="379"/>
      <c r="AZ699" s="379"/>
      <c r="BA699" s="379"/>
      <c r="BB699" s="379"/>
      <c r="BC699" s="379"/>
      <c r="BD699" s="379"/>
      <c r="BE699" s="379"/>
      <c r="BF699" s="379"/>
      <c r="BG699" s="379"/>
      <c r="BH699" s="379"/>
      <c r="BI699" s="379"/>
      <c r="BJ699" s="380"/>
      <c r="BK699" s="200"/>
      <c r="BL699" s="130" t="str">
        <f>IF(BM699&lt;&gt;"","●","")</f>
        <v/>
      </c>
      <c r="BM699" s="132"/>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31"/>
      <c r="CW699" s="131"/>
      <c r="CX699" s="131"/>
      <c r="CY699" s="129"/>
      <c r="CZ699" s="129"/>
      <c r="DA699" s="129"/>
      <c r="DB699" s="129"/>
      <c r="DC699" s="129"/>
      <c r="DD699" s="129"/>
      <c r="DE699" s="129"/>
      <c r="DF699" s="129"/>
      <c r="DG699" s="129"/>
      <c r="DH699" s="129"/>
      <c r="DI699" s="129"/>
      <c r="DJ699" s="129"/>
      <c r="DK699" s="129"/>
      <c r="DL699" s="129"/>
      <c r="DM699" s="129"/>
      <c r="DN699" s="129"/>
      <c r="DO699" s="129"/>
      <c r="DP699" s="129"/>
      <c r="DQ699" s="129"/>
      <c r="DR699" s="129"/>
      <c r="DS699" s="129"/>
      <c r="DT699" s="129"/>
      <c r="DU699" s="129"/>
      <c r="DV699" s="129"/>
      <c r="DW699" s="129"/>
      <c r="DX699" s="129"/>
      <c r="DY699" s="129"/>
      <c r="DZ699" s="129"/>
      <c r="EA699" s="129"/>
      <c r="EB699" s="129"/>
      <c r="EC699" s="129"/>
      <c r="ED699" s="129"/>
      <c r="EE699" s="129"/>
      <c r="EF699" s="129"/>
      <c r="EG699" s="129"/>
      <c r="EH699" s="129"/>
      <c r="EI699" s="129"/>
      <c r="EJ699" s="129"/>
      <c r="EK699" s="129"/>
      <c r="EL699" s="129"/>
      <c r="EM699" s="129"/>
      <c r="EN699" s="129"/>
      <c r="EO699" s="129"/>
      <c r="EP699" s="129"/>
      <c r="EQ699" s="129"/>
      <c r="ER699" s="129"/>
      <c r="ES699" s="129"/>
      <c r="ET699" s="129"/>
      <c r="EU699" s="129"/>
      <c r="EV699" s="129"/>
      <c r="EW699" s="129"/>
    </row>
    <row r="700" spans="1:153" ht="3" customHeight="1">
      <c r="A700" s="45"/>
      <c r="B700" s="127"/>
      <c r="C700" s="127"/>
      <c r="D700" s="127"/>
      <c r="E700" s="127"/>
      <c r="F700" s="134"/>
      <c r="G700" s="127"/>
      <c r="H700" s="127"/>
      <c r="I700" s="127"/>
      <c r="J700" s="127"/>
      <c r="K700" s="127"/>
      <c r="L700" s="127"/>
      <c r="M700" s="127"/>
      <c r="N700" s="127"/>
      <c r="O700" s="127"/>
      <c r="P700" s="127"/>
      <c r="Q700" s="127"/>
      <c r="R700" s="127"/>
      <c r="S700" s="127"/>
      <c r="T700" s="127"/>
      <c r="U700" s="378"/>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79"/>
      <c r="AY700" s="379"/>
      <c r="AZ700" s="379"/>
      <c r="BA700" s="379"/>
      <c r="BB700" s="379"/>
      <c r="BC700" s="379"/>
      <c r="BD700" s="379"/>
      <c r="BE700" s="379"/>
      <c r="BF700" s="379"/>
      <c r="BG700" s="379"/>
      <c r="BH700" s="379"/>
      <c r="BI700" s="379"/>
      <c r="BJ700" s="380"/>
      <c r="BK700" s="200"/>
      <c r="BL700" s="129"/>
      <c r="BM700" s="160"/>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c r="DH700" s="129"/>
      <c r="DI700" s="129"/>
      <c r="DJ700" s="129"/>
      <c r="DK700" s="129"/>
      <c r="DL700" s="129"/>
      <c r="DM700" s="129"/>
      <c r="DN700" s="129"/>
      <c r="DO700" s="129"/>
      <c r="DP700" s="129"/>
      <c r="DQ700" s="129"/>
      <c r="DR700" s="129"/>
      <c r="DS700" s="129"/>
      <c r="DT700" s="129"/>
      <c r="DU700" s="129"/>
      <c r="DV700" s="129"/>
      <c r="DW700" s="129"/>
      <c r="DX700" s="129"/>
      <c r="DY700" s="129"/>
      <c r="DZ700" s="129"/>
      <c r="EA700" s="129"/>
      <c r="EB700" s="129"/>
      <c r="EC700" s="129"/>
      <c r="ED700" s="129"/>
      <c r="EE700" s="129"/>
      <c r="EF700" s="129"/>
      <c r="EG700" s="129"/>
      <c r="EH700" s="129"/>
      <c r="EI700" s="129"/>
      <c r="EJ700" s="129"/>
      <c r="EK700" s="129"/>
      <c r="EL700" s="129"/>
      <c r="EM700" s="129"/>
      <c r="EN700" s="129"/>
      <c r="EO700" s="129"/>
      <c r="EP700" s="129"/>
      <c r="EQ700" s="129"/>
      <c r="ER700" s="129"/>
      <c r="ES700" s="129"/>
      <c r="ET700" s="129"/>
      <c r="EU700" s="129"/>
      <c r="EV700" s="129"/>
      <c r="EW700" s="129"/>
    </row>
    <row r="701" spans="1:153" ht="3" customHeight="1">
      <c r="A701" s="50"/>
      <c r="B701" s="291"/>
      <c r="C701" s="291"/>
      <c r="D701" s="291"/>
      <c r="E701" s="291"/>
      <c r="F701" s="136"/>
      <c r="G701" s="291"/>
      <c r="H701" s="291"/>
      <c r="I701" s="291"/>
      <c r="J701" s="291"/>
      <c r="K701" s="291"/>
      <c r="L701" s="291"/>
      <c r="M701" s="291"/>
      <c r="N701" s="291"/>
      <c r="O701" s="291"/>
      <c r="P701" s="291"/>
      <c r="Q701" s="291"/>
      <c r="R701" s="291"/>
      <c r="S701" s="291"/>
      <c r="T701" s="291"/>
      <c r="U701" s="378" t="s">
        <v>1129</v>
      </c>
      <c r="V701" s="379"/>
      <c r="W701" s="379"/>
      <c r="X701" s="379"/>
      <c r="Y701" s="379"/>
      <c r="Z701" s="379"/>
      <c r="AA701" s="379"/>
      <c r="AB701" s="379"/>
      <c r="AC701" s="379"/>
      <c r="AD701" s="379"/>
      <c r="AE701" s="379"/>
      <c r="AF701" s="379"/>
      <c r="AG701" s="379"/>
      <c r="AH701" s="379"/>
      <c r="AI701" s="379"/>
      <c r="AJ701" s="379"/>
      <c r="AK701" s="379"/>
      <c r="AL701" s="379"/>
      <c r="AM701" s="379"/>
      <c r="AN701" s="379"/>
      <c r="AO701" s="379"/>
      <c r="AP701" s="379"/>
      <c r="AQ701" s="379"/>
      <c r="AR701" s="379"/>
      <c r="AS701" s="379"/>
      <c r="AT701" s="379"/>
      <c r="AU701" s="379"/>
      <c r="AV701" s="379"/>
      <c r="AW701" s="379"/>
      <c r="AX701" s="379"/>
      <c r="AY701" s="379"/>
      <c r="AZ701" s="379"/>
      <c r="BA701" s="379"/>
      <c r="BB701" s="379"/>
      <c r="BC701" s="379"/>
      <c r="BD701" s="379"/>
      <c r="BE701" s="379"/>
      <c r="BF701" s="379"/>
      <c r="BG701" s="379"/>
      <c r="BH701" s="379"/>
      <c r="BI701" s="379"/>
      <c r="BJ701" s="380"/>
      <c r="BK701" s="200"/>
      <c r="BL701" s="129"/>
      <c r="BM701" s="160"/>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129"/>
      <c r="CW701" s="129"/>
      <c r="CX701" s="129"/>
      <c r="CY701" s="129"/>
      <c r="CZ701" s="129"/>
      <c r="DA701" s="129"/>
      <c r="DB701" s="129"/>
      <c r="DC701" s="129"/>
      <c r="DD701" s="129"/>
      <c r="DE701" s="129"/>
      <c r="DF701" s="129"/>
      <c r="DG701" s="129"/>
      <c r="DH701" s="129"/>
      <c r="DI701" s="129"/>
      <c r="DJ701" s="129"/>
      <c r="DK701" s="129"/>
      <c r="DL701" s="129"/>
      <c r="DM701" s="129"/>
      <c r="DN701" s="129"/>
      <c r="DO701" s="129"/>
      <c r="DP701" s="129"/>
      <c r="DQ701" s="129"/>
      <c r="DR701" s="129"/>
      <c r="DS701" s="129"/>
      <c r="DT701" s="129"/>
      <c r="DU701" s="129"/>
      <c r="DV701" s="129"/>
      <c r="DW701" s="129"/>
      <c r="DX701" s="129"/>
      <c r="DY701" s="129"/>
      <c r="DZ701" s="129"/>
      <c r="EA701" s="129"/>
      <c r="EB701" s="129"/>
      <c r="EC701" s="129"/>
      <c r="ED701" s="129"/>
      <c r="EE701" s="129"/>
      <c r="EF701" s="129"/>
      <c r="EG701" s="129"/>
      <c r="EH701" s="129"/>
      <c r="EI701" s="129"/>
      <c r="EJ701" s="129"/>
      <c r="EK701" s="129"/>
      <c r="EL701" s="129"/>
      <c r="EM701" s="129"/>
      <c r="EN701" s="129"/>
      <c r="EO701" s="129"/>
      <c r="EP701" s="129"/>
      <c r="EQ701" s="129"/>
      <c r="ER701" s="129"/>
      <c r="ES701" s="129"/>
      <c r="ET701" s="129"/>
      <c r="EU701" s="129"/>
      <c r="EV701" s="129"/>
      <c r="EW701" s="129"/>
    </row>
    <row r="702" spans="1:153" ht="12.75" customHeight="1">
      <c r="A702" s="45"/>
      <c r="B702" s="126" t="s">
        <v>183</v>
      </c>
      <c r="C702" s="126"/>
      <c r="D702" s="126"/>
      <c r="E702" s="126"/>
      <c r="F702" s="137"/>
      <c r="G702" s="126"/>
      <c r="H702" s="126"/>
      <c r="I702" s="126"/>
      <c r="J702" s="126"/>
      <c r="K702" s="126"/>
      <c r="L702" s="126"/>
      <c r="M702" s="126"/>
      <c r="N702" s="126"/>
      <c r="O702" s="126"/>
      <c r="P702" s="126"/>
      <c r="Q702" s="126"/>
      <c r="R702" s="310" t="s">
        <v>3313</v>
      </c>
      <c r="S702" s="310"/>
      <c r="T702" s="310"/>
      <c r="U702" s="378"/>
      <c r="V702" s="379"/>
      <c r="W702" s="379"/>
      <c r="X702" s="379"/>
      <c r="Y702" s="379"/>
      <c r="Z702" s="379"/>
      <c r="AA702" s="379"/>
      <c r="AB702" s="379"/>
      <c r="AC702" s="379"/>
      <c r="AD702" s="379"/>
      <c r="AE702" s="379"/>
      <c r="AF702" s="379"/>
      <c r="AG702" s="379"/>
      <c r="AH702" s="379"/>
      <c r="AI702" s="379"/>
      <c r="AJ702" s="379"/>
      <c r="AK702" s="379"/>
      <c r="AL702" s="379"/>
      <c r="AM702" s="379"/>
      <c r="AN702" s="379"/>
      <c r="AO702" s="379"/>
      <c r="AP702" s="379"/>
      <c r="AQ702" s="379"/>
      <c r="AR702" s="379"/>
      <c r="AS702" s="379"/>
      <c r="AT702" s="379"/>
      <c r="AU702" s="379"/>
      <c r="AV702" s="379"/>
      <c r="AW702" s="379"/>
      <c r="AX702" s="379"/>
      <c r="AY702" s="379"/>
      <c r="AZ702" s="379"/>
      <c r="BA702" s="379"/>
      <c r="BB702" s="379"/>
      <c r="BC702" s="379"/>
      <c r="BD702" s="379"/>
      <c r="BE702" s="379"/>
      <c r="BF702" s="379"/>
      <c r="BG702" s="379"/>
      <c r="BH702" s="379"/>
      <c r="BI702" s="379"/>
      <c r="BJ702" s="380"/>
      <c r="BK702" s="200"/>
      <c r="BL702" s="130" t="str">
        <f>IF(BM702&lt;&gt;"","●","")</f>
        <v/>
      </c>
      <c r="BM702" s="132"/>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31"/>
      <c r="CW702" s="131"/>
      <c r="CX702" s="131"/>
      <c r="CY702" s="129"/>
      <c r="CZ702" s="129"/>
      <c r="DA702" s="129"/>
      <c r="DB702" s="129"/>
      <c r="DC702" s="129"/>
      <c r="DD702" s="129"/>
      <c r="DE702" s="129"/>
      <c r="DF702" s="129"/>
      <c r="DG702" s="129"/>
      <c r="DH702" s="129"/>
      <c r="DI702" s="129"/>
      <c r="DJ702" s="129"/>
      <c r="DK702" s="129"/>
      <c r="DL702" s="129"/>
      <c r="DM702" s="129"/>
      <c r="DN702" s="129"/>
      <c r="DO702" s="129"/>
      <c r="DP702" s="129"/>
      <c r="DQ702" s="129"/>
      <c r="DR702" s="129"/>
      <c r="DS702" s="129"/>
      <c r="DT702" s="129"/>
      <c r="DU702" s="129"/>
      <c r="DV702" s="129"/>
      <c r="DW702" s="129"/>
      <c r="DX702" s="129"/>
      <c r="DY702" s="129"/>
      <c r="DZ702" s="129"/>
      <c r="EA702" s="129"/>
      <c r="EB702" s="129"/>
      <c r="EC702" s="129"/>
      <c r="ED702" s="129"/>
      <c r="EE702" s="129"/>
      <c r="EF702" s="129"/>
      <c r="EG702" s="129"/>
      <c r="EH702" s="129"/>
      <c r="EI702" s="129"/>
      <c r="EJ702" s="129"/>
      <c r="EK702" s="129"/>
      <c r="EL702" s="129"/>
      <c r="EM702" s="129"/>
      <c r="EN702" s="129"/>
      <c r="EO702" s="129"/>
      <c r="EP702" s="129"/>
      <c r="EQ702" s="129"/>
      <c r="ER702" s="129"/>
      <c r="ES702" s="129"/>
      <c r="ET702" s="129"/>
      <c r="EU702" s="129"/>
      <c r="EV702" s="129"/>
      <c r="EW702" s="129"/>
    </row>
    <row r="703" spans="1:153" ht="3" customHeight="1">
      <c r="A703" s="45"/>
      <c r="B703" s="126"/>
      <c r="C703" s="126"/>
      <c r="D703" s="126"/>
      <c r="E703" s="126"/>
      <c r="F703" s="137"/>
      <c r="G703" s="126"/>
      <c r="H703" s="126"/>
      <c r="I703" s="126"/>
      <c r="J703" s="126"/>
      <c r="K703" s="126"/>
      <c r="L703" s="126"/>
      <c r="M703" s="126"/>
      <c r="N703" s="126"/>
      <c r="O703" s="126"/>
      <c r="P703" s="126"/>
      <c r="Q703" s="126"/>
      <c r="R703" s="126"/>
      <c r="S703" s="126"/>
      <c r="T703" s="126"/>
      <c r="U703" s="378"/>
      <c r="V703" s="379"/>
      <c r="W703" s="379"/>
      <c r="X703" s="379"/>
      <c r="Y703" s="379"/>
      <c r="Z703" s="379"/>
      <c r="AA703" s="379"/>
      <c r="AB703" s="379"/>
      <c r="AC703" s="379"/>
      <c r="AD703" s="379"/>
      <c r="AE703" s="379"/>
      <c r="AF703" s="379"/>
      <c r="AG703" s="379"/>
      <c r="AH703" s="379"/>
      <c r="AI703" s="379"/>
      <c r="AJ703" s="379"/>
      <c r="AK703" s="379"/>
      <c r="AL703" s="379"/>
      <c r="AM703" s="379"/>
      <c r="AN703" s="379"/>
      <c r="AO703" s="379"/>
      <c r="AP703" s="379"/>
      <c r="AQ703" s="379"/>
      <c r="AR703" s="379"/>
      <c r="AS703" s="379"/>
      <c r="AT703" s="379"/>
      <c r="AU703" s="379"/>
      <c r="AV703" s="379"/>
      <c r="AW703" s="379"/>
      <c r="AX703" s="379"/>
      <c r="AY703" s="379"/>
      <c r="AZ703" s="379"/>
      <c r="BA703" s="379"/>
      <c r="BB703" s="379"/>
      <c r="BC703" s="379"/>
      <c r="BD703" s="379"/>
      <c r="BE703" s="379"/>
      <c r="BF703" s="379"/>
      <c r="BG703" s="379"/>
      <c r="BH703" s="379"/>
      <c r="BI703" s="379"/>
      <c r="BJ703" s="380"/>
      <c r="BK703" s="200"/>
      <c r="BL703" s="129"/>
      <c r="BM703" s="160"/>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c r="DH703" s="129"/>
      <c r="DI703" s="129"/>
      <c r="DJ703" s="129"/>
      <c r="DK703" s="129"/>
      <c r="DL703" s="129"/>
      <c r="DM703" s="129"/>
      <c r="DN703" s="129"/>
      <c r="DO703" s="129"/>
      <c r="DP703" s="129"/>
      <c r="DQ703" s="129"/>
      <c r="DR703" s="129"/>
      <c r="DS703" s="129"/>
      <c r="DT703" s="129"/>
      <c r="DU703" s="129"/>
      <c r="DV703" s="129"/>
      <c r="DW703" s="129"/>
      <c r="DX703" s="129"/>
      <c r="DY703" s="129"/>
      <c r="DZ703" s="129"/>
      <c r="EA703" s="129"/>
      <c r="EB703" s="129"/>
      <c r="EC703" s="129"/>
      <c r="ED703" s="129"/>
      <c r="EE703" s="129"/>
      <c r="EF703" s="129"/>
      <c r="EG703" s="129"/>
      <c r="EH703" s="129"/>
      <c r="EI703" s="129"/>
      <c r="EJ703" s="129"/>
      <c r="EK703" s="129"/>
      <c r="EL703" s="129"/>
      <c r="EM703" s="129"/>
      <c r="EN703" s="129"/>
      <c r="EO703" s="129"/>
      <c r="EP703" s="129"/>
      <c r="EQ703" s="129"/>
      <c r="ER703" s="129"/>
      <c r="ES703" s="129"/>
      <c r="ET703" s="129"/>
      <c r="EU703" s="129"/>
      <c r="EV703" s="129"/>
      <c r="EW703" s="129"/>
    </row>
    <row r="704" spans="1:153" ht="3" customHeight="1">
      <c r="A704" s="50"/>
      <c r="B704" s="291"/>
      <c r="C704" s="291"/>
      <c r="D704" s="291"/>
      <c r="E704" s="291"/>
      <c r="F704" s="136"/>
      <c r="G704" s="291"/>
      <c r="H704" s="291"/>
      <c r="I704" s="291"/>
      <c r="J704" s="291"/>
      <c r="K704" s="291"/>
      <c r="L704" s="291"/>
      <c r="M704" s="291"/>
      <c r="N704" s="291"/>
      <c r="O704" s="291"/>
      <c r="P704" s="291"/>
      <c r="Q704" s="291"/>
      <c r="R704" s="291"/>
      <c r="S704" s="291"/>
      <c r="T704" s="291"/>
      <c r="U704" s="378" t="s">
        <v>1129</v>
      </c>
      <c r="V704" s="379"/>
      <c r="W704" s="379"/>
      <c r="X704" s="379"/>
      <c r="Y704" s="379"/>
      <c r="Z704" s="379"/>
      <c r="AA704" s="379"/>
      <c r="AB704" s="379"/>
      <c r="AC704" s="379"/>
      <c r="AD704" s="379"/>
      <c r="AE704" s="379"/>
      <c r="AF704" s="379"/>
      <c r="AG704" s="379"/>
      <c r="AH704" s="379"/>
      <c r="AI704" s="379"/>
      <c r="AJ704" s="379"/>
      <c r="AK704" s="379"/>
      <c r="AL704" s="379"/>
      <c r="AM704" s="379"/>
      <c r="AN704" s="379"/>
      <c r="AO704" s="379"/>
      <c r="AP704" s="379"/>
      <c r="AQ704" s="379"/>
      <c r="AR704" s="379"/>
      <c r="AS704" s="379"/>
      <c r="AT704" s="379"/>
      <c r="AU704" s="379"/>
      <c r="AV704" s="379"/>
      <c r="AW704" s="379"/>
      <c r="AX704" s="379"/>
      <c r="AY704" s="379"/>
      <c r="AZ704" s="379"/>
      <c r="BA704" s="379"/>
      <c r="BB704" s="379"/>
      <c r="BC704" s="379"/>
      <c r="BD704" s="379"/>
      <c r="BE704" s="379"/>
      <c r="BF704" s="379"/>
      <c r="BG704" s="379"/>
      <c r="BH704" s="379"/>
      <c r="BI704" s="379"/>
      <c r="BJ704" s="380"/>
      <c r="BK704" s="200"/>
      <c r="BL704" s="129"/>
      <c r="BM704" s="160"/>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129"/>
      <c r="CW704" s="129"/>
      <c r="CX704" s="129"/>
      <c r="CY704" s="129"/>
      <c r="CZ704" s="129"/>
      <c r="DA704" s="129"/>
      <c r="DB704" s="129"/>
      <c r="DC704" s="129"/>
      <c r="DD704" s="129"/>
      <c r="DE704" s="129"/>
      <c r="DF704" s="129"/>
      <c r="DG704" s="129"/>
      <c r="DH704" s="129"/>
      <c r="DI704" s="129"/>
      <c r="DJ704" s="129"/>
      <c r="DK704" s="129"/>
      <c r="DL704" s="129"/>
      <c r="DM704" s="129"/>
      <c r="DN704" s="129"/>
      <c r="DO704" s="129"/>
      <c r="DP704" s="129"/>
      <c r="DQ704" s="129"/>
      <c r="DR704" s="129"/>
      <c r="DS704" s="129"/>
      <c r="DT704" s="129"/>
      <c r="DU704" s="129"/>
      <c r="DV704" s="129"/>
      <c r="DW704" s="129"/>
      <c r="DX704" s="129"/>
      <c r="DY704" s="129"/>
      <c r="DZ704" s="129"/>
      <c r="EA704" s="129"/>
      <c r="EB704" s="129"/>
      <c r="EC704" s="129"/>
      <c r="ED704" s="129"/>
      <c r="EE704" s="129"/>
      <c r="EF704" s="129"/>
      <c r="EG704" s="129"/>
      <c r="EH704" s="129"/>
      <c r="EI704" s="129"/>
      <c r="EJ704" s="129"/>
      <c r="EK704" s="129"/>
      <c r="EL704" s="129"/>
      <c r="EM704" s="129"/>
      <c r="EN704" s="129"/>
      <c r="EO704" s="129"/>
      <c r="EP704" s="129"/>
      <c r="EQ704" s="129"/>
      <c r="ER704" s="129"/>
      <c r="ES704" s="129"/>
      <c r="ET704" s="129"/>
      <c r="EU704" s="129"/>
      <c r="EV704" s="129"/>
      <c r="EW704" s="129"/>
    </row>
    <row r="705" spans="1:153" ht="12.75" customHeight="1">
      <c r="A705" s="45"/>
      <c r="B705" s="126" t="s">
        <v>184</v>
      </c>
      <c r="C705" s="126"/>
      <c r="D705" s="126"/>
      <c r="E705" s="126"/>
      <c r="F705" s="137"/>
      <c r="G705" s="126"/>
      <c r="H705" s="126"/>
      <c r="I705" s="126"/>
      <c r="J705" s="126"/>
      <c r="K705" s="126"/>
      <c r="L705" s="126"/>
      <c r="M705" s="126"/>
      <c r="N705" s="126"/>
      <c r="O705" s="126"/>
      <c r="P705" s="126"/>
      <c r="Q705" s="126"/>
      <c r="R705" s="310" t="s">
        <v>3314</v>
      </c>
      <c r="S705" s="310"/>
      <c r="T705" s="310"/>
      <c r="U705" s="378"/>
      <c r="V705" s="379"/>
      <c r="W705" s="379"/>
      <c r="X705" s="379"/>
      <c r="Y705" s="379"/>
      <c r="Z705" s="379"/>
      <c r="AA705" s="379"/>
      <c r="AB705" s="379"/>
      <c r="AC705" s="379"/>
      <c r="AD705" s="379"/>
      <c r="AE705" s="379"/>
      <c r="AF705" s="379"/>
      <c r="AG705" s="379"/>
      <c r="AH705" s="379"/>
      <c r="AI705" s="379"/>
      <c r="AJ705" s="379"/>
      <c r="AK705" s="379"/>
      <c r="AL705" s="379"/>
      <c r="AM705" s="379"/>
      <c r="AN705" s="379"/>
      <c r="AO705" s="379"/>
      <c r="AP705" s="379"/>
      <c r="AQ705" s="379"/>
      <c r="AR705" s="379"/>
      <c r="AS705" s="379"/>
      <c r="AT705" s="379"/>
      <c r="AU705" s="379"/>
      <c r="AV705" s="379"/>
      <c r="AW705" s="379"/>
      <c r="AX705" s="379"/>
      <c r="AY705" s="379"/>
      <c r="AZ705" s="379"/>
      <c r="BA705" s="379"/>
      <c r="BB705" s="379"/>
      <c r="BC705" s="379"/>
      <c r="BD705" s="379"/>
      <c r="BE705" s="379"/>
      <c r="BF705" s="379"/>
      <c r="BG705" s="379"/>
      <c r="BH705" s="379"/>
      <c r="BI705" s="379"/>
      <c r="BJ705" s="380"/>
      <c r="BK705" s="200"/>
      <c r="BL705" s="130" t="str">
        <f>IF(BM705&lt;&gt;"","●","")</f>
        <v/>
      </c>
      <c r="BM705" s="132"/>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31"/>
      <c r="CW705" s="131"/>
      <c r="CX705" s="131"/>
      <c r="CY705" s="129"/>
      <c r="CZ705" s="129"/>
      <c r="DA705" s="129"/>
      <c r="DB705" s="129"/>
      <c r="DC705" s="129"/>
      <c r="DD705" s="129"/>
      <c r="DE705" s="129"/>
      <c r="DF705" s="129"/>
      <c r="DG705" s="129"/>
      <c r="DH705" s="129"/>
      <c r="DI705" s="129"/>
      <c r="DJ705" s="129"/>
      <c r="DK705" s="129"/>
      <c r="DL705" s="129"/>
      <c r="DM705" s="129"/>
      <c r="DN705" s="129"/>
      <c r="DO705" s="129"/>
      <c r="DP705" s="129"/>
      <c r="DQ705" s="129"/>
      <c r="DR705" s="129"/>
      <c r="DS705" s="129"/>
      <c r="DT705" s="129"/>
      <c r="DU705" s="129"/>
      <c r="DV705" s="129"/>
      <c r="DW705" s="129"/>
      <c r="DX705" s="129"/>
      <c r="DY705" s="129"/>
      <c r="DZ705" s="129"/>
      <c r="EA705" s="129"/>
      <c r="EB705" s="129"/>
      <c r="EC705" s="129"/>
      <c r="ED705" s="129"/>
      <c r="EE705" s="129"/>
      <c r="EF705" s="129"/>
      <c r="EG705" s="129"/>
      <c r="EH705" s="129"/>
      <c r="EI705" s="129"/>
      <c r="EJ705" s="129"/>
      <c r="EK705" s="129"/>
      <c r="EL705" s="129"/>
      <c r="EM705" s="129"/>
      <c r="EN705" s="129"/>
      <c r="EO705" s="129"/>
      <c r="EP705" s="129"/>
      <c r="EQ705" s="129"/>
      <c r="ER705" s="129"/>
      <c r="ES705" s="129"/>
      <c r="ET705" s="129"/>
      <c r="EU705" s="129"/>
      <c r="EV705" s="129"/>
      <c r="EW705" s="129"/>
    </row>
    <row r="706" spans="1:153" ht="3" customHeight="1">
      <c r="A706" s="45"/>
      <c r="B706" s="127"/>
      <c r="C706" s="127"/>
      <c r="D706" s="127"/>
      <c r="E706" s="127"/>
      <c r="F706" s="134"/>
      <c r="G706" s="127"/>
      <c r="H706" s="127"/>
      <c r="I706" s="127"/>
      <c r="J706" s="127"/>
      <c r="K706" s="127"/>
      <c r="L706" s="127"/>
      <c r="M706" s="127"/>
      <c r="N706" s="127"/>
      <c r="O706" s="127"/>
      <c r="P706" s="127"/>
      <c r="Q706" s="127"/>
      <c r="R706" s="127"/>
      <c r="S706" s="127"/>
      <c r="T706" s="127"/>
      <c r="U706" s="378"/>
      <c r="V706" s="379"/>
      <c r="W706" s="379"/>
      <c r="X706" s="379"/>
      <c r="Y706" s="379"/>
      <c r="Z706" s="379"/>
      <c r="AA706" s="379"/>
      <c r="AB706" s="379"/>
      <c r="AC706" s="379"/>
      <c r="AD706" s="379"/>
      <c r="AE706" s="379"/>
      <c r="AF706" s="379"/>
      <c r="AG706" s="379"/>
      <c r="AH706" s="379"/>
      <c r="AI706" s="379"/>
      <c r="AJ706" s="379"/>
      <c r="AK706" s="379"/>
      <c r="AL706" s="379"/>
      <c r="AM706" s="379"/>
      <c r="AN706" s="379"/>
      <c r="AO706" s="379"/>
      <c r="AP706" s="379"/>
      <c r="AQ706" s="379"/>
      <c r="AR706" s="379"/>
      <c r="AS706" s="379"/>
      <c r="AT706" s="379"/>
      <c r="AU706" s="379"/>
      <c r="AV706" s="379"/>
      <c r="AW706" s="379"/>
      <c r="AX706" s="379"/>
      <c r="AY706" s="379"/>
      <c r="AZ706" s="379"/>
      <c r="BA706" s="379"/>
      <c r="BB706" s="379"/>
      <c r="BC706" s="379"/>
      <c r="BD706" s="379"/>
      <c r="BE706" s="379"/>
      <c r="BF706" s="379"/>
      <c r="BG706" s="379"/>
      <c r="BH706" s="379"/>
      <c r="BI706" s="379"/>
      <c r="BJ706" s="380"/>
      <c r="BK706" s="200"/>
      <c r="BL706" s="129"/>
      <c r="BM706" s="160"/>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c r="DH706" s="129"/>
      <c r="DI706" s="129"/>
      <c r="DJ706" s="129"/>
      <c r="DK706" s="129"/>
      <c r="DL706" s="129"/>
      <c r="DM706" s="129"/>
      <c r="DN706" s="129"/>
      <c r="DO706" s="129"/>
      <c r="DP706" s="129"/>
      <c r="DQ706" s="129"/>
      <c r="DR706" s="129"/>
      <c r="DS706" s="129"/>
      <c r="DT706" s="129"/>
      <c r="DU706" s="129"/>
      <c r="DV706" s="129"/>
      <c r="DW706" s="129"/>
      <c r="DX706" s="129"/>
      <c r="DY706" s="129"/>
      <c r="DZ706" s="129"/>
      <c r="EA706" s="129"/>
      <c r="EB706" s="129"/>
      <c r="EC706" s="129"/>
      <c r="ED706" s="129"/>
      <c r="EE706" s="129"/>
      <c r="EF706" s="129"/>
      <c r="EG706" s="129"/>
      <c r="EH706" s="129"/>
      <c r="EI706" s="129"/>
      <c r="EJ706" s="129"/>
      <c r="EK706" s="129"/>
      <c r="EL706" s="129"/>
      <c r="EM706" s="129"/>
      <c r="EN706" s="129"/>
      <c r="EO706" s="129"/>
      <c r="EP706" s="129"/>
      <c r="EQ706" s="129"/>
      <c r="ER706" s="129"/>
      <c r="ES706" s="129"/>
      <c r="ET706" s="129"/>
      <c r="EU706" s="129"/>
      <c r="EV706" s="129"/>
      <c r="EW706" s="129"/>
    </row>
    <row r="707" spans="1:153" ht="3" customHeight="1">
      <c r="A707" s="50"/>
      <c r="B707" s="291"/>
      <c r="C707" s="291"/>
      <c r="D707" s="291"/>
      <c r="E707" s="291"/>
      <c r="F707" s="136"/>
      <c r="G707" s="291"/>
      <c r="H707" s="291"/>
      <c r="I707" s="291"/>
      <c r="J707" s="291"/>
      <c r="K707" s="291"/>
      <c r="L707" s="291"/>
      <c r="M707" s="291"/>
      <c r="N707" s="291"/>
      <c r="O707" s="291"/>
      <c r="P707" s="291"/>
      <c r="Q707" s="291"/>
      <c r="R707" s="291"/>
      <c r="S707" s="291"/>
      <c r="T707" s="291"/>
      <c r="U707" s="378" t="s">
        <v>1129</v>
      </c>
      <c r="V707" s="379"/>
      <c r="W707" s="379"/>
      <c r="X707" s="379"/>
      <c r="Y707" s="379"/>
      <c r="Z707" s="379"/>
      <c r="AA707" s="379"/>
      <c r="AB707" s="379"/>
      <c r="AC707" s="379"/>
      <c r="AD707" s="379"/>
      <c r="AE707" s="379"/>
      <c r="AF707" s="379"/>
      <c r="AG707" s="379"/>
      <c r="AH707" s="379"/>
      <c r="AI707" s="379"/>
      <c r="AJ707" s="379"/>
      <c r="AK707" s="379"/>
      <c r="AL707" s="379"/>
      <c r="AM707" s="379"/>
      <c r="AN707" s="379"/>
      <c r="AO707" s="379"/>
      <c r="AP707" s="379"/>
      <c r="AQ707" s="379"/>
      <c r="AR707" s="379"/>
      <c r="AS707" s="379"/>
      <c r="AT707" s="379"/>
      <c r="AU707" s="379"/>
      <c r="AV707" s="379"/>
      <c r="AW707" s="379"/>
      <c r="AX707" s="379"/>
      <c r="AY707" s="379"/>
      <c r="AZ707" s="379"/>
      <c r="BA707" s="379"/>
      <c r="BB707" s="379"/>
      <c r="BC707" s="379"/>
      <c r="BD707" s="379"/>
      <c r="BE707" s="379"/>
      <c r="BF707" s="379"/>
      <c r="BG707" s="379"/>
      <c r="BH707" s="379"/>
      <c r="BI707" s="379"/>
      <c r="BJ707" s="380"/>
      <c r="BK707" s="200"/>
      <c r="BL707" s="129"/>
      <c r="BM707" s="160"/>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129"/>
      <c r="CW707" s="129"/>
      <c r="CX707" s="129"/>
      <c r="CY707" s="129"/>
      <c r="CZ707" s="129"/>
      <c r="DA707" s="129"/>
      <c r="DB707" s="129"/>
      <c r="DC707" s="129"/>
      <c r="DD707" s="129"/>
      <c r="DE707" s="129"/>
      <c r="DF707" s="129"/>
      <c r="DG707" s="129"/>
      <c r="DH707" s="129"/>
      <c r="DI707" s="129"/>
      <c r="DJ707" s="129"/>
      <c r="DK707" s="129"/>
      <c r="DL707" s="129"/>
      <c r="DM707" s="129"/>
      <c r="DN707" s="129"/>
      <c r="DO707" s="129"/>
      <c r="DP707" s="129"/>
      <c r="DQ707" s="129"/>
      <c r="DR707" s="129"/>
      <c r="DS707" s="129"/>
      <c r="DT707" s="129"/>
      <c r="DU707" s="129"/>
      <c r="DV707" s="129"/>
      <c r="DW707" s="129"/>
      <c r="DX707" s="129"/>
      <c r="DY707" s="129"/>
      <c r="DZ707" s="129"/>
      <c r="EA707" s="129"/>
      <c r="EB707" s="129"/>
      <c r="EC707" s="129"/>
      <c r="ED707" s="129"/>
      <c r="EE707" s="129"/>
      <c r="EF707" s="129"/>
      <c r="EG707" s="129"/>
      <c r="EH707" s="129"/>
      <c r="EI707" s="129"/>
      <c r="EJ707" s="129"/>
      <c r="EK707" s="129"/>
      <c r="EL707" s="129"/>
      <c r="EM707" s="129"/>
      <c r="EN707" s="129"/>
      <c r="EO707" s="129"/>
      <c r="EP707" s="129"/>
      <c r="EQ707" s="129"/>
      <c r="ER707" s="129"/>
      <c r="ES707" s="129"/>
      <c r="ET707" s="129"/>
      <c r="EU707" s="129"/>
      <c r="EV707" s="129"/>
      <c r="EW707" s="129"/>
    </row>
    <row r="708" spans="1:153" ht="12.75" customHeight="1">
      <c r="A708" s="45"/>
      <c r="B708" s="126" t="s">
        <v>1127</v>
      </c>
      <c r="C708" s="126"/>
      <c r="D708" s="126"/>
      <c r="E708" s="126"/>
      <c r="F708" s="137"/>
      <c r="G708" s="126"/>
      <c r="H708" s="126"/>
      <c r="I708" s="126"/>
      <c r="J708" s="126"/>
      <c r="K708" s="126"/>
      <c r="L708" s="126"/>
      <c r="M708" s="126"/>
      <c r="N708" s="126"/>
      <c r="O708" s="126"/>
      <c r="P708" s="126"/>
      <c r="Q708" s="126"/>
      <c r="R708" s="310" t="s">
        <v>3315</v>
      </c>
      <c r="S708" s="310"/>
      <c r="T708" s="310"/>
      <c r="U708" s="378"/>
      <c r="V708" s="379"/>
      <c r="W708" s="379"/>
      <c r="X708" s="379"/>
      <c r="Y708" s="379"/>
      <c r="Z708" s="379"/>
      <c r="AA708" s="379"/>
      <c r="AB708" s="379"/>
      <c r="AC708" s="379"/>
      <c r="AD708" s="379"/>
      <c r="AE708" s="379"/>
      <c r="AF708" s="379"/>
      <c r="AG708" s="379"/>
      <c r="AH708" s="379"/>
      <c r="AI708" s="379"/>
      <c r="AJ708" s="379"/>
      <c r="AK708" s="379"/>
      <c r="AL708" s="379"/>
      <c r="AM708" s="379"/>
      <c r="AN708" s="379"/>
      <c r="AO708" s="379"/>
      <c r="AP708" s="379"/>
      <c r="AQ708" s="379"/>
      <c r="AR708" s="379"/>
      <c r="AS708" s="379"/>
      <c r="AT708" s="379"/>
      <c r="AU708" s="379"/>
      <c r="AV708" s="379"/>
      <c r="AW708" s="379"/>
      <c r="AX708" s="379"/>
      <c r="AY708" s="379"/>
      <c r="AZ708" s="379"/>
      <c r="BA708" s="379"/>
      <c r="BB708" s="379"/>
      <c r="BC708" s="379"/>
      <c r="BD708" s="379"/>
      <c r="BE708" s="379"/>
      <c r="BF708" s="379"/>
      <c r="BG708" s="379"/>
      <c r="BH708" s="379"/>
      <c r="BI708" s="379"/>
      <c r="BJ708" s="380"/>
      <c r="BK708" s="200"/>
      <c r="BL708" s="130" t="str">
        <f>IF(BM708&lt;&gt;"","●","")</f>
        <v/>
      </c>
      <c r="BM708" s="132"/>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31"/>
      <c r="CW708" s="131"/>
      <c r="CX708" s="131"/>
      <c r="CY708" s="129"/>
      <c r="CZ708" s="129"/>
      <c r="DA708" s="129"/>
      <c r="DB708" s="129"/>
      <c r="DC708" s="129"/>
      <c r="DD708" s="129"/>
      <c r="DE708" s="129"/>
      <c r="DF708" s="129"/>
      <c r="DG708" s="129"/>
      <c r="DH708" s="129"/>
      <c r="DI708" s="129"/>
      <c r="DJ708" s="129"/>
      <c r="DK708" s="129"/>
      <c r="DL708" s="129"/>
      <c r="DM708" s="129"/>
      <c r="DN708" s="129"/>
      <c r="DO708" s="129"/>
      <c r="DP708" s="129"/>
      <c r="DQ708" s="129"/>
      <c r="DR708" s="129"/>
      <c r="DS708" s="129"/>
      <c r="DT708" s="129"/>
      <c r="DU708" s="129"/>
      <c r="DV708" s="129"/>
      <c r="DW708" s="129"/>
      <c r="DX708" s="129"/>
      <c r="DY708" s="129"/>
      <c r="DZ708" s="129"/>
      <c r="EA708" s="129"/>
      <c r="EB708" s="129"/>
      <c r="EC708" s="129"/>
      <c r="ED708" s="129"/>
      <c r="EE708" s="129"/>
      <c r="EF708" s="129"/>
      <c r="EG708" s="129"/>
      <c r="EH708" s="129"/>
      <c r="EI708" s="129"/>
      <c r="EJ708" s="129"/>
      <c r="EK708" s="129"/>
      <c r="EL708" s="129"/>
      <c r="EM708" s="129"/>
      <c r="EN708" s="129"/>
      <c r="EO708" s="129"/>
      <c r="EP708" s="129"/>
      <c r="EQ708" s="129"/>
      <c r="ER708" s="129"/>
      <c r="ES708" s="129"/>
      <c r="ET708" s="129"/>
      <c r="EU708" s="129"/>
      <c r="EV708" s="129"/>
      <c r="EW708" s="129"/>
    </row>
    <row r="709" spans="1:153" ht="3" customHeight="1">
      <c r="A709" s="47"/>
      <c r="B709" s="127"/>
      <c r="C709" s="127"/>
      <c r="D709" s="127"/>
      <c r="E709" s="127"/>
      <c r="F709" s="134"/>
      <c r="G709" s="127"/>
      <c r="H709" s="127"/>
      <c r="I709" s="127"/>
      <c r="J709" s="127"/>
      <c r="K709" s="127"/>
      <c r="L709" s="127"/>
      <c r="M709" s="127"/>
      <c r="N709" s="127"/>
      <c r="O709" s="127"/>
      <c r="P709" s="127"/>
      <c r="Q709" s="127"/>
      <c r="R709" s="127"/>
      <c r="S709" s="127"/>
      <c r="T709" s="127"/>
      <c r="U709" s="378"/>
      <c r="V709" s="379"/>
      <c r="W709" s="379"/>
      <c r="X709" s="379"/>
      <c r="Y709" s="379"/>
      <c r="Z709" s="379"/>
      <c r="AA709" s="379"/>
      <c r="AB709" s="379"/>
      <c r="AC709" s="379"/>
      <c r="AD709" s="379"/>
      <c r="AE709" s="379"/>
      <c r="AF709" s="379"/>
      <c r="AG709" s="379"/>
      <c r="AH709" s="379"/>
      <c r="AI709" s="379"/>
      <c r="AJ709" s="379"/>
      <c r="AK709" s="379"/>
      <c r="AL709" s="379"/>
      <c r="AM709" s="379"/>
      <c r="AN709" s="379"/>
      <c r="AO709" s="379"/>
      <c r="AP709" s="379"/>
      <c r="AQ709" s="379"/>
      <c r="AR709" s="379"/>
      <c r="AS709" s="379"/>
      <c r="AT709" s="379"/>
      <c r="AU709" s="379"/>
      <c r="AV709" s="379"/>
      <c r="AW709" s="379"/>
      <c r="AX709" s="379"/>
      <c r="AY709" s="379"/>
      <c r="AZ709" s="379"/>
      <c r="BA709" s="379"/>
      <c r="BB709" s="379"/>
      <c r="BC709" s="379"/>
      <c r="BD709" s="379"/>
      <c r="BE709" s="379"/>
      <c r="BF709" s="379"/>
      <c r="BG709" s="379"/>
      <c r="BH709" s="379"/>
      <c r="BI709" s="379"/>
      <c r="BJ709" s="380"/>
      <c r="BK709" s="200"/>
      <c r="BL709" s="129"/>
      <c r="BM709" s="160"/>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c r="DH709" s="129"/>
      <c r="DI709" s="129"/>
      <c r="DJ709" s="129"/>
      <c r="DK709" s="129"/>
      <c r="DL709" s="129"/>
      <c r="DM709" s="129"/>
      <c r="DN709" s="129"/>
      <c r="DO709" s="129"/>
      <c r="DP709" s="129"/>
      <c r="DQ709" s="129"/>
      <c r="DR709" s="129"/>
      <c r="DS709" s="129"/>
      <c r="DT709" s="129"/>
      <c r="DU709" s="129"/>
      <c r="DV709" s="129"/>
      <c r="DW709" s="129"/>
      <c r="DX709" s="129"/>
      <c r="DY709" s="129"/>
      <c r="DZ709" s="129"/>
      <c r="EA709" s="129"/>
      <c r="EB709" s="129"/>
      <c r="EC709" s="129"/>
      <c r="ED709" s="129"/>
      <c r="EE709" s="129"/>
      <c r="EF709" s="129"/>
      <c r="EG709" s="129"/>
      <c r="EH709" s="129"/>
      <c r="EI709" s="129"/>
      <c r="EJ709" s="129"/>
      <c r="EK709" s="129"/>
      <c r="EL709" s="129"/>
      <c r="EM709" s="129"/>
      <c r="EN709" s="129"/>
      <c r="EO709" s="129"/>
      <c r="EP709" s="129"/>
      <c r="EQ709" s="129"/>
      <c r="ER709" s="129"/>
      <c r="ES709" s="129"/>
      <c r="ET709" s="129"/>
      <c r="EU709" s="129"/>
      <c r="EV709" s="129"/>
      <c r="EW709" s="129"/>
    </row>
    <row r="710" spans="1:153" ht="3" customHeight="1">
      <c r="A710" s="135"/>
      <c r="B710" s="291"/>
      <c r="C710" s="291"/>
      <c r="D710" s="291"/>
      <c r="E710" s="291"/>
      <c r="F710" s="136"/>
      <c r="G710" s="291"/>
      <c r="H710" s="291"/>
      <c r="I710" s="291"/>
      <c r="J710" s="291"/>
      <c r="K710" s="291"/>
      <c r="L710" s="291"/>
      <c r="M710" s="291"/>
      <c r="N710" s="291"/>
      <c r="O710" s="291"/>
      <c r="P710" s="291"/>
      <c r="Q710" s="291"/>
      <c r="R710" s="291"/>
      <c r="S710" s="291"/>
      <c r="T710" s="291"/>
      <c r="U710" s="378" t="s">
        <v>1129</v>
      </c>
      <c r="V710" s="379"/>
      <c r="W710" s="379"/>
      <c r="X710" s="379"/>
      <c r="Y710" s="379"/>
      <c r="Z710" s="379"/>
      <c r="AA710" s="379"/>
      <c r="AB710" s="379"/>
      <c r="AC710" s="379"/>
      <c r="AD710" s="379"/>
      <c r="AE710" s="379"/>
      <c r="AF710" s="379"/>
      <c r="AG710" s="379"/>
      <c r="AH710" s="379"/>
      <c r="AI710" s="379"/>
      <c r="AJ710" s="379"/>
      <c r="AK710" s="379"/>
      <c r="AL710" s="379"/>
      <c r="AM710" s="379"/>
      <c r="AN710" s="379"/>
      <c r="AO710" s="379"/>
      <c r="AP710" s="379"/>
      <c r="AQ710" s="379"/>
      <c r="AR710" s="379"/>
      <c r="AS710" s="379"/>
      <c r="AT710" s="379"/>
      <c r="AU710" s="379"/>
      <c r="AV710" s="379"/>
      <c r="AW710" s="379"/>
      <c r="AX710" s="379"/>
      <c r="AY710" s="379"/>
      <c r="AZ710" s="379"/>
      <c r="BA710" s="379"/>
      <c r="BB710" s="379"/>
      <c r="BC710" s="379"/>
      <c r="BD710" s="379"/>
      <c r="BE710" s="379"/>
      <c r="BF710" s="379"/>
      <c r="BG710" s="379"/>
      <c r="BH710" s="379"/>
      <c r="BI710" s="379"/>
      <c r="BJ710" s="380"/>
      <c r="BK710" s="200"/>
      <c r="BL710" s="129"/>
      <c r="BM710" s="160"/>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129"/>
      <c r="CW710" s="129"/>
      <c r="CX710" s="129"/>
      <c r="CY710" s="129"/>
      <c r="CZ710" s="129"/>
      <c r="DA710" s="129"/>
      <c r="DB710" s="129"/>
      <c r="DC710" s="129"/>
      <c r="DD710" s="129"/>
      <c r="DE710" s="129"/>
      <c r="DF710" s="129"/>
      <c r="DG710" s="129"/>
      <c r="DH710" s="129"/>
      <c r="DI710" s="129"/>
      <c r="DJ710" s="129"/>
      <c r="DK710" s="129"/>
      <c r="DL710" s="129"/>
      <c r="DM710" s="129"/>
      <c r="DN710" s="129"/>
      <c r="DO710" s="129"/>
      <c r="DP710" s="129"/>
      <c r="DQ710" s="129"/>
      <c r="DR710" s="129"/>
      <c r="DS710" s="129"/>
      <c r="DT710" s="129"/>
      <c r="DU710" s="129"/>
      <c r="DV710" s="129"/>
      <c r="DW710" s="129"/>
      <c r="DX710" s="129"/>
      <c r="DY710" s="129"/>
      <c r="DZ710" s="129"/>
      <c r="EA710" s="129"/>
      <c r="EB710" s="129"/>
      <c r="EC710" s="129"/>
      <c r="ED710" s="129"/>
      <c r="EE710" s="129"/>
      <c r="EF710" s="129"/>
      <c r="EG710" s="129"/>
      <c r="EH710" s="129"/>
      <c r="EI710" s="129"/>
      <c r="EJ710" s="129"/>
      <c r="EK710" s="129"/>
      <c r="EL710" s="129"/>
      <c r="EM710" s="129"/>
      <c r="EN710" s="129"/>
      <c r="EO710" s="129"/>
      <c r="EP710" s="129"/>
      <c r="EQ710" s="129"/>
      <c r="ER710" s="129"/>
      <c r="ES710" s="129"/>
      <c r="ET710" s="129"/>
      <c r="EU710" s="129"/>
      <c r="EV710" s="129"/>
      <c r="EW710" s="129"/>
    </row>
    <row r="711" spans="1:153" ht="15" customHeight="1">
      <c r="A711" s="133" t="s">
        <v>1134</v>
      </c>
      <c r="B711" s="126"/>
      <c r="C711" s="126"/>
      <c r="D711" s="126"/>
      <c r="E711" s="126"/>
      <c r="F711" s="137"/>
      <c r="G711" s="126"/>
      <c r="H711" s="126"/>
      <c r="I711" s="126"/>
      <c r="J711" s="126"/>
      <c r="K711" s="126"/>
      <c r="L711" s="126"/>
      <c r="M711" s="126"/>
      <c r="N711" s="126"/>
      <c r="O711" s="126"/>
      <c r="P711" s="126"/>
      <c r="Q711" s="126"/>
      <c r="R711" s="310" t="s">
        <v>3316</v>
      </c>
      <c r="S711" s="310"/>
      <c r="T711" s="310"/>
      <c r="U711" s="378"/>
      <c r="V711" s="379"/>
      <c r="W711" s="379"/>
      <c r="X711" s="379"/>
      <c r="Y711" s="379"/>
      <c r="Z711" s="379"/>
      <c r="AA711" s="379"/>
      <c r="AB711" s="379"/>
      <c r="AC711" s="379"/>
      <c r="AD711" s="379"/>
      <c r="AE711" s="379"/>
      <c r="AF711" s="379"/>
      <c r="AG711" s="379"/>
      <c r="AH711" s="379"/>
      <c r="AI711" s="379"/>
      <c r="AJ711" s="379"/>
      <c r="AK711" s="379"/>
      <c r="AL711" s="379"/>
      <c r="AM711" s="379"/>
      <c r="AN711" s="379"/>
      <c r="AO711" s="379"/>
      <c r="AP711" s="379"/>
      <c r="AQ711" s="379"/>
      <c r="AR711" s="379"/>
      <c r="AS711" s="379"/>
      <c r="AT711" s="379"/>
      <c r="AU711" s="379"/>
      <c r="AV711" s="379"/>
      <c r="AW711" s="379"/>
      <c r="AX711" s="379"/>
      <c r="AY711" s="379"/>
      <c r="AZ711" s="379"/>
      <c r="BA711" s="379"/>
      <c r="BB711" s="379"/>
      <c r="BC711" s="379"/>
      <c r="BD711" s="379"/>
      <c r="BE711" s="379"/>
      <c r="BF711" s="379"/>
      <c r="BG711" s="379"/>
      <c r="BH711" s="379"/>
      <c r="BI711" s="379"/>
      <c r="BJ711" s="380"/>
      <c r="BK711" s="200"/>
      <c r="BL711" s="130" t="str">
        <f>IF(BM711&lt;&gt;"","●","")</f>
        <v/>
      </c>
      <c r="BM711" s="132"/>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31"/>
      <c r="CW711" s="131"/>
      <c r="CX711" s="131"/>
      <c r="CY711" s="129"/>
      <c r="CZ711" s="129"/>
      <c r="DA711" s="129"/>
      <c r="DB711" s="129"/>
      <c r="DC711" s="129"/>
      <c r="DD711" s="129"/>
      <c r="DE711" s="129"/>
      <c r="DF711" s="129"/>
      <c r="DG711" s="129"/>
      <c r="DH711" s="129"/>
      <c r="DI711" s="129"/>
      <c r="DJ711" s="129"/>
      <c r="DK711" s="129"/>
      <c r="DL711" s="129"/>
      <c r="DM711" s="129"/>
      <c r="DN711" s="129"/>
      <c r="DO711" s="129"/>
      <c r="DP711" s="129"/>
      <c r="DQ711" s="129"/>
      <c r="DR711" s="129"/>
      <c r="DS711" s="129"/>
      <c r="DT711" s="129"/>
      <c r="DU711" s="129"/>
      <c r="DV711" s="129"/>
      <c r="DW711" s="129"/>
      <c r="DX711" s="129"/>
      <c r="DY711" s="129"/>
      <c r="DZ711" s="129"/>
      <c r="EA711" s="129"/>
      <c r="EB711" s="129"/>
      <c r="EC711" s="129"/>
      <c r="ED711" s="129"/>
      <c r="EE711" s="129"/>
      <c r="EF711" s="129"/>
      <c r="EG711" s="129"/>
      <c r="EH711" s="129"/>
      <c r="EI711" s="129"/>
      <c r="EJ711" s="129"/>
      <c r="EK711" s="129"/>
      <c r="EL711" s="129"/>
      <c r="EM711" s="129"/>
      <c r="EN711" s="129"/>
      <c r="EO711" s="129"/>
      <c r="EP711" s="129"/>
      <c r="EQ711" s="129"/>
      <c r="ER711" s="129"/>
      <c r="ES711" s="129"/>
      <c r="ET711" s="129"/>
      <c r="EU711" s="129"/>
      <c r="EV711" s="129"/>
      <c r="EW711" s="129"/>
    </row>
    <row r="712" spans="1:153" ht="3" customHeight="1">
      <c r="A712" s="133"/>
      <c r="B712" s="126"/>
      <c r="C712" s="126"/>
      <c r="D712" s="126"/>
      <c r="E712" s="126"/>
      <c r="F712" s="137"/>
      <c r="G712" s="126"/>
      <c r="H712" s="126"/>
      <c r="I712" s="126"/>
      <c r="J712" s="126"/>
      <c r="K712" s="126"/>
      <c r="L712" s="126"/>
      <c r="M712" s="126"/>
      <c r="N712" s="126"/>
      <c r="O712" s="126"/>
      <c r="P712" s="126"/>
      <c r="Q712" s="126"/>
      <c r="R712" s="126"/>
      <c r="S712" s="126"/>
      <c r="T712" s="126"/>
      <c r="U712" s="378"/>
      <c r="V712" s="379"/>
      <c r="W712" s="379"/>
      <c r="X712" s="379"/>
      <c r="Y712" s="379"/>
      <c r="Z712" s="379"/>
      <c r="AA712" s="379"/>
      <c r="AB712" s="379"/>
      <c r="AC712" s="379"/>
      <c r="AD712" s="379"/>
      <c r="AE712" s="379"/>
      <c r="AF712" s="379"/>
      <c r="AG712" s="379"/>
      <c r="AH712" s="379"/>
      <c r="AI712" s="379"/>
      <c r="AJ712" s="379"/>
      <c r="AK712" s="379"/>
      <c r="AL712" s="379"/>
      <c r="AM712" s="379"/>
      <c r="AN712" s="379"/>
      <c r="AO712" s="379"/>
      <c r="AP712" s="379"/>
      <c r="AQ712" s="379"/>
      <c r="AR712" s="379"/>
      <c r="AS712" s="379"/>
      <c r="AT712" s="379"/>
      <c r="AU712" s="379"/>
      <c r="AV712" s="379"/>
      <c r="AW712" s="379"/>
      <c r="AX712" s="379"/>
      <c r="AY712" s="379"/>
      <c r="AZ712" s="379"/>
      <c r="BA712" s="379"/>
      <c r="BB712" s="379"/>
      <c r="BC712" s="379"/>
      <c r="BD712" s="379"/>
      <c r="BE712" s="379"/>
      <c r="BF712" s="379"/>
      <c r="BG712" s="379"/>
      <c r="BH712" s="379"/>
      <c r="BI712" s="379"/>
      <c r="BJ712" s="380"/>
      <c r="BK712" s="200"/>
      <c r="BL712" s="129"/>
      <c r="BM712" s="160"/>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c r="DH712" s="129"/>
      <c r="DI712" s="129"/>
      <c r="DJ712" s="129"/>
      <c r="DK712" s="129"/>
      <c r="DL712" s="129"/>
      <c r="DM712" s="129"/>
      <c r="DN712" s="129"/>
      <c r="DO712" s="129"/>
      <c r="DP712" s="129"/>
      <c r="DQ712" s="129"/>
      <c r="DR712" s="129"/>
      <c r="DS712" s="129"/>
      <c r="DT712" s="129"/>
      <c r="DU712" s="129"/>
      <c r="DV712" s="129"/>
      <c r="DW712" s="129"/>
      <c r="DX712" s="129"/>
      <c r="DY712" s="129"/>
      <c r="DZ712" s="129"/>
      <c r="EA712" s="129"/>
      <c r="EB712" s="129"/>
      <c r="EC712" s="129"/>
      <c r="ED712" s="129"/>
      <c r="EE712" s="129"/>
      <c r="EF712" s="129"/>
      <c r="EG712" s="129"/>
      <c r="EH712" s="129"/>
      <c r="EI712" s="129"/>
      <c r="EJ712" s="129"/>
      <c r="EK712" s="129"/>
      <c r="EL712" s="129"/>
      <c r="EM712" s="129"/>
      <c r="EN712" s="129"/>
      <c r="EO712" s="129"/>
      <c r="EP712" s="129"/>
      <c r="EQ712" s="129"/>
      <c r="ER712" s="129"/>
      <c r="ES712" s="129"/>
      <c r="ET712" s="129"/>
      <c r="EU712" s="129"/>
      <c r="EV712" s="129"/>
      <c r="EW712" s="129"/>
    </row>
    <row r="713" spans="1:153" ht="3" customHeight="1">
      <c r="A713" s="50"/>
      <c r="B713" s="321" t="s">
        <v>185</v>
      </c>
      <c r="C713" s="332"/>
      <c r="D713" s="332"/>
      <c r="E713" s="332"/>
      <c r="F713" s="332"/>
      <c r="G713" s="332"/>
      <c r="H713" s="332"/>
      <c r="I713" s="332"/>
      <c r="J713" s="332"/>
      <c r="K713" s="332"/>
      <c r="L713" s="332"/>
      <c r="M713" s="332"/>
      <c r="N713" s="332"/>
      <c r="O713" s="332"/>
      <c r="P713" s="332"/>
      <c r="Q713" s="332"/>
      <c r="R713" s="291"/>
      <c r="S713" s="291"/>
      <c r="T713" s="291"/>
      <c r="U713" s="378" t="s">
        <v>1129</v>
      </c>
      <c r="V713" s="379"/>
      <c r="W713" s="379"/>
      <c r="X713" s="379"/>
      <c r="Y713" s="379"/>
      <c r="Z713" s="379"/>
      <c r="AA713" s="379"/>
      <c r="AB713" s="379"/>
      <c r="AC713" s="379"/>
      <c r="AD713" s="379"/>
      <c r="AE713" s="379"/>
      <c r="AF713" s="379"/>
      <c r="AG713" s="379"/>
      <c r="AH713" s="379"/>
      <c r="AI713" s="379"/>
      <c r="AJ713" s="379"/>
      <c r="AK713" s="379"/>
      <c r="AL713" s="379"/>
      <c r="AM713" s="379"/>
      <c r="AN713" s="379"/>
      <c r="AO713" s="379"/>
      <c r="AP713" s="379"/>
      <c r="AQ713" s="379"/>
      <c r="AR713" s="379"/>
      <c r="AS713" s="379"/>
      <c r="AT713" s="379"/>
      <c r="AU713" s="379"/>
      <c r="AV713" s="379"/>
      <c r="AW713" s="379"/>
      <c r="AX713" s="379"/>
      <c r="AY713" s="379"/>
      <c r="AZ713" s="379"/>
      <c r="BA713" s="379"/>
      <c r="BB713" s="379"/>
      <c r="BC713" s="379"/>
      <c r="BD713" s="379"/>
      <c r="BE713" s="379"/>
      <c r="BF713" s="379"/>
      <c r="BG713" s="379"/>
      <c r="BH713" s="379"/>
      <c r="BI713" s="379"/>
      <c r="BJ713" s="380"/>
      <c r="BK713" s="200"/>
      <c r="BL713" s="129"/>
      <c r="BM713" s="160"/>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129"/>
      <c r="CW713" s="129"/>
      <c r="CX713" s="129"/>
      <c r="CY713" s="129"/>
      <c r="CZ713" s="129"/>
      <c r="DA713" s="129"/>
      <c r="DB713" s="129"/>
      <c r="DC713" s="129"/>
      <c r="DD713" s="129"/>
      <c r="DE713" s="129"/>
      <c r="DF713" s="129"/>
      <c r="DG713" s="129"/>
      <c r="DH713" s="129"/>
      <c r="DI713" s="129"/>
      <c r="DJ713" s="129"/>
      <c r="DK713" s="129"/>
      <c r="DL713" s="129"/>
      <c r="DM713" s="129"/>
      <c r="DN713" s="129"/>
      <c r="DO713" s="129"/>
      <c r="DP713" s="129"/>
      <c r="DQ713" s="129"/>
      <c r="DR713" s="129"/>
      <c r="DS713" s="129"/>
      <c r="DT713" s="129"/>
      <c r="DU713" s="129"/>
      <c r="DV713" s="129"/>
      <c r="DW713" s="129"/>
      <c r="DX713" s="129"/>
      <c r="DY713" s="129"/>
      <c r="DZ713" s="129"/>
      <c r="EA713" s="129"/>
      <c r="EB713" s="129"/>
      <c r="EC713" s="129"/>
      <c r="ED713" s="129"/>
      <c r="EE713" s="129"/>
      <c r="EF713" s="129"/>
      <c r="EG713" s="129"/>
      <c r="EH713" s="129"/>
      <c r="EI713" s="129"/>
      <c r="EJ713" s="129"/>
      <c r="EK713" s="129"/>
      <c r="EL713" s="129"/>
      <c r="EM713" s="129"/>
      <c r="EN713" s="129"/>
      <c r="EO713" s="129"/>
      <c r="EP713" s="129"/>
      <c r="EQ713" s="129"/>
      <c r="ER713" s="129"/>
      <c r="ES713" s="129"/>
      <c r="ET713" s="129"/>
      <c r="EU713" s="129"/>
      <c r="EV713" s="129"/>
      <c r="EW713" s="129"/>
    </row>
    <row r="714" spans="1:153" ht="18.75" customHeight="1">
      <c r="A714" s="45"/>
      <c r="B714" s="333"/>
      <c r="C714" s="334"/>
      <c r="D714" s="334"/>
      <c r="E714" s="334"/>
      <c r="F714" s="334"/>
      <c r="G714" s="334"/>
      <c r="H714" s="334"/>
      <c r="I714" s="334"/>
      <c r="J714" s="334"/>
      <c r="K714" s="334"/>
      <c r="L714" s="334"/>
      <c r="M714" s="334"/>
      <c r="N714" s="334"/>
      <c r="O714" s="334"/>
      <c r="P714" s="334"/>
      <c r="Q714" s="334"/>
      <c r="R714" s="310" t="s">
        <v>3317</v>
      </c>
      <c r="S714" s="310"/>
      <c r="T714" s="310"/>
      <c r="U714" s="378"/>
      <c r="V714" s="379"/>
      <c r="W714" s="379"/>
      <c r="X714" s="379"/>
      <c r="Y714" s="379"/>
      <c r="Z714" s="379"/>
      <c r="AA714" s="379"/>
      <c r="AB714" s="379"/>
      <c r="AC714" s="379"/>
      <c r="AD714" s="379"/>
      <c r="AE714" s="379"/>
      <c r="AF714" s="379"/>
      <c r="AG714" s="379"/>
      <c r="AH714" s="379"/>
      <c r="AI714" s="379"/>
      <c r="AJ714" s="379"/>
      <c r="AK714" s="379"/>
      <c r="AL714" s="379"/>
      <c r="AM714" s="379"/>
      <c r="AN714" s="379"/>
      <c r="AO714" s="379"/>
      <c r="AP714" s="379"/>
      <c r="AQ714" s="379"/>
      <c r="AR714" s="379"/>
      <c r="AS714" s="379"/>
      <c r="AT714" s="379"/>
      <c r="AU714" s="379"/>
      <c r="AV714" s="379"/>
      <c r="AW714" s="379"/>
      <c r="AX714" s="379"/>
      <c r="AY714" s="379"/>
      <c r="AZ714" s="379"/>
      <c r="BA714" s="379"/>
      <c r="BB714" s="379"/>
      <c r="BC714" s="379"/>
      <c r="BD714" s="379"/>
      <c r="BE714" s="379"/>
      <c r="BF714" s="379"/>
      <c r="BG714" s="379"/>
      <c r="BH714" s="379"/>
      <c r="BI714" s="379"/>
      <c r="BJ714" s="380"/>
      <c r="BK714" s="200"/>
      <c r="BL714" s="130" t="str">
        <f>IF(BM714&lt;&gt;"","●","")</f>
        <v/>
      </c>
      <c r="BM714" s="132"/>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31"/>
      <c r="CW714" s="131"/>
      <c r="CX714" s="131"/>
      <c r="CY714" s="129"/>
      <c r="CZ714" s="129"/>
      <c r="DA714" s="129"/>
      <c r="DB714" s="129"/>
      <c r="DC714" s="129"/>
      <c r="DD714" s="129"/>
      <c r="DE714" s="129"/>
      <c r="DF714" s="129"/>
      <c r="DG714" s="129"/>
      <c r="DH714" s="129"/>
      <c r="DI714" s="129"/>
      <c r="DJ714" s="129"/>
      <c r="DK714" s="129"/>
      <c r="DL714" s="129"/>
      <c r="DM714" s="129"/>
      <c r="DN714" s="129"/>
      <c r="DO714" s="129"/>
      <c r="DP714" s="129"/>
      <c r="DQ714" s="129"/>
      <c r="DR714" s="129"/>
      <c r="DS714" s="129"/>
      <c r="DT714" s="129"/>
      <c r="DU714" s="129"/>
      <c r="DV714" s="129"/>
      <c r="DW714" s="129"/>
      <c r="DX714" s="129"/>
      <c r="DY714" s="129"/>
      <c r="DZ714" s="129"/>
      <c r="EA714" s="129"/>
      <c r="EB714" s="129"/>
      <c r="EC714" s="129"/>
      <c r="ED714" s="129"/>
      <c r="EE714" s="129"/>
      <c r="EF714" s="129"/>
      <c r="EG714" s="129"/>
      <c r="EH714" s="129"/>
      <c r="EI714" s="129"/>
      <c r="EJ714" s="129"/>
      <c r="EK714" s="129"/>
      <c r="EL714" s="129"/>
      <c r="EM714" s="129"/>
      <c r="EN714" s="129"/>
      <c r="EO714" s="129"/>
      <c r="EP714" s="129"/>
      <c r="EQ714" s="129"/>
      <c r="ER714" s="129"/>
      <c r="ES714" s="129"/>
      <c r="ET714" s="129"/>
      <c r="EU714" s="129"/>
      <c r="EV714" s="129"/>
      <c r="EW714" s="129"/>
    </row>
    <row r="715" spans="1:153" ht="3" customHeight="1">
      <c r="A715" s="45"/>
      <c r="B715" s="335"/>
      <c r="C715" s="336"/>
      <c r="D715" s="336"/>
      <c r="E715" s="336"/>
      <c r="F715" s="336"/>
      <c r="G715" s="336"/>
      <c r="H715" s="336"/>
      <c r="I715" s="336"/>
      <c r="J715" s="336"/>
      <c r="K715" s="336"/>
      <c r="L715" s="336"/>
      <c r="M715" s="336"/>
      <c r="N715" s="336"/>
      <c r="O715" s="336"/>
      <c r="P715" s="336"/>
      <c r="Q715" s="336"/>
      <c r="R715" s="126"/>
      <c r="S715" s="126"/>
      <c r="T715" s="126"/>
      <c r="U715" s="378"/>
      <c r="V715" s="379"/>
      <c r="W715" s="379"/>
      <c r="X715" s="379"/>
      <c r="Y715" s="379"/>
      <c r="Z715" s="379"/>
      <c r="AA715" s="379"/>
      <c r="AB715" s="379"/>
      <c r="AC715" s="379"/>
      <c r="AD715" s="379"/>
      <c r="AE715" s="379"/>
      <c r="AF715" s="379"/>
      <c r="AG715" s="379"/>
      <c r="AH715" s="379"/>
      <c r="AI715" s="379"/>
      <c r="AJ715" s="379"/>
      <c r="AK715" s="379"/>
      <c r="AL715" s="379"/>
      <c r="AM715" s="379"/>
      <c r="AN715" s="379"/>
      <c r="AO715" s="379"/>
      <c r="AP715" s="379"/>
      <c r="AQ715" s="379"/>
      <c r="AR715" s="379"/>
      <c r="AS715" s="379"/>
      <c r="AT715" s="379"/>
      <c r="AU715" s="379"/>
      <c r="AV715" s="379"/>
      <c r="AW715" s="379"/>
      <c r="AX715" s="379"/>
      <c r="AY715" s="379"/>
      <c r="AZ715" s="379"/>
      <c r="BA715" s="379"/>
      <c r="BB715" s="379"/>
      <c r="BC715" s="379"/>
      <c r="BD715" s="379"/>
      <c r="BE715" s="379"/>
      <c r="BF715" s="379"/>
      <c r="BG715" s="379"/>
      <c r="BH715" s="379"/>
      <c r="BI715" s="379"/>
      <c r="BJ715" s="380"/>
      <c r="BK715" s="200"/>
      <c r="BL715" s="129"/>
      <c r="BM715" s="160"/>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c r="DH715" s="129"/>
      <c r="DI715" s="129"/>
      <c r="DJ715" s="129"/>
      <c r="DK715" s="129"/>
      <c r="DL715" s="129"/>
      <c r="DM715" s="129"/>
      <c r="DN715" s="129"/>
      <c r="DO715" s="129"/>
      <c r="DP715" s="129"/>
      <c r="DQ715" s="129"/>
      <c r="DR715" s="129"/>
      <c r="DS715" s="129"/>
      <c r="DT715" s="129"/>
      <c r="DU715" s="129"/>
      <c r="DV715" s="129"/>
      <c r="DW715" s="129"/>
      <c r="DX715" s="129"/>
      <c r="DY715" s="129"/>
      <c r="DZ715" s="129"/>
      <c r="EA715" s="129"/>
      <c r="EB715" s="129"/>
      <c r="EC715" s="129"/>
      <c r="ED715" s="129"/>
      <c r="EE715" s="129"/>
      <c r="EF715" s="129"/>
      <c r="EG715" s="129"/>
      <c r="EH715" s="129"/>
      <c r="EI715" s="129"/>
      <c r="EJ715" s="129"/>
      <c r="EK715" s="129"/>
      <c r="EL715" s="129"/>
      <c r="EM715" s="129"/>
      <c r="EN715" s="129"/>
      <c r="EO715" s="129"/>
      <c r="EP715" s="129"/>
      <c r="EQ715" s="129"/>
      <c r="ER715" s="129"/>
      <c r="ES715" s="129"/>
      <c r="ET715" s="129"/>
      <c r="EU715" s="129"/>
      <c r="EV715" s="129"/>
      <c r="EW715" s="129"/>
    </row>
    <row r="716" spans="1:153" ht="3" customHeight="1">
      <c r="A716" s="50"/>
      <c r="B716" s="321" t="s">
        <v>186</v>
      </c>
      <c r="C716" s="332"/>
      <c r="D716" s="332"/>
      <c r="E716" s="332"/>
      <c r="F716" s="332"/>
      <c r="G716" s="332"/>
      <c r="H716" s="332"/>
      <c r="I716" s="332"/>
      <c r="J716" s="332"/>
      <c r="K716" s="332"/>
      <c r="L716" s="332"/>
      <c r="M716" s="332"/>
      <c r="N716" s="332"/>
      <c r="O716" s="332"/>
      <c r="P716" s="332"/>
      <c r="Q716" s="332"/>
      <c r="R716" s="291"/>
      <c r="S716" s="291"/>
      <c r="T716" s="291"/>
      <c r="U716" s="378" t="s">
        <v>1129</v>
      </c>
      <c r="V716" s="379"/>
      <c r="W716" s="379"/>
      <c r="X716" s="379"/>
      <c r="Y716" s="379"/>
      <c r="Z716" s="379"/>
      <c r="AA716" s="379"/>
      <c r="AB716" s="379"/>
      <c r="AC716" s="379"/>
      <c r="AD716" s="379"/>
      <c r="AE716" s="379"/>
      <c r="AF716" s="379"/>
      <c r="AG716" s="379"/>
      <c r="AH716" s="379"/>
      <c r="AI716" s="379"/>
      <c r="AJ716" s="379"/>
      <c r="AK716" s="379"/>
      <c r="AL716" s="379"/>
      <c r="AM716" s="379"/>
      <c r="AN716" s="379"/>
      <c r="AO716" s="379"/>
      <c r="AP716" s="379"/>
      <c r="AQ716" s="379"/>
      <c r="AR716" s="379"/>
      <c r="AS716" s="379"/>
      <c r="AT716" s="379"/>
      <c r="AU716" s="379"/>
      <c r="AV716" s="379"/>
      <c r="AW716" s="379"/>
      <c r="AX716" s="379"/>
      <c r="AY716" s="379"/>
      <c r="AZ716" s="379"/>
      <c r="BA716" s="379"/>
      <c r="BB716" s="379"/>
      <c r="BC716" s="379"/>
      <c r="BD716" s="379"/>
      <c r="BE716" s="379"/>
      <c r="BF716" s="379"/>
      <c r="BG716" s="379"/>
      <c r="BH716" s="379"/>
      <c r="BI716" s="379"/>
      <c r="BJ716" s="380"/>
      <c r="BK716" s="200"/>
      <c r="BL716" s="129"/>
      <c r="BM716" s="160"/>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129"/>
      <c r="CW716" s="129"/>
      <c r="CX716" s="129"/>
      <c r="CY716" s="129"/>
      <c r="CZ716" s="129"/>
      <c r="DA716" s="129"/>
      <c r="DB716" s="129"/>
      <c r="DC716" s="129"/>
      <c r="DD716" s="129"/>
      <c r="DE716" s="129"/>
      <c r="DF716" s="129"/>
      <c r="DG716" s="129"/>
      <c r="DH716" s="129"/>
      <c r="DI716" s="129"/>
      <c r="DJ716" s="129"/>
      <c r="DK716" s="129"/>
      <c r="DL716" s="129"/>
      <c r="DM716" s="129"/>
      <c r="DN716" s="129"/>
      <c r="DO716" s="129"/>
      <c r="DP716" s="129"/>
      <c r="DQ716" s="129"/>
      <c r="DR716" s="129"/>
      <c r="DS716" s="129"/>
      <c r="DT716" s="129"/>
      <c r="DU716" s="129"/>
      <c r="DV716" s="129"/>
      <c r="DW716" s="129"/>
      <c r="DX716" s="129"/>
      <c r="DY716" s="129"/>
      <c r="DZ716" s="129"/>
      <c r="EA716" s="129"/>
      <c r="EB716" s="129"/>
      <c r="EC716" s="129"/>
      <c r="ED716" s="129"/>
      <c r="EE716" s="129"/>
      <c r="EF716" s="129"/>
      <c r="EG716" s="129"/>
      <c r="EH716" s="129"/>
      <c r="EI716" s="129"/>
      <c r="EJ716" s="129"/>
      <c r="EK716" s="129"/>
      <c r="EL716" s="129"/>
      <c r="EM716" s="129"/>
      <c r="EN716" s="129"/>
      <c r="EO716" s="129"/>
      <c r="EP716" s="129"/>
      <c r="EQ716" s="129"/>
      <c r="ER716" s="129"/>
      <c r="ES716" s="129"/>
      <c r="ET716" s="129"/>
      <c r="EU716" s="129"/>
      <c r="EV716" s="129"/>
      <c r="EW716" s="129"/>
    </row>
    <row r="717" spans="1:153" ht="18.75" customHeight="1">
      <c r="A717" s="45"/>
      <c r="B717" s="333"/>
      <c r="C717" s="334"/>
      <c r="D717" s="334"/>
      <c r="E717" s="334"/>
      <c r="F717" s="334"/>
      <c r="G717" s="334"/>
      <c r="H717" s="334"/>
      <c r="I717" s="334"/>
      <c r="J717" s="334"/>
      <c r="K717" s="334"/>
      <c r="L717" s="334"/>
      <c r="M717" s="334"/>
      <c r="N717" s="334"/>
      <c r="O717" s="334"/>
      <c r="P717" s="334"/>
      <c r="Q717" s="334"/>
      <c r="R717" s="310" t="s">
        <v>3318</v>
      </c>
      <c r="S717" s="310"/>
      <c r="T717" s="310"/>
      <c r="U717" s="378"/>
      <c r="V717" s="379"/>
      <c r="W717" s="379"/>
      <c r="X717" s="379"/>
      <c r="Y717" s="379"/>
      <c r="Z717" s="379"/>
      <c r="AA717" s="379"/>
      <c r="AB717" s="379"/>
      <c r="AC717" s="379"/>
      <c r="AD717" s="379"/>
      <c r="AE717" s="379"/>
      <c r="AF717" s="379"/>
      <c r="AG717" s="379"/>
      <c r="AH717" s="379"/>
      <c r="AI717" s="379"/>
      <c r="AJ717" s="379"/>
      <c r="AK717" s="379"/>
      <c r="AL717" s="379"/>
      <c r="AM717" s="379"/>
      <c r="AN717" s="379"/>
      <c r="AO717" s="379"/>
      <c r="AP717" s="379"/>
      <c r="AQ717" s="379"/>
      <c r="AR717" s="379"/>
      <c r="AS717" s="379"/>
      <c r="AT717" s="379"/>
      <c r="AU717" s="379"/>
      <c r="AV717" s="379"/>
      <c r="AW717" s="379"/>
      <c r="AX717" s="379"/>
      <c r="AY717" s="379"/>
      <c r="AZ717" s="379"/>
      <c r="BA717" s="379"/>
      <c r="BB717" s="379"/>
      <c r="BC717" s="379"/>
      <c r="BD717" s="379"/>
      <c r="BE717" s="379"/>
      <c r="BF717" s="379"/>
      <c r="BG717" s="379"/>
      <c r="BH717" s="379"/>
      <c r="BI717" s="379"/>
      <c r="BJ717" s="380"/>
      <c r="BK717" s="200"/>
      <c r="BL717" s="130" t="str">
        <f>IF(BM717&lt;&gt;"","●","")</f>
        <v/>
      </c>
      <c r="BM717" s="132"/>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31"/>
      <c r="CW717" s="131"/>
      <c r="CX717" s="131"/>
      <c r="CY717" s="129"/>
      <c r="CZ717" s="129"/>
      <c r="DA717" s="129"/>
      <c r="DB717" s="129"/>
      <c r="DC717" s="129"/>
      <c r="DD717" s="129"/>
      <c r="DE717" s="129"/>
      <c r="DF717" s="129"/>
      <c r="DG717" s="129"/>
      <c r="DH717" s="129"/>
      <c r="DI717" s="129"/>
      <c r="DJ717" s="129"/>
      <c r="DK717" s="129"/>
      <c r="DL717" s="129"/>
      <c r="DM717" s="129"/>
      <c r="DN717" s="129"/>
      <c r="DO717" s="129"/>
      <c r="DP717" s="129"/>
      <c r="DQ717" s="129"/>
      <c r="DR717" s="129"/>
      <c r="DS717" s="129"/>
      <c r="DT717" s="129"/>
      <c r="DU717" s="129"/>
      <c r="DV717" s="129"/>
      <c r="DW717" s="129"/>
      <c r="DX717" s="129"/>
      <c r="DY717" s="129"/>
      <c r="DZ717" s="129"/>
      <c r="EA717" s="129"/>
      <c r="EB717" s="129"/>
      <c r="EC717" s="129"/>
      <c r="ED717" s="129"/>
      <c r="EE717" s="129"/>
      <c r="EF717" s="129"/>
      <c r="EG717" s="129"/>
      <c r="EH717" s="129"/>
      <c r="EI717" s="129"/>
      <c r="EJ717" s="129"/>
      <c r="EK717" s="129"/>
      <c r="EL717" s="129"/>
      <c r="EM717" s="129"/>
      <c r="EN717" s="129"/>
      <c r="EO717" s="129"/>
      <c r="EP717" s="129"/>
      <c r="EQ717" s="129"/>
      <c r="ER717" s="129"/>
      <c r="ES717" s="129"/>
      <c r="ET717" s="129"/>
      <c r="EU717" s="129"/>
      <c r="EV717" s="129"/>
      <c r="EW717" s="129"/>
    </row>
    <row r="718" spans="1:153" ht="3" customHeight="1">
      <c r="A718" s="45"/>
      <c r="B718" s="335"/>
      <c r="C718" s="336"/>
      <c r="D718" s="336"/>
      <c r="E718" s="336"/>
      <c r="F718" s="336"/>
      <c r="G718" s="336"/>
      <c r="H718" s="336"/>
      <c r="I718" s="336"/>
      <c r="J718" s="336"/>
      <c r="K718" s="336"/>
      <c r="L718" s="336"/>
      <c r="M718" s="336"/>
      <c r="N718" s="336"/>
      <c r="O718" s="336"/>
      <c r="P718" s="336"/>
      <c r="Q718" s="336"/>
      <c r="R718" s="126"/>
      <c r="S718" s="126"/>
      <c r="T718" s="126"/>
      <c r="U718" s="378"/>
      <c r="V718" s="379"/>
      <c r="W718" s="379"/>
      <c r="X718" s="379"/>
      <c r="Y718" s="379"/>
      <c r="Z718" s="379"/>
      <c r="AA718" s="379"/>
      <c r="AB718" s="379"/>
      <c r="AC718" s="379"/>
      <c r="AD718" s="379"/>
      <c r="AE718" s="379"/>
      <c r="AF718" s="379"/>
      <c r="AG718" s="379"/>
      <c r="AH718" s="379"/>
      <c r="AI718" s="379"/>
      <c r="AJ718" s="379"/>
      <c r="AK718" s="379"/>
      <c r="AL718" s="379"/>
      <c r="AM718" s="379"/>
      <c r="AN718" s="379"/>
      <c r="AO718" s="379"/>
      <c r="AP718" s="379"/>
      <c r="AQ718" s="379"/>
      <c r="AR718" s="379"/>
      <c r="AS718" s="379"/>
      <c r="AT718" s="379"/>
      <c r="AU718" s="379"/>
      <c r="AV718" s="379"/>
      <c r="AW718" s="379"/>
      <c r="AX718" s="379"/>
      <c r="AY718" s="379"/>
      <c r="AZ718" s="379"/>
      <c r="BA718" s="379"/>
      <c r="BB718" s="379"/>
      <c r="BC718" s="379"/>
      <c r="BD718" s="379"/>
      <c r="BE718" s="379"/>
      <c r="BF718" s="379"/>
      <c r="BG718" s="379"/>
      <c r="BH718" s="379"/>
      <c r="BI718" s="379"/>
      <c r="BJ718" s="380"/>
      <c r="BK718" s="200"/>
      <c r="BL718" s="129"/>
      <c r="BM718" s="160"/>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c r="DH718" s="129"/>
      <c r="DI718" s="129"/>
      <c r="DJ718" s="129"/>
      <c r="DK718" s="129"/>
      <c r="DL718" s="129"/>
      <c r="DM718" s="129"/>
      <c r="DN718" s="129"/>
      <c r="DO718" s="129"/>
      <c r="DP718" s="129"/>
      <c r="DQ718" s="129"/>
      <c r="DR718" s="129"/>
      <c r="DS718" s="129"/>
      <c r="DT718" s="129"/>
      <c r="DU718" s="129"/>
      <c r="DV718" s="129"/>
      <c r="DW718" s="129"/>
      <c r="DX718" s="129"/>
      <c r="DY718" s="129"/>
      <c r="DZ718" s="129"/>
      <c r="EA718" s="129"/>
      <c r="EB718" s="129"/>
      <c r="EC718" s="129"/>
      <c r="ED718" s="129"/>
      <c r="EE718" s="129"/>
      <c r="EF718" s="129"/>
      <c r="EG718" s="129"/>
      <c r="EH718" s="129"/>
      <c r="EI718" s="129"/>
      <c r="EJ718" s="129"/>
      <c r="EK718" s="129"/>
      <c r="EL718" s="129"/>
      <c r="EM718" s="129"/>
      <c r="EN718" s="129"/>
      <c r="EO718" s="129"/>
      <c r="EP718" s="129"/>
      <c r="EQ718" s="129"/>
      <c r="ER718" s="129"/>
      <c r="ES718" s="129"/>
      <c r="ET718" s="129"/>
      <c r="EU718" s="129"/>
      <c r="EV718" s="129"/>
      <c r="EW718" s="129"/>
    </row>
    <row r="719" spans="1:153" ht="3" customHeight="1">
      <c r="A719" s="50"/>
      <c r="B719" s="321" t="s">
        <v>196</v>
      </c>
      <c r="C719" s="332"/>
      <c r="D719" s="332"/>
      <c r="E719" s="332"/>
      <c r="F719" s="332"/>
      <c r="G719" s="332"/>
      <c r="H719" s="332"/>
      <c r="I719" s="332"/>
      <c r="J719" s="332"/>
      <c r="K719" s="332"/>
      <c r="L719" s="332"/>
      <c r="M719" s="332"/>
      <c r="N719" s="332"/>
      <c r="O719" s="332"/>
      <c r="P719" s="332"/>
      <c r="Q719" s="332"/>
      <c r="R719" s="291"/>
      <c r="S719" s="291"/>
      <c r="T719" s="291"/>
      <c r="U719" s="378" t="s">
        <v>1129</v>
      </c>
      <c r="V719" s="379"/>
      <c r="W719" s="379"/>
      <c r="X719" s="379"/>
      <c r="Y719" s="379"/>
      <c r="Z719" s="379"/>
      <c r="AA719" s="379"/>
      <c r="AB719" s="379"/>
      <c r="AC719" s="379"/>
      <c r="AD719" s="379"/>
      <c r="AE719" s="379"/>
      <c r="AF719" s="379"/>
      <c r="AG719" s="379"/>
      <c r="AH719" s="379"/>
      <c r="AI719" s="379"/>
      <c r="AJ719" s="379"/>
      <c r="AK719" s="379"/>
      <c r="AL719" s="379"/>
      <c r="AM719" s="379"/>
      <c r="AN719" s="379"/>
      <c r="AO719" s="379"/>
      <c r="AP719" s="379"/>
      <c r="AQ719" s="379"/>
      <c r="AR719" s="379"/>
      <c r="AS719" s="379"/>
      <c r="AT719" s="379"/>
      <c r="AU719" s="379"/>
      <c r="AV719" s="379"/>
      <c r="AW719" s="379"/>
      <c r="AX719" s="379"/>
      <c r="AY719" s="379"/>
      <c r="AZ719" s="379"/>
      <c r="BA719" s="379"/>
      <c r="BB719" s="379"/>
      <c r="BC719" s="379"/>
      <c r="BD719" s="379"/>
      <c r="BE719" s="379"/>
      <c r="BF719" s="379"/>
      <c r="BG719" s="379"/>
      <c r="BH719" s="379"/>
      <c r="BI719" s="379"/>
      <c r="BJ719" s="380"/>
      <c r="BK719" s="200"/>
      <c r="BL719" s="129"/>
      <c r="BM719" s="160"/>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129"/>
      <c r="CW719" s="129"/>
      <c r="CX719" s="129"/>
      <c r="CY719" s="129"/>
      <c r="CZ719" s="129"/>
      <c r="DA719" s="129"/>
      <c r="DB719" s="129"/>
      <c r="DC719" s="129"/>
      <c r="DD719" s="129"/>
      <c r="DE719" s="129"/>
      <c r="DF719" s="129"/>
      <c r="DG719" s="129"/>
      <c r="DH719" s="129"/>
      <c r="DI719" s="129"/>
      <c r="DJ719" s="129"/>
      <c r="DK719" s="129"/>
      <c r="DL719" s="129"/>
      <c r="DM719" s="129"/>
      <c r="DN719" s="129"/>
      <c r="DO719" s="129"/>
      <c r="DP719" s="129"/>
      <c r="DQ719" s="129"/>
      <c r="DR719" s="129"/>
      <c r="DS719" s="129"/>
      <c r="DT719" s="129"/>
      <c r="DU719" s="129"/>
      <c r="DV719" s="129"/>
      <c r="DW719" s="129"/>
      <c r="DX719" s="129"/>
      <c r="DY719" s="129"/>
      <c r="DZ719" s="129"/>
      <c r="EA719" s="129"/>
      <c r="EB719" s="129"/>
      <c r="EC719" s="129"/>
      <c r="ED719" s="129"/>
      <c r="EE719" s="129"/>
      <c r="EF719" s="129"/>
      <c r="EG719" s="129"/>
      <c r="EH719" s="129"/>
      <c r="EI719" s="129"/>
      <c r="EJ719" s="129"/>
      <c r="EK719" s="129"/>
      <c r="EL719" s="129"/>
      <c r="EM719" s="129"/>
      <c r="EN719" s="129"/>
      <c r="EO719" s="129"/>
      <c r="EP719" s="129"/>
      <c r="EQ719" s="129"/>
      <c r="ER719" s="129"/>
      <c r="ES719" s="129"/>
      <c r="ET719" s="129"/>
      <c r="EU719" s="129"/>
      <c r="EV719" s="129"/>
      <c r="EW719" s="129"/>
    </row>
    <row r="720" spans="1:153" ht="18.75" customHeight="1">
      <c r="A720" s="45"/>
      <c r="B720" s="333"/>
      <c r="C720" s="334"/>
      <c r="D720" s="334"/>
      <c r="E720" s="334"/>
      <c r="F720" s="334"/>
      <c r="G720" s="334"/>
      <c r="H720" s="334"/>
      <c r="I720" s="334"/>
      <c r="J720" s="334"/>
      <c r="K720" s="334"/>
      <c r="L720" s="334"/>
      <c r="M720" s="334"/>
      <c r="N720" s="334"/>
      <c r="O720" s="334"/>
      <c r="P720" s="334"/>
      <c r="Q720" s="334"/>
      <c r="R720" s="310" t="s">
        <v>3319</v>
      </c>
      <c r="S720" s="310"/>
      <c r="T720" s="310"/>
      <c r="U720" s="378"/>
      <c r="V720" s="379"/>
      <c r="W720" s="379"/>
      <c r="X720" s="379"/>
      <c r="Y720" s="379"/>
      <c r="Z720" s="379"/>
      <c r="AA720" s="379"/>
      <c r="AB720" s="379"/>
      <c r="AC720" s="379"/>
      <c r="AD720" s="379"/>
      <c r="AE720" s="379"/>
      <c r="AF720" s="379"/>
      <c r="AG720" s="379"/>
      <c r="AH720" s="379"/>
      <c r="AI720" s="379"/>
      <c r="AJ720" s="379"/>
      <c r="AK720" s="379"/>
      <c r="AL720" s="379"/>
      <c r="AM720" s="379"/>
      <c r="AN720" s="379"/>
      <c r="AO720" s="379"/>
      <c r="AP720" s="379"/>
      <c r="AQ720" s="379"/>
      <c r="AR720" s="379"/>
      <c r="AS720" s="379"/>
      <c r="AT720" s="379"/>
      <c r="AU720" s="379"/>
      <c r="AV720" s="379"/>
      <c r="AW720" s="379"/>
      <c r="AX720" s="379"/>
      <c r="AY720" s="379"/>
      <c r="AZ720" s="379"/>
      <c r="BA720" s="379"/>
      <c r="BB720" s="379"/>
      <c r="BC720" s="379"/>
      <c r="BD720" s="379"/>
      <c r="BE720" s="379"/>
      <c r="BF720" s="379"/>
      <c r="BG720" s="379"/>
      <c r="BH720" s="379"/>
      <c r="BI720" s="379"/>
      <c r="BJ720" s="380"/>
      <c r="BK720" s="200"/>
      <c r="BL720" s="130" t="str">
        <f>IF(BM720&lt;&gt;"","●","")</f>
        <v/>
      </c>
      <c r="BM720" s="132"/>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31"/>
      <c r="CW720" s="131"/>
      <c r="CX720" s="131"/>
      <c r="CY720" s="129"/>
      <c r="CZ720" s="129"/>
      <c r="DA720" s="129"/>
      <c r="DB720" s="129"/>
      <c r="DC720" s="129"/>
      <c r="DD720" s="129"/>
      <c r="DE720" s="129"/>
      <c r="DF720" s="129"/>
      <c r="DG720" s="129"/>
      <c r="DH720" s="129"/>
      <c r="DI720" s="129"/>
      <c r="DJ720" s="129"/>
      <c r="DK720" s="129"/>
      <c r="DL720" s="129"/>
      <c r="DM720" s="129"/>
      <c r="DN720" s="129"/>
      <c r="DO720" s="129"/>
      <c r="DP720" s="129"/>
      <c r="DQ720" s="129"/>
      <c r="DR720" s="129"/>
      <c r="DS720" s="129"/>
      <c r="DT720" s="129"/>
      <c r="DU720" s="129"/>
      <c r="DV720" s="129"/>
      <c r="DW720" s="129"/>
      <c r="DX720" s="129"/>
      <c r="DY720" s="129"/>
      <c r="DZ720" s="129"/>
      <c r="EA720" s="129"/>
      <c r="EB720" s="129"/>
      <c r="EC720" s="129"/>
      <c r="ED720" s="129"/>
      <c r="EE720" s="129"/>
      <c r="EF720" s="129"/>
      <c r="EG720" s="129"/>
      <c r="EH720" s="129"/>
      <c r="EI720" s="129"/>
      <c r="EJ720" s="129"/>
      <c r="EK720" s="129"/>
      <c r="EL720" s="129"/>
      <c r="EM720" s="129"/>
      <c r="EN720" s="129"/>
      <c r="EO720" s="129"/>
      <c r="EP720" s="129"/>
      <c r="EQ720" s="129"/>
      <c r="ER720" s="129"/>
      <c r="ES720" s="129"/>
      <c r="ET720" s="129"/>
      <c r="EU720" s="129"/>
      <c r="EV720" s="129"/>
      <c r="EW720" s="129"/>
    </row>
    <row r="721" spans="1:153" ht="3" customHeight="1">
      <c r="A721" s="45"/>
      <c r="B721" s="335"/>
      <c r="C721" s="336"/>
      <c r="D721" s="336"/>
      <c r="E721" s="336"/>
      <c r="F721" s="336"/>
      <c r="G721" s="336"/>
      <c r="H721" s="336"/>
      <c r="I721" s="336"/>
      <c r="J721" s="336"/>
      <c r="K721" s="336"/>
      <c r="L721" s="336"/>
      <c r="M721" s="336"/>
      <c r="N721" s="336"/>
      <c r="O721" s="336"/>
      <c r="P721" s="336"/>
      <c r="Q721" s="336"/>
      <c r="R721" s="126"/>
      <c r="S721" s="126"/>
      <c r="T721" s="126"/>
      <c r="U721" s="378"/>
      <c r="V721" s="379"/>
      <c r="W721" s="379"/>
      <c r="X721" s="379"/>
      <c r="Y721" s="379"/>
      <c r="Z721" s="379"/>
      <c r="AA721" s="379"/>
      <c r="AB721" s="379"/>
      <c r="AC721" s="379"/>
      <c r="AD721" s="379"/>
      <c r="AE721" s="379"/>
      <c r="AF721" s="379"/>
      <c r="AG721" s="379"/>
      <c r="AH721" s="379"/>
      <c r="AI721" s="379"/>
      <c r="AJ721" s="379"/>
      <c r="AK721" s="379"/>
      <c r="AL721" s="379"/>
      <c r="AM721" s="379"/>
      <c r="AN721" s="379"/>
      <c r="AO721" s="379"/>
      <c r="AP721" s="379"/>
      <c r="AQ721" s="379"/>
      <c r="AR721" s="379"/>
      <c r="AS721" s="379"/>
      <c r="AT721" s="379"/>
      <c r="AU721" s="379"/>
      <c r="AV721" s="379"/>
      <c r="AW721" s="379"/>
      <c r="AX721" s="379"/>
      <c r="AY721" s="379"/>
      <c r="AZ721" s="379"/>
      <c r="BA721" s="379"/>
      <c r="BB721" s="379"/>
      <c r="BC721" s="379"/>
      <c r="BD721" s="379"/>
      <c r="BE721" s="379"/>
      <c r="BF721" s="379"/>
      <c r="BG721" s="379"/>
      <c r="BH721" s="379"/>
      <c r="BI721" s="379"/>
      <c r="BJ721" s="380"/>
      <c r="BK721" s="200"/>
      <c r="BL721" s="129"/>
      <c r="BM721" s="160"/>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c r="DH721" s="129"/>
      <c r="DI721" s="129"/>
      <c r="DJ721" s="129"/>
      <c r="DK721" s="129"/>
      <c r="DL721" s="129"/>
      <c r="DM721" s="129"/>
      <c r="DN721" s="129"/>
      <c r="DO721" s="129"/>
      <c r="DP721" s="129"/>
      <c r="DQ721" s="129"/>
      <c r="DR721" s="129"/>
      <c r="DS721" s="129"/>
      <c r="DT721" s="129"/>
      <c r="DU721" s="129"/>
      <c r="DV721" s="129"/>
      <c r="DW721" s="129"/>
      <c r="DX721" s="129"/>
      <c r="DY721" s="129"/>
      <c r="DZ721" s="129"/>
      <c r="EA721" s="129"/>
      <c r="EB721" s="129"/>
      <c r="EC721" s="129"/>
      <c r="ED721" s="129"/>
      <c r="EE721" s="129"/>
      <c r="EF721" s="129"/>
      <c r="EG721" s="129"/>
      <c r="EH721" s="129"/>
      <c r="EI721" s="129"/>
      <c r="EJ721" s="129"/>
      <c r="EK721" s="129"/>
      <c r="EL721" s="129"/>
      <c r="EM721" s="129"/>
      <c r="EN721" s="129"/>
      <c r="EO721" s="129"/>
      <c r="EP721" s="129"/>
      <c r="EQ721" s="129"/>
      <c r="ER721" s="129"/>
      <c r="ES721" s="129"/>
      <c r="ET721" s="129"/>
      <c r="EU721" s="129"/>
      <c r="EV721" s="129"/>
      <c r="EW721" s="129"/>
    </row>
    <row r="722" spans="1:153" ht="3" customHeight="1">
      <c r="A722" s="50"/>
      <c r="B722" s="402" t="s">
        <v>187</v>
      </c>
      <c r="C722" s="403"/>
      <c r="D722" s="403"/>
      <c r="E722" s="403"/>
      <c r="F722" s="403"/>
      <c r="G722" s="403"/>
      <c r="H722" s="403"/>
      <c r="I722" s="403"/>
      <c r="J722" s="403"/>
      <c r="K722" s="403"/>
      <c r="L722" s="403"/>
      <c r="M722" s="403"/>
      <c r="N722" s="403"/>
      <c r="O722" s="403"/>
      <c r="P722" s="403"/>
      <c r="Q722" s="403"/>
      <c r="R722" s="291"/>
      <c r="S722" s="291"/>
      <c r="T722" s="291"/>
      <c r="U722" s="378" t="s">
        <v>1129</v>
      </c>
      <c r="V722" s="379"/>
      <c r="W722" s="379"/>
      <c r="X722" s="379"/>
      <c r="Y722" s="379"/>
      <c r="Z722" s="379"/>
      <c r="AA722" s="379"/>
      <c r="AB722" s="379"/>
      <c r="AC722" s="379"/>
      <c r="AD722" s="379"/>
      <c r="AE722" s="379"/>
      <c r="AF722" s="379"/>
      <c r="AG722" s="379"/>
      <c r="AH722" s="379"/>
      <c r="AI722" s="379"/>
      <c r="AJ722" s="379"/>
      <c r="AK722" s="379"/>
      <c r="AL722" s="379"/>
      <c r="AM722" s="379"/>
      <c r="AN722" s="379"/>
      <c r="AO722" s="379"/>
      <c r="AP722" s="379"/>
      <c r="AQ722" s="379"/>
      <c r="AR722" s="379"/>
      <c r="AS722" s="379"/>
      <c r="AT722" s="379"/>
      <c r="AU722" s="379"/>
      <c r="AV722" s="379"/>
      <c r="AW722" s="379"/>
      <c r="AX722" s="379"/>
      <c r="AY722" s="379"/>
      <c r="AZ722" s="379"/>
      <c r="BA722" s="379"/>
      <c r="BB722" s="379"/>
      <c r="BC722" s="379"/>
      <c r="BD722" s="379"/>
      <c r="BE722" s="379"/>
      <c r="BF722" s="379"/>
      <c r="BG722" s="379"/>
      <c r="BH722" s="379"/>
      <c r="BI722" s="379"/>
      <c r="BJ722" s="380"/>
      <c r="BK722" s="200"/>
      <c r="BL722" s="129"/>
      <c r="BM722" s="160"/>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129"/>
      <c r="CW722" s="129"/>
      <c r="CX722" s="129"/>
      <c r="CY722" s="129"/>
      <c r="CZ722" s="129"/>
      <c r="DA722" s="129"/>
      <c r="DB722" s="129"/>
      <c r="DC722" s="129"/>
      <c r="DD722" s="129"/>
      <c r="DE722" s="129"/>
      <c r="DF722" s="129"/>
      <c r="DG722" s="129"/>
      <c r="DH722" s="129"/>
      <c r="DI722" s="129"/>
      <c r="DJ722" s="129"/>
      <c r="DK722" s="129"/>
      <c r="DL722" s="129"/>
      <c r="DM722" s="129"/>
      <c r="DN722" s="129"/>
      <c r="DO722" s="129"/>
      <c r="DP722" s="129"/>
      <c r="DQ722" s="129"/>
      <c r="DR722" s="129"/>
      <c r="DS722" s="129"/>
      <c r="DT722" s="129"/>
      <c r="DU722" s="129"/>
      <c r="DV722" s="129"/>
      <c r="DW722" s="129"/>
      <c r="DX722" s="129"/>
      <c r="DY722" s="129"/>
      <c r="DZ722" s="129"/>
      <c r="EA722" s="129"/>
      <c r="EB722" s="129"/>
      <c r="EC722" s="129"/>
      <c r="ED722" s="129"/>
      <c r="EE722" s="129"/>
      <c r="EF722" s="129"/>
      <c r="EG722" s="129"/>
      <c r="EH722" s="129"/>
      <c r="EI722" s="129"/>
      <c r="EJ722" s="129"/>
      <c r="EK722" s="129"/>
      <c r="EL722" s="129"/>
      <c r="EM722" s="129"/>
      <c r="EN722" s="129"/>
      <c r="EO722" s="129"/>
      <c r="EP722" s="129"/>
      <c r="EQ722" s="129"/>
      <c r="ER722" s="129"/>
      <c r="ES722" s="129"/>
      <c r="ET722" s="129"/>
      <c r="EU722" s="129"/>
      <c r="EV722" s="129"/>
      <c r="EW722" s="129"/>
    </row>
    <row r="723" spans="1:153" ht="18.75" customHeight="1">
      <c r="A723" s="45"/>
      <c r="B723" s="404"/>
      <c r="C723" s="405"/>
      <c r="D723" s="405"/>
      <c r="E723" s="405"/>
      <c r="F723" s="405"/>
      <c r="G723" s="405"/>
      <c r="H723" s="405"/>
      <c r="I723" s="405"/>
      <c r="J723" s="405"/>
      <c r="K723" s="405"/>
      <c r="L723" s="405"/>
      <c r="M723" s="405"/>
      <c r="N723" s="405"/>
      <c r="O723" s="405"/>
      <c r="P723" s="405"/>
      <c r="Q723" s="405"/>
      <c r="R723" s="310" t="s">
        <v>3320</v>
      </c>
      <c r="S723" s="310"/>
      <c r="T723" s="310"/>
      <c r="U723" s="378"/>
      <c r="V723" s="379"/>
      <c r="W723" s="379"/>
      <c r="X723" s="379"/>
      <c r="Y723" s="379"/>
      <c r="Z723" s="379"/>
      <c r="AA723" s="379"/>
      <c r="AB723" s="379"/>
      <c r="AC723" s="379"/>
      <c r="AD723" s="379"/>
      <c r="AE723" s="379"/>
      <c r="AF723" s="379"/>
      <c r="AG723" s="379"/>
      <c r="AH723" s="379"/>
      <c r="AI723" s="379"/>
      <c r="AJ723" s="379"/>
      <c r="AK723" s="379"/>
      <c r="AL723" s="379"/>
      <c r="AM723" s="379"/>
      <c r="AN723" s="379"/>
      <c r="AO723" s="379"/>
      <c r="AP723" s="379"/>
      <c r="AQ723" s="379"/>
      <c r="AR723" s="379"/>
      <c r="AS723" s="379"/>
      <c r="AT723" s="379"/>
      <c r="AU723" s="379"/>
      <c r="AV723" s="379"/>
      <c r="AW723" s="379"/>
      <c r="AX723" s="379"/>
      <c r="AY723" s="379"/>
      <c r="AZ723" s="379"/>
      <c r="BA723" s="379"/>
      <c r="BB723" s="379"/>
      <c r="BC723" s="379"/>
      <c r="BD723" s="379"/>
      <c r="BE723" s="379"/>
      <c r="BF723" s="379"/>
      <c r="BG723" s="379"/>
      <c r="BH723" s="379"/>
      <c r="BI723" s="379"/>
      <c r="BJ723" s="380"/>
      <c r="BK723" s="200"/>
      <c r="BL723" s="130" t="str">
        <f>IF(BM723&lt;&gt;"","●","")</f>
        <v/>
      </c>
      <c r="BM723" s="132"/>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31"/>
      <c r="CW723" s="131"/>
      <c r="CX723" s="131"/>
      <c r="CY723" s="129"/>
      <c r="CZ723" s="129"/>
      <c r="DA723" s="129"/>
      <c r="DB723" s="129"/>
      <c r="DC723" s="129"/>
      <c r="DD723" s="129"/>
      <c r="DE723" s="129"/>
      <c r="DF723" s="129"/>
      <c r="DG723" s="129"/>
      <c r="DH723" s="129"/>
      <c r="DI723" s="129"/>
      <c r="DJ723" s="129"/>
      <c r="DK723" s="129"/>
      <c r="DL723" s="129"/>
      <c r="DM723" s="129"/>
      <c r="DN723" s="129"/>
      <c r="DO723" s="129"/>
      <c r="DP723" s="129"/>
      <c r="DQ723" s="129"/>
      <c r="DR723" s="129"/>
      <c r="DS723" s="129"/>
      <c r="DT723" s="129"/>
      <c r="DU723" s="129"/>
      <c r="DV723" s="129"/>
      <c r="DW723" s="129"/>
      <c r="DX723" s="129"/>
      <c r="DY723" s="129"/>
      <c r="DZ723" s="129"/>
      <c r="EA723" s="129"/>
      <c r="EB723" s="129"/>
      <c r="EC723" s="129"/>
      <c r="ED723" s="129"/>
      <c r="EE723" s="129"/>
      <c r="EF723" s="129"/>
      <c r="EG723" s="129"/>
      <c r="EH723" s="129"/>
      <c r="EI723" s="129"/>
      <c r="EJ723" s="129"/>
      <c r="EK723" s="129"/>
      <c r="EL723" s="129"/>
      <c r="EM723" s="129"/>
      <c r="EN723" s="129"/>
      <c r="EO723" s="129"/>
      <c r="EP723" s="129"/>
      <c r="EQ723" s="129"/>
      <c r="ER723" s="129"/>
      <c r="ES723" s="129"/>
      <c r="ET723" s="129"/>
      <c r="EU723" s="129"/>
      <c r="EV723" s="129"/>
      <c r="EW723" s="129"/>
    </row>
    <row r="724" spans="1:153" ht="3" customHeight="1">
      <c r="A724" s="45"/>
      <c r="B724" s="406"/>
      <c r="C724" s="407"/>
      <c r="D724" s="407"/>
      <c r="E724" s="407"/>
      <c r="F724" s="407"/>
      <c r="G724" s="407"/>
      <c r="H724" s="407"/>
      <c r="I724" s="407"/>
      <c r="J724" s="407"/>
      <c r="K724" s="407"/>
      <c r="L724" s="407"/>
      <c r="M724" s="407"/>
      <c r="N724" s="407"/>
      <c r="O724" s="407"/>
      <c r="P724" s="407"/>
      <c r="Q724" s="407"/>
      <c r="R724" s="126"/>
      <c r="S724" s="126"/>
      <c r="T724" s="126"/>
      <c r="U724" s="378"/>
      <c r="V724" s="379"/>
      <c r="W724" s="379"/>
      <c r="X724" s="379"/>
      <c r="Y724" s="379"/>
      <c r="Z724" s="379"/>
      <c r="AA724" s="379"/>
      <c r="AB724" s="379"/>
      <c r="AC724" s="379"/>
      <c r="AD724" s="379"/>
      <c r="AE724" s="379"/>
      <c r="AF724" s="379"/>
      <c r="AG724" s="379"/>
      <c r="AH724" s="379"/>
      <c r="AI724" s="379"/>
      <c r="AJ724" s="379"/>
      <c r="AK724" s="379"/>
      <c r="AL724" s="379"/>
      <c r="AM724" s="379"/>
      <c r="AN724" s="379"/>
      <c r="AO724" s="379"/>
      <c r="AP724" s="379"/>
      <c r="AQ724" s="379"/>
      <c r="AR724" s="379"/>
      <c r="AS724" s="379"/>
      <c r="AT724" s="379"/>
      <c r="AU724" s="379"/>
      <c r="AV724" s="379"/>
      <c r="AW724" s="379"/>
      <c r="AX724" s="379"/>
      <c r="AY724" s="379"/>
      <c r="AZ724" s="379"/>
      <c r="BA724" s="379"/>
      <c r="BB724" s="379"/>
      <c r="BC724" s="379"/>
      <c r="BD724" s="379"/>
      <c r="BE724" s="379"/>
      <c r="BF724" s="379"/>
      <c r="BG724" s="379"/>
      <c r="BH724" s="379"/>
      <c r="BI724" s="379"/>
      <c r="BJ724" s="380"/>
      <c r="BK724" s="200"/>
      <c r="BL724" s="129"/>
      <c r="BM724" s="160"/>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c r="DH724" s="129"/>
      <c r="DI724" s="129"/>
      <c r="DJ724" s="129"/>
      <c r="DK724" s="129"/>
      <c r="DL724" s="129"/>
      <c r="DM724" s="129"/>
      <c r="DN724" s="129"/>
      <c r="DO724" s="129"/>
      <c r="DP724" s="129"/>
      <c r="DQ724" s="129"/>
      <c r="DR724" s="129"/>
      <c r="DS724" s="129"/>
      <c r="DT724" s="129"/>
      <c r="DU724" s="129"/>
      <c r="DV724" s="129"/>
      <c r="DW724" s="129"/>
      <c r="DX724" s="129"/>
      <c r="DY724" s="129"/>
      <c r="DZ724" s="129"/>
      <c r="EA724" s="129"/>
      <c r="EB724" s="129"/>
      <c r="EC724" s="129"/>
      <c r="ED724" s="129"/>
      <c r="EE724" s="129"/>
      <c r="EF724" s="129"/>
      <c r="EG724" s="129"/>
      <c r="EH724" s="129"/>
      <c r="EI724" s="129"/>
      <c r="EJ724" s="129"/>
      <c r="EK724" s="129"/>
      <c r="EL724" s="129"/>
      <c r="EM724" s="129"/>
      <c r="EN724" s="129"/>
      <c r="EO724" s="129"/>
      <c r="EP724" s="129"/>
      <c r="EQ724" s="129"/>
      <c r="ER724" s="129"/>
      <c r="ES724" s="129"/>
      <c r="ET724" s="129"/>
      <c r="EU724" s="129"/>
      <c r="EV724" s="129"/>
      <c r="EW724" s="129"/>
    </row>
    <row r="725" spans="1:153" ht="3" customHeight="1">
      <c r="A725" s="50"/>
      <c r="B725" s="402" t="s">
        <v>188</v>
      </c>
      <c r="C725" s="403"/>
      <c r="D725" s="403"/>
      <c r="E725" s="403"/>
      <c r="F725" s="403"/>
      <c r="G725" s="403"/>
      <c r="H725" s="403"/>
      <c r="I725" s="403"/>
      <c r="J725" s="403"/>
      <c r="K725" s="403"/>
      <c r="L725" s="403"/>
      <c r="M725" s="403"/>
      <c r="N725" s="403"/>
      <c r="O725" s="403"/>
      <c r="P725" s="403"/>
      <c r="Q725" s="403"/>
      <c r="R725" s="291"/>
      <c r="S725" s="291"/>
      <c r="T725" s="291"/>
      <c r="U725" s="378" t="s">
        <v>1129</v>
      </c>
      <c r="V725" s="379"/>
      <c r="W725" s="379"/>
      <c r="X725" s="379"/>
      <c r="Y725" s="379"/>
      <c r="Z725" s="379"/>
      <c r="AA725" s="379"/>
      <c r="AB725" s="379"/>
      <c r="AC725" s="379"/>
      <c r="AD725" s="379"/>
      <c r="AE725" s="379"/>
      <c r="AF725" s="379"/>
      <c r="AG725" s="379"/>
      <c r="AH725" s="379"/>
      <c r="AI725" s="379"/>
      <c r="AJ725" s="379"/>
      <c r="AK725" s="379"/>
      <c r="AL725" s="379"/>
      <c r="AM725" s="379"/>
      <c r="AN725" s="379"/>
      <c r="AO725" s="379"/>
      <c r="AP725" s="379"/>
      <c r="AQ725" s="379"/>
      <c r="AR725" s="379"/>
      <c r="AS725" s="379"/>
      <c r="AT725" s="379"/>
      <c r="AU725" s="379"/>
      <c r="AV725" s="379"/>
      <c r="AW725" s="379"/>
      <c r="AX725" s="379"/>
      <c r="AY725" s="379"/>
      <c r="AZ725" s="379"/>
      <c r="BA725" s="379"/>
      <c r="BB725" s="379"/>
      <c r="BC725" s="379"/>
      <c r="BD725" s="379"/>
      <c r="BE725" s="379"/>
      <c r="BF725" s="379"/>
      <c r="BG725" s="379"/>
      <c r="BH725" s="379"/>
      <c r="BI725" s="379"/>
      <c r="BJ725" s="380"/>
      <c r="BK725" s="200"/>
      <c r="BL725" s="129"/>
      <c r="BM725" s="160"/>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129"/>
      <c r="CW725" s="129"/>
      <c r="CX725" s="129"/>
      <c r="CY725" s="129"/>
      <c r="CZ725" s="129"/>
      <c r="DA725" s="129"/>
      <c r="DB725" s="129"/>
      <c r="DC725" s="129"/>
      <c r="DD725" s="129"/>
      <c r="DE725" s="129"/>
      <c r="DF725" s="129"/>
      <c r="DG725" s="129"/>
      <c r="DH725" s="129"/>
      <c r="DI725" s="129"/>
      <c r="DJ725" s="129"/>
      <c r="DK725" s="129"/>
      <c r="DL725" s="129"/>
      <c r="DM725" s="129"/>
      <c r="DN725" s="129"/>
      <c r="DO725" s="129"/>
      <c r="DP725" s="129"/>
      <c r="DQ725" s="129"/>
      <c r="DR725" s="129"/>
      <c r="DS725" s="129"/>
      <c r="DT725" s="129"/>
      <c r="DU725" s="129"/>
      <c r="DV725" s="129"/>
      <c r="DW725" s="129"/>
      <c r="DX725" s="129"/>
      <c r="DY725" s="129"/>
      <c r="DZ725" s="129"/>
      <c r="EA725" s="129"/>
      <c r="EB725" s="129"/>
      <c r="EC725" s="129"/>
      <c r="ED725" s="129"/>
      <c r="EE725" s="129"/>
      <c r="EF725" s="129"/>
      <c r="EG725" s="129"/>
      <c r="EH725" s="129"/>
      <c r="EI725" s="129"/>
      <c r="EJ725" s="129"/>
      <c r="EK725" s="129"/>
      <c r="EL725" s="129"/>
      <c r="EM725" s="129"/>
      <c r="EN725" s="129"/>
      <c r="EO725" s="129"/>
      <c r="EP725" s="129"/>
      <c r="EQ725" s="129"/>
      <c r="ER725" s="129"/>
      <c r="ES725" s="129"/>
      <c r="ET725" s="129"/>
      <c r="EU725" s="129"/>
      <c r="EV725" s="129"/>
      <c r="EW725" s="129"/>
    </row>
    <row r="726" spans="1:153" ht="18.75" customHeight="1">
      <c r="A726" s="45"/>
      <c r="B726" s="404"/>
      <c r="C726" s="405"/>
      <c r="D726" s="405"/>
      <c r="E726" s="405"/>
      <c r="F726" s="405"/>
      <c r="G726" s="405"/>
      <c r="H726" s="405"/>
      <c r="I726" s="405"/>
      <c r="J726" s="405"/>
      <c r="K726" s="405"/>
      <c r="L726" s="405"/>
      <c r="M726" s="405"/>
      <c r="N726" s="405"/>
      <c r="O726" s="405"/>
      <c r="P726" s="405"/>
      <c r="Q726" s="405"/>
      <c r="R726" s="310" t="s">
        <v>3321</v>
      </c>
      <c r="S726" s="310"/>
      <c r="T726" s="310"/>
      <c r="U726" s="378"/>
      <c r="V726" s="379"/>
      <c r="W726" s="379"/>
      <c r="X726" s="379"/>
      <c r="Y726" s="379"/>
      <c r="Z726" s="379"/>
      <c r="AA726" s="379"/>
      <c r="AB726" s="379"/>
      <c r="AC726" s="379"/>
      <c r="AD726" s="379"/>
      <c r="AE726" s="379"/>
      <c r="AF726" s="379"/>
      <c r="AG726" s="379"/>
      <c r="AH726" s="379"/>
      <c r="AI726" s="379"/>
      <c r="AJ726" s="379"/>
      <c r="AK726" s="379"/>
      <c r="AL726" s="379"/>
      <c r="AM726" s="379"/>
      <c r="AN726" s="379"/>
      <c r="AO726" s="379"/>
      <c r="AP726" s="379"/>
      <c r="AQ726" s="379"/>
      <c r="AR726" s="379"/>
      <c r="AS726" s="379"/>
      <c r="AT726" s="379"/>
      <c r="AU726" s="379"/>
      <c r="AV726" s="379"/>
      <c r="AW726" s="379"/>
      <c r="AX726" s="379"/>
      <c r="AY726" s="379"/>
      <c r="AZ726" s="379"/>
      <c r="BA726" s="379"/>
      <c r="BB726" s="379"/>
      <c r="BC726" s="379"/>
      <c r="BD726" s="379"/>
      <c r="BE726" s="379"/>
      <c r="BF726" s="379"/>
      <c r="BG726" s="379"/>
      <c r="BH726" s="379"/>
      <c r="BI726" s="379"/>
      <c r="BJ726" s="380"/>
      <c r="BK726" s="200"/>
      <c r="BL726" s="130" t="str">
        <f>IF(BM726&lt;&gt;"","●","")</f>
        <v/>
      </c>
      <c r="BM726" s="132"/>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31"/>
      <c r="CW726" s="131"/>
      <c r="CX726" s="131"/>
      <c r="CY726" s="129"/>
      <c r="CZ726" s="129"/>
      <c r="DA726" s="129"/>
      <c r="DB726" s="129"/>
      <c r="DC726" s="129"/>
      <c r="DD726" s="129"/>
      <c r="DE726" s="129"/>
      <c r="DF726" s="129"/>
      <c r="DG726" s="129"/>
      <c r="DH726" s="129"/>
      <c r="DI726" s="129"/>
      <c r="DJ726" s="129"/>
      <c r="DK726" s="129"/>
      <c r="DL726" s="129"/>
      <c r="DM726" s="129"/>
      <c r="DN726" s="129"/>
      <c r="DO726" s="129"/>
      <c r="DP726" s="129"/>
      <c r="DQ726" s="129"/>
      <c r="DR726" s="129"/>
      <c r="DS726" s="129"/>
      <c r="DT726" s="129"/>
      <c r="DU726" s="129"/>
      <c r="DV726" s="129"/>
      <c r="DW726" s="129"/>
      <c r="DX726" s="129"/>
      <c r="DY726" s="129"/>
      <c r="DZ726" s="129"/>
      <c r="EA726" s="129"/>
      <c r="EB726" s="129"/>
      <c r="EC726" s="129"/>
      <c r="ED726" s="129"/>
      <c r="EE726" s="129"/>
      <c r="EF726" s="129"/>
      <c r="EG726" s="129"/>
      <c r="EH726" s="129"/>
      <c r="EI726" s="129"/>
      <c r="EJ726" s="129"/>
      <c r="EK726" s="129"/>
      <c r="EL726" s="129"/>
      <c r="EM726" s="129"/>
      <c r="EN726" s="129"/>
      <c r="EO726" s="129"/>
      <c r="EP726" s="129"/>
      <c r="EQ726" s="129"/>
      <c r="ER726" s="129"/>
      <c r="ES726" s="129"/>
      <c r="ET726" s="129"/>
      <c r="EU726" s="129"/>
      <c r="EV726" s="129"/>
      <c r="EW726" s="129"/>
    </row>
    <row r="727" spans="1:153" ht="3" customHeight="1">
      <c r="A727" s="45"/>
      <c r="B727" s="406"/>
      <c r="C727" s="407"/>
      <c r="D727" s="407"/>
      <c r="E727" s="407"/>
      <c r="F727" s="407"/>
      <c r="G727" s="407"/>
      <c r="H727" s="407"/>
      <c r="I727" s="407"/>
      <c r="J727" s="407"/>
      <c r="K727" s="407"/>
      <c r="L727" s="407"/>
      <c r="M727" s="407"/>
      <c r="N727" s="407"/>
      <c r="O727" s="407"/>
      <c r="P727" s="407"/>
      <c r="Q727" s="407"/>
      <c r="R727" s="126"/>
      <c r="S727" s="126"/>
      <c r="T727" s="126"/>
      <c r="U727" s="378"/>
      <c r="V727" s="379"/>
      <c r="W727" s="379"/>
      <c r="X727" s="379"/>
      <c r="Y727" s="379"/>
      <c r="Z727" s="379"/>
      <c r="AA727" s="379"/>
      <c r="AB727" s="379"/>
      <c r="AC727" s="379"/>
      <c r="AD727" s="379"/>
      <c r="AE727" s="379"/>
      <c r="AF727" s="379"/>
      <c r="AG727" s="379"/>
      <c r="AH727" s="379"/>
      <c r="AI727" s="379"/>
      <c r="AJ727" s="379"/>
      <c r="AK727" s="379"/>
      <c r="AL727" s="379"/>
      <c r="AM727" s="379"/>
      <c r="AN727" s="379"/>
      <c r="AO727" s="379"/>
      <c r="AP727" s="379"/>
      <c r="AQ727" s="379"/>
      <c r="AR727" s="379"/>
      <c r="AS727" s="379"/>
      <c r="AT727" s="379"/>
      <c r="AU727" s="379"/>
      <c r="AV727" s="379"/>
      <c r="AW727" s="379"/>
      <c r="AX727" s="379"/>
      <c r="AY727" s="379"/>
      <c r="AZ727" s="379"/>
      <c r="BA727" s="379"/>
      <c r="BB727" s="379"/>
      <c r="BC727" s="379"/>
      <c r="BD727" s="379"/>
      <c r="BE727" s="379"/>
      <c r="BF727" s="379"/>
      <c r="BG727" s="379"/>
      <c r="BH727" s="379"/>
      <c r="BI727" s="379"/>
      <c r="BJ727" s="380"/>
      <c r="BK727" s="200"/>
      <c r="BL727" s="129"/>
      <c r="BM727" s="160"/>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c r="DH727" s="129"/>
      <c r="DI727" s="129"/>
      <c r="DJ727" s="129"/>
      <c r="DK727" s="129"/>
      <c r="DL727" s="129"/>
      <c r="DM727" s="129"/>
      <c r="DN727" s="129"/>
      <c r="DO727" s="129"/>
      <c r="DP727" s="129"/>
      <c r="DQ727" s="129"/>
      <c r="DR727" s="129"/>
      <c r="DS727" s="129"/>
      <c r="DT727" s="129"/>
      <c r="DU727" s="129"/>
      <c r="DV727" s="129"/>
      <c r="DW727" s="129"/>
      <c r="DX727" s="129"/>
      <c r="DY727" s="129"/>
      <c r="DZ727" s="129"/>
      <c r="EA727" s="129"/>
      <c r="EB727" s="129"/>
      <c r="EC727" s="129"/>
      <c r="ED727" s="129"/>
      <c r="EE727" s="129"/>
      <c r="EF727" s="129"/>
      <c r="EG727" s="129"/>
      <c r="EH727" s="129"/>
      <c r="EI727" s="129"/>
      <c r="EJ727" s="129"/>
      <c r="EK727" s="129"/>
      <c r="EL727" s="129"/>
      <c r="EM727" s="129"/>
      <c r="EN727" s="129"/>
      <c r="EO727" s="129"/>
      <c r="EP727" s="129"/>
      <c r="EQ727" s="129"/>
      <c r="ER727" s="129"/>
      <c r="ES727" s="129"/>
      <c r="ET727" s="129"/>
      <c r="EU727" s="129"/>
      <c r="EV727" s="129"/>
      <c r="EW727" s="129"/>
    </row>
    <row r="728" spans="1:153" ht="3" customHeight="1">
      <c r="A728" s="50"/>
      <c r="B728" s="321" t="s">
        <v>189</v>
      </c>
      <c r="C728" s="332"/>
      <c r="D728" s="332"/>
      <c r="E728" s="332"/>
      <c r="F728" s="332"/>
      <c r="G728" s="332"/>
      <c r="H728" s="332"/>
      <c r="I728" s="332"/>
      <c r="J728" s="332"/>
      <c r="K728" s="332"/>
      <c r="L728" s="332"/>
      <c r="M728" s="332"/>
      <c r="N728" s="332"/>
      <c r="O728" s="332"/>
      <c r="P728" s="332"/>
      <c r="Q728" s="332"/>
      <c r="R728" s="291"/>
      <c r="S728" s="291"/>
      <c r="T728" s="291"/>
      <c r="U728" s="378" t="s">
        <v>1129</v>
      </c>
      <c r="V728" s="379"/>
      <c r="W728" s="379"/>
      <c r="X728" s="379"/>
      <c r="Y728" s="379"/>
      <c r="Z728" s="379"/>
      <c r="AA728" s="379"/>
      <c r="AB728" s="379"/>
      <c r="AC728" s="379"/>
      <c r="AD728" s="379"/>
      <c r="AE728" s="379"/>
      <c r="AF728" s="379"/>
      <c r="AG728" s="379"/>
      <c r="AH728" s="379"/>
      <c r="AI728" s="379"/>
      <c r="AJ728" s="379"/>
      <c r="AK728" s="379"/>
      <c r="AL728" s="379"/>
      <c r="AM728" s="379"/>
      <c r="AN728" s="379"/>
      <c r="AO728" s="379"/>
      <c r="AP728" s="379"/>
      <c r="AQ728" s="379"/>
      <c r="AR728" s="379"/>
      <c r="AS728" s="379"/>
      <c r="AT728" s="379"/>
      <c r="AU728" s="379"/>
      <c r="AV728" s="379"/>
      <c r="AW728" s="379"/>
      <c r="AX728" s="379"/>
      <c r="AY728" s="379"/>
      <c r="AZ728" s="379"/>
      <c r="BA728" s="379"/>
      <c r="BB728" s="379"/>
      <c r="BC728" s="379"/>
      <c r="BD728" s="379"/>
      <c r="BE728" s="379"/>
      <c r="BF728" s="379"/>
      <c r="BG728" s="379"/>
      <c r="BH728" s="379"/>
      <c r="BI728" s="379"/>
      <c r="BJ728" s="380"/>
      <c r="BK728" s="200"/>
      <c r="BL728" s="129"/>
      <c r="BM728" s="160"/>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129"/>
      <c r="CW728" s="129"/>
      <c r="CX728" s="129"/>
      <c r="CY728" s="129"/>
      <c r="CZ728" s="129"/>
      <c r="DA728" s="129"/>
      <c r="DB728" s="129"/>
      <c r="DC728" s="129"/>
      <c r="DD728" s="129"/>
      <c r="DE728" s="129"/>
      <c r="DF728" s="129"/>
      <c r="DG728" s="129"/>
      <c r="DH728" s="129"/>
      <c r="DI728" s="129"/>
      <c r="DJ728" s="129"/>
      <c r="DK728" s="129"/>
      <c r="DL728" s="129"/>
      <c r="DM728" s="129"/>
      <c r="DN728" s="129"/>
      <c r="DO728" s="129"/>
      <c r="DP728" s="129"/>
      <c r="DQ728" s="129"/>
      <c r="DR728" s="129"/>
      <c r="DS728" s="129"/>
      <c r="DT728" s="129"/>
      <c r="DU728" s="129"/>
      <c r="DV728" s="129"/>
      <c r="DW728" s="129"/>
      <c r="DX728" s="129"/>
      <c r="DY728" s="129"/>
      <c r="DZ728" s="129"/>
      <c r="EA728" s="129"/>
      <c r="EB728" s="129"/>
      <c r="EC728" s="129"/>
      <c r="ED728" s="129"/>
      <c r="EE728" s="129"/>
      <c r="EF728" s="129"/>
      <c r="EG728" s="129"/>
      <c r="EH728" s="129"/>
      <c r="EI728" s="129"/>
      <c r="EJ728" s="129"/>
      <c r="EK728" s="129"/>
      <c r="EL728" s="129"/>
      <c r="EM728" s="129"/>
      <c r="EN728" s="129"/>
      <c r="EO728" s="129"/>
      <c r="EP728" s="129"/>
      <c r="EQ728" s="129"/>
      <c r="ER728" s="129"/>
      <c r="ES728" s="129"/>
      <c r="ET728" s="129"/>
      <c r="EU728" s="129"/>
      <c r="EV728" s="129"/>
      <c r="EW728" s="129"/>
    </row>
    <row r="729" spans="1:153" ht="18.75" customHeight="1">
      <c r="A729" s="45"/>
      <c r="B729" s="333"/>
      <c r="C729" s="334"/>
      <c r="D729" s="334"/>
      <c r="E729" s="334"/>
      <c r="F729" s="334"/>
      <c r="G729" s="334"/>
      <c r="H729" s="334"/>
      <c r="I729" s="334"/>
      <c r="J729" s="334"/>
      <c r="K729" s="334"/>
      <c r="L729" s="334"/>
      <c r="M729" s="334"/>
      <c r="N729" s="334"/>
      <c r="O729" s="334"/>
      <c r="P729" s="334"/>
      <c r="Q729" s="334"/>
      <c r="R729" s="310" t="s">
        <v>3322</v>
      </c>
      <c r="S729" s="310"/>
      <c r="T729" s="310"/>
      <c r="U729" s="378"/>
      <c r="V729" s="379"/>
      <c r="W729" s="379"/>
      <c r="X729" s="379"/>
      <c r="Y729" s="379"/>
      <c r="Z729" s="379"/>
      <c r="AA729" s="379"/>
      <c r="AB729" s="379"/>
      <c r="AC729" s="379"/>
      <c r="AD729" s="379"/>
      <c r="AE729" s="379"/>
      <c r="AF729" s="379"/>
      <c r="AG729" s="379"/>
      <c r="AH729" s="379"/>
      <c r="AI729" s="379"/>
      <c r="AJ729" s="379"/>
      <c r="AK729" s="379"/>
      <c r="AL729" s="379"/>
      <c r="AM729" s="379"/>
      <c r="AN729" s="379"/>
      <c r="AO729" s="379"/>
      <c r="AP729" s="379"/>
      <c r="AQ729" s="379"/>
      <c r="AR729" s="379"/>
      <c r="AS729" s="379"/>
      <c r="AT729" s="379"/>
      <c r="AU729" s="379"/>
      <c r="AV729" s="379"/>
      <c r="AW729" s="379"/>
      <c r="AX729" s="379"/>
      <c r="AY729" s="379"/>
      <c r="AZ729" s="379"/>
      <c r="BA729" s="379"/>
      <c r="BB729" s="379"/>
      <c r="BC729" s="379"/>
      <c r="BD729" s="379"/>
      <c r="BE729" s="379"/>
      <c r="BF729" s="379"/>
      <c r="BG729" s="379"/>
      <c r="BH729" s="379"/>
      <c r="BI729" s="379"/>
      <c r="BJ729" s="380"/>
      <c r="BK729" s="200"/>
      <c r="BL729" s="130" t="str">
        <f>IF(BM729&lt;&gt;"","●","")</f>
        <v/>
      </c>
      <c r="BM729" s="132"/>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31"/>
      <c r="CW729" s="131"/>
      <c r="CX729" s="131"/>
      <c r="CY729" s="129"/>
      <c r="CZ729" s="129"/>
      <c r="DA729" s="129"/>
      <c r="DB729" s="129"/>
      <c r="DC729" s="129"/>
      <c r="DD729" s="129"/>
      <c r="DE729" s="129"/>
      <c r="DF729" s="129"/>
      <c r="DG729" s="129"/>
      <c r="DH729" s="129"/>
      <c r="DI729" s="129"/>
      <c r="DJ729" s="129"/>
      <c r="DK729" s="129"/>
      <c r="DL729" s="129"/>
      <c r="DM729" s="129"/>
      <c r="DN729" s="129"/>
      <c r="DO729" s="129"/>
      <c r="DP729" s="129"/>
      <c r="DQ729" s="129"/>
      <c r="DR729" s="129"/>
      <c r="DS729" s="129"/>
      <c r="DT729" s="129"/>
      <c r="DU729" s="129"/>
      <c r="DV729" s="129"/>
      <c r="DW729" s="129"/>
      <c r="DX729" s="129"/>
      <c r="DY729" s="129"/>
      <c r="DZ729" s="129"/>
      <c r="EA729" s="129"/>
      <c r="EB729" s="129"/>
      <c r="EC729" s="129"/>
      <c r="ED729" s="129"/>
      <c r="EE729" s="129"/>
      <c r="EF729" s="129"/>
      <c r="EG729" s="129"/>
      <c r="EH729" s="129"/>
      <c r="EI729" s="129"/>
      <c r="EJ729" s="129"/>
      <c r="EK729" s="129"/>
      <c r="EL729" s="129"/>
      <c r="EM729" s="129"/>
      <c r="EN729" s="129"/>
      <c r="EO729" s="129"/>
      <c r="EP729" s="129"/>
      <c r="EQ729" s="129"/>
      <c r="ER729" s="129"/>
      <c r="ES729" s="129"/>
      <c r="ET729" s="129"/>
      <c r="EU729" s="129"/>
      <c r="EV729" s="129"/>
      <c r="EW729" s="129"/>
    </row>
    <row r="730" spans="1:153" ht="3" customHeight="1">
      <c r="A730" s="45"/>
      <c r="B730" s="335"/>
      <c r="C730" s="336"/>
      <c r="D730" s="336"/>
      <c r="E730" s="336"/>
      <c r="F730" s="336"/>
      <c r="G730" s="336"/>
      <c r="H730" s="336"/>
      <c r="I730" s="336"/>
      <c r="J730" s="336"/>
      <c r="K730" s="336"/>
      <c r="L730" s="336"/>
      <c r="M730" s="336"/>
      <c r="N730" s="336"/>
      <c r="O730" s="336"/>
      <c r="P730" s="336"/>
      <c r="Q730" s="336"/>
      <c r="R730" s="126"/>
      <c r="S730" s="126"/>
      <c r="T730" s="126"/>
      <c r="U730" s="378"/>
      <c r="V730" s="379"/>
      <c r="W730" s="379"/>
      <c r="X730" s="379"/>
      <c r="Y730" s="379"/>
      <c r="Z730" s="379"/>
      <c r="AA730" s="379"/>
      <c r="AB730" s="379"/>
      <c r="AC730" s="379"/>
      <c r="AD730" s="379"/>
      <c r="AE730" s="379"/>
      <c r="AF730" s="379"/>
      <c r="AG730" s="379"/>
      <c r="AH730" s="379"/>
      <c r="AI730" s="379"/>
      <c r="AJ730" s="379"/>
      <c r="AK730" s="379"/>
      <c r="AL730" s="379"/>
      <c r="AM730" s="379"/>
      <c r="AN730" s="379"/>
      <c r="AO730" s="379"/>
      <c r="AP730" s="379"/>
      <c r="AQ730" s="379"/>
      <c r="AR730" s="379"/>
      <c r="AS730" s="379"/>
      <c r="AT730" s="379"/>
      <c r="AU730" s="379"/>
      <c r="AV730" s="379"/>
      <c r="AW730" s="379"/>
      <c r="AX730" s="379"/>
      <c r="AY730" s="379"/>
      <c r="AZ730" s="379"/>
      <c r="BA730" s="379"/>
      <c r="BB730" s="379"/>
      <c r="BC730" s="379"/>
      <c r="BD730" s="379"/>
      <c r="BE730" s="379"/>
      <c r="BF730" s="379"/>
      <c r="BG730" s="379"/>
      <c r="BH730" s="379"/>
      <c r="BI730" s="379"/>
      <c r="BJ730" s="380"/>
      <c r="BK730" s="200"/>
      <c r="BL730" s="129"/>
      <c r="BM730" s="160"/>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c r="DH730" s="129"/>
      <c r="DI730" s="129"/>
      <c r="DJ730" s="129"/>
      <c r="DK730" s="129"/>
      <c r="DL730" s="129"/>
      <c r="DM730" s="129"/>
      <c r="DN730" s="129"/>
      <c r="DO730" s="129"/>
      <c r="DP730" s="129"/>
      <c r="DQ730" s="129"/>
      <c r="DR730" s="129"/>
      <c r="DS730" s="129"/>
      <c r="DT730" s="129"/>
      <c r="DU730" s="129"/>
      <c r="DV730" s="129"/>
      <c r="DW730" s="129"/>
      <c r="DX730" s="129"/>
      <c r="DY730" s="129"/>
      <c r="DZ730" s="129"/>
      <c r="EA730" s="129"/>
      <c r="EB730" s="129"/>
      <c r="EC730" s="129"/>
      <c r="ED730" s="129"/>
      <c r="EE730" s="129"/>
      <c r="EF730" s="129"/>
      <c r="EG730" s="129"/>
      <c r="EH730" s="129"/>
      <c r="EI730" s="129"/>
      <c r="EJ730" s="129"/>
      <c r="EK730" s="129"/>
      <c r="EL730" s="129"/>
      <c r="EM730" s="129"/>
      <c r="EN730" s="129"/>
      <c r="EO730" s="129"/>
      <c r="EP730" s="129"/>
      <c r="EQ730" s="129"/>
      <c r="ER730" s="129"/>
      <c r="ES730" s="129"/>
      <c r="ET730" s="129"/>
      <c r="EU730" s="129"/>
      <c r="EV730" s="129"/>
      <c r="EW730" s="129"/>
    </row>
    <row r="731" spans="1:153" ht="3" customHeight="1">
      <c r="A731" s="50"/>
      <c r="B731" s="321" t="s">
        <v>190</v>
      </c>
      <c r="C731" s="332"/>
      <c r="D731" s="332"/>
      <c r="E731" s="332"/>
      <c r="F731" s="332"/>
      <c r="G731" s="332"/>
      <c r="H731" s="332"/>
      <c r="I731" s="332"/>
      <c r="J731" s="332"/>
      <c r="K731" s="332"/>
      <c r="L731" s="332"/>
      <c r="M731" s="332"/>
      <c r="N731" s="332"/>
      <c r="O731" s="332"/>
      <c r="P731" s="332"/>
      <c r="Q731" s="332"/>
      <c r="R731" s="291"/>
      <c r="S731" s="291"/>
      <c r="T731" s="291"/>
      <c r="U731" s="378" t="s">
        <v>1129</v>
      </c>
      <c r="V731" s="379"/>
      <c r="W731" s="379"/>
      <c r="X731" s="379"/>
      <c r="Y731" s="379"/>
      <c r="Z731" s="379"/>
      <c r="AA731" s="379"/>
      <c r="AB731" s="379"/>
      <c r="AC731" s="379"/>
      <c r="AD731" s="379"/>
      <c r="AE731" s="379"/>
      <c r="AF731" s="379"/>
      <c r="AG731" s="379"/>
      <c r="AH731" s="379"/>
      <c r="AI731" s="379"/>
      <c r="AJ731" s="379"/>
      <c r="AK731" s="379"/>
      <c r="AL731" s="379"/>
      <c r="AM731" s="379"/>
      <c r="AN731" s="379"/>
      <c r="AO731" s="379"/>
      <c r="AP731" s="379"/>
      <c r="AQ731" s="379"/>
      <c r="AR731" s="379"/>
      <c r="AS731" s="379"/>
      <c r="AT731" s="379"/>
      <c r="AU731" s="379"/>
      <c r="AV731" s="379"/>
      <c r="AW731" s="379"/>
      <c r="AX731" s="379"/>
      <c r="AY731" s="379"/>
      <c r="AZ731" s="379"/>
      <c r="BA731" s="379"/>
      <c r="BB731" s="379"/>
      <c r="BC731" s="379"/>
      <c r="BD731" s="379"/>
      <c r="BE731" s="379"/>
      <c r="BF731" s="379"/>
      <c r="BG731" s="379"/>
      <c r="BH731" s="379"/>
      <c r="BI731" s="379"/>
      <c r="BJ731" s="380"/>
      <c r="BK731" s="200"/>
      <c r="BL731" s="129"/>
      <c r="BM731" s="160"/>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129"/>
      <c r="CW731" s="129"/>
      <c r="CX731" s="129"/>
      <c r="CY731" s="129"/>
      <c r="CZ731" s="129"/>
      <c r="DA731" s="129"/>
      <c r="DB731" s="129"/>
      <c r="DC731" s="129"/>
      <c r="DD731" s="129"/>
      <c r="DE731" s="129"/>
      <c r="DF731" s="129"/>
      <c r="DG731" s="129"/>
      <c r="DH731" s="129"/>
      <c r="DI731" s="129"/>
      <c r="DJ731" s="129"/>
      <c r="DK731" s="129"/>
      <c r="DL731" s="129"/>
      <c r="DM731" s="129"/>
      <c r="DN731" s="129"/>
      <c r="DO731" s="129"/>
      <c r="DP731" s="129"/>
      <c r="DQ731" s="129"/>
      <c r="DR731" s="129"/>
      <c r="DS731" s="129"/>
      <c r="DT731" s="129"/>
      <c r="DU731" s="129"/>
      <c r="DV731" s="129"/>
      <c r="DW731" s="129"/>
      <c r="DX731" s="129"/>
      <c r="DY731" s="129"/>
      <c r="DZ731" s="129"/>
      <c r="EA731" s="129"/>
      <c r="EB731" s="129"/>
      <c r="EC731" s="129"/>
      <c r="ED731" s="129"/>
      <c r="EE731" s="129"/>
      <c r="EF731" s="129"/>
      <c r="EG731" s="129"/>
      <c r="EH731" s="129"/>
      <c r="EI731" s="129"/>
      <c r="EJ731" s="129"/>
      <c r="EK731" s="129"/>
      <c r="EL731" s="129"/>
      <c r="EM731" s="129"/>
      <c r="EN731" s="129"/>
      <c r="EO731" s="129"/>
      <c r="EP731" s="129"/>
      <c r="EQ731" s="129"/>
      <c r="ER731" s="129"/>
      <c r="ES731" s="129"/>
      <c r="ET731" s="129"/>
      <c r="EU731" s="129"/>
      <c r="EV731" s="129"/>
      <c r="EW731" s="129"/>
    </row>
    <row r="732" spans="1:153" ht="18.75" customHeight="1">
      <c r="A732" s="45"/>
      <c r="B732" s="333"/>
      <c r="C732" s="334"/>
      <c r="D732" s="334"/>
      <c r="E732" s="334"/>
      <c r="F732" s="334"/>
      <c r="G732" s="334"/>
      <c r="H732" s="334"/>
      <c r="I732" s="334"/>
      <c r="J732" s="334"/>
      <c r="K732" s="334"/>
      <c r="L732" s="334"/>
      <c r="M732" s="334"/>
      <c r="N732" s="334"/>
      <c r="O732" s="334"/>
      <c r="P732" s="334"/>
      <c r="Q732" s="334"/>
      <c r="R732" s="310" t="s">
        <v>3323</v>
      </c>
      <c r="S732" s="310"/>
      <c r="T732" s="310"/>
      <c r="U732" s="378"/>
      <c r="V732" s="379"/>
      <c r="W732" s="379"/>
      <c r="X732" s="379"/>
      <c r="Y732" s="379"/>
      <c r="Z732" s="379"/>
      <c r="AA732" s="379"/>
      <c r="AB732" s="379"/>
      <c r="AC732" s="379"/>
      <c r="AD732" s="379"/>
      <c r="AE732" s="379"/>
      <c r="AF732" s="379"/>
      <c r="AG732" s="379"/>
      <c r="AH732" s="379"/>
      <c r="AI732" s="379"/>
      <c r="AJ732" s="379"/>
      <c r="AK732" s="379"/>
      <c r="AL732" s="379"/>
      <c r="AM732" s="379"/>
      <c r="AN732" s="379"/>
      <c r="AO732" s="379"/>
      <c r="AP732" s="379"/>
      <c r="AQ732" s="379"/>
      <c r="AR732" s="379"/>
      <c r="AS732" s="379"/>
      <c r="AT732" s="379"/>
      <c r="AU732" s="379"/>
      <c r="AV732" s="379"/>
      <c r="AW732" s="379"/>
      <c r="AX732" s="379"/>
      <c r="AY732" s="379"/>
      <c r="AZ732" s="379"/>
      <c r="BA732" s="379"/>
      <c r="BB732" s="379"/>
      <c r="BC732" s="379"/>
      <c r="BD732" s="379"/>
      <c r="BE732" s="379"/>
      <c r="BF732" s="379"/>
      <c r="BG732" s="379"/>
      <c r="BH732" s="379"/>
      <c r="BI732" s="379"/>
      <c r="BJ732" s="380"/>
      <c r="BK732" s="200"/>
      <c r="BL732" s="130" t="str">
        <f>IF(BM732&lt;&gt;"","●","")</f>
        <v/>
      </c>
      <c r="BM732" s="132"/>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31"/>
      <c r="CW732" s="131"/>
      <c r="CX732" s="131"/>
      <c r="CY732" s="129"/>
      <c r="CZ732" s="129"/>
      <c r="DA732" s="129"/>
      <c r="DB732" s="129"/>
      <c r="DC732" s="129"/>
      <c r="DD732" s="129"/>
      <c r="DE732" s="129"/>
      <c r="DF732" s="129"/>
      <c r="DG732" s="129"/>
      <c r="DH732" s="129"/>
      <c r="DI732" s="129"/>
      <c r="DJ732" s="129"/>
      <c r="DK732" s="129"/>
      <c r="DL732" s="129"/>
      <c r="DM732" s="129"/>
      <c r="DN732" s="129"/>
      <c r="DO732" s="129"/>
      <c r="DP732" s="129"/>
      <c r="DQ732" s="129"/>
      <c r="DR732" s="129"/>
      <c r="DS732" s="129"/>
      <c r="DT732" s="129"/>
      <c r="DU732" s="129"/>
      <c r="DV732" s="129"/>
      <c r="DW732" s="129"/>
      <c r="DX732" s="129"/>
      <c r="DY732" s="129"/>
      <c r="DZ732" s="129"/>
      <c r="EA732" s="129"/>
      <c r="EB732" s="129"/>
      <c r="EC732" s="129"/>
      <c r="ED732" s="129"/>
      <c r="EE732" s="129"/>
      <c r="EF732" s="129"/>
      <c r="EG732" s="129"/>
      <c r="EH732" s="129"/>
      <c r="EI732" s="129"/>
      <c r="EJ732" s="129"/>
      <c r="EK732" s="129"/>
      <c r="EL732" s="129"/>
      <c r="EM732" s="129"/>
      <c r="EN732" s="129"/>
      <c r="EO732" s="129"/>
      <c r="EP732" s="129"/>
      <c r="EQ732" s="129"/>
      <c r="ER732" s="129"/>
      <c r="ES732" s="129"/>
      <c r="ET732" s="129"/>
      <c r="EU732" s="129"/>
      <c r="EV732" s="129"/>
      <c r="EW732" s="129"/>
    </row>
    <row r="733" spans="1:153" ht="3" customHeight="1">
      <c r="A733" s="45"/>
      <c r="B733" s="335"/>
      <c r="C733" s="336"/>
      <c r="D733" s="336"/>
      <c r="E733" s="336"/>
      <c r="F733" s="336"/>
      <c r="G733" s="336"/>
      <c r="H733" s="336"/>
      <c r="I733" s="336"/>
      <c r="J733" s="336"/>
      <c r="K733" s="336"/>
      <c r="L733" s="336"/>
      <c r="M733" s="336"/>
      <c r="N733" s="336"/>
      <c r="O733" s="336"/>
      <c r="P733" s="336"/>
      <c r="Q733" s="336"/>
      <c r="R733" s="126"/>
      <c r="S733" s="126"/>
      <c r="T733" s="126"/>
      <c r="U733" s="378"/>
      <c r="V733" s="379"/>
      <c r="W733" s="379"/>
      <c r="X733" s="379"/>
      <c r="Y733" s="379"/>
      <c r="Z733" s="379"/>
      <c r="AA733" s="379"/>
      <c r="AB733" s="379"/>
      <c r="AC733" s="379"/>
      <c r="AD733" s="379"/>
      <c r="AE733" s="379"/>
      <c r="AF733" s="379"/>
      <c r="AG733" s="379"/>
      <c r="AH733" s="379"/>
      <c r="AI733" s="379"/>
      <c r="AJ733" s="379"/>
      <c r="AK733" s="379"/>
      <c r="AL733" s="379"/>
      <c r="AM733" s="379"/>
      <c r="AN733" s="379"/>
      <c r="AO733" s="379"/>
      <c r="AP733" s="379"/>
      <c r="AQ733" s="379"/>
      <c r="AR733" s="379"/>
      <c r="AS733" s="379"/>
      <c r="AT733" s="379"/>
      <c r="AU733" s="379"/>
      <c r="AV733" s="379"/>
      <c r="AW733" s="379"/>
      <c r="AX733" s="379"/>
      <c r="AY733" s="379"/>
      <c r="AZ733" s="379"/>
      <c r="BA733" s="379"/>
      <c r="BB733" s="379"/>
      <c r="BC733" s="379"/>
      <c r="BD733" s="379"/>
      <c r="BE733" s="379"/>
      <c r="BF733" s="379"/>
      <c r="BG733" s="379"/>
      <c r="BH733" s="379"/>
      <c r="BI733" s="379"/>
      <c r="BJ733" s="380"/>
      <c r="BK733" s="200"/>
      <c r="BL733" s="129"/>
      <c r="BM733" s="160"/>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c r="DH733" s="129"/>
      <c r="DI733" s="129"/>
      <c r="DJ733" s="129"/>
      <c r="DK733" s="129"/>
      <c r="DL733" s="129"/>
      <c r="DM733" s="129"/>
      <c r="DN733" s="129"/>
      <c r="DO733" s="129"/>
      <c r="DP733" s="129"/>
      <c r="DQ733" s="129"/>
      <c r="DR733" s="129"/>
      <c r="DS733" s="129"/>
      <c r="DT733" s="129"/>
      <c r="DU733" s="129"/>
      <c r="DV733" s="129"/>
      <c r="DW733" s="129"/>
      <c r="DX733" s="129"/>
      <c r="DY733" s="129"/>
      <c r="DZ733" s="129"/>
      <c r="EA733" s="129"/>
      <c r="EB733" s="129"/>
      <c r="EC733" s="129"/>
      <c r="ED733" s="129"/>
      <c r="EE733" s="129"/>
      <c r="EF733" s="129"/>
      <c r="EG733" s="129"/>
      <c r="EH733" s="129"/>
      <c r="EI733" s="129"/>
      <c r="EJ733" s="129"/>
      <c r="EK733" s="129"/>
      <c r="EL733" s="129"/>
      <c r="EM733" s="129"/>
      <c r="EN733" s="129"/>
      <c r="EO733" s="129"/>
      <c r="EP733" s="129"/>
      <c r="EQ733" s="129"/>
      <c r="ER733" s="129"/>
      <c r="ES733" s="129"/>
      <c r="ET733" s="129"/>
      <c r="EU733" s="129"/>
      <c r="EV733" s="129"/>
      <c r="EW733" s="129"/>
    </row>
    <row r="734" spans="1:153" ht="3" customHeight="1">
      <c r="A734" s="50"/>
      <c r="B734" s="321" t="s">
        <v>191</v>
      </c>
      <c r="C734" s="332"/>
      <c r="D734" s="332"/>
      <c r="E734" s="332"/>
      <c r="F734" s="332"/>
      <c r="G734" s="332"/>
      <c r="H734" s="332"/>
      <c r="I734" s="332"/>
      <c r="J734" s="332"/>
      <c r="K734" s="332"/>
      <c r="L734" s="332"/>
      <c r="M734" s="332"/>
      <c r="N734" s="332"/>
      <c r="O734" s="332"/>
      <c r="P734" s="332"/>
      <c r="Q734" s="332"/>
      <c r="R734" s="291"/>
      <c r="S734" s="291"/>
      <c r="T734" s="139"/>
      <c r="U734" s="378" t="s">
        <v>1129</v>
      </c>
      <c r="V734" s="379"/>
      <c r="W734" s="379"/>
      <c r="X734" s="379"/>
      <c r="Y734" s="379"/>
      <c r="Z734" s="379"/>
      <c r="AA734" s="379"/>
      <c r="AB734" s="379"/>
      <c r="AC734" s="379"/>
      <c r="AD734" s="379"/>
      <c r="AE734" s="379"/>
      <c r="AF734" s="379"/>
      <c r="AG734" s="379"/>
      <c r="AH734" s="379"/>
      <c r="AI734" s="379"/>
      <c r="AJ734" s="379"/>
      <c r="AK734" s="379"/>
      <c r="AL734" s="379"/>
      <c r="AM734" s="379"/>
      <c r="AN734" s="379"/>
      <c r="AO734" s="379"/>
      <c r="AP734" s="379"/>
      <c r="AQ734" s="379"/>
      <c r="AR734" s="379"/>
      <c r="AS734" s="379"/>
      <c r="AT734" s="379"/>
      <c r="AU734" s="379"/>
      <c r="AV734" s="379"/>
      <c r="AW734" s="379"/>
      <c r="AX734" s="379"/>
      <c r="AY734" s="379"/>
      <c r="AZ734" s="379"/>
      <c r="BA734" s="379"/>
      <c r="BB734" s="379"/>
      <c r="BC734" s="379"/>
      <c r="BD734" s="379"/>
      <c r="BE734" s="379"/>
      <c r="BF734" s="379"/>
      <c r="BG734" s="379"/>
      <c r="BH734" s="379"/>
      <c r="BI734" s="379"/>
      <c r="BJ734" s="380"/>
      <c r="BK734" s="200"/>
      <c r="BL734" s="129"/>
      <c r="BM734" s="160"/>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129"/>
      <c r="CW734" s="129"/>
      <c r="CX734" s="129"/>
      <c r="CY734" s="129"/>
      <c r="CZ734" s="129"/>
      <c r="DA734" s="129"/>
      <c r="DB734" s="129"/>
      <c r="DC734" s="129"/>
      <c r="DD734" s="129"/>
      <c r="DE734" s="129"/>
      <c r="DF734" s="129"/>
      <c r="DG734" s="129"/>
      <c r="DH734" s="129"/>
      <c r="DI734" s="129"/>
      <c r="DJ734" s="129"/>
      <c r="DK734" s="129"/>
      <c r="DL734" s="129"/>
      <c r="DM734" s="129"/>
      <c r="DN734" s="129"/>
      <c r="DO734" s="129"/>
      <c r="DP734" s="129"/>
      <c r="DQ734" s="129"/>
      <c r="DR734" s="129"/>
      <c r="DS734" s="129"/>
      <c r="DT734" s="129"/>
      <c r="DU734" s="129"/>
      <c r="DV734" s="129"/>
      <c r="DW734" s="129"/>
      <c r="DX734" s="129"/>
      <c r="DY734" s="129"/>
      <c r="DZ734" s="129"/>
      <c r="EA734" s="129"/>
      <c r="EB734" s="129"/>
      <c r="EC734" s="129"/>
      <c r="ED734" s="129"/>
      <c r="EE734" s="129"/>
      <c r="EF734" s="129"/>
      <c r="EG734" s="129"/>
      <c r="EH734" s="129"/>
      <c r="EI734" s="129"/>
      <c r="EJ734" s="129"/>
      <c r="EK734" s="129"/>
      <c r="EL734" s="129"/>
      <c r="EM734" s="129"/>
      <c r="EN734" s="129"/>
      <c r="EO734" s="129"/>
      <c r="EP734" s="129"/>
      <c r="EQ734" s="129"/>
      <c r="ER734" s="129"/>
      <c r="ES734" s="129"/>
      <c r="ET734" s="129"/>
      <c r="EU734" s="129"/>
      <c r="EV734" s="129"/>
      <c r="EW734" s="129"/>
    </row>
    <row r="735" spans="1:153" ht="18.75" customHeight="1">
      <c r="A735" s="45"/>
      <c r="B735" s="333"/>
      <c r="C735" s="334"/>
      <c r="D735" s="334"/>
      <c r="E735" s="334"/>
      <c r="F735" s="334"/>
      <c r="G735" s="334"/>
      <c r="H735" s="334"/>
      <c r="I735" s="334"/>
      <c r="J735" s="334"/>
      <c r="K735" s="334"/>
      <c r="L735" s="334"/>
      <c r="M735" s="334"/>
      <c r="N735" s="334"/>
      <c r="O735" s="334"/>
      <c r="P735" s="334"/>
      <c r="Q735" s="334"/>
      <c r="R735" s="310" t="s">
        <v>3324</v>
      </c>
      <c r="S735" s="310"/>
      <c r="T735" s="391"/>
      <c r="U735" s="378"/>
      <c r="V735" s="379"/>
      <c r="W735" s="379"/>
      <c r="X735" s="379"/>
      <c r="Y735" s="379"/>
      <c r="Z735" s="379"/>
      <c r="AA735" s="379"/>
      <c r="AB735" s="379"/>
      <c r="AC735" s="379"/>
      <c r="AD735" s="379"/>
      <c r="AE735" s="379"/>
      <c r="AF735" s="379"/>
      <c r="AG735" s="379"/>
      <c r="AH735" s="379"/>
      <c r="AI735" s="379"/>
      <c r="AJ735" s="379"/>
      <c r="AK735" s="379"/>
      <c r="AL735" s="379"/>
      <c r="AM735" s="379"/>
      <c r="AN735" s="379"/>
      <c r="AO735" s="379"/>
      <c r="AP735" s="379"/>
      <c r="AQ735" s="379"/>
      <c r="AR735" s="379"/>
      <c r="AS735" s="379"/>
      <c r="AT735" s="379"/>
      <c r="AU735" s="379"/>
      <c r="AV735" s="379"/>
      <c r="AW735" s="379"/>
      <c r="AX735" s="379"/>
      <c r="AY735" s="379"/>
      <c r="AZ735" s="379"/>
      <c r="BA735" s="379"/>
      <c r="BB735" s="379"/>
      <c r="BC735" s="379"/>
      <c r="BD735" s="379"/>
      <c r="BE735" s="379"/>
      <c r="BF735" s="379"/>
      <c r="BG735" s="379"/>
      <c r="BH735" s="379"/>
      <c r="BI735" s="379"/>
      <c r="BJ735" s="380"/>
      <c r="BK735" s="200"/>
      <c r="BL735" s="130" t="str">
        <f>IF(BM735&lt;&gt;"","●","")</f>
        <v/>
      </c>
      <c r="BM735" s="132"/>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31"/>
      <c r="CW735" s="131"/>
      <c r="CX735" s="131"/>
      <c r="CY735" s="129"/>
      <c r="CZ735" s="129"/>
      <c r="DA735" s="129"/>
      <c r="DB735" s="129"/>
      <c r="DC735" s="129"/>
      <c r="DD735" s="129"/>
      <c r="DE735" s="129"/>
      <c r="DF735" s="129"/>
      <c r="DG735" s="129"/>
      <c r="DH735" s="129"/>
      <c r="DI735" s="129"/>
      <c r="DJ735" s="129"/>
      <c r="DK735" s="129"/>
      <c r="DL735" s="129"/>
      <c r="DM735" s="129"/>
      <c r="DN735" s="129"/>
      <c r="DO735" s="129"/>
      <c r="DP735" s="129"/>
      <c r="DQ735" s="129"/>
      <c r="DR735" s="129"/>
      <c r="DS735" s="129"/>
      <c r="DT735" s="129"/>
      <c r="DU735" s="129"/>
      <c r="DV735" s="129"/>
      <c r="DW735" s="129"/>
      <c r="DX735" s="129"/>
      <c r="DY735" s="129"/>
      <c r="DZ735" s="129"/>
      <c r="EA735" s="129"/>
      <c r="EB735" s="129"/>
      <c r="EC735" s="129"/>
      <c r="ED735" s="129"/>
      <c r="EE735" s="129"/>
      <c r="EF735" s="129"/>
      <c r="EG735" s="129"/>
      <c r="EH735" s="129"/>
      <c r="EI735" s="129"/>
      <c r="EJ735" s="129"/>
      <c r="EK735" s="129"/>
      <c r="EL735" s="129"/>
      <c r="EM735" s="129"/>
      <c r="EN735" s="129"/>
      <c r="EO735" s="129"/>
      <c r="EP735" s="129"/>
      <c r="EQ735" s="129"/>
      <c r="ER735" s="129"/>
      <c r="ES735" s="129"/>
      <c r="ET735" s="129"/>
      <c r="EU735" s="129"/>
      <c r="EV735" s="129"/>
      <c r="EW735" s="129"/>
    </row>
    <row r="736" spans="1:153" ht="3" customHeight="1">
      <c r="A736" s="45"/>
      <c r="B736" s="335"/>
      <c r="C736" s="336"/>
      <c r="D736" s="336"/>
      <c r="E736" s="336"/>
      <c r="F736" s="336"/>
      <c r="G736" s="336"/>
      <c r="H736" s="336"/>
      <c r="I736" s="336"/>
      <c r="J736" s="336"/>
      <c r="K736" s="336"/>
      <c r="L736" s="336"/>
      <c r="M736" s="336"/>
      <c r="N736" s="336"/>
      <c r="O736" s="336"/>
      <c r="P736" s="336"/>
      <c r="Q736" s="336"/>
      <c r="R736" s="127"/>
      <c r="S736" s="127"/>
      <c r="T736" s="138"/>
      <c r="U736" s="378"/>
      <c r="V736" s="379"/>
      <c r="W736" s="379"/>
      <c r="X736" s="379"/>
      <c r="Y736" s="379"/>
      <c r="Z736" s="379"/>
      <c r="AA736" s="379"/>
      <c r="AB736" s="379"/>
      <c r="AC736" s="379"/>
      <c r="AD736" s="379"/>
      <c r="AE736" s="379"/>
      <c r="AF736" s="379"/>
      <c r="AG736" s="379"/>
      <c r="AH736" s="379"/>
      <c r="AI736" s="379"/>
      <c r="AJ736" s="379"/>
      <c r="AK736" s="379"/>
      <c r="AL736" s="379"/>
      <c r="AM736" s="379"/>
      <c r="AN736" s="379"/>
      <c r="AO736" s="379"/>
      <c r="AP736" s="379"/>
      <c r="AQ736" s="379"/>
      <c r="AR736" s="379"/>
      <c r="AS736" s="379"/>
      <c r="AT736" s="379"/>
      <c r="AU736" s="379"/>
      <c r="AV736" s="379"/>
      <c r="AW736" s="379"/>
      <c r="AX736" s="379"/>
      <c r="AY736" s="379"/>
      <c r="AZ736" s="379"/>
      <c r="BA736" s="379"/>
      <c r="BB736" s="379"/>
      <c r="BC736" s="379"/>
      <c r="BD736" s="379"/>
      <c r="BE736" s="379"/>
      <c r="BF736" s="379"/>
      <c r="BG736" s="379"/>
      <c r="BH736" s="379"/>
      <c r="BI736" s="379"/>
      <c r="BJ736" s="380"/>
      <c r="BK736" s="200"/>
      <c r="BL736" s="129"/>
      <c r="BM736" s="160"/>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c r="DH736" s="129"/>
      <c r="DI736" s="129"/>
      <c r="DJ736" s="129"/>
      <c r="DK736" s="129"/>
      <c r="DL736" s="129"/>
      <c r="DM736" s="129"/>
      <c r="DN736" s="129"/>
      <c r="DO736" s="129"/>
      <c r="DP736" s="129"/>
      <c r="DQ736" s="129"/>
      <c r="DR736" s="129"/>
      <c r="DS736" s="129"/>
      <c r="DT736" s="129"/>
      <c r="DU736" s="129"/>
      <c r="DV736" s="129"/>
      <c r="DW736" s="129"/>
      <c r="DX736" s="129"/>
      <c r="DY736" s="129"/>
      <c r="DZ736" s="129"/>
      <c r="EA736" s="129"/>
      <c r="EB736" s="129"/>
      <c r="EC736" s="129"/>
      <c r="ED736" s="129"/>
      <c r="EE736" s="129"/>
      <c r="EF736" s="129"/>
      <c r="EG736" s="129"/>
      <c r="EH736" s="129"/>
      <c r="EI736" s="129"/>
      <c r="EJ736" s="129"/>
      <c r="EK736" s="129"/>
      <c r="EL736" s="129"/>
      <c r="EM736" s="129"/>
      <c r="EN736" s="129"/>
      <c r="EO736" s="129"/>
      <c r="EP736" s="129"/>
      <c r="EQ736" s="129"/>
      <c r="ER736" s="129"/>
      <c r="ES736" s="129"/>
      <c r="ET736" s="129"/>
      <c r="EU736" s="129"/>
      <c r="EV736" s="129"/>
      <c r="EW736" s="129"/>
    </row>
    <row r="737" spans="1:153" ht="3" customHeight="1">
      <c r="A737" s="50"/>
      <c r="B737" s="291"/>
      <c r="C737" s="291"/>
      <c r="D737" s="291"/>
      <c r="E737" s="291"/>
      <c r="F737" s="136"/>
      <c r="G737" s="291"/>
      <c r="H737" s="291"/>
      <c r="I737" s="291"/>
      <c r="J737" s="291"/>
      <c r="K737" s="291"/>
      <c r="L737" s="291"/>
      <c r="M737" s="291"/>
      <c r="N737" s="291"/>
      <c r="O737" s="291"/>
      <c r="P737" s="291"/>
      <c r="Q737" s="291"/>
      <c r="R737" s="291"/>
      <c r="S737" s="291"/>
      <c r="T737" s="291"/>
      <c r="U737" s="378" t="s">
        <v>1129</v>
      </c>
      <c r="V737" s="379"/>
      <c r="W737" s="379"/>
      <c r="X737" s="379"/>
      <c r="Y737" s="379"/>
      <c r="Z737" s="379"/>
      <c r="AA737" s="379"/>
      <c r="AB737" s="379"/>
      <c r="AC737" s="379"/>
      <c r="AD737" s="379"/>
      <c r="AE737" s="379"/>
      <c r="AF737" s="379"/>
      <c r="AG737" s="379"/>
      <c r="AH737" s="379"/>
      <c r="AI737" s="379"/>
      <c r="AJ737" s="379"/>
      <c r="AK737" s="379"/>
      <c r="AL737" s="379"/>
      <c r="AM737" s="379"/>
      <c r="AN737" s="379"/>
      <c r="AO737" s="379"/>
      <c r="AP737" s="379"/>
      <c r="AQ737" s="379"/>
      <c r="AR737" s="379"/>
      <c r="AS737" s="379"/>
      <c r="AT737" s="379"/>
      <c r="AU737" s="379"/>
      <c r="AV737" s="379"/>
      <c r="AW737" s="379"/>
      <c r="AX737" s="379"/>
      <c r="AY737" s="379"/>
      <c r="AZ737" s="379"/>
      <c r="BA737" s="379"/>
      <c r="BB737" s="379"/>
      <c r="BC737" s="379"/>
      <c r="BD737" s="379"/>
      <c r="BE737" s="379"/>
      <c r="BF737" s="379"/>
      <c r="BG737" s="379"/>
      <c r="BH737" s="379"/>
      <c r="BI737" s="379"/>
      <c r="BJ737" s="380"/>
      <c r="BK737" s="200"/>
      <c r="BL737" s="129"/>
      <c r="BM737" s="160"/>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129"/>
      <c r="CW737" s="129"/>
      <c r="CX737" s="129"/>
      <c r="CY737" s="129"/>
      <c r="CZ737" s="129"/>
      <c r="DA737" s="129"/>
      <c r="DB737" s="129"/>
      <c r="DC737" s="129"/>
      <c r="DD737" s="129"/>
      <c r="DE737" s="129"/>
      <c r="DF737" s="129"/>
      <c r="DG737" s="129"/>
      <c r="DH737" s="129"/>
      <c r="DI737" s="129"/>
      <c r="DJ737" s="129"/>
      <c r="DK737" s="129"/>
      <c r="DL737" s="129"/>
      <c r="DM737" s="129"/>
      <c r="DN737" s="129"/>
      <c r="DO737" s="129"/>
      <c r="DP737" s="129"/>
      <c r="DQ737" s="129"/>
      <c r="DR737" s="129"/>
      <c r="DS737" s="129"/>
      <c r="DT737" s="129"/>
      <c r="DU737" s="129"/>
      <c r="DV737" s="129"/>
      <c r="DW737" s="129"/>
      <c r="DX737" s="129"/>
      <c r="DY737" s="129"/>
      <c r="DZ737" s="129"/>
      <c r="EA737" s="129"/>
      <c r="EB737" s="129"/>
      <c r="EC737" s="129"/>
      <c r="ED737" s="129"/>
      <c r="EE737" s="129"/>
      <c r="EF737" s="129"/>
      <c r="EG737" s="129"/>
      <c r="EH737" s="129"/>
      <c r="EI737" s="129"/>
      <c r="EJ737" s="129"/>
      <c r="EK737" s="129"/>
      <c r="EL737" s="129"/>
      <c r="EM737" s="129"/>
      <c r="EN737" s="129"/>
      <c r="EO737" s="129"/>
      <c r="EP737" s="129"/>
      <c r="EQ737" s="129"/>
      <c r="ER737" s="129"/>
      <c r="ES737" s="129"/>
      <c r="ET737" s="129"/>
      <c r="EU737" s="129"/>
      <c r="EV737" s="129"/>
      <c r="EW737" s="129"/>
    </row>
    <row r="738" spans="1:153" ht="12.75" customHeight="1">
      <c r="A738" s="45"/>
      <c r="B738" s="126" t="s">
        <v>192</v>
      </c>
      <c r="C738" s="126"/>
      <c r="D738" s="126"/>
      <c r="E738" s="126"/>
      <c r="F738" s="137"/>
      <c r="G738" s="126"/>
      <c r="H738" s="126"/>
      <c r="I738" s="126"/>
      <c r="J738" s="126"/>
      <c r="K738" s="126"/>
      <c r="L738" s="126"/>
      <c r="M738" s="126"/>
      <c r="N738" s="126"/>
      <c r="O738" s="126"/>
      <c r="P738" s="126"/>
      <c r="Q738" s="126"/>
      <c r="R738" s="310" t="s">
        <v>3325</v>
      </c>
      <c r="S738" s="310"/>
      <c r="T738" s="310"/>
      <c r="U738" s="378"/>
      <c r="V738" s="379"/>
      <c r="W738" s="379"/>
      <c r="X738" s="379"/>
      <c r="Y738" s="379"/>
      <c r="Z738" s="379"/>
      <c r="AA738" s="379"/>
      <c r="AB738" s="379"/>
      <c r="AC738" s="379"/>
      <c r="AD738" s="379"/>
      <c r="AE738" s="379"/>
      <c r="AF738" s="379"/>
      <c r="AG738" s="379"/>
      <c r="AH738" s="379"/>
      <c r="AI738" s="379"/>
      <c r="AJ738" s="379"/>
      <c r="AK738" s="379"/>
      <c r="AL738" s="379"/>
      <c r="AM738" s="379"/>
      <c r="AN738" s="379"/>
      <c r="AO738" s="379"/>
      <c r="AP738" s="379"/>
      <c r="AQ738" s="379"/>
      <c r="AR738" s="379"/>
      <c r="AS738" s="379"/>
      <c r="AT738" s="379"/>
      <c r="AU738" s="379"/>
      <c r="AV738" s="379"/>
      <c r="AW738" s="379"/>
      <c r="AX738" s="379"/>
      <c r="AY738" s="379"/>
      <c r="AZ738" s="379"/>
      <c r="BA738" s="379"/>
      <c r="BB738" s="379"/>
      <c r="BC738" s="379"/>
      <c r="BD738" s="379"/>
      <c r="BE738" s="379"/>
      <c r="BF738" s="379"/>
      <c r="BG738" s="379"/>
      <c r="BH738" s="379"/>
      <c r="BI738" s="379"/>
      <c r="BJ738" s="380"/>
      <c r="BK738" s="200"/>
      <c r="BL738" s="130" t="str">
        <f>IF(BM738&lt;&gt;"","●","")</f>
        <v/>
      </c>
      <c r="BM738" s="132"/>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31"/>
      <c r="CW738" s="131"/>
      <c r="CX738" s="131"/>
      <c r="CY738" s="129"/>
      <c r="CZ738" s="129"/>
      <c r="DA738" s="129"/>
      <c r="DB738" s="129"/>
      <c r="DC738" s="129"/>
      <c r="DD738" s="129"/>
      <c r="DE738" s="129"/>
      <c r="DF738" s="129"/>
      <c r="DG738" s="129"/>
      <c r="DH738" s="129"/>
      <c r="DI738" s="129"/>
      <c r="DJ738" s="129"/>
      <c r="DK738" s="129"/>
      <c r="DL738" s="129"/>
      <c r="DM738" s="129"/>
      <c r="DN738" s="129"/>
      <c r="DO738" s="129"/>
      <c r="DP738" s="129"/>
      <c r="DQ738" s="129"/>
      <c r="DR738" s="129"/>
      <c r="DS738" s="129"/>
      <c r="DT738" s="129"/>
      <c r="DU738" s="129"/>
      <c r="DV738" s="129"/>
      <c r="DW738" s="129"/>
      <c r="DX738" s="129"/>
      <c r="DY738" s="129"/>
      <c r="DZ738" s="129"/>
      <c r="EA738" s="129"/>
      <c r="EB738" s="129"/>
      <c r="EC738" s="129"/>
      <c r="ED738" s="129"/>
      <c r="EE738" s="129"/>
      <c r="EF738" s="129"/>
      <c r="EG738" s="129"/>
      <c r="EH738" s="129"/>
      <c r="EI738" s="129"/>
      <c r="EJ738" s="129"/>
      <c r="EK738" s="129"/>
      <c r="EL738" s="129"/>
      <c r="EM738" s="129"/>
      <c r="EN738" s="129"/>
      <c r="EO738" s="129"/>
      <c r="EP738" s="129"/>
      <c r="EQ738" s="129"/>
      <c r="ER738" s="129"/>
      <c r="ES738" s="129"/>
      <c r="ET738" s="129"/>
      <c r="EU738" s="129"/>
      <c r="EV738" s="129"/>
      <c r="EW738" s="129"/>
    </row>
    <row r="739" spans="1:153" ht="3" customHeight="1">
      <c r="A739" s="45"/>
      <c r="B739" s="126"/>
      <c r="C739" s="126"/>
      <c r="D739" s="126"/>
      <c r="E739" s="126"/>
      <c r="F739" s="137"/>
      <c r="G739" s="126"/>
      <c r="H739" s="126"/>
      <c r="I739" s="126"/>
      <c r="J739" s="126"/>
      <c r="K739" s="126"/>
      <c r="L739" s="126"/>
      <c r="M739" s="126"/>
      <c r="N739" s="126"/>
      <c r="O739" s="126"/>
      <c r="P739" s="126"/>
      <c r="Q739" s="126"/>
      <c r="R739" s="126"/>
      <c r="S739" s="126"/>
      <c r="T739" s="126"/>
      <c r="U739" s="378"/>
      <c r="V739" s="379"/>
      <c r="W739" s="379"/>
      <c r="X739" s="379"/>
      <c r="Y739" s="379"/>
      <c r="Z739" s="379"/>
      <c r="AA739" s="379"/>
      <c r="AB739" s="379"/>
      <c r="AC739" s="379"/>
      <c r="AD739" s="379"/>
      <c r="AE739" s="379"/>
      <c r="AF739" s="379"/>
      <c r="AG739" s="379"/>
      <c r="AH739" s="379"/>
      <c r="AI739" s="379"/>
      <c r="AJ739" s="379"/>
      <c r="AK739" s="379"/>
      <c r="AL739" s="379"/>
      <c r="AM739" s="379"/>
      <c r="AN739" s="379"/>
      <c r="AO739" s="379"/>
      <c r="AP739" s="379"/>
      <c r="AQ739" s="379"/>
      <c r="AR739" s="379"/>
      <c r="AS739" s="379"/>
      <c r="AT739" s="379"/>
      <c r="AU739" s="379"/>
      <c r="AV739" s="379"/>
      <c r="AW739" s="379"/>
      <c r="AX739" s="379"/>
      <c r="AY739" s="379"/>
      <c r="AZ739" s="379"/>
      <c r="BA739" s="379"/>
      <c r="BB739" s="379"/>
      <c r="BC739" s="379"/>
      <c r="BD739" s="379"/>
      <c r="BE739" s="379"/>
      <c r="BF739" s="379"/>
      <c r="BG739" s="379"/>
      <c r="BH739" s="379"/>
      <c r="BI739" s="379"/>
      <c r="BJ739" s="380"/>
      <c r="BK739" s="200"/>
      <c r="BL739" s="129"/>
      <c r="BM739" s="160"/>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c r="DH739" s="129"/>
      <c r="DI739" s="129"/>
      <c r="DJ739" s="129"/>
      <c r="DK739" s="129"/>
      <c r="DL739" s="129"/>
      <c r="DM739" s="129"/>
      <c r="DN739" s="129"/>
      <c r="DO739" s="129"/>
      <c r="DP739" s="129"/>
      <c r="DQ739" s="129"/>
      <c r="DR739" s="129"/>
      <c r="DS739" s="129"/>
      <c r="DT739" s="129"/>
      <c r="DU739" s="129"/>
      <c r="DV739" s="129"/>
      <c r="DW739" s="129"/>
      <c r="DX739" s="129"/>
      <c r="DY739" s="129"/>
      <c r="DZ739" s="129"/>
      <c r="EA739" s="129"/>
      <c r="EB739" s="129"/>
      <c r="EC739" s="129"/>
      <c r="ED739" s="129"/>
      <c r="EE739" s="129"/>
      <c r="EF739" s="129"/>
      <c r="EG739" s="129"/>
      <c r="EH739" s="129"/>
      <c r="EI739" s="129"/>
      <c r="EJ739" s="129"/>
      <c r="EK739" s="129"/>
      <c r="EL739" s="129"/>
      <c r="EM739" s="129"/>
      <c r="EN739" s="129"/>
      <c r="EO739" s="129"/>
      <c r="EP739" s="129"/>
      <c r="EQ739" s="129"/>
      <c r="ER739" s="129"/>
      <c r="ES739" s="129"/>
      <c r="ET739" s="129"/>
      <c r="EU739" s="129"/>
      <c r="EV739" s="129"/>
      <c r="EW739" s="129"/>
    </row>
    <row r="740" spans="1:153" ht="3" customHeight="1">
      <c r="A740" s="50"/>
      <c r="B740" s="135"/>
      <c r="C740" s="291"/>
      <c r="D740" s="291"/>
      <c r="E740" s="291"/>
      <c r="F740" s="136"/>
      <c r="G740" s="291"/>
      <c r="H740" s="291"/>
      <c r="I740" s="291"/>
      <c r="J740" s="291"/>
      <c r="K740" s="291"/>
      <c r="L740" s="291"/>
      <c r="M740" s="291"/>
      <c r="N740" s="291"/>
      <c r="O740" s="291"/>
      <c r="P740" s="291"/>
      <c r="Q740" s="291"/>
      <c r="R740" s="291"/>
      <c r="S740" s="291"/>
      <c r="T740" s="139"/>
      <c r="U740" s="378" t="s">
        <v>1129</v>
      </c>
      <c r="V740" s="379"/>
      <c r="W740" s="379"/>
      <c r="X740" s="379"/>
      <c r="Y740" s="379"/>
      <c r="Z740" s="379"/>
      <c r="AA740" s="379"/>
      <c r="AB740" s="379"/>
      <c r="AC740" s="379"/>
      <c r="AD740" s="379"/>
      <c r="AE740" s="379"/>
      <c r="AF740" s="379"/>
      <c r="AG740" s="379"/>
      <c r="AH740" s="379"/>
      <c r="AI740" s="379"/>
      <c r="AJ740" s="379"/>
      <c r="AK740" s="379"/>
      <c r="AL740" s="379"/>
      <c r="AM740" s="379"/>
      <c r="AN740" s="379"/>
      <c r="AO740" s="379"/>
      <c r="AP740" s="379"/>
      <c r="AQ740" s="379"/>
      <c r="AR740" s="379"/>
      <c r="AS740" s="379"/>
      <c r="AT740" s="379"/>
      <c r="AU740" s="379"/>
      <c r="AV740" s="379"/>
      <c r="AW740" s="379"/>
      <c r="AX740" s="379"/>
      <c r="AY740" s="379"/>
      <c r="AZ740" s="379"/>
      <c r="BA740" s="379"/>
      <c r="BB740" s="379"/>
      <c r="BC740" s="379"/>
      <c r="BD740" s="379"/>
      <c r="BE740" s="379"/>
      <c r="BF740" s="379"/>
      <c r="BG740" s="379"/>
      <c r="BH740" s="379"/>
      <c r="BI740" s="379"/>
      <c r="BJ740" s="380"/>
      <c r="BK740" s="200"/>
      <c r="BL740" s="129"/>
      <c r="BM740" s="160"/>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129"/>
      <c r="CW740" s="129"/>
      <c r="CX740" s="129"/>
      <c r="CY740" s="129"/>
      <c r="CZ740" s="129"/>
      <c r="DA740" s="129"/>
      <c r="DB740" s="129"/>
      <c r="DC740" s="129"/>
      <c r="DD740" s="129"/>
      <c r="DE740" s="129"/>
      <c r="DF740" s="129"/>
      <c r="DG740" s="129"/>
      <c r="DH740" s="129"/>
      <c r="DI740" s="129"/>
      <c r="DJ740" s="129"/>
      <c r="DK740" s="129"/>
      <c r="DL740" s="129"/>
      <c r="DM740" s="129"/>
      <c r="DN740" s="129"/>
      <c r="DO740" s="129"/>
      <c r="DP740" s="129"/>
      <c r="DQ740" s="129"/>
      <c r="DR740" s="129"/>
      <c r="DS740" s="129"/>
      <c r="DT740" s="129"/>
      <c r="DU740" s="129"/>
      <c r="DV740" s="129"/>
      <c r="DW740" s="129"/>
      <c r="DX740" s="129"/>
      <c r="DY740" s="129"/>
      <c r="DZ740" s="129"/>
      <c r="EA740" s="129"/>
      <c r="EB740" s="129"/>
      <c r="EC740" s="129"/>
      <c r="ED740" s="129"/>
      <c r="EE740" s="129"/>
      <c r="EF740" s="129"/>
      <c r="EG740" s="129"/>
      <c r="EH740" s="129"/>
      <c r="EI740" s="129"/>
      <c r="EJ740" s="129"/>
      <c r="EK740" s="129"/>
      <c r="EL740" s="129"/>
      <c r="EM740" s="129"/>
      <c r="EN740" s="129"/>
      <c r="EO740" s="129"/>
      <c r="EP740" s="129"/>
      <c r="EQ740" s="129"/>
      <c r="ER740" s="129"/>
      <c r="ES740" s="129"/>
      <c r="ET740" s="129"/>
      <c r="EU740" s="129"/>
      <c r="EV740" s="129"/>
      <c r="EW740" s="129"/>
    </row>
    <row r="741" spans="1:153" ht="12.75" customHeight="1">
      <c r="A741" s="45"/>
      <c r="B741" s="133" t="s">
        <v>193</v>
      </c>
      <c r="C741" s="126"/>
      <c r="D741" s="126"/>
      <c r="E741" s="126"/>
      <c r="F741" s="137"/>
      <c r="G741" s="126"/>
      <c r="H741" s="126"/>
      <c r="I741" s="126"/>
      <c r="J741" s="126"/>
      <c r="K741" s="126"/>
      <c r="L741" s="126"/>
      <c r="M741" s="126"/>
      <c r="N741" s="126"/>
      <c r="O741" s="126"/>
      <c r="P741" s="126"/>
      <c r="Q741" s="126"/>
      <c r="R741" s="310" t="s">
        <v>3326</v>
      </c>
      <c r="S741" s="310"/>
      <c r="T741" s="391"/>
      <c r="U741" s="378"/>
      <c r="V741" s="379"/>
      <c r="W741" s="379"/>
      <c r="X741" s="379"/>
      <c r="Y741" s="379"/>
      <c r="Z741" s="379"/>
      <c r="AA741" s="379"/>
      <c r="AB741" s="379"/>
      <c r="AC741" s="379"/>
      <c r="AD741" s="379"/>
      <c r="AE741" s="379"/>
      <c r="AF741" s="379"/>
      <c r="AG741" s="379"/>
      <c r="AH741" s="379"/>
      <c r="AI741" s="379"/>
      <c r="AJ741" s="379"/>
      <c r="AK741" s="379"/>
      <c r="AL741" s="379"/>
      <c r="AM741" s="379"/>
      <c r="AN741" s="379"/>
      <c r="AO741" s="379"/>
      <c r="AP741" s="379"/>
      <c r="AQ741" s="379"/>
      <c r="AR741" s="379"/>
      <c r="AS741" s="379"/>
      <c r="AT741" s="379"/>
      <c r="AU741" s="379"/>
      <c r="AV741" s="379"/>
      <c r="AW741" s="379"/>
      <c r="AX741" s="379"/>
      <c r="AY741" s="379"/>
      <c r="AZ741" s="379"/>
      <c r="BA741" s="379"/>
      <c r="BB741" s="379"/>
      <c r="BC741" s="379"/>
      <c r="BD741" s="379"/>
      <c r="BE741" s="379"/>
      <c r="BF741" s="379"/>
      <c r="BG741" s="379"/>
      <c r="BH741" s="379"/>
      <c r="BI741" s="379"/>
      <c r="BJ741" s="380"/>
      <c r="BK741" s="200"/>
      <c r="BL741" s="130" t="str">
        <f>IF(BM741&lt;&gt;"","●","")</f>
        <v/>
      </c>
      <c r="BM741" s="132"/>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31"/>
      <c r="CW741" s="131"/>
      <c r="CX741" s="131"/>
      <c r="CY741" s="129"/>
      <c r="CZ741" s="129"/>
      <c r="DA741" s="129"/>
      <c r="DB741" s="129"/>
      <c r="DC741" s="129"/>
      <c r="DD741" s="129"/>
      <c r="DE741" s="129"/>
      <c r="DF741" s="129"/>
      <c r="DG741" s="129"/>
      <c r="DH741" s="129"/>
      <c r="DI741" s="129"/>
      <c r="DJ741" s="129"/>
      <c r="DK741" s="129"/>
      <c r="DL741" s="129"/>
      <c r="DM741" s="129"/>
      <c r="DN741" s="129"/>
      <c r="DO741" s="129"/>
      <c r="DP741" s="129"/>
      <c r="DQ741" s="129"/>
      <c r="DR741" s="129"/>
      <c r="DS741" s="129"/>
      <c r="DT741" s="129"/>
      <c r="DU741" s="129"/>
      <c r="DV741" s="129"/>
      <c r="DW741" s="129"/>
      <c r="DX741" s="129"/>
      <c r="DY741" s="129"/>
      <c r="DZ741" s="129"/>
      <c r="EA741" s="129"/>
      <c r="EB741" s="129"/>
      <c r="EC741" s="129"/>
      <c r="ED741" s="129"/>
      <c r="EE741" s="129"/>
      <c r="EF741" s="129"/>
      <c r="EG741" s="129"/>
      <c r="EH741" s="129"/>
      <c r="EI741" s="129"/>
      <c r="EJ741" s="129"/>
      <c r="EK741" s="129"/>
      <c r="EL741" s="129"/>
      <c r="EM741" s="129"/>
      <c r="EN741" s="129"/>
      <c r="EO741" s="129"/>
      <c r="EP741" s="129"/>
      <c r="EQ741" s="129"/>
      <c r="ER741" s="129"/>
      <c r="ES741" s="129"/>
      <c r="ET741" s="129"/>
      <c r="EU741" s="129"/>
      <c r="EV741" s="129"/>
      <c r="EW741" s="129"/>
    </row>
    <row r="742" spans="1:153" ht="3" customHeight="1">
      <c r="A742" s="47"/>
      <c r="B742" s="37"/>
      <c r="C742" s="127"/>
      <c r="D742" s="127"/>
      <c r="E742" s="127"/>
      <c r="F742" s="134"/>
      <c r="G742" s="127"/>
      <c r="H742" s="127"/>
      <c r="I742" s="127"/>
      <c r="J742" s="127"/>
      <c r="K742" s="127"/>
      <c r="L742" s="127"/>
      <c r="M742" s="127"/>
      <c r="N742" s="127"/>
      <c r="O742" s="127"/>
      <c r="P742" s="127"/>
      <c r="Q742" s="127"/>
      <c r="R742" s="127"/>
      <c r="S742" s="127"/>
      <c r="T742" s="138"/>
      <c r="U742" s="378"/>
      <c r="V742" s="379"/>
      <c r="W742" s="379"/>
      <c r="X742" s="379"/>
      <c r="Y742" s="379"/>
      <c r="Z742" s="379"/>
      <c r="AA742" s="379"/>
      <c r="AB742" s="379"/>
      <c r="AC742" s="379"/>
      <c r="AD742" s="379"/>
      <c r="AE742" s="379"/>
      <c r="AF742" s="379"/>
      <c r="AG742" s="379"/>
      <c r="AH742" s="379"/>
      <c r="AI742" s="379"/>
      <c r="AJ742" s="379"/>
      <c r="AK742" s="379"/>
      <c r="AL742" s="379"/>
      <c r="AM742" s="379"/>
      <c r="AN742" s="379"/>
      <c r="AO742" s="379"/>
      <c r="AP742" s="379"/>
      <c r="AQ742" s="379"/>
      <c r="AR742" s="379"/>
      <c r="AS742" s="379"/>
      <c r="AT742" s="379"/>
      <c r="AU742" s="379"/>
      <c r="AV742" s="379"/>
      <c r="AW742" s="379"/>
      <c r="AX742" s="379"/>
      <c r="AY742" s="379"/>
      <c r="AZ742" s="379"/>
      <c r="BA742" s="379"/>
      <c r="BB742" s="379"/>
      <c r="BC742" s="379"/>
      <c r="BD742" s="379"/>
      <c r="BE742" s="379"/>
      <c r="BF742" s="379"/>
      <c r="BG742" s="379"/>
      <c r="BH742" s="379"/>
      <c r="BI742" s="379"/>
      <c r="BJ742" s="380"/>
      <c r="BK742" s="200"/>
      <c r="BL742" s="129"/>
      <c r="BM742" s="160"/>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c r="DH742" s="129"/>
      <c r="DI742" s="129"/>
      <c r="DJ742" s="129"/>
      <c r="DK742" s="129"/>
      <c r="DL742" s="129"/>
      <c r="DM742" s="129"/>
      <c r="DN742" s="129"/>
      <c r="DO742" s="129"/>
      <c r="DP742" s="129"/>
      <c r="DQ742" s="129"/>
      <c r="DR742" s="129"/>
      <c r="DS742" s="129"/>
      <c r="DT742" s="129"/>
      <c r="DU742" s="129"/>
      <c r="DV742" s="129"/>
      <c r="DW742" s="129"/>
      <c r="DX742" s="129"/>
      <c r="DY742" s="129"/>
      <c r="DZ742" s="129"/>
      <c r="EA742" s="129"/>
      <c r="EB742" s="129"/>
      <c r="EC742" s="129"/>
      <c r="ED742" s="129"/>
      <c r="EE742" s="129"/>
      <c r="EF742" s="129"/>
      <c r="EG742" s="129"/>
      <c r="EH742" s="129"/>
      <c r="EI742" s="129"/>
      <c r="EJ742" s="129"/>
      <c r="EK742" s="129"/>
      <c r="EL742" s="129"/>
      <c r="EM742" s="129"/>
      <c r="EN742" s="129"/>
      <c r="EO742" s="129"/>
      <c r="EP742" s="129"/>
      <c r="EQ742" s="129"/>
      <c r="ER742" s="129"/>
      <c r="ES742" s="129"/>
      <c r="ET742" s="129"/>
      <c r="EU742" s="129"/>
      <c r="EV742" s="129"/>
      <c r="EW742" s="129"/>
    </row>
    <row r="743" spans="1:153" ht="1.5" customHeight="1">
      <c r="A743" s="31"/>
      <c r="B743" s="31"/>
      <c r="C743" s="31"/>
      <c r="D743" s="31"/>
      <c r="E743" s="31"/>
      <c r="F743" s="48"/>
      <c r="G743" s="31"/>
      <c r="H743" s="31"/>
      <c r="I743" s="31"/>
      <c r="J743" s="31"/>
      <c r="K743" s="31"/>
      <c r="L743" s="31"/>
      <c r="M743" s="31"/>
      <c r="N743" s="31"/>
      <c r="O743" s="31"/>
      <c r="P743" s="31"/>
      <c r="Q743" s="31"/>
      <c r="R743" s="31"/>
      <c r="S743" s="31"/>
      <c r="T743" s="31"/>
      <c r="U743" s="281"/>
      <c r="V743" s="281"/>
      <c r="W743" s="281"/>
      <c r="X743" s="281"/>
      <c r="Y743" s="281"/>
      <c r="Z743" s="281"/>
      <c r="AA743" s="281"/>
      <c r="AB743" s="281"/>
      <c r="AC743" s="281"/>
      <c r="AD743" s="281"/>
      <c r="AE743" s="281"/>
      <c r="AF743" s="281"/>
      <c r="AG743" s="281"/>
      <c r="AH743" s="281"/>
      <c r="AI743" s="281"/>
      <c r="AJ743" s="281"/>
      <c r="AK743" s="281"/>
      <c r="AL743" s="281"/>
      <c r="AM743" s="281"/>
      <c r="AN743" s="281"/>
      <c r="AO743" s="281"/>
      <c r="AP743" s="281"/>
      <c r="AQ743" s="281"/>
      <c r="AR743" s="281"/>
      <c r="AS743" s="281"/>
      <c r="AT743" s="281"/>
      <c r="AU743" s="281"/>
      <c r="AV743" s="281"/>
      <c r="AW743" s="281"/>
      <c r="AX743" s="281"/>
      <c r="AY743" s="281"/>
      <c r="AZ743" s="281"/>
      <c r="BA743" s="281"/>
      <c r="BB743" s="281"/>
      <c r="BC743" s="281"/>
      <c r="BD743" s="281"/>
      <c r="BE743" s="281"/>
      <c r="BF743" s="281"/>
      <c r="BG743" s="281"/>
      <c r="BH743" s="281"/>
      <c r="BI743" s="281"/>
      <c r="BJ743" s="281"/>
      <c r="BK743" s="200"/>
      <c r="BL743" s="129"/>
      <c r="BM743" s="160"/>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129"/>
      <c r="CW743" s="129"/>
      <c r="CX743" s="129"/>
      <c r="CY743" s="129"/>
      <c r="CZ743" s="129"/>
      <c r="DA743" s="129"/>
      <c r="DB743" s="129"/>
      <c r="DC743" s="129"/>
      <c r="DD743" s="129"/>
      <c r="DE743" s="129"/>
      <c r="DF743" s="129"/>
      <c r="DG743" s="129"/>
      <c r="DH743" s="129"/>
      <c r="DI743" s="129"/>
      <c r="DJ743" s="129"/>
      <c r="DK743" s="129"/>
      <c r="DL743" s="129"/>
      <c r="DM743" s="129"/>
      <c r="DN743" s="129"/>
      <c r="DO743" s="129"/>
      <c r="DP743" s="129"/>
      <c r="DQ743" s="129"/>
      <c r="DR743" s="129"/>
      <c r="DS743" s="129"/>
      <c r="DT743" s="129"/>
      <c r="DU743" s="129"/>
      <c r="DV743" s="129"/>
      <c r="DW743" s="129"/>
      <c r="DX743" s="129"/>
      <c r="DY743" s="129"/>
      <c r="DZ743" s="129"/>
      <c r="EA743" s="129"/>
      <c r="EB743" s="129"/>
      <c r="EC743" s="129"/>
      <c r="ED743" s="129"/>
      <c r="EE743" s="129"/>
      <c r="EF743" s="129"/>
      <c r="EG743" s="129"/>
      <c r="EH743" s="129"/>
      <c r="EI743" s="129"/>
      <c r="EJ743" s="129"/>
      <c r="EK743" s="129"/>
      <c r="EL743" s="129"/>
      <c r="EM743" s="129"/>
      <c r="EN743" s="129"/>
      <c r="EO743" s="129"/>
      <c r="EP743" s="129"/>
      <c r="EQ743" s="129"/>
      <c r="ER743" s="129"/>
      <c r="ES743" s="129"/>
      <c r="ET743" s="129"/>
      <c r="EU743" s="129"/>
      <c r="EV743" s="129"/>
      <c r="EW743" s="129"/>
    </row>
    <row r="744" spans="1:153" ht="18.75" customHeight="1">
      <c r="A744" s="392" t="s">
        <v>6393</v>
      </c>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c r="AA744" s="393"/>
      <c r="AB744" s="393"/>
      <c r="AC744" s="393"/>
      <c r="AD744" s="393"/>
      <c r="AE744" s="393"/>
      <c r="AF744" s="393"/>
      <c r="AG744" s="393"/>
      <c r="AH744" s="393"/>
      <c r="AI744" s="393"/>
      <c r="AJ744" s="393"/>
      <c r="AK744" s="393"/>
      <c r="AL744" s="393"/>
      <c r="AM744" s="393"/>
      <c r="AN744" s="393"/>
      <c r="AO744" s="393"/>
      <c r="AP744" s="393"/>
      <c r="AQ744" s="393"/>
      <c r="AR744" s="393"/>
      <c r="AS744" s="393"/>
      <c r="AT744" s="393"/>
      <c r="AU744" s="393"/>
      <c r="AV744" s="393"/>
      <c r="AW744" s="393"/>
      <c r="AX744" s="393"/>
      <c r="AY744" s="393"/>
      <c r="AZ744" s="393"/>
      <c r="BA744" s="393"/>
      <c r="BB744" s="393"/>
      <c r="BC744" s="393"/>
      <c r="BD744" s="393"/>
      <c r="BE744" s="393"/>
      <c r="BF744" s="393"/>
      <c r="BG744" s="393"/>
      <c r="BH744" s="393"/>
      <c r="BI744" s="393"/>
      <c r="BJ744" s="394"/>
      <c r="BK744" s="200"/>
      <c r="BL744" s="129"/>
      <c r="BM744" s="160"/>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c r="DH744" s="129"/>
      <c r="DI744" s="129"/>
      <c r="DJ744" s="129"/>
      <c r="DK744" s="129"/>
      <c r="DL744" s="129"/>
      <c r="DM744" s="129"/>
      <c r="DN744" s="129"/>
      <c r="DO744" s="129"/>
      <c r="DP744" s="129"/>
      <c r="DQ744" s="129"/>
      <c r="DR744" s="129"/>
      <c r="DS744" s="129"/>
      <c r="DT744" s="129"/>
      <c r="DU744" s="129"/>
      <c r="DV744" s="129"/>
      <c r="DW744" s="129"/>
      <c r="DX744" s="129"/>
      <c r="DY744" s="129"/>
      <c r="DZ744" s="129"/>
      <c r="EA744" s="129"/>
      <c r="EB744" s="129"/>
      <c r="EC744" s="129"/>
      <c r="ED744" s="129"/>
      <c r="EE744" s="129"/>
      <c r="EF744" s="129"/>
      <c r="EG744" s="129"/>
      <c r="EH744" s="129"/>
      <c r="EI744" s="129"/>
      <c r="EJ744" s="129"/>
      <c r="EK744" s="129"/>
      <c r="EL744" s="129"/>
      <c r="EM744" s="129"/>
      <c r="EN744" s="129"/>
      <c r="EO744" s="129"/>
      <c r="EP744" s="129"/>
      <c r="EQ744" s="129"/>
      <c r="ER744" s="129"/>
      <c r="ES744" s="129"/>
      <c r="ET744" s="129"/>
      <c r="EU744" s="129"/>
      <c r="EV744" s="129"/>
      <c r="EW744" s="129"/>
    </row>
    <row r="745" spans="1:153" s="65" customFormat="1" ht="18.75" customHeight="1" thickBot="1">
      <c r="A745" s="35"/>
      <c r="B745" s="33"/>
      <c r="C745" s="33"/>
      <c r="D745" s="33"/>
      <c r="E745" s="33"/>
      <c r="F745" s="34"/>
      <c r="G745" s="33"/>
      <c r="H745" s="33"/>
      <c r="I745" s="33"/>
      <c r="J745" s="33"/>
      <c r="K745" s="33"/>
      <c r="L745" s="33"/>
      <c r="M745" s="33"/>
      <c r="N745" s="33"/>
      <c r="O745" s="33"/>
      <c r="P745" s="33"/>
      <c r="Q745" s="33"/>
      <c r="R745" s="33"/>
      <c r="S745" s="33"/>
      <c r="T745" s="33"/>
      <c r="U745" s="395" t="s">
        <v>6395</v>
      </c>
      <c r="V745" s="396"/>
      <c r="W745" s="396"/>
      <c r="X745" s="396"/>
      <c r="Y745" s="396"/>
      <c r="Z745" s="396"/>
      <c r="AA745" s="396"/>
      <c r="AB745" s="396"/>
      <c r="AC745" s="396"/>
      <c r="AD745" s="396"/>
      <c r="AE745" s="396"/>
      <c r="AF745" s="396"/>
      <c r="AG745" s="396"/>
      <c r="AH745" s="397"/>
      <c r="AI745" s="398" t="s">
        <v>4</v>
      </c>
      <c r="AJ745" s="399"/>
      <c r="AK745" s="399"/>
      <c r="AL745" s="399"/>
      <c r="AM745" s="399"/>
      <c r="AN745" s="399"/>
      <c r="AO745" s="399"/>
      <c r="AP745" s="399"/>
      <c r="AQ745" s="399"/>
      <c r="AR745" s="399"/>
      <c r="AS745" s="399"/>
      <c r="AT745" s="399"/>
      <c r="AU745" s="399"/>
      <c r="AV745" s="400"/>
      <c r="AW745" s="398" t="s">
        <v>19</v>
      </c>
      <c r="AX745" s="399"/>
      <c r="AY745" s="399"/>
      <c r="AZ745" s="399"/>
      <c r="BA745" s="399"/>
      <c r="BB745" s="399"/>
      <c r="BC745" s="399"/>
      <c r="BD745" s="399"/>
      <c r="BE745" s="399"/>
      <c r="BF745" s="399"/>
      <c r="BG745" s="399"/>
      <c r="BH745" s="399"/>
      <c r="BI745" s="399"/>
      <c r="BJ745" s="401"/>
      <c r="BK745" s="200"/>
      <c r="BL745" s="30"/>
      <c r="BM745" s="161"/>
      <c r="BN745" s="30"/>
      <c r="BO745" s="30"/>
      <c r="BP745" s="30"/>
      <c r="BQ745" s="30"/>
      <c r="BR745" s="30"/>
      <c r="BS745" s="30"/>
      <c r="BT745" s="30"/>
      <c r="BU745" s="30"/>
      <c r="BV745" s="30"/>
      <c r="BW745" s="30"/>
      <c r="BX745" s="30"/>
      <c r="BY745" s="30"/>
      <c r="BZ745" s="30"/>
      <c r="CA745" s="30"/>
      <c r="CB745" s="30"/>
      <c r="CC745" s="30"/>
      <c r="CD745" s="30"/>
      <c r="CE745" s="30"/>
      <c r="CF745" s="30"/>
      <c r="CG745" s="30"/>
      <c r="CH745" s="30"/>
      <c r="CI745" s="30"/>
      <c r="CJ745" s="30"/>
      <c r="CK745" s="30"/>
      <c r="CL745" s="30"/>
      <c r="CM745" s="30"/>
      <c r="CN745" s="30"/>
      <c r="CO745" s="30"/>
      <c r="CP745" s="30"/>
      <c r="CQ745" s="30"/>
      <c r="CR745" s="30"/>
      <c r="CS745" s="30"/>
      <c r="CT745" s="30"/>
      <c r="CU745" s="30"/>
      <c r="CV745" s="30"/>
      <c r="CW745" s="30"/>
      <c r="CX745" s="30"/>
      <c r="CY745" s="30"/>
      <c r="CZ745" s="30"/>
      <c r="DA745" s="30"/>
      <c r="DB745" s="30"/>
      <c r="DC745" s="30"/>
      <c r="DD745" s="30"/>
      <c r="DE745" s="30"/>
      <c r="DF745" s="30"/>
      <c r="DG745" s="30"/>
      <c r="DH745" s="30"/>
      <c r="DI745" s="30"/>
      <c r="DJ745" s="30"/>
      <c r="DK745" s="30"/>
      <c r="DL745" s="30"/>
      <c r="DM745" s="30"/>
      <c r="DN745" s="30"/>
      <c r="DO745" s="30"/>
      <c r="DP745" s="30"/>
      <c r="DQ745" s="30"/>
      <c r="DR745" s="30"/>
      <c r="DS745" s="30"/>
      <c r="DT745" s="30"/>
      <c r="DU745" s="30"/>
      <c r="DV745" s="30"/>
      <c r="DW745" s="30"/>
      <c r="DX745" s="30"/>
      <c r="DY745" s="30"/>
      <c r="DZ745" s="30"/>
      <c r="EA745" s="30"/>
      <c r="EB745" s="30"/>
      <c r="EC745" s="30"/>
      <c r="ED745" s="30"/>
      <c r="EE745" s="30"/>
      <c r="EF745" s="30"/>
      <c r="EG745" s="30"/>
      <c r="EH745" s="30"/>
      <c r="EI745" s="30"/>
      <c r="EJ745" s="30"/>
      <c r="EK745" s="30"/>
      <c r="EL745" s="30"/>
      <c r="EM745" s="30"/>
      <c r="EN745" s="30"/>
      <c r="EO745" s="30"/>
      <c r="EP745" s="30"/>
      <c r="EQ745" s="30"/>
      <c r="ER745" s="30"/>
      <c r="ES745" s="30"/>
      <c r="ET745" s="30"/>
      <c r="EU745" s="30"/>
      <c r="EV745" s="30"/>
      <c r="EW745" s="30"/>
    </row>
    <row r="746" spans="1:153" ht="2.25" customHeight="1">
      <c r="A746" s="135"/>
      <c r="B746" s="291"/>
      <c r="C746" s="291"/>
      <c r="D746" s="291"/>
      <c r="E746" s="291"/>
      <c r="F746" s="136"/>
      <c r="G746" s="291"/>
      <c r="H746" s="291"/>
      <c r="I746" s="291"/>
      <c r="J746" s="291"/>
      <c r="K746" s="291"/>
      <c r="L746" s="291"/>
      <c r="M746" s="291"/>
      <c r="N746" s="291"/>
      <c r="O746" s="291"/>
      <c r="P746" s="291"/>
      <c r="Q746" s="291"/>
      <c r="R746" s="291"/>
      <c r="S746" s="291"/>
      <c r="T746" s="291"/>
      <c r="U746" s="296"/>
      <c r="V746" s="297"/>
      <c r="W746" s="297"/>
      <c r="X746" s="297"/>
      <c r="Y746" s="297"/>
      <c r="Z746" s="297"/>
      <c r="AA746" s="297"/>
      <c r="AB746" s="297"/>
      <c r="AC746" s="297"/>
      <c r="AD746" s="297"/>
      <c r="AE746" s="297"/>
      <c r="AF746" s="297"/>
      <c r="AG746" s="117"/>
      <c r="AH746" s="114"/>
      <c r="AI746" s="296"/>
      <c r="AJ746" s="297"/>
      <c r="AK746" s="297"/>
      <c r="AL746" s="297"/>
      <c r="AM746" s="297"/>
      <c r="AN746" s="297"/>
      <c r="AO746" s="297"/>
      <c r="AP746" s="297"/>
      <c r="AQ746" s="297"/>
      <c r="AR746" s="297"/>
      <c r="AS746" s="297"/>
      <c r="AT746" s="297"/>
      <c r="AU746" s="117"/>
      <c r="AV746" s="114"/>
      <c r="AW746" s="297"/>
      <c r="AX746" s="297"/>
      <c r="AY746" s="297"/>
      <c r="AZ746" s="297"/>
      <c r="BA746" s="297"/>
      <c r="BB746" s="297"/>
      <c r="BC746" s="297"/>
      <c r="BD746" s="297"/>
      <c r="BE746" s="297"/>
      <c r="BF746" s="297"/>
      <c r="BG746" s="297"/>
      <c r="BH746" s="297"/>
      <c r="BI746" s="117"/>
      <c r="BJ746" s="114"/>
      <c r="BK746" s="200"/>
      <c r="BL746" s="129"/>
      <c r="BM746" s="160"/>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129"/>
      <c r="CW746" s="129"/>
      <c r="CX746" s="129"/>
      <c r="CY746" s="129"/>
      <c r="CZ746" s="129"/>
      <c r="DA746" s="129"/>
      <c r="DB746" s="129"/>
      <c r="DC746" s="129"/>
      <c r="DD746" s="129"/>
      <c r="DE746" s="129"/>
      <c r="DF746" s="129"/>
      <c r="DG746" s="129"/>
      <c r="DH746" s="129"/>
      <c r="DI746" s="129"/>
      <c r="DJ746" s="129"/>
      <c r="DK746" s="129"/>
      <c r="DL746" s="129"/>
      <c r="DM746" s="129"/>
      <c r="DN746" s="129"/>
      <c r="DO746" s="129"/>
      <c r="DP746" s="129"/>
      <c r="DQ746" s="129"/>
      <c r="DR746" s="129"/>
      <c r="DS746" s="129"/>
      <c r="DT746" s="129"/>
      <c r="DU746" s="129"/>
      <c r="DV746" s="129"/>
      <c r="DW746" s="129"/>
      <c r="DX746" s="129"/>
      <c r="DY746" s="129"/>
      <c r="DZ746" s="129"/>
      <c r="EA746" s="129"/>
      <c r="EB746" s="129"/>
      <c r="EC746" s="129"/>
      <c r="ED746" s="129"/>
      <c r="EE746" s="129"/>
      <c r="EF746" s="129"/>
      <c r="EG746" s="129"/>
      <c r="EH746" s="129"/>
      <c r="EI746" s="129"/>
      <c r="EJ746" s="129"/>
      <c r="EK746" s="129"/>
      <c r="EL746" s="129"/>
      <c r="EM746" s="129"/>
      <c r="EN746" s="129"/>
      <c r="EO746" s="129"/>
      <c r="EP746" s="129"/>
      <c r="EQ746" s="129"/>
      <c r="ER746" s="129"/>
      <c r="ES746" s="129"/>
      <c r="ET746" s="129"/>
      <c r="EU746" s="129"/>
      <c r="EV746" s="129"/>
      <c r="EW746" s="129"/>
    </row>
    <row r="747" spans="1:153" ht="19.5" customHeight="1">
      <c r="A747" s="133" t="s">
        <v>1135</v>
      </c>
      <c r="B747" s="126"/>
      <c r="C747" s="126"/>
      <c r="D747" s="126"/>
      <c r="E747" s="126"/>
      <c r="F747" s="137"/>
      <c r="G747" s="126"/>
      <c r="H747" s="126"/>
      <c r="I747" s="126"/>
      <c r="J747" s="126"/>
      <c r="K747" s="126"/>
      <c r="L747" s="126"/>
      <c r="M747" s="126"/>
      <c r="N747" s="126"/>
      <c r="O747" s="126"/>
      <c r="P747" s="126"/>
      <c r="Q747" s="126"/>
      <c r="R747" s="310" t="s">
        <v>3327</v>
      </c>
      <c r="S747" s="310"/>
      <c r="T747" s="311"/>
      <c r="U747" s="294"/>
      <c r="V747" s="312"/>
      <c r="W747" s="313"/>
      <c r="X747" s="313"/>
      <c r="Y747" s="313"/>
      <c r="Z747" s="313"/>
      <c r="AA747" s="313"/>
      <c r="AB747" s="313"/>
      <c r="AC747" s="313"/>
      <c r="AD747" s="313"/>
      <c r="AE747" s="313"/>
      <c r="AF747" s="314"/>
      <c r="AG747" s="120"/>
      <c r="AH747" s="115" t="s">
        <v>6391</v>
      </c>
      <c r="AI747" s="118"/>
      <c r="AJ747" s="312"/>
      <c r="AK747" s="313"/>
      <c r="AL747" s="313"/>
      <c r="AM747" s="313"/>
      <c r="AN747" s="313"/>
      <c r="AO747" s="313"/>
      <c r="AP747" s="313"/>
      <c r="AQ747" s="313"/>
      <c r="AR747" s="313"/>
      <c r="AS747" s="313"/>
      <c r="AT747" s="314"/>
      <c r="AU747" s="120"/>
      <c r="AV747" s="115" t="s">
        <v>6392</v>
      </c>
      <c r="AW747" s="119"/>
      <c r="AX747" s="312"/>
      <c r="AY747" s="313"/>
      <c r="AZ747" s="313"/>
      <c r="BA747" s="313"/>
      <c r="BB747" s="313"/>
      <c r="BC747" s="313"/>
      <c r="BD747" s="313"/>
      <c r="BE747" s="313"/>
      <c r="BF747" s="313"/>
      <c r="BG747" s="313"/>
      <c r="BH747" s="314"/>
      <c r="BI747" s="122"/>
      <c r="BJ747" s="115" t="s">
        <v>2</v>
      </c>
      <c r="BK747" s="200"/>
      <c r="BL747" s="130" t="str">
        <f>IF(BM747&lt;&gt;"","●","")</f>
        <v/>
      </c>
      <c r="BM747" s="132" t="str">
        <f>IF(OR(AND(OR(V747=0,V747=""),OR(AJ747&gt;0,AX747&gt;0)),AND(OR(V747&gt;0,AX747&gt;0),OR(AJ747=0,AJ747="")),AND(OR(V747&gt;0,AJ747&gt;0),OR(AX747=0,AX747=""))),"「レセプト件数」、「算定日数」、「算定回数」のいずれかが「0」か「空白」となっていますが、それ以外が1以上となっています。正しいレセプト件数・算定日数・算定回数をご記入ください。",IF(OR(V747&gt;AJ747,V747&gt;AX747),"「算定日数」あるいは「算定回数」が「レセプト件数」よりも小さくなっています。算定レセプトにおける算定日数・算定回数をご記入ください。",IF(AJ747&gt;AX747,"「算定回数」が「算定日数」よりも小さくなっています。算定日数における算定回数をご記入ください。","")))</f>
        <v/>
      </c>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31"/>
      <c r="CW747" s="131"/>
      <c r="CX747" s="131"/>
      <c r="CY747" s="129"/>
      <c r="CZ747" s="129"/>
      <c r="DA747" s="129"/>
      <c r="DB747" s="129"/>
      <c r="DC747" s="129"/>
      <c r="DD747" s="129"/>
      <c r="DE747" s="129"/>
      <c r="DF747" s="129"/>
      <c r="DG747" s="129"/>
      <c r="DH747" s="129"/>
      <c r="DI747" s="129"/>
      <c r="DJ747" s="129"/>
      <c r="DK747" s="129"/>
      <c r="DL747" s="129"/>
      <c r="DM747" s="129"/>
      <c r="DN747" s="129"/>
      <c r="DO747" s="129"/>
      <c r="DP747" s="129"/>
      <c r="DQ747" s="129"/>
      <c r="DR747" s="129"/>
      <c r="DS747" s="129"/>
      <c r="DT747" s="129"/>
      <c r="DU747" s="129"/>
      <c r="DV747" s="129"/>
      <c r="DW747" s="129"/>
      <c r="DX747" s="129"/>
      <c r="DY747" s="129"/>
      <c r="DZ747" s="129"/>
      <c r="EA747" s="129"/>
      <c r="EB747" s="129"/>
      <c r="EC747" s="129"/>
      <c r="ED747" s="129"/>
      <c r="EE747" s="129"/>
      <c r="EF747" s="129"/>
      <c r="EG747" s="129"/>
      <c r="EH747" s="129"/>
      <c r="EI747" s="129"/>
      <c r="EJ747" s="129"/>
      <c r="EK747" s="129"/>
      <c r="EL747" s="129"/>
      <c r="EM747" s="129"/>
      <c r="EN747" s="129"/>
      <c r="EO747" s="129"/>
      <c r="EP747" s="129"/>
      <c r="EQ747" s="129"/>
      <c r="ER747" s="129"/>
      <c r="ES747" s="129"/>
      <c r="ET747" s="129"/>
      <c r="EU747" s="129"/>
      <c r="EV747" s="129"/>
      <c r="EW747" s="129"/>
    </row>
    <row r="748" spans="1:153" ht="2.25" customHeight="1" thickBot="1">
      <c r="A748" s="133"/>
      <c r="B748" s="126"/>
      <c r="C748" s="126"/>
      <c r="D748" s="126"/>
      <c r="E748" s="126"/>
      <c r="F748" s="137"/>
      <c r="G748" s="126"/>
      <c r="H748" s="126"/>
      <c r="I748" s="126"/>
      <c r="J748" s="126"/>
      <c r="K748" s="126"/>
      <c r="L748" s="126"/>
      <c r="M748" s="126"/>
      <c r="N748" s="126"/>
      <c r="O748" s="126"/>
      <c r="P748" s="126"/>
      <c r="Q748" s="126"/>
      <c r="R748" s="126"/>
      <c r="S748" s="126"/>
      <c r="T748" s="126"/>
      <c r="U748" s="299"/>
      <c r="V748" s="298"/>
      <c r="W748" s="298"/>
      <c r="X748" s="298"/>
      <c r="Y748" s="298"/>
      <c r="Z748" s="298"/>
      <c r="AA748" s="298"/>
      <c r="AB748" s="298"/>
      <c r="AC748" s="298"/>
      <c r="AD748" s="298"/>
      <c r="AE748" s="298"/>
      <c r="AF748" s="298"/>
      <c r="AG748" s="121"/>
      <c r="AH748" s="116"/>
      <c r="AI748" s="299"/>
      <c r="AJ748" s="298"/>
      <c r="AK748" s="298"/>
      <c r="AL748" s="298"/>
      <c r="AM748" s="298"/>
      <c r="AN748" s="298"/>
      <c r="AO748" s="298"/>
      <c r="AP748" s="298"/>
      <c r="AQ748" s="298"/>
      <c r="AR748" s="298"/>
      <c r="AS748" s="298"/>
      <c r="AT748" s="298"/>
      <c r="AU748" s="121"/>
      <c r="AV748" s="116"/>
      <c r="AW748" s="298"/>
      <c r="AX748" s="298"/>
      <c r="AY748" s="298"/>
      <c r="AZ748" s="298"/>
      <c r="BA748" s="298"/>
      <c r="BB748" s="298"/>
      <c r="BC748" s="298"/>
      <c r="BD748" s="298"/>
      <c r="BE748" s="298"/>
      <c r="BF748" s="298"/>
      <c r="BG748" s="298"/>
      <c r="BH748" s="298"/>
      <c r="BI748" s="121"/>
      <c r="BJ748" s="116"/>
      <c r="BK748" s="200"/>
      <c r="BL748" s="129"/>
      <c r="BM748" s="160"/>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c r="DH748" s="129"/>
      <c r="DI748" s="129"/>
      <c r="DJ748" s="129"/>
      <c r="DK748" s="129"/>
      <c r="DL748" s="129"/>
      <c r="DM748" s="129"/>
      <c r="DN748" s="129"/>
      <c r="DO748" s="129"/>
      <c r="DP748" s="129"/>
      <c r="DQ748" s="129"/>
      <c r="DR748" s="129"/>
      <c r="DS748" s="129"/>
      <c r="DT748" s="129"/>
      <c r="DU748" s="129"/>
      <c r="DV748" s="129"/>
      <c r="DW748" s="129"/>
      <c r="DX748" s="129"/>
      <c r="DY748" s="129"/>
      <c r="DZ748" s="129"/>
      <c r="EA748" s="129"/>
      <c r="EB748" s="129"/>
      <c r="EC748" s="129"/>
      <c r="ED748" s="129"/>
      <c r="EE748" s="129"/>
      <c r="EF748" s="129"/>
      <c r="EG748" s="129"/>
      <c r="EH748" s="129"/>
      <c r="EI748" s="129"/>
      <c r="EJ748" s="129"/>
      <c r="EK748" s="129"/>
      <c r="EL748" s="129"/>
      <c r="EM748" s="129"/>
      <c r="EN748" s="129"/>
      <c r="EO748" s="129"/>
      <c r="EP748" s="129"/>
      <c r="EQ748" s="129"/>
      <c r="ER748" s="129"/>
      <c r="ES748" s="129"/>
      <c r="ET748" s="129"/>
      <c r="EU748" s="129"/>
      <c r="EV748" s="129"/>
      <c r="EW748" s="129"/>
    </row>
    <row r="749" spans="1:153" ht="2.25" customHeight="1">
      <c r="A749" s="135"/>
      <c r="B749" s="291"/>
      <c r="C749" s="291"/>
      <c r="D749" s="291"/>
      <c r="E749" s="291"/>
      <c r="F749" s="136"/>
      <c r="G749" s="291"/>
      <c r="H749" s="291"/>
      <c r="I749" s="291"/>
      <c r="J749" s="291"/>
      <c r="K749" s="291"/>
      <c r="L749" s="291"/>
      <c r="M749" s="291"/>
      <c r="N749" s="291"/>
      <c r="O749" s="291"/>
      <c r="P749" s="291"/>
      <c r="Q749" s="291"/>
      <c r="R749" s="291"/>
      <c r="S749" s="291"/>
      <c r="T749" s="291"/>
      <c r="U749" s="296"/>
      <c r="V749" s="297"/>
      <c r="W749" s="297"/>
      <c r="X749" s="297"/>
      <c r="Y749" s="297"/>
      <c r="Z749" s="297"/>
      <c r="AA749" s="297"/>
      <c r="AB749" s="297"/>
      <c r="AC749" s="297"/>
      <c r="AD749" s="297"/>
      <c r="AE749" s="297"/>
      <c r="AF749" s="297"/>
      <c r="AG749" s="117"/>
      <c r="AH749" s="114"/>
      <c r="AI749" s="349"/>
      <c r="AJ749" s="343"/>
      <c r="AK749" s="343"/>
      <c r="AL749" s="343"/>
      <c r="AM749" s="343"/>
      <c r="AN749" s="343"/>
      <c r="AO749" s="343"/>
      <c r="AP749" s="343"/>
      <c r="AQ749" s="343"/>
      <c r="AR749" s="343"/>
      <c r="AS749" s="343"/>
      <c r="AT749" s="343"/>
      <c r="AU749" s="343"/>
      <c r="AV749" s="350"/>
      <c r="AW749" s="297"/>
      <c r="AX749" s="297"/>
      <c r="AY749" s="297"/>
      <c r="AZ749" s="297"/>
      <c r="BA749" s="297"/>
      <c r="BB749" s="297"/>
      <c r="BC749" s="297"/>
      <c r="BD749" s="297"/>
      <c r="BE749" s="297"/>
      <c r="BF749" s="297"/>
      <c r="BG749" s="297"/>
      <c r="BH749" s="297"/>
      <c r="BI749" s="117"/>
      <c r="BJ749" s="114"/>
      <c r="BK749" s="200"/>
      <c r="BL749" s="129"/>
      <c r="BM749" s="160"/>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129"/>
      <c r="CW749" s="129"/>
      <c r="CX749" s="129"/>
      <c r="CY749" s="129"/>
      <c r="CZ749" s="129"/>
      <c r="DA749" s="129"/>
      <c r="DB749" s="129"/>
      <c r="DC749" s="129"/>
      <c r="DD749" s="129"/>
      <c r="DE749" s="129"/>
      <c r="DF749" s="129"/>
      <c r="DG749" s="129"/>
      <c r="DH749" s="129"/>
      <c r="DI749" s="129"/>
      <c r="DJ749" s="129"/>
      <c r="DK749" s="129"/>
      <c r="DL749" s="129"/>
      <c r="DM749" s="129"/>
      <c r="DN749" s="129"/>
      <c r="DO749" s="129"/>
      <c r="DP749" s="129"/>
      <c r="DQ749" s="129"/>
      <c r="DR749" s="129"/>
      <c r="DS749" s="129"/>
      <c r="DT749" s="129"/>
      <c r="DU749" s="129"/>
      <c r="DV749" s="129"/>
      <c r="DW749" s="129"/>
      <c r="DX749" s="129"/>
      <c r="DY749" s="129"/>
      <c r="DZ749" s="129"/>
      <c r="EA749" s="129"/>
      <c r="EB749" s="129"/>
      <c r="EC749" s="129"/>
      <c r="ED749" s="129"/>
      <c r="EE749" s="129"/>
      <c r="EF749" s="129"/>
      <c r="EG749" s="129"/>
      <c r="EH749" s="129"/>
      <c r="EI749" s="129"/>
      <c r="EJ749" s="129"/>
      <c r="EK749" s="129"/>
      <c r="EL749" s="129"/>
      <c r="EM749" s="129"/>
      <c r="EN749" s="129"/>
      <c r="EO749" s="129"/>
      <c r="EP749" s="129"/>
      <c r="EQ749" s="129"/>
      <c r="ER749" s="129"/>
      <c r="ES749" s="129"/>
      <c r="ET749" s="129"/>
      <c r="EU749" s="129"/>
      <c r="EV749" s="129"/>
      <c r="EW749" s="129"/>
    </row>
    <row r="750" spans="1:153" ht="19.5" customHeight="1">
      <c r="A750" s="133" t="s">
        <v>1136</v>
      </c>
      <c r="B750" s="126"/>
      <c r="C750" s="126"/>
      <c r="D750" s="126"/>
      <c r="E750" s="126"/>
      <c r="F750" s="137"/>
      <c r="G750" s="126"/>
      <c r="H750" s="126"/>
      <c r="I750" s="126"/>
      <c r="J750" s="126"/>
      <c r="K750" s="126"/>
      <c r="L750" s="126"/>
      <c r="M750" s="126"/>
      <c r="N750" s="126"/>
      <c r="O750" s="126"/>
      <c r="P750" s="126"/>
      <c r="Q750" s="126"/>
      <c r="R750" s="310" t="s">
        <v>3328</v>
      </c>
      <c r="S750" s="310"/>
      <c r="T750" s="311"/>
      <c r="U750" s="294"/>
      <c r="V750" s="312"/>
      <c r="W750" s="313"/>
      <c r="X750" s="313"/>
      <c r="Y750" s="313"/>
      <c r="Z750" s="313"/>
      <c r="AA750" s="313"/>
      <c r="AB750" s="313"/>
      <c r="AC750" s="313"/>
      <c r="AD750" s="313"/>
      <c r="AE750" s="313"/>
      <c r="AF750" s="314"/>
      <c r="AG750" s="122"/>
      <c r="AH750" s="115" t="s">
        <v>0</v>
      </c>
      <c r="AI750" s="341"/>
      <c r="AJ750" s="342"/>
      <c r="AK750" s="342"/>
      <c r="AL750" s="342"/>
      <c r="AM750" s="342"/>
      <c r="AN750" s="342"/>
      <c r="AO750" s="342"/>
      <c r="AP750" s="342"/>
      <c r="AQ750" s="342"/>
      <c r="AR750" s="342"/>
      <c r="AS750" s="342"/>
      <c r="AT750" s="342"/>
      <c r="AU750" s="342"/>
      <c r="AV750" s="351"/>
      <c r="AW750" s="295"/>
      <c r="AX750" s="312"/>
      <c r="AY750" s="313"/>
      <c r="AZ750" s="313"/>
      <c r="BA750" s="313"/>
      <c r="BB750" s="313"/>
      <c r="BC750" s="313"/>
      <c r="BD750" s="313"/>
      <c r="BE750" s="313"/>
      <c r="BF750" s="313"/>
      <c r="BG750" s="313"/>
      <c r="BH750" s="314"/>
      <c r="BI750" s="122"/>
      <c r="BJ750" s="115" t="s">
        <v>2</v>
      </c>
      <c r="BK750" s="200"/>
      <c r="BL750" s="130" t="str">
        <f>IF(BM750&lt;&gt;"","●","")</f>
        <v/>
      </c>
      <c r="BM750" s="132" t="str">
        <f>IF(OR(AND(OR(V750=0,V750=""),AX750&gt;0),AND(V750&gt;0,OR(AX750=0,AX750=""))),"「レセプト件数」、「算定回数」のいずれかが「0」か「空白」となっていますが、それ以外が1以上となっています。正しいレセプト件数・算定回数をご記入ください。",IF(OR(V750&gt;AX750),"「算定回数」が「レセプト件数」よりも小さくなっています。算定レセプトにおける算定回数をご記入ください。",IF(AND(V750+AX750&gt;0,SUM(AJ24:AT66,AJ138:AT150,AJ219:AT249,AJ339,AJ345,AJ351:AT378)+SUM(AX24:BH66,AX138:BH150,AX219:BH249,AX339,AX345,AX351:BH378)=0),"当該項目の「レセプト件数」、「算定回数」のいずれかが1以上となっていますが、加算を算定する入院料の「レセプト件数」、「算定回数」が「0」か「空白」となっています。正しいレセプト件数・算定回数をご記入ください。","")))</f>
        <v/>
      </c>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31"/>
      <c r="CW750" s="131"/>
      <c r="CX750" s="131"/>
      <c r="CY750" s="129"/>
      <c r="CZ750" s="129"/>
      <c r="DA750" s="129"/>
      <c r="DB750" s="129"/>
      <c r="DC750" s="129"/>
      <c r="DD750" s="129"/>
      <c r="DE750" s="129"/>
      <c r="DF750" s="129"/>
      <c r="DG750" s="129"/>
      <c r="DH750" s="129"/>
      <c r="DI750" s="129"/>
      <c r="DJ750" s="129"/>
      <c r="DK750" s="129"/>
      <c r="DL750" s="129"/>
      <c r="DM750" s="129"/>
      <c r="DN750" s="129"/>
      <c r="DO750" s="129"/>
      <c r="DP750" s="129"/>
      <c r="DQ750" s="129"/>
      <c r="DR750" s="129"/>
      <c r="DS750" s="129"/>
      <c r="DT750" s="129"/>
      <c r="DU750" s="129"/>
      <c r="DV750" s="129"/>
      <c r="DW750" s="129"/>
      <c r="DX750" s="129"/>
      <c r="DY750" s="129"/>
      <c r="DZ750" s="129"/>
      <c r="EA750" s="129"/>
      <c r="EB750" s="129"/>
      <c r="EC750" s="129"/>
      <c r="ED750" s="129"/>
      <c r="EE750" s="129"/>
      <c r="EF750" s="129"/>
      <c r="EG750" s="129"/>
      <c r="EH750" s="129"/>
      <c r="EI750" s="129"/>
      <c r="EJ750" s="129"/>
      <c r="EK750" s="129"/>
      <c r="EL750" s="129"/>
      <c r="EM750" s="129"/>
      <c r="EN750" s="129"/>
      <c r="EO750" s="129"/>
      <c r="EP750" s="129"/>
      <c r="EQ750" s="129"/>
      <c r="ER750" s="129"/>
      <c r="ES750" s="129"/>
      <c r="ET750" s="129"/>
      <c r="EU750" s="129"/>
      <c r="EV750" s="129"/>
      <c r="EW750" s="129"/>
    </row>
    <row r="751" spans="1:153" ht="2.25" customHeight="1" thickBot="1">
      <c r="A751" s="37"/>
      <c r="B751" s="127"/>
      <c r="C751" s="127"/>
      <c r="D751" s="127"/>
      <c r="E751" s="127"/>
      <c r="F751" s="134"/>
      <c r="G751" s="127"/>
      <c r="H751" s="127"/>
      <c r="I751" s="127"/>
      <c r="J751" s="127"/>
      <c r="K751" s="127"/>
      <c r="L751" s="127"/>
      <c r="M751" s="127"/>
      <c r="N751" s="127"/>
      <c r="O751" s="127"/>
      <c r="P751" s="127"/>
      <c r="Q751" s="127"/>
      <c r="R751" s="127"/>
      <c r="S751" s="127"/>
      <c r="T751" s="128"/>
      <c r="U751" s="299"/>
      <c r="V751" s="298"/>
      <c r="W751" s="298"/>
      <c r="X751" s="298"/>
      <c r="Y751" s="298"/>
      <c r="Z751" s="298"/>
      <c r="AA751" s="298"/>
      <c r="AB751" s="298"/>
      <c r="AC751" s="298"/>
      <c r="AD751" s="298"/>
      <c r="AE751" s="298"/>
      <c r="AF751" s="298"/>
      <c r="AG751" s="121"/>
      <c r="AH751" s="116"/>
      <c r="AI751" s="346"/>
      <c r="AJ751" s="347"/>
      <c r="AK751" s="347"/>
      <c r="AL751" s="347"/>
      <c r="AM751" s="347"/>
      <c r="AN751" s="347"/>
      <c r="AO751" s="347"/>
      <c r="AP751" s="347"/>
      <c r="AQ751" s="347"/>
      <c r="AR751" s="347"/>
      <c r="AS751" s="347"/>
      <c r="AT751" s="347"/>
      <c r="AU751" s="347"/>
      <c r="AV751" s="375"/>
      <c r="AW751" s="298"/>
      <c r="AX751" s="298"/>
      <c r="AY751" s="298"/>
      <c r="AZ751" s="298"/>
      <c r="BA751" s="298"/>
      <c r="BB751" s="298"/>
      <c r="BC751" s="298"/>
      <c r="BD751" s="298"/>
      <c r="BE751" s="298"/>
      <c r="BF751" s="298"/>
      <c r="BG751" s="298"/>
      <c r="BH751" s="298"/>
      <c r="BI751" s="121"/>
      <c r="BJ751" s="116"/>
      <c r="BK751" s="200"/>
      <c r="BL751" s="129"/>
      <c r="BM751" s="160"/>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c r="DH751" s="129"/>
      <c r="DI751" s="129"/>
      <c r="DJ751" s="129"/>
      <c r="DK751" s="129"/>
      <c r="DL751" s="129"/>
      <c r="DM751" s="129"/>
      <c r="DN751" s="129"/>
      <c r="DO751" s="129"/>
      <c r="DP751" s="129"/>
      <c r="DQ751" s="129"/>
      <c r="DR751" s="129"/>
      <c r="DS751" s="129"/>
      <c r="DT751" s="129"/>
      <c r="DU751" s="129"/>
      <c r="DV751" s="129"/>
      <c r="DW751" s="129"/>
      <c r="DX751" s="129"/>
      <c r="DY751" s="129"/>
      <c r="DZ751" s="129"/>
      <c r="EA751" s="129"/>
      <c r="EB751" s="129"/>
      <c r="EC751" s="129"/>
      <c r="ED751" s="129"/>
      <c r="EE751" s="129"/>
      <c r="EF751" s="129"/>
      <c r="EG751" s="129"/>
      <c r="EH751" s="129"/>
      <c r="EI751" s="129"/>
      <c r="EJ751" s="129"/>
      <c r="EK751" s="129"/>
      <c r="EL751" s="129"/>
      <c r="EM751" s="129"/>
      <c r="EN751" s="129"/>
      <c r="EO751" s="129"/>
      <c r="EP751" s="129"/>
      <c r="EQ751" s="129"/>
      <c r="ER751" s="129"/>
      <c r="ES751" s="129"/>
      <c r="ET751" s="129"/>
      <c r="EU751" s="129"/>
      <c r="EV751" s="129"/>
      <c r="EW751" s="129"/>
    </row>
    <row r="752" spans="1:153" ht="2.25" customHeight="1">
      <c r="A752" s="135"/>
      <c r="B752" s="291"/>
      <c r="C752" s="291"/>
      <c r="D752" s="291"/>
      <c r="E752" s="291"/>
      <c r="F752" s="136"/>
      <c r="G752" s="291"/>
      <c r="H752" s="291"/>
      <c r="I752" s="291"/>
      <c r="J752" s="291"/>
      <c r="K752" s="291"/>
      <c r="L752" s="291"/>
      <c r="M752" s="291"/>
      <c r="N752" s="291"/>
      <c r="O752" s="291"/>
      <c r="P752" s="291"/>
      <c r="Q752" s="291"/>
      <c r="R752" s="291"/>
      <c r="S752" s="291"/>
      <c r="T752" s="291"/>
      <c r="U752" s="296"/>
      <c r="V752" s="297"/>
      <c r="W752" s="297"/>
      <c r="X752" s="297"/>
      <c r="Y752" s="297"/>
      <c r="Z752" s="297"/>
      <c r="AA752" s="297"/>
      <c r="AB752" s="297"/>
      <c r="AC752" s="297"/>
      <c r="AD752" s="297"/>
      <c r="AE752" s="297"/>
      <c r="AF752" s="297"/>
      <c r="AG752" s="117"/>
      <c r="AH752" s="114"/>
      <c r="AI752" s="307"/>
      <c r="AJ752" s="308"/>
      <c r="AK752" s="308"/>
      <c r="AL752" s="308"/>
      <c r="AM752" s="308"/>
      <c r="AN752" s="308"/>
      <c r="AO752" s="308"/>
      <c r="AP752" s="308"/>
      <c r="AQ752" s="308"/>
      <c r="AR752" s="308"/>
      <c r="AS752" s="308"/>
      <c r="AT752" s="308"/>
      <c r="AU752" s="308"/>
      <c r="AV752" s="327"/>
      <c r="AW752" s="297"/>
      <c r="AX752" s="297"/>
      <c r="AY752" s="297"/>
      <c r="AZ752" s="297"/>
      <c r="BA752" s="297"/>
      <c r="BB752" s="297"/>
      <c r="BC752" s="297"/>
      <c r="BD752" s="297"/>
      <c r="BE752" s="297"/>
      <c r="BF752" s="297"/>
      <c r="BG752" s="297"/>
      <c r="BH752" s="297"/>
      <c r="BI752" s="117"/>
      <c r="BJ752" s="114"/>
      <c r="BK752" s="200"/>
      <c r="BL752" s="129"/>
      <c r="BM752" s="160"/>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129"/>
      <c r="CW752" s="129"/>
      <c r="CX752" s="129"/>
      <c r="CY752" s="129"/>
      <c r="CZ752" s="129"/>
      <c r="DA752" s="129"/>
      <c r="DB752" s="129"/>
      <c r="DC752" s="129"/>
      <c r="DD752" s="129"/>
      <c r="DE752" s="129"/>
      <c r="DF752" s="129"/>
      <c r="DG752" s="129"/>
      <c r="DH752" s="129"/>
      <c r="DI752" s="129"/>
      <c r="DJ752" s="129"/>
      <c r="DK752" s="129"/>
      <c r="DL752" s="129"/>
      <c r="DM752" s="129"/>
      <c r="DN752" s="129"/>
      <c r="DO752" s="129"/>
      <c r="DP752" s="129"/>
      <c r="DQ752" s="129"/>
      <c r="DR752" s="129"/>
      <c r="DS752" s="129"/>
      <c r="DT752" s="129"/>
      <c r="DU752" s="129"/>
      <c r="DV752" s="129"/>
      <c r="DW752" s="129"/>
      <c r="DX752" s="129"/>
      <c r="DY752" s="129"/>
      <c r="DZ752" s="129"/>
      <c r="EA752" s="129"/>
      <c r="EB752" s="129"/>
      <c r="EC752" s="129"/>
      <c r="ED752" s="129"/>
      <c r="EE752" s="129"/>
      <c r="EF752" s="129"/>
      <c r="EG752" s="129"/>
      <c r="EH752" s="129"/>
      <c r="EI752" s="129"/>
      <c r="EJ752" s="129"/>
      <c r="EK752" s="129"/>
      <c r="EL752" s="129"/>
      <c r="EM752" s="129"/>
      <c r="EN752" s="129"/>
      <c r="EO752" s="129"/>
      <c r="EP752" s="129"/>
      <c r="EQ752" s="129"/>
      <c r="ER752" s="129"/>
      <c r="ES752" s="129"/>
      <c r="ET752" s="129"/>
      <c r="EU752" s="129"/>
      <c r="EV752" s="129"/>
      <c r="EW752" s="129"/>
    </row>
    <row r="753" spans="1:153" ht="19.5" customHeight="1">
      <c r="A753" s="133" t="s">
        <v>1137</v>
      </c>
      <c r="B753" s="126"/>
      <c r="C753" s="126"/>
      <c r="D753" s="126"/>
      <c r="E753" s="126"/>
      <c r="F753" s="137"/>
      <c r="G753" s="126"/>
      <c r="H753" s="126"/>
      <c r="I753" s="126"/>
      <c r="J753" s="126"/>
      <c r="K753" s="126"/>
      <c r="L753" s="126"/>
      <c r="M753" s="126"/>
      <c r="N753" s="126"/>
      <c r="O753" s="126"/>
      <c r="P753" s="126"/>
      <c r="Q753" s="126"/>
      <c r="R753" s="310" t="s">
        <v>3329</v>
      </c>
      <c r="S753" s="310"/>
      <c r="T753" s="311"/>
      <c r="U753" s="294"/>
      <c r="V753" s="312"/>
      <c r="W753" s="313"/>
      <c r="X753" s="313"/>
      <c r="Y753" s="313"/>
      <c r="Z753" s="313"/>
      <c r="AA753" s="313"/>
      <c r="AB753" s="313"/>
      <c r="AC753" s="313"/>
      <c r="AD753" s="313"/>
      <c r="AE753" s="313"/>
      <c r="AF753" s="314"/>
      <c r="AG753" s="122"/>
      <c r="AH753" s="115" t="s">
        <v>0</v>
      </c>
      <c r="AI753" s="307"/>
      <c r="AJ753" s="308"/>
      <c r="AK753" s="308"/>
      <c r="AL753" s="308"/>
      <c r="AM753" s="308"/>
      <c r="AN753" s="308"/>
      <c r="AO753" s="308"/>
      <c r="AP753" s="308"/>
      <c r="AQ753" s="308"/>
      <c r="AR753" s="308"/>
      <c r="AS753" s="308"/>
      <c r="AT753" s="308"/>
      <c r="AU753" s="308"/>
      <c r="AV753" s="327"/>
      <c r="AW753" s="295"/>
      <c r="AX753" s="312"/>
      <c r="AY753" s="313"/>
      <c r="AZ753" s="313"/>
      <c r="BA753" s="313"/>
      <c r="BB753" s="313"/>
      <c r="BC753" s="313"/>
      <c r="BD753" s="313"/>
      <c r="BE753" s="313"/>
      <c r="BF753" s="313"/>
      <c r="BG753" s="313"/>
      <c r="BH753" s="314"/>
      <c r="BI753" s="122"/>
      <c r="BJ753" s="115" t="s">
        <v>2</v>
      </c>
      <c r="BK753" s="200"/>
      <c r="BL753" s="130" t="str">
        <f>IF(BM753&lt;&gt;"","●","")</f>
        <v/>
      </c>
      <c r="BM753" s="132" t="str">
        <f>IF(OR(AND(OR(V753=0,V753=""),OR(AX753&gt;0,V756+V759&gt;0,AJ756+AJ759&gt;0,AX756+AX759&gt;0)),AND(OR(V753&gt;0,V756+V759&gt;0,AJ756+AJ759&gt;0,AX756+AX759&gt;0),OR(AX753=0,AX753=""))),"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753&gt;AX753,"「算定回数」が「レセプト件数」よりも小さくなっています。算定レセプトにおける算定回数をご記入ください。",IF(COUNTIF(BL756:BL759,"●")&gt;0,"内訳の項目に記入内容の見直しが必要な欄があります。メッセージの内容をご確認のうえ、適宜、ご修正ください。",IF(AX753&lt;&gt;AX756+AX759,"当該項目の「算定回数」と、内訳の「算定回数」の合計が一致していません。正しい算定回数をご記入ください。",IF(OR(V753&lt;MAX(V756,V759),V753&gt;V756+V759),"当該項目の「レセプト件数」が、内訳の個別の項目の数値を下回っているか、内訳の合計よりも大きくなっています。正しいレセプト件数をご記入ください。",IF(AND(V753+AX753&gt;0,V762+AX762&gt;0),"当該項目の「レセプト件数」、「算定回数」のいずれかが1以上となっていますが、同時に届出ができない認知症ケア加算２の「レセプト件数」、「算定回数」も1以上となっています。正しいレセプト件数・算定回数をご記入ください",""))))))</f>
        <v/>
      </c>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31"/>
      <c r="CW753" s="131"/>
      <c r="CX753" s="131"/>
      <c r="CY753" s="129"/>
      <c r="CZ753" s="129"/>
      <c r="DA753" s="129"/>
      <c r="DB753" s="129"/>
      <c r="DC753" s="129"/>
      <c r="DD753" s="129"/>
      <c r="DE753" s="129"/>
      <c r="DF753" s="129"/>
      <c r="DG753" s="129"/>
      <c r="DH753" s="129"/>
      <c r="DI753" s="129"/>
      <c r="DJ753" s="129"/>
      <c r="DK753" s="129"/>
      <c r="DL753" s="129"/>
      <c r="DM753" s="129"/>
      <c r="DN753" s="129"/>
      <c r="DO753" s="129"/>
      <c r="DP753" s="129"/>
      <c r="DQ753" s="129"/>
      <c r="DR753" s="129"/>
      <c r="DS753" s="129"/>
      <c r="DT753" s="129"/>
      <c r="DU753" s="129"/>
      <c r="DV753" s="129"/>
      <c r="DW753" s="129"/>
      <c r="DX753" s="129"/>
      <c r="DY753" s="129"/>
      <c r="DZ753" s="129"/>
      <c r="EA753" s="129"/>
      <c r="EB753" s="129"/>
      <c r="EC753" s="129"/>
      <c r="ED753" s="129"/>
      <c r="EE753" s="129"/>
      <c r="EF753" s="129"/>
      <c r="EG753" s="129"/>
      <c r="EH753" s="129"/>
      <c r="EI753" s="129"/>
      <c r="EJ753" s="129"/>
      <c r="EK753" s="129"/>
      <c r="EL753" s="129"/>
      <c r="EM753" s="129"/>
      <c r="EN753" s="129"/>
      <c r="EO753" s="129"/>
      <c r="EP753" s="129"/>
      <c r="EQ753" s="129"/>
      <c r="ER753" s="129"/>
      <c r="ES753" s="129"/>
      <c r="ET753" s="129"/>
      <c r="EU753" s="129"/>
      <c r="EV753" s="129"/>
      <c r="EW753" s="129"/>
    </row>
    <row r="754" spans="1:153" ht="2.25" customHeight="1" thickBot="1">
      <c r="A754" s="133"/>
      <c r="B754" s="126"/>
      <c r="C754" s="126"/>
      <c r="D754" s="126"/>
      <c r="E754" s="126"/>
      <c r="F754" s="137"/>
      <c r="G754" s="126"/>
      <c r="H754" s="126"/>
      <c r="I754" s="126"/>
      <c r="J754" s="126"/>
      <c r="K754" s="126"/>
      <c r="L754" s="126"/>
      <c r="M754" s="126"/>
      <c r="N754" s="126"/>
      <c r="O754" s="126"/>
      <c r="P754" s="126"/>
      <c r="Q754" s="126"/>
      <c r="R754" s="126"/>
      <c r="S754" s="126"/>
      <c r="T754" s="126"/>
      <c r="U754" s="299"/>
      <c r="V754" s="298"/>
      <c r="W754" s="298"/>
      <c r="X754" s="298"/>
      <c r="Y754" s="298"/>
      <c r="Z754" s="298"/>
      <c r="AA754" s="298"/>
      <c r="AB754" s="298"/>
      <c r="AC754" s="298"/>
      <c r="AD754" s="298"/>
      <c r="AE754" s="298"/>
      <c r="AF754" s="298"/>
      <c r="AG754" s="121"/>
      <c r="AH754" s="116"/>
      <c r="AI754" s="307"/>
      <c r="AJ754" s="308"/>
      <c r="AK754" s="308"/>
      <c r="AL754" s="308"/>
      <c r="AM754" s="308"/>
      <c r="AN754" s="308"/>
      <c r="AO754" s="308"/>
      <c r="AP754" s="308"/>
      <c r="AQ754" s="308"/>
      <c r="AR754" s="308"/>
      <c r="AS754" s="308"/>
      <c r="AT754" s="308"/>
      <c r="AU754" s="308"/>
      <c r="AV754" s="327"/>
      <c r="AW754" s="298"/>
      <c r="AX754" s="298"/>
      <c r="AY754" s="298"/>
      <c r="AZ754" s="298"/>
      <c r="BA754" s="298"/>
      <c r="BB754" s="298"/>
      <c r="BC754" s="298"/>
      <c r="BD754" s="298"/>
      <c r="BE754" s="298"/>
      <c r="BF754" s="298"/>
      <c r="BG754" s="298"/>
      <c r="BH754" s="298"/>
      <c r="BI754" s="121"/>
      <c r="BJ754" s="116"/>
      <c r="BK754" s="200"/>
      <c r="BL754" s="129"/>
      <c r="BM754" s="160"/>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c r="DH754" s="129"/>
      <c r="DI754" s="129"/>
      <c r="DJ754" s="129"/>
      <c r="DK754" s="129"/>
      <c r="DL754" s="129"/>
      <c r="DM754" s="129"/>
      <c r="DN754" s="129"/>
      <c r="DO754" s="129"/>
      <c r="DP754" s="129"/>
      <c r="DQ754" s="129"/>
      <c r="DR754" s="129"/>
      <c r="DS754" s="129"/>
      <c r="DT754" s="129"/>
      <c r="DU754" s="129"/>
      <c r="DV754" s="129"/>
      <c r="DW754" s="129"/>
      <c r="DX754" s="129"/>
      <c r="DY754" s="129"/>
      <c r="DZ754" s="129"/>
      <c r="EA754" s="129"/>
      <c r="EB754" s="129"/>
      <c r="EC754" s="129"/>
      <c r="ED754" s="129"/>
      <c r="EE754" s="129"/>
      <c r="EF754" s="129"/>
      <c r="EG754" s="129"/>
      <c r="EH754" s="129"/>
      <c r="EI754" s="129"/>
      <c r="EJ754" s="129"/>
      <c r="EK754" s="129"/>
      <c r="EL754" s="129"/>
      <c r="EM754" s="129"/>
      <c r="EN754" s="129"/>
      <c r="EO754" s="129"/>
      <c r="EP754" s="129"/>
      <c r="EQ754" s="129"/>
      <c r="ER754" s="129"/>
      <c r="ES754" s="129"/>
      <c r="ET754" s="129"/>
      <c r="EU754" s="129"/>
      <c r="EV754" s="129"/>
      <c r="EW754" s="129"/>
    </row>
    <row r="755" spans="1:153" ht="2.25" customHeight="1">
      <c r="A755" s="50"/>
      <c r="B755" s="291"/>
      <c r="C755" s="291"/>
      <c r="D755" s="291"/>
      <c r="E755" s="291"/>
      <c r="F755" s="136"/>
      <c r="G755" s="291"/>
      <c r="H755" s="291"/>
      <c r="I755" s="291"/>
      <c r="J755" s="291"/>
      <c r="K755" s="291"/>
      <c r="L755" s="291"/>
      <c r="M755" s="291"/>
      <c r="N755" s="291"/>
      <c r="O755" s="291"/>
      <c r="P755" s="291"/>
      <c r="Q755" s="291"/>
      <c r="R755" s="291"/>
      <c r="S755" s="291"/>
      <c r="T755" s="291"/>
      <c r="U755" s="296"/>
      <c r="V755" s="297"/>
      <c r="W755" s="297"/>
      <c r="X755" s="297"/>
      <c r="Y755" s="297"/>
      <c r="Z755" s="297"/>
      <c r="AA755" s="297"/>
      <c r="AB755" s="297"/>
      <c r="AC755" s="297"/>
      <c r="AD755" s="297"/>
      <c r="AE755" s="297"/>
      <c r="AF755" s="297"/>
      <c r="AG755" s="117"/>
      <c r="AH755" s="114"/>
      <c r="AI755" s="307"/>
      <c r="AJ755" s="308"/>
      <c r="AK755" s="308"/>
      <c r="AL755" s="308"/>
      <c r="AM755" s="308"/>
      <c r="AN755" s="308"/>
      <c r="AO755" s="308"/>
      <c r="AP755" s="308"/>
      <c r="AQ755" s="308"/>
      <c r="AR755" s="308"/>
      <c r="AS755" s="308"/>
      <c r="AT755" s="308"/>
      <c r="AU755" s="308"/>
      <c r="AV755" s="327"/>
      <c r="AW755" s="297"/>
      <c r="AX755" s="297"/>
      <c r="AY755" s="297"/>
      <c r="AZ755" s="297"/>
      <c r="BA755" s="297"/>
      <c r="BB755" s="297"/>
      <c r="BC755" s="297"/>
      <c r="BD755" s="297"/>
      <c r="BE755" s="297"/>
      <c r="BF755" s="297"/>
      <c r="BG755" s="297"/>
      <c r="BH755" s="297"/>
      <c r="BI755" s="117"/>
      <c r="BJ755" s="114"/>
      <c r="BK755" s="200"/>
      <c r="BL755" s="129"/>
      <c r="BM755" s="160"/>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129"/>
      <c r="CW755" s="129"/>
      <c r="CX755" s="129"/>
      <c r="CY755" s="129"/>
      <c r="CZ755" s="129"/>
      <c r="DA755" s="129"/>
      <c r="DB755" s="129"/>
      <c r="DC755" s="129"/>
      <c r="DD755" s="129"/>
      <c r="DE755" s="129"/>
      <c r="DF755" s="129"/>
      <c r="DG755" s="129"/>
      <c r="DH755" s="129"/>
      <c r="DI755" s="129"/>
      <c r="DJ755" s="129"/>
      <c r="DK755" s="129"/>
      <c r="DL755" s="129"/>
      <c r="DM755" s="129"/>
      <c r="DN755" s="129"/>
      <c r="DO755" s="129"/>
      <c r="DP755" s="129"/>
      <c r="DQ755" s="129"/>
      <c r="DR755" s="129"/>
      <c r="DS755" s="129"/>
      <c r="DT755" s="129"/>
      <c r="DU755" s="129"/>
      <c r="DV755" s="129"/>
      <c r="DW755" s="129"/>
      <c r="DX755" s="129"/>
      <c r="DY755" s="129"/>
      <c r="DZ755" s="129"/>
      <c r="EA755" s="129"/>
      <c r="EB755" s="129"/>
      <c r="EC755" s="129"/>
      <c r="ED755" s="129"/>
      <c r="EE755" s="129"/>
      <c r="EF755" s="129"/>
      <c r="EG755" s="129"/>
      <c r="EH755" s="129"/>
      <c r="EI755" s="129"/>
      <c r="EJ755" s="129"/>
      <c r="EK755" s="129"/>
      <c r="EL755" s="129"/>
      <c r="EM755" s="129"/>
      <c r="EN755" s="129"/>
      <c r="EO755" s="129"/>
      <c r="EP755" s="129"/>
      <c r="EQ755" s="129"/>
      <c r="ER755" s="129"/>
      <c r="ES755" s="129"/>
      <c r="ET755" s="129"/>
      <c r="EU755" s="129"/>
      <c r="EV755" s="129"/>
      <c r="EW755" s="129"/>
    </row>
    <row r="756" spans="1:153" ht="19.5" customHeight="1">
      <c r="A756" s="45"/>
      <c r="B756" s="126" t="s">
        <v>6400</v>
      </c>
      <c r="C756" s="126"/>
      <c r="D756" s="126"/>
      <c r="E756" s="126"/>
      <c r="F756" s="137"/>
      <c r="G756" s="126"/>
      <c r="H756" s="126"/>
      <c r="I756" s="126"/>
      <c r="J756" s="126"/>
      <c r="K756" s="126"/>
      <c r="L756" s="126"/>
      <c r="M756" s="126"/>
      <c r="N756" s="126"/>
      <c r="O756" s="126"/>
      <c r="P756" s="126"/>
      <c r="Q756" s="126"/>
      <c r="R756" s="310" t="s">
        <v>3330</v>
      </c>
      <c r="S756" s="310"/>
      <c r="T756" s="311"/>
      <c r="U756" s="294"/>
      <c r="V756" s="312"/>
      <c r="W756" s="313"/>
      <c r="X756" s="313"/>
      <c r="Y756" s="313"/>
      <c r="Z756" s="313"/>
      <c r="AA756" s="313"/>
      <c r="AB756" s="313"/>
      <c r="AC756" s="313"/>
      <c r="AD756" s="313"/>
      <c r="AE756" s="313"/>
      <c r="AF756" s="314"/>
      <c r="AG756" s="122"/>
      <c r="AH756" s="115" t="s">
        <v>0</v>
      </c>
      <c r="AI756" s="307"/>
      <c r="AJ756" s="308"/>
      <c r="AK756" s="308"/>
      <c r="AL756" s="308"/>
      <c r="AM756" s="308"/>
      <c r="AN756" s="308"/>
      <c r="AO756" s="308"/>
      <c r="AP756" s="308"/>
      <c r="AQ756" s="308"/>
      <c r="AR756" s="308"/>
      <c r="AS756" s="308"/>
      <c r="AT756" s="308"/>
      <c r="AU756" s="308"/>
      <c r="AV756" s="327"/>
      <c r="AW756" s="295"/>
      <c r="AX756" s="312"/>
      <c r="AY756" s="313"/>
      <c r="AZ756" s="313"/>
      <c r="BA756" s="313"/>
      <c r="BB756" s="313"/>
      <c r="BC756" s="313"/>
      <c r="BD756" s="313"/>
      <c r="BE756" s="313"/>
      <c r="BF756" s="313"/>
      <c r="BG756" s="313"/>
      <c r="BH756" s="314"/>
      <c r="BI756" s="122"/>
      <c r="BJ756" s="115" t="s">
        <v>2</v>
      </c>
      <c r="BK756" s="200"/>
      <c r="BL756" s="130" t="str">
        <f>IF(BM756&lt;&gt;"","●","")</f>
        <v/>
      </c>
      <c r="BM756" s="132" t="str">
        <f>IF(OR(AND(OR(V756=0,V756=""),AX756&gt;0),AND(V756&gt;0,OR(AX756=0,AX756=""))),"「レセプト件数」、「算定回数」のいずれかが「0」か「空白」となっていますが、それ以外が1以上となっています。正しいレセプト件数・算定回数をご記入ください。",IF(OR(V756&gt;AX756),"「算定回数」が「レセプト件数」よりも小さくなっています。算定レセプトにおける算定回数をご記入ください。",IF(AND(V756+AX756&gt;0,SUM(AJ24:AT99,AJ102:AT132,AJ138:AT207,AJ210:AT249,AJ270:AT276,AJ294:AT315,AJ318:AT333,AJ339:AT378)+SUM(AX24:BH99,AX102:BH132,AX138:BH207,AX210:BH249,AX270:BH276,AX294:BH315,AX318:BH333,AX339:BH378)=0),"当該項目の「レセプト件数」、「算定回数」のいずれかが1以上となっていますが、加算を算定する入院料の「レセプト件数」、「算定回数」が「0」か「空白」となっています。正しいレセプト件数・算定回数をご記入ください。","")))</f>
        <v/>
      </c>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31"/>
      <c r="CW756" s="131"/>
      <c r="CX756" s="131"/>
      <c r="CY756" s="129"/>
      <c r="CZ756" s="129"/>
      <c r="DA756" s="129"/>
      <c r="DB756" s="129"/>
      <c r="DC756" s="129"/>
      <c r="DD756" s="129"/>
      <c r="DE756" s="129"/>
      <c r="DF756" s="129"/>
      <c r="DG756" s="129"/>
      <c r="DH756" s="129"/>
      <c r="DI756" s="129"/>
      <c r="DJ756" s="129"/>
      <c r="DK756" s="129"/>
      <c r="DL756" s="129"/>
      <c r="DM756" s="129"/>
      <c r="DN756" s="129"/>
      <c r="DO756" s="129"/>
      <c r="DP756" s="129"/>
      <c r="DQ756" s="129"/>
      <c r="DR756" s="129"/>
      <c r="DS756" s="129"/>
      <c r="DT756" s="129"/>
      <c r="DU756" s="129"/>
      <c r="DV756" s="129"/>
      <c r="DW756" s="129"/>
      <c r="DX756" s="129"/>
      <c r="DY756" s="129"/>
      <c r="DZ756" s="129"/>
      <c r="EA756" s="129"/>
      <c r="EB756" s="129"/>
      <c r="EC756" s="129"/>
      <c r="ED756" s="129"/>
      <c r="EE756" s="129"/>
      <c r="EF756" s="129"/>
      <c r="EG756" s="129"/>
      <c r="EH756" s="129"/>
      <c r="EI756" s="129"/>
      <c r="EJ756" s="129"/>
      <c r="EK756" s="129"/>
      <c r="EL756" s="129"/>
      <c r="EM756" s="129"/>
      <c r="EN756" s="129"/>
      <c r="EO756" s="129"/>
      <c r="EP756" s="129"/>
      <c r="EQ756" s="129"/>
      <c r="ER756" s="129"/>
      <c r="ES756" s="129"/>
      <c r="ET756" s="129"/>
      <c r="EU756" s="129"/>
      <c r="EV756" s="129"/>
      <c r="EW756" s="129"/>
    </row>
    <row r="757" spans="1:153" ht="2.25" customHeight="1" thickBot="1">
      <c r="A757" s="45"/>
      <c r="B757" s="126"/>
      <c r="C757" s="126"/>
      <c r="D757" s="126"/>
      <c r="E757" s="126"/>
      <c r="F757" s="137"/>
      <c r="G757" s="126"/>
      <c r="H757" s="126"/>
      <c r="I757" s="126"/>
      <c r="J757" s="126"/>
      <c r="K757" s="126"/>
      <c r="L757" s="126"/>
      <c r="M757" s="126"/>
      <c r="N757" s="126"/>
      <c r="O757" s="126"/>
      <c r="P757" s="126"/>
      <c r="Q757" s="126"/>
      <c r="R757" s="126"/>
      <c r="S757" s="126"/>
      <c r="T757" s="126"/>
      <c r="U757" s="299"/>
      <c r="V757" s="298"/>
      <c r="W757" s="298"/>
      <c r="X757" s="298"/>
      <c r="Y757" s="298"/>
      <c r="Z757" s="298"/>
      <c r="AA757" s="298"/>
      <c r="AB757" s="298"/>
      <c r="AC757" s="298"/>
      <c r="AD757" s="298"/>
      <c r="AE757" s="298"/>
      <c r="AF757" s="298"/>
      <c r="AG757" s="121"/>
      <c r="AH757" s="116"/>
      <c r="AI757" s="307"/>
      <c r="AJ757" s="308"/>
      <c r="AK757" s="308"/>
      <c r="AL757" s="308"/>
      <c r="AM757" s="308"/>
      <c r="AN757" s="308"/>
      <c r="AO757" s="308"/>
      <c r="AP757" s="308"/>
      <c r="AQ757" s="308"/>
      <c r="AR757" s="308"/>
      <c r="AS757" s="308"/>
      <c r="AT757" s="308"/>
      <c r="AU757" s="308"/>
      <c r="AV757" s="327"/>
      <c r="AW757" s="298"/>
      <c r="AX757" s="298"/>
      <c r="AY757" s="298"/>
      <c r="AZ757" s="298"/>
      <c r="BA757" s="298"/>
      <c r="BB757" s="298"/>
      <c r="BC757" s="298"/>
      <c r="BD757" s="298"/>
      <c r="BE757" s="298"/>
      <c r="BF757" s="298"/>
      <c r="BG757" s="298"/>
      <c r="BH757" s="298"/>
      <c r="BI757" s="121"/>
      <c r="BJ757" s="116"/>
      <c r="BK757" s="200"/>
      <c r="BL757" s="129"/>
      <c r="BM757" s="160"/>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c r="DH757" s="129"/>
      <c r="DI757" s="129"/>
      <c r="DJ757" s="129"/>
      <c r="DK757" s="129"/>
      <c r="DL757" s="129"/>
      <c r="DM757" s="129"/>
      <c r="DN757" s="129"/>
      <c r="DO757" s="129"/>
      <c r="DP757" s="129"/>
      <c r="DQ757" s="129"/>
      <c r="DR757" s="129"/>
      <c r="DS757" s="129"/>
      <c r="DT757" s="129"/>
      <c r="DU757" s="129"/>
      <c r="DV757" s="129"/>
      <c r="DW757" s="129"/>
      <c r="DX757" s="129"/>
      <c r="DY757" s="129"/>
      <c r="DZ757" s="129"/>
      <c r="EA757" s="129"/>
      <c r="EB757" s="129"/>
      <c r="EC757" s="129"/>
      <c r="ED757" s="129"/>
      <c r="EE757" s="129"/>
      <c r="EF757" s="129"/>
      <c r="EG757" s="129"/>
      <c r="EH757" s="129"/>
      <c r="EI757" s="129"/>
      <c r="EJ757" s="129"/>
      <c r="EK757" s="129"/>
      <c r="EL757" s="129"/>
      <c r="EM757" s="129"/>
      <c r="EN757" s="129"/>
      <c r="EO757" s="129"/>
      <c r="EP757" s="129"/>
      <c r="EQ757" s="129"/>
      <c r="ER757" s="129"/>
      <c r="ES757" s="129"/>
      <c r="ET757" s="129"/>
      <c r="EU757" s="129"/>
      <c r="EV757" s="129"/>
      <c r="EW757" s="129"/>
    </row>
    <row r="758" spans="1:153" ht="2.25" customHeight="1">
      <c r="A758" s="50"/>
      <c r="B758" s="291"/>
      <c r="C758" s="291"/>
      <c r="D758" s="291"/>
      <c r="E758" s="291"/>
      <c r="F758" s="136"/>
      <c r="G758" s="291"/>
      <c r="H758" s="291"/>
      <c r="I758" s="291"/>
      <c r="J758" s="291"/>
      <c r="K758" s="291"/>
      <c r="L758" s="291"/>
      <c r="M758" s="291"/>
      <c r="N758" s="291"/>
      <c r="O758" s="291"/>
      <c r="P758" s="291"/>
      <c r="Q758" s="291"/>
      <c r="R758" s="291"/>
      <c r="S758" s="291"/>
      <c r="T758" s="291"/>
      <c r="U758" s="296"/>
      <c r="V758" s="297"/>
      <c r="W758" s="297"/>
      <c r="X758" s="297"/>
      <c r="Y758" s="297"/>
      <c r="Z758" s="297"/>
      <c r="AA758" s="297"/>
      <c r="AB758" s="297"/>
      <c r="AC758" s="297"/>
      <c r="AD758" s="297"/>
      <c r="AE758" s="297"/>
      <c r="AF758" s="297"/>
      <c r="AG758" s="117"/>
      <c r="AH758" s="114"/>
      <c r="AI758" s="307"/>
      <c r="AJ758" s="308"/>
      <c r="AK758" s="308"/>
      <c r="AL758" s="308"/>
      <c r="AM758" s="308"/>
      <c r="AN758" s="308"/>
      <c r="AO758" s="308"/>
      <c r="AP758" s="308"/>
      <c r="AQ758" s="308"/>
      <c r="AR758" s="308"/>
      <c r="AS758" s="308"/>
      <c r="AT758" s="308"/>
      <c r="AU758" s="308"/>
      <c r="AV758" s="327"/>
      <c r="AW758" s="297"/>
      <c r="AX758" s="297"/>
      <c r="AY758" s="297"/>
      <c r="AZ758" s="297"/>
      <c r="BA758" s="297"/>
      <c r="BB758" s="297"/>
      <c r="BC758" s="297"/>
      <c r="BD758" s="297"/>
      <c r="BE758" s="297"/>
      <c r="BF758" s="297"/>
      <c r="BG758" s="297"/>
      <c r="BH758" s="297"/>
      <c r="BI758" s="117"/>
      <c r="BJ758" s="114"/>
      <c r="BK758" s="200"/>
      <c r="BL758" s="129"/>
      <c r="BM758" s="160"/>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129"/>
      <c r="CW758" s="129"/>
      <c r="CX758" s="129"/>
      <c r="CY758" s="129"/>
      <c r="CZ758" s="129"/>
      <c r="DA758" s="129"/>
      <c r="DB758" s="129"/>
      <c r="DC758" s="129"/>
      <c r="DD758" s="129"/>
      <c r="DE758" s="129"/>
      <c r="DF758" s="129"/>
      <c r="DG758" s="129"/>
      <c r="DH758" s="129"/>
      <c r="DI758" s="129"/>
      <c r="DJ758" s="129"/>
      <c r="DK758" s="129"/>
      <c r="DL758" s="129"/>
      <c r="DM758" s="129"/>
      <c r="DN758" s="129"/>
      <c r="DO758" s="129"/>
      <c r="DP758" s="129"/>
      <c r="DQ758" s="129"/>
      <c r="DR758" s="129"/>
      <c r="DS758" s="129"/>
      <c r="DT758" s="129"/>
      <c r="DU758" s="129"/>
      <c r="DV758" s="129"/>
      <c r="DW758" s="129"/>
      <c r="DX758" s="129"/>
      <c r="DY758" s="129"/>
      <c r="DZ758" s="129"/>
      <c r="EA758" s="129"/>
      <c r="EB758" s="129"/>
      <c r="EC758" s="129"/>
      <c r="ED758" s="129"/>
      <c r="EE758" s="129"/>
      <c r="EF758" s="129"/>
      <c r="EG758" s="129"/>
      <c r="EH758" s="129"/>
      <c r="EI758" s="129"/>
      <c r="EJ758" s="129"/>
      <c r="EK758" s="129"/>
      <c r="EL758" s="129"/>
      <c r="EM758" s="129"/>
      <c r="EN758" s="129"/>
      <c r="EO758" s="129"/>
      <c r="EP758" s="129"/>
      <c r="EQ758" s="129"/>
      <c r="ER758" s="129"/>
      <c r="ES758" s="129"/>
      <c r="ET758" s="129"/>
      <c r="EU758" s="129"/>
      <c r="EV758" s="129"/>
      <c r="EW758" s="129"/>
    </row>
    <row r="759" spans="1:153" ht="19.5" customHeight="1">
      <c r="A759" s="45"/>
      <c r="B759" s="126" t="s">
        <v>6401</v>
      </c>
      <c r="C759" s="126"/>
      <c r="D759" s="126"/>
      <c r="E759" s="126"/>
      <c r="F759" s="137"/>
      <c r="G759" s="126"/>
      <c r="H759" s="126"/>
      <c r="I759" s="126"/>
      <c r="J759" s="126"/>
      <c r="K759" s="126"/>
      <c r="L759" s="126"/>
      <c r="M759" s="126"/>
      <c r="N759" s="126"/>
      <c r="O759" s="126"/>
      <c r="P759" s="126"/>
      <c r="Q759" s="126"/>
      <c r="R759" s="310" t="s">
        <v>3331</v>
      </c>
      <c r="S759" s="310"/>
      <c r="T759" s="311"/>
      <c r="U759" s="294"/>
      <c r="V759" s="312"/>
      <c r="W759" s="313"/>
      <c r="X759" s="313"/>
      <c r="Y759" s="313"/>
      <c r="Z759" s="313"/>
      <c r="AA759" s="313"/>
      <c r="AB759" s="313"/>
      <c r="AC759" s="313"/>
      <c r="AD759" s="313"/>
      <c r="AE759" s="313"/>
      <c r="AF759" s="314"/>
      <c r="AG759" s="122"/>
      <c r="AH759" s="115" t="s">
        <v>0</v>
      </c>
      <c r="AI759" s="307"/>
      <c r="AJ759" s="308"/>
      <c r="AK759" s="308"/>
      <c r="AL759" s="308"/>
      <c r="AM759" s="308"/>
      <c r="AN759" s="308"/>
      <c r="AO759" s="308"/>
      <c r="AP759" s="308"/>
      <c r="AQ759" s="308"/>
      <c r="AR759" s="308"/>
      <c r="AS759" s="308"/>
      <c r="AT759" s="308"/>
      <c r="AU759" s="308"/>
      <c r="AV759" s="327"/>
      <c r="AW759" s="295"/>
      <c r="AX759" s="312"/>
      <c r="AY759" s="313"/>
      <c r="AZ759" s="313"/>
      <c r="BA759" s="313"/>
      <c r="BB759" s="313"/>
      <c r="BC759" s="313"/>
      <c r="BD759" s="313"/>
      <c r="BE759" s="313"/>
      <c r="BF759" s="313"/>
      <c r="BG759" s="313"/>
      <c r="BH759" s="314"/>
      <c r="BI759" s="122"/>
      <c r="BJ759" s="115" t="s">
        <v>2</v>
      </c>
      <c r="BK759" s="200"/>
      <c r="BL759" s="130" t="str">
        <f>IF(BM759&lt;&gt;"","●","")</f>
        <v/>
      </c>
      <c r="BM759" s="132" t="str">
        <f>IF(OR(AND(OR(V759=0,V759=""),AX759&gt;0),AND(V759&gt;0,OR(AX759=0,AX759=""))),"「レセプト件数」、「算定回数」のいずれかが「0」か「空白」となっていますが、それ以外が1以上となっています。正しいレセプト件数・算定回数をご記入ください。",IF(OR(V759&gt;AX759),"「算定回数」が「レセプト件数」よりも小さくなっています。算定レセプトにおける算定回数をご記入ください。",IF(AND(V759+AX759&gt;0,SUM(AJ24:AT99,AJ102:AT132,AJ138:AT207,AJ210:AT249,AJ270:AT276,AJ294:AT315,AJ318:AT333,AJ339:AT378)+SUM(AX24:BH99,AX102:BH132,AX138:BH207,AX210:BH249,AX270:BH276,AX294:BH315,AX318:BH333,AX339:BH378)=0),"当該項目の「レセプト件数」、「算定回数」のいずれかが1以上となっていますが、加算を算定する入院料の「レセプト件数」、「算定回数」が「0」か「空白」となっています。正しいレセプト件数・算定回数をご記入ください。","")))</f>
        <v/>
      </c>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31"/>
      <c r="CW759" s="131"/>
      <c r="CX759" s="131"/>
      <c r="CY759" s="129"/>
      <c r="CZ759" s="129"/>
      <c r="DA759" s="129"/>
      <c r="DB759" s="129"/>
      <c r="DC759" s="129"/>
      <c r="DD759" s="129"/>
      <c r="DE759" s="129"/>
      <c r="DF759" s="129"/>
      <c r="DG759" s="129"/>
      <c r="DH759" s="129"/>
      <c r="DI759" s="129"/>
      <c r="DJ759" s="129"/>
      <c r="DK759" s="129"/>
      <c r="DL759" s="129"/>
      <c r="DM759" s="129"/>
      <c r="DN759" s="129"/>
      <c r="DO759" s="129"/>
      <c r="DP759" s="129"/>
      <c r="DQ759" s="129"/>
      <c r="DR759" s="129"/>
      <c r="DS759" s="129"/>
      <c r="DT759" s="129"/>
      <c r="DU759" s="129"/>
      <c r="DV759" s="129"/>
      <c r="DW759" s="129"/>
      <c r="DX759" s="129"/>
      <c r="DY759" s="129"/>
      <c r="DZ759" s="129"/>
      <c r="EA759" s="129"/>
      <c r="EB759" s="129"/>
      <c r="EC759" s="129"/>
      <c r="ED759" s="129"/>
      <c r="EE759" s="129"/>
      <c r="EF759" s="129"/>
      <c r="EG759" s="129"/>
      <c r="EH759" s="129"/>
      <c r="EI759" s="129"/>
      <c r="EJ759" s="129"/>
      <c r="EK759" s="129"/>
      <c r="EL759" s="129"/>
      <c r="EM759" s="129"/>
      <c r="EN759" s="129"/>
      <c r="EO759" s="129"/>
      <c r="EP759" s="129"/>
      <c r="EQ759" s="129"/>
      <c r="ER759" s="129"/>
      <c r="ES759" s="129"/>
      <c r="ET759" s="129"/>
      <c r="EU759" s="129"/>
      <c r="EV759" s="129"/>
      <c r="EW759" s="129"/>
    </row>
    <row r="760" spans="1:153" ht="2.25" customHeight="1" thickBot="1">
      <c r="A760" s="47"/>
      <c r="B760" s="127"/>
      <c r="C760" s="127"/>
      <c r="D760" s="127"/>
      <c r="E760" s="127"/>
      <c r="F760" s="134"/>
      <c r="G760" s="127"/>
      <c r="H760" s="127"/>
      <c r="I760" s="127"/>
      <c r="J760" s="127"/>
      <c r="K760" s="127"/>
      <c r="L760" s="127"/>
      <c r="M760" s="127"/>
      <c r="N760" s="127"/>
      <c r="O760" s="127"/>
      <c r="P760" s="127"/>
      <c r="Q760" s="127"/>
      <c r="R760" s="127"/>
      <c r="S760" s="127"/>
      <c r="T760" s="128"/>
      <c r="U760" s="299"/>
      <c r="V760" s="298"/>
      <c r="W760" s="298"/>
      <c r="X760" s="298"/>
      <c r="Y760" s="298"/>
      <c r="Z760" s="298"/>
      <c r="AA760" s="298"/>
      <c r="AB760" s="298"/>
      <c r="AC760" s="298"/>
      <c r="AD760" s="298"/>
      <c r="AE760" s="298"/>
      <c r="AF760" s="298"/>
      <c r="AG760" s="121"/>
      <c r="AH760" s="116"/>
      <c r="AI760" s="307"/>
      <c r="AJ760" s="308"/>
      <c r="AK760" s="308"/>
      <c r="AL760" s="308"/>
      <c r="AM760" s="308"/>
      <c r="AN760" s="308"/>
      <c r="AO760" s="308"/>
      <c r="AP760" s="308"/>
      <c r="AQ760" s="308"/>
      <c r="AR760" s="308"/>
      <c r="AS760" s="308"/>
      <c r="AT760" s="308"/>
      <c r="AU760" s="308"/>
      <c r="AV760" s="327"/>
      <c r="AW760" s="298"/>
      <c r="AX760" s="298"/>
      <c r="AY760" s="298"/>
      <c r="AZ760" s="298"/>
      <c r="BA760" s="298"/>
      <c r="BB760" s="298"/>
      <c r="BC760" s="298"/>
      <c r="BD760" s="298"/>
      <c r="BE760" s="298"/>
      <c r="BF760" s="298"/>
      <c r="BG760" s="298"/>
      <c r="BH760" s="298"/>
      <c r="BI760" s="121"/>
      <c r="BJ760" s="116"/>
      <c r="BK760" s="200"/>
      <c r="BL760" s="129"/>
      <c r="BM760" s="160"/>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c r="DH760" s="129"/>
      <c r="DI760" s="129"/>
      <c r="DJ760" s="129"/>
      <c r="DK760" s="129"/>
      <c r="DL760" s="129"/>
      <c r="DM760" s="129"/>
      <c r="DN760" s="129"/>
      <c r="DO760" s="129"/>
      <c r="DP760" s="129"/>
      <c r="DQ760" s="129"/>
      <c r="DR760" s="129"/>
      <c r="DS760" s="129"/>
      <c r="DT760" s="129"/>
      <c r="DU760" s="129"/>
      <c r="DV760" s="129"/>
      <c r="DW760" s="129"/>
      <c r="DX760" s="129"/>
      <c r="DY760" s="129"/>
      <c r="DZ760" s="129"/>
      <c r="EA760" s="129"/>
      <c r="EB760" s="129"/>
      <c r="EC760" s="129"/>
      <c r="ED760" s="129"/>
      <c r="EE760" s="129"/>
      <c r="EF760" s="129"/>
      <c r="EG760" s="129"/>
      <c r="EH760" s="129"/>
      <c r="EI760" s="129"/>
      <c r="EJ760" s="129"/>
      <c r="EK760" s="129"/>
      <c r="EL760" s="129"/>
      <c r="EM760" s="129"/>
      <c r="EN760" s="129"/>
      <c r="EO760" s="129"/>
      <c r="EP760" s="129"/>
      <c r="EQ760" s="129"/>
      <c r="ER760" s="129"/>
      <c r="ES760" s="129"/>
      <c r="ET760" s="129"/>
      <c r="EU760" s="129"/>
      <c r="EV760" s="129"/>
      <c r="EW760" s="129"/>
    </row>
    <row r="761" spans="1:153" ht="2.25" customHeight="1">
      <c r="A761" s="135"/>
      <c r="B761" s="291"/>
      <c r="C761" s="291"/>
      <c r="D761" s="291"/>
      <c r="E761" s="291"/>
      <c r="F761" s="136"/>
      <c r="G761" s="291"/>
      <c r="H761" s="291"/>
      <c r="I761" s="291"/>
      <c r="J761" s="291"/>
      <c r="K761" s="291"/>
      <c r="L761" s="291"/>
      <c r="M761" s="291"/>
      <c r="N761" s="291"/>
      <c r="O761" s="291"/>
      <c r="P761" s="291"/>
      <c r="Q761" s="291"/>
      <c r="R761" s="291"/>
      <c r="S761" s="291"/>
      <c r="T761" s="291"/>
      <c r="U761" s="296"/>
      <c r="V761" s="297"/>
      <c r="W761" s="297"/>
      <c r="X761" s="297"/>
      <c r="Y761" s="297"/>
      <c r="Z761" s="297"/>
      <c r="AA761" s="297"/>
      <c r="AB761" s="297"/>
      <c r="AC761" s="297"/>
      <c r="AD761" s="297"/>
      <c r="AE761" s="297"/>
      <c r="AF761" s="297"/>
      <c r="AG761" s="117"/>
      <c r="AH761" s="114"/>
      <c r="AI761" s="307"/>
      <c r="AJ761" s="308"/>
      <c r="AK761" s="308"/>
      <c r="AL761" s="308"/>
      <c r="AM761" s="308"/>
      <c r="AN761" s="308"/>
      <c r="AO761" s="308"/>
      <c r="AP761" s="308"/>
      <c r="AQ761" s="308"/>
      <c r="AR761" s="308"/>
      <c r="AS761" s="308"/>
      <c r="AT761" s="308"/>
      <c r="AU761" s="308"/>
      <c r="AV761" s="327"/>
      <c r="AW761" s="297"/>
      <c r="AX761" s="297"/>
      <c r="AY761" s="297"/>
      <c r="AZ761" s="297"/>
      <c r="BA761" s="297"/>
      <c r="BB761" s="297"/>
      <c r="BC761" s="297"/>
      <c r="BD761" s="297"/>
      <c r="BE761" s="297"/>
      <c r="BF761" s="297"/>
      <c r="BG761" s="297"/>
      <c r="BH761" s="297"/>
      <c r="BI761" s="117"/>
      <c r="BJ761" s="114"/>
      <c r="BK761" s="200"/>
      <c r="BL761" s="129"/>
      <c r="BM761" s="160"/>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129"/>
      <c r="CW761" s="129"/>
      <c r="CX761" s="129"/>
      <c r="CY761" s="129"/>
      <c r="CZ761" s="129"/>
      <c r="DA761" s="129"/>
      <c r="DB761" s="129"/>
      <c r="DC761" s="129"/>
      <c r="DD761" s="129"/>
      <c r="DE761" s="129"/>
      <c r="DF761" s="129"/>
      <c r="DG761" s="129"/>
      <c r="DH761" s="129"/>
      <c r="DI761" s="129"/>
      <c r="DJ761" s="129"/>
      <c r="DK761" s="129"/>
      <c r="DL761" s="129"/>
      <c r="DM761" s="129"/>
      <c r="DN761" s="129"/>
      <c r="DO761" s="129"/>
      <c r="DP761" s="129"/>
      <c r="DQ761" s="129"/>
      <c r="DR761" s="129"/>
      <c r="DS761" s="129"/>
      <c r="DT761" s="129"/>
      <c r="DU761" s="129"/>
      <c r="DV761" s="129"/>
      <c r="DW761" s="129"/>
      <c r="DX761" s="129"/>
      <c r="DY761" s="129"/>
      <c r="DZ761" s="129"/>
      <c r="EA761" s="129"/>
      <c r="EB761" s="129"/>
      <c r="EC761" s="129"/>
      <c r="ED761" s="129"/>
      <c r="EE761" s="129"/>
      <c r="EF761" s="129"/>
      <c r="EG761" s="129"/>
      <c r="EH761" s="129"/>
      <c r="EI761" s="129"/>
      <c r="EJ761" s="129"/>
      <c r="EK761" s="129"/>
      <c r="EL761" s="129"/>
      <c r="EM761" s="129"/>
      <c r="EN761" s="129"/>
      <c r="EO761" s="129"/>
      <c r="EP761" s="129"/>
      <c r="EQ761" s="129"/>
      <c r="ER761" s="129"/>
      <c r="ES761" s="129"/>
      <c r="ET761" s="129"/>
      <c r="EU761" s="129"/>
      <c r="EV761" s="129"/>
      <c r="EW761" s="129"/>
    </row>
    <row r="762" spans="1:153" ht="19.5" customHeight="1">
      <c r="A762" s="133" t="s">
        <v>1138</v>
      </c>
      <c r="B762" s="126"/>
      <c r="C762" s="126"/>
      <c r="D762" s="126"/>
      <c r="E762" s="126"/>
      <c r="F762" s="137"/>
      <c r="G762" s="126"/>
      <c r="H762" s="126"/>
      <c r="I762" s="126"/>
      <c r="J762" s="126"/>
      <c r="K762" s="126"/>
      <c r="L762" s="126"/>
      <c r="M762" s="126"/>
      <c r="N762" s="126"/>
      <c r="O762" s="126"/>
      <c r="P762" s="126"/>
      <c r="Q762" s="126"/>
      <c r="R762" s="310" t="s">
        <v>3332</v>
      </c>
      <c r="S762" s="310"/>
      <c r="T762" s="311"/>
      <c r="U762" s="294"/>
      <c r="V762" s="312"/>
      <c r="W762" s="313"/>
      <c r="X762" s="313"/>
      <c r="Y762" s="313"/>
      <c r="Z762" s="313"/>
      <c r="AA762" s="313"/>
      <c r="AB762" s="313"/>
      <c r="AC762" s="313"/>
      <c r="AD762" s="313"/>
      <c r="AE762" s="313"/>
      <c r="AF762" s="314"/>
      <c r="AG762" s="122"/>
      <c r="AH762" s="115" t="s">
        <v>0</v>
      </c>
      <c r="AI762" s="307"/>
      <c r="AJ762" s="308"/>
      <c r="AK762" s="308"/>
      <c r="AL762" s="308"/>
      <c r="AM762" s="308"/>
      <c r="AN762" s="308"/>
      <c r="AO762" s="308"/>
      <c r="AP762" s="308"/>
      <c r="AQ762" s="308"/>
      <c r="AR762" s="308"/>
      <c r="AS762" s="308"/>
      <c r="AT762" s="308"/>
      <c r="AU762" s="308"/>
      <c r="AV762" s="327"/>
      <c r="AW762" s="295"/>
      <c r="AX762" s="312"/>
      <c r="AY762" s="313"/>
      <c r="AZ762" s="313"/>
      <c r="BA762" s="313"/>
      <c r="BB762" s="313"/>
      <c r="BC762" s="313"/>
      <c r="BD762" s="313"/>
      <c r="BE762" s="313"/>
      <c r="BF762" s="313"/>
      <c r="BG762" s="313"/>
      <c r="BH762" s="314"/>
      <c r="BI762" s="122"/>
      <c r="BJ762" s="115" t="s">
        <v>2</v>
      </c>
      <c r="BK762" s="200"/>
      <c r="BL762" s="130" t="str">
        <f>IF(BM762&lt;&gt;"","●","")</f>
        <v/>
      </c>
      <c r="BM762" s="132" t="str">
        <f>IF(OR(AND(OR(V762=0,V762=""),OR(AX762&gt;0,V765+V768&gt;0,AJ765+AJ768&gt;0,AX765+AX768&gt;0)),AND(OR(V762&gt;0,V765+V768&gt;0,AJ765+AJ768&gt;0,AX765+AX768&gt;0),OR(AX762=0,AX762=""))),"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762&gt;AX762,"「算定回数」が「レセプト件数」よりも小さくなっています。算定レセプトにおける算定回数をご記入ください。",IF(COUNTIF(BL765:BL768,"●")&gt;0,"内訳の項目に記入内容の見直しが必要な欄があります。メッセージの内容をご確認のうえ、適宜、ご修正ください。",IF(AX762&lt;&gt;AX765+AX768,"当該項目の「算定回数」と、内訳の「算定回数」の合計が一致していません。正しい算定回数をご記入ください。",IF(OR(V762&lt;MAX(V765,V768),V762&gt;V765+V768),"当該項目の「レセプト件数」が、内訳の個別の項目の数値を下回っているか、内訳の合計よりも大きくなっています。正しいレセプト件数をご記入ください。",IF(AND(V753+AX753&gt;0,V762+AX762&gt;0),"当該項目の「レセプト件数」、「算定回数」のいずれかが1以上となっていますが、同時に届出ができない認知症ケア加算１の「レセプト件数」、「算定回数」も1以上となっています。正しいレセプト件数・算定回数をご記入ください",""))))))</f>
        <v/>
      </c>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31"/>
      <c r="CW762" s="131"/>
      <c r="CX762" s="131"/>
      <c r="CY762" s="129"/>
      <c r="CZ762" s="129"/>
      <c r="DA762" s="129"/>
      <c r="DB762" s="129"/>
      <c r="DC762" s="129"/>
      <c r="DD762" s="129"/>
      <c r="DE762" s="129"/>
      <c r="DF762" s="129"/>
      <c r="DG762" s="129"/>
      <c r="DH762" s="129"/>
      <c r="DI762" s="129"/>
      <c r="DJ762" s="129"/>
      <c r="DK762" s="129"/>
      <c r="DL762" s="129"/>
      <c r="DM762" s="129"/>
      <c r="DN762" s="129"/>
      <c r="DO762" s="129"/>
      <c r="DP762" s="129"/>
      <c r="DQ762" s="129"/>
      <c r="DR762" s="129"/>
      <c r="DS762" s="129"/>
      <c r="DT762" s="129"/>
      <c r="DU762" s="129"/>
      <c r="DV762" s="129"/>
      <c r="DW762" s="129"/>
      <c r="DX762" s="129"/>
      <c r="DY762" s="129"/>
      <c r="DZ762" s="129"/>
      <c r="EA762" s="129"/>
      <c r="EB762" s="129"/>
      <c r="EC762" s="129"/>
      <c r="ED762" s="129"/>
      <c r="EE762" s="129"/>
      <c r="EF762" s="129"/>
      <c r="EG762" s="129"/>
      <c r="EH762" s="129"/>
      <c r="EI762" s="129"/>
      <c r="EJ762" s="129"/>
      <c r="EK762" s="129"/>
      <c r="EL762" s="129"/>
      <c r="EM762" s="129"/>
      <c r="EN762" s="129"/>
      <c r="EO762" s="129"/>
      <c r="EP762" s="129"/>
      <c r="EQ762" s="129"/>
      <c r="ER762" s="129"/>
      <c r="ES762" s="129"/>
      <c r="ET762" s="129"/>
      <c r="EU762" s="129"/>
      <c r="EV762" s="129"/>
      <c r="EW762" s="129"/>
    </row>
    <row r="763" spans="1:153" ht="2.25" customHeight="1" thickBot="1">
      <c r="A763" s="133"/>
      <c r="B763" s="126"/>
      <c r="C763" s="126"/>
      <c r="D763" s="126"/>
      <c r="E763" s="126"/>
      <c r="F763" s="137"/>
      <c r="G763" s="126"/>
      <c r="H763" s="126"/>
      <c r="I763" s="126"/>
      <c r="J763" s="126"/>
      <c r="K763" s="126"/>
      <c r="L763" s="126"/>
      <c r="M763" s="126"/>
      <c r="N763" s="126"/>
      <c r="O763" s="126"/>
      <c r="P763" s="126"/>
      <c r="Q763" s="126"/>
      <c r="R763" s="126"/>
      <c r="S763" s="126"/>
      <c r="T763" s="126"/>
      <c r="U763" s="299"/>
      <c r="V763" s="298"/>
      <c r="W763" s="298"/>
      <c r="X763" s="298"/>
      <c r="Y763" s="298"/>
      <c r="Z763" s="298"/>
      <c r="AA763" s="298"/>
      <c r="AB763" s="298"/>
      <c r="AC763" s="298"/>
      <c r="AD763" s="298"/>
      <c r="AE763" s="298"/>
      <c r="AF763" s="298"/>
      <c r="AG763" s="121"/>
      <c r="AH763" s="116"/>
      <c r="AI763" s="307"/>
      <c r="AJ763" s="308"/>
      <c r="AK763" s="308"/>
      <c r="AL763" s="308"/>
      <c r="AM763" s="308"/>
      <c r="AN763" s="308"/>
      <c r="AO763" s="308"/>
      <c r="AP763" s="308"/>
      <c r="AQ763" s="308"/>
      <c r="AR763" s="308"/>
      <c r="AS763" s="308"/>
      <c r="AT763" s="308"/>
      <c r="AU763" s="308"/>
      <c r="AV763" s="327"/>
      <c r="AW763" s="298"/>
      <c r="AX763" s="298"/>
      <c r="AY763" s="298"/>
      <c r="AZ763" s="298"/>
      <c r="BA763" s="298"/>
      <c r="BB763" s="298"/>
      <c r="BC763" s="298"/>
      <c r="BD763" s="298"/>
      <c r="BE763" s="298"/>
      <c r="BF763" s="298"/>
      <c r="BG763" s="298"/>
      <c r="BH763" s="298"/>
      <c r="BI763" s="121"/>
      <c r="BJ763" s="116"/>
      <c r="BK763" s="200"/>
      <c r="BL763" s="129"/>
      <c r="BM763" s="160"/>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c r="DH763" s="129"/>
      <c r="DI763" s="129"/>
      <c r="DJ763" s="129"/>
      <c r="DK763" s="129"/>
      <c r="DL763" s="129"/>
      <c r="DM763" s="129"/>
      <c r="DN763" s="129"/>
      <c r="DO763" s="129"/>
      <c r="DP763" s="129"/>
      <c r="DQ763" s="129"/>
      <c r="DR763" s="129"/>
      <c r="DS763" s="129"/>
      <c r="DT763" s="129"/>
      <c r="DU763" s="129"/>
      <c r="DV763" s="129"/>
      <c r="DW763" s="129"/>
      <c r="DX763" s="129"/>
      <c r="DY763" s="129"/>
      <c r="DZ763" s="129"/>
      <c r="EA763" s="129"/>
      <c r="EB763" s="129"/>
      <c r="EC763" s="129"/>
      <c r="ED763" s="129"/>
      <c r="EE763" s="129"/>
      <c r="EF763" s="129"/>
      <c r="EG763" s="129"/>
      <c r="EH763" s="129"/>
      <c r="EI763" s="129"/>
      <c r="EJ763" s="129"/>
      <c r="EK763" s="129"/>
      <c r="EL763" s="129"/>
      <c r="EM763" s="129"/>
      <c r="EN763" s="129"/>
      <c r="EO763" s="129"/>
      <c r="EP763" s="129"/>
      <c r="EQ763" s="129"/>
      <c r="ER763" s="129"/>
      <c r="ES763" s="129"/>
      <c r="ET763" s="129"/>
      <c r="EU763" s="129"/>
      <c r="EV763" s="129"/>
      <c r="EW763" s="129"/>
    </row>
    <row r="764" spans="1:153" ht="2.25" customHeight="1">
      <c r="A764" s="50"/>
      <c r="B764" s="291"/>
      <c r="C764" s="291"/>
      <c r="D764" s="291"/>
      <c r="E764" s="291"/>
      <c r="F764" s="136"/>
      <c r="G764" s="291"/>
      <c r="H764" s="291"/>
      <c r="I764" s="291"/>
      <c r="J764" s="291"/>
      <c r="K764" s="291"/>
      <c r="L764" s="291"/>
      <c r="M764" s="291"/>
      <c r="N764" s="291"/>
      <c r="O764" s="291"/>
      <c r="P764" s="291"/>
      <c r="Q764" s="291"/>
      <c r="R764" s="291"/>
      <c r="S764" s="291"/>
      <c r="T764" s="291"/>
      <c r="U764" s="296"/>
      <c r="V764" s="297"/>
      <c r="W764" s="297"/>
      <c r="X764" s="297"/>
      <c r="Y764" s="297"/>
      <c r="Z764" s="297"/>
      <c r="AA764" s="297"/>
      <c r="AB764" s="297"/>
      <c r="AC764" s="297"/>
      <c r="AD764" s="297"/>
      <c r="AE764" s="297"/>
      <c r="AF764" s="297"/>
      <c r="AG764" s="117"/>
      <c r="AH764" s="114"/>
      <c r="AI764" s="307"/>
      <c r="AJ764" s="308"/>
      <c r="AK764" s="308"/>
      <c r="AL764" s="308"/>
      <c r="AM764" s="308"/>
      <c r="AN764" s="308"/>
      <c r="AO764" s="308"/>
      <c r="AP764" s="308"/>
      <c r="AQ764" s="308"/>
      <c r="AR764" s="308"/>
      <c r="AS764" s="308"/>
      <c r="AT764" s="308"/>
      <c r="AU764" s="308"/>
      <c r="AV764" s="327"/>
      <c r="AW764" s="297"/>
      <c r="AX764" s="297"/>
      <c r="AY764" s="297"/>
      <c r="AZ764" s="297"/>
      <c r="BA764" s="297"/>
      <c r="BB764" s="297"/>
      <c r="BC764" s="297"/>
      <c r="BD764" s="297"/>
      <c r="BE764" s="297"/>
      <c r="BF764" s="297"/>
      <c r="BG764" s="297"/>
      <c r="BH764" s="297"/>
      <c r="BI764" s="117"/>
      <c r="BJ764" s="114"/>
      <c r="BK764" s="200"/>
      <c r="BL764" s="129"/>
      <c r="BM764" s="160"/>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129"/>
      <c r="CW764" s="129"/>
      <c r="CX764" s="129"/>
      <c r="CY764" s="129"/>
      <c r="CZ764" s="129"/>
      <c r="DA764" s="129"/>
      <c r="DB764" s="129"/>
      <c r="DC764" s="129"/>
      <c r="DD764" s="129"/>
      <c r="DE764" s="129"/>
      <c r="DF764" s="129"/>
      <c r="DG764" s="129"/>
      <c r="DH764" s="129"/>
      <c r="DI764" s="129"/>
      <c r="DJ764" s="129"/>
      <c r="DK764" s="129"/>
      <c r="DL764" s="129"/>
      <c r="DM764" s="129"/>
      <c r="DN764" s="129"/>
      <c r="DO764" s="129"/>
      <c r="DP764" s="129"/>
      <c r="DQ764" s="129"/>
      <c r="DR764" s="129"/>
      <c r="DS764" s="129"/>
      <c r="DT764" s="129"/>
      <c r="DU764" s="129"/>
      <c r="DV764" s="129"/>
      <c r="DW764" s="129"/>
      <c r="DX764" s="129"/>
      <c r="DY764" s="129"/>
      <c r="DZ764" s="129"/>
      <c r="EA764" s="129"/>
      <c r="EB764" s="129"/>
      <c r="EC764" s="129"/>
      <c r="ED764" s="129"/>
      <c r="EE764" s="129"/>
      <c r="EF764" s="129"/>
      <c r="EG764" s="129"/>
      <c r="EH764" s="129"/>
      <c r="EI764" s="129"/>
      <c r="EJ764" s="129"/>
      <c r="EK764" s="129"/>
      <c r="EL764" s="129"/>
      <c r="EM764" s="129"/>
      <c r="EN764" s="129"/>
      <c r="EO764" s="129"/>
      <c r="EP764" s="129"/>
      <c r="EQ764" s="129"/>
      <c r="ER764" s="129"/>
      <c r="ES764" s="129"/>
      <c r="ET764" s="129"/>
      <c r="EU764" s="129"/>
      <c r="EV764" s="129"/>
      <c r="EW764" s="129"/>
    </row>
    <row r="765" spans="1:153" ht="19.5" customHeight="1">
      <c r="A765" s="45"/>
      <c r="B765" s="126" t="s">
        <v>6400</v>
      </c>
      <c r="C765" s="126"/>
      <c r="D765" s="126"/>
      <c r="E765" s="126"/>
      <c r="F765" s="137"/>
      <c r="G765" s="126"/>
      <c r="H765" s="126"/>
      <c r="I765" s="126"/>
      <c r="J765" s="126"/>
      <c r="K765" s="126"/>
      <c r="L765" s="126"/>
      <c r="M765" s="126"/>
      <c r="N765" s="126"/>
      <c r="O765" s="126"/>
      <c r="P765" s="126"/>
      <c r="Q765" s="126"/>
      <c r="R765" s="310" t="s">
        <v>3333</v>
      </c>
      <c r="S765" s="310"/>
      <c r="T765" s="311"/>
      <c r="U765" s="294"/>
      <c r="V765" s="312"/>
      <c r="W765" s="313"/>
      <c r="X765" s="313"/>
      <c r="Y765" s="313"/>
      <c r="Z765" s="313"/>
      <c r="AA765" s="313"/>
      <c r="AB765" s="313"/>
      <c r="AC765" s="313"/>
      <c r="AD765" s="313"/>
      <c r="AE765" s="313"/>
      <c r="AF765" s="314"/>
      <c r="AG765" s="122"/>
      <c r="AH765" s="115" t="s">
        <v>0</v>
      </c>
      <c r="AI765" s="307"/>
      <c r="AJ765" s="308"/>
      <c r="AK765" s="308"/>
      <c r="AL765" s="308"/>
      <c r="AM765" s="308"/>
      <c r="AN765" s="308"/>
      <c r="AO765" s="308"/>
      <c r="AP765" s="308"/>
      <c r="AQ765" s="308"/>
      <c r="AR765" s="308"/>
      <c r="AS765" s="308"/>
      <c r="AT765" s="308"/>
      <c r="AU765" s="308"/>
      <c r="AV765" s="327"/>
      <c r="AW765" s="295"/>
      <c r="AX765" s="312"/>
      <c r="AY765" s="313"/>
      <c r="AZ765" s="313"/>
      <c r="BA765" s="313"/>
      <c r="BB765" s="313"/>
      <c r="BC765" s="313"/>
      <c r="BD765" s="313"/>
      <c r="BE765" s="313"/>
      <c r="BF765" s="313"/>
      <c r="BG765" s="313"/>
      <c r="BH765" s="314"/>
      <c r="BI765" s="122"/>
      <c r="BJ765" s="115" t="s">
        <v>2</v>
      </c>
      <c r="BK765" s="200"/>
      <c r="BL765" s="130" t="str">
        <f>IF(BM765&lt;&gt;"","●","")</f>
        <v/>
      </c>
      <c r="BM765" s="132" t="str">
        <f>IF(OR(AND(OR(V765=0,V765=""),AX765&gt;0),AND(V765&gt;0,OR(AX765=0,AX765=""))),"「レセプト件数」、「算定回数」のいずれかが「0」か「空白」となっていますが、それ以外が1以上となっています。正しいレセプト件数・算定回数をご記入ください。",IF(OR(V765&gt;AX765),"「算定回数」が「レセプト件数」よりも小さくなっています。算定レセプトにおける算定回数をご記入ください。",IF(AND(V765+AX765&gt;0,SUM(AJ24:AT99,AJ102:AT132,AJ138:AT207,AJ210:AT249,AJ270:AT276,AJ294:AT315,AJ318:AT333,AJ339:AT378)+SUM(AX24:BH99,AX102:BH132,AX138:BH207,AX210:BH249,AX270:BH276,AX294:BH315,AX318:BH333,AX339:BH378)=0),"当該項目の「レセプト件数」、「算定回数」のいずれかが1以上となっていますが、加算を算定する入院料の「レセプト件数」、「算定回数」が「0」か「空白」となっています。正しいレセプト件数・算定回数をご記入ください。","")))</f>
        <v/>
      </c>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31"/>
      <c r="CW765" s="131"/>
      <c r="CX765" s="131"/>
      <c r="CY765" s="129"/>
      <c r="CZ765" s="129"/>
      <c r="DA765" s="129"/>
      <c r="DB765" s="129"/>
      <c r="DC765" s="129"/>
      <c r="DD765" s="129"/>
      <c r="DE765" s="129"/>
      <c r="DF765" s="129"/>
      <c r="DG765" s="129"/>
      <c r="DH765" s="129"/>
      <c r="DI765" s="129"/>
      <c r="DJ765" s="129"/>
      <c r="DK765" s="129"/>
      <c r="DL765" s="129"/>
      <c r="DM765" s="129"/>
      <c r="DN765" s="129"/>
      <c r="DO765" s="129"/>
      <c r="DP765" s="129"/>
      <c r="DQ765" s="129"/>
      <c r="DR765" s="129"/>
      <c r="DS765" s="129"/>
      <c r="DT765" s="129"/>
      <c r="DU765" s="129"/>
      <c r="DV765" s="129"/>
      <c r="DW765" s="129"/>
      <c r="DX765" s="129"/>
      <c r="DY765" s="129"/>
      <c r="DZ765" s="129"/>
      <c r="EA765" s="129"/>
      <c r="EB765" s="129"/>
      <c r="EC765" s="129"/>
      <c r="ED765" s="129"/>
      <c r="EE765" s="129"/>
      <c r="EF765" s="129"/>
      <c r="EG765" s="129"/>
      <c r="EH765" s="129"/>
      <c r="EI765" s="129"/>
      <c r="EJ765" s="129"/>
      <c r="EK765" s="129"/>
      <c r="EL765" s="129"/>
      <c r="EM765" s="129"/>
      <c r="EN765" s="129"/>
      <c r="EO765" s="129"/>
      <c r="EP765" s="129"/>
      <c r="EQ765" s="129"/>
      <c r="ER765" s="129"/>
      <c r="ES765" s="129"/>
      <c r="ET765" s="129"/>
      <c r="EU765" s="129"/>
      <c r="EV765" s="129"/>
      <c r="EW765" s="129"/>
    </row>
    <row r="766" spans="1:153" ht="2.25" customHeight="1" thickBot="1">
      <c r="A766" s="45"/>
      <c r="B766" s="126"/>
      <c r="C766" s="126"/>
      <c r="D766" s="126"/>
      <c r="E766" s="126"/>
      <c r="F766" s="137"/>
      <c r="G766" s="126"/>
      <c r="H766" s="126"/>
      <c r="I766" s="126"/>
      <c r="J766" s="126"/>
      <c r="K766" s="126"/>
      <c r="L766" s="126"/>
      <c r="M766" s="126"/>
      <c r="N766" s="126"/>
      <c r="O766" s="126"/>
      <c r="P766" s="126"/>
      <c r="Q766" s="126"/>
      <c r="R766" s="126"/>
      <c r="S766" s="126"/>
      <c r="T766" s="126"/>
      <c r="U766" s="299"/>
      <c r="V766" s="298"/>
      <c r="W766" s="298"/>
      <c r="X766" s="298"/>
      <c r="Y766" s="298"/>
      <c r="Z766" s="298"/>
      <c r="AA766" s="298"/>
      <c r="AB766" s="298"/>
      <c r="AC766" s="298"/>
      <c r="AD766" s="298"/>
      <c r="AE766" s="298"/>
      <c r="AF766" s="298"/>
      <c r="AG766" s="121"/>
      <c r="AH766" s="116"/>
      <c r="AI766" s="307"/>
      <c r="AJ766" s="308"/>
      <c r="AK766" s="308"/>
      <c r="AL766" s="308"/>
      <c r="AM766" s="308"/>
      <c r="AN766" s="308"/>
      <c r="AO766" s="308"/>
      <c r="AP766" s="308"/>
      <c r="AQ766" s="308"/>
      <c r="AR766" s="308"/>
      <c r="AS766" s="308"/>
      <c r="AT766" s="308"/>
      <c r="AU766" s="308"/>
      <c r="AV766" s="327"/>
      <c r="AW766" s="298"/>
      <c r="AX766" s="298"/>
      <c r="AY766" s="298"/>
      <c r="AZ766" s="298"/>
      <c r="BA766" s="298"/>
      <c r="BB766" s="298"/>
      <c r="BC766" s="298"/>
      <c r="BD766" s="298"/>
      <c r="BE766" s="298"/>
      <c r="BF766" s="298"/>
      <c r="BG766" s="298"/>
      <c r="BH766" s="298"/>
      <c r="BI766" s="121"/>
      <c r="BJ766" s="116"/>
      <c r="BK766" s="200"/>
      <c r="BL766" s="129"/>
      <c r="BM766" s="160"/>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c r="DH766" s="129"/>
      <c r="DI766" s="129"/>
      <c r="DJ766" s="129"/>
      <c r="DK766" s="129"/>
      <c r="DL766" s="129"/>
      <c r="DM766" s="129"/>
      <c r="DN766" s="129"/>
      <c r="DO766" s="129"/>
      <c r="DP766" s="129"/>
      <c r="DQ766" s="129"/>
      <c r="DR766" s="129"/>
      <c r="DS766" s="129"/>
      <c r="DT766" s="129"/>
      <c r="DU766" s="129"/>
      <c r="DV766" s="129"/>
      <c r="DW766" s="129"/>
      <c r="DX766" s="129"/>
      <c r="DY766" s="129"/>
      <c r="DZ766" s="129"/>
      <c r="EA766" s="129"/>
      <c r="EB766" s="129"/>
      <c r="EC766" s="129"/>
      <c r="ED766" s="129"/>
      <c r="EE766" s="129"/>
      <c r="EF766" s="129"/>
      <c r="EG766" s="129"/>
      <c r="EH766" s="129"/>
      <c r="EI766" s="129"/>
      <c r="EJ766" s="129"/>
      <c r="EK766" s="129"/>
      <c r="EL766" s="129"/>
      <c r="EM766" s="129"/>
      <c r="EN766" s="129"/>
      <c r="EO766" s="129"/>
      <c r="EP766" s="129"/>
      <c r="EQ766" s="129"/>
      <c r="ER766" s="129"/>
      <c r="ES766" s="129"/>
      <c r="ET766" s="129"/>
      <c r="EU766" s="129"/>
      <c r="EV766" s="129"/>
      <c r="EW766" s="129"/>
    </row>
    <row r="767" spans="1:153" ht="2.25" customHeight="1">
      <c r="A767" s="50"/>
      <c r="B767" s="291"/>
      <c r="C767" s="291"/>
      <c r="D767" s="291"/>
      <c r="E767" s="291"/>
      <c r="F767" s="136"/>
      <c r="G767" s="291"/>
      <c r="H767" s="291"/>
      <c r="I767" s="291"/>
      <c r="J767" s="291"/>
      <c r="K767" s="291"/>
      <c r="L767" s="291"/>
      <c r="M767" s="291"/>
      <c r="N767" s="291"/>
      <c r="O767" s="291"/>
      <c r="P767" s="291"/>
      <c r="Q767" s="291"/>
      <c r="R767" s="291"/>
      <c r="S767" s="291"/>
      <c r="T767" s="291"/>
      <c r="U767" s="296"/>
      <c r="V767" s="297"/>
      <c r="W767" s="297"/>
      <c r="X767" s="297"/>
      <c r="Y767" s="297"/>
      <c r="Z767" s="297"/>
      <c r="AA767" s="297"/>
      <c r="AB767" s="297"/>
      <c r="AC767" s="297"/>
      <c r="AD767" s="297"/>
      <c r="AE767" s="297"/>
      <c r="AF767" s="297"/>
      <c r="AG767" s="117"/>
      <c r="AH767" s="114"/>
      <c r="AI767" s="307"/>
      <c r="AJ767" s="308"/>
      <c r="AK767" s="308"/>
      <c r="AL767" s="308"/>
      <c r="AM767" s="308"/>
      <c r="AN767" s="308"/>
      <c r="AO767" s="308"/>
      <c r="AP767" s="308"/>
      <c r="AQ767" s="308"/>
      <c r="AR767" s="308"/>
      <c r="AS767" s="308"/>
      <c r="AT767" s="308"/>
      <c r="AU767" s="308"/>
      <c r="AV767" s="327"/>
      <c r="AW767" s="297"/>
      <c r="AX767" s="297"/>
      <c r="AY767" s="297"/>
      <c r="AZ767" s="297"/>
      <c r="BA767" s="297"/>
      <c r="BB767" s="297"/>
      <c r="BC767" s="297"/>
      <c r="BD767" s="297"/>
      <c r="BE767" s="297"/>
      <c r="BF767" s="297"/>
      <c r="BG767" s="297"/>
      <c r="BH767" s="297"/>
      <c r="BI767" s="117"/>
      <c r="BJ767" s="114"/>
      <c r="BK767" s="200"/>
      <c r="BL767" s="129"/>
      <c r="BM767" s="160"/>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129"/>
      <c r="CW767" s="129"/>
      <c r="CX767" s="129"/>
      <c r="CY767" s="129"/>
      <c r="CZ767" s="129"/>
      <c r="DA767" s="129"/>
      <c r="DB767" s="129"/>
      <c r="DC767" s="129"/>
      <c r="DD767" s="129"/>
      <c r="DE767" s="129"/>
      <c r="DF767" s="129"/>
      <c r="DG767" s="129"/>
      <c r="DH767" s="129"/>
      <c r="DI767" s="129"/>
      <c r="DJ767" s="129"/>
      <c r="DK767" s="129"/>
      <c r="DL767" s="129"/>
      <c r="DM767" s="129"/>
      <c r="DN767" s="129"/>
      <c r="DO767" s="129"/>
      <c r="DP767" s="129"/>
      <c r="DQ767" s="129"/>
      <c r="DR767" s="129"/>
      <c r="DS767" s="129"/>
      <c r="DT767" s="129"/>
      <c r="DU767" s="129"/>
      <c r="DV767" s="129"/>
      <c r="DW767" s="129"/>
      <c r="DX767" s="129"/>
      <c r="DY767" s="129"/>
      <c r="DZ767" s="129"/>
      <c r="EA767" s="129"/>
      <c r="EB767" s="129"/>
      <c r="EC767" s="129"/>
      <c r="ED767" s="129"/>
      <c r="EE767" s="129"/>
      <c r="EF767" s="129"/>
      <c r="EG767" s="129"/>
      <c r="EH767" s="129"/>
      <c r="EI767" s="129"/>
      <c r="EJ767" s="129"/>
      <c r="EK767" s="129"/>
      <c r="EL767" s="129"/>
      <c r="EM767" s="129"/>
      <c r="EN767" s="129"/>
      <c r="EO767" s="129"/>
      <c r="EP767" s="129"/>
      <c r="EQ767" s="129"/>
      <c r="ER767" s="129"/>
      <c r="ES767" s="129"/>
      <c r="ET767" s="129"/>
      <c r="EU767" s="129"/>
      <c r="EV767" s="129"/>
      <c r="EW767" s="129"/>
    </row>
    <row r="768" spans="1:153" ht="19.5" customHeight="1">
      <c r="A768" s="45"/>
      <c r="B768" s="126" t="s">
        <v>6401</v>
      </c>
      <c r="C768" s="126"/>
      <c r="D768" s="126"/>
      <c r="E768" s="126"/>
      <c r="F768" s="137"/>
      <c r="G768" s="126"/>
      <c r="H768" s="126"/>
      <c r="I768" s="126"/>
      <c r="J768" s="126"/>
      <c r="K768" s="126"/>
      <c r="L768" s="126"/>
      <c r="M768" s="126"/>
      <c r="N768" s="126"/>
      <c r="O768" s="126"/>
      <c r="P768" s="126"/>
      <c r="Q768" s="126"/>
      <c r="R768" s="310" t="s">
        <v>3334</v>
      </c>
      <c r="S768" s="310"/>
      <c r="T768" s="311"/>
      <c r="U768" s="294"/>
      <c r="V768" s="312"/>
      <c r="W768" s="313"/>
      <c r="X768" s="313"/>
      <c r="Y768" s="313"/>
      <c r="Z768" s="313"/>
      <c r="AA768" s="313"/>
      <c r="AB768" s="313"/>
      <c r="AC768" s="313"/>
      <c r="AD768" s="313"/>
      <c r="AE768" s="313"/>
      <c r="AF768" s="314"/>
      <c r="AG768" s="122"/>
      <c r="AH768" s="115" t="s">
        <v>0</v>
      </c>
      <c r="AI768" s="307"/>
      <c r="AJ768" s="308"/>
      <c r="AK768" s="308"/>
      <c r="AL768" s="308"/>
      <c r="AM768" s="308"/>
      <c r="AN768" s="308"/>
      <c r="AO768" s="308"/>
      <c r="AP768" s="308"/>
      <c r="AQ768" s="308"/>
      <c r="AR768" s="308"/>
      <c r="AS768" s="308"/>
      <c r="AT768" s="308"/>
      <c r="AU768" s="308"/>
      <c r="AV768" s="327"/>
      <c r="AW768" s="295"/>
      <c r="AX768" s="312"/>
      <c r="AY768" s="313"/>
      <c r="AZ768" s="313"/>
      <c r="BA768" s="313"/>
      <c r="BB768" s="313"/>
      <c r="BC768" s="313"/>
      <c r="BD768" s="313"/>
      <c r="BE768" s="313"/>
      <c r="BF768" s="313"/>
      <c r="BG768" s="313"/>
      <c r="BH768" s="314"/>
      <c r="BI768" s="122"/>
      <c r="BJ768" s="115" t="s">
        <v>2</v>
      </c>
      <c r="BK768" s="200"/>
      <c r="BL768" s="130" t="str">
        <f>IF(BM768&lt;&gt;"","●","")</f>
        <v/>
      </c>
      <c r="BM768" s="132" t="str">
        <f>IF(OR(AND(OR(V768=0,V768=""),AX768&gt;0),AND(V768&gt;0,OR(AX768=0,AX768=""))),"「レセプト件数」、「算定回数」のいずれかが「0」か「空白」となっていますが、それ以外が1以上となっています。正しいレセプト件数・算定回数をご記入ください。",IF(OR(V768&gt;AX768),"「算定回数」が「レセプト件数」よりも小さくなっています。算定レセプトにおける算定回数をご記入ください。",IF(AND(V768+AX768&gt;0,SUM(AJ24:AT99,AJ102:AT132,AJ138:AT207,AJ210:AT249,AJ270:AT276,AJ294:AT315,AJ318:AT333,AJ339:AT378)+SUM(AX24:BH99,AX102:BH132,AX138:BH207,AX210:BH249,AX270:BH276,AX294:BH315,AX318:BH333,AX339:BH378)=0),"当該項目の「レセプト件数」、「算定回数」のいずれかが1以上となっていますが、加算を算定する入院料の「レセプト件数」、「算定回数」が「0」か「空白」となっています。正しいレセプト件数・算定回数をご記入ください。","")))</f>
        <v/>
      </c>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31"/>
      <c r="CW768" s="131"/>
      <c r="CX768" s="131"/>
      <c r="CY768" s="129"/>
      <c r="CZ768" s="129"/>
      <c r="DA768" s="129"/>
      <c r="DB768" s="129"/>
      <c r="DC768" s="129"/>
      <c r="DD768" s="129"/>
      <c r="DE768" s="129"/>
      <c r="DF768" s="129"/>
      <c r="DG768" s="129"/>
      <c r="DH768" s="129"/>
      <c r="DI768" s="129"/>
      <c r="DJ768" s="129"/>
      <c r="DK768" s="129"/>
      <c r="DL768" s="129"/>
      <c r="DM768" s="129"/>
      <c r="DN768" s="129"/>
      <c r="DO768" s="129"/>
      <c r="DP768" s="129"/>
      <c r="DQ768" s="129"/>
      <c r="DR768" s="129"/>
      <c r="DS768" s="129"/>
      <c r="DT768" s="129"/>
      <c r="DU768" s="129"/>
      <c r="DV768" s="129"/>
      <c r="DW768" s="129"/>
      <c r="DX768" s="129"/>
      <c r="DY768" s="129"/>
      <c r="DZ768" s="129"/>
      <c r="EA768" s="129"/>
      <c r="EB768" s="129"/>
      <c r="EC768" s="129"/>
      <c r="ED768" s="129"/>
      <c r="EE768" s="129"/>
      <c r="EF768" s="129"/>
      <c r="EG768" s="129"/>
      <c r="EH768" s="129"/>
      <c r="EI768" s="129"/>
      <c r="EJ768" s="129"/>
      <c r="EK768" s="129"/>
      <c r="EL768" s="129"/>
      <c r="EM768" s="129"/>
      <c r="EN768" s="129"/>
      <c r="EO768" s="129"/>
      <c r="EP768" s="129"/>
      <c r="EQ768" s="129"/>
      <c r="ER768" s="129"/>
      <c r="ES768" s="129"/>
      <c r="ET768" s="129"/>
      <c r="EU768" s="129"/>
      <c r="EV768" s="129"/>
      <c r="EW768" s="129"/>
    </row>
    <row r="769" spans="1:153" ht="2.25" customHeight="1" thickBot="1">
      <c r="A769" s="47"/>
      <c r="B769" s="127"/>
      <c r="C769" s="127"/>
      <c r="D769" s="127"/>
      <c r="E769" s="127"/>
      <c r="F769" s="134"/>
      <c r="G769" s="127"/>
      <c r="H769" s="127"/>
      <c r="I769" s="127"/>
      <c r="J769" s="127"/>
      <c r="K769" s="127"/>
      <c r="L769" s="127"/>
      <c r="M769" s="127"/>
      <c r="N769" s="127"/>
      <c r="O769" s="127"/>
      <c r="P769" s="127"/>
      <c r="Q769" s="127"/>
      <c r="R769" s="127"/>
      <c r="S769" s="127"/>
      <c r="T769" s="128"/>
      <c r="U769" s="299"/>
      <c r="V769" s="298"/>
      <c r="W769" s="298"/>
      <c r="X769" s="298"/>
      <c r="Y769" s="298"/>
      <c r="Z769" s="298"/>
      <c r="AA769" s="298"/>
      <c r="AB769" s="298"/>
      <c r="AC769" s="298"/>
      <c r="AD769" s="298"/>
      <c r="AE769" s="298"/>
      <c r="AF769" s="298"/>
      <c r="AG769" s="121"/>
      <c r="AH769" s="116"/>
      <c r="AI769" s="307"/>
      <c r="AJ769" s="308"/>
      <c r="AK769" s="308"/>
      <c r="AL769" s="308"/>
      <c r="AM769" s="308"/>
      <c r="AN769" s="308"/>
      <c r="AO769" s="308"/>
      <c r="AP769" s="308"/>
      <c r="AQ769" s="308"/>
      <c r="AR769" s="308"/>
      <c r="AS769" s="308"/>
      <c r="AT769" s="308"/>
      <c r="AU769" s="308"/>
      <c r="AV769" s="327"/>
      <c r="AW769" s="298"/>
      <c r="AX769" s="298"/>
      <c r="AY769" s="298"/>
      <c r="AZ769" s="298"/>
      <c r="BA769" s="298"/>
      <c r="BB769" s="298"/>
      <c r="BC769" s="298"/>
      <c r="BD769" s="298"/>
      <c r="BE769" s="298"/>
      <c r="BF769" s="298"/>
      <c r="BG769" s="298"/>
      <c r="BH769" s="298"/>
      <c r="BI769" s="121"/>
      <c r="BJ769" s="116"/>
      <c r="BK769" s="200"/>
      <c r="BL769" s="129"/>
      <c r="BM769" s="160"/>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c r="DH769" s="129"/>
      <c r="DI769" s="129"/>
      <c r="DJ769" s="129"/>
      <c r="DK769" s="129"/>
      <c r="DL769" s="129"/>
      <c r="DM769" s="129"/>
      <c r="DN769" s="129"/>
      <c r="DO769" s="129"/>
      <c r="DP769" s="129"/>
      <c r="DQ769" s="129"/>
      <c r="DR769" s="129"/>
      <c r="DS769" s="129"/>
      <c r="DT769" s="129"/>
      <c r="DU769" s="129"/>
      <c r="DV769" s="129"/>
      <c r="DW769" s="129"/>
      <c r="DX769" s="129"/>
      <c r="DY769" s="129"/>
      <c r="DZ769" s="129"/>
      <c r="EA769" s="129"/>
      <c r="EB769" s="129"/>
      <c r="EC769" s="129"/>
      <c r="ED769" s="129"/>
      <c r="EE769" s="129"/>
      <c r="EF769" s="129"/>
      <c r="EG769" s="129"/>
      <c r="EH769" s="129"/>
      <c r="EI769" s="129"/>
      <c r="EJ769" s="129"/>
      <c r="EK769" s="129"/>
      <c r="EL769" s="129"/>
      <c r="EM769" s="129"/>
      <c r="EN769" s="129"/>
      <c r="EO769" s="129"/>
      <c r="EP769" s="129"/>
      <c r="EQ769" s="129"/>
      <c r="ER769" s="129"/>
      <c r="ES769" s="129"/>
      <c r="ET769" s="129"/>
      <c r="EU769" s="129"/>
      <c r="EV769" s="129"/>
      <c r="EW769" s="129"/>
    </row>
    <row r="770" spans="1:153" ht="2.25" customHeight="1">
      <c r="A770" s="135"/>
      <c r="B770" s="291"/>
      <c r="C770" s="291"/>
      <c r="D770" s="291"/>
      <c r="E770" s="291"/>
      <c r="F770" s="136"/>
      <c r="G770" s="291"/>
      <c r="H770" s="291"/>
      <c r="I770" s="291"/>
      <c r="J770" s="291"/>
      <c r="K770" s="291"/>
      <c r="L770" s="291"/>
      <c r="M770" s="291"/>
      <c r="N770" s="291"/>
      <c r="O770" s="291"/>
      <c r="P770" s="291"/>
      <c r="Q770" s="291"/>
      <c r="R770" s="291"/>
      <c r="S770" s="291"/>
      <c r="T770" s="291"/>
      <c r="U770" s="296"/>
      <c r="V770" s="297"/>
      <c r="W770" s="297"/>
      <c r="X770" s="297"/>
      <c r="Y770" s="297"/>
      <c r="Z770" s="297"/>
      <c r="AA770" s="297"/>
      <c r="AB770" s="297"/>
      <c r="AC770" s="297"/>
      <c r="AD770" s="297"/>
      <c r="AE770" s="297"/>
      <c r="AF770" s="297"/>
      <c r="AG770" s="117"/>
      <c r="AH770" s="114"/>
      <c r="AI770" s="307"/>
      <c r="AJ770" s="308"/>
      <c r="AK770" s="308"/>
      <c r="AL770" s="308"/>
      <c r="AM770" s="308"/>
      <c r="AN770" s="308"/>
      <c r="AO770" s="308"/>
      <c r="AP770" s="308"/>
      <c r="AQ770" s="308"/>
      <c r="AR770" s="308"/>
      <c r="AS770" s="308"/>
      <c r="AT770" s="308"/>
      <c r="AU770" s="308"/>
      <c r="AV770" s="308"/>
      <c r="AW770" s="308"/>
      <c r="AX770" s="308"/>
      <c r="AY770" s="308"/>
      <c r="AZ770" s="308"/>
      <c r="BA770" s="308"/>
      <c r="BB770" s="308"/>
      <c r="BC770" s="308"/>
      <c r="BD770" s="308"/>
      <c r="BE770" s="308"/>
      <c r="BF770" s="308"/>
      <c r="BG770" s="308"/>
      <c r="BH770" s="308"/>
      <c r="BI770" s="308"/>
      <c r="BJ770" s="309"/>
      <c r="BK770" s="200"/>
      <c r="BL770" s="129"/>
      <c r="BM770" s="160"/>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c r="DH770" s="129"/>
      <c r="DI770" s="129"/>
      <c r="DJ770" s="129"/>
      <c r="DK770" s="129"/>
      <c r="DL770" s="129"/>
      <c r="DM770" s="129"/>
      <c r="DN770" s="129"/>
      <c r="DO770" s="129"/>
      <c r="DP770" s="129"/>
      <c r="DQ770" s="129"/>
      <c r="DR770" s="129"/>
      <c r="DS770" s="129"/>
      <c r="DT770" s="129"/>
      <c r="DU770" s="129"/>
      <c r="DV770" s="129"/>
      <c r="DW770" s="129"/>
      <c r="DX770" s="129"/>
      <c r="DY770" s="129"/>
      <c r="DZ770" s="129"/>
      <c r="EA770" s="129"/>
      <c r="EB770" s="129"/>
      <c r="EC770" s="129"/>
      <c r="ED770" s="129"/>
      <c r="EE770" s="129"/>
      <c r="EF770" s="129"/>
      <c r="EG770" s="129"/>
      <c r="EH770" s="129"/>
      <c r="EI770" s="129"/>
      <c r="EJ770" s="129"/>
      <c r="EK770" s="129"/>
      <c r="EL770" s="129"/>
      <c r="EM770" s="129"/>
      <c r="EN770" s="129"/>
      <c r="EO770" s="129"/>
      <c r="EP770" s="129"/>
      <c r="EQ770" s="129"/>
      <c r="ER770" s="129"/>
      <c r="ES770" s="129"/>
      <c r="ET770" s="129"/>
      <c r="EU770" s="129"/>
      <c r="EV770" s="129"/>
      <c r="EW770" s="129"/>
    </row>
    <row r="771" spans="1:153" ht="19.5" customHeight="1">
      <c r="A771" s="133" t="s">
        <v>1139</v>
      </c>
      <c r="B771" s="126"/>
      <c r="C771" s="126"/>
      <c r="D771" s="126"/>
      <c r="E771" s="126"/>
      <c r="F771" s="137"/>
      <c r="G771" s="126"/>
      <c r="H771" s="126"/>
      <c r="I771" s="126"/>
      <c r="J771" s="126"/>
      <c r="K771" s="126"/>
      <c r="L771" s="126"/>
      <c r="M771" s="126"/>
      <c r="N771" s="126"/>
      <c r="O771" s="126"/>
      <c r="P771" s="126"/>
      <c r="Q771" s="126"/>
      <c r="R771" s="310" t="s">
        <v>3335</v>
      </c>
      <c r="S771" s="310"/>
      <c r="T771" s="311"/>
      <c r="U771" s="294"/>
      <c r="V771" s="312"/>
      <c r="W771" s="313"/>
      <c r="X771" s="313"/>
      <c r="Y771" s="313"/>
      <c r="Z771" s="313"/>
      <c r="AA771" s="313"/>
      <c r="AB771" s="313"/>
      <c r="AC771" s="313"/>
      <c r="AD771" s="313"/>
      <c r="AE771" s="313"/>
      <c r="AF771" s="314"/>
      <c r="AG771" s="122"/>
      <c r="AH771" s="115" t="s">
        <v>0</v>
      </c>
      <c r="AI771" s="307"/>
      <c r="AJ771" s="308"/>
      <c r="AK771" s="308"/>
      <c r="AL771" s="308"/>
      <c r="AM771" s="308"/>
      <c r="AN771" s="308"/>
      <c r="AO771" s="308"/>
      <c r="AP771" s="308"/>
      <c r="AQ771" s="308"/>
      <c r="AR771" s="308"/>
      <c r="AS771" s="308"/>
      <c r="AT771" s="308"/>
      <c r="AU771" s="308"/>
      <c r="AV771" s="308"/>
      <c r="AW771" s="308"/>
      <c r="AX771" s="308"/>
      <c r="AY771" s="308"/>
      <c r="AZ771" s="308"/>
      <c r="BA771" s="308"/>
      <c r="BB771" s="308"/>
      <c r="BC771" s="308"/>
      <c r="BD771" s="308"/>
      <c r="BE771" s="308"/>
      <c r="BF771" s="308"/>
      <c r="BG771" s="308"/>
      <c r="BH771" s="308"/>
      <c r="BI771" s="308"/>
      <c r="BJ771" s="309"/>
      <c r="BK771" s="200"/>
      <c r="BL771" s="130" t="str">
        <f>IF(BM771&lt;&gt;"","●","")</f>
        <v/>
      </c>
      <c r="BM771" s="132" t="str">
        <f>IF(AND(OR(V771=0,V771=""),OR(V774+V777&gt;0,AJ774+AJ777&gt;0,AX774+AX777&gt;0)),"当該項目の「レセプト件数」が「0」か「空白」となっていますが、内訳の項目の「レセプト件数」が1以上となっています。正しいレセプト件数をご記入ください。",IF(COUNTIF(BL774:BL777,"●")&gt;0,"内訳の項目に記入内容の見直しが必要な欄があります。メッセージの内容をご確認のうえ、適宜、ご修正ください。",IF(OR(V771&lt;MAX(V774,V777),V771&gt;V774+V777),"当該項目の「レセプト件数」が、内訳の個別の項目の数値を下回っているか、内訳の合計よりも大きくなっています。正しいレセプト件数をご記入ください。",IF(AND(V771&gt;0,SUM(AJ24:AT66,AJ138:AT150,AJ192:AT207,AJ210:AT252,AJ261:AT264,AJ279:AT291,AJ339,AJ345,AJ351:AT378)+SUM(AX24:BH66,AX138:BH150,AX192:BH207,AX210:BH252,AX261:BH264,AX279:BH291,AX339,AX345,AX351:BH378)=0),"当該項目の「レセプト件数」が1以上となっていますが、加算を算定する入院料の「レセプト件数」、「算定回数」が「0」か「空白」となっています。正しいレセプト件数をご記入ください。",""))))</f>
        <v/>
      </c>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31"/>
      <c r="CW771" s="131"/>
      <c r="CX771" s="131"/>
      <c r="CY771" s="129"/>
      <c r="CZ771" s="129"/>
      <c r="DA771" s="129"/>
      <c r="DB771" s="129"/>
      <c r="DC771" s="129"/>
      <c r="DD771" s="129"/>
      <c r="DE771" s="129"/>
      <c r="DF771" s="129"/>
      <c r="DG771" s="129"/>
      <c r="DH771" s="129"/>
      <c r="DI771" s="129"/>
      <c r="DJ771" s="129"/>
      <c r="DK771" s="129"/>
      <c r="DL771" s="129"/>
      <c r="DM771" s="129"/>
      <c r="DN771" s="129"/>
      <c r="DO771" s="129"/>
      <c r="DP771" s="129"/>
      <c r="DQ771" s="129"/>
      <c r="DR771" s="129"/>
      <c r="DS771" s="129"/>
      <c r="DT771" s="129"/>
      <c r="DU771" s="129"/>
      <c r="DV771" s="129"/>
      <c r="DW771" s="129"/>
      <c r="DX771" s="129"/>
      <c r="DY771" s="129"/>
      <c r="DZ771" s="129"/>
      <c r="EA771" s="129"/>
      <c r="EB771" s="129"/>
      <c r="EC771" s="129"/>
      <c r="ED771" s="129"/>
      <c r="EE771" s="129"/>
      <c r="EF771" s="129"/>
      <c r="EG771" s="129"/>
      <c r="EH771" s="129"/>
      <c r="EI771" s="129"/>
      <c r="EJ771" s="129"/>
      <c r="EK771" s="129"/>
      <c r="EL771" s="129"/>
      <c r="EM771" s="129"/>
      <c r="EN771" s="129"/>
      <c r="EO771" s="129"/>
      <c r="EP771" s="129"/>
      <c r="EQ771" s="129"/>
      <c r="ER771" s="129"/>
      <c r="ES771" s="129"/>
      <c r="ET771" s="129"/>
      <c r="EU771" s="129"/>
      <c r="EV771" s="129"/>
      <c r="EW771" s="129"/>
    </row>
    <row r="772" spans="1:153" ht="2.25" customHeight="1" thickBot="1">
      <c r="A772" s="133"/>
      <c r="B772" s="126"/>
      <c r="C772" s="126"/>
      <c r="D772" s="126"/>
      <c r="E772" s="126"/>
      <c r="F772" s="137"/>
      <c r="G772" s="126"/>
      <c r="H772" s="126"/>
      <c r="I772" s="126"/>
      <c r="J772" s="126"/>
      <c r="K772" s="126"/>
      <c r="L772" s="126"/>
      <c r="M772" s="126"/>
      <c r="N772" s="126"/>
      <c r="O772" s="126"/>
      <c r="P772" s="126"/>
      <c r="Q772" s="126"/>
      <c r="R772" s="126"/>
      <c r="S772" s="126"/>
      <c r="T772" s="126"/>
      <c r="U772" s="299"/>
      <c r="V772" s="298"/>
      <c r="W772" s="298"/>
      <c r="X772" s="298"/>
      <c r="Y772" s="298"/>
      <c r="Z772" s="298"/>
      <c r="AA772" s="298"/>
      <c r="AB772" s="298"/>
      <c r="AC772" s="298"/>
      <c r="AD772" s="298"/>
      <c r="AE772" s="298"/>
      <c r="AF772" s="298"/>
      <c r="AG772" s="121"/>
      <c r="AH772" s="116"/>
      <c r="AI772" s="307"/>
      <c r="AJ772" s="308"/>
      <c r="AK772" s="308"/>
      <c r="AL772" s="308"/>
      <c r="AM772" s="308"/>
      <c r="AN772" s="308"/>
      <c r="AO772" s="308"/>
      <c r="AP772" s="308"/>
      <c r="AQ772" s="308"/>
      <c r="AR772" s="308"/>
      <c r="AS772" s="308"/>
      <c r="AT772" s="308"/>
      <c r="AU772" s="308"/>
      <c r="AV772" s="308"/>
      <c r="AW772" s="308"/>
      <c r="AX772" s="308"/>
      <c r="AY772" s="308"/>
      <c r="AZ772" s="308"/>
      <c r="BA772" s="308"/>
      <c r="BB772" s="308"/>
      <c r="BC772" s="308"/>
      <c r="BD772" s="308"/>
      <c r="BE772" s="308"/>
      <c r="BF772" s="308"/>
      <c r="BG772" s="308"/>
      <c r="BH772" s="308"/>
      <c r="BI772" s="308"/>
      <c r="BJ772" s="309"/>
      <c r="BK772" s="200"/>
      <c r="BL772" s="129"/>
      <c r="BM772" s="160"/>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c r="DH772" s="129"/>
      <c r="DI772" s="129"/>
      <c r="DJ772" s="129"/>
      <c r="DK772" s="129"/>
      <c r="DL772" s="129"/>
      <c r="DM772" s="129"/>
      <c r="DN772" s="129"/>
      <c r="DO772" s="129"/>
      <c r="DP772" s="129"/>
      <c r="DQ772" s="129"/>
      <c r="DR772" s="129"/>
      <c r="DS772" s="129"/>
      <c r="DT772" s="129"/>
      <c r="DU772" s="129"/>
      <c r="DV772" s="129"/>
      <c r="DW772" s="129"/>
      <c r="DX772" s="129"/>
      <c r="DY772" s="129"/>
      <c r="DZ772" s="129"/>
      <c r="EA772" s="129"/>
      <c r="EB772" s="129"/>
      <c r="EC772" s="129"/>
      <c r="ED772" s="129"/>
      <c r="EE772" s="129"/>
      <c r="EF772" s="129"/>
      <c r="EG772" s="129"/>
      <c r="EH772" s="129"/>
      <c r="EI772" s="129"/>
      <c r="EJ772" s="129"/>
      <c r="EK772" s="129"/>
      <c r="EL772" s="129"/>
      <c r="EM772" s="129"/>
      <c r="EN772" s="129"/>
      <c r="EO772" s="129"/>
      <c r="EP772" s="129"/>
      <c r="EQ772" s="129"/>
      <c r="ER772" s="129"/>
      <c r="ES772" s="129"/>
      <c r="ET772" s="129"/>
      <c r="EU772" s="129"/>
      <c r="EV772" s="129"/>
      <c r="EW772" s="129"/>
    </row>
    <row r="773" spans="1:153" ht="2.25" customHeight="1">
      <c r="A773" s="50"/>
      <c r="B773" s="291"/>
      <c r="C773" s="291"/>
      <c r="D773" s="291"/>
      <c r="E773" s="291"/>
      <c r="F773" s="136"/>
      <c r="G773" s="291"/>
      <c r="H773" s="291"/>
      <c r="I773" s="291"/>
      <c r="J773" s="291"/>
      <c r="K773" s="291"/>
      <c r="L773" s="291"/>
      <c r="M773" s="291"/>
      <c r="N773" s="291"/>
      <c r="O773" s="291"/>
      <c r="P773" s="291"/>
      <c r="Q773" s="291"/>
      <c r="R773" s="291"/>
      <c r="S773" s="291"/>
      <c r="T773" s="291"/>
      <c r="U773" s="296"/>
      <c r="V773" s="297"/>
      <c r="W773" s="297"/>
      <c r="X773" s="297"/>
      <c r="Y773" s="297"/>
      <c r="Z773" s="297"/>
      <c r="AA773" s="297"/>
      <c r="AB773" s="297"/>
      <c r="AC773" s="297"/>
      <c r="AD773" s="297"/>
      <c r="AE773" s="297"/>
      <c r="AF773" s="297"/>
      <c r="AG773" s="117"/>
      <c r="AH773" s="114"/>
      <c r="AI773" s="307"/>
      <c r="AJ773" s="308"/>
      <c r="AK773" s="308"/>
      <c r="AL773" s="308"/>
      <c r="AM773" s="308"/>
      <c r="AN773" s="308"/>
      <c r="AO773" s="308"/>
      <c r="AP773" s="308"/>
      <c r="AQ773" s="308"/>
      <c r="AR773" s="308"/>
      <c r="AS773" s="308"/>
      <c r="AT773" s="308"/>
      <c r="AU773" s="308"/>
      <c r="AV773" s="308"/>
      <c r="AW773" s="308"/>
      <c r="AX773" s="308"/>
      <c r="AY773" s="308"/>
      <c r="AZ773" s="308"/>
      <c r="BA773" s="308"/>
      <c r="BB773" s="308"/>
      <c r="BC773" s="308"/>
      <c r="BD773" s="308"/>
      <c r="BE773" s="308"/>
      <c r="BF773" s="308"/>
      <c r="BG773" s="308"/>
      <c r="BH773" s="308"/>
      <c r="BI773" s="308"/>
      <c r="BJ773" s="309"/>
      <c r="BK773" s="200"/>
      <c r="BL773" s="129"/>
      <c r="BM773" s="160"/>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c r="DH773" s="129"/>
      <c r="DI773" s="129"/>
      <c r="DJ773" s="129"/>
      <c r="DK773" s="129"/>
      <c r="DL773" s="129"/>
      <c r="DM773" s="129"/>
      <c r="DN773" s="129"/>
      <c r="DO773" s="129"/>
      <c r="DP773" s="129"/>
      <c r="DQ773" s="129"/>
      <c r="DR773" s="129"/>
      <c r="DS773" s="129"/>
      <c r="DT773" s="129"/>
      <c r="DU773" s="129"/>
      <c r="DV773" s="129"/>
      <c r="DW773" s="129"/>
      <c r="DX773" s="129"/>
      <c r="DY773" s="129"/>
      <c r="DZ773" s="129"/>
      <c r="EA773" s="129"/>
      <c r="EB773" s="129"/>
      <c r="EC773" s="129"/>
      <c r="ED773" s="129"/>
      <c r="EE773" s="129"/>
      <c r="EF773" s="129"/>
      <c r="EG773" s="129"/>
      <c r="EH773" s="129"/>
      <c r="EI773" s="129"/>
      <c r="EJ773" s="129"/>
      <c r="EK773" s="129"/>
      <c r="EL773" s="129"/>
      <c r="EM773" s="129"/>
      <c r="EN773" s="129"/>
      <c r="EO773" s="129"/>
      <c r="EP773" s="129"/>
      <c r="EQ773" s="129"/>
      <c r="ER773" s="129"/>
      <c r="ES773" s="129"/>
      <c r="ET773" s="129"/>
      <c r="EU773" s="129"/>
      <c r="EV773" s="129"/>
      <c r="EW773" s="129"/>
    </row>
    <row r="774" spans="1:153" ht="19.5" customHeight="1">
      <c r="A774" s="45"/>
      <c r="B774" s="126" t="s">
        <v>1108</v>
      </c>
      <c r="C774" s="126"/>
      <c r="D774" s="126"/>
      <c r="E774" s="126"/>
      <c r="F774" s="137"/>
      <c r="G774" s="126"/>
      <c r="H774" s="126"/>
      <c r="I774" s="126"/>
      <c r="J774" s="126"/>
      <c r="K774" s="126"/>
      <c r="L774" s="126"/>
      <c r="M774" s="126"/>
      <c r="N774" s="126"/>
      <c r="O774" s="126"/>
      <c r="P774" s="126"/>
      <c r="Q774" s="126"/>
      <c r="R774" s="310" t="s">
        <v>3336</v>
      </c>
      <c r="S774" s="310"/>
      <c r="T774" s="311"/>
      <c r="U774" s="294"/>
      <c r="V774" s="312"/>
      <c r="W774" s="313"/>
      <c r="X774" s="313"/>
      <c r="Y774" s="313"/>
      <c r="Z774" s="313"/>
      <c r="AA774" s="313"/>
      <c r="AB774" s="313"/>
      <c r="AC774" s="313"/>
      <c r="AD774" s="313"/>
      <c r="AE774" s="313"/>
      <c r="AF774" s="314"/>
      <c r="AG774" s="122"/>
      <c r="AH774" s="115" t="s">
        <v>0</v>
      </c>
      <c r="AI774" s="307"/>
      <c r="AJ774" s="308"/>
      <c r="AK774" s="308"/>
      <c r="AL774" s="308"/>
      <c r="AM774" s="308"/>
      <c r="AN774" s="308"/>
      <c r="AO774" s="308"/>
      <c r="AP774" s="308"/>
      <c r="AQ774" s="308"/>
      <c r="AR774" s="308"/>
      <c r="AS774" s="308"/>
      <c r="AT774" s="308"/>
      <c r="AU774" s="308"/>
      <c r="AV774" s="308"/>
      <c r="AW774" s="308"/>
      <c r="AX774" s="308"/>
      <c r="AY774" s="308"/>
      <c r="AZ774" s="308"/>
      <c r="BA774" s="308"/>
      <c r="BB774" s="308"/>
      <c r="BC774" s="308"/>
      <c r="BD774" s="308"/>
      <c r="BE774" s="308"/>
      <c r="BF774" s="308"/>
      <c r="BG774" s="308"/>
      <c r="BH774" s="308"/>
      <c r="BI774" s="308"/>
      <c r="BJ774" s="309"/>
      <c r="BK774" s="200"/>
      <c r="BL774" s="130" t="str">
        <f>IF(BM774&lt;&gt;"","●","")</f>
        <v/>
      </c>
      <c r="BM774" s="132"/>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31"/>
      <c r="CW774" s="131"/>
      <c r="CX774" s="131"/>
      <c r="CY774" s="129"/>
      <c r="CZ774" s="129"/>
      <c r="DA774" s="129"/>
      <c r="DB774" s="129"/>
      <c r="DC774" s="129"/>
      <c r="DD774" s="129"/>
      <c r="DE774" s="129"/>
      <c r="DF774" s="129"/>
      <c r="DG774" s="129"/>
      <c r="DH774" s="129"/>
      <c r="DI774" s="129"/>
      <c r="DJ774" s="129"/>
      <c r="DK774" s="129"/>
      <c r="DL774" s="129"/>
      <c r="DM774" s="129"/>
      <c r="DN774" s="129"/>
      <c r="DO774" s="129"/>
      <c r="DP774" s="129"/>
      <c r="DQ774" s="129"/>
      <c r="DR774" s="129"/>
      <c r="DS774" s="129"/>
      <c r="DT774" s="129"/>
      <c r="DU774" s="129"/>
      <c r="DV774" s="129"/>
      <c r="DW774" s="129"/>
      <c r="DX774" s="129"/>
      <c r="DY774" s="129"/>
      <c r="DZ774" s="129"/>
      <c r="EA774" s="129"/>
      <c r="EB774" s="129"/>
      <c r="EC774" s="129"/>
      <c r="ED774" s="129"/>
      <c r="EE774" s="129"/>
      <c r="EF774" s="129"/>
      <c r="EG774" s="129"/>
      <c r="EH774" s="129"/>
      <c r="EI774" s="129"/>
      <c r="EJ774" s="129"/>
      <c r="EK774" s="129"/>
      <c r="EL774" s="129"/>
      <c r="EM774" s="129"/>
      <c r="EN774" s="129"/>
      <c r="EO774" s="129"/>
      <c r="EP774" s="129"/>
      <c r="EQ774" s="129"/>
      <c r="ER774" s="129"/>
      <c r="ES774" s="129"/>
      <c r="ET774" s="129"/>
      <c r="EU774" s="129"/>
      <c r="EV774" s="129"/>
      <c r="EW774" s="129"/>
    </row>
    <row r="775" spans="1:153" ht="2.25" customHeight="1" thickBot="1">
      <c r="A775" s="45"/>
      <c r="B775" s="126"/>
      <c r="C775" s="126"/>
      <c r="D775" s="126"/>
      <c r="E775" s="126"/>
      <c r="F775" s="137"/>
      <c r="G775" s="126"/>
      <c r="H775" s="126"/>
      <c r="I775" s="126"/>
      <c r="J775" s="126"/>
      <c r="K775" s="126"/>
      <c r="L775" s="126"/>
      <c r="M775" s="126"/>
      <c r="N775" s="126"/>
      <c r="O775" s="126"/>
      <c r="P775" s="126"/>
      <c r="Q775" s="126"/>
      <c r="R775" s="126"/>
      <c r="S775" s="126"/>
      <c r="T775" s="126"/>
      <c r="U775" s="299"/>
      <c r="V775" s="298"/>
      <c r="W775" s="298"/>
      <c r="X775" s="298"/>
      <c r="Y775" s="298"/>
      <c r="Z775" s="298"/>
      <c r="AA775" s="298"/>
      <c r="AB775" s="298"/>
      <c r="AC775" s="298"/>
      <c r="AD775" s="298"/>
      <c r="AE775" s="298"/>
      <c r="AF775" s="298"/>
      <c r="AG775" s="121"/>
      <c r="AH775" s="116"/>
      <c r="AI775" s="307"/>
      <c r="AJ775" s="308"/>
      <c r="AK775" s="308"/>
      <c r="AL775" s="308"/>
      <c r="AM775" s="308"/>
      <c r="AN775" s="308"/>
      <c r="AO775" s="308"/>
      <c r="AP775" s="308"/>
      <c r="AQ775" s="308"/>
      <c r="AR775" s="308"/>
      <c r="AS775" s="308"/>
      <c r="AT775" s="308"/>
      <c r="AU775" s="308"/>
      <c r="AV775" s="308"/>
      <c r="AW775" s="308"/>
      <c r="AX775" s="308"/>
      <c r="AY775" s="308"/>
      <c r="AZ775" s="308"/>
      <c r="BA775" s="308"/>
      <c r="BB775" s="308"/>
      <c r="BC775" s="308"/>
      <c r="BD775" s="308"/>
      <c r="BE775" s="308"/>
      <c r="BF775" s="308"/>
      <c r="BG775" s="308"/>
      <c r="BH775" s="308"/>
      <c r="BI775" s="308"/>
      <c r="BJ775" s="309"/>
      <c r="BK775" s="200"/>
      <c r="BL775" s="129"/>
      <c r="BM775" s="160"/>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c r="DH775" s="129"/>
      <c r="DI775" s="129"/>
      <c r="DJ775" s="129"/>
      <c r="DK775" s="129"/>
      <c r="DL775" s="129"/>
      <c r="DM775" s="129"/>
      <c r="DN775" s="129"/>
      <c r="DO775" s="129"/>
      <c r="DP775" s="129"/>
      <c r="DQ775" s="129"/>
      <c r="DR775" s="129"/>
      <c r="DS775" s="129"/>
      <c r="DT775" s="129"/>
      <c r="DU775" s="129"/>
      <c r="DV775" s="129"/>
      <c r="DW775" s="129"/>
      <c r="DX775" s="129"/>
      <c r="DY775" s="129"/>
      <c r="DZ775" s="129"/>
      <c r="EA775" s="129"/>
      <c r="EB775" s="129"/>
      <c r="EC775" s="129"/>
      <c r="ED775" s="129"/>
      <c r="EE775" s="129"/>
      <c r="EF775" s="129"/>
      <c r="EG775" s="129"/>
      <c r="EH775" s="129"/>
      <c r="EI775" s="129"/>
      <c r="EJ775" s="129"/>
      <c r="EK775" s="129"/>
      <c r="EL775" s="129"/>
      <c r="EM775" s="129"/>
      <c r="EN775" s="129"/>
      <c r="EO775" s="129"/>
      <c r="EP775" s="129"/>
      <c r="EQ775" s="129"/>
      <c r="ER775" s="129"/>
      <c r="ES775" s="129"/>
      <c r="ET775" s="129"/>
      <c r="EU775" s="129"/>
      <c r="EV775" s="129"/>
      <c r="EW775" s="129"/>
    </row>
    <row r="776" spans="1:153" ht="2.25" customHeight="1">
      <c r="A776" s="50"/>
      <c r="B776" s="291"/>
      <c r="C776" s="291"/>
      <c r="D776" s="291"/>
      <c r="E776" s="291"/>
      <c r="F776" s="136"/>
      <c r="G776" s="291"/>
      <c r="H776" s="291"/>
      <c r="I776" s="291"/>
      <c r="J776" s="291"/>
      <c r="K776" s="291"/>
      <c r="L776" s="291"/>
      <c r="M776" s="291"/>
      <c r="N776" s="291"/>
      <c r="O776" s="291"/>
      <c r="P776" s="291"/>
      <c r="Q776" s="291"/>
      <c r="R776" s="59"/>
      <c r="S776" s="291"/>
      <c r="T776" s="291"/>
      <c r="U776" s="296"/>
      <c r="V776" s="297"/>
      <c r="W776" s="297"/>
      <c r="X776" s="297"/>
      <c r="Y776" s="297"/>
      <c r="Z776" s="297"/>
      <c r="AA776" s="297"/>
      <c r="AB776" s="297"/>
      <c r="AC776" s="297"/>
      <c r="AD776" s="297"/>
      <c r="AE776" s="297"/>
      <c r="AF776" s="297"/>
      <c r="AG776" s="117"/>
      <c r="AH776" s="114"/>
      <c r="AI776" s="307"/>
      <c r="AJ776" s="308"/>
      <c r="AK776" s="308"/>
      <c r="AL776" s="308"/>
      <c r="AM776" s="308"/>
      <c r="AN776" s="308"/>
      <c r="AO776" s="308"/>
      <c r="AP776" s="308"/>
      <c r="AQ776" s="308"/>
      <c r="AR776" s="308"/>
      <c r="AS776" s="308"/>
      <c r="AT776" s="308"/>
      <c r="AU776" s="308"/>
      <c r="AV776" s="308"/>
      <c r="AW776" s="308"/>
      <c r="AX776" s="308"/>
      <c r="AY776" s="308"/>
      <c r="AZ776" s="308"/>
      <c r="BA776" s="308"/>
      <c r="BB776" s="308"/>
      <c r="BC776" s="308"/>
      <c r="BD776" s="308"/>
      <c r="BE776" s="308"/>
      <c r="BF776" s="308"/>
      <c r="BG776" s="308"/>
      <c r="BH776" s="308"/>
      <c r="BI776" s="308"/>
      <c r="BJ776" s="309"/>
      <c r="BK776" s="200"/>
      <c r="BL776" s="129"/>
      <c r="BM776" s="160"/>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c r="DH776" s="129"/>
      <c r="DI776" s="129"/>
      <c r="DJ776" s="129"/>
      <c r="DK776" s="129"/>
      <c r="DL776" s="129"/>
      <c r="DM776" s="129"/>
      <c r="DN776" s="129"/>
      <c r="DO776" s="129"/>
      <c r="DP776" s="129"/>
      <c r="DQ776" s="129"/>
      <c r="DR776" s="129"/>
      <c r="DS776" s="129"/>
      <c r="DT776" s="129"/>
      <c r="DU776" s="129"/>
      <c r="DV776" s="129"/>
      <c r="DW776" s="129"/>
      <c r="DX776" s="129"/>
      <c r="DY776" s="129"/>
      <c r="DZ776" s="129"/>
      <c r="EA776" s="129"/>
      <c r="EB776" s="129"/>
      <c r="EC776" s="129"/>
      <c r="ED776" s="129"/>
      <c r="EE776" s="129"/>
      <c r="EF776" s="129"/>
      <c r="EG776" s="129"/>
      <c r="EH776" s="129"/>
      <c r="EI776" s="129"/>
      <c r="EJ776" s="129"/>
      <c r="EK776" s="129"/>
      <c r="EL776" s="129"/>
      <c r="EM776" s="129"/>
      <c r="EN776" s="129"/>
      <c r="EO776" s="129"/>
      <c r="EP776" s="129"/>
      <c r="EQ776" s="129"/>
      <c r="ER776" s="129"/>
      <c r="ES776" s="129"/>
      <c r="ET776" s="129"/>
      <c r="EU776" s="129"/>
      <c r="EV776" s="129"/>
      <c r="EW776" s="129"/>
    </row>
    <row r="777" spans="1:153" ht="19.5" customHeight="1">
      <c r="A777" s="45"/>
      <c r="B777" s="126" t="s">
        <v>1109</v>
      </c>
      <c r="C777" s="126"/>
      <c r="D777" s="126"/>
      <c r="E777" s="126"/>
      <c r="F777" s="137"/>
      <c r="G777" s="126"/>
      <c r="H777" s="126"/>
      <c r="I777" s="126"/>
      <c r="J777" s="126"/>
      <c r="K777" s="126"/>
      <c r="L777" s="126"/>
      <c r="M777" s="126"/>
      <c r="N777" s="126"/>
      <c r="O777" s="126"/>
      <c r="P777" s="126"/>
      <c r="Q777" s="126"/>
      <c r="R777" s="310" t="s">
        <v>3337</v>
      </c>
      <c r="S777" s="310"/>
      <c r="T777" s="311"/>
      <c r="U777" s="294"/>
      <c r="V777" s="312"/>
      <c r="W777" s="313"/>
      <c r="X777" s="313"/>
      <c r="Y777" s="313"/>
      <c r="Z777" s="313"/>
      <c r="AA777" s="313"/>
      <c r="AB777" s="313"/>
      <c r="AC777" s="313"/>
      <c r="AD777" s="313"/>
      <c r="AE777" s="313"/>
      <c r="AF777" s="314"/>
      <c r="AG777" s="122"/>
      <c r="AH777" s="115" t="s">
        <v>0</v>
      </c>
      <c r="AI777" s="307"/>
      <c r="AJ777" s="308"/>
      <c r="AK777" s="308"/>
      <c r="AL777" s="308"/>
      <c r="AM777" s="308"/>
      <c r="AN777" s="308"/>
      <c r="AO777" s="308"/>
      <c r="AP777" s="308"/>
      <c r="AQ777" s="308"/>
      <c r="AR777" s="308"/>
      <c r="AS777" s="308"/>
      <c r="AT777" s="308"/>
      <c r="AU777" s="308"/>
      <c r="AV777" s="308"/>
      <c r="AW777" s="308"/>
      <c r="AX777" s="308"/>
      <c r="AY777" s="308"/>
      <c r="AZ777" s="308"/>
      <c r="BA777" s="308"/>
      <c r="BB777" s="308"/>
      <c r="BC777" s="308"/>
      <c r="BD777" s="308"/>
      <c r="BE777" s="308"/>
      <c r="BF777" s="308"/>
      <c r="BG777" s="308"/>
      <c r="BH777" s="308"/>
      <c r="BI777" s="308"/>
      <c r="BJ777" s="309"/>
      <c r="BK777" s="200"/>
      <c r="BL777" s="130" t="str">
        <f>IF(BM777&lt;&gt;"","●","")</f>
        <v/>
      </c>
      <c r="BM777" s="132"/>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31"/>
      <c r="CW777" s="131"/>
      <c r="CX777" s="131"/>
      <c r="CY777" s="129"/>
      <c r="CZ777" s="129"/>
      <c r="DA777" s="129"/>
      <c r="DB777" s="129"/>
      <c r="DC777" s="129"/>
      <c r="DD777" s="129"/>
      <c r="DE777" s="129"/>
      <c r="DF777" s="129"/>
      <c r="DG777" s="129"/>
      <c r="DH777" s="129"/>
      <c r="DI777" s="129"/>
      <c r="DJ777" s="129"/>
      <c r="DK777" s="129"/>
      <c r="DL777" s="129"/>
      <c r="DM777" s="129"/>
      <c r="DN777" s="129"/>
      <c r="DO777" s="129"/>
      <c r="DP777" s="129"/>
      <c r="DQ777" s="129"/>
      <c r="DR777" s="129"/>
      <c r="DS777" s="129"/>
      <c r="DT777" s="129"/>
      <c r="DU777" s="129"/>
      <c r="DV777" s="129"/>
      <c r="DW777" s="129"/>
      <c r="DX777" s="129"/>
      <c r="DY777" s="129"/>
      <c r="DZ777" s="129"/>
      <c r="EA777" s="129"/>
      <c r="EB777" s="129"/>
      <c r="EC777" s="129"/>
      <c r="ED777" s="129"/>
      <c r="EE777" s="129"/>
      <c r="EF777" s="129"/>
      <c r="EG777" s="129"/>
      <c r="EH777" s="129"/>
      <c r="EI777" s="129"/>
      <c r="EJ777" s="129"/>
      <c r="EK777" s="129"/>
      <c r="EL777" s="129"/>
      <c r="EM777" s="129"/>
      <c r="EN777" s="129"/>
      <c r="EO777" s="129"/>
      <c r="EP777" s="129"/>
      <c r="EQ777" s="129"/>
      <c r="ER777" s="129"/>
      <c r="ES777" s="129"/>
      <c r="ET777" s="129"/>
      <c r="EU777" s="129"/>
      <c r="EV777" s="129"/>
      <c r="EW777" s="129"/>
    </row>
    <row r="778" spans="1:153" ht="2.25" customHeight="1" thickBot="1">
      <c r="A778" s="45"/>
      <c r="B778" s="126"/>
      <c r="C778" s="126"/>
      <c r="D778" s="126"/>
      <c r="E778" s="126"/>
      <c r="F778" s="137"/>
      <c r="G778" s="126"/>
      <c r="H778" s="126"/>
      <c r="I778" s="126"/>
      <c r="J778" s="126"/>
      <c r="K778" s="126"/>
      <c r="L778" s="126"/>
      <c r="M778" s="126"/>
      <c r="N778" s="126"/>
      <c r="O778" s="126"/>
      <c r="P778" s="126"/>
      <c r="Q778" s="126"/>
      <c r="R778" s="60"/>
      <c r="S778" s="126"/>
      <c r="T778" s="126"/>
      <c r="U778" s="299"/>
      <c r="V778" s="298"/>
      <c r="W778" s="298"/>
      <c r="X778" s="298"/>
      <c r="Y778" s="298"/>
      <c r="Z778" s="298"/>
      <c r="AA778" s="298"/>
      <c r="AB778" s="298"/>
      <c r="AC778" s="298"/>
      <c r="AD778" s="298"/>
      <c r="AE778" s="298"/>
      <c r="AF778" s="298"/>
      <c r="AG778" s="121"/>
      <c r="AH778" s="116"/>
      <c r="AI778" s="307"/>
      <c r="AJ778" s="308"/>
      <c r="AK778" s="308"/>
      <c r="AL778" s="308"/>
      <c r="AM778" s="308"/>
      <c r="AN778" s="308"/>
      <c r="AO778" s="308"/>
      <c r="AP778" s="308"/>
      <c r="AQ778" s="308"/>
      <c r="AR778" s="308"/>
      <c r="AS778" s="308"/>
      <c r="AT778" s="308"/>
      <c r="AU778" s="308"/>
      <c r="AV778" s="308"/>
      <c r="AW778" s="308"/>
      <c r="AX778" s="308"/>
      <c r="AY778" s="308"/>
      <c r="AZ778" s="308"/>
      <c r="BA778" s="308"/>
      <c r="BB778" s="308"/>
      <c r="BC778" s="308"/>
      <c r="BD778" s="308"/>
      <c r="BE778" s="308"/>
      <c r="BF778" s="308"/>
      <c r="BG778" s="308"/>
      <c r="BH778" s="308"/>
      <c r="BI778" s="308"/>
      <c r="BJ778" s="309"/>
      <c r="BK778" s="200"/>
      <c r="BL778" s="129"/>
      <c r="BM778" s="160"/>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c r="DH778" s="129"/>
      <c r="DI778" s="129"/>
      <c r="DJ778" s="129"/>
      <c r="DK778" s="129"/>
      <c r="DL778" s="129"/>
      <c r="DM778" s="129"/>
      <c r="DN778" s="129"/>
      <c r="DO778" s="129"/>
      <c r="DP778" s="129"/>
      <c r="DQ778" s="129"/>
      <c r="DR778" s="129"/>
      <c r="DS778" s="129"/>
      <c r="DT778" s="129"/>
      <c r="DU778" s="129"/>
      <c r="DV778" s="129"/>
      <c r="DW778" s="129"/>
      <c r="DX778" s="129"/>
      <c r="DY778" s="129"/>
      <c r="DZ778" s="129"/>
      <c r="EA778" s="129"/>
      <c r="EB778" s="129"/>
      <c r="EC778" s="129"/>
      <c r="ED778" s="129"/>
      <c r="EE778" s="129"/>
      <c r="EF778" s="129"/>
      <c r="EG778" s="129"/>
      <c r="EH778" s="129"/>
      <c r="EI778" s="129"/>
      <c r="EJ778" s="129"/>
      <c r="EK778" s="129"/>
      <c r="EL778" s="129"/>
      <c r="EM778" s="129"/>
      <c r="EN778" s="129"/>
      <c r="EO778" s="129"/>
      <c r="EP778" s="129"/>
      <c r="EQ778" s="129"/>
      <c r="ER778" s="129"/>
      <c r="ES778" s="129"/>
      <c r="ET778" s="129"/>
      <c r="EU778" s="129"/>
      <c r="EV778" s="129"/>
      <c r="EW778" s="129"/>
    </row>
    <row r="779" spans="1:153" ht="2.25" customHeight="1">
      <c r="A779" s="385" t="s">
        <v>1140</v>
      </c>
      <c r="B779" s="386"/>
      <c r="C779" s="386"/>
      <c r="D779" s="386"/>
      <c r="E779" s="386"/>
      <c r="F779" s="386"/>
      <c r="G779" s="386"/>
      <c r="H779" s="386"/>
      <c r="I779" s="386"/>
      <c r="J779" s="386"/>
      <c r="K779" s="386"/>
      <c r="L779" s="386"/>
      <c r="M779" s="386"/>
      <c r="N779" s="386"/>
      <c r="O779" s="386"/>
      <c r="P779" s="386"/>
      <c r="Q779" s="386"/>
      <c r="R779" s="291"/>
      <c r="S779" s="291"/>
      <c r="T779" s="291"/>
      <c r="U779" s="296"/>
      <c r="V779" s="297"/>
      <c r="W779" s="297"/>
      <c r="X779" s="297"/>
      <c r="Y779" s="297"/>
      <c r="Z779" s="297"/>
      <c r="AA779" s="297"/>
      <c r="AB779" s="297"/>
      <c r="AC779" s="297"/>
      <c r="AD779" s="297"/>
      <c r="AE779" s="297"/>
      <c r="AF779" s="297"/>
      <c r="AG779" s="117"/>
      <c r="AH779" s="114"/>
      <c r="AI779" s="358"/>
      <c r="AJ779" s="359"/>
      <c r="AK779" s="359"/>
      <c r="AL779" s="359"/>
      <c r="AM779" s="359"/>
      <c r="AN779" s="359"/>
      <c r="AO779" s="359"/>
      <c r="AP779" s="359"/>
      <c r="AQ779" s="359"/>
      <c r="AR779" s="359"/>
      <c r="AS779" s="359"/>
      <c r="AT779" s="359"/>
      <c r="AU779" s="359"/>
      <c r="AV779" s="359"/>
      <c r="AW779" s="359"/>
      <c r="AX779" s="359"/>
      <c r="AY779" s="359"/>
      <c r="AZ779" s="359"/>
      <c r="BA779" s="359"/>
      <c r="BB779" s="359"/>
      <c r="BC779" s="359"/>
      <c r="BD779" s="359"/>
      <c r="BE779" s="359"/>
      <c r="BF779" s="359"/>
      <c r="BG779" s="359"/>
      <c r="BH779" s="359"/>
      <c r="BI779" s="359"/>
      <c r="BJ779" s="360"/>
      <c r="BK779" s="200"/>
      <c r="BL779" s="129"/>
      <c r="BM779" s="160"/>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c r="DH779" s="129"/>
      <c r="DI779" s="129"/>
      <c r="DJ779" s="129"/>
      <c r="DK779" s="129"/>
      <c r="DL779" s="129"/>
      <c r="DM779" s="129"/>
      <c r="DN779" s="129"/>
      <c r="DO779" s="129"/>
      <c r="DP779" s="129"/>
      <c r="DQ779" s="129"/>
      <c r="DR779" s="129"/>
      <c r="DS779" s="129"/>
      <c r="DT779" s="129"/>
      <c r="DU779" s="129"/>
      <c r="DV779" s="129"/>
      <c r="DW779" s="129"/>
      <c r="DX779" s="129"/>
      <c r="DY779" s="129"/>
      <c r="DZ779" s="129"/>
      <c r="EA779" s="129"/>
      <c r="EB779" s="129"/>
      <c r="EC779" s="129"/>
      <c r="ED779" s="129"/>
      <c r="EE779" s="129"/>
      <c r="EF779" s="129"/>
      <c r="EG779" s="129"/>
      <c r="EH779" s="129"/>
      <c r="EI779" s="129"/>
      <c r="EJ779" s="129"/>
      <c r="EK779" s="129"/>
      <c r="EL779" s="129"/>
      <c r="EM779" s="129"/>
      <c r="EN779" s="129"/>
      <c r="EO779" s="129"/>
      <c r="EP779" s="129"/>
      <c r="EQ779" s="129"/>
      <c r="ER779" s="129"/>
      <c r="ES779" s="129"/>
      <c r="ET779" s="129"/>
      <c r="EU779" s="129"/>
      <c r="EV779" s="129"/>
      <c r="EW779" s="129"/>
    </row>
    <row r="780" spans="1:153" ht="19.5" customHeight="1">
      <c r="A780" s="387"/>
      <c r="B780" s="388"/>
      <c r="C780" s="388"/>
      <c r="D780" s="388"/>
      <c r="E780" s="388"/>
      <c r="F780" s="388"/>
      <c r="G780" s="388"/>
      <c r="H780" s="388"/>
      <c r="I780" s="388"/>
      <c r="J780" s="388"/>
      <c r="K780" s="388"/>
      <c r="L780" s="388"/>
      <c r="M780" s="388"/>
      <c r="N780" s="388"/>
      <c r="O780" s="388"/>
      <c r="P780" s="388"/>
      <c r="Q780" s="388"/>
      <c r="R780" s="310" t="s">
        <v>3338</v>
      </c>
      <c r="S780" s="310"/>
      <c r="T780" s="311"/>
      <c r="U780" s="294"/>
      <c r="V780" s="312"/>
      <c r="W780" s="313"/>
      <c r="X780" s="313"/>
      <c r="Y780" s="313"/>
      <c r="Z780" s="313"/>
      <c r="AA780" s="313"/>
      <c r="AB780" s="313"/>
      <c r="AC780" s="313"/>
      <c r="AD780" s="313"/>
      <c r="AE780" s="313"/>
      <c r="AF780" s="314"/>
      <c r="AG780" s="122"/>
      <c r="AH780" s="115" t="s">
        <v>0</v>
      </c>
      <c r="AI780" s="341"/>
      <c r="AJ780" s="342"/>
      <c r="AK780" s="342"/>
      <c r="AL780" s="342"/>
      <c r="AM780" s="342"/>
      <c r="AN780" s="342"/>
      <c r="AO780" s="342"/>
      <c r="AP780" s="342"/>
      <c r="AQ780" s="342"/>
      <c r="AR780" s="342"/>
      <c r="AS780" s="342"/>
      <c r="AT780" s="342"/>
      <c r="AU780" s="342"/>
      <c r="AV780" s="342"/>
      <c r="AW780" s="342"/>
      <c r="AX780" s="342"/>
      <c r="AY780" s="342"/>
      <c r="AZ780" s="342"/>
      <c r="BA780" s="342"/>
      <c r="BB780" s="342"/>
      <c r="BC780" s="342"/>
      <c r="BD780" s="342"/>
      <c r="BE780" s="342"/>
      <c r="BF780" s="342"/>
      <c r="BG780" s="342"/>
      <c r="BH780" s="342"/>
      <c r="BI780" s="342"/>
      <c r="BJ780" s="345"/>
      <c r="BK780" s="200"/>
      <c r="BL780" s="130" t="str">
        <f>IF(BM780&lt;&gt;"","●","")</f>
        <v/>
      </c>
      <c r="BM780" s="132" t="str">
        <f>IF(AND(V780&gt;0,SUM(AJ192:AT207,AJ210:AT216)+SUM(AX192:BH207,AX210:BH216)=0),"当該項目の「レセプト件数」が1以上となっていますが、加算を算定する入院料の「レセプト件数」、「算定回数」が「0」か「空白」となっています。正しいレセプト件数・算定回数をご記入ください。","")</f>
        <v/>
      </c>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31"/>
      <c r="CW780" s="131"/>
      <c r="CX780" s="131"/>
      <c r="CY780" s="129"/>
      <c r="CZ780" s="129"/>
      <c r="DA780" s="129"/>
      <c r="DB780" s="129"/>
      <c r="DC780" s="129"/>
      <c r="DD780" s="129"/>
      <c r="DE780" s="129"/>
      <c r="DF780" s="129"/>
      <c r="DG780" s="129"/>
      <c r="DH780" s="129"/>
      <c r="DI780" s="129"/>
      <c r="DJ780" s="129"/>
      <c r="DK780" s="129"/>
      <c r="DL780" s="129"/>
      <c r="DM780" s="129"/>
      <c r="DN780" s="129"/>
      <c r="DO780" s="129"/>
      <c r="DP780" s="129"/>
      <c r="DQ780" s="129"/>
      <c r="DR780" s="129"/>
      <c r="DS780" s="129"/>
      <c r="DT780" s="129"/>
      <c r="DU780" s="129"/>
      <c r="DV780" s="129"/>
      <c r="DW780" s="129"/>
      <c r="DX780" s="129"/>
      <c r="DY780" s="129"/>
      <c r="DZ780" s="129"/>
      <c r="EA780" s="129"/>
      <c r="EB780" s="129"/>
      <c r="EC780" s="129"/>
      <c r="ED780" s="129"/>
      <c r="EE780" s="129"/>
      <c r="EF780" s="129"/>
      <c r="EG780" s="129"/>
      <c r="EH780" s="129"/>
      <c r="EI780" s="129"/>
      <c r="EJ780" s="129"/>
      <c r="EK780" s="129"/>
      <c r="EL780" s="129"/>
      <c r="EM780" s="129"/>
      <c r="EN780" s="129"/>
      <c r="EO780" s="129"/>
      <c r="EP780" s="129"/>
      <c r="EQ780" s="129"/>
      <c r="ER780" s="129"/>
      <c r="ES780" s="129"/>
      <c r="ET780" s="129"/>
      <c r="EU780" s="129"/>
      <c r="EV780" s="129"/>
      <c r="EW780" s="129"/>
    </row>
    <row r="781" spans="1:153" ht="2.25" customHeight="1" thickBot="1">
      <c r="A781" s="389"/>
      <c r="B781" s="390"/>
      <c r="C781" s="390"/>
      <c r="D781" s="390"/>
      <c r="E781" s="390"/>
      <c r="F781" s="390"/>
      <c r="G781" s="390"/>
      <c r="H781" s="390"/>
      <c r="I781" s="390"/>
      <c r="J781" s="390"/>
      <c r="K781" s="390"/>
      <c r="L781" s="390"/>
      <c r="M781" s="390"/>
      <c r="N781" s="390"/>
      <c r="O781" s="390"/>
      <c r="P781" s="390"/>
      <c r="Q781" s="390"/>
      <c r="R781" s="127"/>
      <c r="S781" s="127"/>
      <c r="T781" s="128"/>
      <c r="U781" s="299"/>
      <c r="V781" s="298"/>
      <c r="W781" s="298"/>
      <c r="X781" s="298"/>
      <c r="Y781" s="298"/>
      <c r="Z781" s="298"/>
      <c r="AA781" s="298"/>
      <c r="AB781" s="298"/>
      <c r="AC781" s="298"/>
      <c r="AD781" s="298"/>
      <c r="AE781" s="298"/>
      <c r="AF781" s="298"/>
      <c r="AG781" s="121"/>
      <c r="AH781" s="116"/>
      <c r="AI781" s="346"/>
      <c r="AJ781" s="347"/>
      <c r="AK781" s="347"/>
      <c r="AL781" s="347"/>
      <c r="AM781" s="347"/>
      <c r="AN781" s="347"/>
      <c r="AO781" s="347"/>
      <c r="AP781" s="347"/>
      <c r="AQ781" s="347"/>
      <c r="AR781" s="347"/>
      <c r="AS781" s="347"/>
      <c r="AT781" s="347"/>
      <c r="AU781" s="347"/>
      <c r="AV781" s="347"/>
      <c r="AW781" s="347"/>
      <c r="AX781" s="347"/>
      <c r="AY781" s="347"/>
      <c r="AZ781" s="347"/>
      <c r="BA781" s="347"/>
      <c r="BB781" s="347"/>
      <c r="BC781" s="347"/>
      <c r="BD781" s="347"/>
      <c r="BE781" s="347"/>
      <c r="BF781" s="347"/>
      <c r="BG781" s="347"/>
      <c r="BH781" s="347"/>
      <c r="BI781" s="347"/>
      <c r="BJ781" s="348"/>
      <c r="BK781" s="200"/>
      <c r="BL781" s="129"/>
      <c r="BM781" s="160"/>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c r="DH781" s="129"/>
      <c r="DI781" s="129"/>
      <c r="DJ781" s="129"/>
      <c r="DK781" s="129"/>
      <c r="DL781" s="129"/>
      <c r="DM781" s="129"/>
      <c r="DN781" s="129"/>
      <c r="DO781" s="129"/>
      <c r="DP781" s="129"/>
      <c r="DQ781" s="129"/>
      <c r="DR781" s="129"/>
      <c r="DS781" s="129"/>
      <c r="DT781" s="129"/>
      <c r="DU781" s="129"/>
      <c r="DV781" s="129"/>
      <c r="DW781" s="129"/>
      <c r="DX781" s="129"/>
      <c r="DY781" s="129"/>
      <c r="DZ781" s="129"/>
      <c r="EA781" s="129"/>
      <c r="EB781" s="129"/>
      <c r="EC781" s="129"/>
      <c r="ED781" s="129"/>
      <c r="EE781" s="129"/>
      <c r="EF781" s="129"/>
      <c r="EG781" s="129"/>
      <c r="EH781" s="129"/>
      <c r="EI781" s="129"/>
      <c r="EJ781" s="129"/>
      <c r="EK781" s="129"/>
      <c r="EL781" s="129"/>
      <c r="EM781" s="129"/>
      <c r="EN781" s="129"/>
      <c r="EO781" s="129"/>
      <c r="EP781" s="129"/>
      <c r="EQ781" s="129"/>
      <c r="ER781" s="129"/>
      <c r="ES781" s="129"/>
      <c r="ET781" s="129"/>
      <c r="EU781" s="129"/>
      <c r="EV781" s="129"/>
      <c r="EW781" s="129"/>
    </row>
    <row r="782" spans="1:153" ht="19.5" customHeight="1">
      <c r="A782" s="31"/>
      <c r="B782" s="31"/>
      <c r="C782" s="31"/>
      <c r="D782" s="31"/>
      <c r="E782" s="31"/>
      <c r="F782" s="48"/>
      <c r="G782" s="31"/>
      <c r="H782" s="31"/>
      <c r="I782" s="31"/>
      <c r="J782" s="31"/>
      <c r="K782" s="31"/>
      <c r="L782" s="31"/>
      <c r="M782" s="31"/>
      <c r="N782" s="31"/>
      <c r="O782" s="31"/>
      <c r="P782" s="31"/>
      <c r="Q782" s="31"/>
      <c r="R782" s="31"/>
      <c r="S782" s="31"/>
      <c r="T782" s="31"/>
      <c r="U782" s="281"/>
      <c r="V782" s="281"/>
      <c r="W782" s="281"/>
      <c r="X782" s="281"/>
      <c r="Y782" s="281"/>
      <c r="Z782" s="281"/>
      <c r="AA782" s="281"/>
      <c r="AB782" s="281"/>
      <c r="AC782" s="281"/>
      <c r="AD782" s="281"/>
      <c r="AE782" s="281"/>
      <c r="AF782" s="281"/>
      <c r="AG782" s="281"/>
      <c r="AH782" s="281"/>
      <c r="AI782" s="281"/>
      <c r="AJ782" s="281"/>
      <c r="AK782" s="281"/>
      <c r="AL782" s="281"/>
      <c r="AM782" s="281"/>
      <c r="AN782" s="281"/>
      <c r="AO782" s="281"/>
      <c r="AP782" s="281"/>
      <c r="AQ782" s="281"/>
      <c r="AR782" s="281"/>
      <c r="AS782" s="281"/>
      <c r="AT782" s="281"/>
      <c r="AU782" s="281"/>
      <c r="AV782" s="281"/>
      <c r="AW782" s="281"/>
      <c r="AX782" s="281"/>
      <c r="AY782" s="281"/>
      <c r="AZ782" s="281"/>
      <c r="BA782" s="281"/>
      <c r="BB782" s="281"/>
      <c r="BC782" s="281"/>
      <c r="BD782" s="281"/>
      <c r="BE782" s="281"/>
      <c r="BF782" s="281"/>
      <c r="BG782" s="281"/>
      <c r="BH782" s="281"/>
      <c r="BI782" s="281"/>
      <c r="BJ782" s="281"/>
      <c r="BK782" s="200"/>
      <c r="BL782" s="129"/>
      <c r="BM782" s="160"/>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c r="DH782" s="129"/>
      <c r="DI782" s="129"/>
      <c r="DJ782" s="129"/>
      <c r="DK782" s="129"/>
      <c r="DL782" s="129"/>
      <c r="DM782" s="129"/>
      <c r="DN782" s="129"/>
      <c r="DO782" s="129"/>
      <c r="DP782" s="129"/>
      <c r="DQ782" s="129"/>
      <c r="DR782" s="129"/>
      <c r="DS782" s="129"/>
      <c r="DT782" s="129"/>
      <c r="DU782" s="129"/>
      <c r="DV782" s="129"/>
      <c r="DW782" s="129"/>
      <c r="DX782" s="129"/>
      <c r="DY782" s="129"/>
      <c r="DZ782" s="129"/>
      <c r="EA782" s="129"/>
      <c r="EB782" s="129"/>
      <c r="EC782" s="129"/>
      <c r="ED782" s="129"/>
      <c r="EE782" s="129"/>
      <c r="EF782" s="129"/>
      <c r="EG782" s="129"/>
      <c r="EH782" s="129"/>
      <c r="EI782" s="129"/>
      <c r="EJ782" s="129"/>
      <c r="EK782" s="129"/>
      <c r="EL782" s="129"/>
      <c r="EM782" s="129"/>
      <c r="EN782" s="129"/>
      <c r="EO782" s="129"/>
      <c r="EP782" s="129"/>
      <c r="EQ782" s="129"/>
      <c r="ER782" s="129"/>
      <c r="ES782" s="129"/>
      <c r="ET782" s="129"/>
      <c r="EU782" s="129"/>
      <c r="EV782" s="129"/>
      <c r="EW782" s="129"/>
    </row>
    <row r="783" spans="1:153" ht="18.75" customHeight="1">
      <c r="A783" s="328" t="s">
        <v>6402</v>
      </c>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c r="AC783" s="329"/>
      <c r="AD783" s="329"/>
      <c r="AE783" s="329"/>
      <c r="AF783" s="329"/>
      <c r="AG783" s="329"/>
      <c r="AH783" s="329"/>
      <c r="AI783" s="329"/>
      <c r="AJ783" s="329"/>
      <c r="AK783" s="329"/>
      <c r="AL783" s="329"/>
      <c r="AM783" s="329"/>
      <c r="AN783" s="329"/>
      <c r="AO783" s="329"/>
      <c r="AP783" s="329"/>
      <c r="AQ783" s="329"/>
      <c r="AR783" s="329"/>
      <c r="AS783" s="329"/>
      <c r="AT783" s="329"/>
      <c r="AU783" s="329"/>
      <c r="AV783" s="329"/>
      <c r="AW783" s="330"/>
      <c r="AX783" s="330"/>
      <c r="AY783" s="330"/>
      <c r="AZ783" s="330"/>
      <c r="BA783" s="330"/>
      <c r="BB783" s="330"/>
      <c r="BC783" s="330"/>
      <c r="BD783" s="330"/>
      <c r="BE783" s="330"/>
      <c r="BF783" s="330"/>
      <c r="BG783" s="330"/>
      <c r="BH783" s="330"/>
      <c r="BI783" s="330"/>
      <c r="BJ783" s="331"/>
      <c r="BK783" s="200"/>
      <c r="BL783" s="129"/>
      <c r="BM783" s="160"/>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c r="DH783" s="129"/>
      <c r="DI783" s="129"/>
      <c r="DJ783" s="129"/>
      <c r="DK783" s="129"/>
      <c r="DL783" s="129"/>
      <c r="DM783" s="129"/>
      <c r="DN783" s="129"/>
      <c r="DO783" s="129"/>
      <c r="DP783" s="129"/>
      <c r="DQ783" s="129"/>
      <c r="DR783" s="129"/>
      <c r="DS783" s="129"/>
      <c r="DT783" s="129"/>
      <c r="DU783" s="129"/>
      <c r="DV783" s="129"/>
      <c r="DW783" s="129"/>
      <c r="DX783" s="129"/>
      <c r="DY783" s="129"/>
      <c r="DZ783" s="129"/>
      <c r="EA783" s="129"/>
      <c r="EB783" s="129"/>
      <c r="EC783" s="129"/>
      <c r="ED783" s="129"/>
      <c r="EE783" s="129"/>
      <c r="EF783" s="129"/>
      <c r="EG783" s="129"/>
      <c r="EH783" s="129"/>
      <c r="EI783" s="129"/>
      <c r="EJ783" s="129"/>
      <c r="EK783" s="129"/>
      <c r="EL783" s="129"/>
      <c r="EM783" s="129"/>
      <c r="EN783" s="129"/>
      <c r="EO783" s="129"/>
      <c r="EP783" s="129"/>
      <c r="EQ783" s="129"/>
      <c r="ER783" s="129"/>
      <c r="ES783" s="129"/>
      <c r="ET783" s="129"/>
      <c r="EU783" s="129"/>
      <c r="EV783" s="129"/>
      <c r="EW783" s="129"/>
    </row>
    <row r="784" spans="1:153" s="65" customFormat="1" ht="18.75" customHeight="1" thickBot="1">
      <c r="A784" s="32"/>
      <c r="B784" s="33"/>
      <c r="C784" s="33"/>
      <c r="D784" s="33"/>
      <c r="E784" s="33"/>
      <c r="F784" s="34"/>
      <c r="G784" s="33"/>
      <c r="H784" s="33"/>
      <c r="I784" s="33"/>
      <c r="J784" s="33"/>
      <c r="K784" s="33"/>
      <c r="L784" s="33"/>
      <c r="M784" s="33"/>
      <c r="N784" s="33"/>
      <c r="O784" s="33"/>
      <c r="P784" s="33"/>
      <c r="Q784" s="33"/>
      <c r="R784" s="33"/>
      <c r="S784" s="33"/>
      <c r="T784" s="33"/>
      <c r="U784" s="381" t="s">
        <v>6395</v>
      </c>
      <c r="V784" s="382"/>
      <c r="W784" s="382"/>
      <c r="X784" s="382"/>
      <c r="Y784" s="382"/>
      <c r="Z784" s="382"/>
      <c r="AA784" s="382"/>
      <c r="AB784" s="382"/>
      <c r="AC784" s="382"/>
      <c r="AD784" s="382"/>
      <c r="AE784" s="382"/>
      <c r="AF784" s="382"/>
      <c r="AG784" s="382"/>
      <c r="AH784" s="382"/>
      <c r="AI784" s="339" t="s">
        <v>4</v>
      </c>
      <c r="AJ784" s="339"/>
      <c r="AK784" s="339"/>
      <c r="AL784" s="339"/>
      <c r="AM784" s="339"/>
      <c r="AN784" s="339"/>
      <c r="AO784" s="339"/>
      <c r="AP784" s="339"/>
      <c r="AQ784" s="339"/>
      <c r="AR784" s="339"/>
      <c r="AS784" s="339"/>
      <c r="AT784" s="339"/>
      <c r="AU784" s="339"/>
      <c r="AV784" s="339"/>
      <c r="AW784" s="383" t="s">
        <v>19</v>
      </c>
      <c r="AX784" s="383"/>
      <c r="AY784" s="383"/>
      <c r="AZ784" s="383"/>
      <c r="BA784" s="383"/>
      <c r="BB784" s="383"/>
      <c r="BC784" s="383"/>
      <c r="BD784" s="383"/>
      <c r="BE784" s="383"/>
      <c r="BF784" s="383"/>
      <c r="BG784" s="383"/>
      <c r="BH784" s="383"/>
      <c r="BI784" s="383"/>
      <c r="BJ784" s="384"/>
      <c r="BK784" s="202"/>
      <c r="BL784" s="80"/>
      <c r="BM784" s="160"/>
      <c r="BN784" s="80"/>
      <c r="BO784" s="80"/>
      <c r="BP784" s="80"/>
      <c r="BQ784" s="80"/>
      <c r="BR784" s="80"/>
      <c r="BS784" s="80"/>
      <c r="BT784" s="80"/>
      <c r="BU784" s="80"/>
      <c r="BV784" s="80"/>
      <c r="BW784" s="80"/>
      <c r="BX784" s="80"/>
      <c r="BY784" s="80"/>
      <c r="BZ784" s="80"/>
      <c r="CA784" s="80"/>
      <c r="CB784" s="80"/>
      <c r="CC784" s="80"/>
      <c r="CD784" s="80"/>
      <c r="CE784" s="80"/>
      <c r="CF784" s="80"/>
      <c r="CG784" s="80"/>
      <c r="CH784" s="80"/>
      <c r="CI784" s="80"/>
      <c r="CJ784" s="80"/>
      <c r="CK784" s="80"/>
      <c r="CL784" s="80"/>
      <c r="CM784" s="80"/>
      <c r="CN784" s="80"/>
      <c r="CO784" s="80"/>
      <c r="CP784" s="80"/>
      <c r="CQ784" s="80"/>
      <c r="CR784" s="80"/>
      <c r="CS784" s="80"/>
      <c r="CT784" s="80"/>
      <c r="CU784" s="80"/>
      <c r="CV784" s="80"/>
      <c r="CW784" s="80"/>
      <c r="CX784" s="80"/>
      <c r="CY784" s="30"/>
      <c r="CZ784" s="30"/>
      <c r="DA784" s="30"/>
      <c r="DB784" s="30"/>
      <c r="DC784" s="30"/>
      <c r="DD784" s="30"/>
      <c r="DE784" s="30"/>
      <c r="DF784" s="30"/>
      <c r="DG784" s="30"/>
      <c r="DH784" s="30"/>
      <c r="DI784" s="30"/>
      <c r="DJ784" s="30"/>
      <c r="DK784" s="30"/>
      <c r="DL784" s="30"/>
      <c r="DM784" s="30"/>
      <c r="DN784" s="30"/>
      <c r="DO784" s="30"/>
      <c r="DP784" s="30"/>
      <c r="DQ784" s="30"/>
      <c r="DR784" s="30"/>
      <c r="DS784" s="30"/>
      <c r="DT784" s="30"/>
      <c r="DU784" s="30"/>
      <c r="DV784" s="30"/>
      <c r="DW784" s="30"/>
      <c r="DX784" s="30"/>
      <c r="DY784" s="30"/>
      <c r="DZ784" s="30"/>
      <c r="EA784" s="30"/>
      <c r="EB784" s="30"/>
      <c r="EC784" s="30"/>
      <c r="ED784" s="30"/>
      <c r="EE784" s="30"/>
      <c r="EF784" s="30"/>
      <c r="EG784" s="30"/>
      <c r="EH784" s="30"/>
      <c r="EI784" s="30"/>
      <c r="EJ784" s="30"/>
      <c r="EK784" s="30"/>
      <c r="EL784" s="30"/>
      <c r="EM784" s="30"/>
      <c r="EN784" s="30"/>
      <c r="EO784" s="30"/>
      <c r="EP784" s="30"/>
      <c r="EQ784" s="30"/>
      <c r="ER784" s="30"/>
      <c r="ES784" s="30"/>
      <c r="ET784" s="30"/>
      <c r="EU784" s="30"/>
      <c r="EV784" s="30"/>
      <c r="EW784" s="30"/>
    </row>
    <row r="785" spans="1:153" ht="2.25" customHeight="1">
      <c r="A785" s="135"/>
      <c r="B785" s="291"/>
      <c r="C785" s="291"/>
      <c r="D785" s="291"/>
      <c r="E785" s="291"/>
      <c r="F785" s="136"/>
      <c r="G785" s="291"/>
      <c r="H785" s="291"/>
      <c r="I785" s="291"/>
      <c r="J785" s="291"/>
      <c r="K785" s="291"/>
      <c r="L785" s="291"/>
      <c r="M785" s="291"/>
      <c r="N785" s="291"/>
      <c r="O785" s="291"/>
      <c r="P785" s="291"/>
      <c r="Q785" s="291"/>
      <c r="R785" s="291"/>
      <c r="S785" s="291"/>
      <c r="T785" s="291"/>
      <c r="U785" s="294"/>
      <c r="V785" s="295"/>
      <c r="W785" s="295"/>
      <c r="X785" s="295"/>
      <c r="Y785" s="295"/>
      <c r="Z785" s="295"/>
      <c r="AA785" s="295"/>
      <c r="AB785" s="295"/>
      <c r="AC785" s="295"/>
      <c r="AD785" s="295"/>
      <c r="AE785" s="295"/>
      <c r="AF785" s="295"/>
      <c r="AG785" s="122"/>
      <c r="AH785" s="115"/>
      <c r="AI785" s="358"/>
      <c r="AJ785" s="359"/>
      <c r="AK785" s="359"/>
      <c r="AL785" s="359"/>
      <c r="AM785" s="359"/>
      <c r="AN785" s="359"/>
      <c r="AO785" s="359"/>
      <c r="AP785" s="359"/>
      <c r="AQ785" s="359"/>
      <c r="AR785" s="359"/>
      <c r="AS785" s="359"/>
      <c r="AT785" s="359"/>
      <c r="AU785" s="359"/>
      <c r="AV785" s="374"/>
      <c r="AW785" s="295"/>
      <c r="AX785" s="295"/>
      <c r="AY785" s="295"/>
      <c r="AZ785" s="295"/>
      <c r="BA785" s="295"/>
      <c r="BB785" s="295"/>
      <c r="BC785" s="295"/>
      <c r="BD785" s="295"/>
      <c r="BE785" s="295"/>
      <c r="BF785" s="295"/>
      <c r="BG785" s="295"/>
      <c r="BH785" s="295"/>
      <c r="BI785" s="122"/>
      <c r="BJ785" s="114"/>
      <c r="BK785" s="201"/>
      <c r="BL785" s="30"/>
      <c r="BM785" s="161"/>
      <c r="BN785" s="30"/>
      <c r="BO785" s="30"/>
      <c r="BP785" s="30"/>
      <c r="BQ785" s="30"/>
      <c r="BR785" s="30"/>
      <c r="BS785" s="30"/>
      <c r="BT785" s="30"/>
      <c r="BU785" s="30"/>
      <c r="BV785" s="30"/>
      <c r="BW785" s="30"/>
      <c r="BX785" s="30"/>
      <c r="BY785" s="30"/>
      <c r="BZ785" s="30"/>
      <c r="CA785" s="30"/>
      <c r="CB785" s="30"/>
      <c r="CC785" s="30"/>
      <c r="CD785" s="30"/>
      <c r="CE785" s="30"/>
      <c r="CF785" s="30"/>
      <c r="CG785" s="30"/>
      <c r="CH785" s="30"/>
      <c r="CI785" s="30"/>
      <c r="CJ785" s="30"/>
      <c r="CK785" s="30"/>
      <c r="CL785" s="30"/>
      <c r="CM785" s="30"/>
      <c r="CN785" s="30"/>
      <c r="CO785" s="30"/>
      <c r="CP785" s="30"/>
      <c r="CQ785" s="30"/>
      <c r="CR785" s="30"/>
      <c r="CS785" s="30"/>
      <c r="CT785" s="30"/>
      <c r="CU785" s="30"/>
      <c r="CV785" s="30"/>
      <c r="CW785" s="30"/>
      <c r="CX785" s="30"/>
      <c r="CY785" s="129"/>
      <c r="CZ785" s="129"/>
      <c r="DA785" s="129"/>
      <c r="DB785" s="129"/>
      <c r="DC785" s="129"/>
      <c r="DD785" s="129"/>
      <c r="DE785" s="129"/>
      <c r="DF785" s="129"/>
      <c r="DG785" s="129"/>
      <c r="DH785" s="129"/>
      <c r="DI785" s="129"/>
      <c r="DJ785" s="129"/>
      <c r="DK785" s="129"/>
      <c r="DL785" s="129"/>
      <c r="DM785" s="129"/>
      <c r="DN785" s="129"/>
      <c r="DO785" s="129"/>
      <c r="DP785" s="129"/>
      <c r="DQ785" s="129"/>
      <c r="DR785" s="129"/>
      <c r="DS785" s="129"/>
      <c r="DT785" s="129"/>
      <c r="DU785" s="129"/>
      <c r="DV785" s="129"/>
      <c r="DW785" s="129"/>
      <c r="DX785" s="129"/>
      <c r="DY785" s="129"/>
      <c r="DZ785" s="129"/>
      <c r="EA785" s="129"/>
      <c r="EB785" s="129"/>
      <c r="EC785" s="129"/>
      <c r="ED785" s="129"/>
      <c r="EE785" s="129"/>
      <c r="EF785" s="129"/>
      <c r="EG785" s="129"/>
      <c r="EH785" s="129"/>
      <c r="EI785" s="129"/>
      <c r="EJ785" s="129"/>
      <c r="EK785" s="129"/>
      <c r="EL785" s="129"/>
      <c r="EM785" s="129"/>
      <c r="EN785" s="129"/>
      <c r="EO785" s="129"/>
      <c r="EP785" s="129"/>
      <c r="EQ785" s="129"/>
      <c r="ER785" s="129"/>
      <c r="ES785" s="129"/>
      <c r="ET785" s="129"/>
      <c r="EU785" s="129"/>
      <c r="EV785" s="129"/>
      <c r="EW785" s="129"/>
    </row>
    <row r="786" spans="1:153" ht="19.5" customHeight="1">
      <c r="A786" s="133" t="s">
        <v>88</v>
      </c>
      <c r="B786" s="126"/>
      <c r="C786" s="126"/>
      <c r="D786" s="126"/>
      <c r="E786" s="126"/>
      <c r="F786" s="137"/>
      <c r="G786" s="126"/>
      <c r="H786" s="126"/>
      <c r="I786" s="126"/>
      <c r="J786" s="126"/>
      <c r="K786" s="126"/>
      <c r="L786" s="126"/>
      <c r="M786" s="126"/>
      <c r="N786" s="126"/>
      <c r="O786" s="126"/>
      <c r="P786" s="126"/>
      <c r="Q786" s="126"/>
      <c r="R786" s="310" t="s">
        <v>3339</v>
      </c>
      <c r="S786" s="310"/>
      <c r="T786" s="311"/>
      <c r="U786" s="294"/>
      <c r="V786" s="312"/>
      <c r="W786" s="313"/>
      <c r="X786" s="313"/>
      <c r="Y786" s="313"/>
      <c r="Z786" s="313"/>
      <c r="AA786" s="313"/>
      <c r="AB786" s="313"/>
      <c r="AC786" s="313"/>
      <c r="AD786" s="313"/>
      <c r="AE786" s="313"/>
      <c r="AF786" s="314"/>
      <c r="AG786" s="122"/>
      <c r="AH786" s="115" t="s">
        <v>0</v>
      </c>
      <c r="AI786" s="341"/>
      <c r="AJ786" s="342"/>
      <c r="AK786" s="342"/>
      <c r="AL786" s="342"/>
      <c r="AM786" s="342"/>
      <c r="AN786" s="342"/>
      <c r="AO786" s="342"/>
      <c r="AP786" s="342"/>
      <c r="AQ786" s="342"/>
      <c r="AR786" s="342"/>
      <c r="AS786" s="342"/>
      <c r="AT786" s="342"/>
      <c r="AU786" s="342"/>
      <c r="AV786" s="351"/>
      <c r="AW786" s="295"/>
      <c r="AX786" s="312"/>
      <c r="AY786" s="313"/>
      <c r="AZ786" s="313"/>
      <c r="BA786" s="313"/>
      <c r="BB786" s="313"/>
      <c r="BC786" s="313"/>
      <c r="BD786" s="313"/>
      <c r="BE786" s="313"/>
      <c r="BF786" s="313"/>
      <c r="BG786" s="313"/>
      <c r="BH786" s="314"/>
      <c r="BI786" s="122"/>
      <c r="BJ786" s="115" t="s">
        <v>2</v>
      </c>
      <c r="BK786" s="200"/>
      <c r="BL786" s="130" t="str">
        <f>IF(BM786&lt;&gt;"","●","")</f>
        <v/>
      </c>
      <c r="BM786" s="132" t="str">
        <f>IF(OR(AND(OR(V786=0,V786=""),AX786&gt;0),AND(V786&gt;0,OR(AX786=0,AX786=""))),"「レセプト件数」、「算定回数」のいずれかが「0」か「空白」となっていますが、それ以外が1以上となっています。正しいレセプト件数・算定回数をご記入ください。",IF(OR(V786&gt;AX786),"「算定回数」が「レセプト件数」よりも小さくなっています。算定レセプトにおける算定回数をご記入ください。",IF(AND(V786+AX786&gt;0,SUM(AJ24:AT66,AJ138:AT141,AJ339,AJ345,AJ351:AT378)+SUM(AX24:BH66,AX138:BH141,AX339,AX345,AX351:BH378)=0),"当該項目の「レセプト件数」、「算定回数」のいずれかが1以上となっていますが、加算を算定する入院料の「レセプト件数」、「算定回数」が「0」か「空白」となっています。正しいレセプト件数・算定回数をご記入ください。","")))</f>
        <v/>
      </c>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31"/>
      <c r="CW786" s="131"/>
      <c r="CX786" s="131"/>
      <c r="CY786" s="129"/>
      <c r="CZ786" s="129"/>
      <c r="DA786" s="129"/>
      <c r="DB786" s="129"/>
      <c r="DC786" s="129"/>
      <c r="DD786" s="129"/>
      <c r="DE786" s="129"/>
      <c r="DF786" s="129"/>
      <c r="DG786" s="129"/>
      <c r="DH786" s="129"/>
      <c r="DI786" s="129"/>
      <c r="DJ786" s="129"/>
      <c r="DK786" s="129"/>
      <c r="DL786" s="129"/>
      <c r="DM786" s="129"/>
      <c r="DN786" s="129"/>
      <c r="DO786" s="129"/>
      <c r="DP786" s="129"/>
      <c r="DQ786" s="129"/>
      <c r="DR786" s="129"/>
      <c r="DS786" s="129"/>
      <c r="DT786" s="129"/>
      <c r="DU786" s="129"/>
      <c r="DV786" s="129"/>
      <c r="DW786" s="129"/>
      <c r="DX786" s="129"/>
      <c r="DY786" s="129"/>
      <c r="DZ786" s="129"/>
      <c r="EA786" s="129"/>
      <c r="EB786" s="129"/>
      <c r="EC786" s="129"/>
      <c r="ED786" s="129"/>
      <c r="EE786" s="129"/>
      <c r="EF786" s="129"/>
      <c r="EG786" s="129"/>
      <c r="EH786" s="129"/>
      <c r="EI786" s="129"/>
      <c r="EJ786" s="129"/>
      <c r="EK786" s="129"/>
      <c r="EL786" s="129"/>
      <c r="EM786" s="129"/>
      <c r="EN786" s="129"/>
      <c r="EO786" s="129"/>
      <c r="EP786" s="129"/>
      <c r="EQ786" s="129"/>
      <c r="ER786" s="129"/>
      <c r="ES786" s="129"/>
      <c r="ET786" s="129"/>
      <c r="EU786" s="129"/>
      <c r="EV786" s="129"/>
      <c r="EW786" s="129"/>
    </row>
    <row r="787" spans="1:153" ht="2.25" customHeight="1" thickBot="1">
      <c r="A787" s="133"/>
      <c r="B787" s="126"/>
      <c r="C787" s="126"/>
      <c r="D787" s="126"/>
      <c r="E787" s="126"/>
      <c r="F787" s="137"/>
      <c r="G787" s="126"/>
      <c r="H787" s="126"/>
      <c r="I787" s="126"/>
      <c r="J787" s="126"/>
      <c r="K787" s="126"/>
      <c r="L787" s="126"/>
      <c r="M787" s="126"/>
      <c r="N787" s="126"/>
      <c r="O787" s="126"/>
      <c r="P787" s="126"/>
      <c r="Q787" s="126"/>
      <c r="R787" s="126"/>
      <c r="S787" s="126"/>
      <c r="T787" s="126"/>
      <c r="U787" s="299"/>
      <c r="V787" s="298"/>
      <c r="W787" s="298"/>
      <c r="X787" s="298"/>
      <c r="Y787" s="298"/>
      <c r="Z787" s="298"/>
      <c r="AA787" s="298"/>
      <c r="AB787" s="298"/>
      <c r="AC787" s="298"/>
      <c r="AD787" s="298"/>
      <c r="AE787" s="298"/>
      <c r="AF787" s="298"/>
      <c r="AG787" s="121"/>
      <c r="AH787" s="116"/>
      <c r="AI787" s="346"/>
      <c r="AJ787" s="347"/>
      <c r="AK787" s="347"/>
      <c r="AL787" s="347"/>
      <c r="AM787" s="347"/>
      <c r="AN787" s="347"/>
      <c r="AO787" s="347"/>
      <c r="AP787" s="347"/>
      <c r="AQ787" s="347"/>
      <c r="AR787" s="347"/>
      <c r="AS787" s="347"/>
      <c r="AT787" s="347"/>
      <c r="AU787" s="347"/>
      <c r="AV787" s="375"/>
      <c r="AW787" s="298"/>
      <c r="AX787" s="298"/>
      <c r="AY787" s="298"/>
      <c r="AZ787" s="298"/>
      <c r="BA787" s="298"/>
      <c r="BB787" s="298"/>
      <c r="BC787" s="298"/>
      <c r="BD787" s="298"/>
      <c r="BE787" s="298"/>
      <c r="BF787" s="298"/>
      <c r="BG787" s="298"/>
      <c r="BH787" s="298"/>
      <c r="BI787" s="121"/>
      <c r="BJ787" s="116"/>
      <c r="BK787" s="200"/>
      <c r="BL787" s="129"/>
      <c r="BM787" s="160"/>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c r="DH787" s="129"/>
      <c r="DI787" s="129"/>
      <c r="DJ787" s="129"/>
      <c r="DK787" s="129"/>
      <c r="DL787" s="129"/>
      <c r="DM787" s="129"/>
      <c r="DN787" s="129"/>
      <c r="DO787" s="129"/>
      <c r="DP787" s="129"/>
      <c r="DQ787" s="129"/>
      <c r="DR787" s="129"/>
      <c r="DS787" s="129"/>
      <c r="DT787" s="129"/>
      <c r="DU787" s="129"/>
      <c r="DV787" s="129"/>
      <c r="DW787" s="129"/>
      <c r="DX787" s="129"/>
      <c r="DY787" s="129"/>
      <c r="DZ787" s="129"/>
      <c r="EA787" s="129"/>
      <c r="EB787" s="129"/>
      <c r="EC787" s="129"/>
      <c r="ED787" s="129"/>
      <c r="EE787" s="129"/>
      <c r="EF787" s="129"/>
      <c r="EG787" s="129"/>
      <c r="EH787" s="129"/>
      <c r="EI787" s="129"/>
      <c r="EJ787" s="129"/>
      <c r="EK787" s="129"/>
      <c r="EL787" s="129"/>
      <c r="EM787" s="129"/>
      <c r="EN787" s="129"/>
      <c r="EO787" s="129"/>
      <c r="EP787" s="129"/>
      <c r="EQ787" s="129"/>
      <c r="ER787" s="129"/>
      <c r="ES787" s="129"/>
      <c r="ET787" s="129"/>
      <c r="EU787" s="129"/>
      <c r="EV787" s="129"/>
      <c r="EW787" s="129"/>
    </row>
    <row r="788" spans="1:153" ht="2.25" customHeight="1">
      <c r="A788" s="135"/>
      <c r="B788" s="291"/>
      <c r="C788" s="291"/>
      <c r="D788" s="291"/>
      <c r="E788" s="291"/>
      <c r="F788" s="136"/>
      <c r="G788" s="291"/>
      <c r="H788" s="291"/>
      <c r="I788" s="291"/>
      <c r="J788" s="291"/>
      <c r="K788" s="291"/>
      <c r="L788" s="291"/>
      <c r="M788" s="291"/>
      <c r="N788" s="291"/>
      <c r="O788" s="291"/>
      <c r="P788" s="291"/>
      <c r="Q788" s="291"/>
      <c r="R788" s="291"/>
      <c r="S788" s="291"/>
      <c r="T788" s="291"/>
      <c r="U788" s="296"/>
      <c r="V788" s="297"/>
      <c r="W788" s="297"/>
      <c r="X788" s="297"/>
      <c r="Y788" s="297"/>
      <c r="Z788" s="297"/>
      <c r="AA788" s="297"/>
      <c r="AB788" s="297"/>
      <c r="AC788" s="297"/>
      <c r="AD788" s="297"/>
      <c r="AE788" s="297"/>
      <c r="AF788" s="297"/>
      <c r="AG788" s="117"/>
      <c r="AH788" s="114"/>
      <c r="AI788" s="341"/>
      <c r="AJ788" s="342"/>
      <c r="AK788" s="342"/>
      <c r="AL788" s="342"/>
      <c r="AM788" s="342"/>
      <c r="AN788" s="342"/>
      <c r="AO788" s="342"/>
      <c r="AP788" s="342"/>
      <c r="AQ788" s="342"/>
      <c r="AR788" s="342"/>
      <c r="AS788" s="342"/>
      <c r="AT788" s="342"/>
      <c r="AU788" s="342"/>
      <c r="AV788" s="342"/>
      <c r="AW788" s="343"/>
      <c r="AX788" s="343"/>
      <c r="AY788" s="343"/>
      <c r="AZ788" s="343"/>
      <c r="BA788" s="343"/>
      <c r="BB788" s="343"/>
      <c r="BC788" s="343"/>
      <c r="BD788" s="343"/>
      <c r="BE788" s="343"/>
      <c r="BF788" s="343"/>
      <c r="BG788" s="343"/>
      <c r="BH788" s="343"/>
      <c r="BI788" s="343"/>
      <c r="BJ788" s="344"/>
      <c r="BK788" s="200"/>
      <c r="BL788" s="129"/>
      <c r="BM788" s="160"/>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c r="DH788" s="129"/>
      <c r="DI788" s="129"/>
      <c r="DJ788" s="129"/>
      <c r="DK788" s="129"/>
      <c r="DL788" s="129"/>
      <c r="DM788" s="129"/>
      <c r="DN788" s="129"/>
      <c r="DO788" s="129"/>
      <c r="DP788" s="129"/>
      <c r="DQ788" s="129"/>
      <c r="DR788" s="129"/>
      <c r="DS788" s="129"/>
      <c r="DT788" s="129"/>
      <c r="DU788" s="129"/>
      <c r="DV788" s="129"/>
      <c r="DW788" s="129"/>
      <c r="DX788" s="129"/>
      <c r="DY788" s="129"/>
      <c r="DZ788" s="129"/>
      <c r="EA788" s="129"/>
      <c r="EB788" s="129"/>
      <c r="EC788" s="129"/>
      <c r="ED788" s="129"/>
      <c r="EE788" s="129"/>
      <c r="EF788" s="129"/>
      <c r="EG788" s="129"/>
      <c r="EH788" s="129"/>
      <c r="EI788" s="129"/>
      <c r="EJ788" s="129"/>
      <c r="EK788" s="129"/>
      <c r="EL788" s="129"/>
      <c r="EM788" s="129"/>
      <c r="EN788" s="129"/>
      <c r="EO788" s="129"/>
      <c r="EP788" s="129"/>
      <c r="EQ788" s="129"/>
      <c r="ER788" s="129"/>
      <c r="ES788" s="129"/>
      <c r="ET788" s="129"/>
      <c r="EU788" s="129"/>
      <c r="EV788" s="129"/>
      <c r="EW788" s="129"/>
    </row>
    <row r="789" spans="1:153" ht="19.5" customHeight="1">
      <c r="A789" s="133" t="s">
        <v>89</v>
      </c>
      <c r="B789" s="126"/>
      <c r="C789" s="126"/>
      <c r="D789" s="126"/>
      <c r="E789" s="126"/>
      <c r="F789" s="137"/>
      <c r="G789" s="126"/>
      <c r="H789" s="126"/>
      <c r="I789" s="126"/>
      <c r="J789" s="126"/>
      <c r="K789" s="126"/>
      <c r="L789" s="126"/>
      <c r="M789" s="126"/>
      <c r="N789" s="126"/>
      <c r="O789" s="126"/>
      <c r="P789" s="126"/>
      <c r="Q789" s="126"/>
      <c r="R789" s="310" t="s">
        <v>3340</v>
      </c>
      <c r="S789" s="310"/>
      <c r="T789" s="311"/>
      <c r="U789" s="294"/>
      <c r="V789" s="312"/>
      <c r="W789" s="313"/>
      <c r="X789" s="313"/>
      <c r="Y789" s="313"/>
      <c r="Z789" s="313"/>
      <c r="AA789" s="313"/>
      <c r="AB789" s="313"/>
      <c r="AC789" s="313"/>
      <c r="AD789" s="313"/>
      <c r="AE789" s="313"/>
      <c r="AF789" s="314"/>
      <c r="AG789" s="122"/>
      <c r="AH789" s="115" t="s">
        <v>0</v>
      </c>
      <c r="AI789" s="341"/>
      <c r="AJ789" s="342"/>
      <c r="AK789" s="342"/>
      <c r="AL789" s="342"/>
      <c r="AM789" s="342"/>
      <c r="AN789" s="342"/>
      <c r="AO789" s="342"/>
      <c r="AP789" s="342"/>
      <c r="AQ789" s="342"/>
      <c r="AR789" s="342"/>
      <c r="AS789" s="342"/>
      <c r="AT789" s="342"/>
      <c r="AU789" s="342"/>
      <c r="AV789" s="342"/>
      <c r="AW789" s="342"/>
      <c r="AX789" s="342"/>
      <c r="AY789" s="342"/>
      <c r="AZ789" s="342"/>
      <c r="BA789" s="342"/>
      <c r="BB789" s="342"/>
      <c r="BC789" s="342"/>
      <c r="BD789" s="342"/>
      <c r="BE789" s="342"/>
      <c r="BF789" s="342"/>
      <c r="BG789" s="342"/>
      <c r="BH789" s="342"/>
      <c r="BI789" s="342"/>
      <c r="BJ789" s="345"/>
      <c r="BK789" s="200"/>
      <c r="BL789" s="130" t="str">
        <f>IF(BM789&lt;&gt;"","●","")</f>
        <v/>
      </c>
      <c r="BM789" s="132"/>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31"/>
      <c r="CW789" s="131"/>
      <c r="CX789" s="131"/>
      <c r="CY789" s="129"/>
      <c r="CZ789" s="129"/>
      <c r="DA789" s="129"/>
      <c r="DB789" s="129"/>
      <c r="DC789" s="129"/>
      <c r="DD789" s="129"/>
      <c r="DE789" s="129"/>
      <c r="DF789" s="129"/>
      <c r="DG789" s="129"/>
      <c r="DH789" s="129"/>
      <c r="DI789" s="129"/>
      <c r="DJ789" s="129"/>
      <c r="DK789" s="129"/>
      <c r="DL789" s="129"/>
      <c r="DM789" s="129"/>
      <c r="DN789" s="129"/>
      <c r="DO789" s="129"/>
      <c r="DP789" s="129"/>
      <c r="DQ789" s="129"/>
      <c r="DR789" s="129"/>
      <c r="DS789" s="129"/>
      <c r="DT789" s="129"/>
      <c r="DU789" s="129"/>
      <c r="DV789" s="129"/>
      <c r="DW789" s="129"/>
      <c r="DX789" s="129"/>
      <c r="DY789" s="129"/>
      <c r="DZ789" s="129"/>
      <c r="EA789" s="129"/>
      <c r="EB789" s="129"/>
      <c r="EC789" s="129"/>
      <c r="ED789" s="129"/>
      <c r="EE789" s="129"/>
      <c r="EF789" s="129"/>
      <c r="EG789" s="129"/>
      <c r="EH789" s="129"/>
      <c r="EI789" s="129"/>
      <c r="EJ789" s="129"/>
      <c r="EK789" s="129"/>
      <c r="EL789" s="129"/>
      <c r="EM789" s="129"/>
      <c r="EN789" s="129"/>
      <c r="EO789" s="129"/>
      <c r="EP789" s="129"/>
      <c r="EQ789" s="129"/>
      <c r="ER789" s="129"/>
      <c r="ES789" s="129"/>
      <c r="ET789" s="129"/>
      <c r="EU789" s="129"/>
      <c r="EV789" s="129"/>
      <c r="EW789" s="129"/>
    </row>
    <row r="790" spans="1:153" ht="2.25" customHeight="1" thickBot="1">
      <c r="A790" s="133"/>
      <c r="B790" s="126"/>
      <c r="C790" s="126"/>
      <c r="D790" s="126"/>
      <c r="E790" s="126"/>
      <c r="F790" s="137"/>
      <c r="G790" s="126"/>
      <c r="H790" s="126"/>
      <c r="I790" s="126"/>
      <c r="J790" s="126"/>
      <c r="K790" s="126"/>
      <c r="L790" s="126"/>
      <c r="M790" s="126"/>
      <c r="N790" s="126"/>
      <c r="O790" s="126"/>
      <c r="P790" s="126"/>
      <c r="Q790" s="126"/>
      <c r="R790" s="126"/>
      <c r="S790" s="126"/>
      <c r="T790" s="126"/>
      <c r="U790" s="299"/>
      <c r="V790" s="298"/>
      <c r="W790" s="298"/>
      <c r="X790" s="298"/>
      <c r="Y790" s="298"/>
      <c r="Z790" s="298"/>
      <c r="AA790" s="298"/>
      <c r="AB790" s="298"/>
      <c r="AC790" s="298"/>
      <c r="AD790" s="298"/>
      <c r="AE790" s="298"/>
      <c r="AF790" s="298"/>
      <c r="AG790" s="121"/>
      <c r="AH790" s="116"/>
      <c r="AI790" s="341"/>
      <c r="AJ790" s="342"/>
      <c r="AK790" s="342"/>
      <c r="AL790" s="342"/>
      <c r="AM790" s="342"/>
      <c r="AN790" s="342"/>
      <c r="AO790" s="342"/>
      <c r="AP790" s="342"/>
      <c r="AQ790" s="342"/>
      <c r="AR790" s="342"/>
      <c r="AS790" s="342"/>
      <c r="AT790" s="342"/>
      <c r="AU790" s="342"/>
      <c r="AV790" s="342"/>
      <c r="AW790" s="353"/>
      <c r="AX790" s="353"/>
      <c r="AY790" s="353"/>
      <c r="AZ790" s="353"/>
      <c r="BA790" s="353"/>
      <c r="BB790" s="353"/>
      <c r="BC790" s="353"/>
      <c r="BD790" s="353"/>
      <c r="BE790" s="353"/>
      <c r="BF790" s="353"/>
      <c r="BG790" s="353"/>
      <c r="BH790" s="353"/>
      <c r="BI790" s="353"/>
      <c r="BJ790" s="361"/>
      <c r="BK790" s="200"/>
      <c r="BL790" s="129"/>
      <c r="BM790" s="160"/>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c r="DH790" s="129"/>
      <c r="DI790" s="129"/>
      <c r="DJ790" s="129"/>
      <c r="DK790" s="129"/>
      <c r="DL790" s="129"/>
      <c r="DM790" s="129"/>
      <c r="DN790" s="129"/>
      <c r="DO790" s="129"/>
      <c r="DP790" s="129"/>
      <c r="DQ790" s="129"/>
      <c r="DR790" s="129"/>
      <c r="DS790" s="129"/>
      <c r="DT790" s="129"/>
      <c r="DU790" s="129"/>
      <c r="DV790" s="129"/>
      <c r="DW790" s="129"/>
      <c r="DX790" s="129"/>
      <c r="DY790" s="129"/>
      <c r="DZ790" s="129"/>
      <c r="EA790" s="129"/>
      <c r="EB790" s="129"/>
      <c r="EC790" s="129"/>
      <c r="ED790" s="129"/>
      <c r="EE790" s="129"/>
      <c r="EF790" s="129"/>
      <c r="EG790" s="129"/>
      <c r="EH790" s="129"/>
      <c r="EI790" s="129"/>
      <c r="EJ790" s="129"/>
      <c r="EK790" s="129"/>
      <c r="EL790" s="129"/>
      <c r="EM790" s="129"/>
      <c r="EN790" s="129"/>
      <c r="EO790" s="129"/>
      <c r="EP790" s="129"/>
      <c r="EQ790" s="129"/>
      <c r="ER790" s="129"/>
      <c r="ES790" s="129"/>
      <c r="ET790" s="129"/>
      <c r="EU790" s="129"/>
      <c r="EV790" s="129"/>
      <c r="EW790" s="129"/>
    </row>
    <row r="791" spans="1:153" ht="2.25" customHeight="1">
      <c r="A791" s="135"/>
      <c r="B791" s="291"/>
      <c r="C791" s="291"/>
      <c r="D791" s="291"/>
      <c r="E791" s="291"/>
      <c r="F791" s="136"/>
      <c r="G791" s="291"/>
      <c r="H791" s="291"/>
      <c r="I791" s="291"/>
      <c r="J791" s="291"/>
      <c r="K791" s="291"/>
      <c r="L791" s="291"/>
      <c r="M791" s="291"/>
      <c r="N791" s="291"/>
      <c r="O791" s="291"/>
      <c r="P791" s="291"/>
      <c r="Q791" s="291"/>
      <c r="R791" s="291"/>
      <c r="S791" s="291"/>
      <c r="T791" s="291"/>
      <c r="U791" s="296"/>
      <c r="V791" s="297"/>
      <c r="W791" s="297"/>
      <c r="X791" s="297"/>
      <c r="Y791" s="297"/>
      <c r="Z791" s="297"/>
      <c r="AA791" s="297"/>
      <c r="AB791" s="297"/>
      <c r="AC791" s="297"/>
      <c r="AD791" s="297"/>
      <c r="AE791" s="297"/>
      <c r="AF791" s="297"/>
      <c r="AG791" s="117"/>
      <c r="AH791" s="114"/>
      <c r="AI791" s="358"/>
      <c r="AJ791" s="359"/>
      <c r="AK791" s="359"/>
      <c r="AL791" s="359"/>
      <c r="AM791" s="359"/>
      <c r="AN791" s="359"/>
      <c r="AO791" s="359"/>
      <c r="AP791" s="359"/>
      <c r="AQ791" s="359"/>
      <c r="AR791" s="359"/>
      <c r="AS791" s="359"/>
      <c r="AT791" s="359"/>
      <c r="AU791" s="359"/>
      <c r="AV791" s="374"/>
      <c r="AW791" s="297"/>
      <c r="AX791" s="297"/>
      <c r="AY791" s="297"/>
      <c r="AZ791" s="297"/>
      <c r="BA791" s="297"/>
      <c r="BB791" s="297"/>
      <c r="BC791" s="297"/>
      <c r="BD791" s="297"/>
      <c r="BE791" s="297"/>
      <c r="BF791" s="297"/>
      <c r="BG791" s="297"/>
      <c r="BH791" s="297"/>
      <c r="BI791" s="117"/>
      <c r="BJ791" s="114"/>
      <c r="BK791" s="200"/>
      <c r="BL791" s="129"/>
      <c r="BM791" s="160"/>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c r="DH791" s="129"/>
      <c r="DI791" s="129"/>
      <c r="DJ791" s="129"/>
      <c r="DK791" s="129"/>
      <c r="DL791" s="129"/>
      <c r="DM791" s="129"/>
      <c r="DN791" s="129"/>
      <c r="DO791" s="129"/>
      <c r="DP791" s="129"/>
      <c r="DQ791" s="129"/>
      <c r="DR791" s="129"/>
      <c r="DS791" s="129"/>
      <c r="DT791" s="129"/>
      <c r="DU791" s="129"/>
      <c r="DV791" s="129"/>
      <c r="DW791" s="129"/>
      <c r="DX791" s="129"/>
      <c r="DY791" s="129"/>
      <c r="DZ791" s="129"/>
      <c r="EA791" s="129"/>
      <c r="EB791" s="129"/>
      <c r="EC791" s="129"/>
      <c r="ED791" s="129"/>
      <c r="EE791" s="129"/>
      <c r="EF791" s="129"/>
      <c r="EG791" s="129"/>
      <c r="EH791" s="129"/>
      <c r="EI791" s="129"/>
      <c r="EJ791" s="129"/>
      <c r="EK791" s="129"/>
      <c r="EL791" s="129"/>
      <c r="EM791" s="129"/>
      <c r="EN791" s="129"/>
      <c r="EO791" s="129"/>
      <c r="EP791" s="129"/>
      <c r="EQ791" s="129"/>
      <c r="ER791" s="129"/>
      <c r="ES791" s="129"/>
      <c r="ET791" s="129"/>
      <c r="EU791" s="129"/>
      <c r="EV791" s="129"/>
      <c r="EW791" s="129"/>
    </row>
    <row r="792" spans="1:153" ht="19.5" customHeight="1">
      <c r="A792" s="133" t="s">
        <v>90</v>
      </c>
      <c r="B792" s="126"/>
      <c r="C792" s="126"/>
      <c r="D792" s="126"/>
      <c r="E792" s="126"/>
      <c r="F792" s="137"/>
      <c r="G792" s="126"/>
      <c r="H792" s="126"/>
      <c r="I792" s="126"/>
      <c r="J792" s="126"/>
      <c r="K792" s="126"/>
      <c r="L792" s="126"/>
      <c r="M792" s="126"/>
      <c r="N792" s="126"/>
      <c r="O792" s="126"/>
      <c r="P792" s="126"/>
      <c r="Q792" s="126"/>
      <c r="R792" s="310" t="s">
        <v>3341</v>
      </c>
      <c r="S792" s="310"/>
      <c r="T792" s="311"/>
      <c r="U792" s="294"/>
      <c r="V792" s="312"/>
      <c r="W792" s="313"/>
      <c r="X792" s="313"/>
      <c r="Y792" s="313"/>
      <c r="Z792" s="313"/>
      <c r="AA792" s="313"/>
      <c r="AB792" s="313"/>
      <c r="AC792" s="313"/>
      <c r="AD792" s="313"/>
      <c r="AE792" s="313"/>
      <c r="AF792" s="314"/>
      <c r="AG792" s="122"/>
      <c r="AH792" s="115" t="s">
        <v>0</v>
      </c>
      <c r="AI792" s="341"/>
      <c r="AJ792" s="342"/>
      <c r="AK792" s="342"/>
      <c r="AL792" s="342"/>
      <c r="AM792" s="342"/>
      <c r="AN792" s="342"/>
      <c r="AO792" s="342"/>
      <c r="AP792" s="342"/>
      <c r="AQ792" s="342"/>
      <c r="AR792" s="342"/>
      <c r="AS792" s="342"/>
      <c r="AT792" s="342"/>
      <c r="AU792" s="342"/>
      <c r="AV792" s="351"/>
      <c r="AW792" s="295"/>
      <c r="AX792" s="312"/>
      <c r="AY792" s="313"/>
      <c r="AZ792" s="313"/>
      <c r="BA792" s="313"/>
      <c r="BB792" s="313"/>
      <c r="BC792" s="313"/>
      <c r="BD792" s="313"/>
      <c r="BE792" s="313"/>
      <c r="BF792" s="313"/>
      <c r="BG792" s="313"/>
      <c r="BH792" s="314"/>
      <c r="BI792" s="122"/>
      <c r="BJ792" s="115" t="s">
        <v>2</v>
      </c>
      <c r="BK792" s="200"/>
      <c r="BL792" s="130" t="str">
        <f>IF(BM792&lt;&gt;"","●","")</f>
        <v/>
      </c>
      <c r="BM792" s="132" t="str">
        <f>IF(OR(AND(OR(V792=0,V792=""),AX792&gt;0),AND(V792&gt;0,OR(AX792=0,AX792=""))),"「レセプト件数」、「算定回数」のいずれかが「0」か「空白」となっていますが、それ以外が1以上となっています。正しいレセプト件数・算定回数をご記入ください。",IF(OR(V792&gt;AX792),"「算定回数」が「レセプト件数」よりも小さくなっています。算定レセプトにおける算定回数をご記入ください。",""))</f>
        <v/>
      </c>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31"/>
      <c r="CW792" s="131"/>
      <c r="CX792" s="131"/>
      <c r="CY792" s="129"/>
      <c r="CZ792" s="129"/>
      <c r="DA792" s="129"/>
      <c r="DB792" s="129"/>
      <c r="DC792" s="129"/>
      <c r="DD792" s="129"/>
      <c r="DE792" s="129"/>
      <c r="DF792" s="129"/>
      <c r="DG792" s="129"/>
      <c r="DH792" s="129"/>
      <c r="DI792" s="129"/>
      <c r="DJ792" s="129"/>
      <c r="DK792" s="129"/>
      <c r="DL792" s="129"/>
      <c r="DM792" s="129"/>
      <c r="DN792" s="129"/>
      <c r="DO792" s="129"/>
      <c r="DP792" s="129"/>
      <c r="DQ792" s="129"/>
      <c r="DR792" s="129"/>
      <c r="DS792" s="129"/>
      <c r="DT792" s="129"/>
      <c r="DU792" s="129"/>
      <c r="DV792" s="129"/>
      <c r="DW792" s="129"/>
      <c r="DX792" s="129"/>
      <c r="DY792" s="129"/>
      <c r="DZ792" s="129"/>
      <c r="EA792" s="129"/>
      <c r="EB792" s="129"/>
      <c r="EC792" s="129"/>
      <c r="ED792" s="129"/>
      <c r="EE792" s="129"/>
      <c r="EF792" s="129"/>
      <c r="EG792" s="129"/>
      <c r="EH792" s="129"/>
      <c r="EI792" s="129"/>
      <c r="EJ792" s="129"/>
      <c r="EK792" s="129"/>
      <c r="EL792" s="129"/>
      <c r="EM792" s="129"/>
      <c r="EN792" s="129"/>
      <c r="EO792" s="129"/>
      <c r="EP792" s="129"/>
      <c r="EQ792" s="129"/>
      <c r="ER792" s="129"/>
      <c r="ES792" s="129"/>
      <c r="ET792" s="129"/>
      <c r="EU792" s="129"/>
      <c r="EV792" s="129"/>
      <c r="EW792" s="129"/>
    </row>
    <row r="793" spans="1:153" ht="2.25" customHeight="1" thickBot="1">
      <c r="A793" s="133"/>
      <c r="B793" s="126"/>
      <c r="C793" s="126"/>
      <c r="D793" s="126"/>
      <c r="E793" s="126"/>
      <c r="F793" s="137"/>
      <c r="G793" s="126"/>
      <c r="H793" s="126"/>
      <c r="I793" s="126"/>
      <c r="J793" s="126"/>
      <c r="K793" s="126"/>
      <c r="L793" s="126"/>
      <c r="M793" s="126"/>
      <c r="N793" s="126"/>
      <c r="O793" s="126"/>
      <c r="P793" s="126"/>
      <c r="Q793" s="126"/>
      <c r="R793" s="126"/>
      <c r="S793" s="126"/>
      <c r="T793" s="126"/>
      <c r="U793" s="299"/>
      <c r="V793" s="298"/>
      <c r="W793" s="298"/>
      <c r="X793" s="298"/>
      <c r="Y793" s="298"/>
      <c r="Z793" s="298"/>
      <c r="AA793" s="298"/>
      <c r="AB793" s="298"/>
      <c r="AC793" s="298"/>
      <c r="AD793" s="298"/>
      <c r="AE793" s="298"/>
      <c r="AF793" s="298"/>
      <c r="AG793" s="121"/>
      <c r="AH793" s="116"/>
      <c r="AI793" s="346"/>
      <c r="AJ793" s="347"/>
      <c r="AK793" s="347"/>
      <c r="AL793" s="347"/>
      <c r="AM793" s="347"/>
      <c r="AN793" s="347"/>
      <c r="AO793" s="347"/>
      <c r="AP793" s="347"/>
      <c r="AQ793" s="347"/>
      <c r="AR793" s="347"/>
      <c r="AS793" s="347"/>
      <c r="AT793" s="347"/>
      <c r="AU793" s="347"/>
      <c r="AV793" s="375"/>
      <c r="AW793" s="298"/>
      <c r="AX793" s="298"/>
      <c r="AY793" s="298"/>
      <c r="AZ793" s="298"/>
      <c r="BA793" s="298"/>
      <c r="BB793" s="298"/>
      <c r="BC793" s="298"/>
      <c r="BD793" s="298"/>
      <c r="BE793" s="298"/>
      <c r="BF793" s="298"/>
      <c r="BG793" s="298"/>
      <c r="BH793" s="298"/>
      <c r="BI793" s="121"/>
      <c r="BJ793" s="116"/>
      <c r="BK793" s="200"/>
      <c r="BL793" s="129"/>
      <c r="BM793" s="160"/>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c r="DH793" s="129"/>
      <c r="DI793" s="129"/>
      <c r="DJ793" s="129"/>
      <c r="DK793" s="129"/>
      <c r="DL793" s="129"/>
      <c r="DM793" s="129"/>
      <c r="DN793" s="129"/>
      <c r="DO793" s="129"/>
      <c r="DP793" s="129"/>
      <c r="DQ793" s="129"/>
      <c r="DR793" s="129"/>
      <c r="DS793" s="129"/>
      <c r="DT793" s="129"/>
      <c r="DU793" s="129"/>
      <c r="DV793" s="129"/>
      <c r="DW793" s="129"/>
      <c r="DX793" s="129"/>
      <c r="DY793" s="129"/>
      <c r="DZ793" s="129"/>
      <c r="EA793" s="129"/>
      <c r="EB793" s="129"/>
      <c r="EC793" s="129"/>
      <c r="ED793" s="129"/>
      <c r="EE793" s="129"/>
      <c r="EF793" s="129"/>
      <c r="EG793" s="129"/>
      <c r="EH793" s="129"/>
      <c r="EI793" s="129"/>
      <c r="EJ793" s="129"/>
      <c r="EK793" s="129"/>
      <c r="EL793" s="129"/>
      <c r="EM793" s="129"/>
      <c r="EN793" s="129"/>
      <c r="EO793" s="129"/>
      <c r="EP793" s="129"/>
      <c r="EQ793" s="129"/>
      <c r="ER793" s="129"/>
      <c r="ES793" s="129"/>
      <c r="ET793" s="129"/>
      <c r="EU793" s="129"/>
      <c r="EV793" s="129"/>
      <c r="EW793" s="129"/>
    </row>
    <row r="794" spans="1:153" ht="2.25" customHeight="1">
      <c r="A794" s="135"/>
      <c r="B794" s="291"/>
      <c r="C794" s="291"/>
      <c r="D794" s="291"/>
      <c r="E794" s="291"/>
      <c r="F794" s="136"/>
      <c r="G794" s="291"/>
      <c r="H794" s="291"/>
      <c r="I794" s="291"/>
      <c r="J794" s="291"/>
      <c r="K794" s="291"/>
      <c r="L794" s="291"/>
      <c r="M794" s="291"/>
      <c r="N794" s="291"/>
      <c r="O794" s="291"/>
      <c r="P794" s="291"/>
      <c r="Q794" s="291"/>
      <c r="R794" s="291"/>
      <c r="S794" s="291"/>
      <c r="T794" s="291"/>
      <c r="U794" s="296"/>
      <c r="V794" s="297"/>
      <c r="W794" s="297"/>
      <c r="X794" s="297"/>
      <c r="Y794" s="297"/>
      <c r="Z794" s="297"/>
      <c r="AA794" s="297"/>
      <c r="AB794" s="297"/>
      <c r="AC794" s="297"/>
      <c r="AD794" s="297"/>
      <c r="AE794" s="297"/>
      <c r="AF794" s="297"/>
      <c r="AG794" s="117"/>
      <c r="AH794" s="114"/>
      <c r="AI794" s="341"/>
      <c r="AJ794" s="342"/>
      <c r="AK794" s="342"/>
      <c r="AL794" s="342"/>
      <c r="AM794" s="342"/>
      <c r="AN794" s="342"/>
      <c r="AO794" s="342"/>
      <c r="AP794" s="342"/>
      <c r="AQ794" s="342"/>
      <c r="AR794" s="342"/>
      <c r="AS794" s="342"/>
      <c r="AT794" s="342"/>
      <c r="AU794" s="342"/>
      <c r="AV794" s="342"/>
      <c r="AW794" s="343"/>
      <c r="AX794" s="343"/>
      <c r="AY794" s="343"/>
      <c r="AZ794" s="343"/>
      <c r="BA794" s="343"/>
      <c r="BB794" s="343"/>
      <c r="BC794" s="343"/>
      <c r="BD794" s="343"/>
      <c r="BE794" s="343"/>
      <c r="BF794" s="343"/>
      <c r="BG794" s="343"/>
      <c r="BH794" s="343"/>
      <c r="BI794" s="343"/>
      <c r="BJ794" s="344"/>
      <c r="BK794" s="200"/>
      <c r="BL794" s="129"/>
      <c r="BM794" s="160"/>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c r="DH794" s="129"/>
      <c r="DI794" s="129"/>
      <c r="DJ794" s="129"/>
      <c r="DK794" s="129"/>
      <c r="DL794" s="129"/>
      <c r="DM794" s="129"/>
      <c r="DN794" s="129"/>
      <c r="DO794" s="129"/>
      <c r="DP794" s="129"/>
      <c r="DQ794" s="129"/>
      <c r="DR794" s="129"/>
      <c r="DS794" s="129"/>
      <c r="DT794" s="129"/>
      <c r="DU794" s="129"/>
      <c r="DV794" s="129"/>
      <c r="DW794" s="129"/>
      <c r="DX794" s="129"/>
      <c r="DY794" s="129"/>
      <c r="DZ794" s="129"/>
      <c r="EA794" s="129"/>
      <c r="EB794" s="129"/>
      <c r="EC794" s="129"/>
      <c r="ED794" s="129"/>
      <c r="EE794" s="129"/>
      <c r="EF794" s="129"/>
      <c r="EG794" s="129"/>
      <c r="EH794" s="129"/>
      <c r="EI794" s="129"/>
      <c r="EJ794" s="129"/>
      <c r="EK794" s="129"/>
      <c r="EL794" s="129"/>
      <c r="EM794" s="129"/>
      <c r="EN794" s="129"/>
      <c r="EO794" s="129"/>
      <c r="EP794" s="129"/>
      <c r="EQ794" s="129"/>
      <c r="ER794" s="129"/>
      <c r="ES794" s="129"/>
      <c r="ET794" s="129"/>
      <c r="EU794" s="129"/>
      <c r="EV794" s="129"/>
      <c r="EW794" s="129"/>
    </row>
    <row r="795" spans="1:153" ht="19.5" customHeight="1">
      <c r="A795" s="133" t="s">
        <v>91</v>
      </c>
      <c r="B795" s="126"/>
      <c r="C795" s="126"/>
      <c r="D795" s="126"/>
      <c r="E795" s="126"/>
      <c r="F795" s="137"/>
      <c r="G795" s="126"/>
      <c r="H795" s="126"/>
      <c r="I795" s="126"/>
      <c r="J795" s="126"/>
      <c r="K795" s="126"/>
      <c r="L795" s="126"/>
      <c r="M795" s="126"/>
      <c r="N795" s="126"/>
      <c r="O795" s="126"/>
      <c r="P795" s="126"/>
      <c r="Q795" s="126"/>
      <c r="R795" s="310" t="s">
        <v>3342</v>
      </c>
      <c r="S795" s="310"/>
      <c r="T795" s="311"/>
      <c r="U795" s="294"/>
      <c r="V795" s="312"/>
      <c r="W795" s="313"/>
      <c r="X795" s="313"/>
      <c r="Y795" s="313"/>
      <c r="Z795" s="313"/>
      <c r="AA795" s="313"/>
      <c r="AB795" s="313"/>
      <c r="AC795" s="313"/>
      <c r="AD795" s="313"/>
      <c r="AE795" s="313"/>
      <c r="AF795" s="314"/>
      <c r="AG795" s="122"/>
      <c r="AH795" s="115" t="s">
        <v>0</v>
      </c>
      <c r="AI795" s="341"/>
      <c r="AJ795" s="342"/>
      <c r="AK795" s="342"/>
      <c r="AL795" s="342"/>
      <c r="AM795" s="342"/>
      <c r="AN795" s="342"/>
      <c r="AO795" s="342"/>
      <c r="AP795" s="342"/>
      <c r="AQ795" s="342"/>
      <c r="AR795" s="342"/>
      <c r="AS795" s="342"/>
      <c r="AT795" s="342"/>
      <c r="AU795" s="342"/>
      <c r="AV795" s="342"/>
      <c r="AW795" s="342"/>
      <c r="AX795" s="342"/>
      <c r="AY795" s="342"/>
      <c r="AZ795" s="342"/>
      <c r="BA795" s="342"/>
      <c r="BB795" s="342"/>
      <c r="BC795" s="342"/>
      <c r="BD795" s="342"/>
      <c r="BE795" s="342"/>
      <c r="BF795" s="342"/>
      <c r="BG795" s="342"/>
      <c r="BH795" s="342"/>
      <c r="BI795" s="342"/>
      <c r="BJ795" s="345"/>
      <c r="BK795" s="200"/>
      <c r="BL795" s="130" t="str">
        <f>IF(BM795&lt;&gt;"","●","")</f>
        <v/>
      </c>
      <c r="BM795" s="132" t="str">
        <f>IF(AND(OR(V795=0,V795=""),OR(V798+V801&gt;0,AJ798+AJ801&gt;0,AX798+AX801&gt;0)),"当該項目の「レセプト件数」が「0」か「空白」となっていますが、内訳の項目の「レセプト件数」、「算定日数」、「算定回数」のいずれかが1以上となっています。正しいレセプト件数をご記入ください。",IF(COUNTIF(BL798:BL801,"●")&gt;0,"内訳の項目に記入内容の見直しが必要な欄があります。メッセージの内容をご確認のうえ、適宜、ご修正ください。",IF(OR(V795&lt;MAX(V798,V801),V795&gt;V798+V801),"当該項目の「レセプト件数」が、内訳の個別の項目の数値を下回っているか、内訳の合計よりも大きくなっています。正しいレセプト件数をご記入ください。","")))</f>
        <v/>
      </c>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31"/>
      <c r="CW795" s="131"/>
      <c r="CX795" s="131"/>
      <c r="CY795" s="129"/>
      <c r="CZ795" s="129"/>
      <c r="DA795" s="129"/>
      <c r="DB795" s="129"/>
      <c r="DC795" s="129"/>
      <c r="DD795" s="129"/>
      <c r="DE795" s="129"/>
      <c r="DF795" s="129"/>
      <c r="DG795" s="129"/>
      <c r="DH795" s="129"/>
      <c r="DI795" s="129"/>
      <c r="DJ795" s="129"/>
      <c r="DK795" s="129"/>
      <c r="DL795" s="129"/>
      <c r="DM795" s="129"/>
      <c r="DN795" s="129"/>
      <c r="DO795" s="129"/>
      <c r="DP795" s="129"/>
      <c r="DQ795" s="129"/>
      <c r="DR795" s="129"/>
      <c r="DS795" s="129"/>
      <c r="DT795" s="129"/>
      <c r="DU795" s="129"/>
      <c r="DV795" s="129"/>
      <c r="DW795" s="129"/>
      <c r="DX795" s="129"/>
      <c r="DY795" s="129"/>
      <c r="DZ795" s="129"/>
      <c r="EA795" s="129"/>
      <c r="EB795" s="129"/>
      <c r="EC795" s="129"/>
      <c r="ED795" s="129"/>
      <c r="EE795" s="129"/>
      <c r="EF795" s="129"/>
      <c r="EG795" s="129"/>
      <c r="EH795" s="129"/>
      <c r="EI795" s="129"/>
      <c r="EJ795" s="129"/>
      <c r="EK795" s="129"/>
      <c r="EL795" s="129"/>
      <c r="EM795" s="129"/>
      <c r="EN795" s="129"/>
      <c r="EO795" s="129"/>
      <c r="EP795" s="129"/>
      <c r="EQ795" s="129"/>
      <c r="ER795" s="129"/>
      <c r="ES795" s="129"/>
      <c r="ET795" s="129"/>
      <c r="EU795" s="129"/>
      <c r="EV795" s="129"/>
      <c r="EW795" s="129"/>
    </row>
    <row r="796" spans="1:153" ht="2.25" customHeight="1" thickBot="1">
      <c r="A796" s="133"/>
      <c r="B796" s="126"/>
      <c r="C796" s="126"/>
      <c r="D796" s="126"/>
      <c r="E796" s="126"/>
      <c r="F796" s="137"/>
      <c r="G796" s="126"/>
      <c r="H796" s="126"/>
      <c r="I796" s="126"/>
      <c r="J796" s="126"/>
      <c r="K796" s="126"/>
      <c r="L796" s="126"/>
      <c r="M796" s="126"/>
      <c r="N796" s="126"/>
      <c r="O796" s="126"/>
      <c r="P796" s="126"/>
      <c r="Q796" s="126"/>
      <c r="R796" s="126"/>
      <c r="S796" s="126"/>
      <c r="T796" s="126"/>
      <c r="U796" s="299"/>
      <c r="V796" s="298"/>
      <c r="W796" s="298"/>
      <c r="X796" s="298"/>
      <c r="Y796" s="298"/>
      <c r="Z796" s="298"/>
      <c r="AA796" s="298"/>
      <c r="AB796" s="298"/>
      <c r="AC796" s="298"/>
      <c r="AD796" s="298"/>
      <c r="AE796" s="298"/>
      <c r="AF796" s="298"/>
      <c r="AG796" s="121"/>
      <c r="AH796" s="116"/>
      <c r="AI796" s="352"/>
      <c r="AJ796" s="353"/>
      <c r="AK796" s="353"/>
      <c r="AL796" s="353"/>
      <c r="AM796" s="353"/>
      <c r="AN796" s="353"/>
      <c r="AO796" s="353"/>
      <c r="AP796" s="353"/>
      <c r="AQ796" s="353"/>
      <c r="AR796" s="353"/>
      <c r="AS796" s="353"/>
      <c r="AT796" s="353"/>
      <c r="AU796" s="353"/>
      <c r="AV796" s="353"/>
      <c r="AW796" s="353"/>
      <c r="AX796" s="353"/>
      <c r="AY796" s="353"/>
      <c r="AZ796" s="353"/>
      <c r="BA796" s="353"/>
      <c r="BB796" s="353"/>
      <c r="BC796" s="353"/>
      <c r="BD796" s="353"/>
      <c r="BE796" s="353"/>
      <c r="BF796" s="353"/>
      <c r="BG796" s="353"/>
      <c r="BH796" s="353"/>
      <c r="BI796" s="353"/>
      <c r="BJ796" s="361"/>
      <c r="BK796" s="200"/>
      <c r="BL796" s="129"/>
      <c r="BM796" s="160"/>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c r="DH796" s="129"/>
      <c r="DI796" s="129"/>
      <c r="DJ796" s="129"/>
      <c r="DK796" s="129"/>
      <c r="DL796" s="129"/>
      <c r="DM796" s="129"/>
      <c r="DN796" s="129"/>
      <c r="DO796" s="129"/>
      <c r="DP796" s="129"/>
      <c r="DQ796" s="129"/>
      <c r="DR796" s="129"/>
      <c r="DS796" s="129"/>
      <c r="DT796" s="129"/>
      <c r="DU796" s="129"/>
      <c r="DV796" s="129"/>
      <c r="DW796" s="129"/>
      <c r="DX796" s="129"/>
      <c r="DY796" s="129"/>
      <c r="DZ796" s="129"/>
      <c r="EA796" s="129"/>
      <c r="EB796" s="129"/>
      <c r="EC796" s="129"/>
      <c r="ED796" s="129"/>
      <c r="EE796" s="129"/>
      <c r="EF796" s="129"/>
      <c r="EG796" s="129"/>
      <c r="EH796" s="129"/>
      <c r="EI796" s="129"/>
      <c r="EJ796" s="129"/>
      <c r="EK796" s="129"/>
      <c r="EL796" s="129"/>
      <c r="EM796" s="129"/>
      <c r="EN796" s="129"/>
      <c r="EO796" s="129"/>
      <c r="EP796" s="129"/>
      <c r="EQ796" s="129"/>
      <c r="ER796" s="129"/>
      <c r="ES796" s="129"/>
      <c r="ET796" s="129"/>
      <c r="EU796" s="129"/>
      <c r="EV796" s="129"/>
      <c r="EW796" s="129"/>
    </row>
    <row r="797" spans="1:153" ht="2.25" customHeight="1">
      <c r="A797" s="50"/>
      <c r="B797" s="291"/>
      <c r="C797" s="291"/>
      <c r="D797" s="291"/>
      <c r="E797" s="291"/>
      <c r="F797" s="136"/>
      <c r="G797" s="291"/>
      <c r="H797" s="291"/>
      <c r="I797" s="291"/>
      <c r="J797" s="291"/>
      <c r="K797" s="291"/>
      <c r="L797" s="291"/>
      <c r="M797" s="291"/>
      <c r="N797" s="291"/>
      <c r="O797" s="291"/>
      <c r="P797" s="291"/>
      <c r="Q797" s="291"/>
      <c r="R797" s="291"/>
      <c r="S797" s="291"/>
      <c r="T797" s="291"/>
      <c r="U797" s="296"/>
      <c r="V797" s="297"/>
      <c r="W797" s="297"/>
      <c r="X797" s="297"/>
      <c r="Y797" s="297"/>
      <c r="Z797" s="297"/>
      <c r="AA797" s="297"/>
      <c r="AB797" s="297"/>
      <c r="AC797" s="297"/>
      <c r="AD797" s="297"/>
      <c r="AE797" s="297"/>
      <c r="AF797" s="297"/>
      <c r="AG797" s="117"/>
      <c r="AH797" s="114"/>
      <c r="AI797" s="296"/>
      <c r="AJ797" s="297"/>
      <c r="AK797" s="297"/>
      <c r="AL797" s="297"/>
      <c r="AM797" s="297"/>
      <c r="AN797" s="297"/>
      <c r="AO797" s="297"/>
      <c r="AP797" s="297"/>
      <c r="AQ797" s="297"/>
      <c r="AR797" s="297"/>
      <c r="AS797" s="297"/>
      <c r="AT797" s="297"/>
      <c r="AU797" s="117"/>
      <c r="AV797" s="114"/>
      <c r="AW797" s="297"/>
      <c r="AX797" s="297"/>
      <c r="AY797" s="297"/>
      <c r="AZ797" s="297"/>
      <c r="BA797" s="297"/>
      <c r="BB797" s="297"/>
      <c r="BC797" s="297"/>
      <c r="BD797" s="297"/>
      <c r="BE797" s="297"/>
      <c r="BF797" s="297"/>
      <c r="BG797" s="297"/>
      <c r="BH797" s="297"/>
      <c r="BI797" s="117"/>
      <c r="BJ797" s="114"/>
      <c r="BK797" s="200"/>
      <c r="BL797" s="129"/>
      <c r="BM797" s="160"/>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c r="DH797" s="129"/>
      <c r="DI797" s="129"/>
      <c r="DJ797" s="129"/>
      <c r="DK797" s="129"/>
      <c r="DL797" s="129"/>
      <c r="DM797" s="129"/>
      <c r="DN797" s="129"/>
      <c r="DO797" s="129"/>
      <c r="DP797" s="129"/>
      <c r="DQ797" s="129"/>
      <c r="DR797" s="129"/>
      <c r="DS797" s="129"/>
      <c r="DT797" s="129"/>
      <c r="DU797" s="129"/>
      <c r="DV797" s="129"/>
      <c r="DW797" s="129"/>
      <c r="DX797" s="129"/>
      <c r="DY797" s="129"/>
      <c r="DZ797" s="129"/>
      <c r="EA797" s="129"/>
      <c r="EB797" s="129"/>
      <c r="EC797" s="129"/>
      <c r="ED797" s="129"/>
      <c r="EE797" s="129"/>
      <c r="EF797" s="129"/>
      <c r="EG797" s="129"/>
      <c r="EH797" s="129"/>
      <c r="EI797" s="129"/>
      <c r="EJ797" s="129"/>
      <c r="EK797" s="129"/>
      <c r="EL797" s="129"/>
      <c r="EM797" s="129"/>
      <c r="EN797" s="129"/>
      <c r="EO797" s="129"/>
      <c r="EP797" s="129"/>
      <c r="EQ797" s="129"/>
      <c r="ER797" s="129"/>
      <c r="ES797" s="129"/>
      <c r="ET797" s="129"/>
      <c r="EU797" s="129"/>
      <c r="EV797" s="129"/>
      <c r="EW797" s="129"/>
    </row>
    <row r="798" spans="1:153" ht="19.5" customHeight="1">
      <c r="A798" s="45"/>
      <c r="B798" s="126" t="s">
        <v>31</v>
      </c>
      <c r="C798" s="126"/>
      <c r="D798" s="126"/>
      <c r="E798" s="126"/>
      <c r="F798" s="137"/>
      <c r="G798" s="126"/>
      <c r="H798" s="126"/>
      <c r="I798" s="126"/>
      <c r="J798" s="126"/>
      <c r="K798" s="126"/>
      <c r="L798" s="126"/>
      <c r="M798" s="126"/>
      <c r="N798" s="126"/>
      <c r="O798" s="126"/>
      <c r="P798" s="126"/>
      <c r="Q798" s="126"/>
      <c r="R798" s="310" t="s">
        <v>3343</v>
      </c>
      <c r="S798" s="310"/>
      <c r="T798" s="311"/>
      <c r="U798" s="294"/>
      <c r="V798" s="312"/>
      <c r="W798" s="313"/>
      <c r="X798" s="313"/>
      <c r="Y798" s="313"/>
      <c r="Z798" s="313"/>
      <c r="AA798" s="313"/>
      <c r="AB798" s="313"/>
      <c r="AC798" s="313"/>
      <c r="AD798" s="313"/>
      <c r="AE798" s="313"/>
      <c r="AF798" s="314"/>
      <c r="AG798" s="120"/>
      <c r="AH798" s="115" t="s">
        <v>6391</v>
      </c>
      <c r="AI798" s="118"/>
      <c r="AJ798" s="312"/>
      <c r="AK798" s="313"/>
      <c r="AL798" s="313"/>
      <c r="AM798" s="313"/>
      <c r="AN798" s="313"/>
      <c r="AO798" s="313"/>
      <c r="AP798" s="313"/>
      <c r="AQ798" s="313"/>
      <c r="AR798" s="313"/>
      <c r="AS798" s="313"/>
      <c r="AT798" s="314"/>
      <c r="AU798" s="120"/>
      <c r="AV798" s="115" t="s">
        <v>6392</v>
      </c>
      <c r="AW798" s="119"/>
      <c r="AX798" s="312"/>
      <c r="AY798" s="313"/>
      <c r="AZ798" s="313"/>
      <c r="BA798" s="313"/>
      <c r="BB798" s="313"/>
      <c r="BC798" s="313"/>
      <c r="BD798" s="313"/>
      <c r="BE798" s="313"/>
      <c r="BF798" s="313"/>
      <c r="BG798" s="313"/>
      <c r="BH798" s="314"/>
      <c r="BI798" s="122"/>
      <c r="BJ798" s="115" t="s">
        <v>2</v>
      </c>
      <c r="BK798" s="200"/>
      <c r="BL798" s="130" t="str">
        <f>IF(BM798&lt;&gt;"","●","")</f>
        <v/>
      </c>
      <c r="BM798" s="132" t="str">
        <f>IF(OR(AND(OR(V798=0,V798=""),OR(AJ798&gt;0,AX798&gt;0)),AND(OR(V798&gt;0,AX798&gt;0),OR(AJ798=0,AJ798="")),AND(OR(V798&gt;0,AJ798&gt;0),OR(AX798=0,AX798=""))),"「レセプト件数」、「算定日数」、「算定回数」のいずれかが「0」か「空白」となっていますが、それ以外が1以上となっています。正しいレセプト件数・算定日数・算定回数をご記入ください。",IF(OR(V798&gt;AJ798,V798&gt;AX798),"「算定日数」あるいは「算定回数」が「レセプト件数」よりも小さくなっています。算定レセプトにおける算定日数・算定回数をご記入ください。",IF(AJ798&gt;AX798,"「算定回数」が「算定日数」よりも小さくなっています。算定日数における算定回数をご記入ください。","")))</f>
        <v/>
      </c>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31"/>
      <c r="CW798" s="131"/>
      <c r="CX798" s="131"/>
      <c r="CY798" s="129"/>
      <c r="CZ798" s="129"/>
      <c r="DA798" s="129"/>
      <c r="DB798" s="129"/>
      <c r="DC798" s="129"/>
      <c r="DD798" s="129"/>
      <c r="DE798" s="129"/>
      <c r="DF798" s="129"/>
      <c r="DG798" s="129"/>
      <c r="DH798" s="129"/>
      <c r="DI798" s="129"/>
      <c r="DJ798" s="129"/>
      <c r="DK798" s="129"/>
      <c r="DL798" s="129"/>
      <c r="DM798" s="129"/>
      <c r="DN798" s="129"/>
      <c r="DO798" s="129"/>
      <c r="DP798" s="129"/>
      <c r="DQ798" s="129"/>
      <c r="DR798" s="129"/>
      <c r="DS798" s="129"/>
      <c r="DT798" s="129"/>
      <c r="DU798" s="129"/>
      <c r="DV798" s="129"/>
      <c r="DW798" s="129"/>
      <c r="DX798" s="129"/>
      <c r="DY798" s="129"/>
      <c r="DZ798" s="129"/>
      <c r="EA798" s="129"/>
      <c r="EB798" s="129"/>
      <c r="EC798" s="129"/>
      <c r="ED798" s="129"/>
      <c r="EE798" s="129"/>
      <c r="EF798" s="129"/>
      <c r="EG798" s="129"/>
      <c r="EH798" s="129"/>
      <c r="EI798" s="129"/>
      <c r="EJ798" s="129"/>
      <c r="EK798" s="129"/>
      <c r="EL798" s="129"/>
      <c r="EM798" s="129"/>
      <c r="EN798" s="129"/>
      <c r="EO798" s="129"/>
      <c r="EP798" s="129"/>
      <c r="EQ798" s="129"/>
      <c r="ER798" s="129"/>
      <c r="ES798" s="129"/>
      <c r="ET798" s="129"/>
      <c r="EU798" s="129"/>
      <c r="EV798" s="129"/>
      <c r="EW798" s="129"/>
    </row>
    <row r="799" spans="1:153" ht="2.25" customHeight="1" thickBot="1">
      <c r="A799" s="45"/>
      <c r="B799" s="126"/>
      <c r="C799" s="126"/>
      <c r="D799" s="126"/>
      <c r="E799" s="126"/>
      <c r="F799" s="137"/>
      <c r="G799" s="126"/>
      <c r="H799" s="126"/>
      <c r="I799" s="126"/>
      <c r="J799" s="126"/>
      <c r="K799" s="126"/>
      <c r="L799" s="126"/>
      <c r="M799" s="126"/>
      <c r="N799" s="126"/>
      <c r="O799" s="126"/>
      <c r="P799" s="126"/>
      <c r="Q799" s="126"/>
      <c r="R799" s="126"/>
      <c r="S799" s="126"/>
      <c r="T799" s="126"/>
      <c r="U799" s="299"/>
      <c r="V799" s="298"/>
      <c r="W799" s="298"/>
      <c r="X799" s="298"/>
      <c r="Y799" s="298"/>
      <c r="Z799" s="298"/>
      <c r="AA799" s="298"/>
      <c r="AB799" s="298"/>
      <c r="AC799" s="298"/>
      <c r="AD799" s="298"/>
      <c r="AE799" s="298"/>
      <c r="AF799" s="298"/>
      <c r="AG799" s="121"/>
      <c r="AH799" s="116"/>
      <c r="AI799" s="299"/>
      <c r="AJ799" s="298"/>
      <c r="AK799" s="298"/>
      <c r="AL799" s="298"/>
      <c r="AM799" s="298"/>
      <c r="AN799" s="298"/>
      <c r="AO799" s="298"/>
      <c r="AP799" s="298"/>
      <c r="AQ799" s="298"/>
      <c r="AR799" s="298"/>
      <c r="AS799" s="298"/>
      <c r="AT799" s="298"/>
      <c r="AU799" s="121"/>
      <c r="AV799" s="116"/>
      <c r="AW799" s="298"/>
      <c r="AX799" s="298"/>
      <c r="AY799" s="298"/>
      <c r="AZ799" s="298"/>
      <c r="BA799" s="298"/>
      <c r="BB799" s="298"/>
      <c r="BC799" s="298"/>
      <c r="BD799" s="298"/>
      <c r="BE799" s="298"/>
      <c r="BF799" s="298"/>
      <c r="BG799" s="298"/>
      <c r="BH799" s="298"/>
      <c r="BI799" s="121"/>
      <c r="BJ799" s="116"/>
      <c r="BK799" s="200"/>
      <c r="BL799" s="129"/>
      <c r="BM799" s="160"/>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c r="DH799" s="129"/>
      <c r="DI799" s="129"/>
      <c r="DJ799" s="129"/>
      <c r="DK799" s="129"/>
      <c r="DL799" s="129"/>
      <c r="DM799" s="129"/>
      <c r="DN799" s="129"/>
      <c r="DO799" s="129"/>
      <c r="DP799" s="129"/>
      <c r="DQ799" s="129"/>
      <c r="DR799" s="129"/>
      <c r="DS799" s="129"/>
      <c r="DT799" s="129"/>
      <c r="DU799" s="129"/>
      <c r="DV799" s="129"/>
      <c r="DW799" s="129"/>
      <c r="DX799" s="129"/>
      <c r="DY799" s="129"/>
      <c r="DZ799" s="129"/>
      <c r="EA799" s="129"/>
      <c r="EB799" s="129"/>
      <c r="EC799" s="129"/>
      <c r="ED799" s="129"/>
      <c r="EE799" s="129"/>
      <c r="EF799" s="129"/>
      <c r="EG799" s="129"/>
      <c r="EH799" s="129"/>
      <c r="EI799" s="129"/>
      <c r="EJ799" s="129"/>
      <c r="EK799" s="129"/>
      <c r="EL799" s="129"/>
      <c r="EM799" s="129"/>
      <c r="EN799" s="129"/>
      <c r="EO799" s="129"/>
      <c r="EP799" s="129"/>
      <c r="EQ799" s="129"/>
      <c r="ER799" s="129"/>
      <c r="ES799" s="129"/>
      <c r="ET799" s="129"/>
      <c r="EU799" s="129"/>
      <c r="EV799" s="129"/>
      <c r="EW799" s="129"/>
    </row>
    <row r="800" spans="1:153" ht="2.25" customHeight="1">
      <c r="A800" s="50"/>
      <c r="B800" s="291"/>
      <c r="C800" s="291"/>
      <c r="D800" s="291"/>
      <c r="E800" s="291"/>
      <c r="F800" s="136"/>
      <c r="G800" s="291"/>
      <c r="H800" s="291"/>
      <c r="I800" s="291"/>
      <c r="J800" s="291"/>
      <c r="K800" s="291"/>
      <c r="L800" s="291"/>
      <c r="M800" s="291"/>
      <c r="N800" s="291"/>
      <c r="O800" s="291"/>
      <c r="P800" s="291"/>
      <c r="Q800" s="291"/>
      <c r="R800" s="291"/>
      <c r="S800" s="291"/>
      <c r="T800" s="291"/>
      <c r="U800" s="296"/>
      <c r="V800" s="297"/>
      <c r="W800" s="297"/>
      <c r="X800" s="297"/>
      <c r="Y800" s="297"/>
      <c r="Z800" s="297"/>
      <c r="AA800" s="297"/>
      <c r="AB800" s="297"/>
      <c r="AC800" s="297"/>
      <c r="AD800" s="297"/>
      <c r="AE800" s="297"/>
      <c r="AF800" s="297"/>
      <c r="AG800" s="117"/>
      <c r="AH800" s="114"/>
      <c r="AI800" s="371"/>
      <c r="AJ800" s="372"/>
      <c r="AK800" s="372"/>
      <c r="AL800" s="372"/>
      <c r="AM800" s="372"/>
      <c r="AN800" s="372"/>
      <c r="AO800" s="372"/>
      <c r="AP800" s="372"/>
      <c r="AQ800" s="372"/>
      <c r="AR800" s="372"/>
      <c r="AS800" s="372"/>
      <c r="AT800" s="372"/>
      <c r="AU800" s="372"/>
      <c r="AV800" s="373"/>
      <c r="AW800" s="297"/>
      <c r="AX800" s="297"/>
      <c r="AY800" s="297"/>
      <c r="AZ800" s="297"/>
      <c r="BA800" s="297"/>
      <c r="BB800" s="297"/>
      <c r="BC800" s="297"/>
      <c r="BD800" s="297"/>
      <c r="BE800" s="297"/>
      <c r="BF800" s="297"/>
      <c r="BG800" s="297"/>
      <c r="BH800" s="297"/>
      <c r="BI800" s="117"/>
      <c r="BJ800" s="114"/>
      <c r="BK800" s="200"/>
      <c r="BL800" s="129"/>
      <c r="BM800" s="160"/>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c r="DH800" s="129"/>
      <c r="DI800" s="129"/>
      <c r="DJ800" s="129"/>
      <c r="DK800" s="129"/>
      <c r="DL800" s="129"/>
      <c r="DM800" s="129"/>
      <c r="DN800" s="129"/>
      <c r="DO800" s="129"/>
      <c r="DP800" s="129"/>
      <c r="DQ800" s="129"/>
      <c r="DR800" s="129"/>
      <c r="DS800" s="129"/>
      <c r="DT800" s="129"/>
      <c r="DU800" s="129"/>
      <c r="DV800" s="129"/>
      <c r="DW800" s="129"/>
      <c r="DX800" s="129"/>
      <c r="DY800" s="129"/>
      <c r="DZ800" s="129"/>
      <c r="EA800" s="129"/>
      <c r="EB800" s="129"/>
      <c r="EC800" s="129"/>
      <c r="ED800" s="129"/>
      <c r="EE800" s="129"/>
      <c r="EF800" s="129"/>
      <c r="EG800" s="129"/>
      <c r="EH800" s="129"/>
      <c r="EI800" s="129"/>
      <c r="EJ800" s="129"/>
      <c r="EK800" s="129"/>
      <c r="EL800" s="129"/>
      <c r="EM800" s="129"/>
      <c r="EN800" s="129"/>
      <c r="EO800" s="129"/>
      <c r="EP800" s="129"/>
      <c r="EQ800" s="129"/>
      <c r="ER800" s="129"/>
      <c r="ES800" s="129"/>
      <c r="ET800" s="129"/>
      <c r="EU800" s="129"/>
      <c r="EV800" s="129"/>
      <c r="EW800" s="129"/>
    </row>
    <row r="801" spans="1:153" ht="19.5" customHeight="1">
      <c r="A801" s="45"/>
      <c r="B801" s="126" t="s">
        <v>38</v>
      </c>
      <c r="C801" s="126"/>
      <c r="D801" s="126"/>
      <c r="E801" s="126"/>
      <c r="F801" s="137"/>
      <c r="G801" s="126"/>
      <c r="H801" s="126"/>
      <c r="I801" s="126"/>
      <c r="J801" s="126"/>
      <c r="K801" s="126"/>
      <c r="L801" s="126"/>
      <c r="M801" s="126"/>
      <c r="N801" s="126"/>
      <c r="O801" s="126"/>
      <c r="P801" s="126"/>
      <c r="Q801" s="126"/>
      <c r="R801" s="310" t="s">
        <v>3344</v>
      </c>
      <c r="S801" s="310"/>
      <c r="T801" s="311"/>
      <c r="U801" s="294"/>
      <c r="V801" s="312"/>
      <c r="W801" s="313"/>
      <c r="X801" s="313"/>
      <c r="Y801" s="313"/>
      <c r="Z801" s="313"/>
      <c r="AA801" s="313"/>
      <c r="AB801" s="313"/>
      <c r="AC801" s="313"/>
      <c r="AD801" s="313"/>
      <c r="AE801" s="313"/>
      <c r="AF801" s="314"/>
      <c r="AG801" s="122"/>
      <c r="AH801" s="115" t="s">
        <v>0</v>
      </c>
      <c r="AI801" s="307"/>
      <c r="AJ801" s="308"/>
      <c r="AK801" s="308"/>
      <c r="AL801" s="308"/>
      <c r="AM801" s="308"/>
      <c r="AN801" s="308"/>
      <c r="AO801" s="308"/>
      <c r="AP801" s="308"/>
      <c r="AQ801" s="308"/>
      <c r="AR801" s="308"/>
      <c r="AS801" s="308"/>
      <c r="AT801" s="308"/>
      <c r="AU801" s="308"/>
      <c r="AV801" s="327"/>
      <c r="AW801" s="295"/>
      <c r="AX801" s="312"/>
      <c r="AY801" s="313"/>
      <c r="AZ801" s="313"/>
      <c r="BA801" s="313"/>
      <c r="BB801" s="313"/>
      <c r="BC801" s="313"/>
      <c r="BD801" s="313"/>
      <c r="BE801" s="313"/>
      <c r="BF801" s="313"/>
      <c r="BG801" s="313"/>
      <c r="BH801" s="314"/>
      <c r="BI801" s="122"/>
      <c r="BJ801" s="115" t="s">
        <v>2</v>
      </c>
      <c r="BK801" s="200"/>
      <c r="BL801" s="130" t="str">
        <f>IF(BM801&lt;&gt;"","●","")</f>
        <v/>
      </c>
      <c r="BM801" s="132" t="str">
        <f>IF(OR(AND(OR(V801=0,V801=""),AX801&gt;0),AND(V801&gt;0,OR(AX801=0,AX801=""))),"「レセプト件数」、「算定回数」のいずれかが「0」か「空白」となっていますが、それ以外が1以上となっています。正しいレセプト件数・算定回数をご記入ください。",IF(OR(V801&gt;AX801),"「算定回数」が「レセプト件数」よりも小さくなっています。算定レセプトにおける算定回数をご記入ください。",""))</f>
        <v/>
      </c>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31"/>
      <c r="CW801" s="131"/>
      <c r="CX801" s="131"/>
      <c r="CY801" s="129"/>
      <c r="CZ801" s="129"/>
      <c r="DA801" s="129"/>
      <c r="DB801" s="129"/>
      <c r="DC801" s="129"/>
      <c r="DD801" s="129"/>
      <c r="DE801" s="129"/>
      <c r="DF801" s="129"/>
      <c r="DG801" s="129"/>
      <c r="DH801" s="129"/>
      <c r="DI801" s="129"/>
      <c r="DJ801" s="129"/>
      <c r="DK801" s="129"/>
      <c r="DL801" s="129"/>
      <c r="DM801" s="129"/>
      <c r="DN801" s="129"/>
      <c r="DO801" s="129"/>
      <c r="DP801" s="129"/>
      <c r="DQ801" s="129"/>
      <c r="DR801" s="129"/>
      <c r="DS801" s="129"/>
      <c r="DT801" s="129"/>
      <c r="DU801" s="129"/>
      <c r="DV801" s="129"/>
      <c r="DW801" s="129"/>
      <c r="DX801" s="129"/>
      <c r="DY801" s="129"/>
      <c r="DZ801" s="129"/>
      <c r="EA801" s="129"/>
      <c r="EB801" s="129"/>
      <c r="EC801" s="129"/>
      <c r="ED801" s="129"/>
      <c r="EE801" s="129"/>
      <c r="EF801" s="129"/>
      <c r="EG801" s="129"/>
      <c r="EH801" s="129"/>
      <c r="EI801" s="129"/>
      <c r="EJ801" s="129"/>
      <c r="EK801" s="129"/>
      <c r="EL801" s="129"/>
      <c r="EM801" s="129"/>
      <c r="EN801" s="129"/>
      <c r="EO801" s="129"/>
      <c r="EP801" s="129"/>
      <c r="EQ801" s="129"/>
      <c r="ER801" s="129"/>
      <c r="ES801" s="129"/>
      <c r="ET801" s="129"/>
      <c r="EU801" s="129"/>
      <c r="EV801" s="129"/>
      <c r="EW801" s="129"/>
    </row>
    <row r="802" spans="1:153" ht="2.25" customHeight="1" thickBot="1">
      <c r="A802" s="47"/>
      <c r="B802" s="126"/>
      <c r="C802" s="126"/>
      <c r="D802" s="126"/>
      <c r="E802" s="126"/>
      <c r="F802" s="137"/>
      <c r="G802" s="126"/>
      <c r="H802" s="126"/>
      <c r="I802" s="126"/>
      <c r="J802" s="126"/>
      <c r="K802" s="126"/>
      <c r="L802" s="126"/>
      <c r="M802" s="126"/>
      <c r="N802" s="126"/>
      <c r="O802" s="126"/>
      <c r="P802" s="126"/>
      <c r="Q802" s="126"/>
      <c r="R802" s="126"/>
      <c r="S802" s="126"/>
      <c r="T802" s="126"/>
      <c r="U802" s="299"/>
      <c r="V802" s="298"/>
      <c r="W802" s="298"/>
      <c r="X802" s="298"/>
      <c r="Y802" s="298"/>
      <c r="Z802" s="298"/>
      <c r="AA802" s="298"/>
      <c r="AB802" s="298"/>
      <c r="AC802" s="298"/>
      <c r="AD802" s="298"/>
      <c r="AE802" s="298"/>
      <c r="AF802" s="298"/>
      <c r="AG802" s="121"/>
      <c r="AH802" s="116"/>
      <c r="AI802" s="307"/>
      <c r="AJ802" s="308"/>
      <c r="AK802" s="308"/>
      <c r="AL802" s="308"/>
      <c r="AM802" s="308"/>
      <c r="AN802" s="308"/>
      <c r="AO802" s="308"/>
      <c r="AP802" s="308"/>
      <c r="AQ802" s="308"/>
      <c r="AR802" s="308"/>
      <c r="AS802" s="308"/>
      <c r="AT802" s="308"/>
      <c r="AU802" s="308"/>
      <c r="AV802" s="327"/>
      <c r="AW802" s="298"/>
      <c r="AX802" s="298"/>
      <c r="AY802" s="298"/>
      <c r="AZ802" s="298"/>
      <c r="BA802" s="298"/>
      <c r="BB802" s="298"/>
      <c r="BC802" s="298"/>
      <c r="BD802" s="298"/>
      <c r="BE802" s="298"/>
      <c r="BF802" s="298"/>
      <c r="BG802" s="298"/>
      <c r="BH802" s="298"/>
      <c r="BI802" s="121"/>
      <c r="BJ802" s="116"/>
      <c r="BK802" s="200"/>
      <c r="BL802" s="129"/>
      <c r="BM802" s="160"/>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c r="DH802" s="129"/>
      <c r="DI802" s="129"/>
      <c r="DJ802" s="129"/>
      <c r="DK802" s="129"/>
      <c r="DL802" s="129"/>
      <c r="DM802" s="129"/>
      <c r="DN802" s="129"/>
      <c r="DO802" s="129"/>
      <c r="DP802" s="129"/>
      <c r="DQ802" s="129"/>
      <c r="DR802" s="129"/>
      <c r="DS802" s="129"/>
      <c r="DT802" s="129"/>
      <c r="DU802" s="129"/>
      <c r="DV802" s="129"/>
      <c r="DW802" s="129"/>
      <c r="DX802" s="129"/>
      <c r="DY802" s="129"/>
      <c r="DZ802" s="129"/>
      <c r="EA802" s="129"/>
      <c r="EB802" s="129"/>
      <c r="EC802" s="129"/>
      <c r="ED802" s="129"/>
      <c r="EE802" s="129"/>
      <c r="EF802" s="129"/>
      <c r="EG802" s="129"/>
      <c r="EH802" s="129"/>
      <c r="EI802" s="129"/>
      <c r="EJ802" s="129"/>
      <c r="EK802" s="129"/>
      <c r="EL802" s="129"/>
      <c r="EM802" s="129"/>
      <c r="EN802" s="129"/>
      <c r="EO802" s="129"/>
      <c r="EP802" s="129"/>
      <c r="EQ802" s="129"/>
      <c r="ER802" s="129"/>
      <c r="ES802" s="129"/>
      <c r="ET802" s="129"/>
      <c r="EU802" s="129"/>
      <c r="EV802" s="129"/>
      <c r="EW802" s="129"/>
    </row>
    <row r="803" spans="1:153" ht="2.25" customHeight="1">
      <c r="A803" s="135"/>
      <c r="B803" s="291"/>
      <c r="C803" s="291"/>
      <c r="D803" s="291"/>
      <c r="E803" s="291"/>
      <c r="F803" s="136"/>
      <c r="G803" s="291"/>
      <c r="H803" s="291"/>
      <c r="I803" s="291"/>
      <c r="J803" s="291"/>
      <c r="K803" s="291"/>
      <c r="L803" s="291"/>
      <c r="M803" s="291"/>
      <c r="N803" s="291"/>
      <c r="O803" s="291"/>
      <c r="P803" s="291"/>
      <c r="Q803" s="291"/>
      <c r="R803" s="291"/>
      <c r="S803" s="291"/>
      <c r="T803" s="291"/>
      <c r="U803" s="296"/>
      <c r="V803" s="297"/>
      <c r="W803" s="297"/>
      <c r="X803" s="297"/>
      <c r="Y803" s="297"/>
      <c r="Z803" s="297"/>
      <c r="AA803" s="297"/>
      <c r="AB803" s="297"/>
      <c r="AC803" s="297"/>
      <c r="AD803" s="297"/>
      <c r="AE803" s="297"/>
      <c r="AF803" s="297"/>
      <c r="AG803" s="117"/>
      <c r="AH803" s="114"/>
      <c r="AI803" s="307"/>
      <c r="AJ803" s="308"/>
      <c r="AK803" s="308"/>
      <c r="AL803" s="308"/>
      <c r="AM803" s="308"/>
      <c r="AN803" s="308"/>
      <c r="AO803" s="308"/>
      <c r="AP803" s="308"/>
      <c r="AQ803" s="308"/>
      <c r="AR803" s="308"/>
      <c r="AS803" s="308"/>
      <c r="AT803" s="308"/>
      <c r="AU803" s="308"/>
      <c r="AV803" s="327"/>
      <c r="AW803" s="297"/>
      <c r="AX803" s="297"/>
      <c r="AY803" s="297"/>
      <c r="AZ803" s="297"/>
      <c r="BA803" s="297"/>
      <c r="BB803" s="297"/>
      <c r="BC803" s="297"/>
      <c r="BD803" s="297"/>
      <c r="BE803" s="297"/>
      <c r="BF803" s="297"/>
      <c r="BG803" s="297"/>
      <c r="BH803" s="297"/>
      <c r="BI803" s="117"/>
      <c r="BJ803" s="114"/>
      <c r="BK803" s="200"/>
      <c r="BL803" s="129"/>
      <c r="BM803" s="160"/>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c r="DH803" s="129"/>
      <c r="DI803" s="129"/>
      <c r="DJ803" s="129"/>
      <c r="DK803" s="129"/>
      <c r="DL803" s="129"/>
      <c r="DM803" s="129"/>
      <c r="DN803" s="129"/>
      <c r="DO803" s="129"/>
      <c r="DP803" s="129"/>
      <c r="DQ803" s="129"/>
      <c r="DR803" s="129"/>
      <c r="DS803" s="129"/>
      <c r="DT803" s="129"/>
      <c r="DU803" s="129"/>
      <c r="DV803" s="129"/>
      <c r="DW803" s="129"/>
      <c r="DX803" s="129"/>
      <c r="DY803" s="129"/>
      <c r="DZ803" s="129"/>
      <c r="EA803" s="129"/>
      <c r="EB803" s="129"/>
      <c r="EC803" s="129"/>
      <c r="ED803" s="129"/>
      <c r="EE803" s="129"/>
      <c r="EF803" s="129"/>
      <c r="EG803" s="129"/>
      <c r="EH803" s="129"/>
      <c r="EI803" s="129"/>
      <c r="EJ803" s="129"/>
      <c r="EK803" s="129"/>
      <c r="EL803" s="129"/>
      <c r="EM803" s="129"/>
      <c r="EN803" s="129"/>
      <c r="EO803" s="129"/>
      <c r="EP803" s="129"/>
      <c r="EQ803" s="129"/>
      <c r="ER803" s="129"/>
      <c r="ES803" s="129"/>
      <c r="ET803" s="129"/>
      <c r="EU803" s="129"/>
      <c r="EV803" s="129"/>
      <c r="EW803" s="129"/>
    </row>
    <row r="804" spans="1:153" ht="19.5" customHeight="1">
      <c r="A804" s="133" t="s">
        <v>92</v>
      </c>
      <c r="B804" s="126"/>
      <c r="C804" s="126"/>
      <c r="D804" s="126"/>
      <c r="E804" s="126"/>
      <c r="F804" s="137"/>
      <c r="G804" s="126"/>
      <c r="H804" s="126"/>
      <c r="I804" s="126"/>
      <c r="J804" s="126"/>
      <c r="K804" s="126"/>
      <c r="L804" s="126"/>
      <c r="M804" s="126"/>
      <c r="N804" s="126"/>
      <c r="O804" s="126"/>
      <c r="P804" s="126"/>
      <c r="Q804" s="126"/>
      <c r="R804" s="310" t="s">
        <v>3345</v>
      </c>
      <c r="S804" s="310"/>
      <c r="T804" s="311"/>
      <c r="U804" s="294"/>
      <c r="V804" s="312"/>
      <c r="W804" s="313"/>
      <c r="X804" s="313"/>
      <c r="Y804" s="313"/>
      <c r="Z804" s="313"/>
      <c r="AA804" s="313"/>
      <c r="AB804" s="313"/>
      <c r="AC804" s="313"/>
      <c r="AD804" s="313"/>
      <c r="AE804" s="313"/>
      <c r="AF804" s="314"/>
      <c r="AG804" s="122"/>
      <c r="AH804" s="115" t="s">
        <v>0</v>
      </c>
      <c r="AI804" s="307"/>
      <c r="AJ804" s="308"/>
      <c r="AK804" s="308"/>
      <c r="AL804" s="308"/>
      <c r="AM804" s="308"/>
      <c r="AN804" s="308"/>
      <c r="AO804" s="308"/>
      <c r="AP804" s="308"/>
      <c r="AQ804" s="308"/>
      <c r="AR804" s="308"/>
      <c r="AS804" s="308"/>
      <c r="AT804" s="308"/>
      <c r="AU804" s="308"/>
      <c r="AV804" s="327"/>
      <c r="AW804" s="295"/>
      <c r="AX804" s="312"/>
      <c r="AY804" s="313"/>
      <c r="AZ804" s="313"/>
      <c r="BA804" s="313"/>
      <c r="BB804" s="313"/>
      <c r="BC804" s="313"/>
      <c r="BD804" s="313"/>
      <c r="BE804" s="313"/>
      <c r="BF804" s="313"/>
      <c r="BG804" s="313"/>
      <c r="BH804" s="314"/>
      <c r="BI804" s="122"/>
      <c r="BJ804" s="115" t="s">
        <v>2</v>
      </c>
      <c r="BK804" s="200"/>
      <c r="BL804" s="130" t="str">
        <f>IF(BM804&lt;&gt;"","●","")</f>
        <v/>
      </c>
      <c r="BM804" s="132" t="str">
        <f>IF(OR(AND(OR(V804=0,V804=""),AX804&gt;0),AND(V804&gt;0,OR(AX804=0,AX804=""))),"「レセプト件数」、「算定回数」のいずれかが「0」か「空白」となっていますが、それ以外が1以上となっています。正しいレセプト件数・算定回数をご記入ください。",IF(OR(V804&gt;AX804),"「算定回数」が「レセプト件数」よりも小さくなっています。算定レセプトにおける算定回数をご記入ください。",""))</f>
        <v/>
      </c>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31"/>
      <c r="CW804" s="131"/>
      <c r="CX804" s="131"/>
      <c r="CY804" s="129"/>
      <c r="CZ804" s="129"/>
      <c r="DA804" s="129"/>
      <c r="DB804" s="129"/>
      <c r="DC804" s="129"/>
      <c r="DD804" s="129"/>
      <c r="DE804" s="129"/>
      <c r="DF804" s="129"/>
      <c r="DG804" s="129"/>
      <c r="DH804" s="129"/>
      <c r="DI804" s="129"/>
      <c r="DJ804" s="129"/>
      <c r="DK804" s="129"/>
      <c r="DL804" s="129"/>
      <c r="DM804" s="129"/>
      <c r="DN804" s="129"/>
      <c r="DO804" s="129"/>
      <c r="DP804" s="129"/>
      <c r="DQ804" s="129"/>
      <c r="DR804" s="129"/>
      <c r="DS804" s="129"/>
      <c r="DT804" s="129"/>
      <c r="DU804" s="129"/>
      <c r="DV804" s="129"/>
      <c r="DW804" s="129"/>
      <c r="DX804" s="129"/>
      <c r="DY804" s="129"/>
      <c r="DZ804" s="129"/>
      <c r="EA804" s="129"/>
      <c r="EB804" s="129"/>
      <c r="EC804" s="129"/>
      <c r="ED804" s="129"/>
      <c r="EE804" s="129"/>
      <c r="EF804" s="129"/>
      <c r="EG804" s="129"/>
      <c r="EH804" s="129"/>
      <c r="EI804" s="129"/>
      <c r="EJ804" s="129"/>
      <c r="EK804" s="129"/>
      <c r="EL804" s="129"/>
      <c r="EM804" s="129"/>
      <c r="EN804" s="129"/>
      <c r="EO804" s="129"/>
      <c r="EP804" s="129"/>
      <c r="EQ804" s="129"/>
      <c r="ER804" s="129"/>
      <c r="ES804" s="129"/>
      <c r="ET804" s="129"/>
      <c r="EU804" s="129"/>
      <c r="EV804" s="129"/>
      <c r="EW804" s="129"/>
    </row>
    <row r="805" spans="1:153" ht="2.25" customHeight="1" thickBot="1">
      <c r="A805" s="37"/>
      <c r="B805" s="127"/>
      <c r="C805" s="127"/>
      <c r="D805" s="127"/>
      <c r="E805" s="127"/>
      <c r="F805" s="134"/>
      <c r="G805" s="127"/>
      <c r="H805" s="127"/>
      <c r="I805" s="127"/>
      <c r="J805" s="127"/>
      <c r="K805" s="127"/>
      <c r="L805" s="127"/>
      <c r="M805" s="127"/>
      <c r="N805" s="127"/>
      <c r="O805" s="127"/>
      <c r="P805" s="127"/>
      <c r="Q805" s="127"/>
      <c r="R805" s="127"/>
      <c r="S805" s="127"/>
      <c r="T805" s="128"/>
      <c r="U805" s="299"/>
      <c r="V805" s="298"/>
      <c r="W805" s="298"/>
      <c r="X805" s="298"/>
      <c r="Y805" s="298"/>
      <c r="Z805" s="298"/>
      <c r="AA805" s="298"/>
      <c r="AB805" s="298"/>
      <c r="AC805" s="298"/>
      <c r="AD805" s="298"/>
      <c r="AE805" s="298"/>
      <c r="AF805" s="298"/>
      <c r="AG805" s="121"/>
      <c r="AH805" s="116"/>
      <c r="AI805" s="307"/>
      <c r="AJ805" s="308"/>
      <c r="AK805" s="308"/>
      <c r="AL805" s="308"/>
      <c r="AM805" s="308"/>
      <c r="AN805" s="308"/>
      <c r="AO805" s="308"/>
      <c r="AP805" s="308"/>
      <c r="AQ805" s="308"/>
      <c r="AR805" s="308"/>
      <c r="AS805" s="308"/>
      <c r="AT805" s="308"/>
      <c r="AU805" s="308"/>
      <c r="AV805" s="327"/>
      <c r="AW805" s="298"/>
      <c r="AX805" s="298"/>
      <c r="AY805" s="298"/>
      <c r="AZ805" s="298"/>
      <c r="BA805" s="298"/>
      <c r="BB805" s="298"/>
      <c r="BC805" s="298"/>
      <c r="BD805" s="298"/>
      <c r="BE805" s="298"/>
      <c r="BF805" s="298"/>
      <c r="BG805" s="298"/>
      <c r="BH805" s="298"/>
      <c r="BI805" s="121"/>
      <c r="BJ805" s="116"/>
      <c r="BK805" s="200"/>
      <c r="BL805" s="129"/>
      <c r="BM805" s="160"/>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c r="DH805" s="129"/>
      <c r="DI805" s="129"/>
      <c r="DJ805" s="129"/>
      <c r="DK805" s="129"/>
      <c r="DL805" s="129"/>
      <c r="DM805" s="129"/>
      <c r="DN805" s="129"/>
      <c r="DO805" s="129"/>
      <c r="DP805" s="129"/>
      <c r="DQ805" s="129"/>
      <c r="DR805" s="129"/>
      <c r="DS805" s="129"/>
      <c r="DT805" s="129"/>
      <c r="DU805" s="129"/>
      <c r="DV805" s="129"/>
      <c r="DW805" s="129"/>
      <c r="DX805" s="129"/>
      <c r="DY805" s="129"/>
      <c r="DZ805" s="129"/>
      <c r="EA805" s="129"/>
      <c r="EB805" s="129"/>
      <c r="EC805" s="129"/>
      <c r="ED805" s="129"/>
      <c r="EE805" s="129"/>
      <c r="EF805" s="129"/>
      <c r="EG805" s="129"/>
      <c r="EH805" s="129"/>
      <c r="EI805" s="129"/>
      <c r="EJ805" s="129"/>
      <c r="EK805" s="129"/>
      <c r="EL805" s="129"/>
      <c r="EM805" s="129"/>
      <c r="EN805" s="129"/>
      <c r="EO805" s="129"/>
      <c r="EP805" s="129"/>
      <c r="EQ805" s="129"/>
      <c r="ER805" s="129"/>
      <c r="ES805" s="129"/>
      <c r="ET805" s="129"/>
      <c r="EU805" s="129"/>
      <c r="EV805" s="129"/>
      <c r="EW805" s="129"/>
    </row>
    <row r="806" spans="1:153" ht="3" customHeight="1">
      <c r="A806" s="135"/>
      <c r="B806" s="291"/>
      <c r="C806" s="291"/>
      <c r="D806" s="291"/>
      <c r="E806" s="291"/>
      <c r="F806" s="136"/>
      <c r="G806" s="291"/>
      <c r="H806" s="291"/>
      <c r="I806" s="291"/>
      <c r="J806" s="291"/>
      <c r="K806" s="291"/>
      <c r="L806" s="291"/>
      <c r="M806" s="291"/>
      <c r="N806" s="291"/>
      <c r="O806" s="291"/>
      <c r="P806" s="291"/>
      <c r="Q806" s="291"/>
      <c r="R806" s="291"/>
      <c r="S806" s="291"/>
      <c r="T806" s="291"/>
      <c r="U806" s="378" t="s">
        <v>1129</v>
      </c>
      <c r="V806" s="379"/>
      <c r="W806" s="379"/>
      <c r="X806" s="379"/>
      <c r="Y806" s="379"/>
      <c r="Z806" s="379"/>
      <c r="AA806" s="379"/>
      <c r="AB806" s="379"/>
      <c r="AC806" s="379"/>
      <c r="AD806" s="379"/>
      <c r="AE806" s="379"/>
      <c r="AF806" s="379"/>
      <c r="AG806" s="379"/>
      <c r="AH806" s="379"/>
      <c r="AI806" s="379"/>
      <c r="AJ806" s="379"/>
      <c r="AK806" s="379"/>
      <c r="AL806" s="379"/>
      <c r="AM806" s="379"/>
      <c r="AN806" s="379"/>
      <c r="AO806" s="379"/>
      <c r="AP806" s="379"/>
      <c r="AQ806" s="379"/>
      <c r="AR806" s="379"/>
      <c r="AS806" s="379"/>
      <c r="AT806" s="379"/>
      <c r="AU806" s="379"/>
      <c r="AV806" s="379"/>
      <c r="AW806" s="379"/>
      <c r="AX806" s="379"/>
      <c r="AY806" s="379"/>
      <c r="AZ806" s="379"/>
      <c r="BA806" s="379"/>
      <c r="BB806" s="379"/>
      <c r="BC806" s="379"/>
      <c r="BD806" s="379"/>
      <c r="BE806" s="379"/>
      <c r="BF806" s="379"/>
      <c r="BG806" s="379"/>
      <c r="BH806" s="379"/>
      <c r="BI806" s="379"/>
      <c r="BJ806" s="380"/>
      <c r="BK806" s="200"/>
      <c r="BL806" s="129"/>
      <c r="BM806" s="160"/>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c r="DH806" s="129"/>
      <c r="DI806" s="129"/>
      <c r="DJ806" s="129"/>
      <c r="DK806" s="129"/>
      <c r="DL806" s="129"/>
      <c r="DM806" s="129"/>
      <c r="DN806" s="129"/>
      <c r="DO806" s="129"/>
      <c r="DP806" s="129"/>
      <c r="DQ806" s="129"/>
      <c r="DR806" s="129"/>
      <c r="DS806" s="129"/>
      <c r="DT806" s="129"/>
      <c r="DU806" s="129"/>
      <c r="DV806" s="129"/>
      <c r="DW806" s="129"/>
      <c r="DX806" s="129"/>
      <c r="DY806" s="129"/>
      <c r="DZ806" s="129"/>
      <c r="EA806" s="129"/>
      <c r="EB806" s="129"/>
      <c r="EC806" s="129"/>
      <c r="ED806" s="129"/>
      <c r="EE806" s="129"/>
      <c r="EF806" s="129"/>
      <c r="EG806" s="129"/>
      <c r="EH806" s="129"/>
      <c r="EI806" s="129"/>
      <c r="EJ806" s="129"/>
      <c r="EK806" s="129"/>
      <c r="EL806" s="129"/>
      <c r="EM806" s="129"/>
      <c r="EN806" s="129"/>
      <c r="EO806" s="129"/>
      <c r="EP806" s="129"/>
      <c r="EQ806" s="129"/>
      <c r="ER806" s="129"/>
      <c r="ES806" s="129"/>
      <c r="ET806" s="129"/>
      <c r="EU806" s="129"/>
      <c r="EV806" s="129"/>
      <c r="EW806" s="129"/>
    </row>
    <row r="807" spans="1:153" ht="14.25" customHeight="1">
      <c r="A807" s="133" t="s">
        <v>93</v>
      </c>
      <c r="B807" s="126"/>
      <c r="C807" s="126"/>
      <c r="D807" s="126"/>
      <c r="E807" s="126"/>
      <c r="F807" s="137"/>
      <c r="G807" s="126"/>
      <c r="H807" s="126"/>
      <c r="I807" s="126"/>
      <c r="J807" s="126"/>
      <c r="K807" s="126"/>
      <c r="L807" s="126"/>
      <c r="M807" s="126"/>
      <c r="N807" s="126"/>
      <c r="O807" s="126"/>
      <c r="P807" s="126"/>
      <c r="Q807" s="126"/>
      <c r="R807" s="310" t="s">
        <v>3346</v>
      </c>
      <c r="S807" s="310"/>
      <c r="T807" s="310"/>
      <c r="U807" s="378"/>
      <c r="V807" s="379"/>
      <c r="W807" s="379"/>
      <c r="X807" s="379"/>
      <c r="Y807" s="379"/>
      <c r="Z807" s="379"/>
      <c r="AA807" s="379"/>
      <c r="AB807" s="379"/>
      <c r="AC807" s="379"/>
      <c r="AD807" s="379"/>
      <c r="AE807" s="379"/>
      <c r="AF807" s="379"/>
      <c r="AG807" s="379"/>
      <c r="AH807" s="379"/>
      <c r="AI807" s="379"/>
      <c r="AJ807" s="379"/>
      <c r="AK807" s="379"/>
      <c r="AL807" s="379"/>
      <c r="AM807" s="379"/>
      <c r="AN807" s="379"/>
      <c r="AO807" s="379"/>
      <c r="AP807" s="379"/>
      <c r="AQ807" s="379"/>
      <c r="AR807" s="379"/>
      <c r="AS807" s="379"/>
      <c r="AT807" s="379"/>
      <c r="AU807" s="379"/>
      <c r="AV807" s="379"/>
      <c r="AW807" s="379"/>
      <c r="AX807" s="379"/>
      <c r="AY807" s="379"/>
      <c r="AZ807" s="379"/>
      <c r="BA807" s="379"/>
      <c r="BB807" s="379"/>
      <c r="BC807" s="379"/>
      <c r="BD807" s="379"/>
      <c r="BE807" s="379"/>
      <c r="BF807" s="379"/>
      <c r="BG807" s="379"/>
      <c r="BH807" s="379"/>
      <c r="BI807" s="379"/>
      <c r="BJ807" s="380"/>
      <c r="BK807" s="200"/>
      <c r="BL807" s="130" t="str">
        <f>IF(BM807&lt;&gt;"","●","")</f>
        <v/>
      </c>
      <c r="BM807" s="132"/>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31"/>
      <c r="CW807" s="131"/>
      <c r="CX807" s="131"/>
      <c r="CY807" s="129"/>
      <c r="CZ807" s="129"/>
      <c r="DA807" s="129"/>
      <c r="DB807" s="129"/>
      <c r="DC807" s="129"/>
      <c r="DD807" s="129"/>
      <c r="DE807" s="129"/>
      <c r="DF807" s="129"/>
      <c r="DG807" s="129"/>
      <c r="DH807" s="129"/>
      <c r="DI807" s="129"/>
      <c r="DJ807" s="129"/>
      <c r="DK807" s="129"/>
      <c r="DL807" s="129"/>
      <c r="DM807" s="129"/>
      <c r="DN807" s="129"/>
      <c r="DO807" s="129"/>
      <c r="DP807" s="129"/>
      <c r="DQ807" s="129"/>
      <c r="DR807" s="129"/>
      <c r="DS807" s="129"/>
      <c r="DT807" s="129"/>
      <c r="DU807" s="129"/>
      <c r="DV807" s="129"/>
      <c r="DW807" s="129"/>
      <c r="DX807" s="129"/>
      <c r="DY807" s="129"/>
      <c r="DZ807" s="129"/>
      <c r="EA807" s="129"/>
      <c r="EB807" s="129"/>
      <c r="EC807" s="129"/>
      <c r="ED807" s="129"/>
      <c r="EE807" s="129"/>
      <c r="EF807" s="129"/>
      <c r="EG807" s="129"/>
      <c r="EH807" s="129"/>
      <c r="EI807" s="129"/>
      <c r="EJ807" s="129"/>
      <c r="EK807" s="129"/>
      <c r="EL807" s="129"/>
      <c r="EM807" s="129"/>
      <c r="EN807" s="129"/>
      <c r="EO807" s="129"/>
      <c r="EP807" s="129"/>
      <c r="EQ807" s="129"/>
      <c r="ER807" s="129"/>
      <c r="ES807" s="129"/>
      <c r="ET807" s="129"/>
      <c r="EU807" s="129"/>
      <c r="EV807" s="129"/>
      <c r="EW807" s="129"/>
    </row>
    <row r="808" spans="1:153" ht="3" customHeight="1">
      <c r="A808" s="133"/>
      <c r="B808" s="126"/>
      <c r="C808" s="126"/>
      <c r="D808" s="126"/>
      <c r="E808" s="126"/>
      <c r="F808" s="137"/>
      <c r="G808" s="126"/>
      <c r="H808" s="126"/>
      <c r="I808" s="126"/>
      <c r="J808" s="126"/>
      <c r="K808" s="126"/>
      <c r="L808" s="126"/>
      <c r="M808" s="126"/>
      <c r="N808" s="126"/>
      <c r="O808" s="126"/>
      <c r="P808" s="126"/>
      <c r="Q808" s="126"/>
      <c r="R808" s="126"/>
      <c r="S808" s="126"/>
      <c r="T808" s="126"/>
      <c r="U808" s="378"/>
      <c r="V808" s="379"/>
      <c r="W808" s="379"/>
      <c r="X808" s="379"/>
      <c r="Y808" s="379"/>
      <c r="Z808" s="379"/>
      <c r="AA808" s="379"/>
      <c r="AB808" s="379"/>
      <c r="AC808" s="379"/>
      <c r="AD808" s="379"/>
      <c r="AE808" s="379"/>
      <c r="AF808" s="379"/>
      <c r="AG808" s="379"/>
      <c r="AH808" s="379"/>
      <c r="AI808" s="379"/>
      <c r="AJ808" s="379"/>
      <c r="AK808" s="379"/>
      <c r="AL808" s="379"/>
      <c r="AM808" s="379"/>
      <c r="AN808" s="379"/>
      <c r="AO808" s="379"/>
      <c r="AP808" s="379"/>
      <c r="AQ808" s="379"/>
      <c r="AR808" s="379"/>
      <c r="AS808" s="379"/>
      <c r="AT808" s="379"/>
      <c r="AU808" s="379"/>
      <c r="AV808" s="379"/>
      <c r="AW808" s="379"/>
      <c r="AX808" s="379"/>
      <c r="AY808" s="379"/>
      <c r="AZ808" s="379"/>
      <c r="BA808" s="379"/>
      <c r="BB808" s="379"/>
      <c r="BC808" s="379"/>
      <c r="BD808" s="379"/>
      <c r="BE808" s="379"/>
      <c r="BF808" s="379"/>
      <c r="BG808" s="379"/>
      <c r="BH808" s="379"/>
      <c r="BI808" s="379"/>
      <c r="BJ808" s="380"/>
      <c r="BK808" s="200"/>
      <c r="BL808" s="129"/>
      <c r="BM808" s="160"/>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c r="DH808" s="129"/>
      <c r="DI808" s="129"/>
      <c r="DJ808" s="129"/>
      <c r="DK808" s="129"/>
      <c r="DL808" s="129"/>
      <c r="DM808" s="129"/>
      <c r="DN808" s="129"/>
      <c r="DO808" s="129"/>
      <c r="DP808" s="129"/>
      <c r="DQ808" s="129"/>
      <c r="DR808" s="129"/>
      <c r="DS808" s="129"/>
      <c r="DT808" s="129"/>
      <c r="DU808" s="129"/>
      <c r="DV808" s="129"/>
      <c r="DW808" s="129"/>
      <c r="DX808" s="129"/>
      <c r="DY808" s="129"/>
      <c r="DZ808" s="129"/>
      <c r="EA808" s="129"/>
      <c r="EB808" s="129"/>
      <c r="EC808" s="129"/>
      <c r="ED808" s="129"/>
      <c r="EE808" s="129"/>
      <c r="EF808" s="129"/>
      <c r="EG808" s="129"/>
      <c r="EH808" s="129"/>
      <c r="EI808" s="129"/>
      <c r="EJ808" s="129"/>
      <c r="EK808" s="129"/>
      <c r="EL808" s="129"/>
      <c r="EM808" s="129"/>
      <c r="EN808" s="129"/>
      <c r="EO808" s="129"/>
      <c r="EP808" s="129"/>
      <c r="EQ808" s="129"/>
      <c r="ER808" s="129"/>
      <c r="ES808" s="129"/>
      <c r="ET808" s="129"/>
      <c r="EU808" s="129"/>
      <c r="EV808" s="129"/>
      <c r="EW808" s="129"/>
    </row>
    <row r="809" spans="1:153" ht="3" customHeight="1">
      <c r="A809" s="50"/>
      <c r="B809" s="291"/>
      <c r="C809" s="291"/>
      <c r="D809" s="291"/>
      <c r="E809" s="291"/>
      <c r="F809" s="136"/>
      <c r="G809" s="291"/>
      <c r="H809" s="291"/>
      <c r="I809" s="291"/>
      <c r="J809" s="291"/>
      <c r="K809" s="291"/>
      <c r="L809" s="291"/>
      <c r="M809" s="291"/>
      <c r="N809" s="291"/>
      <c r="O809" s="291"/>
      <c r="P809" s="291"/>
      <c r="Q809" s="291"/>
      <c r="R809" s="291"/>
      <c r="S809" s="291"/>
      <c r="T809" s="291"/>
      <c r="U809" s="378" t="s">
        <v>1129</v>
      </c>
      <c r="V809" s="379"/>
      <c r="W809" s="379"/>
      <c r="X809" s="379"/>
      <c r="Y809" s="379"/>
      <c r="Z809" s="379"/>
      <c r="AA809" s="379"/>
      <c r="AB809" s="379"/>
      <c r="AC809" s="379"/>
      <c r="AD809" s="379"/>
      <c r="AE809" s="379"/>
      <c r="AF809" s="379"/>
      <c r="AG809" s="379"/>
      <c r="AH809" s="379"/>
      <c r="AI809" s="379"/>
      <c r="AJ809" s="379"/>
      <c r="AK809" s="379"/>
      <c r="AL809" s="379"/>
      <c r="AM809" s="379"/>
      <c r="AN809" s="379"/>
      <c r="AO809" s="379"/>
      <c r="AP809" s="379"/>
      <c r="AQ809" s="379"/>
      <c r="AR809" s="379"/>
      <c r="AS809" s="379"/>
      <c r="AT809" s="379"/>
      <c r="AU809" s="379"/>
      <c r="AV809" s="379"/>
      <c r="AW809" s="379"/>
      <c r="AX809" s="379"/>
      <c r="AY809" s="379"/>
      <c r="AZ809" s="379"/>
      <c r="BA809" s="379"/>
      <c r="BB809" s="379"/>
      <c r="BC809" s="379"/>
      <c r="BD809" s="379"/>
      <c r="BE809" s="379"/>
      <c r="BF809" s="379"/>
      <c r="BG809" s="379"/>
      <c r="BH809" s="379"/>
      <c r="BI809" s="379"/>
      <c r="BJ809" s="380"/>
      <c r="BK809" s="200"/>
      <c r="BL809" s="129"/>
      <c r="BM809" s="160"/>
      <c r="BN809" s="129"/>
      <c r="BO809" s="129"/>
      <c r="BP809" s="129"/>
      <c r="BQ809" s="129"/>
      <c r="BR809" s="129"/>
      <c r="BS809" s="129"/>
      <c r="BT809" s="129"/>
      <c r="BU809" s="129"/>
      <c r="BV809" s="129"/>
      <c r="BW809" s="129"/>
      <c r="BX809" s="129"/>
      <c r="BY809" s="129"/>
      <c r="BZ809" s="129"/>
      <c r="CA809" s="129"/>
      <c r="CB809" s="129"/>
      <c r="CC809" s="129"/>
      <c r="CD809" s="129"/>
      <c r="CE809" s="129"/>
      <c r="CF809" s="129"/>
      <c r="CG809" s="129"/>
      <c r="CH809" s="129"/>
      <c r="CI809" s="129"/>
      <c r="CJ809" s="129"/>
      <c r="CK809" s="129"/>
      <c r="CL809" s="129"/>
      <c r="CM809" s="129"/>
      <c r="CN809" s="129"/>
      <c r="CO809" s="129"/>
      <c r="CP809" s="129"/>
      <c r="CQ809" s="129"/>
      <c r="CR809" s="129"/>
      <c r="CS809" s="129"/>
      <c r="CT809" s="129"/>
      <c r="CU809" s="129"/>
      <c r="CV809" s="129"/>
      <c r="CW809" s="129"/>
      <c r="CX809" s="129"/>
      <c r="CY809" s="129"/>
      <c r="CZ809" s="129"/>
      <c r="DA809" s="129"/>
      <c r="DB809" s="129"/>
      <c r="DC809" s="129"/>
      <c r="DD809" s="129"/>
      <c r="DE809" s="129"/>
      <c r="DF809" s="129"/>
      <c r="DG809" s="129"/>
      <c r="DH809" s="129"/>
      <c r="DI809" s="129"/>
      <c r="DJ809" s="129"/>
      <c r="DK809" s="129"/>
      <c r="DL809" s="129"/>
      <c r="DM809" s="129"/>
      <c r="DN809" s="129"/>
      <c r="DO809" s="129"/>
      <c r="DP809" s="129"/>
      <c r="DQ809" s="129"/>
      <c r="DR809" s="129"/>
      <c r="DS809" s="129"/>
      <c r="DT809" s="129"/>
      <c r="DU809" s="129"/>
      <c r="DV809" s="129"/>
      <c r="DW809" s="129"/>
      <c r="DX809" s="129"/>
      <c r="DY809" s="129"/>
      <c r="DZ809" s="129"/>
      <c r="EA809" s="129"/>
      <c r="EB809" s="129"/>
      <c r="EC809" s="129"/>
      <c r="ED809" s="129"/>
      <c r="EE809" s="129"/>
      <c r="EF809" s="129"/>
      <c r="EG809" s="129"/>
      <c r="EH809" s="129"/>
      <c r="EI809" s="129"/>
      <c r="EJ809" s="129"/>
      <c r="EK809" s="129"/>
      <c r="EL809" s="129"/>
      <c r="EM809" s="129"/>
      <c r="EN809" s="129"/>
      <c r="EO809" s="129"/>
      <c r="EP809" s="129"/>
      <c r="EQ809" s="129"/>
      <c r="ER809" s="129"/>
      <c r="ES809" s="129"/>
      <c r="ET809" s="129"/>
      <c r="EU809" s="129"/>
      <c r="EV809" s="129"/>
      <c r="EW809" s="129"/>
    </row>
    <row r="810" spans="1:153" ht="14.25" customHeight="1">
      <c r="A810" s="45"/>
      <c r="B810" s="126" t="s">
        <v>32</v>
      </c>
      <c r="C810" s="126"/>
      <c r="D810" s="126"/>
      <c r="E810" s="126"/>
      <c r="F810" s="137"/>
      <c r="G810" s="126"/>
      <c r="H810" s="126"/>
      <c r="I810" s="126"/>
      <c r="J810" s="126"/>
      <c r="K810" s="126"/>
      <c r="L810" s="126"/>
      <c r="M810" s="126"/>
      <c r="N810" s="126"/>
      <c r="O810" s="126"/>
      <c r="P810" s="126"/>
      <c r="Q810" s="126"/>
      <c r="R810" s="310" t="s">
        <v>3347</v>
      </c>
      <c r="S810" s="310"/>
      <c r="T810" s="310"/>
      <c r="U810" s="378"/>
      <c r="V810" s="379"/>
      <c r="W810" s="379"/>
      <c r="X810" s="379"/>
      <c r="Y810" s="379"/>
      <c r="Z810" s="379"/>
      <c r="AA810" s="379"/>
      <c r="AB810" s="379"/>
      <c r="AC810" s="379"/>
      <c r="AD810" s="379"/>
      <c r="AE810" s="379"/>
      <c r="AF810" s="379"/>
      <c r="AG810" s="379"/>
      <c r="AH810" s="379"/>
      <c r="AI810" s="379"/>
      <c r="AJ810" s="379"/>
      <c r="AK810" s="379"/>
      <c r="AL810" s="379"/>
      <c r="AM810" s="379"/>
      <c r="AN810" s="379"/>
      <c r="AO810" s="379"/>
      <c r="AP810" s="379"/>
      <c r="AQ810" s="379"/>
      <c r="AR810" s="379"/>
      <c r="AS810" s="379"/>
      <c r="AT810" s="379"/>
      <c r="AU810" s="379"/>
      <c r="AV810" s="379"/>
      <c r="AW810" s="379"/>
      <c r="AX810" s="379"/>
      <c r="AY810" s="379"/>
      <c r="AZ810" s="379"/>
      <c r="BA810" s="379"/>
      <c r="BB810" s="379"/>
      <c r="BC810" s="379"/>
      <c r="BD810" s="379"/>
      <c r="BE810" s="379"/>
      <c r="BF810" s="379"/>
      <c r="BG810" s="379"/>
      <c r="BH810" s="379"/>
      <c r="BI810" s="379"/>
      <c r="BJ810" s="380"/>
      <c r="BK810" s="200"/>
      <c r="BL810" s="130" t="str">
        <f>IF(BM810&lt;&gt;"","●","")</f>
        <v/>
      </c>
      <c r="BM810" s="132"/>
      <c r="BN810" s="129"/>
      <c r="BO810" s="129"/>
      <c r="BP810" s="129"/>
      <c r="BQ810" s="129"/>
      <c r="BR810" s="129"/>
      <c r="BS810" s="129"/>
      <c r="BT810" s="129"/>
      <c r="BU810" s="129"/>
      <c r="BV810" s="129"/>
      <c r="BW810" s="129"/>
      <c r="BX810" s="129"/>
      <c r="BY810" s="129"/>
      <c r="BZ810" s="129"/>
      <c r="CA810" s="129"/>
      <c r="CB810" s="129"/>
      <c r="CC810" s="129"/>
      <c r="CD810" s="129"/>
      <c r="CE810" s="129"/>
      <c r="CF810" s="129"/>
      <c r="CG810" s="129"/>
      <c r="CH810" s="129"/>
      <c r="CI810" s="129"/>
      <c r="CJ810" s="129"/>
      <c r="CK810" s="129"/>
      <c r="CL810" s="129"/>
      <c r="CM810" s="129"/>
      <c r="CN810" s="129"/>
      <c r="CO810" s="129"/>
      <c r="CP810" s="129"/>
      <c r="CQ810" s="129"/>
      <c r="CR810" s="129"/>
      <c r="CS810" s="129"/>
      <c r="CT810" s="129"/>
      <c r="CU810" s="129"/>
      <c r="CV810" s="131"/>
      <c r="CW810" s="131"/>
      <c r="CX810" s="131"/>
      <c r="CY810" s="129"/>
      <c r="CZ810" s="129"/>
      <c r="DA810" s="129"/>
      <c r="DB810" s="129"/>
      <c r="DC810" s="129"/>
      <c r="DD810" s="129"/>
      <c r="DE810" s="129"/>
      <c r="DF810" s="129"/>
      <c r="DG810" s="129"/>
      <c r="DH810" s="129"/>
      <c r="DI810" s="129"/>
      <c r="DJ810" s="129"/>
      <c r="DK810" s="129"/>
      <c r="DL810" s="129"/>
      <c r="DM810" s="129"/>
      <c r="DN810" s="129"/>
      <c r="DO810" s="129"/>
      <c r="DP810" s="129"/>
      <c r="DQ810" s="129"/>
      <c r="DR810" s="129"/>
      <c r="DS810" s="129"/>
      <c r="DT810" s="129"/>
      <c r="DU810" s="129"/>
      <c r="DV810" s="129"/>
      <c r="DW810" s="129"/>
      <c r="DX810" s="129"/>
      <c r="DY810" s="129"/>
      <c r="DZ810" s="129"/>
      <c r="EA810" s="129"/>
      <c r="EB810" s="129"/>
      <c r="EC810" s="129"/>
      <c r="ED810" s="129"/>
      <c r="EE810" s="129"/>
      <c r="EF810" s="129"/>
      <c r="EG810" s="129"/>
      <c r="EH810" s="129"/>
      <c r="EI810" s="129"/>
      <c r="EJ810" s="129"/>
      <c r="EK810" s="129"/>
      <c r="EL810" s="129"/>
      <c r="EM810" s="129"/>
      <c r="EN810" s="129"/>
      <c r="EO810" s="129"/>
      <c r="EP810" s="129"/>
      <c r="EQ810" s="129"/>
      <c r="ER810" s="129"/>
      <c r="ES810" s="129"/>
      <c r="ET810" s="129"/>
      <c r="EU810" s="129"/>
      <c r="EV810" s="129"/>
      <c r="EW810" s="129"/>
    </row>
    <row r="811" spans="1:153" ht="3" customHeight="1">
      <c r="A811" s="45"/>
      <c r="B811" s="126"/>
      <c r="C811" s="126"/>
      <c r="D811" s="126"/>
      <c r="E811" s="126"/>
      <c r="F811" s="137"/>
      <c r="G811" s="126"/>
      <c r="H811" s="126"/>
      <c r="I811" s="126"/>
      <c r="J811" s="126"/>
      <c r="K811" s="126"/>
      <c r="L811" s="126"/>
      <c r="M811" s="126"/>
      <c r="N811" s="126"/>
      <c r="O811" s="126"/>
      <c r="P811" s="126"/>
      <c r="Q811" s="126"/>
      <c r="R811" s="126"/>
      <c r="S811" s="126"/>
      <c r="T811" s="126"/>
      <c r="U811" s="378"/>
      <c r="V811" s="379"/>
      <c r="W811" s="379"/>
      <c r="X811" s="379"/>
      <c r="Y811" s="379"/>
      <c r="Z811" s="379"/>
      <c r="AA811" s="379"/>
      <c r="AB811" s="379"/>
      <c r="AC811" s="379"/>
      <c r="AD811" s="379"/>
      <c r="AE811" s="379"/>
      <c r="AF811" s="379"/>
      <c r="AG811" s="379"/>
      <c r="AH811" s="379"/>
      <c r="AI811" s="379"/>
      <c r="AJ811" s="379"/>
      <c r="AK811" s="379"/>
      <c r="AL811" s="379"/>
      <c r="AM811" s="379"/>
      <c r="AN811" s="379"/>
      <c r="AO811" s="379"/>
      <c r="AP811" s="379"/>
      <c r="AQ811" s="379"/>
      <c r="AR811" s="379"/>
      <c r="AS811" s="379"/>
      <c r="AT811" s="379"/>
      <c r="AU811" s="379"/>
      <c r="AV811" s="379"/>
      <c r="AW811" s="379"/>
      <c r="AX811" s="379"/>
      <c r="AY811" s="379"/>
      <c r="AZ811" s="379"/>
      <c r="BA811" s="379"/>
      <c r="BB811" s="379"/>
      <c r="BC811" s="379"/>
      <c r="BD811" s="379"/>
      <c r="BE811" s="379"/>
      <c r="BF811" s="379"/>
      <c r="BG811" s="379"/>
      <c r="BH811" s="379"/>
      <c r="BI811" s="379"/>
      <c r="BJ811" s="380"/>
      <c r="BK811" s="200"/>
      <c r="BL811" s="129"/>
      <c r="BM811" s="160"/>
      <c r="BN811" s="129"/>
      <c r="BO811" s="129"/>
      <c r="BP811" s="129"/>
      <c r="BQ811" s="129"/>
      <c r="BR811" s="129"/>
      <c r="BS811" s="129"/>
      <c r="BT811" s="129"/>
      <c r="BU811" s="129"/>
      <c r="BV811" s="129"/>
      <c r="BW811" s="129"/>
      <c r="BX811" s="129"/>
      <c r="BY811" s="129"/>
      <c r="BZ811" s="129"/>
      <c r="CA811" s="129"/>
      <c r="CB811" s="129"/>
      <c r="CC811" s="129"/>
      <c r="CD811" s="129"/>
      <c r="CE811" s="129"/>
      <c r="CF811" s="129"/>
      <c r="CG811" s="129"/>
      <c r="CH811" s="129"/>
      <c r="CI811" s="129"/>
      <c r="CJ811" s="129"/>
      <c r="CK811" s="129"/>
      <c r="CL811" s="129"/>
      <c r="CM811" s="129"/>
      <c r="CN811" s="129"/>
      <c r="CO811" s="129"/>
      <c r="CP811" s="129"/>
      <c r="CQ811" s="129"/>
      <c r="CR811" s="129"/>
      <c r="CS811" s="129"/>
      <c r="CT811" s="129"/>
      <c r="CU811" s="129"/>
      <c r="CV811" s="129"/>
      <c r="CW811" s="129"/>
      <c r="CX811" s="129"/>
      <c r="CY811" s="129"/>
      <c r="CZ811" s="129"/>
      <c r="DA811" s="129"/>
      <c r="DB811" s="129"/>
      <c r="DC811" s="129"/>
      <c r="DD811" s="129"/>
      <c r="DE811" s="129"/>
      <c r="DF811" s="129"/>
      <c r="DG811" s="129"/>
      <c r="DH811" s="129"/>
      <c r="DI811" s="129"/>
      <c r="DJ811" s="129"/>
      <c r="DK811" s="129"/>
      <c r="DL811" s="129"/>
      <c r="DM811" s="129"/>
      <c r="DN811" s="129"/>
      <c r="DO811" s="129"/>
      <c r="DP811" s="129"/>
      <c r="DQ811" s="129"/>
      <c r="DR811" s="129"/>
      <c r="DS811" s="129"/>
      <c r="DT811" s="129"/>
      <c r="DU811" s="129"/>
      <c r="DV811" s="129"/>
      <c r="DW811" s="129"/>
      <c r="DX811" s="129"/>
      <c r="DY811" s="129"/>
      <c r="DZ811" s="129"/>
      <c r="EA811" s="129"/>
      <c r="EB811" s="129"/>
      <c r="EC811" s="129"/>
      <c r="ED811" s="129"/>
      <c r="EE811" s="129"/>
      <c r="EF811" s="129"/>
      <c r="EG811" s="129"/>
      <c r="EH811" s="129"/>
      <c r="EI811" s="129"/>
      <c r="EJ811" s="129"/>
      <c r="EK811" s="129"/>
      <c r="EL811" s="129"/>
      <c r="EM811" s="129"/>
      <c r="EN811" s="129"/>
      <c r="EO811" s="129"/>
      <c r="EP811" s="129"/>
      <c r="EQ811" s="129"/>
      <c r="ER811" s="129"/>
      <c r="ES811" s="129"/>
      <c r="ET811" s="129"/>
      <c r="EU811" s="129"/>
      <c r="EV811" s="129"/>
      <c r="EW811" s="129"/>
    </row>
    <row r="812" spans="1:153" ht="3" customHeight="1">
      <c r="A812" s="50"/>
      <c r="B812" s="291"/>
      <c r="C812" s="291"/>
      <c r="D812" s="291"/>
      <c r="E812" s="291"/>
      <c r="F812" s="136"/>
      <c r="G812" s="291"/>
      <c r="H812" s="291"/>
      <c r="I812" s="291"/>
      <c r="J812" s="291"/>
      <c r="K812" s="291"/>
      <c r="L812" s="291"/>
      <c r="M812" s="291"/>
      <c r="N812" s="291"/>
      <c r="O812" s="291"/>
      <c r="P812" s="291"/>
      <c r="Q812" s="291"/>
      <c r="R812" s="291"/>
      <c r="S812" s="291"/>
      <c r="T812" s="291"/>
      <c r="U812" s="378" t="s">
        <v>1129</v>
      </c>
      <c r="V812" s="379"/>
      <c r="W812" s="379"/>
      <c r="X812" s="379"/>
      <c r="Y812" s="379"/>
      <c r="Z812" s="379"/>
      <c r="AA812" s="379"/>
      <c r="AB812" s="379"/>
      <c r="AC812" s="379"/>
      <c r="AD812" s="379"/>
      <c r="AE812" s="379"/>
      <c r="AF812" s="379"/>
      <c r="AG812" s="379"/>
      <c r="AH812" s="379"/>
      <c r="AI812" s="379"/>
      <c r="AJ812" s="379"/>
      <c r="AK812" s="379"/>
      <c r="AL812" s="379"/>
      <c r="AM812" s="379"/>
      <c r="AN812" s="379"/>
      <c r="AO812" s="379"/>
      <c r="AP812" s="379"/>
      <c r="AQ812" s="379"/>
      <c r="AR812" s="379"/>
      <c r="AS812" s="379"/>
      <c r="AT812" s="379"/>
      <c r="AU812" s="379"/>
      <c r="AV812" s="379"/>
      <c r="AW812" s="379"/>
      <c r="AX812" s="379"/>
      <c r="AY812" s="379"/>
      <c r="AZ812" s="379"/>
      <c r="BA812" s="379"/>
      <c r="BB812" s="379"/>
      <c r="BC812" s="379"/>
      <c r="BD812" s="379"/>
      <c r="BE812" s="379"/>
      <c r="BF812" s="379"/>
      <c r="BG812" s="379"/>
      <c r="BH812" s="379"/>
      <c r="BI812" s="379"/>
      <c r="BJ812" s="380"/>
      <c r="BK812" s="200"/>
      <c r="BL812" s="129"/>
      <c r="BM812" s="160"/>
      <c r="BN812" s="129"/>
      <c r="BO812" s="129"/>
      <c r="BP812" s="129"/>
      <c r="BQ812" s="129"/>
      <c r="BR812" s="129"/>
      <c r="BS812" s="129"/>
      <c r="BT812" s="129"/>
      <c r="BU812" s="129"/>
      <c r="BV812" s="129"/>
      <c r="BW812" s="129"/>
      <c r="BX812" s="129"/>
      <c r="BY812" s="129"/>
      <c r="BZ812" s="129"/>
      <c r="CA812" s="129"/>
      <c r="CB812" s="129"/>
      <c r="CC812" s="129"/>
      <c r="CD812" s="129"/>
      <c r="CE812" s="129"/>
      <c r="CF812" s="129"/>
      <c r="CG812" s="129"/>
      <c r="CH812" s="129"/>
      <c r="CI812" s="129"/>
      <c r="CJ812" s="129"/>
      <c r="CK812" s="129"/>
      <c r="CL812" s="129"/>
      <c r="CM812" s="129"/>
      <c r="CN812" s="129"/>
      <c r="CO812" s="129"/>
      <c r="CP812" s="129"/>
      <c r="CQ812" s="129"/>
      <c r="CR812" s="129"/>
      <c r="CS812" s="129"/>
      <c r="CT812" s="129"/>
      <c r="CU812" s="129"/>
      <c r="CV812" s="129"/>
      <c r="CW812" s="129"/>
      <c r="CX812" s="129"/>
      <c r="CY812" s="129"/>
      <c r="CZ812" s="129"/>
      <c r="DA812" s="129"/>
      <c r="DB812" s="129"/>
      <c r="DC812" s="129"/>
      <c r="DD812" s="129"/>
      <c r="DE812" s="129"/>
      <c r="DF812" s="129"/>
      <c r="DG812" s="129"/>
      <c r="DH812" s="129"/>
      <c r="DI812" s="129"/>
      <c r="DJ812" s="129"/>
      <c r="DK812" s="129"/>
      <c r="DL812" s="129"/>
      <c r="DM812" s="129"/>
      <c r="DN812" s="129"/>
      <c r="DO812" s="129"/>
      <c r="DP812" s="129"/>
      <c r="DQ812" s="129"/>
      <c r="DR812" s="129"/>
      <c r="DS812" s="129"/>
      <c r="DT812" s="129"/>
      <c r="DU812" s="129"/>
      <c r="DV812" s="129"/>
      <c r="DW812" s="129"/>
      <c r="DX812" s="129"/>
      <c r="DY812" s="129"/>
      <c r="DZ812" s="129"/>
      <c r="EA812" s="129"/>
      <c r="EB812" s="129"/>
      <c r="EC812" s="129"/>
      <c r="ED812" s="129"/>
      <c r="EE812" s="129"/>
      <c r="EF812" s="129"/>
      <c r="EG812" s="129"/>
      <c r="EH812" s="129"/>
      <c r="EI812" s="129"/>
      <c r="EJ812" s="129"/>
      <c r="EK812" s="129"/>
      <c r="EL812" s="129"/>
      <c r="EM812" s="129"/>
      <c r="EN812" s="129"/>
      <c r="EO812" s="129"/>
      <c r="EP812" s="129"/>
      <c r="EQ812" s="129"/>
      <c r="ER812" s="129"/>
      <c r="ES812" s="129"/>
      <c r="ET812" s="129"/>
      <c r="EU812" s="129"/>
      <c r="EV812" s="129"/>
      <c r="EW812" s="129"/>
    </row>
    <row r="813" spans="1:153" ht="14.25" customHeight="1">
      <c r="A813" s="45"/>
      <c r="B813" s="126" t="s">
        <v>33</v>
      </c>
      <c r="C813" s="126"/>
      <c r="D813" s="126"/>
      <c r="E813" s="126"/>
      <c r="F813" s="137"/>
      <c r="G813" s="126"/>
      <c r="H813" s="126"/>
      <c r="I813" s="126"/>
      <c r="J813" s="126"/>
      <c r="K813" s="126"/>
      <c r="L813" s="126"/>
      <c r="M813" s="126"/>
      <c r="N813" s="126"/>
      <c r="O813" s="126"/>
      <c r="P813" s="126"/>
      <c r="Q813" s="126"/>
      <c r="R813" s="310" t="s">
        <v>3348</v>
      </c>
      <c r="S813" s="310"/>
      <c r="T813" s="310"/>
      <c r="U813" s="378"/>
      <c r="V813" s="379"/>
      <c r="W813" s="379"/>
      <c r="X813" s="379"/>
      <c r="Y813" s="379"/>
      <c r="Z813" s="379"/>
      <c r="AA813" s="379"/>
      <c r="AB813" s="379"/>
      <c r="AC813" s="379"/>
      <c r="AD813" s="379"/>
      <c r="AE813" s="379"/>
      <c r="AF813" s="379"/>
      <c r="AG813" s="379"/>
      <c r="AH813" s="379"/>
      <c r="AI813" s="379"/>
      <c r="AJ813" s="379"/>
      <c r="AK813" s="379"/>
      <c r="AL813" s="379"/>
      <c r="AM813" s="379"/>
      <c r="AN813" s="379"/>
      <c r="AO813" s="379"/>
      <c r="AP813" s="379"/>
      <c r="AQ813" s="379"/>
      <c r="AR813" s="379"/>
      <c r="AS813" s="379"/>
      <c r="AT813" s="379"/>
      <c r="AU813" s="379"/>
      <c r="AV813" s="379"/>
      <c r="AW813" s="379"/>
      <c r="AX813" s="379"/>
      <c r="AY813" s="379"/>
      <c r="AZ813" s="379"/>
      <c r="BA813" s="379"/>
      <c r="BB813" s="379"/>
      <c r="BC813" s="379"/>
      <c r="BD813" s="379"/>
      <c r="BE813" s="379"/>
      <c r="BF813" s="379"/>
      <c r="BG813" s="379"/>
      <c r="BH813" s="379"/>
      <c r="BI813" s="379"/>
      <c r="BJ813" s="380"/>
      <c r="BK813" s="200"/>
      <c r="BL813" s="130" t="str">
        <f>IF(BM813&lt;&gt;"","●","")</f>
        <v/>
      </c>
      <c r="BM813" s="132"/>
      <c r="BN813" s="129"/>
      <c r="BO813" s="129"/>
      <c r="BP813" s="129"/>
      <c r="BQ813" s="129"/>
      <c r="BR813" s="129"/>
      <c r="BS813" s="129"/>
      <c r="BT813" s="129"/>
      <c r="BU813" s="129"/>
      <c r="BV813" s="129"/>
      <c r="BW813" s="129"/>
      <c r="BX813" s="129"/>
      <c r="BY813" s="129"/>
      <c r="BZ813" s="129"/>
      <c r="CA813" s="129"/>
      <c r="CB813" s="129"/>
      <c r="CC813" s="129"/>
      <c r="CD813" s="129"/>
      <c r="CE813" s="129"/>
      <c r="CF813" s="129"/>
      <c r="CG813" s="129"/>
      <c r="CH813" s="129"/>
      <c r="CI813" s="129"/>
      <c r="CJ813" s="129"/>
      <c r="CK813" s="129"/>
      <c r="CL813" s="129"/>
      <c r="CM813" s="129"/>
      <c r="CN813" s="129"/>
      <c r="CO813" s="129"/>
      <c r="CP813" s="129"/>
      <c r="CQ813" s="129"/>
      <c r="CR813" s="129"/>
      <c r="CS813" s="129"/>
      <c r="CT813" s="129"/>
      <c r="CU813" s="129"/>
      <c r="CV813" s="131"/>
      <c r="CW813" s="131"/>
      <c r="CX813" s="131"/>
      <c r="CY813" s="129"/>
      <c r="CZ813" s="129"/>
      <c r="DA813" s="129"/>
      <c r="DB813" s="129"/>
      <c r="DC813" s="129"/>
      <c r="DD813" s="129"/>
      <c r="DE813" s="129"/>
      <c r="DF813" s="129"/>
      <c r="DG813" s="129"/>
      <c r="DH813" s="129"/>
      <c r="DI813" s="129"/>
      <c r="DJ813" s="129"/>
      <c r="DK813" s="129"/>
      <c r="DL813" s="129"/>
      <c r="DM813" s="129"/>
      <c r="DN813" s="129"/>
      <c r="DO813" s="129"/>
      <c r="DP813" s="129"/>
      <c r="DQ813" s="129"/>
      <c r="DR813" s="129"/>
      <c r="DS813" s="129"/>
      <c r="DT813" s="129"/>
      <c r="DU813" s="129"/>
      <c r="DV813" s="129"/>
      <c r="DW813" s="129"/>
      <c r="DX813" s="129"/>
      <c r="DY813" s="129"/>
      <c r="DZ813" s="129"/>
      <c r="EA813" s="129"/>
      <c r="EB813" s="129"/>
      <c r="EC813" s="129"/>
      <c r="ED813" s="129"/>
      <c r="EE813" s="129"/>
      <c r="EF813" s="129"/>
      <c r="EG813" s="129"/>
      <c r="EH813" s="129"/>
      <c r="EI813" s="129"/>
      <c r="EJ813" s="129"/>
      <c r="EK813" s="129"/>
      <c r="EL813" s="129"/>
      <c r="EM813" s="129"/>
      <c r="EN813" s="129"/>
      <c r="EO813" s="129"/>
      <c r="EP813" s="129"/>
      <c r="EQ813" s="129"/>
      <c r="ER813" s="129"/>
      <c r="ES813" s="129"/>
      <c r="ET813" s="129"/>
      <c r="EU813" s="129"/>
      <c r="EV813" s="129"/>
      <c r="EW813" s="129"/>
    </row>
    <row r="814" spans="1:153" ht="3" customHeight="1">
      <c r="A814" s="47"/>
      <c r="B814" s="127"/>
      <c r="C814" s="127"/>
      <c r="D814" s="127"/>
      <c r="E814" s="127"/>
      <c r="F814" s="134"/>
      <c r="G814" s="127"/>
      <c r="H814" s="127"/>
      <c r="I814" s="127"/>
      <c r="J814" s="127"/>
      <c r="K814" s="127"/>
      <c r="L814" s="127"/>
      <c r="M814" s="127"/>
      <c r="N814" s="127"/>
      <c r="O814" s="127"/>
      <c r="P814" s="127"/>
      <c r="Q814" s="127"/>
      <c r="R814" s="127"/>
      <c r="S814" s="127"/>
      <c r="T814" s="127"/>
      <c r="U814" s="378"/>
      <c r="V814" s="379"/>
      <c r="W814" s="379"/>
      <c r="X814" s="379"/>
      <c r="Y814" s="379"/>
      <c r="Z814" s="379"/>
      <c r="AA814" s="379"/>
      <c r="AB814" s="379"/>
      <c r="AC814" s="379"/>
      <c r="AD814" s="379"/>
      <c r="AE814" s="379"/>
      <c r="AF814" s="379"/>
      <c r="AG814" s="379"/>
      <c r="AH814" s="379"/>
      <c r="AI814" s="379"/>
      <c r="AJ814" s="379"/>
      <c r="AK814" s="379"/>
      <c r="AL814" s="379"/>
      <c r="AM814" s="379"/>
      <c r="AN814" s="379"/>
      <c r="AO814" s="379"/>
      <c r="AP814" s="379"/>
      <c r="AQ814" s="379"/>
      <c r="AR814" s="379"/>
      <c r="AS814" s="379"/>
      <c r="AT814" s="379"/>
      <c r="AU814" s="379"/>
      <c r="AV814" s="379"/>
      <c r="AW814" s="379"/>
      <c r="AX814" s="379"/>
      <c r="AY814" s="379"/>
      <c r="AZ814" s="379"/>
      <c r="BA814" s="379"/>
      <c r="BB814" s="379"/>
      <c r="BC814" s="379"/>
      <c r="BD814" s="379"/>
      <c r="BE814" s="379"/>
      <c r="BF814" s="379"/>
      <c r="BG814" s="379"/>
      <c r="BH814" s="379"/>
      <c r="BI814" s="379"/>
      <c r="BJ814" s="380"/>
      <c r="BK814" s="200"/>
      <c r="BL814" s="129"/>
      <c r="BM814" s="160"/>
      <c r="BN814" s="129"/>
      <c r="BO814" s="129"/>
      <c r="BP814" s="129"/>
      <c r="BQ814" s="129"/>
      <c r="BR814" s="129"/>
      <c r="BS814" s="129"/>
      <c r="BT814" s="129"/>
      <c r="BU814" s="129"/>
      <c r="BV814" s="129"/>
      <c r="BW814" s="129"/>
      <c r="BX814" s="129"/>
      <c r="BY814" s="129"/>
      <c r="BZ814" s="129"/>
      <c r="CA814" s="129"/>
      <c r="CB814" s="129"/>
      <c r="CC814" s="129"/>
      <c r="CD814" s="129"/>
      <c r="CE814" s="129"/>
      <c r="CF814" s="129"/>
      <c r="CG814" s="129"/>
      <c r="CH814" s="129"/>
      <c r="CI814" s="129"/>
      <c r="CJ814" s="129"/>
      <c r="CK814" s="129"/>
      <c r="CL814" s="129"/>
      <c r="CM814" s="129"/>
      <c r="CN814" s="129"/>
      <c r="CO814" s="129"/>
      <c r="CP814" s="129"/>
      <c r="CQ814" s="129"/>
      <c r="CR814" s="129"/>
      <c r="CS814" s="129"/>
      <c r="CT814" s="129"/>
      <c r="CU814" s="129"/>
      <c r="CV814" s="129"/>
      <c r="CW814" s="129"/>
      <c r="CX814" s="129"/>
      <c r="CY814" s="129"/>
      <c r="CZ814" s="129"/>
      <c r="DA814" s="129"/>
      <c r="DB814" s="129"/>
      <c r="DC814" s="129"/>
      <c r="DD814" s="129"/>
      <c r="DE814" s="129"/>
      <c r="DF814" s="129"/>
      <c r="DG814" s="129"/>
      <c r="DH814" s="129"/>
      <c r="DI814" s="129"/>
      <c r="DJ814" s="129"/>
      <c r="DK814" s="129"/>
      <c r="DL814" s="129"/>
      <c r="DM814" s="129"/>
      <c r="DN814" s="129"/>
      <c r="DO814" s="129"/>
      <c r="DP814" s="129"/>
      <c r="DQ814" s="129"/>
      <c r="DR814" s="129"/>
      <c r="DS814" s="129"/>
      <c r="DT814" s="129"/>
      <c r="DU814" s="129"/>
      <c r="DV814" s="129"/>
      <c r="DW814" s="129"/>
      <c r="DX814" s="129"/>
      <c r="DY814" s="129"/>
      <c r="DZ814" s="129"/>
      <c r="EA814" s="129"/>
      <c r="EB814" s="129"/>
      <c r="EC814" s="129"/>
      <c r="ED814" s="129"/>
      <c r="EE814" s="129"/>
      <c r="EF814" s="129"/>
      <c r="EG814" s="129"/>
      <c r="EH814" s="129"/>
      <c r="EI814" s="129"/>
      <c r="EJ814" s="129"/>
      <c r="EK814" s="129"/>
      <c r="EL814" s="129"/>
      <c r="EM814" s="129"/>
      <c r="EN814" s="129"/>
      <c r="EO814" s="129"/>
      <c r="EP814" s="129"/>
      <c r="EQ814" s="129"/>
      <c r="ER814" s="129"/>
      <c r="ES814" s="129"/>
      <c r="ET814" s="129"/>
      <c r="EU814" s="129"/>
      <c r="EV814" s="129"/>
      <c r="EW814" s="129"/>
    </row>
    <row r="815" spans="1:153" ht="3" customHeight="1">
      <c r="A815" s="135"/>
      <c r="B815" s="291"/>
      <c r="C815" s="291"/>
      <c r="D815" s="291"/>
      <c r="E815" s="291"/>
      <c r="F815" s="136"/>
      <c r="G815" s="291"/>
      <c r="H815" s="291"/>
      <c r="I815" s="291"/>
      <c r="J815" s="291"/>
      <c r="K815" s="291"/>
      <c r="L815" s="291"/>
      <c r="M815" s="291"/>
      <c r="N815" s="291"/>
      <c r="O815" s="291"/>
      <c r="P815" s="291"/>
      <c r="Q815" s="291"/>
      <c r="R815" s="291"/>
      <c r="S815" s="291"/>
      <c r="T815" s="291"/>
      <c r="U815" s="378" t="s">
        <v>1129</v>
      </c>
      <c r="V815" s="379"/>
      <c r="W815" s="379"/>
      <c r="X815" s="379"/>
      <c r="Y815" s="379"/>
      <c r="Z815" s="379"/>
      <c r="AA815" s="379"/>
      <c r="AB815" s="379"/>
      <c r="AC815" s="379"/>
      <c r="AD815" s="379"/>
      <c r="AE815" s="379"/>
      <c r="AF815" s="379"/>
      <c r="AG815" s="379"/>
      <c r="AH815" s="379"/>
      <c r="AI815" s="379"/>
      <c r="AJ815" s="379"/>
      <c r="AK815" s="379"/>
      <c r="AL815" s="379"/>
      <c r="AM815" s="379"/>
      <c r="AN815" s="379"/>
      <c r="AO815" s="379"/>
      <c r="AP815" s="379"/>
      <c r="AQ815" s="379"/>
      <c r="AR815" s="379"/>
      <c r="AS815" s="379"/>
      <c r="AT815" s="379"/>
      <c r="AU815" s="379"/>
      <c r="AV815" s="379"/>
      <c r="AW815" s="379"/>
      <c r="AX815" s="379"/>
      <c r="AY815" s="379"/>
      <c r="AZ815" s="379"/>
      <c r="BA815" s="379"/>
      <c r="BB815" s="379"/>
      <c r="BC815" s="379"/>
      <c r="BD815" s="379"/>
      <c r="BE815" s="379"/>
      <c r="BF815" s="379"/>
      <c r="BG815" s="379"/>
      <c r="BH815" s="379"/>
      <c r="BI815" s="379"/>
      <c r="BJ815" s="380"/>
      <c r="BK815" s="200"/>
      <c r="BL815" s="129"/>
      <c r="BM815" s="160"/>
      <c r="BN815" s="129"/>
      <c r="BO815" s="129"/>
      <c r="BP815" s="129"/>
      <c r="BQ815" s="129"/>
      <c r="BR815" s="129"/>
      <c r="BS815" s="129"/>
      <c r="BT815" s="129"/>
      <c r="BU815" s="129"/>
      <c r="BV815" s="129"/>
      <c r="BW815" s="129"/>
      <c r="BX815" s="129"/>
      <c r="BY815" s="129"/>
      <c r="BZ815" s="129"/>
      <c r="CA815" s="129"/>
      <c r="CB815" s="129"/>
      <c r="CC815" s="129"/>
      <c r="CD815" s="129"/>
      <c r="CE815" s="129"/>
      <c r="CF815" s="129"/>
      <c r="CG815" s="129"/>
      <c r="CH815" s="129"/>
      <c r="CI815" s="129"/>
      <c r="CJ815" s="129"/>
      <c r="CK815" s="129"/>
      <c r="CL815" s="129"/>
      <c r="CM815" s="129"/>
      <c r="CN815" s="129"/>
      <c r="CO815" s="129"/>
      <c r="CP815" s="129"/>
      <c r="CQ815" s="129"/>
      <c r="CR815" s="129"/>
      <c r="CS815" s="129"/>
      <c r="CT815" s="129"/>
      <c r="CU815" s="129"/>
      <c r="CV815" s="129"/>
      <c r="CW815" s="129"/>
      <c r="CX815" s="129"/>
      <c r="CY815" s="129"/>
      <c r="CZ815" s="129"/>
      <c r="DA815" s="129"/>
      <c r="DB815" s="129"/>
      <c r="DC815" s="129"/>
      <c r="DD815" s="129"/>
      <c r="DE815" s="129"/>
      <c r="DF815" s="129"/>
      <c r="DG815" s="129"/>
      <c r="DH815" s="129"/>
      <c r="DI815" s="129"/>
      <c r="DJ815" s="129"/>
      <c r="DK815" s="129"/>
      <c r="DL815" s="129"/>
      <c r="DM815" s="129"/>
      <c r="DN815" s="129"/>
      <c r="DO815" s="129"/>
      <c r="DP815" s="129"/>
      <c r="DQ815" s="129"/>
      <c r="DR815" s="129"/>
      <c r="DS815" s="129"/>
      <c r="DT815" s="129"/>
      <c r="DU815" s="129"/>
      <c r="DV815" s="129"/>
      <c r="DW815" s="129"/>
      <c r="DX815" s="129"/>
      <c r="DY815" s="129"/>
      <c r="DZ815" s="129"/>
      <c r="EA815" s="129"/>
      <c r="EB815" s="129"/>
      <c r="EC815" s="129"/>
      <c r="ED815" s="129"/>
      <c r="EE815" s="129"/>
      <c r="EF815" s="129"/>
      <c r="EG815" s="129"/>
      <c r="EH815" s="129"/>
      <c r="EI815" s="129"/>
      <c r="EJ815" s="129"/>
      <c r="EK815" s="129"/>
      <c r="EL815" s="129"/>
      <c r="EM815" s="129"/>
      <c r="EN815" s="129"/>
      <c r="EO815" s="129"/>
      <c r="EP815" s="129"/>
      <c r="EQ815" s="129"/>
      <c r="ER815" s="129"/>
      <c r="ES815" s="129"/>
      <c r="ET815" s="129"/>
      <c r="EU815" s="129"/>
      <c r="EV815" s="129"/>
      <c r="EW815" s="129"/>
    </row>
    <row r="816" spans="1:153" ht="14.25" customHeight="1">
      <c r="A816" s="133" t="s">
        <v>94</v>
      </c>
      <c r="B816" s="126"/>
      <c r="C816" s="126"/>
      <c r="D816" s="126"/>
      <c r="E816" s="126"/>
      <c r="F816" s="137"/>
      <c r="G816" s="126"/>
      <c r="H816" s="126"/>
      <c r="I816" s="126"/>
      <c r="J816" s="126"/>
      <c r="K816" s="126"/>
      <c r="L816" s="126"/>
      <c r="M816" s="126"/>
      <c r="N816" s="126"/>
      <c r="O816" s="126"/>
      <c r="P816" s="126"/>
      <c r="Q816" s="126"/>
      <c r="R816" s="310" t="s">
        <v>3349</v>
      </c>
      <c r="S816" s="310"/>
      <c r="T816" s="310"/>
      <c r="U816" s="378"/>
      <c r="V816" s="379"/>
      <c r="W816" s="379"/>
      <c r="X816" s="379"/>
      <c r="Y816" s="379"/>
      <c r="Z816" s="379"/>
      <c r="AA816" s="379"/>
      <c r="AB816" s="379"/>
      <c r="AC816" s="379"/>
      <c r="AD816" s="379"/>
      <c r="AE816" s="379"/>
      <c r="AF816" s="379"/>
      <c r="AG816" s="379"/>
      <c r="AH816" s="379"/>
      <c r="AI816" s="379"/>
      <c r="AJ816" s="379"/>
      <c r="AK816" s="379"/>
      <c r="AL816" s="379"/>
      <c r="AM816" s="379"/>
      <c r="AN816" s="379"/>
      <c r="AO816" s="379"/>
      <c r="AP816" s="379"/>
      <c r="AQ816" s="379"/>
      <c r="AR816" s="379"/>
      <c r="AS816" s="379"/>
      <c r="AT816" s="379"/>
      <c r="AU816" s="379"/>
      <c r="AV816" s="379"/>
      <c r="AW816" s="379"/>
      <c r="AX816" s="379"/>
      <c r="AY816" s="379"/>
      <c r="AZ816" s="379"/>
      <c r="BA816" s="379"/>
      <c r="BB816" s="379"/>
      <c r="BC816" s="379"/>
      <c r="BD816" s="379"/>
      <c r="BE816" s="379"/>
      <c r="BF816" s="379"/>
      <c r="BG816" s="379"/>
      <c r="BH816" s="379"/>
      <c r="BI816" s="379"/>
      <c r="BJ816" s="380"/>
      <c r="BK816" s="200"/>
      <c r="BL816" s="130" t="str">
        <f>IF(BM816&lt;&gt;"","●","")</f>
        <v/>
      </c>
      <c r="BM816" s="132"/>
      <c r="BN816" s="129"/>
      <c r="BO816" s="129"/>
      <c r="BP816" s="129"/>
      <c r="BQ816" s="129"/>
      <c r="BR816" s="129"/>
      <c r="BS816" s="129"/>
      <c r="BT816" s="129"/>
      <c r="BU816" s="129"/>
      <c r="BV816" s="129"/>
      <c r="BW816" s="129"/>
      <c r="BX816" s="129"/>
      <c r="BY816" s="129"/>
      <c r="BZ816" s="129"/>
      <c r="CA816" s="129"/>
      <c r="CB816" s="129"/>
      <c r="CC816" s="129"/>
      <c r="CD816" s="129"/>
      <c r="CE816" s="129"/>
      <c r="CF816" s="129"/>
      <c r="CG816" s="129"/>
      <c r="CH816" s="129"/>
      <c r="CI816" s="129"/>
      <c r="CJ816" s="129"/>
      <c r="CK816" s="129"/>
      <c r="CL816" s="129"/>
      <c r="CM816" s="129"/>
      <c r="CN816" s="129"/>
      <c r="CO816" s="129"/>
      <c r="CP816" s="129"/>
      <c r="CQ816" s="129"/>
      <c r="CR816" s="129"/>
      <c r="CS816" s="129"/>
      <c r="CT816" s="129"/>
      <c r="CU816" s="129"/>
      <c r="CV816" s="131"/>
      <c r="CW816" s="131"/>
      <c r="CX816" s="131"/>
      <c r="CY816" s="129"/>
      <c r="CZ816" s="129"/>
      <c r="DA816" s="129"/>
      <c r="DB816" s="129"/>
      <c r="DC816" s="129"/>
      <c r="DD816" s="129"/>
      <c r="DE816" s="129"/>
      <c r="DF816" s="129"/>
      <c r="DG816" s="129"/>
      <c r="DH816" s="129"/>
      <c r="DI816" s="129"/>
      <c r="DJ816" s="129"/>
      <c r="DK816" s="129"/>
      <c r="DL816" s="129"/>
      <c r="DM816" s="129"/>
      <c r="DN816" s="129"/>
      <c r="DO816" s="129"/>
      <c r="DP816" s="129"/>
      <c r="DQ816" s="129"/>
      <c r="DR816" s="129"/>
      <c r="DS816" s="129"/>
      <c r="DT816" s="129"/>
      <c r="DU816" s="129"/>
      <c r="DV816" s="129"/>
      <c r="DW816" s="129"/>
      <c r="DX816" s="129"/>
      <c r="DY816" s="129"/>
      <c r="DZ816" s="129"/>
      <c r="EA816" s="129"/>
      <c r="EB816" s="129"/>
      <c r="EC816" s="129"/>
      <c r="ED816" s="129"/>
      <c r="EE816" s="129"/>
      <c r="EF816" s="129"/>
      <c r="EG816" s="129"/>
      <c r="EH816" s="129"/>
      <c r="EI816" s="129"/>
      <c r="EJ816" s="129"/>
      <c r="EK816" s="129"/>
      <c r="EL816" s="129"/>
      <c r="EM816" s="129"/>
      <c r="EN816" s="129"/>
      <c r="EO816" s="129"/>
      <c r="EP816" s="129"/>
      <c r="EQ816" s="129"/>
      <c r="ER816" s="129"/>
      <c r="ES816" s="129"/>
      <c r="ET816" s="129"/>
      <c r="EU816" s="129"/>
      <c r="EV816" s="129"/>
      <c r="EW816" s="129"/>
    </row>
    <row r="817" spans="1:153" ht="3" customHeight="1">
      <c r="A817" s="133"/>
      <c r="B817" s="126"/>
      <c r="C817" s="126"/>
      <c r="D817" s="126"/>
      <c r="E817" s="126"/>
      <c r="F817" s="137"/>
      <c r="G817" s="126"/>
      <c r="H817" s="126"/>
      <c r="I817" s="126"/>
      <c r="J817" s="126"/>
      <c r="K817" s="126"/>
      <c r="L817" s="126"/>
      <c r="M817" s="126"/>
      <c r="N817" s="126"/>
      <c r="O817" s="126"/>
      <c r="P817" s="126"/>
      <c r="Q817" s="126"/>
      <c r="R817" s="126"/>
      <c r="S817" s="126"/>
      <c r="T817" s="126"/>
      <c r="U817" s="378"/>
      <c r="V817" s="379"/>
      <c r="W817" s="379"/>
      <c r="X817" s="379"/>
      <c r="Y817" s="379"/>
      <c r="Z817" s="379"/>
      <c r="AA817" s="379"/>
      <c r="AB817" s="379"/>
      <c r="AC817" s="379"/>
      <c r="AD817" s="379"/>
      <c r="AE817" s="379"/>
      <c r="AF817" s="379"/>
      <c r="AG817" s="379"/>
      <c r="AH817" s="379"/>
      <c r="AI817" s="379"/>
      <c r="AJ817" s="379"/>
      <c r="AK817" s="379"/>
      <c r="AL817" s="379"/>
      <c r="AM817" s="379"/>
      <c r="AN817" s="379"/>
      <c r="AO817" s="379"/>
      <c r="AP817" s="379"/>
      <c r="AQ817" s="379"/>
      <c r="AR817" s="379"/>
      <c r="AS817" s="379"/>
      <c r="AT817" s="379"/>
      <c r="AU817" s="379"/>
      <c r="AV817" s="379"/>
      <c r="AW817" s="379"/>
      <c r="AX817" s="379"/>
      <c r="AY817" s="379"/>
      <c r="AZ817" s="379"/>
      <c r="BA817" s="379"/>
      <c r="BB817" s="379"/>
      <c r="BC817" s="379"/>
      <c r="BD817" s="379"/>
      <c r="BE817" s="379"/>
      <c r="BF817" s="379"/>
      <c r="BG817" s="379"/>
      <c r="BH817" s="379"/>
      <c r="BI817" s="379"/>
      <c r="BJ817" s="380"/>
      <c r="BK817" s="200"/>
      <c r="BL817" s="129"/>
      <c r="BM817" s="160"/>
      <c r="BN817" s="129"/>
      <c r="BO817" s="129"/>
      <c r="BP817" s="129"/>
      <c r="BQ817" s="129"/>
      <c r="BR817" s="129"/>
      <c r="BS817" s="129"/>
      <c r="BT817" s="129"/>
      <c r="BU817" s="129"/>
      <c r="BV817" s="129"/>
      <c r="BW817" s="129"/>
      <c r="BX817" s="129"/>
      <c r="BY817" s="129"/>
      <c r="BZ817" s="129"/>
      <c r="CA817" s="129"/>
      <c r="CB817" s="129"/>
      <c r="CC817" s="129"/>
      <c r="CD817" s="129"/>
      <c r="CE817" s="129"/>
      <c r="CF817" s="129"/>
      <c r="CG817" s="129"/>
      <c r="CH817" s="129"/>
      <c r="CI817" s="129"/>
      <c r="CJ817" s="129"/>
      <c r="CK817" s="129"/>
      <c r="CL817" s="129"/>
      <c r="CM817" s="129"/>
      <c r="CN817" s="129"/>
      <c r="CO817" s="129"/>
      <c r="CP817" s="129"/>
      <c r="CQ817" s="129"/>
      <c r="CR817" s="129"/>
      <c r="CS817" s="129"/>
      <c r="CT817" s="129"/>
      <c r="CU817" s="129"/>
      <c r="CV817" s="129"/>
      <c r="CW817" s="129"/>
      <c r="CX817" s="129"/>
      <c r="CY817" s="129"/>
      <c r="CZ817" s="129"/>
      <c r="DA817" s="129"/>
      <c r="DB817" s="129"/>
      <c r="DC817" s="129"/>
      <c r="DD817" s="129"/>
      <c r="DE817" s="129"/>
      <c r="DF817" s="129"/>
      <c r="DG817" s="129"/>
      <c r="DH817" s="129"/>
      <c r="DI817" s="129"/>
      <c r="DJ817" s="129"/>
      <c r="DK817" s="129"/>
      <c r="DL817" s="129"/>
      <c r="DM817" s="129"/>
      <c r="DN817" s="129"/>
      <c r="DO817" s="129"/>
      <c r="DP817" s="129"/>
      <c r="DQ817" s="129"/>
      <c r="DR817" s="129"/>
      <c r="DS817" s="129"/>
      <c r="DT817" s="129"/>
      <c r="DU817" s="129"/>
      <c r="DV817" s="129"/>
      <c r="DW817" s="129"/>
      <c r="DX817" s="129"/>
      <c r="DY817" s="129"/>
      <c r="DZ817" s="129"/>
      <c r="EA817" s="129"/>
      <c r="EB817" s="129"/>
      <c r="EC817" s="129"/>
      <c r="ED817" s="129"/>
      <c r="EE817" s="129"/>
      <c r="EF817" s="129"/>
      <c r="EG817" s="129"/>
      <c r="EH817" s="129"/>
      <c r="EI817" s="129"/>
      <c r="EJ817" s="129"/>
      <c r="EK817" s="129"/>
      <c r="EL817" s="129"/>
      <c r="EM817" s="129"/>
      <c r="EN817" s="129"/>
      <c r="EO817" s="129"/>
      <c r="EP817" s="129"/>
      <c r="EQ817" s="129"/>
      <c r="ER817" s="129"/>
      <c r="ES817" s="129"/>
      <c r="ET817" s="129"/>
      <c r="EU817" s="129"/>
      <c r="EV817" s="129"/>
      <c r="EW817" s="129"/>
    </row>
    <row r="818" spans="1:153" ht="3" customHeight="1">
      <c r="A818" s="50"/>
      <c r="B818" s="291"/>
      <c r="C818" s="291"/>
      <c r="D818" s="291"/>
      <c r="E818" s="291"/>
      <c r="F818" s="136"/>
      <c r="G818" s="291"/>
      <c r="H818" s="291"/>
      <c r="I818" s="291"/>
      <c r="J818" s="291"/>
      <c r="K818" s="291"/>
      <c r="L818" s="291"/>
      <c r="M818" s="291"/>
      <c r="N818" s="291"/>
      <c r="O818" s="291"/>
      <c r="P818" s="291"/>
      <c r="Q818" s="291"/>
      <c r="R818" s="291"/>
      <c r="S818" s="291"/>
      <c r="T818" s="291"/>
      <c r="U818" s="378" t="s">
        <v>1129</v>
      </c>
      <c r="V818" s="379"/>
      <c r="W818" s="379"/>
      <c r="X818" s="379"/>
      <c r="Y818" s="379"/>
      <c r="Z818" s="379"/>
      <c r="AA818" s="379"/>
      <c r="AB818" s="379"/>
      <c r="AC818" s="379"/>
      <c r="AD818" s="379"/>
      <c r="AE818" s="379"/>
      <c r="AF818" s="379"/>
      <c r="AG818" s="379"/>
      <c r="AH818" s="379"/>
      <c r="AI818" s="379"/>
      <c r="AJ818" s="379"/>
      <c r="AK818" s="379"/>
      <c r="AL818" s="379"/>
      <c r="AM818" s="379"/>
      <c r="AN818" s="379"/>
      <c r="AO818" s="379"/>
      <c r="AP818" s="379"/>
      <c r="AQ818" s="379"/>
      <c r="AR818" s="379"/>
      <c r="AS818" s="379"/>
      <c r="AT818" s="379"/>
      <c r="AU818" s="379"/>
      <c r="AV818" s="379"/>
      <c r="AW818" s="379"/>
      <c r="AX818" s="379"/>
      <c r="AY818" s="379"/>
      <c r="AZ818" s="379"/>
      <c r="BA818" s="379"/>
      <c r="BB818" s="379"/>
      <c r="BC818" s="379"/>
      <c r="BD818" s="379"/>
      <c r="BE818" s="379"/>
      <c r="BF818" s="379"/>
      <c r="BG818" s="379"/>
      <c r="BH818" s="379"/>
      <c r="BI818" s="379"/>
      <c r="BJ818" s="380"/>
      <c r="BK818" s="200"/>
      <c r="BL818" s="129"/>
      <c r="BM818" s="160"/>
      <c r="BN818" s="129"/>
      <c r="BO818" s="129"/>
      <c r="BP818" s="129"/>
      <c r="BQ818" s="129"/>
      <c r="BR818" s="129"/>
      <c r="BS818" s="129"/>
      <c r="BT818" s="129"/>
      <c r="BU818" s="129"/>
      <c r="BV818" s="129"/>
      <c r="BW818" s="129"/>
      <c r="BX818" s="129"/>
      <c r="BY818" s="129"/>
      <c r="BZ818" s="129"/>
      <c r="CA818" s="129"/>
      <c r="CB818" s="129"/>
      <c r="CC818" s="129"/>
      <c r="CD818" s="129"/>
      <c r="CE818" s="129"/>
      <c r="CF818" s="129"/>
      <c r="CG818" s="129"/>
      <c r="CH818" s="129"/>
      <c r="CI818" s="129"/>
      <c r="CJ818" s="129"/>
      <c r="CK818" s="129"/>
      <c r="CL818" s="129"/>
      <c r="CM818" s="129"/>
      <c r="CN818" s="129"/>
      <c r="CO818" s="129"/>
      <c r="CP818" s="129"/>
      <c r="CQ818" s="129"/>
      <c r="CR818" s="129"/>
      <c r="CS818" s="129"/>
      <c r="CT818" s="129"/>
      <c r="CU818" s="129"/>
      <c r="CV818" s="129"/>
      <c r="CW818" s="129"/>
      <c r="CX818" s="129"/>
      <c r="CY818" s="129"/>
      <c r="CZ818" s="129"/>
      <c r="DA818" s="129"/>
      <c r="DB818" s="129"/>
      <c r="DC818" s="129"/>
      <c r="DD818" s="129"/>
      <c r="DE818" s="129"/>
      <c r="DF818" s="129"/>
      <c r="DG818" s="129"/>
      <c r="DH818" s="129"/>
      <c r="DI818" s="129"/>
      <c r="DJ818" s="129"/>
      <c r="DK818" s="129"/>
      <c r="DL818" s="129"/>
      <c r="DM818" s="129"/>
      <c r="DN818" s="129"/>
      <c r="DO818" s="129"/>
      <c r="DP818" s="129"/>
      <c r="DQ818" s="129"/>
      <c r="DR818" s="129"/>
      <c r="DS818" s="129"/>
      <c r="DT818" s="129"/>
      <c r="DU818" s="129"/>
      <c r="DV818" s="129"/>
      <c r="DW818" s="129"/>
      <c r="DX818" s="129"/>
      <c r="DY818" s="129"/>
      <c r="DZ818" s="129"/>
      <c r="EA818" s="129"/>
      <c r="EB818" s="129"/>
      <c r="EC818" s="129"/>
      <c r="ED818" s="129"/>
      <c r="EE818" s="129"/>
      <c r="EF818" s="129"/>
      <c r="EG818" s="129"/>
      <c r="EH818" s="129"/>
      <c r="EI818" s="129"/>
      <c r="EJ818" s="129"/>
      <c r="EK818" s="129"/>
      <c r="EL818" s="129"/>
      <c r="EM818" s="129"/>
      <c r="EN818" s="129"/>
      <c r="EO818" s="129"/>
      <c r="EP818" s="129"/>
      <c r="EQ818" s="129"/>
      <c r="ER818" s="129"/>
      <c r="ES818" s="129"/>
      <c r="ET818" s="129"/>
      <c r="EU818" s="129"/>
      <c r="EV818" s="129"/>
      <c r="EW818" s="129"/>
    </row>
    <row r="819" spans="1:153" ht="14.25" customHeight="1">
      <c r="A819" s="45"/>
      <c r="B819" s="126" t="s">
        <v>32</v>
      </c>
      <c r="C819" s="126"/>
      <c r="D819" s="126"/>
      <c r="E819" s="126"/>
      <c r="F819" s="137"/>
      <c r="G819" s="126"/>
      <c r="H819" s="126"/>
      <c r="I819" s="126"/>
      <c r="J819" s="126"/>
      <c r="K819" s="126"/>
      <c r="L819" s="126"/>
      <c r="M819" s="126"/>
      <c r="N819" s="126"/>
      <c r="O819" s="126"/>
      <c r="P819" s="126"/>
      <c r="Q819" s="126"/>
      <c r="R819" s="310" t="s">
        <v>3350</v>
      </c>
      <c r="S819" s="310"/>
      <c r="T819" s="310"/>
      <c r="U819" s="378"/>
      <c r="V819" s="379"/>
      <c r="W819" s="379"/>
      <c r="X819" s="379"/>
      <c r="Y819" s="379"/>
      <c r="Z819" s="379"/>
      <c r="AA819" s="379"/>
      <c r="AB819" s="379"/>
      <c r="AC819" s="379"/>
      <c r="AD819" s="379"/>
      <c r="AE819" s="379"/>
      <c r="AF819" s="379"/>
      <c r="AG819" s="379"/>
      <c r="AH819" s="379"/>
      <c r="AI819" s="379"/>
      <c r="AJ819" s="379"/>
      <c r="AK819" s="379"/>
      <c r="AL819" s="379"/>
      <c r="AM819" s="379"/>
      <c r="AN819" s="379"/>
      <c r="AO819" s="379"/>
      <c r="AP819" s="379"/>
      <c r="AQ819" s="379"/>
      <c r="AR819" s="379"/>
      <c r="AS819" s="379"/>
      <c r="AT819" s="379"/>
      <c r="AU819" s="379"/>
      <c r="AV819" s="379"/>
      <c r="AW819" s="379"/>
      <c r="AX819" s="379"/>
      <c r="AY819" s="379"/>
      <c r="AZ819" s="379"/>
      <c r="BA819" s="379"/>
      <c r="BB819" s="379"/>
      <c r="BC819" s="379"/>
      <c r="BD819" s="379"/>
      <c r="BE819" s="379"/>
      <c r="BF819" s="379"/>
      <c r="BG819" s="379"/>
      <c r="BH819" s="379"/>
      <c r="BI819" s="379"/>
      <c r="BJ819" s="380"/>
      <c r="BK819" s="200"/>
      <c r="BL819" s="130" t="str">
        <f>IF(BM819&lt;&gt;"","●","")</f>
        <v/>
      </c>
      <c r="BM819" s="132"/>
      <c r="BN819" s="129"/>
      <c r="BO819" s="129"/>
      <c r="BP819" s="129"/>
      <c r="BQ819" s="129"/>
      <c r="BR819" s="129"/>
      <c r="BS819" s="129"/>
      <c r="BT819" s="129"/>
      <c r="BU819" s="129"/>
      <c r="BV819" s="129"/>
      <c r="BW819" s="129"/>
      <c r="BX819" s="129"/>
      <c r="BY819" s="129"/>
      <c r="BZ819" s="129"/>
      <c r="CA819" s="129"/>
      <c r="CB819" s="129"/>
      <c r="CC819" s="129"/>
      <c r="CD819" s="129"/>
      <c r="CE819" s="129"/>
      <c r="CF819" s="129"/>
      <c r="CG819" s="129"/>
      <c r="CH819" s="129"/>
      <c r="CI819" s="129"/>
      <c r="CJ819" s="129"/>
      <c r="CK819" s="129"/>
      <c r="CL819" s="129"/>
      <c r="CM819" s="129"/>
      <c r="CN819" s="129"/>
      <c r="CO819" s="129"/>
      <c r="CP819" s="129"/>
      <c r="CQ819" s="129"/>
      <c r="CR819" s="129"/>
      <c r="CS819" s="129"/>
      <c r="CT819" s="129"/>
      <c r="CU819" s="129"/>
      <c r="CV819" s="131"/>
      <c r="CW819" s="131"/>
      <c r="CX819" s="131"/>
      <c r="CY819" s="129"/>
      <c r="CZ819" s="129"/>
      <c r="DA819" s="129"/>
      <c r="DB819" s="129"/>
      <c r="DC819" s="129"/>
      <c r="DD819" s="129"/>
      <c r="DE819" s="129"/>
      <c r="DF819" s="129"/>
      <c r="DG819" s="129"/>
      <c r="DH819" s="129"/>
      <c r="DI819" s="129"/>
      <c r="DJ819" s="129"/>
      <c r="DK819" s="129"/>
      <c r="DL819" s="129"/>
      <c r="DM819" s="129"/>
      <c r="DN819" s="129"/>
      <c r="DO819" s="129"/>
      <c r="DP819" s="129"/>
      <c r="DQ819" s="129"/>
      <c r="DR819" s="129"/>
      <c r="DS819" s="129"/>
      <c r="DT819" s="129"/>
      <c r="DU819" s="129"/>
      <c r="DV819" s="129"/>
      <c r="DW819" s="129"/>
      <c r="DX819" s="129"/>
      <c r="DY819" s="129"/>
      <c r="DZ819" s="129"/>
      <c r="EA819" s="129"/>
      <c r="EB819" s="129"/>
      <c r="EC819" s="129"/>
      <c r="ED819" s="129"/>
      <c r="EE819" s="129"/>
      <c r="EF819" s="129"/>
      <c r="EG819" s="129"/>
      <c r="EH819" s="129"/>
      <c r="EI819" s="129"/>
      <c r="EJ819" s="129"/>
      <c r="EK819" s="129"/>
      <c r="EL819" s="129"/>
      <c r="EM819" s="129"/>
      <c r="EN819" s="129"/>
      <c r="EO819" s="129"/>
      <c r="EP819" s="129"/>
      <c r="EQ819" s="129"/>
      <c r="ER819" s="129"/>
      <c r="ES819" s="129"/>
      <c r="ET819" s="129"/>
      <c r="EU819" s="129"/>
      <c r="EV819" s="129"/>
      <c r="EW819" s="129"/>
    </row>
    <row r="820" spans="1:153" ht="3" customHeight="1">
      <c r="A820" s="45"/>
      <c r="B820" s="126"/>
      <c r="C820" s="126"/>
      <c r="D820" s="126"/>
      <c r="E820" s="126"/>
      <c r="F820" s="137"/>
      <c r="G820" s="126"/>
      <c r="H820" s="126"/>
      <c r="I820" s="126"/>
      <c r="J820" s="126"/>
      <c r="K820" s="126"/>
      <c r="L820" s="126"/>
      <c r="M820" s="126"/>
      <c r="N820" s="126"/>
      <c r="O820" s="126"/>
      <c r="P820" s="126"/>
      <c r="Q820" s="126"/>
      <c r="R820" s="126"/>
      <c r="S820" s="126"/>
      <c r="T820" s="126"/>
      <c r="U820" s="378"/>
      <c r="V820" s="379"/>
      <c r="W820" s="379"/>
      <c r="X820" s="379"/>
      <c r="Y820" s="379"/>
      <c r="Z820" s="379"/>
      <c r="AA820" s="379"/>
      <c r="AB820" s="379"/>
      <c r="AC820" s="379"/>
      <c r="AD820" s="379"/>
      <c r="AE820" s="379"/>
      <c r="AF820" s="379"/>
      <c r="AG820" s="379"/>
      <c r="AH820" s="379"/>
      <c r="AI820" s="379"/>
      <c r="AJ820" s="379"/>
      <c r="AK820" s="379"/>
      <c r="AL820" s="379"/>
      <c r="AM820" s="379"/>
      <c r="AN820" s="379"/>
      <c r="AO820" s="379"/>
      <c r="AP820" s="379"/>
      <c r="AQ820" s="379"/>
      <c r="AR820" s="379"/>
      <c r="AS820" s="379"/>
      <c r="AT820" s="379"/>
      <c r="AU820" s="379"/>
      <c r="AV820" s="379"/>
      <c r="AW820" s="379"/>
      <c r="AX820" s="379"/>
      <c r="AY820" s="379"/>
      <c r="AZ820" s="379"/>
      <c r="BA820" s="379"/>
      <c r="BB820" s="379"/>
      <c r="BC820" s="379"/>
      <c r="BD820" s="379"/>
      <c r="BE820" s="379"/>
      <c r="BF820" s="379"/>
      <c r="BG820" s="379"/>
      <c r="BH820" s="379"/>
      <c r="BI820" s="379"/>
      <c r="BJ820" s="380"/>
      <c r="BK820" s="200"/>
      <c r="BL820" s="129"/>
      <c r="BM820" s="160"/>
      <c r="BN820" s="129"/>
      <c r="BO820" s="129"/>
      <c r="BP820" s="129"/>
      <c r="BQ820" s="129"/>
      <c r="BR820" s="129"/>
      <c r="BS820" s="129"/>
      <c r="BT820" s="129"/>
      <c r="BU820" s="129"/>
      <c r="BV820" s="129"/>
      <c r="BW820" s="129"/>
      <c r="BX820" s="129"/>
      <c r="BY820" s="129"/>
      <c r="BZ820" s="129"/>
      <c r="CA820" s="129"/>
      <c r="CB820" s="129"/>
      <c r="CC820" s="129"/>
      <c r="CD820" s="129"/>
      <c r="CE820" s="129"/>
      <c r="CF820" s="129"/>
      <c r="CG820" s="129"/>
      <c r="CH820" s="129"/>
      <c r="CI820" s="129"/>
      <c r="CJ820" s="129"/>
      <c r="CK820" s="129"/>
      <c r="CL820" s="129"/>
      <c r="CM820" s="129"/>
      <c r="CN820" s="129"/>
      <c r="CO820" s="129"/>
      <c r="CP820" s="129"/>
      <c r="CQ820" s="129"/>
      <c r="CR820" s="129"/>
      <c r="CS820" s="129"/>
      <c r="CT820" s="129"/>
      <c r="CU820" s="129"/>
      <c r="CV820" s="129"/>
      <c r="CW820" s="129"/>
      <c r="CX820" s="129"/>
      <c r="CY820" s="129"/>
      <c r="CZ820" s="129"/>
      <c r="DA820" s="129"/>
      <c r="DB820" s="129"/>
      <c r="DC820" s="129"/>
      <c r="DD820" s="129"/>
      <c r="DE820" s="129"/>
      <c r="DF820" s="129"/>
      <c r="DG820" s="129"/>
      <c r="DH820" s="129"/>
      <c r="DI820" s="129"/>
      <c r="DJ820" s="129"/>
      <c r="DK820" s="129"/>
      <c r="DL820" s="129"/>
      <c r="DM820" s="129"/>
      <c r="DN820" s="129"/>
      <c r="DO820" s="129"/>
      <c r="DP820" s="129"/>
      <c r="DQ820" s="129"/>
      <c r="DR820" s="129"/>
      <c r="DS820" s="129"/>
      <c r="DT820" s="129"/>
      <c r="DU820" s="129"/>
      <c r="DV820" s="129"/>
      <c r="DW820" s="129"/>
      <c r="DX820" s="129"/>
      <c r="DY820" s="129"/>
      <c r="DZ820" s="129"/>
      <c r="EA820" s="129"/>
      <c r="EB820" s="129"/>
      <c r="EC820" s="129"/>
      <c r="ED820" s="129"/>
      <c r="EE820" s="129"/>
      <c r="EF820" s="129"/>
      <c r="EG820" s="129"/>
      <c r="EH820" s="129"/>
      <c r="EI820" s="129"/>
      <c r="EJ820" s="129"/>
      <c r="EK820" s="129"/>
      <c r="EL820" s="129"/>
      <c r="EM820" s="129"/>
      <c r="EN820" s="129"/>
      <c r="EO820" s="129"/>
      <c r="EP820" s="129"/>
      <c r="EQ820" s="129"/>
      <c r="ER820" s="129"/>
      <c r="ES820" s="129"/>
      <c r="ET820" s="129"/>
      <c r="EU820" s="129"/>
      <c r="EV820" s="129"/>
      <c r="EW820" s="129"/>
    </row>
    <row r="821" spans="1:153" ht="3" customHeight="1">
      <c r="A821" s="50"/>
      <c r="B821" s="291"/>
      <c r="C821" s="291"/>
      <c r="D821" s="291"/>
      <c r="E821" s="291"/>
      <c r="F821" s="136"/>
      <c r="G821" s="291"/>
      <c r="H821" s="291"/>
      <c r="I821" s="291"/>
      <c r="J821" s="291"/>
      <c r="K821" s="291"/>
      <c r="L821" s="291"/>
      <c r="M821" s="291"/>
      <c r="N821" s="291"/>
      <c r="O821" s="291"/>
      <c r="P821" s="291"/>
      <c r="Q821" s="291"/>
      <c r="R821" s="291"/>
      <c r="S821" s="291"/>
      <c r="T821" s="291"/>
      <c r="U821" s="378" t="s">
        <v>1129</v>
      </c>
      <c r="V821" s="379"/>
      <c r="W821" s="379"/>
      <c r="X821" s="379"/>
      <c r="Y821" s="379"/>
      <c r="Z821" s="379"/>
      <c r="AA821" s="379"/>
      <c r="AB821" s="379"/>
      <c r="AC821" s="379"/>
      <c r="AD821" s="379"/>
      <c r="AE821" s="379"/>
      <c r="AF821" s="379"/>
      <c r="AG821" s="379"/>
      <c r="AH821" s="379"/>
      <c r="AI821" s="379"/>
      <c r="AJ821" s="379"/>
      <c r="AK821" s="379"/>
      <c r="AL821" s="379"/>
      <c r="AM821" s="379"/>
      <c r="AN821" s="379"/>
      <c r="AO821" s="379"/>
      <c r="AP821" s="379"/>
      <c r="AQ821" s="379"/>
      <c r="AR821" s="379"/>
      <c r="AS821" s="379"/>
      <c r="AT821" s="379"/>
      <c r="AU821" s="379"/>
      <c r="AV821" s="379"/>
      <c r="AW821" s="379"/>
      <c r="AX821" s="379"/>
      <c r="AY821" s="379"/>
      <c r="AZ821" s="379"/>
      <c r="BA821" s="379"/>
      <c r="BB821" s="379"/>
      <c r="BC821" s="379"/>
      <c r="BD821" s="379"/>
      <c r="BE821" s="379"/>
      <c r="BF821" s="379"/>
      <c r="BG821" s="379"/>
      <c r="BH821" s="379"/>
      <c r="BI821" s="379"/>
      <c r="BJ821" s="380"/>
      <c r="BK821" s="200"/>
      <c r="BL821" s="129"/>
      <c r="BM821" s="160"/>
      <c r="BN821" s="129"/>
      <c r="BO821" s="129"/>
      <c r="BP821" s="129"/>
      <c r="BQ821" s="129"/>
      <c r="BR821" s="129"/>
      <c r="BS821" s="129"/>
      <c r="BT821" s="129"/>
      <c r="BU821" s="129"/>
      <c r="BV821" s="129"/>
      <c r="BW821" s="129"/>
      <c r="BX821" s="129"/>
      <c r="BY821" s="129"/>
      <c r="BZ821" s="129"/>
      <c r="CA821" s="129"/>
      <c r="CB821" s="129"/>
      <c r="CC821" s="129"/>
      <c r="CD821" s="129"/>
      <c r="CE821" s="129"/>
      <c r="CF821" s="129"/>
      <c r="CG821" s="129"/>
      <c r="CH821" s="129"/>
      <c r="CI821" s="129"/>
      <c r="CJ821" s="129"/>
      <c r="CK821" s="129"/>
      <c r="CL821" s="129"/>
      <c r="CM821" s="129"/>
      <c r="CN821" s="129"/>
      <c r="CO821" s="129"/>
      <c r="CP821" s="129"/>
      <c r="CQ821" s="129"/>
      <c r="CR821" s="129"/>
      <c r="CS821" s="129"/>
      <c r="CT821" s="129"/>
      <c r="CU821" s="129"/>
      <c r="CV821" s="129"/>
      <c r="CW821" s="129"/>
      <c r="CX821" s="129"/>
      <c r="CY821" s="129"/>
      <c r="CZ821" s="129"/>
      <c r="DA821" s="129"/>
      <c r="DB821" s="129"/>
      <c r="DC821" s="129"/>
      <c r="DD821" s="129"/>
      <c r="DE821" s="129"/>
      <c r="DF821" s="129"/>
      <c r="DG821" s="129"/>
      <c r="DH821" s="129"/>
      <c r="DI821" s="129"/>
      <c r="DJ821" s="129"/>
      <c r="DK821" s="129"/>
      <c r="DL821" s="129"/>
      <c r="DM821" s="129"/>
      <c r="DN821" s="129"/>
      <c r="DO821" s="129"/>
      <c r="DP821" s="129"/>
      <c r="DQ821" s="129"/>
      <c r="DR821" s="129"/>
      <c r="DS821" s="129"/>
      <c r="DT821" s="129"/>
      <c r="DU821" s="129"/>
      <c r="DV821" s="129"/>
      <c r="DW821" s="129"/>
      <c r="DX821" s="129"/>
      <c r="DY821" s="129"/>
      <c r="DZ821" s="129"/>
      <c r="EA821" s="129"/>
      <c r="EB821" s="129"/>
      <c r="EC821" s="129"/>
      <c r="ED821" s="129"/>
      <c r="EE821" s="129"/>
      <c r="EF821" s="129"/>
      <c r="EG821" s="129"/>
      <c r="EH821" s="129"/>
      <c r="EI821" s="129"/>
      <c r="EJ821" s="129"/>
      <c r="EK821" s="129"/>
      <c r="EL821" s="129"/>
      <c r="EM821" s="129"/>
      <c r="EN821" s="129"/>
      <c r="EO821" s="129"/>
      <c r="EP821" s="129"/>
      <c r="EQ821" s="129"/>
      <c r="ER821" s="129"/>
      <c r="ES821" s="129"/>
      <c r="ET821" s="129"/>
      <c r="EU821" s="129"/>
      <c r="EV821" s="129"/>
      <c r="EW821" s="129"/>
    </row>
    <row r="822" spans="1:153" ht="14.25" customHeight="1">
      <c r="A822" s="45"/>
      <c r="B822" s="126" t="s">
        <v>33</v>
      </c>
      <c r="C822" s="126"/>
      <c r="D822" s="126"/>
      <c r="E822" s="126"/>
      <c r="F822" s="137"/>
      <c r="G822" s="126"/>
      <c r="H822" s="126"/>
      <c r="I822" s="126"/>
      <c r="J822" s="126"/>
      <c r="K822" s="126"/>
      <c r="L822" s="126"/>
      <c r="M822" s="126"/>
      <c r="N822" s="126"/>
      <c r="O822" s="126"/>
      <c r="P822" s="126"/>
      <c r="Q822" s="126"/>
      <c r="R822" s="310" t="s">
        <v>3351</v>
      </c>
      <c r="S822" s="310"/>
      <c r="T822" s="310"/>
      <c r="U822" s="378"/>
      <c r="V822" s="379"/>
      <c r="W822" s="379"/>
      <c r="X822" s="379"/>
      <c r="Y822" s="379"/>
      <c r="Z822" s="379"/>
      <c r="AA822" s="379"/>
      <c r="AB822" s="379"/>
      <c r="AC822" s="379"/>
      <c r="AD822" s="379"/>
      <c r="AE822" s="379"/>
      <c r="AF822" s="379"/>
      <c r="AG822" s="379"/>
      <c r="AH822" s="379"/>
      <c r="AI822" s="379"/>
      <c r="AJ822" s="379"/>
      <c r="AK822" s="379"/>
      <c r="AL822" s="379"/>
      <c r="AM822" s="379"/>
      <c r="AN822" s="379"/>
      <c r="AO822" s="379"/>
      <c r="AP822" s="379"/>
      <c r="AQ822" s="379"/>
      <c r="AR822" s="379"/>
      <c r="AS822" s="379"/>
      <c r="AT822" s="379"/>
      <c r="AU822" s="379"/>
      <c r="AV822" s="379"/>
      <c r="AW822" s="379"/>
      <c r="AX822" s="379"/>
      <c r="AY822" s="379"/>
      <c r="AZ822" s="379"/>
      <c r="BA822" s="379"/>
      <c r="BB822" s="379"/>
      <c r="BC822" s="379"/>
      <c r="BD822" s="379"/>
      <c r="BE822" s="379"/>
      <c r="BF822" s="379"/>
      <c r="BG822" s="379"/>
      <c r="BH822" s="379"/>
      <c r="BI822" s="379"/>
      <c r="BJ822" s="380"/>
      <c r="BK822" s="200"/>
      <c r="BL822" s="130" t="str">
        <f>IF(BM822&lt;&gt;"","●","")</f>
        <v/>
      </c>
      <c r="BM822" s="132"/>
      <c r="BN822" s="129"/>
      <c r="BO822" s="129"/>
      <c r="BP822" s="129"/>
      <c r="BQ822" s="129"/>
      <c r="BR822" s="129"/>
      <c r="BS822" s="129"/>
      <c r="BT822" s="129"/>
      <c r="BU822" s="129"/>
      <c r="BV822" s="129"/>
      <c r="BW822" s="129"/>
      <c r="BX822" s="129"/>
      <c r="BY822" s="129"/>
      <c r="BZ822" s="129"/>
      <c r="CA822" s="129"/>
      <c r="CB822" s="129"/>
      <c r="CC822" s="129"/>
      <c r="CD822" s="129"/>
      <c r="CE822" s="129"/>
      <c r="CF822" s="129"/>
      <c r="CG822" s="129"/>
      <c r="CH822" s="129"/>
      <c r="CI822" s="129"/>
      <c r="CJ822" s="129"/>
      <c r="CK822" s="129"/>
      <c r="CL822" s="129"/>
      <c r="CM822" s="129"/>
      <c r="CN822" s="129"/>
      <c r="CO822" s="129"/>
      <c r="CP822" s="129"/>
      <c r="CQ822" s="129"/>
      <c r="CR822" s="129"/>
      <c r="CS822" s="129"/>
      <c r="CT822" s="129"/>
      <c r="CU822" s="129"/>
      <c r="CV822" s="131"/>
      <c r="CW822" s="131"/>
      <c r="CX822" s="131"/>
      <c r="CY822" s="129"/>
      <c r="CZ822" s="129"/>
      <c r="DA822" s="129"/>
      <c r="DB822" s="129"/>
      <c r="DC822" s="129"/>
      <c r="DD822" s="129"/>
      <c r="DE822" s="129"/>
      <c r="DF822" s="129"/>
      <c r="DG822" s="129"/>
      <c r="DH822" s="129"/>
      <c r="DI822" s="129"/>
      <c r="DJ822" s="129"/>
      <c r="DK822" s="129"/>
      <c r="DL822" s="129"/>
      <c r="DM822" s="129"/>
      <c r="DN822" s="129"/>
      <c r="DO822" s="129"/>
      <c r="DP822" s="129"/>
      <c r="DQ822" s="129"/>
      <c r="DR822" s="129"/>
      <c r="DS822" s="129"/>
      <c r="DT822" s="129"/>
      <c r="DU822" s="129"/>
      <c r="DV822" s="129"/>
      <c r="DW822" s="129"/>
      <c r="DX822" s="129"/>
      <c r="DY822" s="129"/>
      <c r="DZ822" s="129"/>
      <c r="EA822" s="129"/>
      <c r="EB822" s="129"/>
      <c r="EC822" s="129"/>
      <c r="ED822" s="129"/>
      <c r="EE822" s="129"/>
      <c r="EF822" s="129"/>
      <c r="EG822" s="129"/>
      <c r="EH822" s="129"/>
      <c r="EI822" s="129"/>
      <c r="EJ822" s="129"/>
      <c r="EK822" s="129"/>
      <c r="EL822" s="129"/>
      <c r="EM822" s="129"/>
      <c r="EN822" s="129"/>
      <c r="EO822" s="129"/>
      <c r="EP822" s="129"/>
      <c r="EQ822" s="129"/>
      <c r="ER822" s="129"/>
      <c r="ES822" s="129"/>
      <c r="ET822" s="129"/>
      <c r="EU822" s="129"/>
      <c r="EV822" s="129"/>
      <c r="EW822" s="129"/>
    </row>
    <row r="823" spans="1:153" ht="3" customHeight="1">
      <c r="A823" s="47"/>
      <c r="B823" s="127"/>
      <c r="C823" s="127"/>
      <c r="D823" s="127"/>
      <c r="E823" s="127"/>
      <c r="F823" s="134"/>
      <c r="G823" s="127"/>
      <c r="H823" s="127"/>
      <c r="I823" s="127"/>
      <c r="J823" s="127"/>
      <c r="K823" s="127"/>
      <c r="L823" s="127"/>
      <c r="M823" s="127"/>
      <c r="N823" s="127"/>
      <c r="O823" s="127"/>
      <c r="P823" s="127"/>
      <c r="Q823" s="127"/>
      <c r="R823" s="127"/>
      <c r="S823" s="127"/>
      <c r="T823" s="127"/>
      <c r="U823" s="378"/>
      <c r="V823" s="379"/>
      <c r="W823" s="379"/>
      <c r="X823" s="379"/>
      <c r="Y823" s="379"/>
      <c r="Z823" s="379"/>
      <c r="AA823" s="379"/>
      <c r="AB823" s="379"/>
      <c r="AC823" s="379"/>
      <c r="AD823" s="379"/>
      <c r="AE823" s="379"/>
      <c r="AF823" s="379"/>
      <c r="AG823" s="379"/>
      <c r="AH823" s="379"/>
      <c r="AI823" s="379"/>
      <c r="AJ823" s="379"/>
      <c r="AK823" s="379"/>
      <c r="AL823" s="379"/>
      <c r="AM823" s="379"/>
      <c r="AN823" s="379"/>
      <c r="AO823" s="379"/>
      <c r="AP823" s="379"/>
      <c r="AQ823" s="379"/>
      <c r="AR823" s="379"/>
      <c r="AS823" s="379"/>
      <c r="AT823" s="379"/>
      <c r="AU823" s="379"/>
      <c r="AV823" s="379"/>
      <c r="AW823" s="379"/>
      <c r="AX823" s="379"/>
      <c r="AY823" s="379"/>
      <c r="AZ823" s="379"/>
      <c r="BA823" s="379"/>
      <c r="BB823" s="379"/>
      <c r="BC823" s="379"/>
      <c r="BD823" s="379"/>
      <c r="BE823" s="379"/>
      <c r="BF823" s="379"/>
      <c r="BG823" s="379"/>
      <c r="BH823" s="379"/>
      <c r="BI823" s="379"/>
      <c r="BJ823" s="380"/>
      <c r="BK823" s="200"/>
      <c r="BL823" s="129"/>
      <c r="BM823" s="160"/>
      <c r="BN823" s="129"/>
      <c r="BO823" s="129"/>
      <c r="BP823" s="129"/>
      <c r="BQ823" s="129"/>
      <c r="BR823" s="129"/>
      <c r="BS823" s="129"/>
      <c r="BT823" s="129"/>
      <c r="BU823" s="129"/>
      <c r="BV823" s="129"/>
      <c r="BW823" s="129"/>
      <c r="BX823" s="129"/>
      <c r="BY823" s="129"/>
      <c r="BZ823" s="129"/>
      <c r="CA823" s="129"/>
      <c r="CB823" s="129"/>
      <c r="CC823" s="129"/>
      <c r="CD823" s="129"/>
      <c r="CE823" s="129"/>
      <c r="CF823" s="129"/>
      <c r="CG823" s="129"/>
      <c r="CH823" s="129"/>
      <c r="CI823" s="129"/>
      <c r="CJ823" s="129"/>
      <c r="CK823" s="129"/>
      <c r="CL823" s="129"/>
      <c r="CM823" s="129"/>
      <c r="CN823" s="129"/>
      <c r="CO823" s="129"/>
      <c r="CP823" s="129"/>
      <c r="CQ823" s="129"/>
      <c r="CR823" s="129"/>
      <c r="CS823" s="129"/>
      <c r="CT823" s="129"/>
      <c r="CU823" s="129"/>
      <c r="CV823" s="129"/>
      <c r="CW823" s="129"/>
      <c r="CX823" s="129"/>
      <c r="CY823" s="129"/>
      <c r="CZ823" s="129"/>
      <c r="DA823" s="129"/>
      <c r="DB823" s="129"/>
      <c r="DC823" s="129"/>
      <c r="DD823" s="129"/>
      <c r="DE823" s="129"/>
      <c r="DF823" s="129"/>
      <c r="DG823" s="129"/>
      <c r="DH823" s="129"/>
      <c r="DI823" s="129"/>
      <c r="DJ823" s="129"/>
      <c r="DK823" s="129"/>
      <c r="DL823" s="129"/>
      <c r="DM823" s="129"/>
      <c r="DN823" s="129"/>
      <c r="DO823" s="129"/>
      <c r="DP823" s="129"/>
      <c r="DQ823" s="129"/>
      <c r="DR823" s="129"/>
      <c r="DS823" s="129"/>
      <c r="DT823" s="129"/>
      <c r="DU823" s="129"/>
      <c r="DV823" s="129"/>
      <c r="DW823" s="129"/>
      <c r="DX823" s="129"/>
      <c r="DY823" s="129"/>
      <c r="DZ823" s="129"/>
      <c r="EA823" s="129"/>
      <c r="EB823" s="129"/>
      <c r="EC823" s="129"/>
      <c r="ED823" s="129"/>
      <c r="EE823" s="129"/>
      <c r="EF823" s="129"/>
      <c r="EG823" s="129"/>
      <c r="EH823" s="129"/>
      <c r="EI823" s="129"/>
      <c r="EJ823" s="129"/>
      <c r="EK823" s="129"/>
      <c r="EL823" s="129"/>
      <c r="EM823" s="129"/>
      <c r="EN823" s="129"/>
      <c r="EO823" s="129"/>
      <c r="EP823" s="129"/>
      <c r="EQ823" s="129"/>
      <c r="ER823" s="129"/>
      <c r="ES823" s="129"/>
      <c r="ET823" s="129"/>
      <c r="EU823" s="129"/>
      <c r="EV823" s="129"/>
      <c r="EW823" s="129"/>
    </row>
    <row r="824" spans="1:153" ht="3" customHeight="1">
      <c r="A824" s="135"/>
      <c r="B824" s="291"/>
      <c r="C824" s="291"/>
      <c r="D824" s="291"/>
      <c r="E824" s="291"/>
      <c r="F824" s="136"/>
      <c r="G824" s="291"/>
      <c r="H824" s="291"/>
      <c r="I824" s="291"/>
      <c r="J824" s="291"/>
      <c r="K824" s="291"/>
      <c r="L824" s="291"/>
      <c r="M824" s="291"/>
      <c r="N824" s="291"/>
      <c r="O824" s="291"/>
      <c r="P824" s="291"/>
      <c r="Q824" s="291"/>
      <c r="R824" s="291"/>
      <c r="S824" s="291"/>
      <c r="T824" s="291"/>
      <c r="U824" s="378" t="s">
        <v>1129</v>
      </c>
      <c r="V824" s="379"/>
      <c r="W824" s="379"/>
      <c r="X824" s="379"/>
      <c r="Y824" s="379"/>
      <c r="Z824" s="379"/>
      <c r="AA824" s="379"/>
      <c r="AB824" s="379"/>
      <c r="AC824" s="379"/>
      <c r="AD824" s="379"/>
      <c r="AE824" s="379"/>
      <c r="AF824" s="379"/>
      <c r="AG824" s="379"/>
      <c r="AH824" s="379"/>
      <c r="AI824" s="379"/>
      <c r="AJ824" s="379"/>
      <c r="AK824" s="379"/>
      <c r="AL824" s="379"/>
      <c r="AM824" s="379"/>
      <c r="AN824" s="379"/>
      <c r="AO824" s="379"/>
      <c r="AP824" s="379"/>
      <c r="AQ824" s="379"/>
      <c r="AR824" s="379"/>
      <c r="AS824" s="379"/>
      <c r="AT824" s="379"/>
      <c r="AU824" s="379"/>
      <c r="AV824" s="379"/>
      <c r="AW824" s="379"/>
      <c r="AX824" s="379"/>
      <c r="AY824" s="379"/>
      <c r="AZ824" s="379"/>
      <c r="BA824" s="379"/>
      <c r="BB824" s="379"/>
      <c r="BC824" s="379"/>
      <c r="BD824" s="379"/>
      <c r="BE824" s="379"/>
      <c r="BF824" s="379"/>
      <c r="BG824" s="379"/>
      <c r="BH824" s="379"/>
      <c r="BI824" s="379"/>
      <c r="BJ824" s="380"/>
      <c r="BK824" s="200"/>
      <c r="BL824" s="129"/>
      <c r="BM824" s="160"/>
      <c r="BN824" s="129"/>
      <c r="BO824" s="129"/>
      <c r="BP824" s="129"/>
      <c r="BQ824" s="129"/>
      <c r="BR824" s="129"/>
      <c r="BS824" s="129"/>
      <c r="BT824" s="129"/>
      <c r="BU824" s="129"/>
      <c r="BV824" s="129"/>
      <c r="BW824" s="129"/>
      <c r="BX824" s="129"/>
      <c r="BY824" s="129"/>
      <c r="BZ824" s="129"/>
      <c r="CA824" s="129"/>
      <c r="CB824" s="129"/>
      <c r="CC824" s="129"/>
      <c r="CD824" s="129"/>
      <c r="CE824" s="129"/>
      <c r="CF824" s="129"/>
      <c r="CG824" s="129"/>
      <c r="CH824" s="129"/>
      <c r="CI824" s="129"/>
      <c r="CJ824" s="129"/>
      <c r="CK824" s="129"/>
      <c r="CL824" s="129"/>
      <c r="CM824" s="129"/>
      <c r="CN824" s="129"/>
      <c r="CO824" s="129"/>
      <c r="CP824" s="129"/>
      <c r="CQ824" s="129"/>
      <c r="CR824" s="129"/>
      <c r="CS824" s="129"/>
      <c r="CT824" s="129"/>
      <c r="CU824" s="129"/>
      <c r="CV824" s="129"/>
      <c r="CW824" s="129"/>
      <c r="CX824" s="129"/>
      <c r="CY824" s="129"/>
      <c r="CZ824" s="129"/>
      <c r="DA824" s="129"/>
      <c r="DB824" s="129"/>
      <c r="DC824" s="129"/>
      <c r="DD824" s="129"/>
      <c r="DE824" s="129"/>
      <c r="DF824" s="129"/>
      <c r="DG824" s="129"/>
      <c r="DH824" s="129"/>
      <c r="DI824" s="129"/>
      <c r="DJ824" s="129"/>
      <c r="DK824" s="129"/>
      <c r="DL824" s="129"/>
      <c r="DM824" s="129"/>
      <c r="DN824" s="129"/>
      <c r="DO824" s="129"/>
      <c r="DP824" s="129"/>
      <c r="DQ824" s="129"/>
      <c r="DR824" s="129"/>
      <c r="DS824" s="129"/>
      <c r="DT824" s="129"/>
      <c r="DU824" s="129"/>
      <c r="DV824" s="129"/>
      <c r="DW824" s="129"/>
      <c r="DX824" s="129"/>
      <c r="DY824" s="129"/>
      <c r="DZ824" s="129"/>
      <c r="EA824" s="129"/>
      <c r="EB824" s="129"/>
      <c r="EC824" s="129"/>
      <c r="ED824" s="129"/>
      <c r="EE824" s="129"/>
      <c r="EF824" s="129"/>
      <c r="EG824" s="129"/>
      <c r="EH824" s="129"/>
      <c r="EI824" s="129"/>
      <c r="EJ824" s="129"/>
      <c r="EK824" s="129"/>
      <c r="EL824" s="129"/>
      <c r="EM824" s="129"/>
      <c r="EN824" s="129"/>
      <c r="EO824" s="129"/>
      <c r="EP824" s="129"/>
      <c r="EQ824" s="129"/>
      <c r="ER824" s="129"/>
      <c r="ES824" s="129"/>
      <c r="ET824" s="129"/>
      <c r="EU824" s="129"/>
      <c r="EV824" s="129"/>
      <c r="EW824" s="129"/>
    </row>
    <row r="825" spans="1:153" ht="14.25" customHeight="1">
      <c r="A825" s="133" t="s">
        <v>95</v>
      </c>
      <c r="B825" s="126"/>
      <c r="C825" s="126"/>
      <c r="D825" s="126"/>
      <c r="E825" s="126"/>
      <c r="F825" s="137"/>
      <c r="G825" s="126"/>
      <c r="H825" s="126"/>
      <c r="I825" s="126"/>
      <c r="J825" s="126"/>
      <c r="K825" s="126"/>
      <c r="L825" s="126"/>
      <c r="M825" s="126"/>
      <c r="N825" s="126"/>
      <c r="O825" s="126"/>
      <c r="P825" s="126"/>
      <c r="Q825" s="126"/>
      <c r="R825" s="310" t="s">
        <v>3352</v>
      </c>
      <c r="S825" s="310"/>
      <c r="T825" s="310"/>
      <c r="U825" s="378"/>
      <c r="V825" s="379"/>
      <c r="W825" s="379"/>
      <c r="X825" s="379"/>
      <c r="Y825" s="379"/>
      <c r="Z825" s="379"/>
      <c r="AA825" s="379"/>
      <c r="AB825" s="379"/>
      <c r="AC825" s="379"/>
      <c r="AD825" s="379"/>
      <c r="AE825" s="379"/>
      <c r="AF825" s="379"/>
      <c r="AG825" s="379"/>
      <c r="AH825" s="379"/>
      <c r="AI825" s="379"/>
      <c r="AJ825" s="379"/>
      <c r="AK825" s="379"/>
      <c r="AL825" s="379"/>
      <c r="AM825" s="379"/>
      <c r="AN825" s="379"/>
      <c r="AO825" s="379"/>
      <c r="AP825" s="379"/>
      <c r="AQ825" s="379"/>
      <c r="AR825" s="379"/>
      <c r="AS825" s="379"/>
      <c r="AT825" s="379"/>
      <c r="AU825" s="379"/>
      <c r="AV825" s="379"/>
      <c r="AW825" s="379"/>
      <c r="AX825" s="379"/>
      <c r="AY825" s="379"/>
      <c r="AZ825" s="379"/>
      <c r="BA825" s="379"/>
      <c r="BB825" s="379"/>
      <c r="BC825" s="379"/>
      <c r="BD825" s="379"/>
      <c r="BE825" s="379"/>
      <c r="BF825" s="379"/>
      <c r="BG825" s="379"/>
      <c r="BH825" s="379"/>
      <c r="BI825" s="379"/>
      <c r="BJ825" s="380"/>
      <c r="BK825" s="200"/>
      <c r="BL825" s="130" t="str">
        <f>IF(BM825&lt;&gt;"","●","")</f>
        <v/>
      </c>
      <c r="BM825" s="132"/>
      <c r="BN825" s="129"/>
      <c r="BO825" s="129"/>
      <c r="BP825" s="129"/>
      <c r="BQ825" s="129"/>
      <c r="BR825" s="129"/>
      <c r="BS825" s="129"/>
      <c r="BT825" s="129"/>
      <c r="BU825" s="129"/>
      <c r="BV825" s="129"/>
      <c r="BW825" s="129"/>
      <c r="BX825" s="129"/>
      <c r="BY825" s="129"/>
      <c r="BZ825" s="129"/>
      <c r="CA825" s="129"/>
      <c r="CB825" s="129"/>
      <c r="CC825" s="129"/>
      <c r="CD825" s="129"/>
      <c r="CE825" s="129"/>
      <c r="CF825" s="129"/>
      <c r="CG825" s="129"/>
      <c r="CH825" s="129"/>
      <c r="CI825" s="129"/>
      <c r="CJ825" s="129"/>
      <c r="CK825" s="129"/>
      <c r="CL825" s="129"/>
      <c r="CM825" s="129"/>
      <c r="CN825" s="129"/>
      <c r="CO825" s="129"/>
      <c r="CP825" s="129"/>
      <c r="CQ825" s="129"/>
      <c r="CR825" s="129"/>
      <c r="CS825" s="129"/>
      <c r="CT825" s="129"/>
      <c r="CU825" s="129"/>
      <c r="CV825" s="131"/>
      <c r="CW825" s="131"/>
      <c r="CX825" s="131"/>
      <c r="CY825" s="129"/>
      <c r="CZ825" s="129"/>
      <c r="DA825" s="129"/>
      <c r="DB825" s="129"/>
      <c r="DC825" s="129"/>
      <c r="DD825" s="129"/>
      <c r="DE825" s="129"/>
      <c r="DF825" s="129"/>
      <c r="DG825" s="129"/>
      <c r="DH825" s="129"/>
      <c r="DI825" s="129"/>
      <c r="DJ825" s="129"/>
      <c r="DK825" s="129"/>
      <c r="DL825" s="129"/>
      <c r="DM825" s="129"/>
      <c r="DN825" s="129"/>
      <c r="DO825" s="129"/>
      <c r="DP825" s="129"/>
      <c r="DQ825" s="129"/>
      <c r="DR825" s="129"/>
      <c r="DS825" s="129"/>
      <c r="DT825" s="129"/>
      <c r="DU825" s="129"/>
      <c r="DV825" s="129"/>
      <c r="DW825" s="129"/>
      <c r="DX825" s="129"/>
      <c r="DY825" s="129"/>
      <c r="DZ825" s="129"/>
      <c r="EA825" s="129"/>
      <c r="EB825" s="129"/>
      <c r="EC825" s="129"/>
      <c r="ED825" s="129"/>
      <c r="EE825" s="129"/>
      <c r="EF825" s="129"/>
      <c r="EG825" s="129"/>
      <c r="EH825" s="129"/>
      <c r="EI825" s="129"/>
      <c r="EJ825" s="129"/>
      <c r="EK825" s="129"/>
      <c r="EL825" s="129"/>
      <c r="EM825" s="129"/>
      <c r="EN825" s="129"/>
      <c r="EO825" s="129"/>
      <c r="EP825" s="129"/>
      <c r="EQ825" s="129"/>
      <c r="ER825" s="129"/>
      <c r="ES825" s="129"/>
      <c r="ET825" s="129"/>
      <c r="EU825" s="129"/>
      <c r="EV825" s="129"/>
      <c r="EW825" s="129"/>
    </row>
    <row r="826" spans="1:153" ht="3" customHeight="1">
      <c r="A826" s="133"/>
      <c r="B826" s="126"/>
      <c r="C826" s="126"/>
      <c r="D826" s="126"/>
      <c r="E826" s="126"/>
      <c r="F826" s="137"/>
      <c r="G826" s="126"/>
      <c r="H826" s="126"/>
      <c r="I826" s="126"/>
      <c r="J826" s="126"/>
      <c r="K826" s="126"/>
      <c r="L826" s="126"/>
      <c r="M826" s="126"/>
      <c r="N826" s="126"/>
      <c r="O826" s="126"/>
      <c r="P826" s="126"/>
      <c r="Q826" s="126"/>
      <c r="R826" s="126"/>
      <c r="S826" s="126"/>
      <c r="T826" s="126"/>
      <c r="U826" s="378"/>
      <c r="V826" s="379"/>
      <c r="W826" s="379"/>
      <c r="X826" s="379"/>
      <c r="Y826" s="379"/>
      <c r="Z826" s="379"/>
      <c r="AA826" s="379"/>
      <c r="AB826" s="379"/>
      <c r="AC826" s="379"/>
      <c r="AD826" s="379"/>
      <c r="AE826" s="379"/>
      <c r="AF826" s="379"/>
      <c r="AG826" s="379"/>
      <c r="AH826" s="379"/>
      <c r="AI826" s="379"/>
      <c r="AJ826" s="379"/>
      <c r="AK826" s="379"/>
      <c r="AL826" s="379"/>
      <c r="AM826" s="379"/>
      <c r="AN826" s="379"/>
      <c r="AO826" s="379"/>
      <c r="AP826" s="379"/>
      <c r="AQ826" s="379"/>
      <c r="AR826" s="379"/>
      <c r="AS826" s="379"/>
      <c r="AT826" s="379"/>
      <c r="AU826" s="379"/>
      <c r="AV826" s="379"/>
      <c r="AW826" s="379"/>
      <c r="AX826" s="379"/>
      <c r="AY826" s="379"/>
      <c r="AZ826" s="379"/>
      <c r="BA826" s="379"/>
      <c r="BB826" s="379"/>
      <c r="BC826" s="379"/>
      <c r="BD826" s="379"/>
      <c r="BE826" s="379"/>
      <c r="BF826" s="379"/>
      <c r="BG826" s="379"/>
      <c r="BH826" s="379"/>
      <c r="BI826" s="379"/>
      <c r="BJ826" s="380"/>
      <c r="BK826" s="200"/>
      <c r="BL826" s="129"/>
      <c r="BM826" s="160"/>
      <c r="BN826" s="129"/>
      <c r="BO826" s="129"/>
      <c r="BP826" s="129"/>
      <c r="BQ826" s="129"/>
      <c r="BR826" s="129"/>
      <c r="BS826" s="129"/>
      <c r="BT826" s="129"/>
      <c r="BU826" s="129"/>
      <c r="BV826" s="129"/>
      <c r="BW826" s="129"/>
      <c r="BX826" s="129"/>
      <c r="BY826" s="129"/>
      <c r="BZ826" s="129"/>
      <c r="CA826" s="129"/>
      <c r="CB826" s="129"/>
      <c r="CC826" s="129"/>
      <c r="CD826" s="129"/>
      <c r="CE826" s="129"/>
      <c r="CF826" s="129"/>
      <c r="CG826" s="129"/>
      <c r="CH826" s="129"/>
      <c r="CI826" s="129"/>
      <c r="CJ826" s="129"/>
      <c r="CK826" s="129"/>
      <c r="CL826" s="129"/>
      <c r="CM826" s="129"/>
      <c r="CN826" s="129"/>
      <c r="CO826" s="129"/>
      <c r="CP826" s="129"/>
      <c r="CQ826" s="129"/>
      <c r="CR826" s="129"/>
      <c r="CS826" s="129"/>
      <c r="CT826" s="129"/>
      <c r="CU826" s="129"/>
      <c r="CV826" s="129"/>
      <c r="CW826" s="129"/>
      <c r="CX826" s="129"/>
      <c r="CY826" s="129"/>
      <c r="CZ826" s="129"/>
      <c r="DA826" s="129"/>
      <c r="DB826" s="129"/>
      <c r="DC826" s="129"/>
      <c r="DD826" s="129"/>
      <c r="DE826" s="129"/>
      <c r="DF826" s="129"/>
      <c r="DG826" s="129"/>
      <c r="DH826" s="129"/>
      <c r="DI826" s="129"/>
      <c r="DJ826" s="129"/>
      <c r="DK826" s="129"/>
      <c r="DL826" s="129"/>
      <c r="DM826" s="129"/>
      <c r="DN826" s="129"/>
      <c r="DO826" s="129"/>
      <c r="DP826" s="129"/>
      <c r="DQ826" s="129"/>
      <c r="DR826" s="129"/>
      <c r="DS826" s="129"/>
      <c r="DT826" s="129"/>
      <c r="DU826" s="129"/>
      <c r="DV826" s="129"/>
      <c r="DW826" s="129"/>
      <c r="DX826" s="129"/>
      <c r="DY826" s="129"/>
      <c r="DZ826" s="129"/>
      <c r="EA826" s="129"/>
      <c r="EB826" s="129"/>
      <c r="EC826" s="129"/>
      <c r="ED826" s="129"/>
      <c r="EE826" s="129"/>
      <c r="EF826" s="129"/>
      <c r="EG826" s="129"/>
      <c r="EH826" s="129"/>
      <c r="EI826" s="129"/>
      <c r="EJ826" s="129"/>
      <c r="EK826" s="129"/>
      <c r="EL826" s="129"/>
      <c r="EM826" s="129"/>
      <c r="EN826" s="129"/>
      <c r="EO826" s="129"/>
      <c r="EP826" s="129"/>
      <c r="EQ826" s="129"/>
      <c r="ER826" s="129"/>
      <c r="ES826" s="129"/>
      <c r="ET826" s="129"/>
      <c r="EU826" s="129"/>
      <c r="EV826" s="129"/>
      <c r="EW826" s="129"/>
    </row>
    <row r="827" spans="1:153" ht="3" customHeight="1">
      <c r="A827" s="50"/>
      <c r="B827" s="291"/>
      <c r="C827" s="291"/>
      <c r="D827" s="291"/>
      <c r="E827" s="291"/>
      <c r="F827" s="136"/>
      <c r="G827" s="291"/>
      <c r="H827" s="291"/>
      <c r="I827" s="291"/>
      <c r="J827" s="291"/>
      <c r="K827" s="291"/>
      <c r="L827" s="291"/>
      <c r="M827" s="291"/>
      <c r="N827" s="291"/>
      <c r="O827" s="291"/>
      <c r="P827" s="291"/>
      <c r="Q827" s="291"/>
      <c r="R827" s="291"/>
      <c r="S827" s="291"/>
      <c r="T827" s="291"/>
      <c r="U827" s="378" t="s">
        <v>1129</v>
      </c>
      <c r="V827" s="379"/>
      <c r="W827" s="379"/>
      <c r="X827" s="379"/>
      <c r="Y827" s="379"/>
      <c r="Z827" s="379"/>
      <c r="AA827" s="379"/>
      <c r="AB827" s="379"/>
      <c r="AC827" s="379"/>
      <c r="AD827" s="379"/>
      <c r="AE827" s="379"/>
      <c r="AF827" s="379"/>
      <c r="AG827" s="379"/>
      <c r="AH827" s="379"/>
      <c r="AI827" s="379"/>
      <c r="AJ827" s="379"/>
      <c r="AK827" s="379"/>
      <c r="AL827" s="379"/>
      <c r="AM827" s="379"/>
      <c r="AN827" s="379"/>
      <c r="AO827" s="379"/>
      <c r="AP827" s="379"/>
      <c r="AQ827" s="379"/>
      <c r="AR827" s="379"/>
      <c r="AS827" s="379"/>
      <c r="AT827" s="379"/>
      <c r="AU827" s="379"/>
      <c r="AV827" s="379"/>
      <c r="AW827" s="379"/>
      <c r="AX827" s="379"/>
      <c r="AY827" s="379"/>
      <c r="AZ827" s="379"/>
      <c r="BA827" s="379"/>
      <c r="BB827" s="379"/>
      <c r="BC827" s="379"/>
      <c r="BD827" s="379"/>
      <c r="BE827" s="379"/>
      <c r="BF827" s="379"/>
      <c r="BG827" s="379"/>
      <c r="BH827" s="379"/>
      <c r="BI827" s="379"/>
      <c r="BJ827" s="380"/>
      <c r="BK827" s="200"/>
      <c r="BL827" s="129"/>
      <c r="BM827" s="160"/>
      <c r="BN827" s="129"/>
      <c r="BO827" s="129"/>
      <c r="BP827" s="129"/>
      <c r="BQ827" s="129"/>
      <c r="BR827" s="129"/>
      <c r="BS827" s="129"/>
      <c r="BT827" s="129"/>
      <c r="BU827" s="129"/>
      <c r="BV827" s="129"/>
      <c r="BW827" s="129"/>
      <c r="BX827" s="129"/>
      <c r="BY827" s="129"/>
      <c r="BZ827" s="129"/>
      <c r="CA827" s="129"/>
      <c r="CB827" s="129"/>
      <c r="CC827" s="129"/>
      <c r="CD827" s="129"/>
      <c r="CE827" s="129"/>
      <c r="CF827" s="129"/>
      <c r="CG827" s="129"/>
      <c r="CH827" s="129"/>
      <c r="CI827" s="129"/>
      <c r="CJ827" s="129"/>
      <c r="CK827" s="129"/>
      <c r="CL827" s="129"/>
      <c r="CM827" s="129"/>
      <c r="CN827" s="129"/>
      <c r="CO827" s="129"/>
      <c r="CP827" s="129"/>
      <c r="CQ827" s="129"/>
      <c r="CR827" s="129"/>
      <c r="CS827" s="129"/>
      <c r="CT827" s="129"/>
      <c r="CU827" s="129"/>
      <c r="CV827" s="129"/>
      <c r="CW827" s="129"/>
      <c r="CX827" s="129"/>
      <c r="CY827" s="129"/>
      <c r="CZ827" s="129"/>
      <c r="DA827" s="129"/>
      <c r="DB827" s="129"/>
      <c r="DC827" s="129"/>
      <c r="DD827" s="129"/>
      <c r="DE827" s="129"/>
      <c r="DF827" s="129"/>
      <c r="DG827" s="129"/>
      <c r="DH827" s="129"/>
      <c r="DI827" s="129"/>
      <c r="DJ827" s="129"/>
      <c r="DK827" s="129"/>
      <c r="DL827" s="129"/>
      <c r="DM827" s="129"/>
      <c r="DN827" s="129"/>
      <c r="DO827" s="129"/>
      <c r="DP827" s="129"/>
      <c r="DQ827" s="129"/>
      <c r="DR827" s="129"/>
      <c r="DS827" s="129"/>
      <c r="DT827" s="129"/>
      <c r="DU827" s="129"/>
      <c r="DV827" s="129"/>
      <c r="DW827" s="129"/>
      <c r="DX827" s="129"/>
      <c r="DY827" s="129"/>
      <c r="DZ827" s="129"/>
      <c r="EA827" s="129"/>
      <c r="EB827" s="129"/>
      <c r="EC827" s="129"/>
      <c r="ED827" s="129"/>
      <c r="EE827" s="129"/>
      <c r="EF827" s="129"/>
      <c r="EG827" s="129"/>
      <c r="EH827" s="129"/>
      <c r="EI827" s="129"/>
      <c r="EJ827" s="129"/>
      <c r="EK827" s="129"/>
      <c r="EL827" s="129"/>
      <c r="EM827" s="129"/>
      <c r="EN827" s="129"/>
      <c r="EO827" s="129"/>
      <c r="EP827" s="129"/>
      <c r="EQ827" s="129"/>
      <c r="ER827" s="129"/>
      <c r="ES827" s="129"/>
      <c r="ET827" s="129"/>
      <c r="EU827" s="129"/>
      <c r="EV827" s="129"/>
      <c r="EW827" s="129"/>
    </row>
    <row r="828" spans="1:153" ht="14.25" customHeight="1">
      <c r="A828" s="45"/>
      <c r="B828" s="126" t="s">
        <v>20</v>
      </c>
      <c r="C828" s="126"/>
      <c r="D828" s="126"/>
      <c r="E828" s="126"/>
      <c r="F828" s="137"/>
      <c r="G828" s="126"/>
      <c r="H828" s="126"/>
      <c r="I828" s="126"/>
      <c r="J828" s="126"/>
      <c r="K828" s="126"/>
      <c r="L828" s="126"/>
      <c r="M828" s="126"/>
      <c r="N828" s="126"/>
      <c r="O828" s="126"/>
      <c r="P828" s="126"/>
      <c r="Q828" s="126"/>
      <c r="R828" s="310" t="s">
        <v>3353</v>
      </c>
      <c r="S828" s="310"/>
      <c r="T828" s="310"/>
      <c r="U828" s="378"/>
      <c r="V828" s="379"/>
      <c r="W828" s="379"/>
      <c r="X828" s="379"/>
      <c r="Y828" s="379"/>
      <c r="Z828" s="379"/>
      <c r="AA828" s="379"/>
      <c r="AB828" s="379"/>
      <c r="AC828" s="379"/>
      <c r="AD828" s="379"/>
      <c r="AE828" s="379"/>
      <c r="AF828" s="379"/>
      <c r="AG828" s="379"/>
      <c r="AH828" s="379"/>
      <c r="AI828" s="379"/>
      <c r="AJ828" s="379"/>
      <c r="AK828" s="379"/>
      <c r="AL828" s="379"/>
      <c r="AM828" s="379"/>
      <c r="AN828" s="379"/>
      <c r="AO828" s="379"/>
      <c r="AP828" s="379"/>
      <c r="AQ828" s="379"/>
      <c r="AR828" s="379"/>
      <c r="AS828" s="379"/>
      <c r="AT828" s="379"/>
      <c r="AU828" s="379"/>
      <c r="AV828" s="379"/>
      <c r="AW828" s="379"/>
      <c r="AX828" s="379"/>
      <c r="AY828" s="379"/>
      <c r="AZ828" s="379"/>
      <c r="BA828" s="379"/>
      <c r="BB828" s="379"/>
      <c r="BC828" s="379"/>
      <c r="BD828" s="379"/>
      <c r="BE828" s="379"/>
      <c r="BF828" s="379"/>
      <c r="BG828" s="379"/>
      <c r="BH828" s="379"/>
      <c r="BI828" s="379"/>
      <c r="BJ828" s="380"/>
      <c r="BK828" s="200"/>
      <c r="BL828" s="130" t="str">
        <f>IF(BM828&lt;&gt;"","●","")</f>
        <v/>
      </c>
      <c r="BM828" s="132"/>
      <c r="BN828" s="129"/>
      <c r="BO828" s="129"/>
      <c r="BP828" s="129"/>
      <c r="BQ828" s="129"/>
      <c r="BR828" s="129"/>
      <c r="BS828" s="129"/>
      <c r="BT828" s="129"/>
      <c r="BU828" s="129"/>
      <c r="BV828" s="129"/>
      <c r="BW828" s="129"/>
      <c r="BX828" s="129"/>
      <c r="BY828" s="129"/>
      <c r="BZ828" s="129"/>
      <c r="CA828" s="129"/>
      <c r="CB828" s="129"/>
      <c r="CC828" s="129"/>
      <c r="CD828" s="129"/>
      <c r="CE828" s="129"/>
      <c r="CF828" s="129"/>
      <c r="CG828" s="129"/>
      <c r="CH828" s="129"/>
      <c r="CI828" s="129"/>
      <c r="CJ828" s="129"/>
      <c r="CK828" s="129"/>
      <c r="CL828" s="129"/>
      <c r="CM828" s="129"/>
      <c r="CN828" s="129"/>
      <c r="CO828" s="129"/>
      <c r="CP828" s="129"/>
      <c r="CQ828" s="129"/>
      <c r="CR828" s="129"/>
      <c r="CS828" s="129"/>
      <c r="CT828" s="129"/>
      <c r="CU828" s="129"/>
      <c r="CV828" s="131"/>
      <c r="CW828" s="131"/>
      <c r="CX828" s="131"/>
      <c r="CY828" s="129"/>
      <c r="CZ828" s="129"/>
      <c r="DA828" s="129"/>
      <c r="DB828" s="129"/>
      <c r="DC828" s="129"/>
      <c r="DD828" s="129"/>
      <c r="DE828" s="129"/>
      <c r="DF828" s="129"/>
      <c r="DG828" s="129"/>
      <c r="DH828" s="129"/>
      <c r="DI828" s="129"/>
      <c r="DJ828" s="129"/>
      <c r="DK828" s="129"/>
      <c r="DL828" s="129"/>
      <c r="DM828" s="129"/>
      <c r="DN828" s="129"/>
      <c r="DO828" s="129"/>
      <c r="DP828" s="129"/>
      <c r="DQ828" s="129"/>
      <c r="DR828" s="129"/>
      <c r="DS828" s="129"/>
      <c r="DT828" s="129"/>
      <c r="DU828" s="129"/>
      <c r="DV828" s="129"/>
      <c r="DW828" s="129"/>
      <c r="DX828" s="129"/>
      <c r="DY828" s="129"/>
      <c r="DZ828" s="129"/>
      <c r="EA828" s="129"/>
      <c r="EB828" s="129"/>
      <c r="EC828" s="129"/>
      <c r="ED828" s="129"/>
      <c r="EE828" s="129"/>
      <c r="EF828" s="129"/>
      <c r="EG828" s="129"/>
      <c r="EH828" s="129"/>
      <c r="EI828" s="129"/>
      <c r="EJ828" s="129"/>
      <c r="EK828" s="129"/>
      <c r="EL828" s="129"/>
      <c r="EM828" s="129"/>
      <c r="EN828" s="129"/>
      <c r="EO828" s="129"/>
      <c r="EP828" s="129"/>
      <c r="EQ828" s="129"/>
      <c r="ER828" s="129"/>
      <c r="ES828" s="129"/>
      <c r="ET828" s="129"/>
      <c r="EU828" s="129"/>
      <c r="EV828" s="129"/>
      <c r="EW828" s="129"/>
    </row>
    <row r="829" spans="1:153" ht="3" customHeight="1">
      <c r="A829" s="45"/>
      <c r="B829" s="133"/>
      <c r="C829" s="126"/>
      <c r="D829" s="126"/>
      <c r="E829" s="126"/>
      <c r="F829" s="137"/>
      <c r="G829" s="126"/>
      <c r="H829" s="126"/>
      <c r="I829" s="126"/>
      <c r="J829" s="126"/>
      <c r="K829" s="126"/>
      <c r="L829" s="126"/>
      <c r="M829" s="126"/>
      <c r="N829" s="126"/>
      <c r="O829" s="126"/>
      <c r="P829" s="126"/>
      <c r="Q829" s="126"/>
      <c r="R829" s="126"/>
      <c r="S829" s="126"/>
      <c r="T829" s="126"/>
      <c r="U829" s="378"/>
      <c r="V829" s="379"/>
      <c r="W829" s="379"/>
      <c r="X829" s="379"/>
      <c r="Y829" s="379"/>
      <c r="Z829" s="379"/>
      <c r="AA829" s="379"/>
      <c r="AB829" s="379"/>
      <c r="AC829" s="379"/>
      <c r="AD829" s="379"/>
      <c r="AE829" s="379"/>
      <c r="AF829" s="379"/>
      <c r="AG829" s="379"/>
      <c r="AH829" s="379"/>
      <c r="AI829" s="379"/>
      <c r="AJ829" s="379"/>
      <c r="AK829" s="379"/>
      <c r="AL829" s="379"/>
      <c r="AM829" s="379"/>
      <c r="AN829" s="379"/>
      <c r="AO829" s="379"/>
      <c r="AP829" s="379"/>
      <c r="AQ829" s="379"/>
      <c r="AR829" s="379"/>
      <c r="AS829" s="379"/>
      <c r="AT829" s="379"/>
      <c r="AU829" s="379"/>
      <c r="AV829" s="379"/>
      <c r="AW829" s="379"/>
      <c r="AX829" s="379"/>
      <c r="AY829" s="379"/>
      <c r="AZ829" s="379"/>
      <c r="BA829" s="379"/>
      <c r="BB829" s="379"/>
      <c r="BC829" s="379"/>
      <c r="BD829" s="379"/>
      <c r="BE829" s="379"/>
      <c r="BF829" s="379"/>
      <c r="BG829" s="379"/>
      <c r="BH829" s="379"/>
      <c r="BI829" s="379"/>
      <c r="BJ829" s="380"/>
      <c r="BK829" s="200"/>
      <c r="BL829" s="129"/>
      <c r="BM829" s="160"/>
      <c r="BN829" s="129"/>
      <c r="BO829" s="129"/>
      <c r="BP829" s="129"/>
      <c r="BQ829" s="129"/>
      <c r="BR829" s="129"/>
      <c r="BS829" s="129"/>
      <c r="BT829" s="129"/>
      <c r="BU829" s="129"/>
      <c r="BV829" s="129"/>
      <c r="BW829" s="129"/>
      <c r="BX829" s="129"/>
      <c r="BY829" s="129"/>
      <c r="BZ829" s="129"/>
      <c r="CA829" s="129"/>
      <c r="CB829" s="129"/>
      <c r="CC829" s="129"/>
      <c r="CD829" s="129"/>
      <c r="CE829" s="129"/>
      <c r="CF829" s="129"/>
      <c r="CG829" s="129"/>
      <c r="CH829" s="129"/>
      <c r="CI829" s="129"/>
      <c r="CJ829" s="129"/>
      <c r="CK829" s="129"/>
      <c r="CL829" s="129"/>
      <c r="CM829" s="129"/>
      <c r="CN829" s="129"/>
      <c r="CO829" s="129"/>
      <c r="CP829" s="129"/>
      <c r="CQ829" s="129"/>
      <c r="CR829" s="129"/>
      <c r="CS829" s="129"/>
      <c r="CT829" s="129"/>
      <c r="CU829" s="129"/>
      <c r="CV829" s="129"/>
      <c r="CW829" s="129"/>
      <c r="CX829" s="129"/>
      <c r="CY829" s="129"/>
      <c r="CZ829" s="129"/>
      <c r="DA829" s="129"/>
      <c r="DB829" s="129"/>
      <c r="DC829" s="129"/>
      <c r="DD829" s="129"/>
      <c r="DE829" s="129"/>
      <c r="DF829" s="129"/>
      <c r="DG829" s="129"/>
      <c r="DH829" s="129"/>
      <c r="DI829" s="129"/>
      <c r="DJ829" s="129"/>
      <c r="DK829" s="129"/>
      <c r="DL829" s="129"/>
      <c r="DM829" s="129"/>
      <c r="DN829" s="129"/>
      <c r="DO829" s="129"/>
      <c r="DP829" s="129"/>
      <c r="DQ829" s="129"/>
      <c r="DR829" s="129"/>
      <c r="DS829" s="129"/>
      <c r="DT829" s="129"/>
      <c r="DU829" s="129"/>
      <c r="DV829" s="129"/>
      <c r="DW829" s="129"/>
      <c r="DX829" s="129"/>
      <c r="DY829" s="129"/>
      <c r="DZ829" s="129"/>
      <c r="EA829" s="129"/>
      <c r="EB829" s="129"/>
      <c r="EC829" s="129"/>
      <c r="ED829" s="129"/>
      <c r="EE829" s="129"/>
      <c r="EF829" s="129"/>
      <c r="EG829" s="129"/>
      <c r="EH829" s="129"/>
      <c r="EI829" s="129"/>
      <c r="EJ829" s="129"/>
      <c r="EK829" s="129"/>
      <c r="EL829" s="129"/>
      <c r="EM829" s="129"/>
      <c r="EN829" s="129"/>
      <c r="EO829" s="129"/>
      <c r="EP829" s="129"/>
      <c r="EQ829" s="129"/>
      <c r="ER829" s="129"/>
      <c r="ES829" s="129"/>
      <c r="ET829" s="129"/>
      <c r="EU829" s="129"/>
      <c r="EV829" s="129"/>
      <c r="EW829" s="129"/>
    </row>
    <row r="830" spans="1:153" ht="3" customHeight="1">
      <c r="A830" s="50"/>
      <c r="B830" s="292"/>
      <c r="C830" s="135"/>
      <c r="D830" s="291"/>
      <c r="E830" s="291"/>
      <c r="F830" s="136"/>
      <c r="G830" s="291"/>
      <c r="H830" s="291"/>
      <c r="I830" s="291"/>
      <c r="J830" s="291"/>
      <c r="K830" s="291"/>
      <c r="L830" s="291"/>
      <c r="M830" s="291"/>
      <c r="N830" s="291"/>
      <c r="O830" s="291"/>
      <c r="P830" s="291"/>
      <c r="Q830" s="291"/>
      <c r="R830" s="291"/>
      <c r="S830" s="291"/>
      <c r="T830" s="291"/>
      <c r="U830" s="378" t="s">
        <v>1129</v>
      </c>
      <c r="V830" s="379"/>
      <c r="W830" s="379"/>
      <c r="X830" s="379"/>
      <c r="Y830" s="379"/>
      <c r="Z830" s="379"/>
      <c r="AA830" s="379"/>
      <c r="AB830" s="379"/>
      <c r="AC830" s="379"/>
      <c r="AD830" s="379"/>
      <c r="AE830" s="379"/>
      <c r="AF830" s="379"/>
      <c r="AG830" s="379"/>
      <c r="AH830" s="379"/>
      <c r="AI830" s="379"/>
      <c r="AJ830" s="379"/>
      <c r="AK830" s="379"/>
      <c r="AL830" s="379"/>
      <c r="AM830" s="379"/>
      <c r="AN830" s="379"/>
      <c r="AO830" s="379"/>
      <c r="AP830" s="379"/>
      <c r="AQ830" s="379"/>
      <c r="AR830" s="379"/>
      <c r="AS830" s="379"/>
      <c r="AT830" s="379"/>
      <c r="AU830" s="379"/>
      <c r="AV830" s="379"/>
      <c r="AW830" s="379"/>
      <c r="AX830" s="379"/>
      <c r="AY830" s="379"/>
      <c r="AZ830" s="379"/>
      <c r="BA830" s="379"/>
      <c r="BB830" s="379"/>
      <c r="BC830" s="379"/>
      <c r="BD830" s="379"/>
      <c r="BE830" s="379"/>
      <c r="BF830" s="379"/>
      <c r="BG830" s="379"/>
      <c r="BH830" s="379"/>
      <c r="BI830" s="379"/>
      <c r="BJ830" s="380"/>
      <c r="BK830" s="200"/>
      <c r="BL830" s="129"/>
      <c r="BM830" s="160"/>
      <c r="BN830" s="129"/>
      <c r="BO830" s="129"/>
      <c r="BP830" s="129"/>
      <c r="BQ830" s="129"/>
      <c r="BR830" s="129"/>
      <c r="BS830" s="129"/>
      <c r="BT830" s="129"/>
      <c r="BU830" s="129"/>
      <c r="BV830" s="129"/>
      <c r="BW830" s="129"/>
      <c r="BX830" s="129"/>
      <c r="BY830" s="129"/>
      <c r="BZ830" s="129"/>
      <c r="CA830" s="129"/>
      <c r="CB830" s="129"/>
      <c r="CC830" s="129"/>
      <c r="CD830" s="129"/>
      <c r="CE830" s="129"/>
      <c r="CF830" s="129"/>
      <c r="CG830" s="129"/>
      <c r="CH830" s="129"/>
      <c r="CI830" s="129"/>
      <c r="CJ830" s="129"/>
      <c r="CK830" s="129"/>
      <c r="CL830" s="129"/>
      <c r="CM830" s="129"/>
      <c r="CN830" s="129"/>
      <c r="CO830" s="129"/>
      <c r="CP830" s="129"/>
      <c r="CQ830" s="129"/>
      <c r="CR830" s="129"/>
      <c r="CS830" s="129"/>
      <c r="CT830" s="129"/>
      <c r="CU830" s="129"/>
      <c r="CV830" s="129"/>
      <c r="CW830" s="129"/>
      <c r="CX830" s="129"/>
      <c r="CY830" s="129"/>
      <c r="CZ830" s="129"/>
      <c r="DA830" s="129"/>
      <c r="DB830" s="129"/>
      <c r="DC830" s="129"/>
      <c r="DD830" s="129"/>
      <c r="DE830" s="129"/>
      <c r="DF830" s="129"/>
      <c r="DG830" s="129"/>
      <c r="DH830" s="129"/>
      <c r="DI830" s="129"/>
      <c r="DJ830" s="129"/>
      <c r="DK830" s="129"/>
      <c r="DL830" s="129"/>
      <c r="DM830" s="129"/>
      <c r="DN830" s="129"/>
      <c r="DO830" s="129"/>
      <c r="DP830" s="129"/>
      <c r="DQ830" s="129"/>
      <c r="DR830" s="129"/>
      <c r="DS830" s="129"/>
      <c r="DT830" s="129"/>
      <c r="DU830" s="129"/>
      <c r="DV830" s="129"/>
      <c r="DW830" s="129"/>
      <c r="DX830" s="129"/>
      <c r="DY830" s="129"/>
      <c r="DZ830" s="129"/>
      <c r="EA830" s="129"/>
      <c r="EB830" s="129"/>
      <c r="EC830" s="129"/>
      <c r="ED830" s="129"/>
      <c r="EE830" s="129"/>
      <c r="EF830" s="129"/>
      <c r="EG830" s="129"/>
      <c r="EH830" s="129"/>
      <c r="EI830" s="129"/>
      <c r="EJ830" s="129"/>
      <c r="EK830" s="129"/>
      <c r="EL830" s="129"/>
      <c r="EM830" s="129"/>
      <c r="EN830" s="129"/>
      <c r="EO830" s="129"/>
      <c r="EP830" s="129"/>
      <c r="EQ830" s="129"/>
      <c r="ER830" s="129"/>
      <c r="ES830" s="129"/>
      <c r="ET830" s="129"/>
      <c r="EU830" s="129"/>
      <c r="EV830" s="129"/>
      <c r="EW830" s="129"/>
    </row>
    <row r="831" spans="1:153" ht="14.25" customHeight="1">
      <c r="A831" s="45"/>
      <c r="B831" s="133"/>
      <c r="C831" s="133" t="s">
        <v>32</v>
      </c>
      <c r="D831" s="126"/>
      <c r="E831" s="126"/>
      <c r="F831" s="137"/>
      <c r="G831" s="126"/>
      <c r="H831" s="126"/>
      <c r="I831" s="126"/>
      <c r="J831" s="126"/>
      <c r="K831" s="126"/>
      <c r="L831" s="126"/>
      <c r="M831" s="126"/>
      <c r="N831" s="126"/>
      <c r="O831" s="126"/>
      <c r="P831" s="126"/>
      <c r="Q831" s="126"/>
      <c r="R831" s="310" t="s">
        <v>3354</v>
      </c>
      <c r="S831" s="310"/>
      <c r="T831" s="310"/>
      <c r="U831" s="378"/>
      <c r="V831" s="379"/>
      <c r="W831" s="379"/>
      <c r="X831" s="379"/>
      <c r="Y831" s="379"/>
      <c r="Z831" s="379"/>
      <c r="AA831" s="379"/>
      <c r="AB831" s="379"/>
      <c r="AC831" s="379"/>
      <c r="AD831" s="379"/>
      <c r="AE831" s="379"/>
      <c r="AF831" s="379"/>
      <c r="AG831" s="379"/>
      <c r="AH831" s="379"/>
      <c r="AI831" s="379"/>
      <c r="AJ831" s="379"/>
      <c r="AK831" s="379"/>
      <c r="AL831" s="379"/>
      <c r="AM831" s="379"/>
      <c r="AN831" s="379"/>
      <c r="AO831" s="379"/>
      <c r="AP831" s="379"/>
      <c r="AQ831" s="379"/>
      <c r="AR831" s="379"/>
      <c r="AS831" s="379"/>
      <c r="AT831" s="379"/>
      <c r="AU831" s="379"/>
      <c r="AV831" s="379"/>
      <c r="AW831" s="379"/>
      <c r="AX831" s="379"/>
      <c r="AY831" s="379"/>
      <c r="AZ831" s="379"/>
      <c r="BA831" s="379"/>
      <c r="BB831" s="379"/>
      <c r="BC831" s="379"/>
      <c r="BD831" s="379"/>
      <c r="BE831" s="379"/>
      <c r="BF831" s="379"/>
      <c r="BG831" s="379"/>
      <c r="BH831" s="379"/>
      <c r="BI831" s="379"/>
      <c r="BJ831" s="380"/>
      <c r="BK831" s="200"/>
      <c r="BL831" s="130" t="str">
        <f>IF(BM831&lt;&gt;"","●","")</f>
        <v/>
      </c>
      <c r="BM831" s="132"/>
      <c r="BN831" s="129"/>
      <c r="BO831" s="129"/>
      <c r="BP831" s="129"/>
      <c r="BQ831" s="129"/>
      <c r="BR831" s="129"/>
      <c r="BS831" s="129"/>
      <c r="BT831" s="129"/>
      <c r="BU831" s="129"/>
      <c r="BV831" s="129"/>
      <c r="BW831" s="129"/>
      <c r="BX831" s="129"/>
      <c r="BY831" s="129"/>
      <c r="BZ831" s="129"/>
      <c r="CA831" s="129"/>
      <c r="CB831" s="129"/>
      <c r="CC831" s="129"/>
      <c r="CD831" s="129"/>
      <c r="CE831" s="129"/>
      <c r="CF831" s="129"/>
      <c r="CG831" s="129"/>
      <c r="CH831" s="129"/>
      <c r="CI831" s="129"/>
      <c r="CJ831" s="129"/>
      <c r="CK831" s="129"/>
      <c r="CL831" s="129"/>
      <c r="CM831" s="129"/>
      <c r="CN831" s="129"/>
      <c r="CO831" s="129"/>
      <c r="CP831" s="129"/>
      <c r="CQ831" s="129"/>
      <c r="CR831" s="129"/>
      <c r="CS831" s="129"/>
      <c r="CT831" s="129"/>
      <c r="CU831" s="129"/>
      <c r="CV831" s="131"/>
      <c r="CW831" s="131"/>
      <c r="CX831" s="131"/>
      <c r="CY831" s="129"/>
      <c r="CZ831" s="129"/>
      <c r="DA831" s="129"/>
      <c r="DB831" s="129"/>
      <c r="DC831" s="129"/>
      <c r="DD831" s="129"/>
      <c r="DE831" s="129"/>
      <c r="DF831" s="129"/>
      <c r="DG831" s="129"/>
      <c r="DH831" s="129"/>
      <c r="DI831" s="129"/>
      <c r="DJ831" s="129"/>
      <c r="DK831" s="129"/>
      <c r="DL831" s="129"/>
      <c r="DM831" s="129"/>
      <c r="DN831" s="129"/>
      <c r="DO831" s="129"/>
      <c r="DP831" s="129"/>
      <c r="DQ831" s="129"/>
      <c r="DR831" s="129"/>
      <c r="DS831" s="129"/>
      <c r="DT831" s="129"/>
      <c r="DU831" s="129"/>
      <c r="DV831" s="129"/>
      <c r="DW831" s="129"/>
      <c r="DX831" s="129"/>
      <c r="DY831" s="129"/>
      <c r="DZ831" s="129"/>
      <c r="EA831" s="129"/>
      <c r="EB831" s="129"/>
      <c r="EC831" s="129"/>
      <c r="ED831" s="129"/>
      <c r="EE831" s="129"/>
      <c r="EF831" s="129"/>
      <c r="EG831" s="129"/>
      <c r="EH831" s="129"/>
      <c r="EI831" s="129"/>
      <c r="EJ831" s="129"/>
      <c r="EK831" s="129"/>
      <c r="EL831" s="129"/>
      <c r="EM831" s="129"/>
      <c r="EN831" s="129"/>
      <c r="EO831" s="129"/>
      <c r="EP831" s="129"/>
      <c r="EQ831" s="129"/>
      <c r="ER831" s="129"/>
      <c r="ES831" s="129"/>
      <c r="ET831" s="129"/>
      <c r="EU831" s="129"/>
      <c r="EV831" s="129"/>
      <c r="EW831" s="129"/>
    </row>
    <row r="832" spans="1:153" ht="3" customHeight="1">
      <c r="A832" s="45"/>
      <c r="B832" s="133"/>
      <c r="C832" s="133"/>
      <c r="D832" s="126"/>
      <c r="E832" s="126"/>
      <c r="F832" s="137"/>
      <c r="G832" s="126"/>
      <c r="H832" s="126"/>
      <c r="I832" s="126"/>
      <c r="J832" s="126"/>
      <c r="K832" s="126"/>
      <c r="L832" s="126"/>
      <c r="M832" s="126"/>
      <c r="N832" s="126"/>
      <c r="O832" s="126"/>
      <c r="P832" s="126"/>
      <c r="Q832" s="126"/>
      <c r="R832" s="126"/>
      <c r="S832" s="126"/>
      <c r="T832" s="126"/>
      <c r="U832" s="378"/>
      <c r="V832" s="379"/>
      <c r="W832" s="379"/>
      <c r="X832" s="379"/>
      <c r="Y832" s="379"/>
      <c r="Z832" s="379"/>
      <c r="AA832" s="379"/>
      <c r="AB832" s="379"/>
      <c r="AC832" s="379"/>
      <c r="AD832" s="379"/>
      <c r="AE832" s="379"/>
      <c r="AF832" s="379"/>
      <c r="AG832" s="379"/>
      <c r="AH832" s="379"/>
      <c r="AI832" s="379"/>
      <c r="AJ832" s="379"/>
      <c r="AK832" s="379"/>
      <c r="AL832" s="379"/>
      <c r="AM832" s="379"/>
      <c r="AN832" s="379"/>
      <c r="AO832" s="379"/>
      <c r="AP832" s="379"/>
      <c r="AQ832" s="379"/>
      <c r="AR832" s="379"/>
      <c r="AS832" s="379"/>
      <c r="AT832" s="379"/>
      <c r="AU832" s="379"/>
      <c r="AV832" s="379"/>
      <c r="AW832" s="379"/>
      <c r="AX832" s="379"/>
      <c r="AY832" s="379"/>
      <c r="AZ832" s="379"/>
      <c r="BA832" s="379"/>
      <c r="BB832" s="379"/>
      <c r="BC832" s="379"/>
      <c r="BD832" s="379"/>
      <c r="BE832" s="379"/>
      <c r="BF832" s="379"/>
      <c r="BG832" s="379"/>
      <c r="BH832" s="379"/>
      <c r="BI832" s="379"/>
      <c r="BJ832" s="380"/>
      <c r="BK832" s="200"/>
      <c r="BL832" s="129"/>
      <c r="BM832" s="160"/>
      <c r="BN832" s="129"/>
      <c r="BO832" s="129"/>
      <c r="BP832" s="129"/>
      <c r="BQ832" s="129"/>
      <c r="BR832" s="129"/>
      <c r="BS832" s="129"/>
      <c r="BT832" s="129"/>
      <c r="BU832" s="129"/>
      <c r="BV832" s="129"/>
      <c r="BW832" s="129"/>
      <c r="BX832" s="129"/>
      <c r="BY832" s="129"/>
      <c r="BZ832" s="129"/>
      <c r="CA832" s="129"/>
      <c r="CB832" s="129"/>
      <c r="CC832" s="129"/>
      <c r="CD832" s="129"/>
      <c r="CE832" s="129"/>
      <c r="CF832" s="129"/>
      <c r="CG832" s="129"/>
      <c r="CH832" s="129"/>
      <c r="CI832" s="129"/>
      <c r="CJ832" s="129"/>
      <c r="CK832" s="129"/>
      <c r="CL832" s="129"/>
      <c r="CM832" s="129"/>
      <c r="CN832" s="129"/>
      <c r="CO832" s="129"/>
      <c r="CP832" s="129"/>
      <c r="CQ832" s="129"/>
      <c r="CR832" s="129"/>
      <c r="CS832" s="129"/>
      <c r="CT832" s="129"/>
      <c r="CU832" s="129"/>
      <c r="CV832" s="129"/>
      <c r="CW832" s="129"/>
      <c r="CX832" s="129"/>
      <c r="CY832" s="129"/>
      <c r="CZ832" s="129"/>
      <c r="DA832" s="129"/>
      <c r="DB832" s="129"/>
      <c r="DC832" s="129"/>
      <c r="DD832" s="129"/>
      <c r="DE832" s="129"/>
      <c r="DF832" s="129"/>
      <c r="DG832" s="129"/>
      <c r="DH832" s="129"/>
      <c r="DI832" s="129"/>
      <c r="DJ832" s="129"/>
      <c r="DK832" s="129"/>
      <c r="DL832" s="129"/>
      <c r="DM832" s="129"/>
      <c r="DN832" s="129"/>
      <c r="DO832" s="129"/>
      <c r="DP832" s="129"/>
      <c r="DQ832" s="129"/>
      <c r="DR832" s="129"/>
      <c r="DS832" s="129"/>
      <c r="DT832" s="129"/>
      <c r="DU832" s="129"/>
      <c r="DV832" s="129"/>
      <c r="DW832" s="129"/>
      <c r="DX832" s="129"/>
      <c r="DY832" s="129"/>
      <c r="DZ832" s="129"/>
      <c r="EA832" s="129"/>
      <c r="EB832" s="129"/>
      <c r="EC832" s="129"/>
      <c r="ED832" s="129"/>
      <c r="EE832" s="129"/>
      <c r="EF832" s="129"/>
      <c r="EG832" s="129"/>
      <c r="EH832" s="129"/>
      <c r="EI832" s="129"/>
      <c r="EJ832" s="129"/>
      <c r="EK832" s="129"/>
      <c r="EL832" s="129"/>
      <c r="EM832" s="129"/>
      <c r="EN832" s="129"/>
      <c r="EO832" s="129"/>
      <c r="EP832" s="129"/>
      <c r="EQ832" s="129"/>
      <c r="ER832" s="129"/>
      <c r="ES832" s="129"/>
      <c r="ET832" s="129"/>
      <c r="EU832" s="129"/>
      <c r="EV832" s="129"/>
      <c r="EW832" s="129"/>
    </row>
    <row r="833" spans="1:153" ht="3" customHeight="1">
      <c r="A833" s="50"/>
      <c r="B833" s="292"/>
      <c r="C833" s="135"/>
      <c r="D833" s="291"/>
      <c r="E833" s="291"/>
      <c r="F833" s="136"/>
      <c r="G833" s="291"/>
      <c r="H833" s="291"/>
      <c r="I833" s="291"/>
      <c r="J833" s="291"/>
      <c r="K833" s="291"/>
      <c r="L833" s="291"/>
      <c r="M833" s="291"/>
      <c r="N833" s="291"/>
      <c r="O833" s="291"/>
      <c r="P833" s="291"/>
      <c r="Q833" s="291"/>
      <c r="R833" s="291"/>
      <c r="S833" s="291"/>
      <c r="T833" s="291"/>
      <c r="U833" s="378" t="s">
        <v>1129</v>
      </c>
      <c r="V833" s="379"/>
      <c r="W833" s="379"/>
      <c r="X833" s="379"/>
      <c r="Y833" s="379"/>
      <c r="Z833" s="379"/>
      <c r="AA833" s="379"/>
      <c r="AB833" s="379"/>
      <c r="AC833" s="379"/>
      <c r="AD833" s="379"/>
      <c r="AE833" s="379"/>
      <c r="AF833" s="379"/>
      <c r="AG833" s="379"/>
      <c r="AH833" s="379"/>
      <c r="AI833" s="379"/>
      <c r="AJ833" s="379"/>
      <c r="AK833" s="379"/>
      <c r="AL833" s="379"/>
      <c r="AM833" s="379"/>
      <c r="AN833" s="379"/>
      <c r="AO833" s="379"/>
      <c r="AP833" s="379"/>
      <c r="AQ833" s="379"/>
      <c r="AR833" s="379"/>
      <c r="AS833" s="379"/>
      <c r="AT833" s="379"/>
      <c r="AU833" s="379"/>
      <c r="AV833" s="379"/>
      <c r="AW833" s="379"/>
      <c r="AX833" s="379"/>
      <c r="AY833" s="379"/>
      <c r="AZ833" s="379"/>
      <c r="BA833" s="379"/>
      <c r="BB833" s="379"/>
      <c r="BC833" s="379"/>
      <c r="BD833" s="379"/>
      <c r="BE833" s="379"/>
      <c r="BF833" s="379"/>
      <c r="BG833" s="379"/>
      <c r="BH833" s="379"/>
      <c r="BI833" s="379"/>
      <c r="BJ833" s="380"/>
      <c r="BK833" s="200"/>
      <c r="BL833" s="129"/>
      <c r="BM833" s="160"/>
      <c r="BN833" s="129"/>
      <c r="BO833" s="129"/>
      <c r="BP833" s="129"/>
      <c r="BQ833" s="129"/>
      <c r="BR833" s="129"/>
      <c r="BS833" s="129"/>
      <c r="BT833" s="129"/>
      <c r="BU833" s="129"/>
      <c r="BV833" s="129"/>
      <c r="BW833" s="129"/>
      <c r="BX833" s="129"/>
      <c r="BY833" s="129"/>
      <c r="BZ833" s="129"/>
      <c r="CA833" s="129"/>
      <c r="CB833" s="129"/>
      <c r="CC833" s="129"/>
      <c r="CD833" s="129"/>
      <c r="CE833" s="129"/>
      <c r="CF833" s="129"/>
      <c r="CG833" s="129"/>
      <c r="CH833" s="129"/>
      <c r="CI833" s="129"/>
      <c r="CJ833" s="129"/>
      <c r="CK833" s="129"/>
      <c r="CL833" s="129"/>
      <c r="CM833" s="129"/>
      <c r="CN833" s="129"/>
      <c r="CO833" s="129"/>
      <c r="CP833" s="129"/>
      <c r="CQ833" s="129"/>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129"/>
      <c r="DR833" s="129"/>
      <c r="DS833" s="129"/>
      <c r="DT833" s="129"/>
      <c r="DU833" s="129"/>
      <c r="DV833" s="129"/>
      <c r="DW833" s="129"/>
      <c r="DX833" s="129"/>
      <c r="DY833" s="129"/>
      <c r="DZ833" s="129"/>
      <c r="EA833" s="129"/>
      <c r="EB833" s="129"/>
      <c r="EC833" s="129"/>
      <c r="ED833" s="129"/>
      <c r="EE833" s="129"/>
      <c r="EF833" s="129"/>
      <c r="EG833" s="129"/>
      <c r="EH833" s="129"/>
      <c r="EI833" s="129"/>
      <c r="EJ833" s="129"/>
      <c r="EK833" s="129"/>
      <c r="EL833" s="129"/>
      <c r="EM833" s="129"/>
      <c r="EN833" s="129"/>
      <c r="EO833" s="129"/>
      <c r="EP833" s="129"/>
      <c r="EQ833" s="129"/>
      <c r="ER833" s="129"/>
      <c r="ES833" s="129"/>
      <c r="ET833" s="129"/>
      <c r="EU833" s="129"/>
      <c r="EV833" s="129"/>
      <c r="EW833" s="129"/>
    </row>
    <row r="834" spans="1:153" ht="14.25" customHeight="1">
      <c r="A834" s="45"/>
      <c r="B834" s="133"/>
      <c r="C834" s="133" t="s">
        <v>34</v>
      </c>
      <c r="D834" s="126"/>
      <c r="E834" s="126"/>
      <c r="F834" s="137"/>
      <c r="G834" s="126"/>
      <c r="H834" s="126"/>
      <c r="I834" s="126"/>
      <c r="J834" s="126"/>
      <c r="K834" s="126"/>
      <c r="L834" s="126"/>
      <c r="M834" s="126"/>
      <c r="N834" s="126"/>
      <c r="O834" s="126"/>
      <c r="P834" s="126"/>
      <c r="Q834" s="126"/>
      <c r="R834" s="310" t="s">
        <v>3355</v>
      </c>
      <c r="S834" s="310"/>
      <c r="T834" s="310"/>
      <c r="U834" s="378"/>
      <c r="V834" s="379"/>
      <c r="W834" s="379"/>
      <c r="X834" s="379"/>
      <c r="Y834" s="379"/>
      <c r="Z834" s="379"/>
      <c r="AA834" s="379"/>
      <c r="AB834" s="379"/>
      <c r="AC834" s="379"/>
      <c r="AD834" s="379"/>
      <c r="AE834" s="379"/>
      <c r="AF834" s="379"/>
      <c r="AG834" s="379"/>
      <c r="AH834" s="379"/>
      <c r="AI834" s="379"/>
      <c r="AJ834" s="379"/>
      <c r="AK834" s="379"/>
      <c r="AL834" s="379"/>
      <c r="AM834" s="379"/>
      <c r="AN834" s="379"/>
      <c r="AO834" s="379"/>
      <c r="AP834" s="379"/>
      <c r="AQ834" s="379"/>
      <c r="AR834" s="379"/>
      <c r="AS834" s="379"/>
      <c r="AT834" s="379"/>
      <c r="AU834" s="379"/>
      <c r="AV834" s="379"/>
      <c r="AW834" s="379"/>
      <c r="AX834" s="379"/>
      <c r="AY834" s="379"/>
      <c r="AZ834" s="379"/>
      <c r="BA834" s="379"/>
      <c r="BB834" s="379"/>
      <c r="BC834" s="379"/>
      <c r="BD834" s="379"/>
      <c r="BE834" s="379"/>
      <c r="BF834" s="379"/>
      <c r="BG834" s="379"/>
      <c r="BH834" s="379"/>
      <c r="BI834" s="379"/>
      <c r="BJ834" s="380"/>
      <c r="BK834" s="200"/>
      <c r="BL834" s="130" t="str">
        <f>IF(BM834&lt;&gt;"","●","")</f>
        <v/>
      </c>
      <c r="BM834" s="132"/>
      <c r="BN834" s="129"/>
      <c r="BO834" s="129"/>
      <c r="BP834" s="129"/>
      <c r="BQ834" s="129"/>
      <c r="BR834" s="129"/>
      <c r="BS834" s="129"/>
      <c r="BT834" s="129"/>
      <c r="BU834" s="129"/>
      <c r="BV834" s="129"/>
      <c r="BW834" s="129"/>
      <c r="BX834" s="129"/>
      <c r="BY834" s="129"/>
      <c r="BZ834" s="129"/>
      <c r="CA834" s="129"/>
      <c r="CB834" s="129"/>
      <c r="CC834" s="129"/>
      <c r="CD834" s="129"/>
      <c r="CE834" s="129"/>
      <c r="CF834" s="129"/>
      <c r="CG834" s="129"/>
      <c r="CH834" s="129"/>
      <c r="CI834" s="129"/>
      <c r="CJ834" s="129"/>
      <c r="CK834" s="129"/>
      <c r="CL834" s="129"/>
      <c r="CM834" s="129"/>
      <c r="CN834" s="129"/>
      <c r="CO834" s="129"/>
      <c r="CP834" s="129"/>
      <c r="CQ834" s="129"/>
      <c r="CR834" s="129"/>
      <c r="CS834" s="129"/>
      <c r="CT834" s="129"/>
      <c r="CU834" s="129"/>
      <c r="CV834" s="131"/>
      <c r="CW834" s="131"/>
      <c r="CX834" s="131"/>
      <c r="CY834" s="129"/>
      <c r="CZ834" s="129"/>
      <c r="DA834" s="129"/>
      <c r="DB834" s="129"/>
      <c r="DC834" s="129"/>
      <c r="DD834" s="129"/>
      <c r="DE834" s="129"/>
      <c r="DF834" s="129"/>
      <c r="DG834" s="129"/>
      <c r="DH834" s="129"/>
      <c r="DI834" s="129"/>
      <c r="DJ834" s="129"/>
      <c r="DK834" s="129"/>
      <c r="DL834" s="129"/>
      <c r="DM834" s="129"/>
      <c r="DN834" s="129"/>
      <c r="DO834" s="129"/>
      <c r="DP834" s="129"/>
      <c r="DQ834" s="129"/>
      <c r="DR834" s="129"/>
      <c r="DS834" s="129"/>
      <c r="DT834" s="129"/>
      <c r="DU834" s="129"/>
      <c r="DV834" s="129"/>
      <c r="DW834" s="129"/>
      <c r="DX834" s="129"/>
      <c r="DY834" s="129"/>
      <c r="DZ834" s="129"/>
      <c r="EA834" s="129"/>
      <c r="EB834" s="129"/>
      <c r="EC834" s="129"/>
      <c r="ED834" s="129"/>
      <c r="EE834" s="129"/>
      <c r="EF834" s="129"/>
      <c r="EG834" s="129"/>
      <c r="EH834" s="129"/>
      <c r="EI834" s="129"/>
      <c r="EJ834" s="129"/>
      <c r="EK834" s="129"/>
      <c r="EL834" s="129"/>
      <c r="EM834" s="129"/>
      <c r="EN834" s="129"/>
      <c r="EO834" s="129"/>
      <c r="EP834" s="129"/>
      <c r="EQ834" s="129"/>
      <c r="ER834" s="129"/>
      <c r="ES834" s="129"/>
      <c r="ET834" s="129"/>
      <c r="EU834" s="129"/>
      <c r="EV834" s="129"/>
      <c r="EW834" s="129"/>
    </row>
    <row r="835" spans="1:153" ht="3" customHeight="1">
      <c r="A835" s="45"/>
      <c r="B835" s="133"/>
      <c r="C835" s="133"/>
      <c r="D835" s="126"/>
      <c r="E835" s="126"/>
      <c r="F835" s="137"/>
      <c r="G835" s="126"/>
      <c r="H835" s="126"/>
      <c r="I835" s="126"/>
      <c r="J835" s="126"/>
      <c r="K835" s="126"/>
      <c r="L835" s="126"/>
      <c r="M835" s="126"/>
      <c r="N835" s="126"/>
      <c r="O835" s="126"/>
      <c r="P835" s="126"/>
      <c r="Q835" s="126"/>
      <c r="R835" s="126"/>
      <c r="S835" s="126"/>
      <c r="T835" s="126"/>
      <c r="U835" s="378"/>
      <c r="V835" s="379"/>
      <c r="W835" s="379"/>
      <c r="X835" s="379"/>
      <c r="Y835" s="379"/>
      <c r="Z835" s="379"/>
      <c r="AA835" s="379"/>
      <c r="AB835" s="379"/>
      <c r="AC835" s="379"/>
      <c r="AD835" s="379"/>
      <c r="AE835" s="379"/>
      <c r="AF835" s="379"/>
      <c r="AG835" s="379"/>
      <c r="AH835" s="379"/>
      <c r="AI835" s="379"/>
      <c r="AJ835" s="379"/>
      <c r="AK835" s="379"/>
      <c r="AL835" s="379"/>
      <c r="AM835" s="379"/>
      <c r="AN835" s="379"/>
      <c r="AO835" s="379"/>
      <c r="AP835" s="379"/>
      <c r="AQ835" s="379"/>
      <c r="AR835" s="379"/>
      <c r="AS835" s="379"/>
      <c r="AT835" s="379"/>
      <c r="AU835" s="379"/>
      <c r="AV835" s="379"/>
      <c r="AW835" s="379"/>
      <c r="AX835" s="379"/>
      <c r="AY835" s="379"/>
      <c r="AZ835" s="379"/>
      <c r="BA835" s="379"/>
      <c r="BB835" s="379"/>
      <c r="BC835" s="379"/>
      <c r="BD835" s="379"/>
      <c r="BE835" s="379"/>
      <c r="BF835" s="379"/>
      <c r="BG835" s="379"/>
      <c r="BH835" s="379"/>
      <c r="BI835" s="379"/>
      <c r="BJ835" s="380"/>
      <c r="BK835" s="200"/>
      <c r="BL835" s="129"/>
      <c r="BM835" s="160"/>
      <c r="BN835" s="129"/>
      <c r="BO835" s="129"/>
      <c r="BP835" s="129"/>
      <c r="BQ835" s="129"/>
      <c r="BR835" s="129"/>
      <c r="BS835" s="129"/>
      <c r="BT835" s="129"/>
      <c r="BU835" s="129"/>
      <c r="BV835" s="129"/>
      <c r="BW835" s="129"/>
      <c r="BX835" s="129"/>
      <c r="BY835" s="129"/>
      <c r="BZ835" s="129"/>
      <c r="CA835" s="129"/>
      <c r="CB835" s="129"/>
      <c r="CC835" s="129"/>
      <c r="CD835" s="129"/>
      <c r="CE835" s="129"/>
      <c r="CF835" s="129"/>
      <c r="CG835" s="129"/>
      <c r="CH835" s="129"/>
      <c r="CI835" s="129"/>
      <c r="CJ835" s="129"/>
      <c r="CK835" s="129"/>
      <c r="CL835" s="129"/>
      <c r="CM835" s="129"/>
      <c r="CN835" s="129"/>
      <c r="CO835" s="129"/>
      <c r="CP835" s="129"/>
      <c r="CQ835" s="129"/>
      <c r="CR835" s="129"/>
      <c r="CS835" s="129"/>
      <c r="CT835" s="129"/>
      <c r="CU835" s="129"/>
      <c r="CV835" s="129"/>
      <c r="CW835" s="129"/>
      <c r="CX835" s="129"/>
      <c r="CY835" s="129"/>
      <c r="CZ835" s="129"/>
      <c r="DA835" s="129"/>
      <c r="DB835" s="129"/>
      <c r="DC835" s="129"/>
      <c r="DD835" s="129"/>
      <c r="DE835" s="129"/>
      <c r="DF835" s="129"/>
      <c r="DG835" s="129"/>
      <c r="DH835" s="129"/>
      <c r="DI835" s="129"/>
      <c r="DJ835" s="129"/>
      <c r="DK835" s="129"/>
      <c r="DL835" s="129"/>
      <c r="DM835" s="129"/>
      <c r="DN835" s="129"/>
      <c r="DO835" s="129"/>
      <c r="DP835" s="129"/>
      <c r="DQ835" s="129"/>
      <c r="DR835" s="129"/>
      <c r="DS835" s="129"/>
      <c r="DT835" s="129"/>
      <c r="DU835" s="129"/>
      <c r="DV835" s="129"/>
      <c r="DW835" s="129"/>
      <c r="DX835" s="129"/>
      <c r="DY835" s="129"/>
      <c r="DZ835" s="129"/>
      <c r="EA835" s="129"/>
      <c r="EB835" s="129"/>
      <c r="EC835" s="129"/>
      <c r="ED835" s="129"/>
      <c r="EE835" s="129"/>
      <c r="EF835" s="129"/>
      <c r="EG835" s="129"/>
      <c r="EH835" s="129"/>
      <c r="EI835" s="129"/>
      <c r="EJ835" s="129"/>
      <c r="EK835" s="129"/>
      <c r="EL835" s="129"/>
      <c r="EM835" s="129"/>
      <c r="EN835" s="129"/>
      <c r="EO835" s="129"/>
      <c r="EP835" s="129"/>
      <c r="EQ835" s="129"/>
      <c r="ER835" s="129"/>
      <c r="ES835" s="129"/>
      <c r="ET835" s="129"/>
      <c r="EU835" s="129"/>
      <c r="EV835" s="129"/>
      <c r="EW835" s="129"/>
    </row>
    <row r="836" spans="1:153" ht="3" customHeight="1">
      <c r="A836" s="50"/>
      <c r="B836" s="292"/>
      <c r="C836" s="135"/>
      <c r="D836" s="291"/>
      <c r="E836" s="291"/>
      <c r="F836" s="136"/>
      <c r="G836" s="291"/>
      <c r="H836" s="291"/>
      <c r="I836" s="291"/>
      <c r="J836" s="291"/>
      <c r="K836" s="291"/>
      <c r="L836" s="291"/>
      <c r="M836" s="291"/>
      <c r="N836" s="291"/>
      <c r="O836" s="291"/>
      <c r="P836" s="291"/>
      <c r="Q836" s="291"/>
      <c r="R836" s="291"/>
      <c r="S836" s="291"/>
      <c r="T836" s="291"/>
      <c r="U836" s="378" t="s">
        <v>1129</v>
      </c>
      <c r="V836" s="379"/>
      <c r="W836" s="379"/>
      <c r="X836" s="379"/>
      <c r="Y836" s="379"/>
      <c r="Z836" s="379"/>
      <c r="AA836" s="379"/>
      <c r="AB836" s="379"/>
      <c r="AC836" s="379"/>
      <c r="AD836" s="379"/>
      <c r="AE836" s="379"/>
      <c r="AF836" s="379"/>
      <c r="AG836" s="379"/>
      <c r="AH836" s="379"/>
      <c r="AI836" s="379"/>
      <c r="AJ836" s="379"/>
      <c r="AK836" s="379"/>
      <c r="AL836" s="379"/>
      <c r="AM836" s="379"/>
      <c r="AN836" s="379"/>
      <c r="AO836" s="379"/>
      <c r="AP836" s="379"/>
      <c r="AQ836" s="379"/>
      <c r="AR836" s="379"/>
      <c r="AS836" s="379"/>
      <c r="AT836" s="379"/>
      <c r="AU836" s="379"/>
      <c r="AV836" s="379"/>
      <c r="AW836" s="379"/>
      <c r="AX836" s="379"/>
      <c r="AY836" s="379"/>
      <c r="AZ836" s="379"/>
      <c r="BA836" s="379"/>
      <c r="BB836" s="379"/>
      <c r="BC836" s="379"/>
      <c r="BD836" s="379"/>
      <c r="BE836" s="379"/>
      <c r="BF836" s="379"/>
      <c r="BG836" s="379"/>
      <c r="BH836" s="379"/>
      <c r="BI836" s="379"/>
      <c r="BJ836" s="380"/>
      <c r="BK836" s="200"/>
      <c r="BL836" s="129"/>
      <c r="BM836" s="160"/>
      <c r="BN836" s="129"/>
      <c r="BO836" s="129"/>
      <c r="BP836" s="129"/>
      <c r="BQ836" s="129"/>
      <c r="BR836" s="129"/>
      <c r="BS836" s="129"/>
      <c r="BT836" s="129"/>
      <c r="BU836" s="129"/>
      <c r="BV836" s="129"/>
      <c r="BW836" s="129"/>
      <c r="BX836" s="129"/>
      <c r="BY836" s="129"/>
      <c r="BZ836" s="129"/>
      <c r="CA836" s="129"/>
      <c r="CB836" s="129"/>
      <c r="CC836" s="129"/>
      <c r="CD836" s="129"/>
      <c r="CE836" s="129"/>
      <c r="CF836" s="129"/>
      <c r="CG836" s="129"/>
      <c r="CH836" s="129"/>
      <c r="CI836" s="129"/>
      <c r="CJ836" s="129"/>
      <c r="CK836" s="129"/>
      <c r="CL836" s="129"/>
      <c r="CM836" s="129"/>
      <c r="CN836" s="129"/>
      <c r="CO836" s="129"/>
      <c r="CP836" s="129"/>
      <c r="CQ836" s="129"/>
      <c r="CR836" s="129"/>
      <c r="CS836" s="129"/>
      <c r="CT836" s="129"/>
      <c r="CU836" s="129"/>
      <c r="CV836" s="129"/>
      <c r="CW836" s="129"/>
      <c r="CX836" s="129"/>
      <c r="CY836" s="129"/>
      <c r="CZ836" s="129"/>
      <c r="DA836" s="129"/>
      <c r="DB836" s="129"/>
      <c r="DC836" s="129"/>
      <c r="DD836" s="129"/>
      <c r="DE836" s="129"/>
      <c r="DF836" s="129"/>
      <c r="DG836" s="129"/>
      <c r="DH836" s="129"/>
      <c r="DI836" s="129"/>
      <c r="DJ836" s="129"/>
      <c r="DK836" s="129"/>
      <c r="DL836" s="129"/>
      <c r="DM836" s="129"/>
      <c r="DN836" s="129"/>
      <c r="DO836" s="129"/>
      <c r="DP836" s="129"/>
      <c r="DQ836" s="129"/>
      <c r="DR836" s="129"/>
      <c r="DS836" s="129"/>
      <c r="DT836" s="129"/>
      <c r="DU836" s="129"/>
      <c r="DV836" s="129"/>
      <c r="DW836" s="129"/>
      <c r="DX836" s="129"/>
      <c r="DY836" s="129"/>
      <c r="DZ836" s="129"/>
      <c r="EA836" s="129"/>
      <c r="EB836" s="129"/>
      <c r="EC836" s="129"/>
      <c r="ED836" s="129"/>
      <c r="EE836" s="129"/>
      <c r="EF836" s="129"/>
      <c r="EG836" s="129"/>
      <c r="EH836" s="129"/>
      <c r="EI836" s="129"/>
      <c r="EJ836" s="129"/>
      <c r="EK836" s="129"/>
      <c r="EL836" s="129"/>
      <c r="EM836" s="129"/>
      <c r="EN836" s="129"/>
      <c r="EO836" s="129"/>
      <c r="EP836" s="129"/>
      <c r="EQ836" s="129"/>
      <c r="ER836" s="129"/>
      <c r="ES836" s="129"/>
      <c r="ET836" s="129"/>
      <c r="EU836" s="129"/>
      <c r="EV836" s="129"/>
      <c r="EW836" s="129"/>
    </row>
    <row r="837" spans="1:153" ht="14.25" customHeight="1">
      <c r="A837" s="45"/>
      <c r="B837" s="126"/>
      <c r="C837" s="133" t="s">
        <v>35</v>
      </c>
      <c r="D837" s="126"/>
      <c r="E837" s="126"/>
      <c r="F837" s="137"/>
      <c r="G837" s="126"/>
      <c r="H837" s="126"/>
      <c r="I837" s="126"/>
      <c r="J837" s="126"/>
      <c r="K837" s="126"/>
      <c r="L837" s="126"/>
      <c r="M837" s="126"/>
      <c r="N837" s="126"/>
      <c r="O837" s="126"/>
      <c r="P837" s="126"/>
      <c r="Q837" s="126"/>
      <c r="R837" s="310" t="s">
        <v>3356</v>
      </c>
      <c r="S837" s="310"/>
      <c r="T837" s="310"/>
      <c r="U837" s="378"/>
      <c r="V837" s="379"/>
      <c r="W837" s="379"/>
      <c r="X837" s="379"/>
      <c r="Y837" s="379"/>
      <c r="Z837" s="379"/>
      <c r="AA837" s="379"/>
      <c r="AB837" s="379"/>
      <c r="AC837" s="379"/>
      <c r="AD837" s="379"/>
      <c r="AE837" s="379"/>
      <c r="AF837" s="379"/>
      <c r="AG837" s="379"/>
      <c r="AH837" s="379"/>
      <c r="AI837" s="379"/>
      <c r="AJ837" s="379"/>
      <c r="AK837" s="379"/>
      <c r="AL837" s="379"/>
      <c r="AM837" s="379"/>
      <c r="AN837" s="379"/>
      <c r="AO837" s="379"/>
      <c r="AP837" s="379"/>
      <c r="AQ837" s="379"/>
      <c r="AR837" s="379"/>
      <c r="AS837" s="379"/>
      <c r="AT837" s="379"/>
      <c r="AU837" s="379"/>
      <c r="AV837" s="379"/>
      <c r="AW837" s="379"/>
      <c r="AX837" s="379"/>
      <c r="AY837" s="379"/>
      <c r="AZ837" s="379"/>
      <c r="BA837" s="379"/>
      <c r="BB837" s="379"/>
      <c r="BC837" s="379"/>
      <c r="BD837" s="379"/>
      <c r="BE837" s="379"/>
      <c r="BF837" s="379"/>
      <c r="BG837" s="379"/>
      <c r="BH837" s="379"/>
      <c r="BI837" s="379"/>
      <c r="BJ837" s="380"/>
      <c r="BK837" s="200"/>
      <c r="BL837" s="130" t="str">
        <f>IF(BM837&lt;&gt;"","●","")</f>
        <v/>
      </c>
      <c r="BM837" s="132"/>
      <c r="BN837" s="129"/>
      <c r="BO837" s="129"/>
      <c r="BP837" s="129"/>
      <c r="BQ837" s="129"/>
      <c r="BR837" s="129"/>
      <c r="BS837" s="129"/>
      <c r="BT837" s="129"/>
      <c r="BU837" s="129"/>
      <c r="BV837" s="129"/>
      <c r="BW837" s="129"/>
      <c r="BX837" s="129"/>
      <c r="BY837" s="129"/>
      <c r="BZ837" s="129"/>
      <c r="CA837" s="129"/>
      <c r="CB837" s="129"/>
      <c r="CC837" s="129"/>
      <c r="CD837" s="129"/>
      <c r="CE837" s="129"/>
      <c r="CF837" s="129"/>
      <c r="CG837" s="129"/>
      <c r="CH837" s="129"/>
      <c r="CI837" s="129"/>
      <c r="CJ837" s="129"/>
      <c r="CK837" s="129"/>
      <c r="CL837" s="129"/>
      <c r="CM837" s="129"/>
      <c r="CN837" s="129"/>
      <c r="CO837" s="129"/>
      <c r="CP837" s="129"/>
      <c r="CQ837" s="129"/>
      <c r="CR837" s="129"/>
      <c r="CS837" s="129"/>
      <c r="CT837" s="129"/>
      <c r="CU837" s="129"/>
      <c r="CV837" s="131"/>
      <c r="CW837" s="131"/>
      <c r="CX837" s="131"/>
      <c r="CY837" s="129"/>
      <c r="CZ837" s="129"/>
      <c r="DA837" s="129"/>
      <c r="DB837" s="129"/>
      <c r="DC837" s="129"/>
      <c r="DD837" s="129"/>
      <c r="DE837" s="129"/>
      <c r="DF837" s="129"/>
      <c r="DG837" s="129"/>
      <c r="DH837" s="129"/>
      <c r="DI837" s="129"/>
      <c r="DJ837" s="129"/>
      <c r="DK837" s="129"/>
      <c r="DL837" s="129"/>
      <c r="DM837" s="129"/>
      <c r="DN837" s="129"/>
      <c r="DO837" s="129"/>
      <c r="DP837" s="129"/>
      <c r="DQ837" s="129"/>
      <c r="DR837" s="129"/>
      <c r="DS837" s="129"/>
      <c r="DT837" s="129"/>
      <c r="DU837" s="129"/>
      <c r="DV837" s="129"/>
      <c r="DW837" s="129"/>
      <c r="DX837" s="129"/>
      <c r="DY837" s="129"/>
      <c r="DZ837" s="129"/>
      <c r="EA837" s="129"/>
      <c r="EB837" s="129"/>
      <c r="EC837" s="129"/>
      <c r="ED837" s="129"/>
      <c r="EE837" s="129"/>
      <c r="EF837" s="129"/>
      <c r="EG837" s="129"/>
      <c r="EH837" s="129"/>
      <c r="EI837" s="129"/>
      <c r="EJ837" s="129"/>
      <c r="EK837" s="129"/>
      <c r="EL837" s="129"/>
      <c r="EM837" s="129"/>
      <c r="EN837" s="129"/>
      <c r="EO837" s="129"/>
      <c r="EP837" s="129"/>
      <c r="EQ837" s="129"/>
      <c r="ER837" s="129"/>
      <c r="ES837" s="129"/>
      <c r="ET837" s="129"/>
      <c r="EU837" s="129"/>
      <c r="EV837" s="129"/>
      <c r="EW837" s="129"/>
    </row>
    <row r="838" spans="1:153" ht="3" customHeight="1">
      <c r="A838" s="45"/>
      <c r="B838" s="126"/>
      <c r="C838" s="37"/>
      <c r="D838" s="126"/>
      <c r="E838" s="126"/>
      <c r="F838" s="137"/>
      <c r="G838" s="126"/>
      <c r="H838" s="126"/>
      <c r="I838" s="126"/>
      <c r="J838" s="126"/>
      <c r="K838" s="126"/>
      <c r="L838" s="126"/>
      <c r="M838" s="126"/>
      <c r="N838" s="126"/>
      <c r="O838" s="126"/>
      <c r="P838" s="126"/>
      <c r="Q838" s="126"/>
      <c r="R838" s="126"/>
      <c r="S838" s="126"/>
      <c r="T838" s="126"/>
      <c r="U838" s="378"/>
      <c r="V838" s="379"/>
      <c r="W838" s="379"/>
      <c r="X838" s="379"/>
      <c r="Y838" s="379"/>
      <c r="Z838" s="379"/>
      <c r="AA838" s="379"/>
      <c r="AB838" s="379"/>
      <c r="AC838" s="379"/>
      <c r="AD838" s="379"/>
      <c r="AE838" s="379"/>
      <c r="AF838" s="379"/>
      <c r="AG838" s="379"/>
      <c r="AH838" s="379"/>
      <c r="AI838" s="379"/>
      <c r="AJ838" s="379"/>
      <c r="AK838" s="379"/>
      <c r="AL838" s="379"/>
      <c r="AM838" s="379"/>
      <c r="AN838" s="379"/>
      <c r="AO838" s="379"/>
      <c r="AP838" s="379"/>
      <c r="AQ838" s="379"/>
      <c r="AR838" s="379"/>
      <c r="AS838" s="379"/>
      <c r="AT838" s="379"/>
      <c r="AU838" s="379"/>
      <c r="AV838" s="379"/>
      <c r="AW838" s="379"/>
      <c r="AX838" s="379"/>
      <c r="AY838" s="379"/>
      <c r="AZ838" s="379"/>
      <c r="BA838" s="379"/>
      <c r="BB838" s="379"/>
      <c r="BC838" s="379"/>
      <c r="BD838" s="379"/>
      <c r="BE838" s="379"/>
      <c r="BF838" s="379"/>
      <c r="BG838" s="379"/>
      <c r="BH838" s="379"/>
      <c r="BI838" s="379"/>
      <c r="BJ838" s="380"/>
      <c r="BK838" s="200"/>
      <c r="BL838" s="129"/>
      <c r="BM838" s="160"/>
      <c r="BN838" s="129"/>
      <c r="BO838" s="129"/>
      <c r="BP838" s="129"/>
      <c r="BQ838" s="129"/>
      <c r="BR838" s="129"/>
      <c r="BS838" s="129"/>
      <c r="BT838" s="129"/>
      <c r="BU838" s="129"/>
      <c r="BV838" s="129"/>
      <c r="BW838" s="129"/>
      <c r="BX838" s="129"/>
      <c r="BY838" s="129"/>
      <c r="BZ838" s="129"/>
      <c r="CA838" s="129"/>
      <c r="CB838" s="129"/>
      <c r="CC838" s="129"/>
      <c r="CD838" s="129"/>
      <c r="CE838" s="129"/>
      <c r="CF838" s="129"/>
      <c r="CG838" s="129"/>
      <c r="CH838" s="129"/>
      <c r="CI838" s="129"/>
      <c r="CJ838" s="129"/>
      <c r="CK838" s="129"/>
      <c r="CL838" s="129"/>
      <c r="CM838" s="129"/>
      <c r="CN838" s="129"/>
      <c r="CO838" s="129"/>
      <c r="CP838" s="129"/>
      <c r="CQ838" s="129"/>
      <c r="CR838" s="129"/>
      <c r="CS838" s="129"/>
      <c r="CT838" s="129"/>
      <c r="CU838" s="129"/>
      <c r="CV838" s="129"/>
      <c r="CW838" s="129"/>
      <c r="CX838" s="129"/>
      <c r="CY838" s="129"/>
      <c r="CZ838" s="129"/>
      <c r="DA838" s="129"/>
      <c r="DB838" s="129"/>
      <c r="DC838" s="129"/>
      <c r="DD838" s="129"/>
      <c r="DE838" s="129"/>
      <c r="DF838" s="129"/>
      <c r="DG838" s="129"/>
      <c r="DH838" s="129"/>
      <c r="DI838" s="129"/>
      <c r="DJ838" s="129"/>
      <c r="DK838" s="129"/>
      <c r="DL838" s="129"/>
      <c r="DM838" s="129"/>
      <c r="DN838" s="129"/>
      <c r="DO838" s="129"/>
      <c r="DP838" s="129"/>
      <c r="DQ838" s="129"/>
      <c r="DR838" s="129"/>
      <c r="DS838" s="129"/>
      <c r="DT838" s="129"/>
      <c r="DU838" s="129"/>
      <c r="DV838" s="129"/>
      <c r="DW838" s="129"/>
      <c r="DX838" s="129"/>
      <c r="DY838" s="129"/>
      <c r="DZ838" s="129"/>
      <c r="EA838" s="129"/>
      <c r="EB838" s="129"/>
      <c r="EC838" s="129"/>
      <c r="ED838" s="129"/>
      <c r="EE838" s="129"/>
      <c r="EF838" s="129"/>
      <c r="EG838" s="129"/>
      <c r="EH838" s="129"/>
      <c r="EI838" s="129"/>
      <c r="EJ838" s="129"/>
      <c r="EK838" s="129"/>
      <c r="EL838" s="129"/>
      <c r="EM838" s="129"/>
      <c r="EN838" s="129"/>
      <c r="EO838" s="129"/>
      <c r="EP838" s="129"/>
      <c r="EQ838" s="129"/>
      <c r="ER838" s="129"/>
      <c r="ES838" s="129"/>
      <c r="ET838" s="129"/>
      <c r="EU838" s="129"/>
      <c r="EV838" s="129"/>
      <c r="EW838" s="129"/>
    </row>
    <row r="839" spans="1:153" ht="3" customHeight="1">
      <c r="A839" s="50"/>
      <c r="B839" s="291"/>
      <c r="C839" s="291"/>
      <c r="D839" s="291"/>
      <c r="E839" s="291"/>
      <c r="F839" s="136"/>
      <c r="G839" s="291"/>
      <c r="H839" s="291"/>
      <c r="I839" s="291"/>
      <c r="J839" s="291"/>
      <c r="K839" s="291"/>
      <c r="L839" s="291"/>
      <c r="M839" s="291"/>
      <c r="N839" s="291"/>
      <c r="O839" s="291"/>
      <c r="P839" s="291"/>
      <c r="Q839" s="291"/>
      <c r="R839" s="291"/>
      <c r="S839" s="291"/>
      <c r="T839" s="291"/>
      <c r="U839" s="378" t="s">
        <v>1129</v>
      </c>
      <c r="V839" s="379"/>
      <c r="W839" s="379"/>
      <c r="X839" s="379"/>
      <c r="Y839" s="379"/>
      <c r="Z839" s="379"/>
      <c r="AA839" s="379"/>
      <c r="AB839" s="379"/>
      <c r="AC839" s="379"/>
      <c r="AD839" s="379"/>
      <c r="AE839" s="379"/>
      <c r="AF839" s="379"/>
      <c r="AG839" s="379"/>
      <c r="AH839" s="379"/>
      <c r="AI839" s="379"/>
      <c r="AJ839" s="379"/>
      <c r="AK839" s="379"/>
      <c r="AL839" s="379"/>
      <c r="AM839" s="379"/>
      <c r="AN839" s="379"/>
      <c r="AO839" s="379"/>
      <c r="AP839" s="379"/>
      <c r="AQ839" s="379"/>
      <c r="AR839" s="379"/>
      <c r="AS839" s="379"/>
      <c r="AT839" s="379"/>
      <c r="AU839" s="379"/>
      <c r="AV839" s="379"/>
      <c r="AW839" s="379"/>
      <c r="AX839" s="379"/>
      <c r="AY839" s="379"/>
      <c r="AZ839" s="379"/>
      <c r="BA839" s="379"/>
      <c r="BB839" s="379"/>
      <c r="BC839" s="379"/>
      <c r="BD839" s="379"/>
      <c r="BE839" s="379"/>
      <c r="BF839" s="379"/>
      <c r="BG839" s="379"/>
      <c r="BH839" s="379"/>
      <c r="BI839" s="379"/>
      <c r="BJ839" s="380"/>
      <c r="BK839" s="200"/>
      <c r="BL839" s="129"/>
      <c r="BM839" s="160"/>
      <c r="BN839" s="129"/>
      <c r="BO839" s="129"/>
      <c r="BP839" s="129"/>
      <c r="BQ839" s="129"/>
      <c r="BR839" s="129"/>
      <c r="BS839" s="129"/>
      <c r="BT839" s="129"/>
      <c r="BU839" s="129"/>
      <c r="BV839" s="129"/>
      <c r="BW839" s="129"/>
      <c r="BX839" s="129"/>
      <c r="BY839" s="129"/>
      <c r="BZ839" s="129"/>
      <c r="CA839" s="129"/>
      <c r="CB839" s="129"/>
      <c r="CC839" s="129"/>
      <c r="CD839" s="129"/>
      <c r="CE839" s="129"/>
      <c r="CF839" s="129"/>
      <c r="CG839" s="129"/>
      <c r="CH839" s="129"/>
      <c r="CI839" s="129"/>
      <c r="CJ839" s="129"/>
      <c r="CK839" s="129"/>
      <c r="CL839" s="129"/>
      <c r="CM839" s="129"/>
      <c r="CN839" s="129"/>
      <c r="CO839" s="129"/>
      <c r="CP839" s="129"/>
      <c r="CQ839" s="129"/>
      <c r="CR839" s="129"/>
      <c r="CS839" s="129"/>
      <c r="CT839" s="129"/>
      <c r="CU839" s="129"/>
      <c r="CV839" s="129"/>
      <c r="CW839" s="129"/>
      <c r="CX839" s="129"/>
      <c r="CY839" s="129"/>
      <c r="CZ839" s="129"/>
      <c r="DA839" s="129"/>
      <c r="DB839" s="129"/>
      <c r="DC839" s="129"/>
      <c r="DD839" s="129"/>
      <c r="DE839" s="129"/>
      <c r="DF839" s="129"/>
      <c r="DG839" s="129"/>
      <c r="DH839" s="129"/>
      <c r="DI839" s="129"/>
      <c r="DJ839" s="129"/>
      <c r="DK839" s="129"/>
      <c r="DL839" s="129"/>
      <c r="DM839" s="129"/>
      <c r="DN839" s="129"/>
      <c r="DO839" s="129"/>
      <c r="DP839" s="129"/>
      <c r="DQ839" s="129"/>
      <c r="DR839" s="129"/>
      <c r="DS839" s="129"/>
      <c r="DT839" s="129"/>
      <c r="DU839" s="129"/>
      <c r="DV839" s="129"/>
      <c r="DW839" s="129"/>
      <c r="DX839" s="129"/>
      <c r="DY839" s="129"/>
      <c r="DZ839" s="129"/>
      <c r="EA839" s="129"/>
      <c r="EB839" s="129"/>
      <c r="EC839" s="129"/>
      <c r="ED839" s="129"/>
      <c r="EE839" s="129"/>
      <c r="EF839" s="129"/>
      <c r="EG839" s="129"/>
      <c r="EH839" s="129"/>
      <c r="EI839" s="129"/>
      <c r="EJ839" s="129"/>
      <c r="EK839" s="129"/>
      <c r="EL839" s="129"/>
      <c r="EM839" s="129"/>
      <c r="EN839" s="129"/>
      <c r="EO839" s="129"/>
      <c r="EP839" s="129"/>
      <c r="EQ839" s="129"/>
      <c r="ER839" s="129"/>
      <c r="ES839" s="129"/>
      <c r="ET839" s="129"/>
      <c r="EU839" s="129"/>
      <c r="EV839" s="129"/>
      <c r="EW839" s="129"/>
    </row>
    <row r="840" spans="1:153" ht="14.25" customHeight="1">
      <c r="A840" s="45"/>
      <c r="B840" s="126" t="s">
        <v>1110</v>
      </c>
      <c r="C840" s="126"/>
      <c r="D840" s="126"/>
      <c r="E840" s="126"/>
      <c r="F840" s="137"/>
      <c r="G840" s="126"/>
      <c r="H840" s="126"/>
      <c r="I840" s="126"/>
      <c r="J840" s="126"/>
      <c r="K840" s="126"/>
      <c r="L840" s="126"/>
      <c r="M840" s="126"/>
      <c r="N840" s="126"/>
      <c r="O840" s="126"/>
      <c r="P840" s="126"/>
      <c r="Q840" s="126"/>
      <c r="R840" s="310" t="s">
        <v>3357</v>
      </c>
      <c r="S840" s="310"/>
      <c r="T840" s="310"/>
      <c r="U840" s="378"/>
      <c r="V840" s="379"/>
      <c r="W840" s="379"/>
      <c r="X840" s="379"/>
      <c r="Y840" s="379"/>
      <c r="Z840" s="379"/>
      <c r="AA840" s="379"/>
      <c r="AB840" s="379"/>
      <c r="AC840" s="379"/>
      <c r="AD840" s="379"/>
      <c r="AE840" s="379"/>
      <c r="AF840" s="379"/>
      <c r="AG840" s="379"/>
      <c r="AH840" s="379"/>
      <c r="AI840" s="379"/>
      <c r="AJ840" s="379"/>
      <c r="AK840" s="379"/>
      <c r="AL840" s="379"/>
      <c r="AM840" s="379"/>
      <c r="AN840" s="379"/>
      <c r="AO840" s="379"/>
      <c r="AP840" s="379"/>
      <c r="AQ840" s="379"/>
      <c r="AR840" s="379"/>
      <c r="AS840" s="379"/>
      <c r="AT840" s="379"/>
      <c r="AU840" s="379"/>
      <c r="AV840" s="379"/>
      <c r="AW840" s="379"/>
      <c r="AX840" s="379"/>
      <c r="AY840" s="379"/>
      <c r="AZ840" s="379"/>
      <c r="BA840" s="379"/>
      <c r="BB840" s="379"/>
      <c r="BC840" s="379"/>
      <c r="BD840" s="379"/>
      <c r="BE840" s="379"/>
      <c r="BF840" s="379"/>
      <c r="BG840" s="379"/>
      <c r="BH840" s="379"/>
      <c r="BI840" s="379"/>
      <c r="BJ840" s="380"/>
      <c r="BK840" s="200"/>
      <c r="BL840" s="130" t="str">
        <f>IF(BM840&lt;&gt;"","●","")</f>
        <v/>
      </c>
      <c r="BM840" s="132"/>
      <c r="BN840" s="129"/>
      <c r="BO840" s="129"/>
      <c r="BP840" s="129"/>
      <c r="BQ840" s="129"/>
      <c r="BR840" s="129"/>
      <c r="BS840" s="129"/>
      <c r="BT840" s="129"/>
      <c r="BU840" s="129"/>
      <c r="BV840" s="129"/>
      <c r="BW840" s="129"/>
      <c r="BX840" s="129"/>
      <c r="BY840" s="129"/>
      <c r="BZ840" s="129"/>
      <c r="CA840" s="129"/>
      <c r="CB840" s="129"/>
      <c r="CC840" s="129"/>
      <c r="CD840" s="129"/>
      <c r="CE840" s="129"/>
      <c r="CF840" s="129"/>
      <c r="CG840" s="129"/>
      <c r="CH840" s="129"/>
      <c r="CI840" s="129"/>
      <c r="CJ840" s="129"/>
      <c r="CK840" s="129"/>
      <c r="CL840" s="129"/>
      <c r="CM840" s="129"/>
      <c r="CN840" s="129"/>
      <c r="CO840" s="129"/>
      <c r="CP840" s="129"/>
      <c r="CQ840" s="129"/>
      <c r="CR840" s="129"/>
      <c r="CS840" s="129"/>
      <c r="CT840" s="129"/>
      <c r="CU840" s="129"/>
      <c r="CV840" s="131"/>
      <c r="CW840" s="131"/>
      <c r="CX840" s="131"/>
      <c r="CY840" s="129"/>
      <c r="CZ840" s="129"/>
      <c r="DA840" s="129"/>
      <c r="DB840" s="129"/>
      <c r="DC840" s="129"/>
      <c r="DD840" s="129"/>
      <c r="DE840" s="129"/>
      <c r="DF840" s="129"/>
      <c r="DG840" s="129"/>
      <c r="DH840" s="129"/>
      <c r="DI840" s="129"/>
      <c r="DJ840" s="129"/>
      <c r="DK840" s="129"/>
      <c r="DL840" s="129"/>
      <c r="DM840" s="129"/>
      <c r="DN840" s="129"/>
      <c r="DO840" s="129"/>
      <c r="DP840" s="129"/>
      <c r="DQ840" s="129"/>
      <c r="DR840" s="129"/>
      <c r="DS840" s="129"/>
      <c r="DT840" s="129"/>
      <c r="DU840" s="129"/>
      <c r="DV840" s="129"/>
      <c r="DW840" s="129"/>
      <c r="DX840" s="129"/>
      <c r="DY840" s="129"/>
      <c r="DZ840" s="129"/>
      <c r="EA840" s="129"/>
      <c r="EB840" s="129"/>
      <c r="EC840" s="129"/>
      <c r="ED840" s="129"/>
      <c r="EE840" s="129"/>
      <c r="EF840" s="129"/>
      <c r="EG840" s="129"/>
      <c r="EH840" s="129"/>
      <c r="EI840" s="129"/>
      <c r="EJ840" s="129"/>
      <c r="EK840" s="129"/>
      <c r="EL840" s="129"/>
      <c r="EM840" s="129"/>
      <c r="EN840" s="129"/>
      <c r="EO840" s="129"/>
      <c r="EP840" s="129"/>
      <c r="EQ840" s="129"/>
      <c r="ER840" s="129"/>
      <c r="ES840" s="129"/>
      <c r="ET840" s="129"/>
      <c r="EU840" s="129"/>
      <c r="EV840" s="129"/>
      <c r="EW840" s="129"/>
    </row>
    <row r="841" spans="1:153" ht="3" customHeight="1">
      <c r="A841" s="45"/>
      <c r="B841" s="126"/>
      <c r="C841" s="126"/>
      <c r="D841" s="126"/>
      <c r="E841" s="126"/>
      <c r="F841" s="137"/>
      <c r="G841" s="126"/>
      <c r="H841" s="126"/>
      <c r="I841" s="126"/>
      <c r="J841" s="126"/>
      <c r="K841" s="126"/>
      <c r="L841" s="126"/>
      <c r="M841" s="126"/>
      <c r="N841" s="126"/>
      <c r="O841" s="126"/>
      <c r="P841" s="126"/>
      <c r="Q841" s="126"/>
      <c r="R841" s="126"/>
      <c r="S841" s="126"/>
      <c r="T841" s="126"/>
      <c r="U841" s="378"/>
      <c r="V841" s="379"/>
      <c r="W841" s="379"/>
      <c r="X841" s="379"/>
      <c r="Y841" s="379"/>
      <c r="Z841" s="379"/>
      <c r="AA841" s="379"/>
      <c r="AB841" s="379"/>
      <c r="AC841" s="379"/>
      <c r="AD841" s="379"/>
      <c r="AE841" s="379"/>
      <c r="AF841" s="379"/>
      <c r="AG841" s="379"/>
      <c r="AH841" s="379"/>
      <c r="AI841" s="379"/>
      <c r="AJ841" s="379"/>
      <c r="AK841" s="379"/>
      <c r="AL841" s="379"/>
      <c r="AM841" s="379"/>
      <c r="AN841" s="379"/>
      <c r="AO841" s="379"/>
      <c r="AP841" s="379"/>
      <c r="AQ841" s="379"/>
      <c r="AR841" s="379"/>
      <c r="AS841" s="379"/>
      <c r="AT841" s="379"/>
      <c r="AU841" s="379"/>
      <c r="AV841" s="379"/>
      <c r="AW841" s="379"/>
      <c r="AX841" s="379"/>
      <c r="AY841" s="379"/>
      <c r="AZ841" s="379"/>
      <c r="BA841" s="379"/>
      <c r="BB841" s="379"/>
      <c r="BC841" s="379"/>
      <c r="BD841" s="379"/>
      <c r="BE841" s="379"/>
      <c r="BF841" s="379"/>
      <c r="BG841" s="379"/>
      <c r="BH841" s="379"/>
      <c r="BI841" s="379"/>
      <c r="BJ841" s="380"/>
      <c r="BK841" s="200"/>
      <c r="BL841" s="129"/>
      <c r="BM841" s="160"/>
      <c r="BN841" s="129"/>
      <c r="BO841" s="129"/>
      <c r="BP841" s="129"/>
      <c r="BQ841" s="129"/>
      <c r="BR841" s="129"/>
      <c r="BS841" s="129"/>
      <c r="BT841" s="129"/>
      <c r="BU841" s="129"/>
      <c r="BV841" s="129"/>
      <c r="BW841" s="129"/>
      <c r="BX841" s="129"/>
      <c r="BY841" s="129"/>
      <c r="BZ841" s="129"/>
      <c r="CA841" s="129"/>
      <c r="CB841" s="129"/>
      <c r="CC841" s="129"/>
      <c r="CD841" s="129"/>
      <c r="CE841" s="129"/>
      <c r="CF841" s="129"/>
      <c r="CG841" s="129"/>
      <c r="CH841" s="129"/>
      <c r="CI841" s="129"/>
      <c r="CJ841" s="129"/>
      <c r="CK841" s="129"/>
      <c r="CL841" s="129"/>
      <c r="CM841" s="129"/>
      <c r="CN841" s="129"/>
      <c r="CO841" s="129"/>
      <c r="CP841" s="129"/>
      <c r="CQ841" s="129"/>
      <c r="CR841" s="129"/>
      <c r="CS841" s="129"/>
      <c r="CT841" s="129"/>
      <c r="CU841" s="129"/>
      <c r="CV841" s="129"/>
      <c r="CW841" s="129"/>
      <c r="CX841" s="129"/>
      <c r="CY841" s="129"/>
      <c r="CZ841" s="129"/>
      <c r="DA841" s="129"/>
      <c r="DB841" s="129"/>
      <c r="DC841" s="129"/>
      <c r="DD841" s="129"/>
      <c r="DE841" s="129"/>
      <c r="DF841" s="129"/>
      <c r="DG841" s="129"/>
      <c r="DH841" s="129"/>
      <c r="DI841" s="129"/>
      <c r="DJ841" s="129"/>
      <c r="DK841" s="129"/>
      <c r="DL841" s="129"/>
      <c r="DM841" s="129"/>
      <c r="DN841" s="129"/>
      <c r="DO841" s="129"/>
      <c r="DP841" s="129"/>
      <c r="DQ841" s="129"/>
      <c r="DR841" s="129"/>
      <c r="DS841" s="129"/>
      <c r="DT841" s="129"/>
      <c r="DU841" s="129"/>
      <c r="DV841" s="129"/>
      <c r="DW841" s="129"/>
      <c r="DX841" s="129"/>
      <c r="DY841" s="129"/>
      <c r="DZ841" s="129"/>
      <c r="EA841" s="129"/>
      <c r="EB841" s="129"/>
      <c r="EC841" s="129"/>
      <c r="ED841" s="129"/>
      <c r="EE841" s="129"/>
      <c r="EF841" s="129"/>
      <c r="EG841" s="129"/>
      <c r="EH841" s="129"/>
      <c r="EI841" s="129"/>
      <c r="EJ841" s="129"/>
      <c r="EK841" s="129"/>
      <c r="EL841" s="129"/>
      <c r="EM841" s="129"/>
      <c r="EN841" s="129"/>
      <c r="EO841" s="129"/>
      <c r="EP841" s="129"/>
      <c r="EQ841" s="129"/>
      <c r="ER841" s="129"/>
      <c r="ES841" s="129"/>
      <c r="ET841" s="129"/>
      <c r="EU841" s="129"/>
      <c r="EV841" s="129"/>
      <c r="EW841" s="129"/>
    </row>
    <row r="842" spans="1:153" ht="3" customHeight="1">
      <c r="A842" s="50"/>
      <c r="B842" s="292"/>
      <c r="C842" s="135"/>
      <c r="D842" s="291"/>
      <c r="E842" s="291"/>
      <c r="F842" s="136"/>
      <c r="G842" s="291"/>
      <c r="H842" s="291"/>
      <c r="I842" s="291"/>
      <c r="J842" s="291"/>
      <c r="K842" s="291"/>
      <c r="L842" s="291"/>
      <c r="M842" s="291"/>
      <c r="N842" s="291"/>
      <c r="O842" s="291"/>
      <c r="P842" s="291"/>
      <c r="Q842" s="291"/>
      <c r="R842" s="291"/>
      <c r="S842" s="291"/>
      <c r="T842" s="291"/>
      <c r="U842" s="378" t="s">
        <v>1129</v>
      </c>
      <c r="V842" s="379"/>
      <c r="W842" s="379"/>
      <c r="X842" s="379"/>
      <c r="Y842" s="379"/>
      <c r="Z842" s="379"/>
      <c r="AA842" s="379"/>
      <c r="AB842" s="379"/>
      <c r="AC842" s="379"/>
      <c r="AD842" s="379"/>
      <c r="AE842" s="379"/>
      <c r="AF842" s="379"/>
      <c r="AG842" s="379"/>
      <c r="AH842" s="379"/>
      <c r="AI842" s="379"/>
      <c r="AJ842" s="379"/>
      <c r="AK842" s="379"/>
      <c r="AL842" s="379"/>
      <c r="AM842" s="379"/>
      <c r="AN842" s="379"/>
      <c r="AO842" s="379"/>
      <c r="AP842" s="379"/>
      <c r="AQ842" s="379"/>
      <c r="AR842" s="379"/>
      <c r="AS842" s="379"/>
      <c r="AT842" s="379"/>
      <c r="AU842" s="379"/>
      <c r="AV842" s="379"/>
      <c r="AW842" s="379"/>
      <c r="AX842" s="379"/>
      <c r="AY842" s="379"/>
      <c r="AZ842" s="379"/>
      <c r="BA842" s="379"/>
      <c r="BB842" s="379"/>
      <c r="BC842" s="379"/>
      <c r="BD842" s="379"/>
      <c r="BE842" s="379"/>
      <c r="BF842" s="379"/>
      <c r="BG842" s="379"/>
      <c r="BH842" s="379"/>
      <c r="BI842" s="379"/>
      <c r="BJ842" s="380"/>
      <c r="BK842" s="200"/>
      <c r="BL842" s="129"/>
      <c r="BM842" s="160"/>
      <c r="BN842" s="129"/>
      <c r="BO842" s="129"/>
      <c r="BP842" s="129"/>
      <c r="BQ842" s="129"/>
      <c r="BR842" s="129"/>
      <c r="BS842" s="129"/>
      <c r="BT842" s="129"/>
      <c r="BU842" s="129"/>
      <c r="BV842" s="129"/>
      <c r="BW842" s="129"/>
      <c r="BX842" s="129"/>
      <c r="BY842" s="129"/>
      <c r="BZ842" s="129"/>
      <c r="CA842" s="129"/>
      <c r="CB842" s="129"/>
      <c r="CC842" s="129"/>
      <c r="CD842" s="129"/>
      <c r="CE842" s="129"/>
      <c r="CF842" s="129"/>
      <c r="CG842" s="129"/>
      <c r="CH842" s="129"/>
      <c r="CI842" s="129"/>
      <c r="CJ842" s="129"/>
      <c r="CK842" s="129"/>
      <c r="CL842" s="129"/>
      <c r="CM842" s="129"/>
      <c r="CN842" s="129"/>
      <c r="CO842" s="129"/>
      <c r="CP842" s="129"/>
      <c r="CQ842" s="129"/>
      <c r="CR842" s="129"/>
      <c r="CS842" s="129"/>
      <c r="CT842" s="129"/>
      <c r="CU842" s="129"/>
      <c r="CV842" s="129"/>
      <c r="CW842" s="129"/>
      <c r="CX842" s="129"/>
      <c r="CY842" s="129"/>
      <c r="CZ842" s="129"/>
      <c r="DA842" s="129"/>
      <c r="DB842" s="129"/>
      <c r="DC842" s="129"/>
      <c r="DD842" s="129"/>
      <c r="DE842" s="129"/>
      <c r="DF842" s="129"/>
      <c r="DG842" s="129"/>
      <c r="DH842" s="129"/>
      <c r="DI842" s="129"/>
      <c r="DJ842" s="129"/>
      <c r="DK842" s="129"/>
      <c r="DL842" s="129"/>
      <c r="DM842" s="129"/>
      <c r="DN842" s="129"/>
      <c r="DO842" s="129"/>
      <c r="DP842" s="129"/>
      <c r="DQ842" s="129"/>
      <c r="DR842" s="129"/>
      <c r="DS842" s="129"/>
      <c r="DT842" s="129"/>
      <c r="DU842" s="129"/>
      <c r="DV842" s="129"/>
      <c r="DW842" s="129"/>
      <c r="DX842" s="129"/>
      <c r="DY842" s="129"/>
      <c r="DZ842" s="129"/>
      <c r="EA842" s="129"/>
      <c r="EB842" s="129"/>
      <c r="EC842" s="129"/>
      <c r="ED842" s="129"/>
      <c r="EE842" s="129"/>
      <c r="EF842" s="129"/>
      <c r="EG842" s="129"/>
      <c r="EH842" s="129"/>
      <c r="EI842" s="129"/>
      <c r="EJ842" s="129"/>
      <c r="EK842" s="129"/>
      <c r="EL842" s="129"/>
      <c r="EM842" s="129"/>
      <c r="EN842" s="129"/>
      <c r="EO842" s="129"/>
      <c r="EP842" s="129"/>
      <c r="EQ842" s="129"/>
      <c r="ER842" s="129"/>
      <c r="ES842" s="129"/>
      <c r="ET842" s="129"/>
      <c r="EU842" s="129"/>
      <c r="EV842" s="129"/>
      <c r="EW842" s="129"/>
    </row>
    <row r="843" spans="1:153" ht="14.25" customHeight="1">
      <c r="A843" s="45"/>
      <c r="B843" s="133"/>
      <c r="C843" s="133" t="s">
        <v>32</v>
      </c>
      <c r="D843" s="126"/>
      <c r="E843" s="126"/>
      <c r="F843" s="137"/>
      <c r="G843" s="126"/>
      <c r="H843" s="126"/>
      <c r="I843" s="126"/>
      <c r="J843" s="126"/>
      <c r="K843" s="126"/>
      <c r="L843" s="126"/>
      <c r="M843" s="126"/>
      <c r="N843" s="126"/>
      <c r="O843" s="126"/>
      <c r="P843" s="126"/>
      <c r="Q843" s="126"/>
      <c r="R843" s="310" t="s">
        <v>3358</v>
      </c>
      <c r="S843" s="310"/>
      <c r="T843" s="310"/>
      <c r="U843" s="378"/>
      <c r="V843" s="379"/>
      <c r="W843" s="379"/>
      <c r="X843" s="379"/>
      <c r="Y843" s="379"/>
      <c r="Z843" s="379"/>
      <c r="AA843" s="379"/>
      <c r="AB843" s="379"/>
      <c r="AC843" s="379"/>
      <c r="AD843" s="379"/>
      <c r="AE843" s="379"/>
      <c r="AF843" s="379"/>
      <c r="AG843" s="379"/>
      <c r="AH843" s="379"/>
      <c r="AI843" s="379"/>
      <c r="AJ843" s="379"/>
      <c r="AK843" s="379"/>
      <c r="AL843" s="379"/>
      <c r="AM843" s="379"/>
      <c r="AN843" s="379"/>
      <c r="AO843" s="379"/>
      <c r="AP843" s="379"/>
      <c r="AQ843" s="379"/>
      <c r="AR843" s="379"/>
      <c r="AS843" s="379"/>
      <c r="AT843" s="379"/>
      <c r="AU843" s="379"/>
      <c r="AV843" s="379"/>
      <c r="AW843" s="379"/>
      <c r="AX843" s="379"/>
      <c r="AY843" s="379"/>
      <c r="AZ843" s="379"/>
      <c r="BA843" s="379"/>
      <c r="BB843" s="379"/>
      <c r="BC843" s="379"/>
      <c r="BD843" s="379"/>
      <c r="BE843" s="379"/>
      <c r="BF843" s="379"/>
      <c r="BG843" s="379"/>
      <c r="BH843" s="379"/>
      <c r="BI843" s="379"/>
      <c r="BJ843" s="380"/>
      <c r="BK843" s="200"/>
      <c r="BL843" s="130" t="str">
        <f>IF(BM843&lt;&gt;"","●","")</f>
        <v/>
      </c>
      <c r="BM843" s="132"/>
      <c r="BN843" s="129"/>
      <c r="BO843" s="129"/>
      <c r="BP843" s="129"/>
      <c r="BQ843" s="129"/>
      <c r="BR843" s="129"/>
      <c r="BS843" s="129"/>
      <c r="BT843" s="129"/>
      <c r="BU843" s="129"/>
      <c r="BV843" s="129"/>
      <c r="BW843" s="129"/>
      <c r="BX843" s="129"/>
      <c r="BY843" s="129"/>
      <c r="BZ843" s="129"/>
      <c r="CA843" s="129"/>
      <c r="CB843" s="129"/>
      <c r="CC843" s="129"/>
      <c r="CD843" s="129"/>
      <c r="CE843" s="129"/>
      <c r="CF843" s="129"/>
      <c r="CG843" s="129"/>
      <c r="CH843" s="129"/>
      <c r="CI843" s="129"/>
      <c r="CJ843" s="129"/>
      <c r="CK843" s="129"/>
      <c r="CL843" s="129"/>
      <c r="CM843" s="129"/>
      <c r="CN843" s="129"/>
      <c r="CO843" s="129"/>
      <c r="CP843" s="129"/>
      <c r="CQ843" s="129"/>
      <c r="CR843" s="129"/>
      <c r="CS843" s="129"/>
      <c r="CT843" s="129"/>
      <c r="CU843" s="129"/>
      <c r="CV843" s="131"/>
      <c r="CW843" s="131"/>
      <c r="CX843" s="131"/>
      <c r="CY843" s="129"/>
      <c r="CZ843" s="129"/>
      <c r="DA843" s="129"/>
      <c r="DB843" s="129"/>
      <c r="DC843" s="129"/>
      <c r="DD843" s="129"/>
      <c r="DE843" s="129"/>
      <c r="DF843" s="129"/>
      <c r="DG843" s="129"/>
      <c r="DH843" s="129"/>
      <c r="DI843" s="129"/>
      <c r="DJ843" s="129"/>
      <c r="DK843" s="129"/>
      <c r="DL843" s="129"/>
      <c r="DM843" s="129"/>
      <c r="DN843" s="129"/>
      <c r="DO843" s="129"/>
      <c r="DP843" s="129"/>
      <c r="DQ843" s="129"/>
      <c r="DR843" s="129"/>
      <c r="DS843" s="129"/>
      <c r="DT843" s="129"/>
      <c r="DU843" s="129"/>
      <c r="DV843" s="129"/>
      <c r="DW843" s="129"/>
      <c r="DX843" s="129"/>
      <c r="DY843" s="129"/>
      <c r="DZ843" s="129"/>
      <c r="EA843" s="129"/>
      <c r="EB843" s="129"/>
      <c r="EC843" s="129"/>
      <c r="ED843" s="129"/>
      <c r="EE843" s="129"/>
      <c r="EF843" s="129"/>
      <c r="EG843" s="129"/>
      <c r="EH843" s="129"/>
      <c r="EI843" s="129"/>
      <c r="EJ843" s="129"/>
      <c r="EK843" s="129"/>
      <c r="EL843" s="129"/>
      <c r="EM843" s="129"/>
      <c r="EN843" s="129"/>
      <c r="EO843" s="129"/>
      <c r="EP843" s="129"/>
      <c r="EQ843" s="129"/>
      <c r="ER843" s="129"/>
      <c r="ES843" s="129"/>
      <c r="ET843" s="129"/>
      <c r="EU843" s="129"/>
      <c r="EV843" s="129"/>
      <c r="EW843" s="129"/>
    </row>
    <row r="844" spans="1:153" ht="3" customHeight="1">
      <c r="A844" s="45"/>
      <c r="B844" s="133"/>
      <c r="C844" s="133"/>
      <c r="D844" s="126"/>
      <c r="E844" s="126"/>
      <c r="F844" s="137"/>
      <c r="G844" s="126"/>
      <c r="H844" s="126"/>
      <c r="I844" s="126"/>
      <c r="J844" s="126"/>
      <c r="K844" s="126"/>
      <c r="L844" s="126"/>
      <c r="M844" s="126"/>
      <c r="N844" s="126"/>
      <c r="O844" s="126"/>
      <c r="P844" s="126"/>
      <c r="Q844" s="126"/>
      <c r="R844" s="126"/>
      <c r="S844" s="126"/>
      <c r="T844" s="126"/>
      <c r="U844" s="378"/>
      <c r="V844" s="379"/>
      <c r="W844" s="379"/>
      <c r="X844" s="379"/>
      <c r="Y844" s="379"/>
      <c r="Z844" s="379"/>
      <c r="AA844" s="379"/>
      <c r="AB844" s="379"/>
      <c r="AC844" s="379"/>
      <c r="AD844" s="379"/>
      <c r="AE844" s="379"/>
      <c r="AF844" s="379"/>
      <c r="AG844" s="379"/>
      <c r="AH844" s="379"/>
      <c r="AI844" s="379"/>
      <c r="AJ844" s="379"/>
      <c r="AK844" s="379"/>
      <c r="AL844" s="379"/>
      <c r="AM844" s="379"/>
      <c r="AN844" s="379"/>
      <c r="AO844" s="379"/>
      <c r="AP844" s="379"/>
      <c r="AQ844" s="379"/>
      <c r="AR844" s="379"/>
      <c r="AS844" s="379"/>
      <c r="AT844" s="379"/>
      <c r="AU844" s="379"/>
      <c r="AV844" s="379"/>
      <c r="AW844" s="379"/>
      <c r="AX844" s="379"/>
      <c r="AY844" s="379"/>
      <c r="AZ844" s="379"/>
      <c r="BA844" s="379"/>
      <c r="BB844" s="379"/>
      <c r="BC844" s="379"/>
      <c r="BD844" s="379"/>
      <c r="BE844" s="379"/>
      <c r="BF844" s="379"/>
      <c r="BG844" s="379"/>
      <c r="BH844" s="379"/>
      <c r="BI844" s="379"/>
      <c r="BJ844" s="380"/>
      <c r="BK844" s="200"/>
      <c r="BL844" s="129"/>
      <c r="BM844" s="160"/>
      <c r="BN844" s="129"/>
      <c r="BO844" s="129"/>
      <c r="BP844" s="129"/>
      <c r="BQ844" s="129"/>
      <c r="BR844" s="129"/>
      <c r="BS844" s="129"/>
      <c r="BT844" s="129"/>
      <c r="BU844" s="129"/>
      <c r="BV844" s="129"/>
      <c r="BW844" s="129"/>
      <c r="BX844" s="129"/>
      <c r="BY844" s="129"/>
      <c r="BZ844" s="129"/>
      <c r="CA844" s="129"/>
      <c r="CB844" s="129"/>
      <c r="CC844" s="129"/>
      <c r="CD844" s="129"/>
      <c r="CE844" s="129"/>
      <c r="CF844" s="129"/>
      <c r="CG844" s="129"/>
      <c r="CH844" s="129"/>
      <c r="CI844" s="129"/>
      <c r="CJ844" s="129"/>
      <c r="CK844" s="129"/>
      <c r="CL844" s="129"/>
      <c r="CM844" s="129"/>
      <c r="CN844" s="129"/>
      <c r="CO844" s="129"/>
      <c r="CP844" s="129"/>
      <c r="CQ844" s="129"/>
      <c r="CR844" s="129"/>
      <c r="CS844" s="129"/>
      <c r="CT844" s="129"/>
      <c r="CU844" s="129"/>
      <c r="CV844" s="129"/>
      <c r="CW844" s="129"/>
      <c r="CX844" s="129"/>
      <c r="CY844" s="129"/>
      <c r="CZ844" s="129"/>
      <c r="DA844" s="129"/>
      <c r="DB844" s="129"/>
      <c r="DC844" s="129"/>
      <c r="DD844" s="129"/>
      <c r="DE844" s="129"/>
      <c r="DF844" s="129"/>
      <c r="DG844" s="129"/>
      <c r="DH844" s="129"/>
      <c r="DI844" s="129"/>
      <c r="DJ844" s="129"/>
      <c r="DK844" s="129"/>
      <c r="DL844" s="129"/>
      <c r="DM844" s="129"/>
      <c r="DN844" s="129"/>
      <c r="DO844" s="129"/>
      <c r="DP844" s="129"/>
      <c r="DQ844" s="129"/>
      <c r="DR844" s="129"/>
      <c r="DS844" s="129"/>
      <c r="DT844" s="129"/>
      <c r="DU844" s="129"/>
      <c r="DV844" s="129"/>
      <c r="DW844" s="129"/>
      <c r="DX844" s="129"/>
      <c r="DY844" s="129"/>
      <c r="DZ844" s="129"/>
      <c r="EA844" s="129"/>
      <c r="EB844" s="129"/>
      <c r="EC844" s="129"/>
      <c r="ED844" s="129"/>
      <c r="EE844" s="129"/>
      <c r="EF844" s="129"/>
      <c r="EG844" s="129"/>
      <c r="EH844" s="129"/>
      <c r="EI844" s="129"/>
      <c r="EJ844" s="129"/>
      <c r="EK844" s="129"/>
      <c r="EL844" s="129"/>
      <c r="EM844" s="129"/>
      <c r="EN844" s="129"/>
      <c r="EO844" s="129"/>
      <c r="EP844" s="129"/>
      <c r="EQ844" s="129"/>
      <c r="ER844" s="129"/>
      <c r="ES844" s="129"/>
      <c r="ET844" s="129"/>
      <c r="EU844" s="129"/>
      <c r="EV844" s="129"/>
      <c r="EW844" s="129"/>
    </row>
    <row r="845" spans="1:153" ht="3" customHeight="1">
      <c r="A845" s="50"/>
      <c r="B845" s="292"/>
      <c r="C845" s="135"/>
      <c r="D845" s="291"/>
      <c r="E845" s="291"/>
      <c r="F845" s="136"/>
      <c r="G845" s="291"/>
      <c r="H845" s="291"/>
      <c r="I845" s="291"/>
      <c r="J845" s="291"/>
      <c r="K845" s="291"/>
      <c r="L845" s="291"/>
      <c r="M845" s="291"/>
      <c r="N845" s="291"/>
      <c r="O845" s="291"/>
      <c r="P845" s="291"/>
      <c r="Q845" s="291"/>
      <c r="R845" s="291"/>
      <c r="S845" s="291"/>
      <c r="T845" s="291"/>
      <c r="U845" s="378" t="s">
        <v>1129</v>
      </c>
      <c r="V845" s="379"/>
      <c r="W845" s="379"/>
      <c r="X845" s="379"/>
      <c r="Y845" s="379"/>
      <c r="Z845" s="379"/>
      <c r="AA845" s="379"/>
      <c r="AB845" s="379"/>
      <c r="AC845" s="379"/>
      <c r="AD845" s="379"/>
      <c r="AE845" s="379"/>
      <c r="AF845" s="379"/>
      <c r="AG845" s="379"/>
      <c r="AH845" s="379"/>
      <c r="AI845" s="379"/>
      <c r="AJ845" s="379"/>
      <c r="AK845" s="379"/>
      <c r="AL845" s="379"/>
      <c r="AM845" s="379"/>
      <c r="AN845" s="379"/>
      <c r="AO845" s="379"/>
      <c r="AP845" s="379"/>
      <c r="AQ845" s="379"/>
      <c r="AR845" s="379"/>
      <c r="AS845" s="379"/>
      <c r="AT845" s="379"/>
      <c r="AU845" s="379"/>
      <c r="AV845" s="379"/>
      <c r="AW845" s="379"/>
      <c r="AX845" s="379"/>
      <c r="AY845" s="379"/>
      <c r="AZ845" s="379"/>
      <c r="BA845" s="379"/>
      <c r="BB845" s="379"/>
      <c r="BC845" s="379"/>
      <c r="BD845" s="379"/>
      <c r="BE845" s="379"/>
      <c r="BF845" s="379"/>
      <c r="BG845" s="379"/>
      <c r="BH845" s="379"/>
      <c r="BI845" s="379"/>
      <c r="BJ845" s="380"/>
      <c r="BK845" s="200"/>
      <c r="BL845" s="129"/>
      <c r="BM845" s="160"/>
      <c r="BN845" s="129"/>
      <c r="BO845" s="129"/>
      <c r="BP845" s="129"/>
      <c r="BQ845" s="129"/>
      <c r="BR845" s="129"/>
      <c r="BS845" s="129"/>
      <c r="BT845" s="129"/>
      <c r="BU845" s="129"/>
      <c r="BV845" s="129"/>
      <c r="BW845" s="129"/>
      <c r="BX845" s="129"/>
      <c r="BY845" s="129"/>
      <c r="BZ845" s="129"/>
      <c r="CA845" s="129"/>
      <c r="CB845" s="129"/>
      <c r="CC845" s="129"/>
      <c r="CD845" s="129"/>
      <c r="CE845" s="129"/>
      <c r="CF845" s="129"/>
      <c r="CG845" s="129"/>
      <c r="CH845" s="129"/>
      <c r="CI845" s="129"/>
      <c r="CJ845" s="129"/>
      <c r="CK845" s="129"/>
      <c r="CL845" s="129"/>
      <c r="CM845" s="129"/>
      <c r="CN845" s="129"/>
      <c r="CO845" s="129"/>
      <c r="CP845" s="129"/>
      <c r="CQ845" s="129"/>
      <c r="CR845" s="129"/>
      <c r="CS845" s="129"/>
      <c r="CT845" s="129"/>
      <c r="CU845" s="129"/>
      <c r="CV845" s="129"/>
      <c r="CW845" s="129"/>
      <c r="CX845" s="129"/>
      <c r="CY845" s="129"/>
      <c r="CZ845" s="129"/>
      <c r="DA845" s="129"/>
      <c r="DB845" s="129"/>
      <c r="DC845" s="129"/>
      <c r="DD845" s="129"/>
      <c r="DE845" s="129"/>
      <c r="DF845" s="129"/>
      <c r="DG845" s="129"/>
      <c r="DH845" s="129"/>
      <c r="DI845" s="129"/>
      <c r="DJ845" s="129"/>
      <c r="DK845" s="129"/>
      <c r="DL845" s="129"/>
      <c r="DM845" s="129"/>
      <c r="DN845" s="129"/>
      <c r="DO845" s="129"/>
      <c r="DP845" s="129"/>
      <c r="DQ845" s="129"/>
      <c r="DR845" s="129"/>
      <c r="DS845" s="129"/>
      <c r="DT845" s="129"/>
      <c r="DU845" s="129"/>
      <c r="DV845" s="129"/>
      <c r="DW845" s="129"/>
      <c r="DX845" s="129"/>
      <c r="DY845" s="129"/>
      <c r="DZ845" s="129"/>
      <c r="EA845" s="129"/>
      <c r="EB845" s="129"/>
      <c r="EC845" s="129"/>
      <c r="ED845" s="129"/>
      <c r="EE845" s="129"/>
      <c r="EF845" s="129"/>
      <c r="EG845" s="129"/>
      <c r="EH845" s="129"/>
      <c r="EI845" s="129"/>
      <c r="EJ845" s="129"/>
      <c r="EK845" s="129"/>
      <c r="EL845" s="129"/>
      <c r="EM845" s="129"/>
      <c r="EN845" s="129"/>
      <c r="EO845" s="129"/>
      <c r="EP845" s="129"/>
      <c r="EQ845" s="129"/>
      <c r="ER845" s="129"/>
      <c r="ES845" s="129"/>
      <c r="ET845" s="129"/>
      <c r="EU845" s="129"/>
      <c r="EV845" s="129"/>
      <c r="EW845" s="129"/>
    </row>
    <row r="846" spans="1:153" ht="14.25" customHeight="1">
      <c r="A846" s="45"/>
      <c r="B846" s="133"/>
      <c r="C846" s="133" t="s">
        <v>34</v>
      </c>
      <c r="D846" s="126"/>
      <c r="E846" s="126"/>
      <c r="F846" s="137"/>
      <c r="G846" s="126"/>
      <c r="H846" s="126"/>
      <c r="I846" s="126"/>
      <c r="J846" s="126"/>
      <c r="K846" s="126"/>
      <c r="L846" s="126"/>
      <c r="M846" s="126"/>
      <c r="N846" s="126"/>
      <c r="O846" s="126"/>
      <c r="P846" s="126"/>
      <c r="Q846" s="126"/>
      <c r="R846" s="310" t="s">
        <v>3359</v>
      </c>
      <c r="S846" s="310"/>
      <c r="T846" s="310"/>
      <c r="U846" s="378"/>
      <c r="V846" s="379"/>
      <c r="W846" s="379"/>
      <c r="X846" s="379"/>
      <c r="Y846" s="379"/>
      <c r="Z846" s="379"/>
      <c r="AA846" s="379"/>
      <c r="AB846" s="379"/>
      <c r="AC846" s="379"/>
      <c r="AD846" s="379"/>
      <c r="AE846" s="379"/>
      <c r="AF846" s="379"/>
      <c r="AG846" s="379"/>
      <c r="AH846" s="379"/>
      <c r="AI846" s="379"/>
      <c r="AJ846" s="379"/>
      <c r="AK846" s="379"/>
      <c r="AL846" s="379"/>
      <c r="AM846" s="379"/>
      <c r="AN846" s="379"/>
      <c r="AO846" s="379"/>
      <c r="AP846" s="379"/>
      <c r="AQ846" s="379"/>
      <c r="AR846" s="379"/>
      <c r="AS846" s="379"/>
      <c r="AT846" s="379"/>
      <c r="AU846" s="379"/>
      <c r="AV846" s="379"/>
      <c r="AW846" s="379"/>
      <c r="AX846" s="379"/>
      <c r="AY846" s="379"/>
      <c r="AZ846" s="379"/>
      <c r="BA846" s="379"/>
      <c r="BB846" s="379"/>
      <c r="BC846" s="379"/>
      <c r="BD846" s="379"/>
      <c r="BE846" s="379"/>
      <c r="BF846" s="379"/>
      <c r="BG846" s="379"/>
      <c r="BH846" s="379"/>
      <c r="BI846" s="379"/>
      <c r="BJ846" s="380"/>
      <c r="BK846" s="200"/>
      <c r="BL846" s="130" t="str">
        <f>IF(BM846&lt;&gt;"","●","")</f>
        <v/>
      </c>
      <c r="BM846" s="132"/>
      <c r="BN846" s="129"/>
      <c r="BO846" s="129"/>
      <c r="BP846" s="129"/>
      <c r="BQ846" s="129"/>
      <c r="BR846" s="129"/>
      <c r="BS846" s="129"/>
      <c r="BT846" s="129"/>
      <c r="BU846" s="129"/>
      <c r="BV846" s="129"/>
      <c r="BW846" s="129"/>
      <c r="BX846" s="129"/>
      <c r="BY846" s="129"/>
      <c r="BZ846" s="129"/>
      <c r="CA846" s="129"/>
      <c r="CB846" s="129"/>
      <c r="CC846" s="129"/>
      <c r="CD846" s="129"/>
      <c r="CE846" s="129"/>
      <c r="CF846" s="129"/>
      <c r="CG846" s="129"/>
      <c r="CH846" s="129"/>
      <c r="CI846" s="129"/>
      <c r="CJ846" s="129"/>
      <c r="CK846" s="129"/>
      <c r="CL846" s="129"/>
      <c r="CM846" s="129"/>
      <c r="CN846" s="129"/>
      <c r="CO846" s="129"/>
      <c r="CP846" s="129"/>
      <c r="CQ846" s="129"/>
      <c r="CR846" s="129"/>
      <c r="CS846" s="129"/>
      <c r="CT846" s="129"/>
      <c r="CU846" s="129"/>
      <c r="CV846" s="131"/>
      <c r="CW846" s="131"/>
      <c r="CX846" s="131"/>
      <c r="CY846" s="129"/>
      <c r="CZ846" s="129"/>
      <c r="DA846" s="129"/>
      <c r="DB846" s="129"/>
      <c r="DC846" s="129"/>
      <c r="DD846" s="129"/>
      <c r="DE846" s="129"/>
      <c r="DF846" s="129"/>
      <c r="DG846" s="129"/>
      <c r="DH846" s="129"/>
      <c r="DI846" s="129"/>
      <c r="DJ846" s="129"/>
      <c r="DK846" s="129"/>
      <c r="DL846" s="129"/>
      <c r="DM846" s="129"/>
      <c r="DN846" s="129"/>
      <c r="DO846" s="129"/>
      <c r="DP846" s="129"/>
      <c r="DQ846" s="129"/>
      <c r="DR846" s="129"/>
      <c r="DS846" s="129"/>
      <c r="DT846" s="129"/>
      <c r="DU846" s="129"/>
      <c r="DV846" s="129"/>
      <c r="DW846" s="129"/>
      <c r="DX846" s="129"/>
      <c r="DY846" s="129"/>
      <c r="DZ846" s="129"/>
      <c r="EA846" s="129"/>
      <c r="EB846" s="129"/>
      <c r="EC846" s="129"/>
      <c r="ED846" s="129"/>
      <c r="EE846" s="129"/>
      <c r="EF846" s="129"/>
      <c r="EG846" s="129"/>
      <c r="EH846" s="129"/>
      <c r="EI846" s="129"/>
      <c r="EJ846" s="129"/>
      <c r="EK846" s="129"/>
      <c r="EL846" s="129"/>
      <c r="EM846" s="129"/>
      <c r="EN846" s="129"/>
      <c r="EO846" s="129"/>
      <c r="EP846" s="129"/>
      <c r="EQ846" s="129"/>
      <c r="ER846" s="129"/>
      <c r="ES846" s="129"/>
      <c r="ET846" s="129"/>
      <c r="EU846" s="129"/>
      <c r="EV846" s="129"/>
      <c r="EW846" s="129"/>
    </row>
    <row r="847" spans="1:153" ht="3" customHeight="1">
      <c r="A847" s="45"/>
      <c r="B847" s="133"/>
      <c r="C847" s="133"/>
      <c r="D847" s="126"/>
      <c r="E847" s="126"/>
      <c r="F847" s="137"/>
      <c r="G847" s="126"/>
      <c r="H847" s="126"/>
      <c r="I847" s="126"/>
      <c r="J847" s="126"/>
      <c r="K847" s="126"/>
      <c r="L847" s="126"/>
      <c r="M847" s="126"/>
      <c r="N847" s="126"/>
      <c r="O847" s="126"/>
      <c r="P847" s="126"/>
      <c r="Q847" s="126"/>
      <c r="R847" s="126"/>
      <c r="S847" s="126"/>
      <c r="T847" s="126"/>
      <c r="U847" s="378"/>
      <c r="V847" s="379"/>
      <c r="W847" s="379"/>
      <c r="X847" s="379"/>
      <c r="Y847" s="379"/>
      <c r="Z847" s="379"/>
      <c r="AA847" s="379"/>
      <c r="AB847" s="379"/>
      <c r="AC847" s="379"/>
      <c r="AD847" s="379"/>
      <c r="AE847" s="379"/>
      <c r="AF847" s="379"/>
      <c r="AG847" s="379"/>
      <c r="AH847" s="379"/>
      <c r="AI847" s="379"/>
      <c r="AJ847" s="379"/>
      <c r="AK847" s="379"/>
      <c r="AL847" s="379"/>
      <c r="AM847" s="379"/>
      <c r="AN847" s="379"/>
      <c r="AO847" s="379"/>
      <c r="AP847" s="379"/>
      <c r="AQ847" s="379"/>
      <c r="AR847" s="379"/>
      <c r="AS847" s="379"/>
      <c r="AT847" s="379"/>
      <c r="AU847" s="379"/>
      <c r="AV847" s="379"/>
      <c r="AW847" s="379"/>
      <c r="AX847" s="379"/>
      <c r="AY847" s="379"/>
      <c r="AZ847" s="379"/>
      <c r="BA847" s="379"/>
      <c r="BB847" s="379"/>
      <c r="BC847" s="379"/>
      <c r="BD847" s="379"/>
      <c r="BE847" s="379"/>
      <c r="BF847" s="379"/>
      <c r="BG847" s="379"/>
      <c r="BH847" s="379"/>
      <c r="BI847" s="379"/>
      <c r="BJ847" s="380"/>
      <c r="BK847" s="200"/>
      <c r="BL847" s="129"/>
      <c r="BM847" s="160"/>
      <c r="BN847" s="129"/>
      <c r="BO847" s="129"/>
      <c r="BP847" s="129"/>
      <c r="BQ847" s="129"/>
      <c r="BR847" s="129"/>
      <c r="BS847" s="129"/>
      <c r="BT847" s="129"/>
      <c r="BU847" s="129"/>
      <c r="BV847" s="129"/>
      <c r="BW847" s="129"/>
      <c r="BX847" s="129"/>
      <c r="BY847" s="129"/>
      <c r="BZ847" s="129"/>
      <c r="CA847" s="129"/>
      <c r="CB847" s="129"/>
      <c r="CC847" s="129"/>
      <c r="CD847" s="129"/>
      <c r="CE847" s="129"/>
      <c r="CF847" s="129"/>
      <c r="CG847" s="129"/>
      <c r="CH847" s="129"/>
      <c r="CI847" s="129"/>
      <c r="CJ847" s="129"/>
      <c r="CK847" s="129"/>
      <c r="CL847" s="129"/>
      <c r="CM847" s="129"/>
      <c r="CN847" s="129"/>
      <c r="CO847" s="129"/>
      <c r="CP847" s="129"/>
      <c r="CQ847" s="129"/>
      <c r="CR847" s="129"/>
      <c r="CS847" s="129"/>
      <c r="CT847" s="129"/>
      <c r="CU847" s="129"/>
      <c r="CV847" s="129"/>
      <c r="CW847" s="129"/>
      <c r="CX847" s="129"/>
      <c r="CY847" s="129"/>
      <c r="CZ847" s="129"/>
      <c r="DA847" s="129"/>
      <c r="DB847" s="129"/>
      <c r="DC847" s="129"/>
      <c r="DD847" s="129"/>
      <c r="DE847" s="129"/>
      <c r="DF847" s="129"/>
      <c r="DG847" s="129"/>
      <c r="DH847" s="129"/>
      <c r="DI847" s="129"/>
      <c r="DJ847" s="129"/>
      <c r="DK847" s="129"/>
      <c r="DL847" s="129"/>
      <c r="DM847" s="129"/>
      <c r="DN847" s="129"/>
      <c r="DO847" s="129"/>
      <c r="DP847" s="129"/>
      <c r="DQ847" s="129"/>
      <c r="DR847" s="129"/>
      <c r="DS847" s="129"/>
      <c r="DT847" s="129"/>
      <c r="DU847" s="129"/>
      <c r="DV847" s="129"/>
      <c r="DW847" s="129"/>
      <c r="DX847" s="129"/>
      <c r="DY847" s="129"/>
      <c r="DZ847" s="129"/>
      <c r="EA847" s="129"/>
      <c r="EB847" s="129"/>
      <c r="EC847" s="129"/>
      <c r="ED847" s="129"/>
      <c r="EE847" s="129"/>
      <c r="EF847" s="129"/>
      <c r="EG847" s="129"/>
      <c r="EH847" s="129"/>
      <c r="EI847" s="129"/>
      <c r="EJ847" s="129"/>
      <c r="EK847" s="129"/>
      <c r="EL847" s="129"/>
      <c r="EM847" s="129"/>
      <c r="EN847" s="129"/>
      <c r="EO847" s="129"/>
      <c r="EP847" s="129"/>
      <c r="EQ847" s="129"/>
      <c r="ER847" s="129"/>
      <c r="ES847" s="129"/>
      <c r="ET847" s="129"/>
      <c r="EU847" s="129"/>
      <c r="EV847" s="129"/>
      <c r="EW847" s="129"/>
    </row>
    <row r="848" spans="1:153" ht="3" customHeight="1">
      <c r="A848" s="50"/>
      <c r="B848" s="292"/>
      <c r="C848" s="135"/>
      <c r="D848" s="291"/>
      <c r="E848" s="291"/>
      <c r="F848" s="136"/>
      <c r="G848" s="291"/>
      <c r="H848" s="291"/>
      <c r="I848" s="291"/>
      <c r="J848" s="291"/>
      <c r="K848" s="291"/>
      <c r="L848" s="291"/>
      <c r="M848" s="291"/>
      <c r="N848" s="291"/>
      <c r="O848" s="291"/>
      <c r="P848" s="291"/>
      <c r="Q848" s="291"/>
      <c r="R848" s="291"/>
      <c r="S848" s="291"/>
      <c r="T848" s="291"/>
      <c r="U848" s="378" t="s">
        <v>1129</v>
      </c>
      <c r="V848" s="379"/>
      <c r="W848" s="379"/>
      <c r="X848" s="379"/>
      <c r="Y848" s="379"/>
      <c r="Z848" s="379"/>
      <c r="AA848" s="379"/>
      <c r="AB848" s="379"/>
      <c r="AC848" s="379"/>
      <c r="AD848" s="379"/>
      <c r="AE848" s="379"/>
      <c r="AF848" s="379"/>
      <c r="AG848" s="379"/>
      <c r="AH848" s="379"/>
      <c r="AI848" s="379"/>
      <c r="AJ848" s="379"/>
      <c r="AK848" s="379"/>
      <c r="AL848" s="379"/>
      <c r="AM848" s="379"/>
      <c r="AN848" s="379"/>
      <c r="AO848" s="379"/>
      <c r="AP848" s="379"/>
      <c r="AQ848" s="379"/>
      <c r="AR848" s="379"/>
      <c r="AS848" s="379"/>
      <c r="AT848" s="379"/>
      <c r="AU848" s="379"/>
      <c r="AV848" s="379"/>
      <c r="AW848" s="379"/>
      <c r="AX848" s="379"/>
      <c r="AY848" s="379"/>
      <c r="AZ848" s="379"/>
      <c r="BA848" s="379"/>
      <c r="BB848" s="379"/>
      <c r="BC848" s="379"/>
      <c r="BD848" s="379"/>
      <c r="BE848" s="379"/>
      <c r="BF848" s="379"/>
      <c r="BG848" s="379"/>
      <c r="BH848" s="379"/>
      <c r="BI848" s="379"/>
      <c r="BJ848" s="380"/>
      <c r="BK848" s="200"/>
      <c r="BL848" s="129"/>
      <c r="BM848" s="160"/>
      <c r="BN848" s="129"/>
      <c r="BO848" s="129"/>
      <c r="BP848" s="129"/>
      <c r="BQ848" s="129"/>
      <c r="BR848" s="129"/>
      <c r="BS848" s="129"/>
      <c r="BT848" s="129"/>
      <c r="BU848" s="129"/>
      <c r="BV848" s="129"/>
      <c r="BW848" s="129"/>
      <c r="BX848" s="129"/>
      <c r="BY848" s="129"/>
      <c r="BZ848" s="129"/>
      <c r="CA848" s="129"/>
      <c r="CB848" s="129"/>
      <c r="CC848" s="129"/>
      <c r="CD848" s="129"/>
      <c r="CE848" s="129"/>
      <c r="CF848" s="129"/>
      <c r="CG848" s="129"/>
      <c r="CH848" s="129"/>
      <c r="CI848" s="129"/>
      <c r="CJ848" s="129"/>
      <c r="CK848" s="129"/>
      <c r="CL848" s="129"/>
      <c r="CM848" s="129"/>
      <c r="CN848" s="129"/>
      <c r="CO848" s="129"/>
      <c r="CP848" s="129"/>
      <c r="CQ848" s="129"/>
      <c r="CR848" s="129"/>
      <c r="CS848" s="129"/>
      <c r="CT848" s="129"/>
      <c r="CU848" s="129"/>
      <c r="CV848" s="129"/>
      <c r="CW848" s="129"/>
      <c r="CX848" s="129"/>
      <c r="CY848" s="129"/>
      <c r="CZ848" s="129"/>
      <c r="DA848" s="129"/>
      <c r="DB848" s="129"/>
      <c r="DC848" s="129"/>
      <c r="DD848" s="129"/>
      <c r="DE848" s="129"/>
      <c r="DF848" s="129"/>
      <c r="DG848" s="129"/>
      <c r="DH848" s="129"/>
      <c r="DI848" s="129"/>
      <c r="DJ848" s="129"/>
      <c r="DK848" s="129"/>
      <c r="DL848" s="129"/>
      <c r="DM848" s="129"/>
      <c r="DN848" s="129"/>
      <c r="DO848" s="129"/>
      <c r="DP848" s="129"/>
      <c r="DQ848" s="129"/>
      <c r="DR848" s="129"/>
      <c r="DS848" s="129"/>
      <c r="DT848" s="129"/>
      <c r="DU848" s="129"/>
      <c r="DV848" s="129"/>
      <c r="DW848" s="129"/>
      <c r="DX848" s="129"/>
      <c r="DY848" s="129"/>
      <c r="DZ848" s="129"/>
      <c r="EA848" s="129"/>
      <c r="EB848" s="129"/>
      <c r="EC848" s="129"/>
      <c r="ED848" s="129"/>
      <c r="EE848" s="129"/>
      <c r="EF848" s="129"/>
      <c r="EG848" s="129"/>
      <c r="EH848" s="129"/>
      <c r="EI848" s="129"/>
      <c r="EJ848" s="129"/>
      <c r="EK848" s="129"/>
      <c r="EL848" s="129"/>
      <c r="EM848" s="129"/>
      <c r="EN848" s="129"/>
      <c r="EO848" s="129"/>
      <c r="EP848" s="129"/>
      <c r="EQ848" s="129"/>
      <c r="ER848" s="129"/>
      <c r="ES848" s="129"/>
      <c r="ET848" s="129"/>
      <c r="EU848" s="129"/>
      <c r="EV848" s="129"/>
      <c r="EW848" s="129"/>
    </row>
    <row r="849" spans="1:153" ht="14.25" customHeight="1">
      <c r="A849" s="45"/>
      <c r="B849" s="133"/>
      <c r="C849" s="133" t="s">
        <v>35</v>
      </c>
      <c r="D849" s="126"/>
      <c r="E849" s="126"/>
      <c r="F849" s="137"/>
      <c r="G849" s="126"/>
      <c r="H849" s="126"/>
      <c r="I849" s="126"/>
      <c r="J849" s="126"/>
      <c r="K849" s="126"/>
      <c r="L849" s="126"/>
      <c r="M849" s="126"/>
      <c r="N849" s="126"/>
      <c r="O849" s="126"/>
      <c r="P849" s="126"/>
      <c r="Q849" s="126"/>
      <c r="R849" s="310" t="s">
        <v>3360</v>
      </c>
      <c r="S849" s="310"/>
      <c r="T849" s="310"/>
      <c r="U849" s="378"/>
      <c r="V849" s="379"/>
      <c r="W849" s="379"/>
      <c r="X849" s="379"/>
      <c r="Y849" s="379"/>
      <c r="Z849" s="379"/>
      <c r="AA849" s="379"/>
      <c r="AB849" s="379"/>
      <c r="AC849" s="379"/>
      <c r="AD849" s="379"/>
      <c r="AE849" s="379"/>
      <c r="AF849" s="379"/>
      <c r="AG849" s="379"/>
      <c r="AH849" s="379"/>
      <c r="AI849" s="379"/>
      <c r="AJ849" s="379"/>
      <c r="AK849" s="379"/>
      <c r="AL849" s="379"/>
      <c r="AM849" s="379"/>
      <c r="AN849" s="379"/>
      <c r="AO849" s="379"/>
      <c r="AP849" s="379"/>
      <c r="AQ849" s="379"/>
      <c r="AR849" s="379"/>
      <c r="AS849" s="379"/>
      <c r="AT849" s="379"/>
      <c r="AU849" s="379"/>
      <c r="AV849" s="379"/>
      <c r="AW849" s="379"/>
      <c r="AX849" s="379"/>
      <c r="AY849" s="379"/>
      <c r="AZ849" s="379"/>
      <c r="BA849" s="379"/>
      <c r="BB849" s="379"/>
      <c r="BC849" s="379"/>
      <c r="BD849" s="379"/>
      <c r="BE849" s="379"/>
      <c r="BF849" s="379"/>
      <c r="BG849" s="379"/>
      <c r="BH849" s="379"/>
      <c r="BI849" s="379"/>
      <c r="BJ849" s="380"/>
      <c r="BK849" s="200"/>
      <c r="BL849" s="130" t="str">
        <f>IF(BM849&lt;&gt;"","●","")</f>
        <v/>
      </c>
      <c r="BM849" s="132"/>
      <c r="BN849" s="129"/>
      <c r="BO849" s="129"/>
      <c r="BP849" s="129"/>
      <c r="BQ849" s="129"/>
      <c r="BR849" s="129"/>
      <c r="BS849" s="129"/>
      <c r="BT849" s="129"/>
      <c r="BU849" s="129"/>
      <c r="BV849" s="129"/>
      <c r="BW849" s="129"/>
      <c r="BX849" s="129"/>
      <c r="BY849" s="129"/>
      <c r="BZ849" s="129"/>
      <c r="CA849" s="129"/>
      <c r="CB849" s="129"/>
      <c r="CC849" s="129"/>
      <c r="CD849" s="129"/>
      <c r="CE849" s="129"/>
      <c r="CF849" s="129"/>
      <c r="CG849" s="129"/>
      <c r="CH849" s="129"/>
      <c r="CI849" s="129"/>
      <c r="CJ849" s="129"/>
      <c r="CK849" s="129"/>
      <c r="CL849" s="129"/>
      <c r="CM849" s="129"/>
      <c r="CN849" s="129"/>
      <c r="CO849" s="129"/>
      <c r="CP849" s="129"/>
      <c r="CQ849" s="129"/>
      <c r="CR849" s="129"/>
      <c r="CS849" s="129"/>
      <c r="CT849" s="129"/>
      <c r="CU849" s="129"/>
      <c r="CV849" s="131"/>
      <c r="CW849" s="131"/>
      <c r="CX849" s="131"/>
      <c r="CY849" s="129"/>
      <c r="CZ849" s="129"/>
      <c r="DA849" s="129"/>
      <c r="DB849" s="129"/>
      <c r="DC849" s="129"/>
      <c r="DD849" s="129"/>
      <c r="DE849" s="129"/>
      <c r="DF849" s="129"/>
      <c r="DG849" s="129"/>
      <c r="DH849" s="129"/>
      <c r="DI849" s="129"/>
      <c r="DJ849" s="129"/>
      <c r="DK849" s="129"/>
      <c r="DL849" s="129"/>
      <c r="DM849" s="129"/>
      <c r="DN849" s="129"/>
      <c r="DO849" s="129"/>
      <c r="DP849" s="129"/>
      <c r="DQ849" s="129"/>
      <c r="DR849" s="129"/>
      <c r="DS849" s="129"/>
      <c r="DT849" s="129"/>
      <c r="DU849" s="129"/>
      <c r="DV849" s="129"/>
      <c r="DW849" s="129"/>
      <c r="DX849" s="129"/>
      <c r="DY849" s="129"/>
      <c r="DZ849" s="129"/>
      <c r="EA849" s="129"/>
      <c r="EB849" s="129"/>
      <c r="EC849" s="129"/>
      <c r="ED849" s="129"/>
      <c r="EE849" s="129"/>
      <c r="EF849" s="129"/>
      <c r="EG849" s="129"/>
      <c r="EH849" s="129"/>
      <c r="EI849" s="129"/>
      <c r="EJ849" s="129"/>
      <c r="EK849" s="129"/>
      <c r="EL849" s="129"/>
      <c r="EM849" s="129"/>
      <c r="EN849" s="129"/>
      <c r="EO849" s="129"/>
      <c r="EP849" s="129"/>
      <c r="EQ849" s="129"/>
      <c r="ER849" s="129"/>
      <c r="ES849" s="129"/>
      <c r="ET849" s="129"/>
      <c r="EU849" s="129"/>
      <c r="EV849" s="129"/>
      <c r="EW849" s="129"/>
    </row>
    <row r="850" spans="1:153" ht="3" customHeight="1">
      <c r="A850" s="45"/>
      <c r="B850" s="37"/>
      <c r="C850" s="37"/>
      <c r="D850" s="127"/>
      <c r="E850" s="127"/>
      <c r="F850" s="134"/>
      <c r="G850" s="127"/>
      <c r="H850" s="127"/>
      <c r="I850" s="127"/>
      <c r="J850" s="127"/>
      <c r="K850" s="127"/>
      <c r="L850" s="127"/>
      <c r="M850" s="127"/>
      <c r="N850" s="127"/>
      <c r="O850" s="127"/>
      <c r="P850" s="127"/>
      <c r="Q850" s="127"/>
      <c r="R850" s="127"/>
      <c r="S850" s="127"/>
      <c r="T850" s="138"/>
      <c r="U850" s="378"/>
      <c r="V850" s="379"/>
      <c r="W850" s="379"/>
      <c r="X850" s="379"/>
      <c r="Y850" s="379"/>
      <c r="Z850" s="379"/>
      <c r="AA850" s="379"/>
      <c r="AB850" s="379"/>
      <c r="AC850" s="379"/>
      <c r="AD850" s="379"/>
      <c r="AE850" s="379"/>
      <c r="AF850" s="379"/>
      <c r="AG850" s="379"/>
      <c r="AH850" s="379"/>
      <c r="AI850" s="379"/>
      <c r="AJ850" s="379"/>
      <c r="AK850" s="379"/>
      <c r="AL850" s="379"/>
      <c r="AM850" s="379"/>
      <c r="AN850" s="379"/>
      <c r="AO850" s="379"/>
      <c r="AP850" s="379"/>
      <c r="AQ850" s="379"/>
      <c r="AR850" s="379"/>
      <c r="AS850" s="379"/>
      <c r="AT850" s="379"/>
      <c r="AU850" s="379"/>
      <c r="AV850" s="379"/>
      <c r="AW850" s="379"/>
      <c r="AX850" s="379"/>
      <c r="AY850" s="379"/>
      <c r="AZ850" s="379"/>
      <c r="BA850" s="379"/>
      <c r="BB850" s="379"/>
      <c r="BC850" s="379"/>
      <c r="BD850" s="379"/>
      <c r="BE850" s="379"/>
      <c r="BF850" s="379"/>
      <c r="BG850" s="379"/>
      <c r="BH850" s="379"/>
      <c r="BI850" s="379"/>
      <c r="BJ850" s="380"/>
      <c r="BK850" s="200"/>
      <c r="BL850" s="129"/>
      <c r="BM850" s="160"/>
      <c r="BN850" s="129"/>
      <c r="BO850" s="129"/>
      <c r="BP850" s="129"/>
      <c r="BQ850" s="129"/>
      <c r="BR850" s="129"/>
      <c r="BS850" s="129"/>
      <c r="BT850" s="129"/>
      <c r="BU850" s="129"/>
      <c r="BV850" s="129"/>
      <c r="BW850" s="129"/>
      <c r="BX850" s="129"/>
      <c r="BY850" s="129"/>
      <c r="BZ850" s="129"/>
      <c r="CA850" s="129"/>
      <c r="CB850" s="129"/>
      <c r="CC850" s="129"/>
      <c r="CD850" s="129"/>
      <c r="CE850" s="129"/>
      <c r="CF850" s="129"/>
      <c r="CG850" s="129"/>
      <c r="CH850" s="129"/>
      <c r="CI850" s="129"/>
      <c r="CJ850" s="129"/>
      <c r="CK850" s="129"/>
      <c r="CL850" s="129"/>
      <c r="CM850" s="129"/>
      <c r="CN850" s="129"/>
      <c r="CO850" s="129"/>
      <c r="CP850" s="129"/>
      <c r="CQ850" s="129"/>
      <c r="CR850" s="129"/>
      <c r="CS850" s="129"/>
      <c r="CT850" s="129"/>
      <c r="CU850" s="129"/>
      <c r="CV850" s="129"/>
      <c r="CW850" s="129"/>
      <c r="CX850" s="129"/>
      <c r="CY850" s="129"/>
      <c r="CZ850" s="129"/>
      <c r="DA850" s="129"/>
      <c r="DB850" s="129"/>
      <c r="DC850" s="129"/>
      <c r="DD850" s="129"/>
      <c r="DE850" s="129"/>
      <c r="DF850" s="129"/>
      <c r="DG850" s="129"/>
      <c r="DH850" s="129"/>
      <c r="DI850" s="129"/>
      <c r="DJ850" s="129"/>
      <c r="DK850" s="129"/>
      <c r="DL850" s="129"/>
      <c r="DM850" s="129"/>
      <c r="DN850" s="129"/>
      <c r="DO850" s="129"/>
      <c r="DP850" s="129"/>
      <c r="DQ850" s="129"/>
      <c r="DR850" s="129"/>
      <c r="DS850" s="129"/>
      <c r="DT850" s="129"/>
      <c r="DU850" s="129"/>
      <c r="DV850" s="129"/>
      <c r="DW850" s="129"/>
      <c r="DX850" s="129"/>
      <c r="DY850" s="129"/>
      <c r="DZ850" s="129"/>
      <c r="EA850" s="129"/>
      <c r="EB850" s="129"/>
      <c r="EC850" s="129"/>
      <c r="ED850" s="129"/>
      <c r="EE850" s="129"/>
      <c r="EF850" s="129"/>
      <c r="EG850" s="129"/>
      <c r="EH850" s="129"/>
      <c r="EI850" s="129"/>
      <c r="EJ850" s="129"/>
      <c r="EK850" s="129"/>
      <c r="EL850" s="129"/>
      <c r="EM850" s="129"/>
      <c r="EN850" s="129"/>
      <c r="EO850" s="129"/>
      <c r="EP850" s="129"/>
      <c r="EQ850" s="129"/>
      <c r="ER850" s="129"/>
      <c r="ES850" s="129"/>
      <c r="ET850" s="129"/>
      <c r="EU850" s="129"/>
      <c r="EV850" s="129"/>
      <c r="EW850" s="129"/>
    </row>
    <row r="851" spans="1:153" ht="4.5" customHeight="1">
      <c r="A851" s="31"/>
      <c r="B851" s="31"/>
      <c r="C851" s="31"/>
      <c r="D851" s="31"/>
      <c r="E851" s="31"/>
      <c r="F851" s="48"/>
      <c r="G851" s="31"/>
      <c r="H851" s="31"/>
      <c r="I851" s="31"/>
      <c r="J851" s="31"/>
      <c r="K851" s="31"/>
      <c r="L851" s="31"/>
      <c r="M851" s="31"/>
      <c r="N851" s="31"/>
      <c r="O851" s="31"/>
      <c r="P851" s="31"/>
      <c r="Q851" s="31"/>
      <c r="R851" s="31"/>
      <c r="S851" s="31"/>
      <c r="T851" s="31"/>
      <c r="U851" s="281"/>
      <c r="V851" s="281"/>
      <c r="W851" s="281"/>
      <c r="X851" s="281"/>
      <c r="Y851" s="281"/>
      <c r="Z851" s="281"/>
      <c r="AA851" s="281"/>
      <c r="AB851" s="281"/>
      <c r="AC851" s="281"/>
      <c r="AD851" s="281"/>
      <c r="AE851" s="281"/>
      <c r="AF851" s="281"/>
      <c r="AG851" s="281"/>
      <c r="AH851" s="281"/>
      <c r="AI851" s="281"/>
      <c r="AJ851" s="281"/>
      <c r="AK851" s="281"/>
      <c r="AL851" s="281"/>
      <c r="AM851" s="281"/>
      <c r="AN851" s="281"/>
      <c r="AO851" s="281"/>
      <c r="AP851" s="281"/>
      <c r="AQ851" s="281"/>
      <c r="AR851" s="281"/>
      <c r="AS851" s="281"/>
      <c r="AT851" s="281"/>
      <c r="AU851" s="281"/>
      <c r="AV851" s="281"/>
      <c r="AW851" s="281"/>
      <c r="AX851" s="281"/>
      <c r="AY851" s="281"/>
      <c r="AZ851" s="281"/>
      <c r="BA851" s="281"/>
      <c r="BB851" s="281"/>
      <c r="BC851" s="281"/>
      <c r="BD851" s="281"/>
      <c r="BE851" s="281"/>
      <c r="BF851" s="281"/>
      <c r="BG851" s="281"/>
      <c r="BH851" s="281"/>
      <c r="BI851" s="281"/>
      <c r="BJ851" s="281"/>
      <c r="BK851" s="200"/>
      <c r="BL851" s="129"/>
      <c r="BM851" s="160"/>
      <c r="BN851" s="129"/>
      <c r="BO851" s="129"/>
      <c r="BP851" s="129"/>
      <c r="BQ851" s="129"/>
      <c r="BR851" s="129"/>
      <c r="BS851" s="129"/>
      <c r="BT851" s="129"/>
      <c r="BU851" s="129"/>
      <c r="BV851" s="129"/>
      <c r="BW851" s="129"/>
      <c r="BX851" s="129"/>
      <c r="BY851" s="129"/>
      <c r="BZ851" s="129"/>
      <c r="CA851" s="129"/>
      <c r="CB851" s="129"/>
      <c r="CC851" s="129"/>
      <c r="CD851" s="129"/>
      <c r="CE851" s="129"/>
      <c r="CF851" s="129"/>
      <c r="CG851" s="129"/>
      <c r="CH851" s="129"/>
      <c r="CI851" s="129"/>
      <c r="CJ851" s="129"/>
      <c r="CK851" s="129"/>
      <c r="CL851" s="129"/>
      <c r="CM851" s="129"/>
      <c r="CN851" s="129"/>
      <c r="CO851" s="129"/>
      <c r="CP851" s="129"/>
      <c r="CQ851" s="129"/>
      <c r="CR851" s="129"/>
      <c r="CS851" s="129"/>
      <c r="CT851" s="129"/>
      <c r="CU851" s="129"/>
      <c r="CV851" s="129"/>
      <c r="CW851" s="129"/>
      <c r="CX851" s="129"/>
      <c r="CY851" s="129"/>
      <c r="CZ851" s="129"/>
      <c r="DA851" s="129"/>
      <c r="DB851" s="129"/>
      <c r="DC851" s="129"/>
      <c r="DD851" s="129"/>
      <c r="DE851" s="129"/>
      <c r="DF851" s="129"/>
      <c r="DG851" s="129"/>
      <c r="DH851" s="129"/>
      <c r="DI851" s="129"/>
      <c r="DJ851" s="129"/>
      <c r="DK851" s="129"/>
      <c r="DL851" s="129"/>
      <c r="DM851" s="129"/>
      <c r="DN851" s="129"/>
      <c r="DO851" s="129"/>
      <c r="DP851" s="129"/>
      <c r="DQ851" s="129"/>
      <c r="DR851" s="129"/>
      <c r="DS851" s="129"/>
      <c r="DT851" s="129"/>
      <c r="DU851" s="129"/>
      <c r="DV851" s="129"/>
      <c r="DW851" s="129"/>
      <c r="DX851" s="129"/>
      <c r="DY851" s="129"/>
      <c r="DZ851" s="129"/>
      <c r="EA851" s="129"/>
      <c r="EB851" s="129"/>
      <c r="EC851" s="129"/>
      <c r="ED851" s="129"/>
      <c r="EE851" s="129"/>
      <c r="EF851" s="129"/>
      <c r="EG851" s="129"/>
      <c r="EH851" s="129"/>
      <c r="EI851" s="129"/>
      <c r="EJ851" s="129"/>
      <c r="EK851" s="129"/>
      <c r="EL851" s="129"/>
      <c r="EM851" s="129"/>
      <c r="EN851" s="129"/>
      <c r="EO851" s="129"/>
      <c r="EP851" s="129"/>
      <c r="EQ851" s="129"/>
      <c r="ER851" s="129"/>
      <c r="ES851" s="129"/>
      <c r="ET851" s="129"/>
      <c r="EU851" s="129"/>
      <c r="EV851" s="129"/>
      <c r="EW851" s="129"/>
    </row>
    <row r="852" spans="1:153" ht="18.75" customHeight="1">
      <c r="A852" s="328" t="s">
        <v>6403</v>
      </c>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c r="AC852" s="329"/>
      <c r="AD852" s="329"/>
      <c r="AE852" s="329"/>
      <c r="AF852" s="329"/>
      <c r="AG852" s="329"/>
      <c r="AH852" s="329"/>
      <c r="AI852" s="329"/>
      <c r="AJ852" s="329"/>
      <c r="AK852" s="329"/>
      <c r="AL852" s="329"/>
      <c r="AM852" s="329"/>
      <c r="AN852" s="329"/>
      <c r="AO852" s="329"/>
      <c r="AP852" s="329"/>
      <c r="AQ852" s="329"/>
      <c r="AR852" s="329"/>
      <c r="AS852" s="329"/>
      <c r="AT852" s="329"/>
      <c r="AU852" s="329"/>
      <c r="AV852" s="329"/>
      <c r="AW852" s="330"/>
      <c r="AX852" s="330"/>
      <c r="AY852" s="330"/>
      <c r="AZ852" s="330"/>
      <c r="BA852" s="330"/>
      <c r="BB852" s="330"/>
      <c r="BC852" s="330"/>
      <c r="BD852" s="330"/>
      <c r="BE852" s="330"/>
      <c r="BF852" s="330"/>
      <c r="BG852" s="330"/>
      <c r="BH852" s="330"/>
      <c r="BI852" s="330"/>
      <c r="BJ852" s="331"/>
      <c r="BK852" s="200"/>
      <c r="BL852" s="129"/>
      <c r="BM852" s="160"/>
      <c r="BN852" s="129"/>
      <c r="BO852" s="129"/>
      <c r="BP852" s="129"/>
      <c r="BQ852" s="129"/>
      <c r="BR852" s="129"/>
      <c r="BS852" s="129"/>
      <c r="BT852" s="129"/>
      <c r="BU852" s="129"/>
      <c r="BV852" s="129"/>
      <c r="BW852" s="129"/>
      <c r="BX852" s="129"/>
      <c r="BY852" s="129"/>
      <c r="BZ852" s="129"/>
      <c r="CA852" s="129"/>
      <c r="CB852" s="129"/>
      <c r="CC852" s="129"/>
      <c r="CD852" s="129"/>
      <c r="CE852" s="129"/>
      <c r="CF852" s="129"/>
      <c r="CG852" s="129"/>
      <c r="CH852" s="129"/>
      <c r="CI852" s="129"/>
      <c r="CJ852" s="129"/>
      <c r="CK852" s="129"/>
      <c r="CL852" s="129"/>
      <c r="CM852" s="129"/>
      <c r="CN852" s="129"/>
      <c r="CO852" s="129"/>
      <c r="CP852" s="129"/>
      <c r="CQ852" s="129"/>
      <c r="CR852" s="129"/>
      <c r="CS852" s="129"/>
      <c r="CT852" s="129"/>
      <c r="CU852" s="129"/>
      <c r="CV852" s="129"/>
      <c r="CW852" s="129"/>
      <c r="CX852" s="129"/>
      <c r="CY852" s="129"/>
      <c r="CZ852" s="129"/>
      <c r="DA852" s="129"/>
      <c r="DB852" s="129"/>
      <c r="DC852" s="129"/>
      <c r="DD852" s="129"/>
      <c r="DE852" s="129"/>
      <c r="DF852" s="129"/>
      <c r="DG852" s="129"/>
      <c r="DH852" s="129"/>
      <c r="DI852" s="129"/>
      <c r="DJ852" s="129"/>
      <c r="DK852" s="129"/>
      <c r="DL852" s="129"/>
      <c r="DM852" s="129"/>
      <c r="DN852" s="129"/>
      <c r="DO852" s="129"/>
      <c r="DP852" s="129"/>
      <c r="DQ852" s="129"/>
      <c r="DR852" s="129"/>
      <c r="DS852" s="129"/>
      <c r="DT852" s="129"/>
      <c r="DU852" s="129"/>
      <c r="DV852" s="129"/>
      <c r="DW852" s="129"/>
      <c r="DX852" s="129"/>
      <c r="DY852" s="129"/>
      <c r="DZ852" s="129"/>
      <c r="EA852" s="129"/>
      <c r="EB852" s="129"/>
      <c r="EC852" s="129"/>
      <c r="ED852" s="129"/>
      <c r="EE852" s="129"/>
      <c r="EF852" s="129"/>
      <c r="EG852" s="129"/>
      <c r="EH852" s="129"/>
      <c r="EI852" s="129"/>
      <c r="EJ852" s="129"/>
      <c r="EK852" s="129"/>
      <c r="EL852" s="129"/>
      <c r="EM852" s="129"/>
      <c r="EN852" s="129"/>
      <c r="EO852" s="129"/>
      <c r="EP852" s="129"/>
      <c r="EQ852" s="129"/>
      <c r="ER852" s="129"/>
      <c r="ES852" s="129"/>
      <c r="ET852" s="129"/>
      <c r="EU852" s="129"/>
      <c r="EV852" s="129"/>
      <c r="EW852" s="129"/>
    </row>
    <row r="853" spans="1:153" s="65" customFormat="1" ht="18.75" customHeight="1" thickBot="1">
      <c r="A853" s="35"/>
      <c r="B853" s="33"/>
      <c r="C853" s="33"/>
      <c r="D853" s="33"/>
      <c r="E853" s="33"/>
      <c r="F853" s="34"/>
      <c r="G853" s="33"/>
      <c r="H853" s="33"/>
      <c r="I853" s="33"/>
      <c r="J853" s="33"/>
      <c r="K853" s="33"/>
      <c r="L853" s="33"/>
      <c r="M853" s="33"/>
      <c r="N853" s="33"/>
      <c r="O853" s="33"/>
      <c r="P853" s="33"/>
      <c r="Q853" s="33"/>
      <c r="R853" s="33"/>
      <c r="S853" s="33"/>
      <c r="T853" s="33"/>
      <c r="U853" s="381" t="s">
        <v>6385</v>
      </c>
      <c r="V853" s="382"/>
      <c r="W853" s="382"/>
      <c r="X853" s="382"/>
      <c r="Y853" s="382"/>
      <c r="Z853" s="382"/>
      <c r="AA853" s="382"/>
      <c r="AB853" s="382"/>
      <c r="AC853" s="382"/>
      <c r="AD853" s="382"/>
      <c r="AE853" s="382"/>
      <c r="AF853" s="382"/>
      <c r="AG853" s="382"/>
      <c r="AH853" s="382"/>
      <c r="AI853" s="339" t="s">
        <v>4</v>
      </c>
      <c r="AJ853" s="339"/>
      <c r="AK853" s="339"/>
      <c r="AL853" s="339"/>
      <c r="AM853" s="339"/>
      <c r="AN853" s="339"/>
      <c r="AO853" s="339"/>
      <c r="AP853" s="339"/>
      <c r="AQ853" s="339"/>
      <c r="AR853" s="339"/>
      <c r="AS853" s="339"/>
      <c r="AT853" s="339"/>
      <c r="AU853" s="339"/>
      <c r="AV853" s="339"/>
      <c r="AW853" s="383" t="s">
        <v>19</v>
      </c>
      <c r="AX853" s="383"/>
      <c r="AY853" s="383"/>
      <c r="AZ853" s="383"/>
      <c r="BA853" s="383"/>
      <c r="BB853" s="383"/>
      <c r="BC853" s="383"/>
      <c r="BD853" s="383"/>
      <c r="BE853" s="383"/>
      <c r="BF853" s="383"/>
      <c r="BG853" s="383"/>
      <c r="BH853" s="383"/>
      <c r="BI853" s="383"/>
      <c r="BJ853" s="384"/>
      <c r="BK853" s="202"/>
      <c r="BL853" s="80"/>
      <c r="BM853" s="160"/>
      <c r="BN853" s="80"/>
      <c r="BO853" s="80"/>
      <c r="BP853" s="80"/>
      <c r="BQ853" s="80"/>
      <c r="BR853" s="80"/>
      <c r="BS853" s="80"/>
      <c r="BT853" s="80"/>
      <c r="BU853" s="80"/>
      <c r="BV853" s="80"/>
      <c r="BW853" s="80"/>
      <c r="BX853" s="80"/>
      <c r="BY853" s="80"/>
      <c r="BZ853" s="80"/>
      <c r="CA853" s="80"/>
      <c r="CB853" s="80"/>
      <c r="CC853" s="80"/>
      <c r="CD853" s="80"/>
      <c r="CE853" s="80"/>
      <c r="CF853" s="80"/>
      <c r="CG853" s="80"/>
      <c r="CH853" s="80"/>
      <c r="CI853" s="80"/>
      <c r="CJ853" s="80"/>
      <c r="CK853" s="80"/>
      <c r="CL853" s="80"/>
      <c r="CM853" s="80"/>
      <c r="CN853" s="80"/>
      <c r="CO853" s="80"/>
      <c r="CP853" s="80"/>
      <c r="CQ853" s="80"/>
      <c r="CR853" s="80"/>
      <c r="CS853" s="80"/>
      <c r="CT853" s="80"/>
      <c r="CU853" s="80"/>
      <c r="CV853" s="80"/>
      <c r="CW853" s="80"/>
      <c r="CX853" s="80"/>
      <c r="CY853" s="30"/>
      <c r="CZ853" s="30"/>
      <c r="DA853" s="30"/>
      <c r="DB853" s="30"/>
      <c r="DC853" s="30"/>
      <c r="DD853" s="30"/>
      <c r="DE853" s="30"/>
      <c r="DF853" s="30"/>
      <c r="DG853" s="30"/>
      <c r="DH853" s="30"/>
      <c r="DI853" s="30"/>
      <c r="DJ853" s="30"/>
      <c r="DK853" s="30"/>
      <c r="DL853" s="30"/>
      <c r="DM853" s="30"/>
      <c r="DN853" s="30"/>
      <c r="DO853" s="30"/>
      <c r="DP853" s="30"/>
      <c r="DQ853" s="30"/>
      <c r="DR853" s="30"/>
      <c r="DS853" s="30"/>
      <c r="DT853" s="30"/>
      <c r="DU853" s="30"/>
      <c r="DV853" s="30"/>
      <c r="DW853" s="30"/>
      <c r="DX853" s="30"/>
      <c r="DY853" s="30"/>
      <c r="DZ853" s="30"/>
      <c r="EA853" s="30"/>
      <c r="EB853" s="30"/>
      <c r="EC853" s="30"/>
      <c r="ED853" s="30"/>
      <c r="EE853" s="30"/>
      <c r="EF853" s="30"/>
      <c r="EG853" s="30"/>
      <c r="EH853" s="30"/>
      <c r="EI853" s="30"/>
      <c r="EJ853" s="30"/>
      <c r="EK853" s="30"/>
      <c r="EL853" s="30"/>
      <c r="EM853" s="30"/>
      <c r="EN853" s="30"/>
      <c r="EO853" s="30"/>
      <c r="EP853" s="30"/>
      <c r="EQ853" s="30"/>
      <c r="ER853" s="30"/>
      <c r="ES853" s="30"/>
      <c r="ET853" s="30"/>
      <c r="EU853" s="30"/>
      <c r="EV853" s="30"/>
      <c r="EW853" s="30"/>
    </row>
    <row r="854" spans="1:153" ht="3" customHeight="1">
      <c r="A854" s="50"/>
      <c r="B854" s="291"/>
      <c r="C854" s="291"/>
      <c r="D854" s="291"/>
      <c r="E854" s="291"/>
      <c r="F854" s="136"/>
      <c r="G854" s="291"/>
      <c r="H854" s="291"/>
      <c r="I854" s="291"/>
      <c r="J854" s="291"/>
      <c r="K854" s="291"/>
      <c r="L854" s="291"/>
      <c r="M854" s="291"/>
      <c r="N854" s="291"/>
      <c r="O854" s="291"/>
      <c r="P854" s="291"/>
      <c r="Q854" s="291"/>
      <c r="R854" s="291"/>
      <c r="S854" s="291"/>
      <c r="T854" s="291"/>
      <c r="U854" s="378" t="s">
        <v>1129</v>
      </c>
      <c r="V854" s="379"/>
      <c r="W854" s="379"/>
      <c r="X854" s="379"/>
      <c r="Y854" s="379"/>
      <c r="Z854" s="379"/>
      <c r="AA854" s="379"/>
      <c r="AB854" s="379"/>
      <c r="AC854" s="379"/>
      <c r="AD854" s="379"/>
      <c r="AE854" s="379"/>
      <c r="AF854" s="379"/>
      <c r="AG854" s="379"/>
      <c r="AH854" s="379"/>
      <c r="AI854" s="379"/>
      <c r="AJ854" s="379"/>
      <c r="AK854" s="379"/>
      <c r="AL854" s="379"/>
      <c r="AM854" s="379"/>
      <c r="AN854" s="379"/>
      <c r="AO854" s="379"/>
      <c r="AP854" s="379"/>
      <c r="AQ854" s="379"/>
      <c r="AR854" s="379"/>
      <c r="AS854" s="379"/>
      <c r="AT854" s="379"/>
      <c r="AU854" s="379"/>
      <c r="AV854" s="379"/>
      <c r="AW854" s="379"/>
      <c r="AX854" s="379"/>
      <c r="AY854" s="379"/>
      <c r="AZ854" s="379"/>
      <c r="BA854" s="379"/>
      <c r="BB854" s="379"/>
      <c r="BC854" s="379"/>
      <c r="BD854" s="379"/>
      <c r="BE854" s="379"/>
      <c r="BF854" s="379"/>
      <c r="BG854" s="379"/>
      <c r="BH854" s="379"/>
      <c r="BI854" s="379"/>
      <c r="BJ854" s="380"/>
      <c r="BK854" s="200"/>
      <c r="BL854" s="129"/>
      <c r="BM854" s="160"/>
      <c r="BN854" s="129"/>
      <c r="BO854" s="129"/>
      <c r="BP854" s="129"/>
      <c r="BQ854" s="129"/>
      <c r="BR854" s="129"/>
      <c r="BS854" s="129"/>
      <c r="BT854" s="129"/>
      <c r="BU854" s="129"/>
      <c r="BV854" s="129"/>
      <c r="BW854" s="129"/>
      <c r="BX854" s="129"/>
      <c r="BY854" s="129"/>
      <c r="BZ854" s="129"/>
      <c r="CA854" s="129"/>
      <c r="CB854" s="129"/>
      <c r="CC854" s="129"/>
      <c r="CD854" s="129"/>
      <c r="CE854" s="129"/>
      <c r="CF854" s="129"/>
      <c r="CG854" s="129"/>
      <c r="CH854" s="129"/>
      <c r="CI854" s="129"/>
      <c r="CJ854" s="129"/>
      <c r="CK854" s="129"/>
      <c r="CL854" s="129"/>
      <c r="CM854" s="129"/>
      <c r="CN854" s="129"/>
      <c r="CO854" s="129"/>
      <c r="CP854" s="129"/>
      <c r="CQ854" s="129"/>
      <c r="CR854" s="129"/>
      <c r="CS854" s="129"/>
      <c r="CT854" s="129"/>
      <c r="CU854" s="129"/>
      <c r="CV854" s="129"/>
      <c r="CW854" s="129"/>
      <c r="CX854" s="129"/>
      <c r="CY854" s="129"/>
      <c r="CZ854" s="129"/>
      <c r="DA854" s="129"/>
      <c r="DB854" s="129"/>
      <c r="DC854" s="129"/>
      <c r="DD854" s="129"/>
      <c r="DE854" s="129"/>
      <c r="DF854" s="129"/>
      <c r="DG854" s="129"/>
      <c r="DH854" s="129"/>
      <c r="DI854" s="129"/>
      <c r="DJ854" s="129"/>
      <c r="DK854" s="129"/>
      <c r="DL854" s="129"/>
      <c r="DM854" s="129"/>
      <c r="DN854" s="129"/>
      <c r="DO854" s="129"/>
      <c r="DP854" s="129"/>
      <c r="DQ854" s="129"/>
      <c r="DR854" s="129"/>
      <c r="DS854" s="129"/>
      <c r="DT854" s="129"/>
      <c r="DU854" s="129"/>
      <c r="DV854" s="129"/>
      <c r="DW854" s="129"/>
      <c r="DX854" s="129"/>
      <c r="DY854" s="129"/>
      <c r="DZ854" s="129"/>
      <c r="EA854" s="129"/>
      <c r="EB854" s="129"/>
      <c r="EC854" s="129"/>
      <c r="ED854" s="129"/>
      <c r="EE854" s="129"/>
      <c r="EF854" s="129"/>
      <c r="EG854" s="129"/>
      <c r="EH854" s="129"/>
      <c r="EI854" s="129"/>
      <c r="EJ854" s="129"/>
      <c r="EK854" s="129"/>
      <c r="EL854" s="129"/>
      <c r="EM854" s="129"/>
      <c r="EN854" s="129"/>
      <c r="EO854" s="129"/>
      <c r="EP854" s="129"/>
      <c r="EQ854" s="129"/>
      <c r="ER854" s="129"/>
      <c r="ES854" s="129"/>
      <c r="ET854" s="129"/>
      <c r="EU854" s="129"/>
      <c r="EV854" s="129"/>
      <c r="EW854" s="129"/>
    </row>
    <row r="855" spans="1:153" ht="14.25" customHeight="1">
      <c r="A855" s="45"/>
      <c r="B855" s="126" t="s">
        <v>39</v>
      </c>
      <c r="C855" s="126"/>
      <c r="D855" s="126"/>
      <c r="E855" s="126"/>
      <c r="F855" s="137"/>
      <c r="G855" s="126"/>
      <c r="H855" s="126"/>
      <c r="I855" s="126"/>
      <c r="J855" s="126"/>
      <c r="K855" s="126"/>
      <c r="L855" s="126"/>
      <c r="M855" s="126"/>
      <c r="N855" s="126"/>
      <c r="O855" s="126"/>
      <c r="P855" s="126"/>
      <c r="Q855" s="126"/>
      <c r="R855" s="310" t="s">
        <v>3361</v>
      </c>
      <c r="S855" s="310"/>
      <c r="T855" s="310"/>
      <c r="U855" s="378"/>
      <c r="V855" s="379"/>
      <c r="W855" s="379"/>
      <c r="X855" s="379"/>
      <c r="Y855" s="379"/>
      <c r="Z855" s="379"/>
      <c r="AA855" s="379"/>
      <c r="AB855" s="379"/>
      <c r="AC855" s="379"/>
      <c r="AD855" s="379"/>
      <c r="AE855" s="379"/>
      <c r="AF855" s="379"/>
      <c r="AG855" s="379"/>
      <c r="AH855" s="379"/>
      <c r="AI855" s="379"/>
      <c r="AJ855" s="379"/>
      <c r="AK855" s="379"/>
      <c r="AL855" s="379"/>
      <c r="AM855" s="379"/>
      <c r="AN855" s="379"/>
      <c r="AO855" s="379"/>
      <c r="AP855" s="379"/>
      <c r="AQ855" s="379"/>
      <c r="AR855" s="379"/>
      <c r="AS855" s="379"/>
      <c r="AT855" s="379"/>
      <c r="AU855" s="379"/>
      <c r="AV855" s="379"/>
      <c r="AW855" s="379"/>
      <c r="AX855" s="379"/>
      <c r="AY855" s="379"/>
      <c r="AZ855" s="379"/>
      <c r="BA855" s="379"/>
      <c r="BB855" s="379"/>
      <c r="BC855" s="379"/>
      <c r="BD855" s="379"/>
      <c r="BE855" s="379"/>
      <c r="BF855" s="379"/>
      <c r="BG855" s="379"/>
      <c r="BH855" s="379"/>
      <c r="BI855" s="379"/>
      <c r="BJ855" s="380"/>
      <c r="BK855" s="200"/>
      <c r="BL855" s="130" t="str">
        <f>IF(BM855&lt;&gt;"","●","")</f>
        <v/>
      </c>
      <c r="BM855" s="132"/>
      <c r="BN855" s="129"/>
      <c r="BO855" s="129"/>
      <c r="BP855" s="129"/>
      <c r="BQ855" s="129"/>
      <c r="BR855" s="129"/>
      <c r="BS855" s="129"/>
      <c r="BT855" s="129"/>
      <c r="BU855" s="129"/>
      <c r="BV855" s="129"/>
      <c r="BW855" s="129"/>
      <c r="BX855" s="129"/>
      <c r="BY855" s="129"/>
      <c r="BZ855" s="129"/>
      <c r="CA855" s="129"/>
      <c r="CB855" s="129"/>
      <c r="CC855" s="129"/>
      <c r="CD855" s="129"/>
      <c r="CE855" s="129"/>
      <c r="CF855" s="129"/>
      <c r="CG855" s="129"/>
      <c r="CH855" s="129"/>
      <c r="CI855" s="129"/>
      <c r="CJ855" s="129"/>
      <c r="CK855" s="129"/>
      <c r="CL855" s="129"/>
      <c r="CM855" s="129"/>
      <c r="CN855" s="129"/>
      <c r="CO855" s="129"/>
      <c r="CP855" s="129"/>
      <c r="CQ855" s="129"/>
      <c r="CR855" s="129"/>
      <c r="CS855" s="129"/>
      <c r="CT855" s="129"/>
      <c r="CU855" s="129"/>
      <c r="CV855" s="131"/>
      <c r="CW855" s="131"/>
      <c r="CX855" s="131"/>
      <c r="CY855" s="129"/>
      <c r="CZ855" s="129"/>
      <c r="DA855" s="129"/>
      <c r="DB855" s="129"/>
      <c r="DC855" s="129"/>
      <c r="DD855" s="129"/>
      <c r="DE855" s="129"/>
      <c r="DF855" s="129"/>
      <c r="DG855" s="129"/>
      <c r="DH855" s="129"/>
      <c r="DI855" s="129"/>
      <c r="DJ855" s="129"/>
      <c r="DK855" s="129"/>
      <c r="DL855" s="129"/>
      <c r="DM855" s="129"/>
      <c r="DN855" s="129"/>
      <c r="DO855" s="129"/>
      <c r="DP855" s="129"/>
      <c r="DQ855" s="129"/>
      <c r="DR855" s="129"/>
      <c r="DS855" s="129"/>
      <c r="DT855" s="129"/>
      <c r="DU855" s="129"/>
      <c r="DV855" s="129"/>
      <c r="DW855" s="129"/>
      <c r="DX855" s="129"/>
      <c r="DY855" s="129"/>
      <c r="DZ855" s="129"/>
      <c r="EA855" s="129"/>
      <c r="EB855" s="129"/>
      <c r="EC855" s="129"/>
      <c r="ED855" s="129"/>
      <c r="EE855" s="129"/>
      <c r="EF855" s="129"/>
      <c r="EG855" s="129"/>
      <c r="EH855" s="129"/>
      <c r="EI855" s="129"/>
      <c r="EJ855" s="129"/>
      <c r="EK855" s="129"/>
      <c r="EL855" s="129"/>
      <c r="EM855" s="129"/>
      <c r="EN855" s="129"/>
      <c r="EO855" s="129"/>
      <c r="EP855" s="129"/>
      <c r="EQ855" s="129"/>
      <c r="ER855" s="129"/>
      <c r="ES855" s="129"/>
      <c r="ET855" s="129"/>
      <c r="EU855" s="129"/>
      <c r="EV855" s="129"/>
      <c r="EW855" s="129"/>
    </row>
    <row r="856" spans="1:153" ht="3" customHeight="1">
      <c r="A856" s="45"/>
      <c r="B856" s="126"/>
      <c r="C856" s="126"/>
      <c r="D856" s="126"/>
      <c r="E856" s="126"/>
      <c r="F856" s="137"/>
      <c r="G856" s="126"/>
      <c r="H856" s="126"/>
      <c r="I856" s="126"/>
      <c r="J856" s="126"/>
      <c r="K856" s="126"/>
      <c r="L856" s="126"/>
      <c r="M856" s="126"/>
      <c r="N856" s="126"/>
      <c r="O856" s="126"/>
      <c r="P856" s="126"/>
      <c r="Q856" s="126"/>
      <c r="R856" s="126"/>
      <c r="S856" s="126"/>
      <c r="T856" s="126"/>
      <c r="U856" s="378"/>
      <c r="V856" s="379"/>
      <c r="W856" s="379"/>
      <c r="X856" s="379"/>
      <c r="Y856" s="379"/>
      <c r="Z856" s="379"/>
      <c r="AA856" s="379"/>
      <c r="AB856" s="379"/>
      <c r="AC856" s="379"/>
      <c r="AD856" s="379"/>
      <c r="AE856" s="379"/>
      <c r="AF856" s="379"/>
      <c r="AG856" s="379"/>
      <c r="AH856" s="379"/>
      <c r="AI856" s="379"/>
      <c r="AJ856" s="379"/>
      <c r="AK856" s="379"/>
      <c r="AL856" s="379"/>
      <c r="AM856" s="379"/>
      <c r="AN856" s="379"/>
      <c r="AO856" s="379"/>
      <c r="AP856" s="379"/>
      <c r="AQ856" s="379"/>
      <c r="AR856" s="379"/>
      <c r="AS856" s="379"/>
      <c r="AT856" s="379"/>
      <c r="AU856" s="379"/>
      <c r="AV856" s="379"/>
      <c r="AW856" s="379"/>
      <c r="AX856" s="379"/>
      <c r="AY856" s="379"/>
      <c r="AZ856" s="379"/>
      <c r="BA856" s="379"/>
      <c r="BB856" s="379"/>
      <c r="BC856" s="379"/>
      <c r="BD856" s="379"/>
      <c r="BE856" s="379"/>
      <c r="BF856" s="379"/>
      <c r="BG856" s="379"/>
      <c r="BH856" s="379"/>
      <c r="BI856" s="379"/>
      <c r="BJ856" s="380"/>
      <c r="BK856" s="200"/>
      <c r="BL856" s="129"/>
      <c r="BM856" s="160"/>
      <c r="BN856" s="129"/>
      <c r="BO856" s="129"/>
      <c r="BP856" s="129"/>
      <c r="BQ856" s="129"/>
      <c r="BR856" s="129"/>
      <c r="BS856" s="129"/>
      <c r="BT856" s="129"/>
      <c r="BU856" s="129"/>
      <c r="BV856" s="129"/>
      <c r="BW856" s="129"/>
      <c r="BX856" s="129"/>
      <c r="BY856" s="129"/>
      <c r="BZ856" s="129"/>
      <c r="CA856" s="129"/>
      <c r="CB856" s="129"/>
      <c r="CC856" s="129"/>
      <c r="CD856" s="129"/>
      <c r="CE856" s="129"/>
      <c r="CF856" s="129"/>
      <c r="CG856" s="129"/>
      <c r="CH856" s="129"/>
      <c r="CI856" s="129"/>
      <c r="CJ856" s="129"/>
      <c r="CK856" s="129"/>
      <c r="CL856" s="129"/>
      <c r="CM856" s="129"/>
      <c r="CN856" s="129"/>
      <c r="CO856" s="129"/>
      <c r="CP856" s="129"/>
      <c r="CQ856" s="129"/>
      <c r="CR856" s="129"/>
      <c r="CS856" s="129"/>
      <c r="CT856" s="129"/>
      <c r="CU856" s="129"/>
      <c r="CV856" s="129"/>
      <c r="CW856" s="129"/>
      <c r="CX856" s="129"/>
      <c r="CY856" s="129"/>
      <c r="CZ856" s="129"/>
      <c r="DA856" s="129"/>
      <c r="DB856" s="129"/>
      <c r="DC856" s="129"/>
      <c r="DD856" s="129"/>
      <c r="DE856" s="129"/>
      <c r="DF856" s="129"/>
      <c r="DG856" s="129"/>
      <c r="DH856" s="129"/>
      <c r="DI856" s="129"/>
      <c r="DJ856" s="129"/>
      <c r="DK856" s="129"/>
      <c r="DL856" s="129"/>
      <c r="DM856" s="129"/>
      <c r="DN856" s="129"/>
      <c r="DO856" s="129"/>
      <c r="DP856" s="129"/>
      <c r="DQ856" s="129"/>
      <c r="DR856" s="129"/>
      <c r="DS856" s="129"/>
      <c r="DT856" s="129"/>
      <c r="DU856" s="129"/>
      <c r="DV856" s="129"/>
      <c r="DW856" s="129"/>
      <c r="DX856" s="129"/>
      <c r="DY856" s="129"/>
      <c r="DZ856" s="129"/>
      <c r="EA856" s="129"/>
      <c r="EB856" s="129"/>
      <c r="EC856" s="129"/>
      <c r="ED856" s="129"/>
      <c r="EE856" s="129"/>
      <c r="EF856" s="129"/>
      <c r="EG856" s="129"/>
      <c r="EH856" s="129"/>
      <c r="EI856" s="129"/>
      <c r="EJ856" s="129"/>
      <c r="EK856" s="129"/>
      <c r="EL856" s="129"/>
      <c r="EM856" s="129"/>
      <c r="EN856" s="129"/>
      <c r="EO856" s="129"/>
      <c r="EP856" s="129"/>
      <c r="EQ856" s="129"/>
      <c r="ER856" s="129"/>
      <c r="ES856" s="129"/>
      <c r="ET856" s="129"/>
      <c r="EU856" s="129"/>
      <c r="EV856" s="129"/>
      <c r="EW856" s="129"/>
    </row>
    <row r="857" spans="1:153" ht="3" customHeight="1">
      <c r="A857" s="50"/>
      <c r="B857" s="292"/>
      <c r="C857" s="135"/>
      <c r="D857" s="291"/>
      <c r="E857" s="291"/>
      <c r="F857" s="136"/>
      <c r="G857" s="291"/>
      <c r="H857" s="291"/>
      <c r="I857" s="291"/>
      <c r="J857" s="291"/>
      <c r="K857" s="291"/>
      <c r="L857" s="291"/>
      <c r="M857" s="291"/>
      <c r="N857" s="291"/>
      <c r="O857" s="291"/>
      <c r="P857" s="291"/>
      <c r="Q857" s="291"/>
      <c r="R857" s="291"/>
      <c r="S857" s="291"/>
      <c r="T857" s="291"/>
      <c r="U857" s="378" t="s">
        <v>1129</v>
      </c>
      <c r="V857" s="379"/>
      <c r="W857" s="379"/>
      <c r="X857" s="379"/>
      <c r="Y857" s="379"/>
      <c r="Z857" s="379"/>
      <c r="AA857" s="379"/>
      <c r="AB857" s="379"/>
      <c r="AC857" s="379"/>
      <c r="AD857" s="379"/>
      <c r="AE857" s="379"/>
      <c r="AF857" s="379"/>
      <c r="AG857" s="379"/>
      <c r="AH857" s="379"/>
      <c r="AI857" s="379"/>
      <c r="AJ857" s="379"/>
      <c r="AK857" s="379"/>
      <c r="AL857" s="379"/>
      <c r="AM857" s="379"/>
      <c r="AN857" s="379"/>
      <c r="AO857" s="379"/>
      <c r="AP857" s="379"/>
      <c r="AQ857" s="379"/>
      <c r="AR857" s="379"/>
      <c r="AS857" s="379"/>
      <c r="AT857" s="379"/>
      <c r="AU857" s="379"/>
      <c r="AV857" s="379"/>
      <c r="AW857" s="379"/>
      <c r="AX857" s="379"/>
      <c r="AY857" s="379"/>
      <c r="AZ857" s="379"/>
      <c r="BA857" s="379"/>
      <c r="BB857" s="379"/>
      <c r="BC857" s="379"/>
      <c r="BD857" s="379"/>
      <c r="BE857" s="379"/>
      <c r="BF857" s="379"/>
      <c r="BG857" s="379"/>
      <c r="BH857" s="379"/>
      <c r="BI857" s="379"/>
      <c r="BJ857" s="380"/>
      <c r="BK857" s="200"/>
      <c r="BL857" s="129"/>
      <c r="BM857" s="160"/>
      <c r="BN857" s="129"/>
      <c r="BO857" s="129"/>
      <c r="BP857" s="129"/>
      <c r="BQ857" s="129"/>
      <c r="BR857" s="129"/>
      <c r="BS857" s="129"/>
      <c r="BT857" s="129"/>
      <c r="BU857" s="129"/>
      <c r="BV857" s="129"/>
      <c r="BW857" s="129"/>
      <c r="BX857" s="129"/>
      <c r="BY857" s="129"/>
      <c r="BZ857" s="129"/>
      <c r="CA857" s="129"/>
      <c r="CB857" s="129"/>
      <c r="CC857" s="129"/>
      <c r="CD857" s="129"/>
      <c r="CE857" s="129"/>
      <c r="CF857" s="129"/>
      <c r="CG857" s="129"/>
      <c r="CH857" s="129"/>
      <c r="CI857" s="129"/>
      <c r="CJ857" s="129"/>
      <c r="CK857" s="129"/>
      <c r="CL857" s="129"/>
      <c r="CM857" s="129"/>
      <c r="CN857" s="129"/>
      <c r="CO857" s="129"/>
      <c r="CP857" s="129"/>
      <c r="CQ857" s="129"/>
      <c r="CR857" s="129"/>
      <c r="CS857" s="129"/>
      <c r="CT857" s="129"/>
      <c r="CU857" s="129"/>
      <c r="CV857" s="129"/>
      <c r="CW857" s="129"/>
      <c r="CX857" s="129"/>
      <c r="CY857" s="129"/>
      <c r="CZ857" s="129"/>
      <c r="DA857" s="129"/>
      <c r="DB857" s="129"/>
      <c r="DC857" s="129"/>
      <c r="DD857" s="129"/>
      <c r="DE857" s="129"/>
      <c r="DF857" s="129"/>
      <c r="DG857" s="129"/>
      <c r="DH857" s="129"/>
      <c r="DI857" s="129"/>
      <c r="DJ857" s="129"/>
      <c r="DK857" s="129"/>
      <c r="DL857" s="129"/>
      <c r="DM857" s="129"/>
      <c r="DN857" s="129"/>
      <c r="DO857" s="129"/>
      <c r="DP857" s="129"/>
      <c r="DQ857" s="129"/>
      <c r="DR857" s="129"/>
      <c r="DS857" s="129"/>
      <c r="DT857" s="129"/>
      <c r="DU857" s="129"/>
      <c r="DV857" s="129"/>
      <c r="DW857" s="129"/>
      <c r="DX857" s="129"/>
      <c r="DY857" s="129"/>
      <c r="DZ857" s="129"/>
      <c r="EA857" s="129"/>
      <c r="EB857" s="129"/>
      <c r="EC857" s="129"/>
      <c r="ED857" s="129"/>
      <c r="EE857" s="129"/>
      <c r="EF857" s="129"/>
      <c r="EG857" s="129"/>
      <c r="EH857" s="129"/>
      <c r="EI857" s="129"/>
      <c r="EJ857" s="129"/>
      <c r="EK857" s="129"/>
      <c r="EL857" s="129"/>
      <c r="EM857" s="129"/>
      <c r="EN857" s="129"/>
      <c r="EO857" s="129"/>
      <c r="EP857" s="129"/>
      <c r="EQ857" s="129"/>
      <c r="ER857" s="129"/>
      <c r="ES857" s="129"/>
      <c r="ET857" s="129"/>
      <c r="EU857" s="129"/>
      <c r="EV857" s="129"/>
      <c r="EW857" s="129"/>
    </row>
    <row r="858" spans="1:153" ht="14.25" customHeight="1">
      <c r="A858" s="45"/>
      <c r="B858" s="133"/>
      <c r="C858" s="133" t="s">
        <v>32</v>
      </c>
      <c r="D858" s="126"/>
      <c r="E858" s="126"/>
      <c r="F858" s="137"/>
      <c r="G858" s="126"/>
      <c r="H858" s="126"/>
      <c r="I858" s="126"/>
      <c r="J858" s="126"/>
      <c r="K858" s="126"/>
      <c r="L858" s="126"/>
      <c r="M858" s="126"/>
      <c r="N858" s="126"/>
      <c r="O858" s="126"/>
      <c r="P858" s="126"/>
      <c r="Q858" s="126"/>
      <c r="R858" s="310" t="s">
        <v>3362</v>
      </c>
      <c r="S858" s="310"/>
      <c r="T858" s="310"/>
      <c r="U858" s="378"/>
      <c r="V858" s="379"/>
      <c r="W858" s="379"/>
      <c r="X858" s="379"/>
      <c r="Y858" s="379"/>
      <c r="Z858" s="379"/>
      <c r="AA858" s="379"/>
      <c r="AB858" s="379"/>
      <c r="AC858" s="379"/>
      <c r="AD858" s="379"/>
      <c r="AE858" s="379"/>
      <c r="AF858" s="379"/>
      <c r="AG858" s="379"/>
      <c r="AH858" s="379"/>
      <c r="AI858" s="379"/>
      <c r="AJ858" s="379"/>
      <c r="AK858" s="379"/>
      <c r="AL858" s="379"/>
      <c r="AM858" s="379"/>
      <c r="AN858" s="379"/>
      <c r="AO858" s="379"/>
      <c r="AP858" s="379"/>
      <c r="AQ858" s="379"/>
      <c r="AR858" s="379"/>
      <c r="AS858" s="379"/>
      <c r="AT858" s="379"/>
      <c r="AU858" s="379"/>
      <c r="AV858" s="379"/>
      <c r="AW858" s="379"/>
      <c r="AX858" s="379"/>
      <c r="AY858" s="379"/>
      <c r="AZ858" s="379"/>
      <c r="BA858" s="379"/>
      <c r="BB858" s="379"/>
      <c r="BC858" s="379"/>
      <c r="BD858" s="379"/>
      <c r="BE858" s="379"/>
      <c r="BF858" s="379"/>
      <c r="BG858" s="379"/>
      <c r="BH858" s="379"/>
      <c r="BI858" s="379"/>
      <c r="BJ858" s="380"/>
      <c r="BK858" s="200"/>
      <c r="BL858" s="130" t="str">
        <f>IF(BM858&lt;&gt;"","●","")</f>
        <v/>
      </c>
      <c r="BM858" s="132"/>
      <c r="BN858" s="129"/>
      <c r="BO858" s="129"/>
      <c r="BP858" s="129"/>
      <c r="BQ858" s="129"/>
      <c r="BR858" s="129"/>
      <c r="BS858" s="129"/>
      <c r="BT858" s="129"/>
      <c r="BU858" s="129"/>
      <c r="BV858" s="129"/>
      <c r="BW858" s="129"/>
      <c r="BX858" s="129"/>
      <c r="BY858" s="129"/>
      <c r="BZ858" s="129"/>
      <c r="CA858" s="129"/>
      <c r="CB858" s="129"/>
      <c r="CC858" s="129"/>
      <c r="CD858" s="129"/>
      <c r="CE858" s="129"/>
      <c r="CF858" s="129"/>
      <c r="CG858" s="129"/>
      <c r="CH858" s="129"/>
      <c r="CI858" s="129"/>
      <c r="CJ858" s="129"/>
      <c r="CK858" s="129"/>
      <c r="CL858" s="129"/>
      <c r="CM858" s="129"/>
      <c r="CN858" s="129"/>
      <c r="CO858" s="129"/>
      <c r="CP858" s="129"/>
      <c r="CQ858" s="129"/>
      <c r="CR858" s="129"/>
      <c r="CS858" s="129"/>
      <c r="CT858" s="129"/>
      <c r="CU858" s="129"/>
      <c r="CV858" s="131"/>
      <c r="CW858" s="131"/>
      <c r="CX858" s="131"/>
      <c r="CY858" s="129"/>
      <c r="CZ858" s="129"/>
      <c r="DA858" s="129"/>
      <c r="DB858" s="129"/>
      <c r="DC858" s="129"/>
      <c r="DD858" s="129"/>
      <c r="DE858" s="129"/>
      <c r="DF858" s="129"/>
      <c r="DG858" s="129"/>
      <c r="DH858" s="129"/>
      <c r="DI858" s="129"/>
      <c r="DJ858" s="129"/>
      <c r="DK858" s="129"/>
      <c r="DL858" s="129"/>
      <c r="DM858" s="129"/>
      <c r="DN858" s="129"/>
      <c r="DO858" s="129"/>
      <c r="DP858" s="129"/>
      <c r="DQ858" s="129"/>
      <c r="DR858" s="129"/>
      <c r="DS858" s="129"/>
      <c r="DT858" s="129"/>
      <c r="DU858" s="129"/>
      <c r="DV858" s="129"/>
      <c r="DW858" s="129"/>
      <c r="DX858" s="129"/>
      <c r="DY858" s="129"/>
      <c r="DZ858" s="129"/>
      <c r="EA858" s="129"/>
      <c r="EB858" s="129"/>
      <c r="EC858" s="129"/>
      <c r="ED858" s="129"/>
      <c r="EE858" s="129"/>
      <c r="EF858" s="129"/>
      <c r="EG858" s="129"/>
      <c r="EH858" s="129"/>
      <c r="EI858" s="129"/>
      <c r="EJ858" s="129"/>
      <c r="EK858" s="129"/>
      <c r="EL858" s="129"/>
      <c r="EM858" s="129"/>
      <c r="EN858" s="129"/>
      <c r="EO858" s="129"/>
      <c r="EP858" s="129"/>
      <c r="EQ858" s="129"/>
      <c r="ER858" s="129"/>
      <c r="ES858" s="129"/>
      <c r="ET858" s="129"/>
      <c r="EU858" s="129"/>
      <c r="EV858" s="129"/>
      <c r="EW858" s="129"/>
    </row>
    <row r="859" spans="1:153" ht="3" customHeight="1">
      <c r="A859" s="45"/>
      <c r="B859" s="133"/>
      <c r="C859" s="133"/>
      <c r="D859" s="126"/>
      <c r="E859" s="126"/>
      <c r="F859" s="137"/>
      <c r="G859" s="126"/>
      <c r="H859" s="126"/>
      <c r="I859" s="126"/>
      <c r="J859" s="126"/>
      <c r="K859" s="126"/>
      <c r="L859" s="126"/>
      <c r="M859" s="126"/>
      <c r="N859" s="126"/>
      <c r="O859" s="126"/>
      <c r="P859" s="126"/>
      <c r="Q859" s="126"/>
      <c r="R859" s="126"/>
      <c r="S859" s="126"/>
      <c r="T859" s="126"/>
      <c r="U859" s="378"/>
      <c r="V859" s="379"/>
      <c r="W859" s="379"/>
      <c r="X859" s="379"/>
      <c r="Y859" s="379"/>
      <c r="Z859" s="379"/>
      <c r="AA859" s="379"/>
      <c r="AB859" s="379"/>
      <c r="AC859" s="379"/>
      <c r="AD859" s="379"/>
      <c r="AE859" s="379"/>
      <c r="AF859" s="379"/>
      <c r="AG859" s="379"/>
      <c r="AH859" s="379"/>
      <c r="AI859" s="379"/>
      <c r="AJ859" s="379"/>
      <c r="AK859" s="379"/>
      <c r="AL859" s="379"/>
      <c r="AM859" s="379"/>
      <c r="AN859" s="379"/>
      <c r="AO859" s="379"/>
      <c r="AP859" s="379"/>
      <c r="AQ859" s="379"/>
      <c r="AR859" s="379"/>
      <c r="AS859" s="379"/>
      <c r="AT859" s="379"/>
      <c r="AU859" s="379"/>
      <c r="AV859" s="379"/>
      <c r="AW859" s="379"/>
      <c r="AX859" s="379"/>
      <c r="AY859" s="379"/>
      <c r="AZ859" s="379"/>
      <c r="BA859" s="379"/>
      <c r="BB859" s="379"/>
      <c r="BC859" s="379"/>
      <c r="BD859" s="379"/>
      <c r="BE859" s="379"/>
      <c r="BF859" s="379"/>
      <c r="BG859" s="379"/>
      <c r="BH859" s="379"/>
      <c r="BI859" s="379"/>
      <c r="BJ859" s="380"/>
      <c r="BK859" s="200"/>
      <c r="BL859" s="129"/>
      <c r="BM859" s="160"/>
      <c r="BN859" s="129"/>
      <c r="BO859" s="129"/>
      <c r="BP859" s="129"/>
      <c r="BQ859" s="129"/>
      <c r="BR859" s="129"/>
      <c r="BS859" s="129"/>
      <c r="BT859" s="129"/>
      <c r="BU859" s="129"/>
      <c r="BV859" s="129"/>
      <c r="BW859" s="129"/>
      <c r="BX859" s="129"/>
      <c r="BY859" s="129"/>
      <c r="BZ859" s="129"/>
      <c r="CA859" s="129"/>
      <c r="CB859" s="129"/>
      <c r="CC859" s="129"/>
      <c r="CD859" s="129"/>
      <c r="CE859" s="129"/>
      <c r="CF859" s="129"/>
      <c r="CG859" s="129"/>
      <c r="CH859" s="129"/>
      <c r="CI859" s="129"/>
      <c r="CJ859" s="129"/>
      <c r="CK859" s="129"/>
      <c r="CL859" s="129"/>
      <c r="CM859" s="129"/>
      <c r="CN859" s="129"/>
      <c r="CO859" s="129"/>
      <c r="CP859" s="129"/>
      <c r="CQ859" s="129"/>
      <c r="CR859" s="129"/>
      <c r="CS859" s="129"/>
      <c r="CT859" s="129"/>
      <c r="CU859" s="129"/>
      <c r="CV859" s="129"/>
      <c r="CW859" s="129"/>
      <c r="CX859" s="129"/>
      <c r="CY859" s="129"/>
      <c r="CZ859" s="129"/>
      <c r="DA859" s="129"/>
      <c r="DB859" s="129"/>
      <c r="DC859" s="129"/>
      <c r="DD859" s="129"/>
      <c r="DE859" s="129"/>
      <c r="DF859" s="129"/>
      <c r="DG859" s="129"/>
      <c r="DH859" s="129"/>
      <c r="DI859" s="129"/>
      <c r="DJ859" s="129"/>
      <c r="DK859" s="129"/>
      <c r="DL859" s="129"/>
      <c r="DM859" s="129"/>
      <c r="DN859" s="129"/>
      <c r="DO859" s="129"/>
      <c r="DP859" s="129"/>
      <c r="DQ859" s="129"/>
      <c r="DR859" s="129"/>
      <c r="DS859" s="129"/>
      <c r="DT859" s="129"/>
      <c r="DU859" s="129"/>
      <c r="DV859" s="129"/>
      <c r="DW859" s="129"/>
      <c r="DX859" s="129"/>
      <c r="DY859" s="129"/>
      <c r="DZ859" s="129"/>
      <c r="EA859" s="129"/>
      <c r="EB859" s="129"/>
      <c r="EC859" s="129"/>
      <c r="ED859" s="129"/>
      <c r="EE859" s="129"/>
      <c r="EF859" s="129"/>
      <c r="EG859" s="129"/>
      <c r="EH859" s="129"/>
      <c r="EI859" s="129"/>
      <c r="EJ859" s="129"/>
      <c r="EK859" s="129"/>
      <c r="EL859" s="129"/>
      <c r="EM859" s="129"/>
      <c r="EN859" s="129"/>
      <c r="EO859" s="129"/>
      <c r="EP859" s="129"/>
      <c r="EQ859" s="129"/>
      <c r="ER859" s="129"/>
      <c r="ES859" s="129"/>
      <c r="ET859" s="129"/>
      <c r="EU859" s="129"/>
      <c r="EV859" s="129"/>
      <c r="EW859" s="129"/>
    </row>
    <row r="860" spans="1:153" ht="3" customHeight="1">
      <c r="A860" s="50"/>
      <c r="B860" s="292"/>
      <c r="C860" s="135"/>
      <c r="D860" s="291"/>
      <c r="E860" s="291"/>
      <c r="F860" s="136"/>
      <c r="G860" s="291"/>
      <c r="H860" s="291"/>
      <c r="I860" s="291"/>
      <c r="J860" s="291"/>
      <c r="K860" s="291"/>
      <c r="L860" s="291"/>
      <c r="M860" s="291"/>
      <c r="N860" s="291"/>
      <c r="O860" s="291"/>
      <c r="P860" s="291"/>
      <c r="Q860" s="291"/>
      <c r="R860" s="291"/>
      <c r="S860" s="291"/>
      <c r="T860" s="291"/>
      <c r="U860" s="378" t="s">
        <v>1129</v>
      </c>
      <c r="V860" s="379"/>
      <c r="W860" s="379"/>
      <c r="X860" s="379"/>
      <c r="Y860" s="379"/>
      <c r="Z860" s="379"/>
      <c r="AA860" s="379"/>
      <c r="AB860" s="379"/>
      <c r="AC860" s="379"/>
      <c r="AD860" s="379"/>
      <c r="AE860" s="379"/>
      <c r="AF860" s="379"/>
      <c r="AG860" s="379"/>
      <c r="AH860" s="379"/>
      <c r="AI860" s="379"/>
      <c r="AJ860" s="379"/>
      <c r="AK860" s="379"/>
      <c r="AL860" s="379"/>
      <c r="AM860" s="379"/>
      <c r="AN860" s="379"/>
      <c r="AO860" s="379"/>
      <c r="AP860" s="379"/>
      <c r="AQ860" s="379"/>
      <c r="AR860" s="379"/>
      <c r="AS860" s="379"/>
      <c r="AT860" s="379"/>
      <c r="AU860" s="379"/>
      <c r="AV860" s="379"/>
      <c r="AW860" s="379"/>
      <c r="AX860" s="379"/>
      <c r="AY860" s="379"/>
      <c r="AZ860" s="379"/>
      <c r="BA860" s="379"/>
      <c r="BB860" s="379"/>
      <c r="BC860" s="379"/>
      <c r="BD860" s="379"/>
      <c r="BE860" s="379"/>
      <c r="BF860" s="379"/>
      <c r="BG860" s="379"/>
      <c r="BH860" s="379"/>
      <c r="BI860" s="379"/>
      <c r="BJ860" s="380"/>
      <c r="BK860" s="200"/>
      <c r="BL860" s="129"/>
      <c r="BM860" s="160"/>
      <c r="BN860" s="129"/>
      <c r="BO860" s="129"/>
      <c r="BP860" s="129"/>
      <c r="BQ860" s="129"/>
      <c r="BR860" s="129"/>
      <c r="BS860" s="129"/>
      <c r="BT860" s="129"/>
      <c r="BU860" s="129"/>
      <c r="BV860" s="129"/>
      <c r="BW860" s="129"/>
      <c r="BX860" s="129"/>
      <c r="BY860" s="129"/>
      <c r="BZ860" s="129"/>
      <c r="CA860" s="129"/>
      <c r="CB860" s="129"/>
      <c r="CC860" s="129"/>
      <c r="CD860" s="129"/>
      <c r="CE860" s="129"/>
      <c r="CF860" s="129"/>
      <c r="CG860" s="129"/>
      <c r="CH860" s="129"/>
      <c r="CI860" s="129"/>
      <c r="CJ860" s="129"/>
      <c r="CK860" s="129"/>
      <c r="CL860" s="129"/>
      <c r="CM860" s="129"/>
      <c r="CN860" s="129"/>
      <c r="CO860" s="129"/>
      <c r="CP860" s="129"/>
      <c r="CQ860" s="129"/>
      <c r="CR860" s="129"/>
      <c r="CS860" s="129"/>
      <c r="CT860" s="129"/>
      <c r="CU860" s="129"/>
      <c r="CV860" s="129"/>
      <c r="CW860" s="129"/>
      <c r="CX860" s="129"/>
      <c r="CY860" s="129"/>
      <c r="CZ860" s="129"/>
      <c r="DA860" s="129"/>
      <c r="DB860" s="129"/>
      <c r="DC860" s="129"/>
      <c r="DD860" s="129"/>
      <c r="DE860" s="129"/>
      <c r="DF860" s="129"/>
      <c r="DG860" s="129"/>
      <c r="DH860" s="129"/>
      <c r="DI860" s="129"/>
      <c r="DJ860" s="129"/>
      <c r="DK860" s="129"/>
      <c r="DL860" s="129"/>
      <c r="DM860" s="129"/>
      <c r="DN860" s="129"/>
      <c r="DO860" s="129"/>
      <c r="DP860" s="129"/>
      <c r="DQ860" s="129"/>
      <c r="DR860" s="129"/>
      <c r="DS860" s="129"/>
      <c r="DT860" s="129"/>
      <c r="DU860" s="129"/>
      <c r="DV860" s="129"/>
      <c r="DW860" s="129"/>
      <c r="DX860" s="129"/>
      <c r="DY860" s="129"/>
      <c r="DZ860" s="129"/>
      <c r="EA860" s="129"/>
      <c r="EB860" s="129"/>
      <c r="EC860" s="129"/>
      <c r="ED860" s="129"/>
      <c r="EE860" s="129"/>
      <c r="EF860" s="129"/>
      <c r="EG860" s="129"/>
      <c r="EH860" s="129"/>
      <c r="EI860" s="129"/>
      <c r="EJ860" s="129"/>
      <c r="EK860" s="129"/>
      <c r="EL860" s="129"/>
      <c r="EM860" s="129"/>
      <c r="EN860" s="129"/>
      <c r="EO860" s="129"/>
      <c r="EP860" s="129"/>
      <c r="EQ860" s="129"/>
      <c r="ER860" s="129"/>
      <c r="ES860" s="129"/>
      <c r="ET860" s="129"/>
      <c r="EU860" s="129"/>
      <c r="EV860" s="129"/>
      <c r="EW860" s="129"/>
    </row>
    <row r="861" spans="1:153" ht="14.25" customHeight="1">
      <c r="A861" s="45"/>
      <c r="B861" s="133"/>
      <c r="C861" s="133" t="s">
        <v>34</v>
      </c>
      <c r="D861" s="126"/>
      <c r="E861" s="126"/>
      <c r="F861" s="137"/>
      <c r="G861" s="126"/>
      <c r="H861" s="126"/>
      <c r="I861" s="126"/>
      <c r="J861" s="126"/>
      <c r="K861" s="126"/>
      <c r="L861" s="126"/>
      <c r="M861" s="126"/>
      <c r="N861" s="126"/>
      <c r="O861" s="126"/>
      <c r="P861" s="126"/>
      <c r="Q861" s="126"/>
      <c r="R861" s="310" t="s">
        <v>3363</v>
      </c>
      <c r="S861" s="310"/>
      <c r="T861" s="310"/>
      <c r="U861" s="378"/>
      <c r="V861" s="379"/>
      <c r="W861" s="379"/>
      <c r="X861" s="379"/>
      <c r="Y861" s="379"/>
      <c r="Z861" s="379"/>
      <c r="AA861" s="379"/>
      <c r="AB861" s="379"/>
      <c r="AC861" s="379"/>
      <c r="AD861" s="379"/>
      <c r="AE861" s="379"/>
      <c r="AF861" s="379"/>
      <c r="AG861" s="379"/>
      <c r="AH861" s="379"/>
      <c r="AI861" s="379"/>
      <c r="AJ861" s="379"/>
      <c r="AK861" s="379"/>
      <c r="AL861" s="379"/>
      <c r="AM861" s="379"/>
      <c r="AN861" s="379"/>
      <c r="AO861" s="379"/>
      <c r="AP861" s="379"/>
      <c r="AQ861" s="379"/>
      <c r="AR861" s="379"/>
      <c r="AS861" s="379"/>
      <c r="AT861" s="379"/>
      <c r="AU861" s="379"/>
      <c r="AV861" s="379"/>
      <c r="AW861" s="379"/>
      <c r="AX861" s="379"/>
      <c r="AY861" s="379"/>
      <c r="AZ861" s="379"/>
      <c r="BA861" s="379"/>
      <c r="BB861" s="379"/>
      <c r="BC861" s="379"/>
      <c r="BD861" s="379"/>
      <c r="BE861" s="379"/>
      <c r="BF861" s="379"/>
      <c r="BG861" s="379"/>
      <c r="BH861" s="379"/>
      <c r="BI861" s="379"/>
      <c r="BJ861" s="380"/>
      <c r="BK861" s="200"/>
      <c r="BL861" s="130" t="str">
        <f>IF(BM861&lt;&gt;"","●","")</f>
        <v/>
      </c>
      <c r="BM861" s="132"/>
      <c r="BN861" s="129"/>
      <c r="BO861" s="129"/>
      <c r="BP861" s="129"/>
      <c r="BQ861" s="129"/>
      <c r="BR861" s="129"/>
      <c r="BS861" s="129"/>
      <c r="BT861" s="129"/>
      <c r="BU861" s="129"/>
      <c r="BV861" s="129"/>
      <c r="BW861" s="129"/>
      <c r="BX861" s="129"/>
      <c r="BY861" s="129"/>
      <c r="BZ861" s="129"/>
      <c r="CA861" s="129"/>
      <c r="CB861" s="129"/>
      <c r="CC861" s="129"/>
      <c r="CD861" s="129"/>
      <c r="CE861" s="129"/>
      <c r="CF861" s="129"/>
      <c r="CG861" s="129"/>
      <c r="CH861" s="129"/>
      <c r="CI861" s="129"/>
      <c r="CJ861" s="129"/>
      <c r="CK861" s="129"/>
      <c r="CL861" s="129"/>
      <c r="CM861" s="129"/>
      <c r="CN861" s="129"/>
      <c r="CO861" s="129"/>
      <c r="CP861" s="129"/>
      <c r="CQ861" s="129"/>
      <c r="CR861" s="129"/>
      <c r="CS861" s="129"/>
      <c r="CT861" s="129"/>
      <c r="CU861" s="129"/>
      <c r="CV861" s="131"/>
      <c r="CW861" s="131"/>
      <c r="CX861" s="131"/>
      <c r="CY861" s="129"/>
      <c r="CZ861" s="129"/>
      <c r="DA861" s="129"/>
      <c r="DB861" s="129"/>
      <c r="DC861" s="129"/>
      <c r="DD861" s="129"/>
      <c r="DE861" s="129"/>
      <c r="DF861" s="129"/>
      <c r="DG861" s="129"/>
      <c r="DH861" s="129"/>
      <c r="DI861" s="129"/>
      <c r="DJ861" s="129"/>
      <c r="DK861" s="129"/>
      <c r="DL861" s="129"/>
      <c r="DM861" s="129"/>
      <c r="DN861" s="129"/>
      <c r="DO861" s="129"/>
      <c r="DP861" s="129"/>
      <c r="DQ861" s="129"/>
      <c r="DR861" s="129"/>
      <c r="DS861" s="129"/>
      <c r="DT861" s="129"/>
      <c r="DU861" s="129"/>
      <c r="DV861" s="129"/>
      <c r="DW861" s="129"/>
      <c r="DX861" s="129"/>
      <c r="DY861" s="129"/>
      <c r="DZ861" s="129"/>
      <c r="EA861" s="129"/>
      <c r="EB861" s="129"/>
      <c r="EC861" s="129"/>
      <c r="ED861" s="129"/>
      <c r="EE861" s="129"/>
      <c r="EF861" s="129"/>
      <c r="EG861" s="129"/>
      <c r="EH861" s="129"/>
      <c r="EI861" s="129"/>
      <c r="EJ861" s="129"/>
      <c r="EK861" s="129"/>
      <c r="EL861" s="129"/>
      <c r="EM861" s="129"/>
      <c r="EN861" s="129"/>
      <c r="EO861" s="129"/>
      <c r="EP861" s="129"/>
      <c r="EQ861" s="129"/>
      <c r="ER861" s="129"/>
      <c r="ES861" s="129"/>
      <c r="ET861" s="129"/>
      <c r="EU861" s="129"/>
      <c r="EV861" s="129"/>
      <c r="EW861" s="129"/>
    </row>
    <row r="862" spans="1:153" ht="3" customHeight="1">
      <c r="A862" s="45"/>
      <c r="B862" s="133"/>
      <c r="C862" s="133"/>
      <c r="D862" s="126"/>
      <c r="E862" s="126"/>
      <c r="F862" s="137"/>
      <c r="G862" s="126"/>
      <c r="H862" s="126"/>
      <c r="I862" s="126"/>
      <c r="J862" s="126"/>
      <c r="K862" s="126"/>
      <c r="L862" s="126"/>
      <c r="M862" s="126"/>
      <c r="N862" s="126"/>
      <c r="O862" s="126"/>
      <c r="P862" s="126"/>
      <c r="Q862" s="126"/>
      <c r="R862" s="126"/>
      <c r="S862" s="126"/>
      <c r="T862" s="126"/>
      <c r="U862" s="378"/>
      <c r="V862" s="379"/>
      <c r="W862" s="379"/>
      <c r="X862" s="379"/>
      <c r="Y862" s="379"/>
      <c r="Z862" s="379"/>
      <c r="AA862" s="379"/>
      <c r="AB862" s="379"/>
      <c r="AC862" s="379"/>
      <c r="AD862" s="379"/>
      <c r="AE862" s="379"/>
      <c r="AF862" s="379"/>
      <c r="AG862" s="379"/>
      <c r="AH862" s="379"/>
      <c r="AI862" s="379"/>
      <c r="AJ862" s="379"/>
      <c r="AK862" s="379"/>
      <c r="AL862" s="379"/>
      <c r="AM862" s="379"/>
      <c r="AN862" s="379"/>
      <c r="AO862" s="379"/>
      <c r="AP862" s="379"/>
      <c r="AQ862" s="379"/>
      <c r="AR862" s="379"/>
      <c r="AS862" s="379"/>
      <c r="AT862" s="379"/>
      <c r="AU862" s="379"/>
      <c r="AV862" s="379"/>
      <c r="AW862" s="379"/>
      <c r="AX862" s="379"/>
      <c r="AY862" s="379"/>
      <c r="AZ862" s="379"/>
      <c r="BA862" s="379"/>
      <c r="BB862" s="379"/>
      <c r="BC862" s="379"/>
      <c r="BD862" s="379"/>
      <c r="BE862" s="379"/>
      <c r="BF862" s="379"/>
      <c r="BG862" s="379"/>
      <c r="BH862" s="379"/>
      <c r="BI862" s="379"/>
      <c r="BJ862" s="380"/>
      <c r="BK862" s="200"/>
      <c r="BL862" s="129"/>
      <c r="BM862" s="160"/>
      <c r="BN862" s="129"/>
      <c r="BO862" s="129"/>
      <c r="BP862" s="129"/>
      <c r="BQ862" s="129"/>
      <c r="BR862" s="129"/>
      <c r="BS862" s="129"/>
      <c r="BT862" s="129"/>
      <c r="BU862" s="129"/>
      <c r="BV862" s="129"/>
      <c r="BW862" s="129"/>
      <c r="BX862" s="129"/>
      <c r="BY862" s="129"/>
      <c r="BZ862" s="129"/>
      <c r="CA862" s="129"/>
      <c r="CB862" s="129"/>
      <c r="CC862" s="129"/>
      <c r="CD862" s="129"/>
      <c r="CE862" s="129"/>
      <c r="CF862" s="129"/>
      <c r="CG862" s="129"/>
      <c r="CH862" s="129"/>
      <c r="CI862" s="129"/>
      <c r="CJ862" s="129"/>
      <c r="CK862" s="129"/>
      <c r="CL862" s="129"/>
      <c r="CM862" s="129"/>
      <c r="CN862" s="129"/>
      <c r="CO862" s="129"/>
      <c r="CP862" s="129"/>
      <c r="CQ862" s="129"/>
      <c r="CR862" s="129"/>
      <c r="CS862" s="129"/>
      <c r="CT862" s="129"/>
      <c r="CU862" s="129"/>
      <c r="CV862" s="129"/>
      <c r="CW862" s="129"/>
      <c r="CX862" s="129"/>
      <c r="CY862" s="129"/>
      <c r="CZ862" s="129"/>
      <c r="DA862" s="129"/>
      <c r="DB862" s="129"/>
      <c r="DC862" s="129"/>
      <c r="DD862" s="129"/>
      <c r="DE862" s="129"/>
      <c r="DF862" s="129"/>
      <c r="DG862" s="129"/>
      <c r="DH862" s="129"/>
      <c r="DI862" s="129"/>
      <c r="DJ862" s="129"/>
      <c r="DK862" s="129"/>
      <c r="DL862" s="129"/>
      <c r="DM862" s="129"/>
      <c r="DN862" s="129"/>
      <c r="DO862" s="129"/>
      <c r="DP862" s="129"/>
      <c r="DQ862" s="129"/>
      <c r="DR862" s="129"/>
      <c r="DS862" s="129"/>
      <c r="DT862" s="129"/>
      <c r="DU862" s="129"/>
      <c r="DV862" s="129"/>
      <c r="DW862" s="129"/>
      <c r="DX862" s="129"/>
      <c r="DY862" s="129"/>
      <c r="DZ862" s="129"/>
      <c r="EA862" s="129"/>
      <c r="EB862" s="129"/>
      <c r="EC862" s="129"/>
      <c r="ED862" s="129"/>
      <c r="EE862" s="129"/>
      <c r="EF862" s="129"/>
      <c r="EG862" s="129"/>
      <c r="EH862" s="129"/>
      <c r="EI862" s="129"/>
      <c r="EJ862" s="129"/>
      <c r="EK862" s="129"/>
      <c r="EL862" s="129"/>
      <c r="EM862" s="129"/>
      <c r="EN862" s="129"/>
      <c r="EO862" s="129"/>
      <c r="EP862" s="129"/>
      <c r="EQ862" s="129"/>
      <c r="ER862" s="129"/>
      <c r="ES862" s="129"/>
      <c r="ET862" s="129"/>
      <c r="EU862" s="129"/>
      <c r="EV862" s="129"/>
      <c r="EW862" s="129"/>
    </row>
    <row r="863" spans="1:153" ht="3" customHeight="1">
      <c r="A863" s="50"/>
      <c r="B863" s="292"/>
      <c r="C863" s="135"/>
      <c r="D863" s="291"/>
      <c r="E863" s="291"/>
      <c r="F863" s="136"/>
      <c r="G863" s="291"/>
      <c r="H863" s="291"/>
      <c r="I863" s="291"/>
      <c r="J863" s="291"/>
      <c r="K863" s="291"/>
      <c r="L863" s="291"/>
      <c r="M863" s="291"/>
      <c r="N863" s="291"/>
      <c r="O863" s="291"/>
      <c r="P863" s="291"/>
      <c r="Q863" s="291"/>
      <c r="R863" s="291"/>
      <c r="S863" s="291"/>
      <c r="T863" s="291"/>
      <c r="U863" s="378" t="s">
        <v>1129</v>
      </c>
      <c r="V863" s="379"/>
      <c r="W863" s="379"/>
      <c r="X863" s="379"/>
      <c r="Y863" s="379"/>
      <c r="Z863" s="379"/>
      <c r="AA863" s="379"/>
      <c r="AB863" s="379"/>
      <c r="AC863" s="379"/>
      <c r="AD863" s="379"/>
      <c r="AE863" s="379"/>
      <c r="AF863" s="379"/>
      <c r="AG863" s="379"/>
      <c r="AH863" s="379"/>
      <c r="AI863" s="379"/>
      <c r="AJ863" s="379"/>
      <c r="AK863" s="379"/>
      <c r="AL863" s="379"/>
      <c r="AM863" s="379"/>
      <c r="AN863" s="379"/>
      <c r="AO863" s="379"/>
      <c r="AP863" s="379"/>
      <c r="AQ863" s="379"/>
      <c r="AR863" s="379"/>
      <c r="AS863" s="379"/>
      <c r="AT863" s="379"/>
      <c r="AU863" s="379"/>
      <c r="AV863" s="379"/>
      <c r="AW863" s="379"/>
      <c r="AX863" s="379"/>
      <c r="AY863" s="379"/>
      <c r="AZ863" s="379"/>
      <c r="BA863" s="379"/>
      <c r="BB863" s="379"/>
      <c r="BC863" s="379"/>
      <c r="BD863" s="379"/>
      <c r="BE863" s="379"/>
      <c r="BF863" s="379"/>
      <c r="BG863" s="379"/>
      <c r="BH863" s="379"/>
      <c r="BI863" s="379"/>
      <c r="BJ863" s="380"/>
      <c r="BK863" s="200"/>
      <c r="BL863" s="129"/>
      <c r="BM863" s="160"/>
      <c r="BN863" s="129"/>
      <c r="BO863" s="129"/>
      <c r="BP863" s="129"/>
      <c r="BQ863" s="129"/>
      <c r="BR863" s="129"/>
      <c r="BS863" s="129"/>
      <c r="BT863" s="129"/>
      <c r="BU863" s="129"/>
      <c r="BV863" s="129"/>
      <c r="BW863" s="129"/>
      <c r="BX863" s="129"/>
      <c r="BY863" s="129"/>
      <c r="BZ863" s="129"/>
      <c r="CA863" s="129"/>
      <c r="CB863" s="129"/>
      <c r="CC863" s="129"/>
      <c r="CD863" s="129"/>
      <c r="CE863" s="129"/>
      <c r="CF863" s="129"/>
      <c r="CG863" s="129"/>
      <c r="CH863" s="129"/>
      <c r="CI863" s="129"/>
      <c r="CJ863" s="129"/>
      <c r="CK863" s="129"/>
      <c r="CL863" s="129"/>
      <c r="CM863" s="129"/>
      <c r="CN863" s="129"/>
      <c r="CO863" s="129"/>
      <c r="CP863" s="129"/>
      <c r="CQ863" s="129"/>
      <c r="CR863" s="129"/>
      <c r="CS863" s="129"/>
      <c r="CT863" s="129"/>
      <c r="CU863" s="129"/>
      <c r="CV863" s="129"/>
      <c r="CW863" s="129"/>
      <c r="CX863" s="129"/>
      <c r="CY863" s="129"/>
      <c r="CZ863" s="129"/>
      <c r="DA863" s="129"/>
      <c r="DB863" s="129"/>
      <c r="DC863" s="129"/>
      <c r="DD863" s="129"/>
      <c r="DE863" s="129"/>
      <c r="DF863" s="129"/>
      <c r="DG863" s="129"/>
      <c r="DH863" s="129"/>
      <c r="DI863" s="129"/>
      <c r="DJ863" s="129"/>
      <c r="DK863" s="129"/>
      <c r="DL863" s="129"/>
      <c r="DM863" s="129"/>
      <c r="DN863" s="129"/>
      <c r="DO863" s="129"/>
      <c r="DP863" s="129"/>
      <c r="DQ863" s="129"/>
      <c r="DR863" s="129"/>
      <c r="DS863" s="129"/>
      <c r="DT863" s="129"/>
      <c r="DU863" s="129"/>
      <c r="DV863" s="129"/>
      <c r="DW863" s="129"/>
      <c r="DX863" s="129"/>
      <c r="DY863" s="129"/>
      <c r="DZ863" s="129"/>
      <c r="EA863" s="129"/>
      <c r="EB863" s="129"/>
      <c r="EC863" s="129"/>
      <c r="ED863" s="129"/>
      <c r="EE863" s="129"/>
      <c r="EF863" s="129"/>
      <c r="EG863" s="129"/>
      <c r="EH863" s="129"/>
      <c r="EI863" s="129"/>
      <c r="EJ863" s="129"/>
      <c r="EK863" s="129"/>
      <c r="EL863" s="129"/>
      <c r="EM863" s="129"/>
      <c r="EN863" s="129"/>
      <c r="EO863" s="129"/>
      <c r="EP863" s="129"/>
      <c r="EQ863" s="129"/>
      <c r="ER863" s="129"/>
      <c r="ES863" s="129"/>
      <c r="ET863" s="129"/>
      <c r="EU863" s="129"/>
      <c r="EV863" s="129"/>
      <c r="EW863" s="129"/>
    </row>
    <row r="864" spans="1:153" ht="14.25" customHeight="1">
      <c r="A864" s="45"/>
      <c r="B864" s="133"/>
      <c r="C864" s="133" t="s">
        <v>36</v>
      </c>
      <c r="D864" s="126"/>
      <c r="E864" s="126"/>
      <c r="F864" s="137"/>
      <c r="G864" s="126"/>
      <c r="H864" s="126"/>
      <c r="I864" s="126"/>
      <c r="J864" s="126"/>
      <c r="K864" s="126"/>
      <c r="L864" s="126"/>
      <c r="M864" s="126"/>
      <c r="N864" s="126"/>
      <c r="O864" s="126"/>
      <c r="P864" s="126"/>
      <c r="Q864" s="126"/>
      <c r="R864" s="310" t="s">
        <v>3364</v>
      </c>
      <c r="S864" s="310"/>
      <c r="T864" s="310"/>
      <c r="U864" s="378"/>
      <c r="V864" s="379"/>
      <c r="W864" s="379"/>
      <c r="X864" s="379"/>
      <c r="Y864" s="379"/>
      <c r="Z864" s="379"/>
      <c r="AA864" s="379"/>
      <c r="AB864" s="379"/>
      <c r="AC864" s="379"/>
      <c r="AD864" s="379"/>
      <c r="AE864" s="379"/>
      <c r="AF864" s="379"/>
      <c r="AG864" s="379"/>
      <c r="AH864" s="379"/>
      <c r="AI864" s="379"/>
      <c r="AJ864" s="379"/>
      <c r="AK864" s="379"/>
      <c r="AL864" s="379"/>
      <c r="AM864" s="379"/>
      <c r="AN864" s="379"/>
      <c r="AO864" s="379"/>
      <c r="AP864" s="379"/>
      <c r="AQ864" s="379"/>
      <c r="AR864" s="379"/>
      <c r="AS864" s="379"/>
      <c r="AT864" s="379"/>
      <c r="AU864" s="379"/>
      <c r="AV864" s="379"/>
      <c r="AW864" s="379"/>
      <c r="AX864" s="379"/>
      <c r="AY864" s="379"/>
      <c r="AZ864" s="379"/>
      <c r="BA864" s="379"/>
      <c r="BB864" s="379"/>
      <c r="BC864" s="379"/>
      <c r="BD864" s="379"/>
      <c r="BE864" s="379"/>
      <c r="BF864" s="379"/>
      <c r="BG864" s="379"/>
      <c r="BH864" s="379"/>
      <c r="BI864" s="379"/>
      <c r="BJ864" s="380"/>
      <c r="BK864" s="200"/>
      <c r="BL864" s="130" t="str">
        <f>IF(BM864&lt;&gt;"","●","")</f>
        <v/>
      </c>
      <c r="BM864" s="132"/>
      <c r="BN864" s="129"/>
      <c r="BO864" s="129"/>
      <c r="BP864" s="129"/>
      <c r="BQ864" s="129"/>
      <c r="BR864" s="129"/>
      <c r="BS864" s="129"/>
      <c r="BT864" s="129"/>
      <c r="BU864" s="129"/>
      <c r="BV864" s="129"/>
      <c r="BW864" s="129"/>
      <c r="BX864" s="129"/>
      <c r="BY864" s="129"/>
      <c r="BZ864" s="129"/>
      <c r="CA864" s="129"/>
      <c r="CB864" s="129"/>
      <c r="CC864" s="129"/>
      <c r="CD864" s="129"/>
      <c r="CE864" s="129"/>
      <c r="CF864" s="129"/>
      <c r="CG864" s="129"/>
      <c r="CH864" s="129"/>
      <c r="CI864" s="129"/>
      <c r="CJ864" s="129"/>
      <c r="CK864" s="129"/>
      <c r="CL864" s="129"/>
      <c r="CM864" s="129"/>
      <c r="CN864" s="129"/>
      <c r="CO864" s="129"/>
      <c r="CP864" s="129"/>
      <c r="CQ864" s="129"/>
      <c r="CR864" s="129"/>
      <c r="CS864" s="129"/>
      <c r="CT864" s="129"/>
      <c r="CU864" s="129"/>
      <c r="CV864" s="131"/>
      <c r="CW864" s="131"/>
      <c r="CX864" s="131"/>
      <c r="CY864" s="129"/>
      <c r="CZ864" s="129"/>
      <c r="DA864" s="129"/>
      <c r="DB864" s="129"/>
      <c r="DC864" s="129"/>
      <c r="DD864" s="129"/>
      <c r="DE864" s="129"/>
      <c r="DF864" s="129"/>
      <c r="DG864" s="129"/>
      <c r="DH864" s="129"/>
      <c r="DI864" s="129"/>
      <c r="DJ864" s="129"/>
      <c r="DK864" s="129"/>
      <c r="DL864" s="129"/>
      <c r="DM864" s="129"/>
      <c r="DN864" s="129"/>
      <c r="DO864" s="129"/>
      <c r="DP864" s="129"/>
      <c r="DQ864" s="129"/>
      <c r="DR864" s="129"/>
      <c r="DS864" s="129"/>
      <c r="DT864" s="129"/>
      <c r="DU864" s="129"/>
      <c r="DV864" s="129"/>
      <c r="DW864" s="129"/>
      <c r="DX864" s="129"/>
      <c r="DY864" s="129"/>
      <c r="DZ864" s="129"/>
      <c r="EA864" s="129"/>
      <c r="EB864" s="129"/>
      <c r="EC864" s="129"/>
      <c r="ED864" s="129"/>
      <c r="EE864" s="129"/>
      <c r="EF864" s="129"/>
      <c r="EG864" s="129"/>
      <c r="EH864" s="129"/>
      <c r="EI864" s="129"/>
      <c r="EJ864" s="129"/>
      <c r="EK864" s="129"/>
      <c r="EL864" s="129"/>
      <c r="EM864" s="129"/>
      <c r="EN864" s="129"/>
      <c r="EO864" s="129"/>
      <c r="EP864" s="129"/>
      <c r="EQ864" s="129"/>
      <c r="ER864" s="129"/>
      <c r="ES864" s="129"/>
      <c r="ET864" s="129"/>
      <c r="EU864" s="129"/>
      <c r="EV864" s="129"/>
      <c r="EW864" s="129"/>
    </row>
    <row r="865" spans="1:153" ht="3" customHeight="1">
      <c r="A865" s="45"/>
      <c r="B865" s="133"/>
      <c r="C865" s="133"/>
      <c r="D865" s="126"/>
      <c r="E865" s="126"/>
      <c r="F865" s="137"/>
      <c r="G865" s="126"/>
      <c r="H865" s="126"/>
      <c r="I865" s="126"/>
      <c r="J865" s="126"/>
      <c r="K865" s="126"/>
      <c r="L865" s="126"/>
      <c r="M865" s="126"/>
      <c r="N865" s="126"/>
      <c r="O865" s="126"/>
      <c r="P865" s="126"/>
      <c r="Q865" s="126"/>
      <c r="R865" s="126"/>
      <c r="S865" s="126"/>
      <c r="T865" s="126"/>
      <c r="U865" s="378"/>
      <c r="V865" s="379"/>
      <c r="W865" s="379"/>
      <c r="X865" s="379"/>
      <c r="Y865" s="379"/>
      <c r="Z865" s="379"/>
      <c r="AA865" s="379"/>
      <c r="AB865" s="379"/>
      <c r="AC865" s="379"/>
      <c r="AD865" s="379"/>
      <c r="AE865" s="379"/>
      <c r="AF865" s="379"/>
      <c r="AG865" s="379"/>
      <c r="AH865" s="379"/>
      <c r="AI865" s="379"/>
      <c r="AJ865" s="379"/>
      <c r="AK865" s="379"/>
      <c r="AL865" s="379"/>
      <c r="AM865" s="379"/>
      <c r="AN865" s="379"/>
      <c r="AO865" s="379"/>
      <c r="AP865" s="379"/>
      <c r="AQ865" s="379"/>
      <c r="AR865" s="379"/>
      <c r="AS865" s="379"/>
      <c r="AT865" s="379"/>
      <c r="AU865" s="379"/>
      <c r="AV865" s="379"/>
      <c r="AW865" s="379"/>
      <c r="AX865" s="379"/>
      <c r="AY865" s="379"/>
      <c r="AZ865" s="379"/>
      <c r="BA865" s="379"/>
      <c r="BB865" s="379"/>
      <c r="BC865" s="379"/>
      <c r="BD865" s="379"/>
      <c r="BE865" s="379"/>
      <c r="BF865" s="379"/>
      <c r="BG865" s="379"/>
      <c r="BH865" s="379"/>
      <c r="BI865" s="379"/>
      <c r="BJ865" s="380"/>
      <c r="BK865" s="200"/>
      <c r="BL865" s="129"/>
      <c r="BM865" s="160"/>
      <c r="BN865" s="129"/>
      <c r="BO865" s="129"/>
      <c r="BP865" s="129"/>
      <c r="BQ865" s="129"/>
      <c r="BR865" s="129"/>
      <c r="BS865" s="129"/>
      <c r="BT865" s="129"/>
      <c r="BU865" s="129"/>
      <c r="BV865" s="129"/>
      <c r="BW865" s="129"/>
      <c r="BX865" s="129"/>
      <c r="BY865" s="129"/>
      <c r="BZ865" s="129"/>
      <c r="CA865" s="129"/>
      <c r="CB865" s="129"/>
      <c r="CC865" s="129"/>
      <c r="CD865" s="129"/>
      <c r="CE865" s="129"/>
      <c r="CF865" s="129"/>
      <c r="CG865" s="129"/>
      <c r="CH865" s="129"/>
      <c r="CI865" s="129"/>
      <c r="CJ865" s="129"/>
      <c r="CK865" s="129"/>
      <c r="CL865" s="129"/>
      <c r="CM865" s="129"/>
      <c r="CN865" s="129"/>
      <c r="CO865" s="129"/>
      <c r="CP865" s="129"/>
      <c r="CQ865" s="129"/>
      <c r="CR865" s="129"/>
      <c r="CS865" s="129"/>
      <c r="CT865" s="129"/>
      <c r="CU865" s="129"/>
      <c r="CV865" s="129"/>
      <c r="CW865" s="129"/>
      <c r="CX865" s="129"/>
      <c r="CY865" s="129"/>
      <c r="CZ865" s="129"/>
      <c r="DA865" s="129"/>
      <c r="DB865" s="129"/>
      <c r="DC865" s="129"/>
      <c r="DD865" s="129"/>
      <c r="DE865" s="129"/>
      <c r="DF865" s="129"/>
      <c r="DG865" s="129"/>
      <c r="DH865" s="129"/>
      <c r="DI865" s="129"/>
      <c r="DJ865" s="129"/>
      <c r="DK865" s="129"/>
      <c r="DL865" s="129"/>
      <c r="DM865" s="129"/>
      <c r="DN865" s="129"/>
      <c r="DO865" s="129"/>
      <c r="DP865" s="129"/>
      <c r="DQ865" s="129"/>
      <c r="DR865" s="129"/>
      <c r="DS865" s="129"/>
      <c r="DT865" s="129"/>
      <c r="DU865" s="129"/>
      <c r="DV865" s="129"/>
      <c r="DW865" s="129"/>
      <c r="DX865" s="129"/>
      <c r="DY865" s="129"/>
      <c r="DZ865" s="129"/>
      <c r="EA865" s="129"/>
      <c r="EB865" s="129"/>
      <c r="EC865" s="129"/>
      <c r="ED865" s="129"/>
      <c r="EE865" s="129"/>
      <c r="EF865" s="129"/>
      <c r="EG865" s="129"/>
      <c r="EH865" s="129"/>
      <c r="EI865" s="129"/>
      <c r="EJ865" s="129"/>
      <c r="EK865" s="129"/>
      <c r="EL865" s="129"/>
      <c r="EM865" s="129"/>
      <c r="EN865" s="129"/>
      <c r="EO865" s="129"/>
      <c r="EP865" s="129"/>
      <c r="EQ865" s="129"/>
      <c r="ER865" s="129"/>
      <c r="ES865" s="129"/>
      <c r="ET865" s="129"/>
      <c r="EU865" s="129"/>
      <c r="EV865" s="129"/>
      <c r="EW865" s="129"/>
    </row>
    <row r="866" spans="1:153" ht="3" customHeight="1">
      <c r="A866" s="50"/>
      <c r="B866" s="292"/>
      <c r="C866" s="135"/>
      <c r="D866" s="291"/>
      <c r="E866" s="291"/>
      <c r="F866" s="136"/>
      <c r="G866" s="291"/>
      <c r="H866" s="291"/>
      <c r="I866" s="291"/>
      <c r="J866" s="291"/>
      <c r="K866" s="291"/>
      <c r="L866" s="291"/>
      <c r="M866" s="291"/>
      <c r="N866" s="291"/>
      <c r="O866" s="291"/>
      <c r="P866" s="291"/>
      <c r="Q866" s="291"/>
      <c r="R866" s="291"/>
      <c r="S866" s="291"/>
      <c r="T866" s="291"/>
      <c r="U866" s="378" t="s">
        <v>1129</v>
      </c>
      <c r="V866" s="379"/>
      <c r="W866" s="379"/>
      <c r="X866" s="379"/>
      <c r="Y866" s="379"/>
      <c r="Z866" s="379"/>
      <c r="AA866" s="379"/>
      <c r="AB866" s="379"/>
      <c r="AC866" s="379"/>
      <c r="AD866" s="379"/>
      <c r="AE866" s="379"/>
      <c r="AF866" s="379"/>
      <c r="AG866" s="379"/>
      <c r="AH866" s="379"/>
      <c r="AI866" s="379"/>
      <c r="AJ866" s="379"/>
      <c r="AK866" s="379"/>
      <c r="AL866" s="379"/>
      <c r="AM866" s="379"/>
      <c r="AN866" s="379"/>
      <c r="AO866" s="379"/>
      <c r="AP866" s="379"/>
      <c r="AQ866" s="379"/>
      <c r="AR866" s="379"/>
      <c r="AS866" s="379"/>
      <c r="AT866" s="379"/>
      <c r="AU866" s="379"/>
      <c r="AV866" s="379"/>
      <c r="AW866" s="379"/>
      <c r="AX866" s="379"/>
      <c r="AY866" s="379"/>
      <c r="AZ866" s="379"/>
      <c r="BA866" s="379"/>
      <c r="BB866" s="379"/>
      <c r="BC866" s="379"/>
      <c r="BD866" s="379"/>
      <c r="BE866" s="379"/>
      <c r="BF866" s="379"/>
      <c r="BG866" s="379"/>
      <c r="BH866" s="379"/>
      <c r="BI866" s="379"/>
      <c r="BJ866" s="380"/>
      <c r="BK866" s="200"/>
      <c r="BL866" s="129"/>
      <c r="BM866" s="160"/>
      <c r="BN866" s="129"/>
      <c r="BO866" s="129"/>
      <c r="BP866" s="129"/>
      <c r="BQ866" s="129"/>
      <c r="BR866" s="129"/>
      <c r="BS866" s="129"/>
      <c r="BT866" s="129"/>
      <c r="BU866" s="129"/>
      <c r="BV866" s="129"/>
      <c r="BW866" s="129"/>
      <c r="BX866" s="129"/>
      <c r="BY866" s="129"/>
      <c r="BZ866" s="129"/>
      <c r="CA866" s="129"/>
      <c r="CB866" s="129"/>
      <c r="CC866" s="129"/>
      <c r="CD866" s="129"/>
      <c r="CE866" s="129"/>
      <c r="CF866" s="129"/>
      <c r="CG866" s="129"/>
      <c r="CH866" s="129"/>
      <c r="CI866" s="129"/>
      <c r="CJ866" s="129"/>
      <c r="CK866" s="129"/>
      <c r="CL866" s="129"/>
      <c r="CM866" s="129"/>
      <c r="CN866" s="129"/>
      <c r="CO866" s="129"/>
      <c r="CP866" s="129"/>
      <c r="CQ866" s="129"/>
      <c r="CR866" s="129"/>
      <c r="CS866" s="129"/>
      <c r="CT866" s="129"/>
      <c r="CU866" s="129"/>
      <c r="CV866" s="129"/>
      <c r="CW866" s="129"/>
      <c r="CX866" s="129"/>
      <c r="CY866" s="129"/>
      <c r="CZ866" s="129"/>
      <c r="DA866" s="129"/>
      <c r="DB866" s="129"/>
      <c r="DC866" s="129"/>
      <c r="DD866" s="129"/>
      <c r="DE866" s="129"/>
      <c r="DF866" s="129"/>
      <c r="DG866" s="129"/>
      <c r="DH866" s="129"/>
      <c r="DI866" s="129"/>
      <c r="DJ866" s="129"/>
      <c r="DK866" s="129"/>
      <c r="DL866" s="129"/>
      <c r="DM866" s="129"/>
      <c r="DN866" s="129"/>
      <c r="DO866" s="129"/>
      <c r="DP866" s="129"/>
      <c r="DQ866" s="129"/>
      <c r="DR866" s="129"/>
      <c r="DS866" s="129"/>
      <c r="DT866" s="129"/>
      <c r="DU866" s="129"/>
      <c r="DV866" s="129"/>
      <c r="DW866" s="129"/>
      <c r="DX866" s="129"/>
      <c r="DY866" s="129"/>
      <c r="DZ866" s="129"/>
      <c r="EA866" s="129"/>
      <c r="EB866" s="129"/>
      <c r="EC866" s="129"/>
      <c r="ED866" s="129"/>
      <c r="EE866" s="129"/>
      <c r="EF866" s="129"/>
      <c r="EG866" s="129"/>
      <c r="EH866" s="129"/>
      <c r="EI866" s="129"/>
      <c r="EJ866" s="129"/>
      <c r="EK866" s="129"/>
      <c r="EL866" s="129"/>
      <c r="EM866" s="129"/>
      <c r="EN866" s="129"/>
      <c r="EO866" s="129"/>
      <c r="EP866" s="129"/>
      <c r="EQ866" s="129"/>
      <c r="ER866" s="129"/>
      <c r="ES866" s="129"/>
      <c r="ET866" s="129"/>
      <c r="EU866" s="129"/>
      <c r="EV866" s="129"/>
      <c r="EW866" s="129"/>
    </row>
    <row r="867" spans="1:153" ht="14.25" customHeight="1">
      <c r="A867" s="45"/>
      <c r="B867" s="126"/>
      <c r="C867" s="133" t="s">
        <v>37</v>
      </c>
      <c r="D867" s="126"/>
      <c r="E867" s="126"/>
      <c r="F867" s="137"/>
      <c r="G867" s="126"/>
      <c r="H867" s="126"/>
      <c r="I867" s="126"/>
      <c r="J867" s="126"/>
      <c r="K867" s="126"/>
      <c r="L867" s="126"/>
      <c r="M867" s="126"/>
      <c r="N867" s="126"/>
      <c r="O867" s="126"/>
      <c r="P867" s="126"/>
      <c r="Q867" s="126"/>
      <c r="R867" s="310" t="s">
        <v>3365</v>
      </c>
      <c r="S867" s="310"/>
      <c r="T867" s="310"/>
      <c r="U867" s="378"/>
      <c r="V867" s="379"/>
      <c r="W867" s="379"/>
      <c r="X867" s="379"/>
      <c r="Y867" s="379"/>
      <c r="Z867" s="379"/>
      <c r="AA867" s="379"/>
      <c r="AB867" s="379"/>
      <c r="AC867" s="379"/>
      <c r="AD867" s="379"/>
      <c r="AE867" s="379"/>
      <c r="AF867" s="379"/>
      <c r="AG867" s="379"/>
      <c r="AH867" s="379"/>
      <c r="AI867" s="379"/>
      <c r="AJ867" s="379"/>
      <c r="AK867" s="379"/>
      <c r="AL867" s="379"/>
      <c r="AM867" s="379"/>
      <c r="AN867" s="379"/>
      <c r="AO867" s="379"/>
      <c r="AP867" s="379"/>
      <c r="AQ867" s="379"/>
      <c r="AR867" s="379"/>
      <c r="AS867" s="379"/>
      <c r="AT867" s="379"/>
      <c r="AU867" s="379"/>
      <c r="AV867" s="379"/>
      <c r="AW867" s="379"/>
      <c r="AX867" s="379"/>
      <c r="AY867" s="379"/>
      <c r="AZ867" s="379"/>
      <c r="BA867" s="379"/>
      <c r="BB867" s="379"/>
      <c r="BC867" s="379"/>
      <c r="BD867" s="379"/>
      <c r="BE867" s="379"/>
      <c r="BF867" s="379"/>
      <c r="BG867" s="379"/>
      <c r="BH867" s="379"/>
      <c r="BI867" s="379"/>
      <c r="BJ867" s="380"/>
      <c r="BK867" s="200"/>
      <c r="BL867" s="130" t="str">
        <f>IF(BM867&lt;&gt;"","●","")</f>
        <v/>
      </c>
      <c r="BM867" s="132"/>
      <c r="BN867" s="129"/>
      <c r="BO867" s="129"/>
      <c r="BP867" s="129"/>
      <c r="BQ867" s="129"/>
      <c r="BR867" s="129"/>
      <c r="BS867" s="129"/>
      <c r="BT867" s="129"/>
      <c r="BU867" s="129"/>
      <c r="BV867" s="129"/>
      <c r="BW867" s="129"/>
      <c r="BX867" s="129"/>
      <c r="BY867" s="129"/>
      <c r="BZ867" s="129"/>
      <c r="CA867" s="129"/>
      <c r="CB867" s="129"/>
      <c r="CC867" s="129"/>
      <c r="CD867" s="129"/>
      <c r="CE867" s="129"/>
      <c r="CF867" s="129"/>
      <c r="CG867" s="129"/>
      <c r="CH867" s="129"/>
      <c r="CI867" s="129"/>
      <c r="CJ867" s="129"/>
      <c r="CK867" s="129"/>
      <c r="CL867" s="129"/>
      <c r="CM867" s="129"/>
      <c r="CN867" s="129"/>
      <c r="CO867" s="129"/>
      <c r="CP867" s="129"/>
      <c r="CQ867" s="129"/>
      <c r="CR867" s="129"/>
      <c r="CS867" s="129"/>
      <c r="CT867" s="129"/>
      <c r="CU867" s="129"/>
      <c r="CV867" s="131"/>
      <c r="CW867" s="131"/>
      <c r="CX867" s="131"/>
      <c r="CY867" s="129"/>
      <c r="CZ867" s="129"/>
      <c r="DA867" s="129"/>
      <c r="DB867" s="129"/>
      <c r="DC867" s="129"/>
      <c r="DD867" s="129"/>
      <c r="DE867" s="129"/>
      <c r="DF867" s="129"/>
      <c r="DG867" s="129"/>
      <c r="DH867" s="129"/>
      <c r="DI867" s="129"/>
      <c r="DJ867" s="129"/>
      <c r="DK867" s="129"/>
      <c r="DL867" s="129"/>
      <c r="DM867" s="129"/>
      <c r="DN867" s="129"/>
      <c r="DO867" s="129"/>
      <c r="DP867" s="129"/>
      <c r="DQ867" s="129"/>
      <c r="DR867" s="129"/>
      <c r="DS867" s="129"/>
      <c r="DT867" s="129"/>
      <c r="DU867" s="129"/>
      <c r="DV867" s="129"/>
      <c r="DW867" s="129"/>
      <c r="DX867" s="129"/>
      <c r="DY867" s="129"/>
      <c r="DZ867" s="129"/>
      <c r="EA867" s="129"/>
      <c r="EB867" s="129"/>
      <c r="EC867" s="129"/>
      <c r="ED867" s="129"/>
      <c r="EE867" s="129"/>
      <c r="EF867" s="129"/>
      <c r="EG867" s="129"/>
      <c r="EH867" s="129"/>
      <c r="EI867" s="129"/>
      <c r="EJ867" s="129"/>
      <c r="EK867" s="129"/>
      <c r="EL867" s="129"/>
      <c r="EM867" s="129"/>
      <c r="EN867" s="129"/>
      <c r="EO867" s="129"/>
      <c r="EP867" s="129"/>
      <c r="EQ867" s="129"/>
      <c r="ER867" s="129"/>
      <c r="ES867" s="129"/>
      <c r="ET867" s="129"/>
      <c r="EU867" s="129"/>
      <c r="EV867" s="129"/>
      <c r="EW867" s="129"/>
    </row>
    <row r="868" spans="1:153" ht="3" customHeight="1" thickBot="1">
      <c r="A868" s="47"/>
      <c r="B868" s="127"/>
      <c r="C868" s="37"/>
      <c r="D868" s="127"/>
      <c r="E868" s="127"/>
      <c r="F868" s="134"/>
      <c r="G868" s="127"/>
      <c r="H868" s="127"/>
      <c r="I868" s="127"/>
      <c r="J868" s="127"/>
      <c r="K868" s="127"/>
      <c r="L868" s="127"/>
      <c r="M868" s="127"/>
      <c r="N868" s="127"/>
      <c r="O868" s="127"/>
      <c r="P868" s="127"/>
      <c r="Q868" s="127"/>
      <c r="R868" s="127"/>
      <c r="S868" s="127"/>
      <c r="T868" s="138"/>
      <c r="U868" s="378"/>
      <c r="V868" s="379"/>
      <c r="W868" s="379"/>
      <c r="X868" s="379"/>
      <c r="Y868" s="379"/>
      <c r="Z868" s="379"/>
      <c r="AA868" s="379"/>
      <c r="AB868" s="379"/>
      <c r="AC868" s="379"/>
      <c r="AD868" s="379"/>
      <c r="AE868" s="379"/>
      <c r="AF868" s="379"/>
      <c r="AG868" s="379"/>
      <c r="AH868" s="379"/>
      <c r="AI868" s="379"/>
      <c r="AJ868" s="379"/>
      <c r="AK868" s="379"/>
      <c r="AL868" s="379"/>
      <c r="AM868" s="379"/>
      <c r="AN868" s="379"/>
      <c r="AO868" s="379"/>
      <c r="AP868" s="379"/>
      <c r="AQ868" s="379"/>
      <c r="AR868" s="379"/>
      <c r="AS868" s="379"/>
      <c r="AT868" s="379"/>
      <c r="AU868" s="379"/>
      <c r="AV868" s="379"/>
      <c r="AW868" s="379"/>
      <c r="AX868" s="379"/>
      <c r="AY868" s="379"/>
      <c r="AZ868" s="379"/>
      <c r="BA868" s="379"/>
      <c r="BB868" s="379"/>
      <c r="BC868" s="379"/>
      <c r="BD868" s="379"/>
      <c r="BE868" s="379"/>
      <c r="BF868" s="379"/>
      <c r="BG868" s="379"/>
      <c r="BH868" s="379"/>
      <c r="BI868" s="379"/>
      <c r="BJ868" s="380"/>
      <c r="BK868" s="200"/>
      <c r="BL868" s="129"/>
      <c r="BM868" s="160"/>
      <c r="BN868" s="129"/>
      <c r="BO868" s="129"/>
      <c r="BP868" s="129"/>
      <c r="BQ868" s="129"/>
      <c r="BR868" s="129"/>
      <c r="BS868" s="129"/>
      <c r="BT868" s="129"/>
      <c r="BU868" s="129"/>
      <c r="BV868" s="129"/>
      <c r="BW868" s="129"/>
      <c r="BX868" s="129"/>
      <c r="BY868" s="129"/>
      <c r="BZ868" s="129"/>
      <c r="CA868" s="129"/>
      <c r="CB868" s="129"/>
      <c r="CC868" s="129"/>
      <c r="CD868" s="129"/>
      <c r="CE868" s="129"/>
      <c r="CF868" s="129"/>
      <c r="CG868" s="129"/>
      <c r="CH868" s="129"/>
      <c r="CI868" s="129"/>
      <c r="CJ868" s="129"/>
      <c r="CK868" s="129"/>
      <c r="CL868" s="129"/>
      <c r="CM868" s="129"/>
      <c r="CN868" s="129"/>
      <c r="CO868" s="129"/>
      <c r="CP868" s="129"/>
      <c r="CQ868" s="129"/>
      <c r="CR868" s="129"/>
      <c r="CS868" s="129"/>
      <c r="CT868" s="129"/>
      <c r="CU868" s="129"/>
      <c r="CV868" s="129"/>
      <c r="CW868" s="129"/>
      <c r="CX868" s="129"/>
      <c r="CY868" s="129"/>
      <c r="CZ868" s="129"/>
      <c r="DA868" s="129"/>
      <c r="DB868" s="129"/>
      <c r="DC868" s="129"/>
      <c r="DD868" s="129"/>
      <c r="DE868" s="129"/>
      <c r="DF868" s="129"/>
      <c r="DG868" s="129"/>
      <c r="DH868" s="129"/>
      <c r="DI868" s="129"/>
      <c r="DJ868" s="129"/>
      <c r="DK868" s="129"/>
      <c r="DL868" s="129"/>
      <c r="DM868" s="129"/>
      <c r="DN868" s="129"/>
      <c r="DO868" s="129"/>
      <c r="DP868" s="129"/>
      <c r="DQ868" s="129"/>
      <c r="DR868" s="129"/>
      <c r="DS868" s="129"/>
      <c r="DT868" s="129"/>
      <c r="DU868" s="129"/>
      <c r="DV868" s="129"/>
      <c r="DW868" s="129"/>
      <c r="DX868" s="129"/>
      <c r="DY868" s="129"/>
      <c r="DZ868" s="129"/>
      <c r="EA868" s="129"/>
      <c r="EB868" s="129"/>
      <c r="EC868" s="129"/>
      <c r="ED868" s="129"/>
      <c r="EE868" s="129"/>
      <c r="EF868" s="129"/>
      <c r="EG868" s="129"/>
      <c r="EH868" s="129"/>
      <c r="EI868" s="129"/>
      <c r="EJ868" s="129"/>
      <c r="EK868" s="129"/>
      <c r="EL868" s="129"/>
      <c r="EM868" s="129"/>
      <c r="EN868" s="129"/>
      <c r="EO868" s="129"/>
      <c r="EP868" s="129"/>
      <c r="EQ868" s="129"/>
      <c r="ER868" s="129"/>
      <c r="ES868" s="129"/>
      <c r="ET868" s="129"/>
      <c r="EU868" s="129"/>
      <c r="EV868" s="129"/>
      <c r="EW868" s="129"/>
    </row>
    <row r="869" spans="1:153" ht="2.25" customHeight="1">
      <c r="A869" s="321" t="s">
        <v>96</v>
      </c>
      <c r="B869" s="322"/>
      <c r="C869" s="322"/>
      <c r="D869" s="322"/>
      <c r="E869" s="322"/>
      <c r="F869" s="322"/>
      <c r="G869" s="322"/>
      <c r="H869" s="322"/>
      <c r="I869" s="322"/>
      <c r="J869" s="322"/>
      <c r="K869" s="322"/>
      <c r="L869" s="322"/>
      <c r="M869" s="322"/>
      <c r="N869" s="322"/>
      <c r="O869" s="322"/>
      <c r="P869" s="322"/>
      <c r="Q869" s="322"/>
      <c r="R869" s="59"/>
      <c r="S869" s="291"/>
      <c r="T869" s="291"/>
      <c r="U869" s="296"/>
      <c r="V869" s="297"/>
      <c r="W869" s="297"/>
      <c r="X869" s="297"/>
      <c r="Y869" s="297"/>
      <c r="Z869" s="297"/>
      <c r="AA869" s="297"/>
      <c r="AB869" s="297"/>
      <c r="AC869" s="297"/>
      <c r="AD869" s="297"/>
      <c r="AE869" s="297"/>
      <c r="AF869" s="297"/>
      <c r="AG869" s="117"/>
      <c r="AH869" s="114"/>
      <c r="AI869" s="307"/>
      <c r="AJ869" s="308"/>
      <c r="AK869" s="308"/>
      <c r="AL869" s="308"/>
      <c r="AM869" s="308"/>
      <c r="AN869" s="308"/>
      <c r="AO869" s="308"/>
      <c r="AP869" s="308"/>
      <c r="AQ869" s="308"/>
      <c r="AR869" s="308"/>
      <c r="AS869" s="308"/>
      <c r="AT869" s="308"/>
      <c r="AU869" s="308"/>
      <c r="AV869" s="327"/>
      <c r="AW869" s="297"/>
      <c r="AX869" s="297"/>
      <c r="AY869" s="297"/>
      <c r="AZ869" s="297"/>
      <c r="BA869" s="297"/>
      <c r="BB869" s="297"/>
      <c r="BC869" s="297"/>
      <c r="BD869" s="297"/>
      <c r="BE869" s="297"/>
      <c r="BF869" s="297"/>
      <c r="BG869" s="297"/>
      <c r="BH869" s="297"/>
      <c r="BI869" s="117"/>
      <c r="BJ869" s="114"/>
      <c r="BK869" s="200"/>
      <c r="BL869" s="129"/>
      <c r="BM869" s="160"/>
      <c r="BN869" s="129"/>
      <c r="BO869" s="129"/>
      <c r="BP869" s="129"/>
      <c r="BQ869" s="129"/>
      <c r="BR869" s="129"/>
      <c r="BS869" s="129"/>
      <c r="BT869" s="129"/>
      <c r="BU869" s="129"/>
      <c r="BV869" s="129"/>
      <c r="BW869" s="129"/>
      <c r="BX869" s="129"/>
      <c r="BY869" s="129"/>
      <c r="BZ869" s="129"/>
      <c r="CA869" s="129"/>
      <c r="CB869" s="129"/>
      <c r="CC869" s="129"/>
      <c r="CD869" s="129"/>
      <c r="CE869" s="129"/>
      <c r="CF869" s="129"/>
      <c r="CG869" s="129"/>
      <c r="CH869" s="129"/>
      <c r="CI869" s="129"/>
      <c r="CJ869" s="129"/>
      <c r="CK869" s="129"/>
      <c r="CL869" s="129"/>
      <c r="CM869" s="129"/>
      <c r="CN869" s="129"/>
      <c r="CO869" s="129"/>
      <c r="CP869" s="129"/>
      <c r="CQ869" s="129"/>
      <c r="CR869" s="129"/>
      <c r="CS869" s="129"/>
      <c r="CT869" s="129"/>
      <c r="CU869" s="129"/>
      <c r="CV869" s="129"/>
      <c r="CW869" s="129"/>
      <c r="CX869" s="129"/>
      <c r="CY869" s="129"/>
      <c r="CZ869" s="129"/>
      <c r="DA869" s="129"/>
      <c r="DB869" s="129"/>
      <c r="DC869" s="129"/>
      <c r="DD869" s="129"/>
      <c r="DE869" s="129"/>
      <c r="DF869" s="129"/>
      <c r="DG869" s="129"/>
      <c r="DH869" s="129"/>
      <c r="DI869" s="129"/>
      <c r="DJ869" s="129"/>
      <c r="DK869" s="129"/>
      <c r="DL869" s="129"/>
      <c r="DM869" s="129"/>
      <c r="DN869" s="129"/>
      <c r="DO869" s="129"/>
      <c r="DP869" s="129"/>
      <c r="DQ869" s="129"/>
      <c r="DR869" s="129"/>
      <c r="DS869" s="129"/>
      <c r="DT869" s="129"/>
      <c r="DU869" s="129"/>
      <c r="DV869" s="129"/>
      <c r="DW869" s="129"/>
      <c r="DX869" s="129"/>
      <c r="DY869" s="129"/>
      <c r="DZ869" s="129"/>
      <c r="EA869" s="129"/>
      <c r="EB869" s="129"/>
      <c r="EC869" s="129"/>
      <c r="ED869" s="129"/>
      <c r="EE869" s="129"/>
      <c r="EF869" s="129"/>
      <c r="EG869" s="129"/>
      <c r="EH869" s="129"/>
      <c r="EI869" s="129"/>
      <c r="EJ869" s="129"/>
      <c r="EK869" s="129"/>
      <c r="EL869" s="129"/>
      <c r="EM869" s="129"/>
      <c r="EN869" s="129"/>
      <c r="EO869" s="129"/>
      <c r="EP869" s="129"/>
      <c r="EQ869" s="129"/>
      <c r="ER869" s="129"/>
      <c r="ES869" s="129"/>
      <c r="ET869" s="129"/>
      <c r="EU869" s="129"/>
      <c r="EV869" s="129"/>
      <c r="EW869" s="129"/>
    </row>
    <row r="870" spans="1:153" ht="19.5" customHeight="1">
      <c r="A870" s="323"/>
      <c r="B870" s="324"/>
      <c r="C870" s="324"/>
      <c r="D870" s="324"/>
      <c r="E870" s="324"/>
      <c r="F870" s="324"/>
      <c r="G870" s="324"/>
      <c r="H870" s="324"/>
      <c r="I870" s="324"/>
      <c r="J870" s="324"/>
      <c r="K870" s="324"/>
      <c r="L870" s="324"/>
      <c r="M870" s="324"/>
      <c r="N870" s="324"/>
      <c r="O870" s="324"/>
      <c r="P870" s="324"/>
      <c r="Q870" s="324"/>
      <c r="R870" s="310" t="s">
        <v>3366</v>
      </c>
      <c r="S870" s="310"/>
      <c r="T870" s="311"/>
      <c r="U870" s="294"/>
      <c r="V870" s="312"/>
      <c r="W870" s="313"/>
      <c r="X870" s="313"/>
      <c r="Y870" s="313"/>
      <c r="Z870" s="313"/>
      <c r="AA870" s="313"/>
      <c r="AB870" s="313"/>
      <c r="AC870" s="313"/>
      <c r="AD870" s="313"/>
      <c r="AE870" s="313"/>
      <c r="AF870" s="314"/>
      <c r="AG870" s="122"/>
      <c r="AH870" s="115" t="s">
        <v>0</v>
      </c>
      <c r="AI870" s="307"/>
      <c r="AJ870" s="308"/>
      <c r="AK870" s="308"/>
      <c r="AL870" s="308"/>
      <c r="AM870" s="308"/>
      <c r="AN870" s="308"/>
      <c r="AO870" s="308"/>
      <c r="AP870" s="308"/>
      <c r="AQ870" s="308"/>
      <c r="AR870" s="308"/>
      <c r="AS870" s="308"/>
      <c r="AT870" s="308"/>
      <c r="AU870" s="308"/>
      <c r="AV870" s="327"/>
      <c r="AW870" s="295"/>
      <c r="AX870" s="312"/>
      <c r="AY870" s="313"/>
      <c r="AZ870" s="313"/>
      <c r="BA870" s="313"/>
      <c r="BB870" s="313"/>
      <c r="BC870" s="313"/>
      <c r="BD870" s="313"/>
      <c r="BE870" s="313"/>
      <c r="BF870" s="313"/>
      <c r="BG870" s="313"/>
      <c r="BH870" s="314"/>
      <c r="BI870" s="122"/>
      <c r="BJ870" s="115" t="s">
        <v>2</v>
      </c>
      <c r="BK870" s="200"/>
      <c r="BL870" s="130" t="str">
        <f>IF(BM870&lt;&gt;"","●","")</f>
        <v/>
      </c>
      <c r="BM870" s="132" t="str">
        <f>IF(OR(AND(OR(V870=0,V870=""),AX870&gt;0),AND(V870&gt;0,OR(AX870=0,AX870=""))),"「レセプト件数」、「算定回数」のいずれかが「0」か「空白」となっていますが、それ以外が1以上となっています。正しいレセプト件数・算定回数をご記入ください。",IF(OR(V870&gt;AX870),"「算定回数」が「レセプト件数」よりも小さくなっています。算定レセプトにおける算定回数をご記入ください。",""))</f>
        <v/>
      </c>
      <c r="BN870" s="129"/>
      <c r="BO870" s="129"/>
      <c r="BP870" s="129"/>
      <c r="BQ870" s="129"/>
      <c r="BR870" s="129"/>
      <c r="BS870" s="129"/>
      <c r="BT870" s="129"/>
      <c r="BU870" s="129"/>
      <c r="BV870" s="129"/>
      <c r="BW870" s="129"/>
      <c r="BX870" s="129"/>
      <c r="BY870" s="129"/>
      <c r="BZ870" s="129"/>
      <c r="CA870" s="129"/>
      <c r="CB870" s="129"/>
      <c r="CC870" s="129"/>
      <c r="CD870" s="129"/>
      <c r="CE870" s="129"/>
      <c r="CF870" s="129"/>
      <c r="CG870" s="129"/>
      <c r="CH870" s="129"/>
      <c r="CI870" s="129"/>
      <c r="CJ870" s="129"/>
      <c r="CK870" s="129"/>
      <c r="CL870" s="129"/>
      <c r="CM870" s="129"/>
      <c r="CN870" s="129"/>
      <c r="CO870" s="129"/>
      <c r="CP870" s="129"/>
      <c r="CQ870" s="129"/>
      <c r="CR870" s="129"/>
      <c r="CS870" s="129"/>
      <c r="CT870" s="129"/>
      <c r="CU870" s="129"/>
      <c r="CV870" s="131"/>
      <c r="CW870" s="131"/>
      <c r="CX870" s="131"/>
      <c r="CY870" s="129"/>
      <c r="CZ870" s="129"/>
      <c r="DA870" s="129"/>
      <c r="DB870" s="129"/>
      <c r="DC870" s="129"/>
      <c r="DD870" s="129"/>
      <c r="DE870" s="129"/>
      <c r="DF870" s="129"/>
      <c r="DG870" s="129"/>
      <c r="DH870" s="129"/>
      <c r="DI870" s="129"/>
      <c r="DJ870" s="129"/>
      <c r="DK870" s="129"/>
      <c r="DL870" s="129"/>
      <c r="DM870" s="129"/>
      <c r="DN870" s="129"/>
      <c r="DO870" s="129"/>
      <c r="DP870" s="129"/>
      <c r="DQ870" s="129"/>
      <c r="DR870" s="129"/>
      <c r="DS870" s="129"/>
      <c r="DT870" s="129"/>
      <c r="DU870" s="129"/>
      <c r="DV870" s="129"/>
      <c r="DW870" s="129"/>
      <c r="DX870" s="129"/>
      <c r="DY870" s="129"/>
      <c r="DZ870" s="129"/>
      <c r="EA870" s="129"/>
      <c r="EB870" s="129"/>
      <c r="EC870" s="129"/>
      <c r="ED870" s="129"/>
      <c r="EE870" s="129"/>
      <c r="EF870" s="129"/>
      <c r="EG870" s="129"/>
      <c r="EH870" s="129"/>
      <c r="EI870" s="129"/>
      <c r="EJ870" s="129"/>
      <c r="EK870" s="129"/>
      <c r="EL870" s="129"/>
      <c r="EM870" s="129"/>
      <c r="EN870" s="129"/>
      <c r="EO870" s="129"/>
      <c r="EP870" s="129"/>
      <c r="EQ870" s="129"/>
      <c r="ER870" s="129"/>
      <c r="ES870" s="129"/>
      <c r="ET870" s="129"/>
      <c r="EU870" s="129"/>
      <c r="EV870" s="129"/>
      <c r="EW870" s="129"/>
    </row>
    <row r="871" spans="1:153" ht="2.25" customHeight="1" thickBot="1">
      <c r="A871" s="325"/>
      <c r="B871" s="326"/>
      <c r="C871" s="326"/>
      <c r="D871" s="326"/>
      <c r="E871" s="326"/>
      <c r="F871" s="326"/>
      <c r="G871" s="326"/>
      <c r="H871" s="326"/>
      <c r="I871" s="326"/>
      <c r="J871" s="326"/>
      <c r="K871" s="326"/>
      <c r="L871" s="326"/>
      <c r="M871" s="326"/>
      <c r="N871" s="326"/>
      <c r="O871" s="326"/>
      <c r="P871" s="326"/>
      <c r="Q871" s="326"/>
      <c r="R871" s="60"/>
      <c r="S871" s="126"/>
      <c r="T871" s="126"/>
      <c r="U871" s="299"/>
      <c r="V871" s="298"/>
      <c r="W871" s="298"/>
      <c r="X871" s="298"/>
      <c r="Y871" s="298"/>
      <c r="Z871" s="298"/>
      <c r="AA871" s="298"/>
      <c r="AB871" s="298"/>
      <c r="AC871" s="298"/>
      <c r="AD871" s="298"/>
      <c r="AE871" s="298"/>
      <c r="AF871" s="298"/>
      <c r="AG871" s="121"/>
      <c r="AH871" s="116"/>
      <c r="AI871" s="307"/>
      <c r="AJ871" s="308"/>
      <c r="AK871" s="308"/>
      <c r="AL871" s="308"/>
      <c r="AM871" s="308"/>
      <c r="AN871" s="308"/>
      <c r="AO871" s="308"/>
      <c r="AP871" s="308"/>
      <c r="AQ871" s="308"/>
      <c r="AR871" s="308"/>
      <c r="AS871" s="308"/>
      <c r="AT871" s="308"/>
      <c r="AU871" s="308"/>
      <c r="AV871" s="327"/>
      <c r="AW871" s="298"/>
      <c r="AX871" s="298"/>
      <c r="AY871" s="298"/>
      <c r="AZ871" s="298"/>
      <c r="BA871" s="298"/>
      <c r="BB871" s="298"/>
      <c r="BC871" s="298"/>
      <c r="BD871" s="298"/>
      <c r="BE871" s="298"/>
      <c r="BF871" s="298"/>
      <c r="BG871" s="298"/>
      <c r="BH871" s="298"/>
      <c r="BI871" s="121"/>
      <c r="BJ871" s="116"/>
      <c r="BK871" s="200"/>
      <c r="BL871" s="129"/>
      <c r="BM871" s="160"/>
      <c r="BN871" s="129"/>
      <c r="BO871" s="129"/>
      <c r="BP871" s="129"/>
      <c r="BQ871" s="129"/>
      <c r="BR871" s="129"/>
      <c r="BS871" s="129"/>
      <c r="BT871" s="129"/>
      <c r="BU871" s="129"/>
      <c r="BV871" s="129"/>
      <c r="BW871" s="129"/>
      <c r="BX871" s="129"/>
      <c r="BY871" s="129"/>
      <c r="BZ871" s="129"/>
      <c r="CA871" s="129"/>
      <c r="CB871" s="129"/>
      <c r="CC871" s="129"/>
      <c r="CD871" s="129"/>
      <c r="CE871" s="129"/>
      <c r="CF871" s="129"/>
      <c r="CG871" s="129"/>
      <c r="CH871" s="129"/>
      <c r="CI871" s="129"/>
      <c r="CJ871" s="129"/>
      <c r="CK871" s="129"/>
      <c r="CL871" s="129"/>
      <c r="CM871" s="129"/>
      <c r="CN871" s="129"/>
      <c r="CO871" s="129"/>
      <c r="CP871" s="129"/>
      <c r="CQ871" s="129"/>
      <c r="CR871" s="129"/>
      <c r="CS871" s="129"/>
      <c r="CT871" s="129"/>
      <c r="CU871" s="129"/>
      <c r="CV871" s="129"/>
      <c r="CW871" s="129"/>
      <c r="CX871" s="129"/>
      <c r="CY871" s="129"/>
      <c r="CZ871" s="129"/>
      <c r="DA871" s="129"/>
      <c r="DB871" s="129"/>
      <c r="DC871" s="129"/>
      <c r="DD871" s="129"/>
      <c r="DE871" s="129"/>
      <c r="DF871" s="129"/>
      <c r="DG871" s="129"/>
      <c r="DH871" s="129"/>
      <c r="DI871" s="129"/>
      <c r="DJ871" s="129"/>
      <c r="DK871" s="129"/>
      <c r="DL871" s="129"/>
      <c r="DM871" s="129"/>
      <c r="DN871" s="129"/>
      <c r="DO871" s="129"/>
      <c r="DP871" s="129"/>
      <c r="DQ871" s="129"/>
      <c r="DR871" s="129"/>
      <c r="DS871" s="129"/>
      <c r="DT871" s="129"/>
      <c r="DU871" s="129"/>
      <c r="DV871" s="129"/>
      <c r="DW871" s="129"/>
      <c r="DX871" s="129"/>
      <c r="DY871" s="129"/>
      <c r="DZ871" s="129"/>
      <c r="EA871" s="129"/>
      <c r="EB871" s="129"/>
      <c r="EC871" s="129"/>
      <c r="ED871" s="129"/>
      <c r="EE871" s="129"/>
      <c r="EF871" s="129"/>
      <c r="EG871" s="129"/>
      <c r="EH871" s="129"/>
      <c r="EI871" s="129"/>
      <c r="EJ871" s="129"/>
      <c r="EK871" s="129"/>
      <c r="EL871" s="129"/>
      <c r="EM871" s="129"/>
      <c r="EN871" s="129"/>
      <c r="EO871" s="129"/>
      <c r="EP871" s="129"/>
      <c r="EQ871" s="129"/>
      <c r="ER871" s="129"/>
      <c r="ES871" s="129"/>
      <c r="ET871" s="129"/>
      <c r="EU871" s="129"/>
      <c r="EV871" s="129"/>
      <c r="EW871" s="129"/>
    </row>
    <row r="872" spans="1:153" ht="3" customHeight="1">
      <c r="A872" s="135"/>
      <c r="B872" s="291"/>
      <c r="C872" s="291"/>
      <c r="D872" s="291"/>
      <c r="E872" s="291"/>
      <c r="F872" s="136"/>
      <c r="G872" s="291"/>
      <c r="H872" s="291"/>
      <c r="I872" s="291"/>
      <c r="J872" s="291"/>
      <c r="K872" s="291"/>
      <c r="L872" s="291"/>
      <c r="M872" s="291"/>
      <c r="N872" s="291"/>
      <c r="O872" s="291"/>
      <c r="P872" s="291"/>
      <c r="Q872" s="291"/>
      <c r="R872" s="291"/>
      <c r="S872" s="291"/>
      <c r="T872" s="291"/>
      <c r="U872" s="378" t="s">
        <v>1129</v>
      </c>
      <c r="V872" s="379"/>
      <c r="W872" s="379"/>
      <c r="X872" s="379"/>
      <c r="Y872" s="379"/>
      <c r="Z872" s="379"/>
      <c r="AA872" s="379"/>
      <c r="AB872" s="379"/>
      <c r="AC872" s="379"/>
      <c r="AD872" s="379"/>
      <c r="AE872" s="379"/>
      <c r="AF872" s="379"/>
      <c r="AG872" s="379"/>
      <c r="AH872" s="379"/>
      <c r="AI872" s="379"/>
      <c r="AJ872" s="379"/>
      <c r="AK872" s="379"/>
      <c r="AL872" s="379"/>
      <c r="AM872" s="379"/>
      <c r="AN872" s="379"/>
      <c r="AO872" s="379"/>
      <c r="AP872" s="379"/>
      <c r="AQ872" s="379"/>
      <c r="AR872" s="379"/>
      <c r="AS872" s="379"/>
      <c r="AT872" s="379"/>
      <c r="AU872" s="379"/>
      <c r="AV872" s="379"/>
      <c r="AW872" s="379"/>
      <c r="AX872" s="379"/>
      <c r="AY872" s="379"/>
      <c r="AZ872" s="379"/>
      <c r="BA872" s="379"/>
      <c r="BB872" s="379"/>
      <c r="BC872" s="379"/>
      <c r="BD872" s="379"/>
      <c r="BE872" s="379"/>
      <c r="BF872" s="379"/>
      <c r="BG872" s="379"/>
      <c r="BH872" s="379"/>
      <c r="BI872" s="379"/>
      <c r="BJ872" s="380"/>
      <c r="BK872" s="200"/>
      <c r="BL872" s="129"/>
      <c r="BM872" s="160"/>
      <c r="BN872" s="129"/>
      <c r="BO872" s="129"/>
      <c r="BP872" s="129"/>
      <c r="BQ872" s="129"/>
      <c r="BR872" s="129"/>
      <c r="BS872" s="129"/>
      <c r="BT872" s="129"/>
      <c r="BU872" s="129"/>
      <c r="BV872" s="129"/>
      <c r="BW872" s="129"/>
      <c r="BX872" s="129"/>
      <c r="BY872" s="129"/>
      <c r="BZ872" s="129"/>
      <c r="CA872" s="129"/>
      <c r="CB872" s="129"/>
      <c r="CC872" s="129"/>
      <c r="CD872" s="129"/>
      <c r="CE872" s="129"/>
      <c r="CF872" s="129"/>
      <c r="CG872" s="129"/>
      <c r="CH872" s="129"/>
      <c r="CI872" s="129"/>
      <c r="CJ872" s="129"/>
      <c r="CK872" s="129"/>
      <c r="CL872" s="129"/>
      <c r="CM872" s="129"/>
      <c r="CN872" s="129"/>
      <c r="CO872" s="129"/>
      <c r="CP872" s="129"/>
      <c r="CQ872" s="129"/>
      <c r="CR872" s="129"/>
      <c r="CS872" s="129"/>
      <c r="CT872" s="129"/>
      <c r="CU872" s="129"/>
      <c r="CV872" s="129"/>
      <c r="CW872" s="129"/>
      <c r="CX872" s="129"/>
      <c r="CY872" s="129"/>
      <c r="CZ872" s="129"/>
      <c r="DA872" s="129"/>
      <c r="DB872" s="129"/>
      <c r="DC872" s="129"/>
      <c r="DD872" s="129"/>
      <c r="DE872" s="129"/>
      <c r="DF872" s="129"/>
      <c r="DG872" s="129"/>
      <c r="DH872" s="129"/>
      <c r="DI872" s="129"/>
      <c r="DJ872" s="129"/>
      <c r="DK872" s="129"/>
      <c r="DL872" s="129"/>
      <c r="DM872" s="129"/>
      <c r="DN872" s="129"/>
      <c r="DO872" s="129"/>
      <c r="DP872" s="129"/>
      <c r="DQ872" s="129"/>
      <c r="DR872" s="129"/>
      <c r="DS872" s="129"/>
      <c r="DT872" s="129"/>
      <c r="DU872" s="129"/>
      <c r="DV872" s="129"/>
      <c r="DW872" s="129"/>
      <c r="DX872" s="129"/>
      <c r="DY872" s="129"/>
      <c r="DZ872" s="129"/>
      <c r="EA872" s="129"/>
      <c r="EB872" s="129"/>
      <c r="EC872" s="129"/>
      <c r="ED872" s="129"/>
      <c r="EE872" s="129"/>
      <c r="EF872" s="129"/>
      <c r="EG872" s="129"/>
      <c r="EH872" s="129"/>
      <c r="EI872" s="129"/>
      <c r="EJ872" s="129"/>
      <c r="EK872" s="129"/>
      <c r="EL872" s="129"/>
      <c r="EM872" s="129"/>
      <c r="EN872" s="129"/>
      <c r="EO872" s="129"/>
      <c r="EP872" s="129"/>
      <c r="EQ872" s="129"/>
      <c r="ER872" s="129"/>
      <c r="ES872" s="129"/>
      <c r="ET872" s="129"/>
      <c r="EU872" s="129"/>
      <c r="EV872" s="129"/>
      <c r="EW872" s="129"/>
    </row>
    <row r="873" spans="1:153" ht="14.25" customHeight="1">
      <c r="A873" s="133" t="s">
        <v>97</v>
      </c>
      <c r="B873" s="126"/>
      <c r="C873" s="126"/>
      <c r="D873" s="126"/>
      <c r="E873" s="126"/>
      <c r="F873" s="137"/>
      <c r="G873" s="126"/>
      <c r="H873" s="126"/>
      <c r="I873" s="126"/>
      <c r="J873" s="126"/>
      <c r="K873" s="126"/>
      <c r="L873" s="126"/>
      <c r="M873" s="126"/>
      <c r="N873" s="126"/>
      <c r="O873" s="126"/>
      <c r="P873" s="126"/>
      <c r="Q873" s="126"/>
      <c r="R873" s="310" t="s">
        <v>3367</v>
      </c>
      <c r="S873" s="310"/>
      <c r="T873" s="310"/>
      <c r="U873" s="378"/>
      <c r="V873" s="379"/>
      <c r="W873" s="379"/>
      <c r="X873" s="379"/>
      <c r="Y873" s="379"/>
      <c r="Z873" s="379"/>
      <c r="AA873" s="379"/>
      <c r="AB873" s="379"/>
      <c r="AC873" s="379"/>
      <c r="AD873" s="379"/>
      <c r="AE873" s="379"/>
      <c r="AF873" s="379"/>
      <c r="AG873" s="379"/>
      <c r="AH873" s="379"/>
      <c r="AI873" s="379"/>
      <c r="AJ873" s="379"/>
      <c r="AK873" s="379"/>
      <c r="AL873" s="379"/>
      <c r="AM873" s="379"/>
      <c r="AN873" s="379"/>
      <c r="AO873" s="379"/>
      <c r="AP873" s="379"/>
      <c r="AQ873" s="379"/>
      <c r="AR873" s="379"/>
      <c r="AS873" s="379"/>
      <c r="AT873" s="379"/>
      <c r="AU873" s="379"/>
      <c r="AV873" s="379"/>
      <c r="AW873" s="379"/>
      <c r="AX873" s="379"/>
      <c r="AY873" s="379"/>
      <c r="AZ873" s="379"/>
      <c r="BA873" s="379"/>
      <c r="BB873" s="379"/>
      <c r="BC873" s="379"/>
      <c r="BD873" s="379"/>
      <c r="BE873" s="379"/>
      <c r="BF873" s="379"/>
      <c r="BG873" s="379"/>
      <c r="BH873" s="379"/>
      <c r="BI873" s="379"/>
      <c r="BJ873" s="380"/>
      <c r="BK873" s="200"/>
      <c r="BL873" s="130" t="str">
        <f>IF(BM873&lt;&gt;"","●","")</f>
        <v/>
      </c>
      <c r="BM873" s="132"/>
      <c r="BN873" s="129"/>
      <c r="BO873" s="129"/>
      <c r="BP873" s="129"/>
      <c r="BQ873" s="129"/>
      <c r="BR873" s="129"/>
      <c r="BS873" s="129"/>
      <c r="BT873" s="129"/>
      <c r="BU873" s="129"/>
      <c r="BV873" s="129"/>
      <c r="BW873" s="129"/>
      <c r="BX873" s="129"/>
      <c r="BY873" s="129"/>
      <c r="BZ873" s="129"/>
      <c r="CA873" s="129"/>
      <c r="CB873" s="129"/>
      <c r="CC873" s="129"/>
      <c r="CD873" s="129"/>
      <c r="CE873" s="129"/>
      <c r="CF873" s="129"/>
      <c r="CG873" s="129"/>
      <c r="CH873" s="129"/>
      <c r="CI873" s="129"/>
      <c r="CJ873" s="129"/>
      <c r="CK873" s="129"/>
      <c r="CL873" s="129"/>
      <c r="CM873" s="129"/>
      <c r="CN873" s="129"/>
      <c r="CO873" s="129"/>
      <c r="CP873" s="129"/>
      <c r="CQ873" s="129"/>
      <c r="CR873" s="129"/>
      <c r="CS873" s="129"/>
      <c r="CT873" s="129"/>
      <c r="CU873" s="129"/>
      <c r="CV873" s="131"/>
      <c r="CW873" s="131"/>
      <c r="CX873" s="131"/>
      <c r="CY873" s="129"/>
      <c r="CZ873" s="129"/>
      <c r="DA873" s="129"/>
      <c r="DB873" s="129"/>
      <c r="DC873" s="129"/>
      <c r="DD873" s="129"/>
      <c r="DE873" s="129"/>
      <c r="DF873" s="129"/>
      <c r="DG873" s="129"/>
      <c r="DH873" s="129"/>
      <c r="DI873" s="129"/>
      <c r="DJ873" s="129"/>
      <c r="DK873" s="129"/>
      <c r="DL873" s="129"/>
      <c r="DM873" s="129"/>
      <c r="DN873" s="129"/>
      <c r="DO873" s="129"/>
      <c r="DP873" s="129"/>
      <c r="DQ873" s="129"/>
      <c r="DR873" s="129"/>
      <c r="DS873" s="129"/>
      <c r="DT873" s="129"/>
      <c r="DU873" s="129"/>
      <c r="DV873" s="129"/>
      <c r="DW873" s="129"/>
      <c r="DX873" s="129"/>
      <c r="DY873" s="129"/>
      <c r="DZ873" s="129"/>
      <c r="EA873" s="129"/>
      <c r="EB873" s="129"/>
      <c r="EC873" s="129"/>
      <c r="ED873" s="129"/>
      <c r="EE873" s="129"/>
      <c r="EF873" s="129"/>
      <c r="EG873" s="129"/>
      <c r="EH873" s="129"/>
      <c r="EI873" s="129"/>
      <c r="EJ873" s="129"/>
      <c r="EK873" s="129"/>
      <c r="EL873" s="129"/>
      <c r="EM873" s="129"/>
      <c r="EN873" s="129"/>
      <c r="EO873" s="129"/>
      <c r="EP873" s="129"/>
      <c r="EQ873" s="129"/>
      <c r="ER873" s="129"/>
      <c r="ES873" s="129"/>
      <c r="ET873" s="129"/>
      <c r="EU873" s="129"/>
      <c r="EV873" s="129"/>
      <c r="EW873" s="129"/>
    </row>
    <row r="874" spans="1:153" ht="3" customHeight="1">
      <c r="A874" s="133"/>
      <c r="B874" s="126"/>
      <c r="C874" s="126"/>
      <c r="D874" s="126"/>
      <c r="E874" s="126"/>
      <c r="F874" s="137"/>
      <c r="G874" s="126"/>
      <c r="H874" s="126"/>
      <c r="I874" s="126"/>
      <c r="J874" s="126"/>
      <c r="K874" s="126"/>
      <c r="L874" s="126"/>
      <c r="M874" s="126"/>
      <c r="N874" s="126"/>
      <c r="O874" s="126"/>
      <c r="P874" s="126"/>
      <c r="Q874" s="126"/>
      <c r="R874" s="126"/>
      <c r="S874" s="126"/>
      <c r="T874" s="126"/>
      <c r="U874" s="378"/>
      <c r="V874" s="379"/>
      <c r="W874" s="379"/>
      <c r="X874" s="379"/>
      <c r="Y874" s="379"/>
      <c r="Z874" s="379"/>
      <c r="AA874" s="379"/>
      <c r="AB874" s="379"/>
      <c r="AC874" s="379"/>
      <c r="AD874" s="379"/>
      <c r="AE874" s="379"/>
      <c r="AF874" s="379"/>
      <c r="AG874" s="379"/>
      <c r="AH874" s="379"/>
      <c r="AI874" s="379"/>
      <c r="AJ874" s="379"/>
      <c r="AK874" s="379"/>
      <c r="AL874" s="379"/>
      <c r="AM874" s="379"/>
      <c r="AN874" s="379"/>
      <c r="AO874" s="379"/>
      <c r="AP874" s="379"/>
      <c r="AQ874" s="379"/>
      <c r="AR874" s="379"/>
      <c r="AS874" s="379"/>
      <c r="AT874" s="379"/>
      <c r="AU874" s="379"/>
      <c r="AV874" s="379"/>
      <c r="AW874" s="379"/>
      <c r="AX874" s="379"/>
      <c r="AY874" s="379"/>
      <c r="AZ874" s="379"/>
      <c r="BA874" s="379"/>
      <c r="BB874" s="379"/>
      <c r="BC874" s="379"/>
      <c r="BD874" s="379"/>
      <c r="BE874" s="379"/>
      <c r="BF874" s="379"/>
      <c r="BG874" s="379"/>
      <c r="BH874" s="379"/>
      <c r="BI874" s="379"/>
      <c r="BJ874" s="380"/>
      <c r="BK874" s="200"/>
      <c r="BL874" s="129"/>
      <c r="BM874" s="160"/>
      <c r="BN874" s="129"/>
      <c r="BO874" s="129"/>
      <c r="BP874" s="129"/>
      <c r="BQ874" s="129"/>
      <c r="BR874" s="129"/>
      <c r="BS874" s="129"/>
      <c r="BT874" s="129"/>
      <c r="BU874" s="129"/>
      <c r="BV874" s="129"/>
      <c r="BW874" s="129"/>
      <c r="BX874" s="129"/>
      <c r="BY874" s="129"/>
      <c r="BZ874" s="129"/>
      <c r="CA874" s="129"/>
      <c r="CB874" s="129"/>
      <c r="CC874" s="129"/>
      <c r="CD874" s="129"/>
      <c r="CE874" s="129"/>
      <c r="CF874" s="129"/>
      <c r="CG874" s="129"/>
      <c r="CH874" s="129"/>
      <c r="CI874" s="129"/>
      <c r="CJ874" s="129"/>
      <c r="CK874" s="129"/>
      <c r="CL874" s="129"/>
      <c r="CM874" s="129"/>
      <c r="CN874" s="129"/>
      <c r="CO874" s="129"/>
      <c r="CP874" s="129"/>
      <c r="CQ874" s="129"/>
      <c r="CR874" s="129"/>
      <c r="CS874" s="129"/>
      <c r="CT874" s="129"/>
      <c r="CU874" s="129"/>
      <c r="CV874" s="129"/>
      <c r="CW874" s="129"/>
      <c r="CX874" s="129"/>
      <c r="CY874" s="129"/>
      <c r="CZ874" s="129"/>
      <c r="DA874" s="129"/>
      <c r="DB874" s="129"/>
      <c r="DC874" s="129"/>
      <c r="DD874" s="129"/>
      <c r="DE874" s="129"/>
      <c r="DF874" s="129"/>
      <c r="DG874" s="129"/>
      <c r="DH874" s="129"/>
      <c r="DI874" s="129"/>
      <c r="DJ874" s="129"/>
      <c r="DK874" s="129"/>
      <c r="DL874" s="129"/>
      <c r="DM874" s="129"/>
      <c r="DN874" s="129"/>
      <c r="DO874" s="129"/>
      <c r="DP874" s="129"/>
      <c r="DQ874" s="129"/>
      <c r="DR874" s="129"/>
      <c r="DS874" s="129"/>
      <c r="DT874" s="129"/>
      <c r="DU874" s="129"/>
      <c r="DV874" s="129"/>
      <c r="DW874" s="129"/>
      <c r="DX874" s="129"/>
      <c r="DY874" s="129"/>
      <c r="DZ874" s="129"/>
      <c r="EA874" s="129"/>
      <c r="EB874" s="129"/>
      <c r="EC874" s="129"/>
      <c r="ED874" s="129"/>
      <c r="EE874" s="129"/>
      <c r="EF874" s="129"/>
      <c r="EG874" s="129"/>
      <c r="EH874" s="129"/>
      <c r="EI874" s="129"/>
      <c r="EJ874" s="129"/>
      <c r="EK874" s="129"/>
      <c r="EL874" s="129"/>
      <c r="EM874" s="129"/>
      <c r="EN874" s="129"/>
      <c r="EO874" s="129"/>
      <c r="EP874" s="129"/>
      <c r="EQ874" s="129"/>
      <c r="ER874" s="129"/>
      <c r="ES874" s="129"/>
      <c r="ET874" s="129"/>
      <c r="EU874" s="129"/>
      <c r="EV874" s="129"/>
      <c r="EW874" s="129"/>
    </row>
    <row r="875" spans="1:153" ht="3" customHeight="1">
      <c r="A875" s="50"/>
      <c r="B875" s="291"/>
      <c r="C875" s="291"/>
      <c r="D875" s="291"/>
      <c r="E875" s="291"/>
      <c r="F875" s="136"/>
      <c r="G875" s="291"/>
      <c r="H875" s="291"/>
      <c r="I875" s="291"/>
      <c r="J875" s="291"/>
      <c r="K875" s="291"/>
      <c r="L875" s="291"/>
      <c r="M875" s="291"/>
      <c r="N875" s="291"/>
      <c r="O875" s="291"/>
      <c r="P875" s="291"/>
      <c r="Q875" s="291"/>
      <c r="R875" s="291"/>
      <c r="S875" s="291"/>
      <c r="T875" s="291"/>
      <c r="U875" s="378" t="s">
        <v>1129</v>
      </c>
      <c r="V875" s="379"/>
      <c r="W875" s="379"/>
      <c r="X875" s="379"/>
      <c r="Y875" s="379"/>
      <c r="Z875" s="379"/>
      <c r="AA875" s="379"/>
      <c r="AB875" s="379"/>
      <c r="AC875" s="379"/>
      <c r="AD875" s="379"/>
      <c r="AE875" s="379"/>
      <c r="AF875" s="379"/>
      <c r="AG875" s="379"/>
      <c r="AH875" s="379"/>
      <c r="AI875" s="379"/>
      <c r="AJ875" s="379"/>
      <c r="AK875" s="379"/>
      <c r="AL875" s="379"/>
      <c r="AM875" s="379"/>
      <c r="AN875" s="379"/>
      <c r="AO875" s="379"/>
      <c r="AP875" s="379"/>
      <c r="AQ875" s="379"/>
      <c r="AR875" s="379"/>
      <c r="AS875" s="379"/>
      <c r="AT875" s="379"/>
      <c r="AU875" s="379"/>
      <c r="AV875" s="379"/>
      <c r="AW875" s="379"/>
      <c r="AX875" s="379"/>
      <c r="AY875" s="379"/>
      <c r="AZ875" s="379"/>
      <c r="BA875" s="379"/>
      <c r="BB875" s="379"/>
      <c r="BC875" s="379"/>
      <c r="BD875" s="379"/>
      <c r="BE875" s="379"/>
      <c r="BF875" s="379"/>
      <c r="BG875" s="379"/>
      <c r="BH875" s="379"/>
      <c r="BI875" s="379"/>
      <c r="BJ875" s="380"/>
      <c r="BK875" s="200"/>
      <c r="BL875" s="129"/>
      <c r="BM875" s="160"/>
      <c r="BN875" s="129"/>
      <c r="BO875" s="129"/>
      <c r="BP875" s="129"/>
      <c r="BQ875" s="129"/>
      <c r="BR875" s="129"/>
      <c r="BS875" s="129"/>
      <c r="BT875" s="129"/>
      <c r="BU875" s="129"/>
      <c r="BV875" s="129"/>
      <c r="BW875" s="129"/>
      <c r="BX875" s="129"/>
      <c r="BY875" s="129"/>
      <c r="BZ875" s="129"/>
      <c r="CA875" s="129"/>
      <c r="CB875" s="129"/>
      <c r="CC875" s="129"/>
      <c r="CD875" s="129"/>
      <c r="CE875" s="129"/>
      <c r="CF875" s="129"/>
      <c r="CG875" s="129"/>
      <c r="CH875" s="129"/>
      <c r="CI875" s="129"/>
      <c r="CJ875" s="129"/>
      <c r="CK875" s="129"/>
      <c r="CL875" s="129"/>
      <c r="CM875" s="129"/>
      <c r="CN875" s="129"/>
      <c r="CO875" s="129"/>
      <c r="CP875" s="129"/>
      <c r="CQ875" s="129"/>
      <c r="CR875" s="129"/>
      <c r="CS875" s="129"/>
      <c r="CT875" s="129"/>
      <c r="CU875" s="129"/>
      <c r="CV875" s="129"/>
      <c r="CW875" s="129"/>
      <c r="CX875" s="129"/>
      <c r="CY875" s="129"/>
      <c r="CZ875" s="129"/>
      <c r="DA875" s="129"/>
      <c r="DB875" s="129"/>
      <c r="DC875" s="129"/>
      <c r="DD875" s="129"/>
      <c r="DE875" s="129"/>
      <c r="DF875" s="129"/>
      <c r="DG875" s="129"/>
      <c r="DH875" s="129"/>
      <c r="DI875" s="129"/>
      <c r="DJ875" s="129"/>
      <c r="DK875" s="129"/>
      <c r="DL875" s="129"/>
      <c r="DM875" s="129"/>
      <c r="DN875" s="129"/>
      <c r="DO875" s="129"/>
      <c r="DP875" s="129"/>
      <c r="DQ875" s="129"/>
      <c r="DR875" s="129"/>
      <c r="DS875" s="129"/>
      <c r="DT875" s="129"/>
      <c r="DU875" s="129"/>
      <c r="DV875" s="129"/>
      <c r="DW875" s="129"/>
      <c r="DX875" s="129"/>
      <c r="DY875" s="129"/>
      <c r="DZ875" s="129"/>
      <c r="EA875" s="129"/>
      <c r="EB875" s="129"/>
      <c r="EC875" s="129"/>
      <c r="ED875" s="129"/>
      <c r="EE875" s="129"/>
      <c r="EF875" s="129"/>
      <c r="EG875" s="129"/>
      <c r="EH875" s="129"/>
      <c r="EI875" s="129"/>
      <c r="EJ875" s="129"/>
      <c r="EK875" s="129"/>
      <c r="EL875" s="129"/>
      <c r="EM875" s="129"/>
      <c r="EN875" s="129"/>
      <c r="EO875" s="129"/>
      <c r="EP875" s="129"/>
      <c r="EQ875" s="129"/>
      <c r="ER875" s="129"/>
      <c r="ES875" s="129"/>
      <c r="ET875" s="129"/>
      <c r="EU875" s="129"/>
      <c r="EV875" s="129"/>
      <c r="EW875" s="129"/>
    </row>
    <row r="876" spans="1:153" ht="14.25" customHeight="1">
      <c r="A876" s="45"/>
      <c r="B876" s="126" t="s">
        <v>32</v>
      </c>
      <c r="C876" s="126"/>
      <c r="D876" s="126"/>
      <c r="E876" s="126"/>
      <c r="F876" s="137"/>
      <c r="G876" s="126"/>
      <c r="H876" s="126"/>
      <c r="I876" s="126"/>
      <c r="J876" s="126"/>
      <c r="K876" s="126"/>
      <c r="L876" s="126"/>
      <c r="M876" s="126"/>
      <c r="N876" s="126"/>
      <c r="O876" s="126"/>
      <c r="P876" s="126"/>
      <c r="Q876" s="126"/>
      <c r="R876" s="310" t="s">
        <v>3368</v>
      </c>
      <c r="S876" s="310"/>
      <c r="T876" s="310"/>
      <c r="U876" s="378"/>
      <c r="V876" s="379"/>
      <c r="W876" s="379"/>
      <c r="X876" s="379"/>
      <c r="Y876" s="379"/>
      <c r="Z876" s="379"/>
      <c r="AA876" s="379"/>
      <c r="AB876" s="379"/>
      <c r="AC876" s="379"/>
      <c r="AD876" s="379"/>
      <c r="AE876" s="379"/>
      <c r="AF876" s="379"/>
      <c r="AG876" s="379"/>
      <c r="AH876" s="379"/>
      <c r="AI876" s="379"/>
      <c r="AJ876" s="379"/>
      <c r="AK876" s="379"/>
      <c r="AL876" s="379"/>
      <c r="AM876" s="379"/>
      <c r="AN876" s="379"/>
      <c r="AO876" s="379"/>
      <c r="AP876" s="379"/>
      <c r="AQ876" s="379"/>
      <c r="AR876" s="379"/>
      <c r="AS876" s="379"/>
      <c r="AT876" s="379"/>
      <c r="AU876" s="379"/>
      <c r="AV876" s="379"/>
      <c r="AW876" s="379"/>
      <c r="AX876" s="379"/>
      <c r="AY876" s="379"/>
      <c r="AZ876" s="379"/>
      <c r="BA876" s="379"/>
      <c r="BB876" s="379"/>
      <c r="BC876" s="379"/>
      <c r="BD876" s="379"/>
      <c r="BE876" s="379"/>
      <c r="BF876" s="379"/>
      <c r="BG876" s="379"/>
      <c r="BH876" s="379"/>
      <c r="BI876" s="379"/>
      <c r="BJ876" s="380"/>
      <c r="BK876" s="200"/>
      <c r="BL876" s="130" t="str">
        <f>IF(BM876&lt;&gt;"","●","")</f>
        <v/>
      </c>
      <c r="BM876" s="132"/>
      <c r="BN876" s="129"/>
      <c r="BO876" s="129"/>
      <c r="BP876" s="129"/>
      <c r="BQ876" s="129"/>
      <c r="BR876" s="129"/>
      <c r="BS876" s="129"/>
      <c r="BT876" s="129"/>
      <c r="BU876" s="129"/>
      <c r="BV876" s="129"/>
      <c r="BW876" s="129"/>
      <c r="BX876" s="129"/>
      <c r="BY876" s="129"/>
      <c r="BZ876" s="129"/>
      <c r="CA876" s="129"/>
      <c r="CB876" s="129"/>
      <c r="CC876" s="129"/>
      <c r="CD876" s="129"/>
      <c r="CE876" s="129"/>
      <c r="CF876" s="129"/>
      <c r="CG876" s="129"/>
      <c r="CH876" s="129"/>
      <c r="CI876" s="129"/>
      <c r="CJ876" s="129"/>
      <c r="CK876" s="129"/>
      <c r="CL876" s="129"/>
      <c r="CM876" s="129"/>
      <c r="CN876" s="129"/>
      <c r="CO876" s="129"/>
      <c r="CP876" s="129"/>
      <c r="CQ876" s="129"/>
      <c r="CR876" s="129"/>
      <c r="CS876" s="129"/>
      <c r="CT876" s="129"/>
      <c r="CU876" s="129"/>
      <c r="CV876" s="131"/>
      <c r="CW876" s="131"/>
      <c r="CX876" s="131"/>
      <c r="CY876" s="129"/>
      <c r="CZ876" s="129"/>
      <c r="DA876" s="129"/>
      <c r="DB876" s="129"/>
      <c r="DC876" s="129"/>
      <c r="DD876" s="129"/>
      <c r="DE876" s="129"/>
      <c r="DF876" s="129"/>
      <c r="DG876" s="129"/>
      <c r="DH876" s="129"/>
      <c r="DI876" s="129"/>
      <c r="DJ876" s="129"/>
      <c r="DK876" s="129"/>
      <c r="DL876" s="129"/>
      <c r="DM876" s="129"/>
      <c r="DN876" s="129"/>
      <c r="DO876" s="129"/>
      <c r="DP876" s="129"/>
      <c r="DQ876" s="129"/>
      <c r="DR876" s="129"/>
      <c r="DS876" s="129"/>
      <c r="DT876" s="129"/>
      <c r="DU876" s="129"/>
      <c r="DV876" s="129"/>
      <c r="DW876" s="129"/>
      <c r="DX876" s="129"/>
      <c r="DY876" s="129"/>
      <c r="DZ876" s="129"/>
      <c r="EA876" s="129"/>
      <c r="EB876" s="129"/>
      <c r="EC876" s="129"/>
      <c r="ED876" s="129"/>
      <c r="EE876" s="129"/>
      <c r="EF876" s="129"/>
      <c r="EG876" s="129"/>
      <c r="EH876" s="129"/>
      <c r="EI876" s="129"/>
      <c r="EJ876" s="129"/>
      <c r="EK876" s="129"/>
      <c r="EL876" s="129"/>
      <c r="EM876" s="129"/>
      <c r="EN876" s="129"/>
      <c r="EO876" s="129"/>
      <c r="EP876" s="129"/>
      <c r="EQ876" s="129"/>
      <c r="ER876" s="129"/>
      <c r="ES876" s="129"/>
      <c r="ET876" s="129"/>
      <c r="EU876" s="129"/>
      <c r="EV876" s="129"/>
      <c r="EW876" s="129"/>
    </row>
    <row r="877" spans="1:153" ht="3" customHeight="1">
      <c r="A877" s="45"/>
      <c r="B877" s="126"/>
      <c r="C877" s="126"/>
      <c r="D877" s="126"/>
      <c r="E877" s="126"/>
      <c r="F877" s="137"/>
      <c r="G877" s="126"/>
      <c r="H877" s="126"/>
      <c r="I877" s="126"/>
      <c r="J877" s="126"/>
      <c r="K877" s="126"/>
      <c r="L877" s="126"/>
      <c r="M877" s="126"/>
      <c r="N877" s="126"/>
      <c r="O877" s="126"/>
      <c r="P877" s="126"/>
      <c r="Q877" s="126"/>
      <c r="R877" s="126"/>
      <c r="S877" s="126"/>
      <c r="T877" s="126"/>
      <c r="U877" s="378"/>
      <c r="V877" s="379"/>
      <c r="W877" s="379"/>
      <c r="X877" s="379"/>
      <c r="Y877" s="379"/>
      <c r="Z877" s="379"/>
      <c r="AA877" s="379"/>
      <c r="AB877" s="379"/>
      <c r="AC877" s="379"/>
      <c r="AD877" s="379"/>
      <c r="AE877" s="379"/>
      <c r="AF877" s="379"/>
      <c r="AG877" s="379"/>
      <c r="AH877" s="379"/>
      <c r="AI877" s="379"/>
      <c r="AJ877" s="379"/>
      <c r="AK877" s="379"/>
      <c r="AL877" s="379"/>
      <c r="AM877" s="379"/>
      <c r="AN877" s="379"/>
      <c r="AO877" s="379"/>
      <c r="AP877" s="379"/>
      <c r="AQ877" s="379"/>
      <c r="AR877" s="379"/>
      <c r="AS877" s="379"/>
      <c r="AT877" s="379"/>
      <c r="AU877" s="379"/>
      <c r="AV877" s="379"/>
      <c r="AW877" s="379"/>
      <c r="AX877" s="379"/>
      <c r="AY877" s="379"/>
      <c r="AZ877" s="379"/>
      <c r="BA877" s="379"/>
      <c r="BB877" s="379"/>
      <c r="BC877" s="379"/>
      <c r="BD877" s="379"/>
      <c r="BE877" s="379"/>
      <c r="BF877" s="379"/>
      <c r="BG877" s="379"/>
      <c r="BH877" s="379"/>
      <c r="BI877" s="379"/>
      <c r="BJ877" s="380"/>
      <c r="BK877" s="200"/>
      <c r="BL877" s="129"/>
      <c r="BM877" s="160"/>
      <c r="BN877" s="129"/>
      <c r="BO877" s="129"/>
      <c r="BP877" s="129"/>
      <c r="BQ877" s="129"/>
      <c r="BR877" s="129"/>
      <c r="BS877" s="129"/>
      <c r="BT877" s="129"/>
      <c r="BU877" s="129"/>
      <c r="BV877" s="129"/>
      <c r="BW877" s="129"/>
      <c r="BX877" s="129"/>
      <c r="BY877" s="129"/>
      <c r="BZ877" s="129"/>
      <c r="CA877" s="129"/>
      <c r="CB877" s="129"/>
      <c r="CC877" s="129"/>
      <c r="CD877" s="129"/>
      <c r="CE877" s="129"/>
      <c r="CF877" s="129"/>
      <c r="CG877" s="129"/>
      <c r="CH877" s="129"/>
      <c r="CI877" s="129"/>
      <c r="CJ877" s="129"/>
      <c r="CK877" s="129"/>
      <c r="CL877" s="129"/>
      <c r="CM877" s="129"/>
      <c r="CN877" s="129"/>
      <c r="CO877" s="129"/>
      <c r="CP877" s="129"/>
      <c r="CQ877" s="129"/>
      <c r="CR877" s="129"/>
      <c r="CS877" s="129"/>
      <c r="CT877" s="129"/>
      <c r="CU877" s="129"/>
      <c r="CV877" s="129"/>
      <c r="CW877" s="129"/>
      <c r="CX877" s="129"/>
      <c r="CY877" s="129"/>
      <c r="CZ877" s="129"/>
      <c r="DA877" s="129"/>
      <c r="DB877" s="129"/>
      <c r="DC877" s="129"/>
      <c r="DD877" s="129"/>
      <c r="DE877" s="129"/>
      <c r="DF877" s="129"/>
      <c r="DG877" s="129"/>
      <c r="DH877" s="129"/>
      <c r="DI877" s="129"/>
      <c r="DJ877" s="129"/>
      <c r="DK877" s="129"/>
      <c r="DL877" s="129"/>
      <c r="DM877" s="129"/>
      <c r="DN877" s="129"/>
      <c r="DO877" s="129"/>
      <c r="DP877" s="129"/>
      <c r="DQ877" s="129"/>
      <c r="DR877" s="129"/>
      <c r="DS877" s="129"/>
      <c r="DT877" s="129"/>
      <c r="DU877" s="129"/>
      <c r="DV877" s="129"/>
      <c r="DW877" s="129"/>
      <c r="DX877" s="129"/>
      <c r="DY877" s="129"/>
      <c r="DZ877" s="129"/>
      <c r="EA877" s="129"/>
      <c r="EB877" s="129"/>
      <c r="EC877" s="129"/>
      <c r="ED877" s="129"/>
      <c r="EE877" s="129"/>
      <c r="EF877" s="129"/>
      <c r="EG877" s="129"/>
      <c r="EH877" s="129"/>
      <c r="EI877" s="129"/>
      <c r="EJ877" s="129"/>
      <c r="EK877" s="129"/>
      <c r="EL877" s="129"/>
      <c r="EM877" s="129"/>
      <c r="EN877" s="129"/>
      <c r="EO877" s="129"/>
      <c r="EP877" s="129"/>
      <c r="EQ877" s="129"/>
      <c r="ER877" s="129"/>
      <c r="ES877" s="129"/>
      <c r="ET877" s="129"/>
      <c r="EU877" s="129"/>
      <c r="EV877" s="129"/>
      <c r="EW877" s="129"/>
    </row>
    <row r="878" spans="1:153" ht="3" customHeight="1">
      <c r="A878" s="50"/>
      <c r="B878" s="291"/>
      <c r="C878" s="291"/>
      <c r="D878" s="291"/>
      <c r="E878" s="291"/>
      <c r="F878" s="136"/>
      <c r="G878" s="291"/>
      <c r="H878" s="291"/>
      <c r="I878" s="291"/>
      <c r="J878" s="291"/>
      <c r="K878" s="291"/>
      <c r="L878" s="291"/>
      <c r="M878" s="291"/>
      <c r="N878" s="291"/>
      <c r="O878" s="291"/>
      <c r="P878" s="291"/>
      <c r="Q878" s="291"/>
      <c r="R878" s="291"/>
      <c r="S878" s="291"/>
      <c r="T878" s="291"/>
      <c r="U878" s="378" t="s">
        <v>1129</v>
      </c>
      <c r="V878" s="379"/>
      <c r="W878" s="379"/>
      <c r="X878" s="379"/>
      <c r="Y878" s="379"/>
      <c r="Z878" s="379"/>
      <c r="AA878" s="379"/>
      <c r="AB878" s="379"/>
      <c r="AC878" s="379"/>
      <c r="AD878" s="379"/>
      <c r="AE878" s="379"/>
      <c r="AF878" s="379"/>
      <c r="AG878" s="379"/>
      <c r="AH878" s="379"/>
      <c r="AI878" s="379"/>
      <c r="AJ878" s="379"/>
      <c r="AK878" s="379"/>
      <c r="AL878" s="379"/>
      <c r="AM878" s="379"/>
      <c r="AN878" s="379"/>
      <c r="AO878" s="379"/>
      <c r="AP878" s="379"/>
      <c r="AQ878" s="379"/>
      <c r="AR878" s="379"/>
      <c r="AS878" s="379"/>
      <c r="AT878" s="379"/>
      <c r="AU878" s="379"/>
      <c r="AV878" s="379"/>
      <c r="AW878" s="379"/>
      <c r="AX878" s="379"/>
      <c r="AY878" s="379"/>
      <c r="AZ878" s="379"/>
      <c r="BA878" s="379"/>
      <c r="BB878" s="379"/>
      <c r="BC878" s="379"/>
      <c r="BD878" s="379"/>
      <c r="BE878" s="379"/>
      <c r="BF878" s="379"/>
      <c r="BG878" s="379"/>
      <c r="BH878" s="379"/>
      <c r="BI878" s="379"/>
      <c r="BJ878" s="380"/>
      <c r="BK878" s="200"/>
      <c r="BL878" s="129"/>
      <c r="BM878" s="160"/>
      <c r="BN878" s="129"/>
      <c r="BO878" s="129"/>
      <c r="BP878" s="129"/>
      <c r="BQ878" s="129"/>
      <c r="BR878" s="129"/>
      <c r="BS878" s="129"/>
      <c r="BT878" s="129"/>
      <c r="BU878" s="129"/>
      <c r="BV878" s="129"/>
      <c r="BW878" s="129"/>
      <c r="BX878" s="129"/>
      <c r="BY878" s="129"/>
      <c r="BZ878" s="129"/>
      <c r="CA878" s="129"/>
      <c r="CB878" s="129"/>
      <c r="CC878" s="129"/>
      <c r="CD878" s="129"/>
      <c r="CE878" s="129"/>
      <c r="CF878" s="129"/>
      <c r="CG878" s="129"/>
      <c r="CH878" s="129"/>
      <c r="CI878" s="129"/>
      <c r="CJ878" s="129"/>
      <c r="CK878" s="129"/>
      <c r="CL878" s="129"/>
      <c r="CM878" s="129"/>
      <c r="CN878" s="129"/>
      <c r="CO878" s="129"/>
      <c r="CP878" s="129"/>
      <c r="CQ878" s="129"/>
      <c r="CR878" s="129"/>
      <c r="CS878" s="129"/>
      <c r="CT878" s="129"/>
      <c r="CU878" s="129"/>
      <c r="CV878" s="129"/>
      <c r="CW878" s="129"/>
      <c r="CX878" s="129"/>
      <c r="CY878" s="129"/>
      <c r="CZ878" s="129"/>
      <c r="DA878" s="129"/>
      <c r="DB878" s="129"/>
      <c r="DC878" s="129"/>
      <c r="DD878" s="129"/>
      <c r="DE878" s="129"/>
      <c r="DF878" s="129"/>
      <c r="DG878" s="129"/>
      <c r="DH878" s="129"/>
      <c r="DI878" s="129"/>
      <c r="DJ878" s="129"/>
      <c r="DK878" s="129"/>
      <c r="DL878" s="129"/>
      <c r="DM878" s="129"/>
      <c r="DN878" s="129"/>
      <c r="DO878" s="129"/>
      <c r="DP878" s="129"/>
      <c r="DQ878" s="129"/>
      <c r="DR878" s="129"/>
      <c r="DS878" s="129"/>
      <c r="DT878" s="129"/>
      <c r="DU878" s="129"/>
      <c r="DV878" s="129"/>
      <c r="DW878" s="129"/>
      <c r="DX878" s="129"/>
      <c r="DY878" s="129"/>
      <c r="DZ878" s="129"/>
      <c r="EA878" s="129"/>
      <c r="EB878" s="129"/>
      <c r="EC878" s="129"/>
      <c r="ED878" s="129"/>
      <c r="EE878" s="129"/>
      <c r="EF878" s="129"/>
      <c r="EG878" s="129"/>
      <c r="EH878" s="129"/>
      <c r="EI878" s="129"/>
      <c r="EJ878" s="129"/>
      <c r="EK878" s="129"/>
      <c r="EL878" s="129"/>
      <c r="EM878" s="129"/>
      <c r="EN878" s="129"/>
      <c r="EO878" s="129"/>
      <c r="EP878" s="129"/>
      <c r="EQ878" s="129"/>
      <c r="ER878" s="129"/>
      <c r="ES878" s="129"/>
      <c r="ET878" s="129"/>
      <c r="EU878" s="129"/>
      <c r="EV878" s="129"/>
      <c r="EW878" s="129"/>
    </row>
    <row r="879" spans="1:153" ht="14.25" customHeight="1">
      <c r="A879" s="45"/>
      <c r="B879" s="126" t="s">
        <v>33</v>
      </c>
      <c r="C879" s="126"/>
      <c r="D879" s="126"/>
      <c r="E879" s="126"/>
      <c r="F879" s="137"/>
      <c r="G879" s="126"/>
      <c r="H879" s="126"/>
      <c r="I879" s="126"/>
      <c r="J879" s="126"/>
      <c r="K879" s="126"/>
      <c r="L879" s="126"/>
      <c r="M879" s="126"/>
      <c r="N879" s="126"/>
      <c r="O879" s="126"/>
      <c r="P879" s="126"/>
      <c r="Q879" s="126"/>
      <c r="R879" s="310" t="s">
        <v>3369</v>
      </c>
      <c r="S879" s="310"/>
      <c r="T879" s="310"/>
      <c r="U879" s="378"/>
      <c r="V879" s="379"/>
      <c r="W879" s="379"/>
      <c r="X879" s="379"/>
      <c r="Y879" s="379"/>
      <c r="Z879" s="379"/>
      <c r="AA879" s="379"/>
      <c r="AB879" s="379"/>
      <c r="AC879" s="379"/>
      <c r="AD879" s="379"/>
      <c r="AE879" s="379"/>
      <c r="AF879" s="379"/>
      <c r="AG879" s="379"/>
      <c r="AH879" s="379"/>
      <c r="AI879" s="379"/>
      <c r="AJ879" s="379"/>
      <c r="AK879" s="379"/>
      <c r="AL879" s="379"/>
      <c r="AM879" s="379"/>
      <c r="AN879" s="379"/>
      <c r="AO879" s="379"/>
      <c r="AP879" s="379"/>
      <c r="AQ879" s="379"/>
      <c r="AR879" s="379"/>
      <c r="AS879" s="379"/>
      <c r="AT879" s="379"/>
      <c r="AU879" s="379"/>
      <c r="AV879" s="379"/>
      <c r="AW879" s="379"/>
      <c r="AX879" s="379"/>
      <c r="AY879" s="379"/>
      <c r="AZ879" s="379"/>
      <c r="BA879" s="379"/>
      <c r="BB879" s="379"/>
      <c r="BC879" s="379"/>
      <c r="BD879" s="379"/>
      <c r="BE879" s="379"/>
      <c r="BF879" s="379"/>
      <c r="BG879" s="379"/>
      <c r="BH879" s="379"/>
      <c r="BI879" s="379"/>
      <c r="BJ879" s="380"/>
      <c r="BK879" s="200"/>
      <c r="BL879" s="130" t="str">
        <f>IF(BM879&lt;&gt;"","●","")</f>
        <v/>
      </c>
      <c r="BM879" s="132"/>
      <c r="BN879" s="129"/>
      <c r="BO879" s="129"/>
      <c r="BP879" s="129"/>
      <c r="BQ879" s="129"/>
      <c r="BR879" s="129"/>
      <c r="BS879" s="129"/>
      <c r="BT879" s="129"/>
      <c r="BU879" s="129"/>
      <c r="BV879" s="129"/>
      <c r="BW879" s="129"/>
      <c r="BX879" s="129"/>
      <c r="BY879" s="129"/>
      <c r="BZ879" s="129"/>
      <c r="CA879" s="129"/>
      <c r="CB879" s="129"/>
      <c r="CC879" s="129"/>
      <c r="CD879" s="129"/>
      <c r="CE879" s="129"/>
      <c r="CF879" s="129"/>
      <c r="CG879" s="129"/>
      <c r="CH879" s="129"/>
      <c r="CI879" s="129"/>
      <c r="CJ879" s="129"/>
      <c r="CK879" s="129"/>
      <c r="CL879" s="129"/>
      <c r="CM879" s="129"/>
      <c r="CN879" s="129"/>
      <c r="CO879" s="129"/>
      <c r="CP879" s="129"/>
      <c r="CQ879" s="129"/>
      <c r="CR879" s="129"/>
      <c r="CS879" s="129"/>
      <c r="CT879" s="129"/>
      <c r="CU879" s="129"/>
      <c r="CV879" s="131"/>
      <c r="CW879" s="131"/>
      <c r="CX879" s="131"/>
      <c r="CY879" s="129"/>
      <c r="CZ879" s="129"/>
      <c r="DA879" s="129"/>
      <c r="DB879" s="129"/>
      <c r="DC879" s="129"/>
      <c r="DD879" s="129"/>
      <c r="DE879" s="129"/>
      <c r="DF879" s="129"/>
      <c r="DG879" s="129"/>
      <c r="DH879" s="129"/>
      <c r="DI879" s="129"/>
      <c r="DJ879" s="129"/>
      <c r="DK879" s="129"/>
      <c r="DL879" s="129"/>
      <c r="DM879" s="129"/>
      <c r="DN879" s="129"/>
      <c r="DO879" s="129"/>
      <c r="DP879" s="129"/>
      <c r="DQ879" s="129"/>
      <c r="DR879" s="129"/>
      <c r="DS879" s="129"/>
      <c r="DT879" s="129"/>
      <c r="DU879" s="129"/>
      <c r="DV879" s="129"/>
      <c r="DW879" s="129"/>
      <c r="DX879" s="129"/>
      <c r="DY879" s="129"/>
      <c r="DZ879" s="129"/>
      <c r="EA879" s="129"/>
      <c r="EB879" s="129"/>
      <c r="EC879" s="129"/>
      <c r="ED879" s="129"/>
      <c r="EE879" s="129"/>
      <c r="EF879" s="129"/>
      <c r="EG879" s="129"/>
      <c r="EH879" s="129"/>
      <c r="EI879" s="129"/>
      <c r="EJ879" s="129"/>
      <c r="EK879" s="129"/>
      <c r="EL879" s="129"/>
      <c r="EM879" s="129"/>
      <c r="EN879" s="129"/>
      <c r="EO879" s="129"/>
      <c r="EP879" s="129"/>
      <c r="EQ879" s="129"/>
      <c r="ER879" s="129"/>
      <c r="ES879" s="129"/>
      <c r="ET879" s="129"/>
      <c r="EU879" s="129"/>
      <c r="EV879" s="129"/>
      <c r="EW879" s="129"/>
    </row>
    <row r="880" spans="1:153" ht="3" customHeight="1" thickBot="1">
      <c r="A880" s="47"/>
      <c r="B880" s="126"/>
      <c r="C880" s="126"/>
      <c r="D880" s="126"/>
      <c r="E880" s="126"/>
      <c r="F880" s="137"/>
      <c r="G880" s="126"/>
      <c r="H880" s="126"/>
      <c r="I880" s="126"/>
      <c r="J880" s="126"/>
      <c r="K880" s="126"/>
      <c r="L880" s="126"/>
      <c r="M880" s="126"/>
      <c r="N880" s="126"/>
      <c r="O880" s="126"/>
      <c r="P880" s="126"/>
      <c r="Q880" s="126"/>
      <c r="R880" s="126"/>
      <c r="S880" s="126"/>
      <c r="T880" s="126"/>
      <c r="U880" s="378"/>
      <c r="V880" s="379"/>
      <c r="W880" s="379"/>
      <c r="X880" s="379"/>
      <c r="Y880" s="379"/>
      <c r="Z880" s="379"/>
      <c r="AA880" s="379"/>
      <c r="AB880" s="379"/>
      <c r="AC880" s="379"/>
      <c r="AD880" s="379"/>
      <c r="AE880" s="379"/>
      <c r="AF880" s="379"/>
      <c r="AG880" s="379"/>
      <c r="AH880" s="379"/>
      <c r="AI880" s="379"/>
      <c r="AJ880" s="379"/>
      <c r="AK880" s="379"/>
      <c r="AL880" s="379"/>
      <c r="AM880" s="379"/>
      <c r="AN880" s="379"/>
      <c r="AO880" s="379"/>
      <c r="AP880" s="379"/>
      <c r="AQ880" s="379"/>
      <c r="AR880" s="379"/>
      <c r="AS880" s="379"/>
      <c r="AT880" s="379"/>
      <c r="AU880" s="379"/>
      <c r="AV880" s="379"/>
      <c r="AW880" s="379"/>
      <c r="AX880" s="379"/>
      <c r="AY880" s="379"/>
      <c r="AZ880" s="379"/>
      <c r="BA880" s="379"/>
      <c r="BB880" s="379"/>
      <c r="BC880" s="379"/>
      <c r="BD880" s="379"/>
      <c r="BE880" s="379"/>
      <c r="BF880" s="379"/>
      <c r="BG880" s="379"/>
      <c r="BH880" s="379"/>
      <c r="BI880" s="379"/>
      <c r="BJ880" s="380"/>
      <c r="BK880" s="200"/>
      <c r="BL880" s="129"/>
      <c r="BM880" s="160"/>
      <c r="BN880" s="129"/>
      <c r="BO880" s="129"/>
      <c r="BP880" s="129"/>
      <c r="BQ880" s="129"/>
      <c r="BR880" s="129"/>
      <c r="BS880" s="129"/>
      <c r="BT880" s="129"/>
      <c r="BU880" s="129"/>
      <c r="BV880" s="129"/>
      <c r="BW880" s="129"/>
      <c r="BX880" s="129"/>
      <c r="BY880" s="129"/>
      <c r="BZ880" s="129"/>
      <c r="CA880" s="129"/>
      <c r="CB880" s="129"/>
      <c r="CC880" s="129"/>
      <c r="CD880" s="129"/>
      <c r="CE880" s="129"/>
      <c r="CF880" s="129"/>
      <c r="CG880" s="129"/>
      <c r="CH880" s="129"/>
      <c r="CI880" s="129"/>
      <c r="CJ880" s="129"/>
      <c r="CK880" s="129"/>
      <c r="CL880" s="129"/>
      <c r="CM880" s="129"/>
      <c r="CN880" s="129"/>
      <c r="CO880" s="129"/>
      <c r="CP880" s="129"/>
      <c r="CQ880" s="129"/>
      <c r="CR880" s="129"/>
      <c r="CS880" s="129"/>
      <c r="CT880" s="129"/>
      <c r="CU880" s="129"/>
      <c r="CV880" s="129"/>
      <c r="CW880" s="129"/>
      <c r="CX880" s="129"/>
      <c r="CY880" s="129"/>
      <c r="CZ880" s="129"/>
      <c r="DA880" s="129"/>
      <c r="DB880" s="129"/>
      <c r="DC880" s="129"/>
      <c r="DD880" s="129"/>
      <c r="DE880" s="129"/>
      <c r="DF880" s="129"/>
      <c r="DG880" s="129"/>
      <c r="DH880" s="129"/>
      <c r="DI880" s="129"/>
      <c r="DJ880" s="129"/>
      <c r="DK880" s="129"/>
      <c r="DL880" s="129"/>
      <c r="DM880" s="129"/>
      <c r="DN880" s="129"/>
      <c r="DO880" s="129"/>
      <c r="DP880" s="129"/>
      <c r="DQ880" s="129"/>
      <c r="DR880" s="129"/>
      <c r="DS880" s="129"/>
      <c r="DT880" s="129"/>
      <c r="DU880" s="129"/>
      <c r="DV880" s="129"/>
      <c r="DW880" s="129"/>
      <c r="DX880" s="129"/>
      <c r="DY880" s="129"/>
      <c r="DZ880" s="129"/>
      <c r="EA880" s="129"/>
      <c r="EB880" s="129"/>
      <c r="EC880" s="129"/>
      <c r="ED880" s="129"/>
      <c r="EE880" s="129"/>
      <c r="EF880" s="129"/>
      <c r="EG880" s="129"/>
      <c r="EH880" s="129"/>
      <c r="EI880" s="129"/>
      <c r="EJ880" s="129"/>
      <c r="EK880" s="129"/>
      <c r="EL880" s="129"/>
      <c r="EM880" s="129"/>
      <c r="EN880" s="129"/>
      <c r="EO880" s="129"/>
      <c r="EP880" s="129"/>
      <c r="EQ880" s="129"/>
      <c r="ER880" s="129"/>
      <c r="ES880" s="129"/>
      <c r="ET880" s="129"/>
      <c r="EU880" s="129"/>
      <c r="EV880" s="129"/>
      <c r="EW880" s="129"/>
    </row>
    <row r="881" spans="1:153" ht="2.25" customHeight="1">
      <c r="A881" s="135"/>
      <c r="B881" s="291"/>
      <c r="C881" s="291"/>
      <c r="D881" s="291"/>
      <c r="E881" s="291"/>
      <c r="F881" s="136"/>
      <c r="G881" s="291"/>
      <c r="H881" s="291"/>
      <c r="I881" s="291"/>
      <c r="J881" s="291"/>
      <c r="K881" s="291"/>
      <c r="L881" s="291"/>
      <c r="M881" s="291"/>
      <c r="N881" s="291"/>
      <c r="O881" s="291"/>
      <c r="P881" s="291"/>
      <c r="Q881" s="291"/>
      <c r="R881" s="291"/>
      <c r="S881" s="291"/>
      <c r="T881" s="291"/>
      <c r="U881" s="296"/>
      <c r="V881" s="297"/>
      <c r="W881" s="297"/>
      <c r="X881" s="297"/>
      <c r="Y881" s="297"/>
      <c r="Z881" s="297"/>
      <c r="AA881" s="297"/>
      <c r="AB881" s="297"/>
      <c r="AC881" s="297"/>
      <c r="AD881" s="297"/>
      <c r="AE881" s="297"/>
      <c r="AF881" s="297"/>
      <c r="AG881" s="117"/>
      <c r="AH881" s="114"/>
      <c r="AI881" s="307"/>
      <c r="AJ881" s="308"/>
      <c r="AK881" s="308"/>
      <c r="AL881" s="308"/>
      <c r="AM881" s="308"/>
      <c r="AN881" s="308"/>
      <c r="AO881" s="308"/>
      <c r="AP881" s="308"/>
      <c r="AQ881" s="308"/>
      <c r="AR881" s="308"/>
      <c r="AS881" s="308"/>
      <c r="AT881" s="308"/>
      <c r="AU881" s="308"/>
      <c r="AV881" s="327"/>
      <c r="AW881" s="297"/>
      <c r="AX881" s="297"/>
      <c r="AY881" s="297"/>
      <c r="AZ881" s="297"/>
      <c r="BA881" s="297"/>
      <c r="BB881" s="297"/>
      <c r="BC881" s="297"/>
      <c r="BD881" s="297"/>
      <c r="BE881" s="297"/>
      <c r="BF881" s="297"/>
      <c r="BG881" s="297"/>
      <c r="BH881" s="297"/>
      <c r="BI881" s="117"/>
      <c r="BJ881" s="114"/>
      <c r="BK881" s="200"/>
      <c r="BL881" s="129"/>
      <c r="BM881" s="160"/>
      <c r="BN881" s="129"/>
      <c r="BO881" s="129"/>
      <c r="BP881" s="129"/>
      <c r="BQ881" s="129"/>
      <c r="BR881" s="129"/>
      <c r="BS881" s="129"/>
      <c r="BT881" s="129"/>
      <c r="BU881" s="129"/>
      <c r="BV881" s="129"/>
      <c r="BW881" s="129"/>
      <c r="BX881" s="129"/>
      <c r="BY881" s="129"/>
      <c r="BZ881" s="129"/>
      <c r="CA881" s="129"/>
      <c r="CB881" s="129"/>
      <c r="CC881" s="129"/>
      <c r="CD881" s="129"/>
      <c r="CE881" s="129"/>
      <c r="CF881" s="129"/>
      <c r="CG881" s="129"/>
      <c r="CH881" s="129"/>
      <c r="CI881" s="129"/>
      <c r="CJ881" s="129"/>
      <c r="CK881" s="129"/>
      <c r="CL881" s="129"/>
      <c r="CM881" s="129"/>
      <c r="CN881" s="129"/>
      <c r="CO881" s="129"/>
      <c r="CP881" s="129"/>
      <c r="CQ881" s="129"/>
      <c r="CR881" s="129"/>
      <c r="CS881" s="129"/>
      <c r="CT881" s="129"/>
      <c r="CU881" s="129"/>
      <c r="CV881" s="129"/>
      <c r="CW881" s="129"/>
      <c r="CX881" s="129"/>
      <c r="CY881" s="129"/>
      <c r="CZ881" s="129"/>
      <c r="DA881" s="129"/>
      <c r="DB881" s="129"/>
      <c r="DC881" s="129"/>
      <c r="DD881" s="129"/>
      <c r="DE881" s="129"/>
      <c r="DF881" s="129"/>
      <c r="DG881" s="129"/>
      <c r="DH881" s="129"/>
      <c r="DI881" s="129"/>
      <c r="DJ881" s="129"/>
      <c r="DK881" s="129"/>
      <c r="DL881" s="129"/>
      <c r="DM881" s="129"/>
      <c r="DN881" s="129"/>
      <c r="DO881" s="129"/>
      <c r="DP881" s="129"/>
      <c r="DQ881" s="129"/>
      <c r="DR881" s="129"/>
      <c r="DS881" s="129"/>
      <c r="DT881" s="129"/>
      <c r="DU881" s="129"/>
      <c r="DV881" s="129"/>
      <c r="DW881" s="129"/>
      <c r="DX881" s="129"/>
      <c r="DY881" s="129"/>
      <c r="DZ881" s="129"/>
      <c r="EA881" s="129"/>
      <c r="EB881" s="129"/>
      <c r="EC881" s="129"/>
      <c r="ED881" s="129"/>
      <c r="EE881" s="129"/>
      <c r="EF881" s="129"/>
      <c r="EG881" s="129"/>
      <c r="EH881" s="129"/>
      <c r="EI881" s="129"/>
      <c r="EJ881" s="129"/>
      <c r="EK881" s="129"/>
      <c r="EL881" s="129"/>
      <c r="EM881" s="129"/>
      <c r="EN881" s="129"/>
      <c r="EO881" s="129"/>
      <c r="EP881" s="129"/>
      <c r="EQ881" s="129"/>
      <c r="ER881" s="129"/>
      <c r="ES881" s="129"/>
      <c r="ET881" s="129"/>
      <c r="EU881" s="129"/>
      <c r="EV881" s="129"/>
      <c r="EW881" s="129"/>
    </row>
    <row r="882" spans="1:153" ht="19.5" customHeight="1">
      <c r="A882" s="133" t="s">
        <v>98</v>
      </c>
      <c r="B882" s="126"/>
      <c r="C882" s="126"/>
      <c r="D882" s="126"/>
      <c r="E882" s="126"/>
      <c r="F882" s="137"/>
      <c r="G882" s="126"/>
      <c r="H882" s="126"/>
      <c r="I882" s="126"/>
      <c r="J882" s="126"/>
      <c r="K882" s="126"/>
      <c r="L882" s="126"/>
      <c r="M882" s="126"/>
      <c r="N882" s="126"/>
      <c r="O882" s="126"/>
      <c r="P882" s="126"/>
      <c r="Q882" s="126"/>
      <c r="R882" s="310" t="s">
        <v>3370</v>
      </c>
      <c r="S882" s="310"/>
      <c r="T882" s="311"/>
      <c r="U882" s="294"/>
      <c r="V882" s="312"/>
      <c r="W882" s="313"/>
      <c r="X882" s="313"/>
      <c r="Y882" s="313"/>
      <c r="Z882" s="313"/>
      <c r="AA882" s="313"/>
      <c r="AB882" s="313"/>
      <c r="AC882" s="313"/>
      <c r="AD882" s="313"/>
      <c r="AE882" s="313"/>
      <c r="AF882" s="314"/>
      <c r="AG882" s="122"/>
      <c r="AH882" s="115" t="s">
        <v>0</v>
      </c>
      <c r="AI882" s="307"/>
      <c r="AJ882" s="308"/>
      <c r="AK882" s="308"/>
      <c r="AL882" s="308"/>
      <c r="AM882" s="308"/>
      <c r="AN882" s="308"/>
      <c r="AO882" s="308"/>
      <c r="AP882" s="308"/>
      <c r="AQ882" s="308"/>
      <c r="AR882" s="308"/>
      <c r="AS882" s="308"/>
      <c r="AT882" s="308"/>
      <c r="AU882" s="308"/>
      <c r="AV882" s="327"/>
      <c r="AW882" s="295"/>
      <c r="AX882" s="312"/>
      <c r="AY882" s="313"/>
      <c r="AZ882" s="313"/>
      <c r="BA882" s="313"/>
      <c r="BB882" s="313"/>
      <c r="BC882" s="313"/>
      <c r="BD882" s="313"/>
      <c r="BE882" s="313"/>
      <c r="BF882" s="313"/>
      <c r="BG882" s="313"/>
      <c r="BH882" s="314"/>
      <c r="BI882" s="122"/>
      <c r="BJ882" s="115" t="s">
        <v>2</v>
      </c>
      <c r="BK882" s="200"/>
      <c r="BL882" s="130" t="str">
        <f>IF(BM882&lt;&gt;"","●","")</f>
        <v/>
      </c>
      <c r="BM882" s="132" t="str">
        <f>IF(OR(AND(OR(V882=0,V882=""),AX882&gt;0),AND(V882&gt;0,OR(AX882=0,AX882=""))),"「レセプト件数」、「算定回数」のいずれかが「0」か「空白」となっていますが、それ以外が1以上となっています。正しいレセプト件数・算定回数をご記入ください。",IF(OR(V882&gt;AX882),"「算定回数」が「レセプト件数」よりも小さくなっています。算定レセプトにおける算定回数をご記入ください。",""))</f>
        <v/>
      </c>
      <c r="BN882" s="129"/>
      <c r="BO882" s="129"/>
      <c r="BP882" s="129"/>
      <c r="BQ882" s="129"/>
      <c r="BR882" s="129"/>
      <c r="BS882" s="129"/>
      <c r="BT882" s="129"/>
      <c r="BU882" s="129"/>
      <c r="BV882" s="129"/>
      <c r="BW882" s="129"/>
      <c r="BX882" s="129"/>
      <c r="BY882" s="129"/>
      <c r="BZ882" s="129"/>
      <c r="CA882" s="129"/>
      <c r="CB882" s="129"/>
      <c r="CC882" s="129"/>
      <c r="CD882" s="129"/>
      <c r="CE882" s="129"/>
      <c r="CF882" s="129"/>
      <c r="CG882" s="129"/>
      <c r="CH882" s="129"/>
      <c r="CI882" s="129"/>
      <c r="CJ882" s="129"/>
      <c r="CK882" s="129"/>
      <c r="CL882" s="129"/>
      <c r="CM882" s="129"/>
      <c r="CN882" s="129"/>
      <c r="CO882" s="129"/>
      <c r="CP882" s="129"/>
      <c r="CQ882" s="129"/>
      <c r="CR882" s="129"/>
      <c r="CS882" s="129"/>
      <c r="CT882" s="129"/>
      <c r="CU882" s="129"/>
      <c r="CV882" s="131"/>
      <c r="CW882" s="131"/>
      <c r="CX882" s="131"/>
      <c r="CY882" s="129"/>
      <c r="CZ882" s="129"/>
      <c r="DA882" s="129"/>
      <c r="DB882" s="129"/>
      <c r="DC882" s="129"/>
      <c r="DD882" s="129"/>
      <c r="DE882" s="129"/>
      <c r="DF882" s="129"/>
      <c r="DG882" s="129"/>
      <c r="DH882" s="129"/>
      <c r="DI882" s="129"/>
      <c r="DJ882" s="129"/>
      <c r="DK882" s="129"/>
      <c r="DL882" s="129"/>
      <c r="DM882" s="129"/>
      <c r="DN882" s="129"/>
      <c r="DO882" s="129"/>
      <c r="DP882" s="129"/>
      <c r="DQ882" s="129"/>
      <c r="DR882" s="129"/>
      <c r="DS882" s="129"/>
      <c r="DT882" s="129"/>
      <c r="DU882" s="129"/>
      <c r="DV882" s="129"/>
      <c r="DW882" s="129"/>
      <c r="DX882" s="129"/>
      <c r="DY882" s="129"/>
      <c r="DZ882" s="129"/>
      <c r="EA882" s="129"/>
      <c r="EB882" s="129"/>
      <c r="EC882" s="129"/>
      <c r="ED882" s="129"/>
      <c r="EE882" s="129"/>
      <c r="EF882" s="129"/>
      <c r="EG882" s="129"/>
      <c r="EH882" s="129"/>
      <c r="EI882" s="129"/>
      <c r="EJ882" s="129"/>
      <c r="EK882" s="129"/>
      <c r="EL882" s="129"/>
      <c r="EM882" s="129"/>
      <c r="EN882" s="129"/>
      <c r="EO882" s="129"/>
      <c r="EP882" s="129"/>
      <c r="EQ882" s="129"/>
      <c r="ER882" s="129"/>
      <c r="ES882" s="129"/>
      <c r="ET882" s="129"/>
      <c r="EU882" s="129"/>
      <c r="EV882" s="129"/>
      <c r="EW882" s="129"/>
    </row>
    <row r="883" spans="1:153" ht="2.25" customHeight="1" thickBot="1">
      <c r="A883" s="133"/>
      <c r="B883" s="126"/>
      <c r="C883" s="126"/>
      <c r="D883" s="126"/>
      <c r="E883" s="126"/>
      <c r="F883" s="137"/>
      <c r="G883" s="126"/>
      <c r="H883" s="126"/>
      <c r="I883" s="126"/>
      <c r="J883" s="126"/>
      <c r="K883" s="126"/>
      <c r="L883" s="126"/>
      <c r="M883" s="126"/>
      <c r="N883" s="126"/>
      <c r="O883" s="126"/>
      <c r="P883" s="126"/>
      <c r="Q883" s="126"/>
      <c r="R883" s="126"/>
      <c r="S883" s="126"/>
      <c r="T883" s="126"/>
      <c r="U883" s="299"/>
      <c r="V883" s="298"/>
      <c r="W883" s="298"/>
      <c r="X883" s="298"/>
      <c r="Y883" s="298"/>
      <c r="Z883" s="298"/>
      <c r="AA883" s="298"/>
      <c r="AB883" s="298"/>
      <c r="AC883" s="298"/>
      <c r="AD883" s="298"/>
      <c r="AE883" s="298"/>
      <c r="AF883" s="298"/>
      <c r="AG883" s="121"/>
      <c r="AH883" s="116"/>
      <c r="AI883" s="307"/>
      <c r="AJ883" s="308"/>
      <c r="AK883" s="308"/>
      <c r="AL883" s="308"/>
      <c r="AM883" s="308"/>
      <c r="AN883" s="308"/>
      <c r="AO883" s="308"/>
      <c r="AP883" s="308"/>
      <c r="AQ883" s="308"/>
      <c r="AR883" s="308"/>
      <c r="AS883" s="308"/>
      <c r="AT883" s="308"/>
      <c r="AU883" s="308"/>
      <c r="AV883" s="327"/>
      <c r="AW883" s="298"/>
      <c r="AX883" s="298"/>
      <c r="AY883" s="298"/>
      <c r="AZ883" s="298"/>
      <c r="BA883" s="298"/>
      <c r="BB883" s="298"/>
      <c r="BC883" s="298"/>
      <c r="BD883" s="298"/>
      <c r="BE883" s="298"/>
      <c r="BF883" s="298"/>
      <c r="BG883" s="298"/>
      <c r="BH883" s="298"/>
      <c r="BI883" s="121"/>
      <c r="BJ883" s="116"/>
      <c r="BK883" s="200"/>
      <c r="BL883" s="129"/>
      <c r="BM883" s="160"/>
      <c r="BN883" s="129"/>
      <c r="BO883" s="129"/>
      <c r="BP883" s="129"/>
      <c r="BQ883" s="129"/>
      <c r="BR883" s="129"/>
      <c r="BS883" s="129"/>
      <c r="BT883" s="129"/>
      <c r="BU883" s="129"/>
      <c r="BV883" s="129"/>
      <c r="BW883" s="129"/>
      <c r="BX883" s="129"/>
      <c r="BY883" s="129"/>
      <c r="BZ883" s="129"/>
      <c r="CA883" s="129"/>
      <c r="CB883" s="129"/>
      <c r="CC883" s="129"/>
      <c r="CD883" s="129"/>
      <c r="CE883" s="129"/>
      <c r="CF883" s="129"/>
      <c r="CG883" s="129"/>
      <c r="CH883" s="129"/>
      <c r="CI883" s="129"/>
      <c r="CJ883" s="129"/>
      <c r="CK883" s="129"/>
      <c r="CL883" s="129"/>
      <c r="CM883" s="129"/>
      <c r="CN883" s="129"/>
      <c r="CO883" s="129"/>
      <c r="CP883" s="129"/>
      <c r="CQ883" s="129"/>
      <c r="CR883" s="129"/>
      <c r="CS883" s="129"/>
      <c r="CT883" s="129"/>
      <c r="CU883" s="129"/>
      <c r="CV883" s="129"/>
      <c r="CW883" s="129"/>
      <c r="CX883" s="129"/>
      <c r="CY883" s="129"/>
      <c r="CZ883" s="129"/>
      <c r="DA883" s="129"/>
      <c r="DB883" s="129"/>
      <c r="DC883" s="129"/>
      <c r="DD883" s="129"/>
      <c r="DE883" s="129"/>
      <c r="DF883" s="129"/>
      <c r="DG883" s="129"/>
      <c r="DH883" s="129"/>
      <c r="DI883" s="129"/>
      <c r="DJ883" s="129"/>
      <c r="DK883" s="129"/>
      <c r="DL883" s="129"/>
      <c r="DM883" s="129"/>
      <c r="DN883" s="129"/>
      <c r="DO883" s="129"/>
      <c r="DP883" s="129"/>
      <c r="DQ883" s="129"/>
      <c r="DR883" s="129"/>
      <c r="DS883" s="129"/>
      <c r="DT883" s="129"/>
      <c r="DU883" s="129"/>
      <c r="DV883" s="129"/>
      <c r="DW883" s="129"/>
      <c r="DX883" s="129"/>
      <c r="DY883" s="129"/>
      <c r="DZ883" s="129"/>
      <c r="EA883" s="129"/>
      <c r="EB883" s="129"/>
      <c r="EC883" s="129"/>
      <c r="ED883" s="129"/>
      <c r="EE883" s="129"/>
      <c r="EF883" s="129"/>
      <c r="EG883" s="129"/>
      <c r="EH883" s="129"/>
      <c r="EI883" s="129"/>
      <c r="EJ883" s="129"/>
      <c r="EK883" s="129"/>
      <c r="EL883" s="129"/>
      <c r="EM883" s="129"/>
      <c r="EN883" s="129"/>
      <c r="EO883" s="129"/>
      <c r="EP883" s="129"/>
      <c r="EQ883" s="129"/>
      <c r="ER883" s="129"/>
      <c r="ES883" s="129"/>
      <c r="ET883" s="129"/>
      <c r="EU883" s="129"/>
      <c r="EV883" s="129"/>
      <c r="EW883" s="129"/>
    </row>
    <row r="884" spans="1:153" ht="2.25" customHeight="1">
      <c r="A884" s="135"/>
      <c r="B884" s="291"/>
      <c r="C884" s="291"/>
      <c r="D884" s="291"/>
      <c r="E884" s="291"/>
      <c r="F884" s="136"/>
      <c r="G884" s="291"/>
      <c r="H884" s="291"/>
      <c r="I884" s="291"/>
      <c r="J884" s="291"/>
      <c r="K884" s="291"/>
      <c r="L884" s="291"/>
      <c r="M884" s="291"/>
      <c r="N884" s="291"/>
      <c r="O884" s="291"/>
      <c r="P884" s="291"/>
      <c r="Q884" s="291"/>
      <c r="R884" s="291"/>
      <c r="S884" s="291"/>
      <c r="T884" s="291"/>
      <c r="U884" s="296"/>
      <c r="V884" s="297"/>
      <c r="W884" s="297"/>
      <c r="X884" s="297"/>
      <c r="Y884" s="297"/>
      <c r="Z884" s="297"/>
      <c r="AA884" s="297"/>
      <c r="AB884" s="297"/>
      <c r="AC884" s="297"/>
      <c r="AD884" s="297"/>
      <c r="AE884" s="297"/>
      <c r="AF884" s="297"/>
      <c r="AG884" s="117"/>
      <c r="AH884" s="114"/>
      <c r="AI884" s="307"/>
      <c r="AJ884" s="308"/>
      <c r="AK884" s="308"/>
      <c r="AL884" s="308"/>
      <c r="AM884" s="308"/>
      <c r="AN884" s="308"/>
      <c r="AO884" s="308"/>
      <c r="AP884" s="308"/>
      <c r="AQ884" s="308"/>
      <c r="AR884" s="308"/>
      <c r="AS884" s="308"/>
      <c r="AT884" s="308"/>
      <c r="AU884" s="308"/>
      <c r="AV884" s="327"/>
      <c r="AW884" s="297"/>
      <c r="AX884" s="297"/>
      <c r="AY884" s="297"/>
      <c r="AZ884" s="297"/>
      <c r="BA884" s="297"/>
      <c r="BB884" s="297"/>
      <c r="BC884" s="297"/>
      <c r="BD884" s="297"/>
      <c r="BE884" s="297"/>
      <c r="BF884" s="297"/>
      <c r="BG884" s="297"/>
      <c r="BH884" s="297"/>
      <c r="BI884" s="117"/>
      <c r="BJ884" s="114"/>
      <c r="BK884" s="200"/>
      <c r="BL884" s="129"/>
      <c r="BM884" s="160"/>
      <c r="BN884" s="129"/>
      <c r="BO884" s="129"/>
      <c r="BP884" s="129"/>
      <c r="BQ884" s="129"/>
      <c r="BR884" s="129"/>
      <c r="BS884" s="129"/>
      <c r="BT884" s="129"/>
      <c r="BU884" s="129"/>
      <c r="BV884" s="129"/>
      <c r="BW884" s="129"/>
      <c r="BX884" s="129"/>
      <c r="BY884" s="129"/>
      <c r="BZ884" s="129"/>
      <c r="CA884" s="129"/>
      <c r="CB884" s="129"/>
      <c r="CC884" s="129"/>
      <c r="CD884" s="129"/>
      <c r="CE884" s="129"/>
      <c r="CF884" s="129"/>
      <c r="CG884" s="129"/>
      <c r="CH884" s="129"/>
      <c r="CI884" s="129"/>
      <c r="CJ884" s="129"/>
      <c r="CK884" s="129"/>
      <c r="CL884" s="129"/>
      <c r="CM884" s="129"/>
      <c r="CN884" s="129"/>
      <c r="CO884" s="129"/>
      <c r="CP884" s="129"/>
      <c r="CQ884" s="129"/>
      <c r="CR884" s="129"/>
      <c r="CS884" s="129"/>
      <c r="CT884" s="129"/>
      <c r="CU884" s="129"/>
      <c r="CV884" s="129"/>
      <c r="CW884" s="129"/>
      <c r="CX884" s="129"/>
      <c r="CY884" s="129"/>
      <c r="CZ884" s="129"/>
      <c r="DA884" s="129"/>
      <c r="DB884" s="129"/>
      <c r="DC884" s="129"/>
      <c r="DD884" s="129"/>
      <c r="DE884" s="129"/>
      <c r="DF884" s="129"/>
      <c r="DG884" s="129"/>
      <c r="DH884" s="129"/>
      <c r="DI884" s="129"/>
      <c r="DJ884" s="129"/>
      <c r="DK884" s="129"/>
      <c r="DL884" s="129"/>
      <c r="DM884" s="129"/>
      <c r="DN884" s="129"/>
      <c r="DO884" s="129"/>
      <c r="DP884" s="129"/>
      <c r="DQ884" s="129"/>
      <c r="DR884" s="129"/>
      <c r="DS884" s="129"/>
      <c r="DT884" s="129"/>
      <c r="DU884" s="129"/>
      <c r="DV884" s="129"/>
      <c r="DW884" s="129"/>
      <c r="DX884" s="129"/>
      <c r="DY884" s="129"/>
      <c r="DZ884" s="129"/>
      <c r="EA884" s="129"/>
      <c r="EB884" s="129"/>
      <c r="EC884" s="129"/>
      <c r="ED884" s="129"/>
      <c r="EE884" s="129"/>
      <c r="EF884" s="129"/>
      <c r="EG884" s="129"/>
      <c r="EH884" s="129"/>
      <c r="EI884" s="129"/>
      <c r="EJ884" s="129"/>
      <c r="EK884" s="129"/>
      <c r="EL884" s="129"/>
      <c r="EM884" s="129"/>
      <c r="EN884" s="129"/>
      <c r="EO884" s="129"/>
      <c r="EP884" s="129"/>
      <c r="EQ884" s="129"/>
      <c r="ER884" s="129"/>
      <c r="ES884" s="129"/>
      <c r="ET884" s="129"/>
      <c r="EU884" s="129"/>
      <c r="EV884" s="129"/>
      <c r="EW884" s="129"/>
    </row>
    <row r="885" spans="1:153" ht="19.5" customHeight="1">
      <c r="A885" s="133" t="s">
        <v>99</v>
      </c>
      <c r="B885" s="126"/>
      <c r="C885" s="126"/>
      <c r="D885" s="126"/>
      <c r="E885" s="126"/>
      <c r="F885" s="137"/>
      <c r="G885" s="126"/>
      <c r="H885" s="126"/>
      <c r="I885" s="126"/>
      <c r="J885" s="126"/>
      <c r="K885" s="126"/>
      <c r="L885" s="126"/>
      <c r="M885" s="126"/>
      <c r="N885" s="126"/>
      <c r="O885" s="126"/>
      <c r="P885" s="126"/>
      <c r="Q885" s="126"/>
      <c r="R885" s="310" t="s">
        <v>3371</v>
      </c>
      <c r="S885" s="310"/>
      <c r="T885" s="311"/>
      <c r="U885" s="294"/>
      <c r="V885" s="312"/>
      <c r="W885" s="313"/>
      <c r="X885" s="313"/>
      <c r="Y885" s="313"/>
      <c r="Z885" s="313"/>
      <c r="AA885" s="313"/>
      <c r="AB885" s="313"/>
      <c r="AC885" s="313"/>
      <c r="AD885" s="313"/>
      <c r="AE885" s="313"/>
      <c r="AF885" s="314"/>
      <c r="AG885" s="122"/>
      <c r="AH885" s="115" t="s">
        <v>0</v>
      </c>
      <c r="AI885" s="307"/>
      <c r="AJ885" s="308"/>
      <c r="AK885" s="308"/>
      <c r="AL885" s="308"/>
      <c r="AM885" s="308"/>
      <c r="AN885" s="308"/>
      <c r="AO885" s="308"/>
      <c r="AP885" s="308"/>
      <c r="AQ885" s="308"/>
      <c r="AR885" s="308"/>
      <c r="AS885" s="308"/>
      <c r="AT885" s="308"/>
      <c r="AU885" s="308"/>
      <c r="AV885" s="327"/>
      <c r="AW885" s="295"/>
      <c r="AX885" s="312"/>
      <c r="AY885" s="313"/>
      <c r="AZ885" s="313"/>
      <c r="BA885" s="313"/>
      <c r="BB885" s="313"/>
      <c r="BC885" s="313"/>
      <c r="BD885" s="313"/>
      <c r="BE885" s="313"/>
      <c r="BF885" s="313"/>
      <c r="BG885" s="313"/>
      <c r="BH885" s="314"/>
      <c r="BI885" s="122"/>
      <c r="BJ885" s="115" t="s">
        <v>2</v>
      </c>
      <c r="BK885" s="200"/>
      <c r="BL885" s="130" t="str">
        <f>IF(BM885&lt;&gt;"","●","")</f>
        <v/>
      </c>
      <c r="BM885" s="132" t="str">
        <f>IF(OR(AND(OR(V885=0,V885=""),AX885&gt;0),AND(V885&gt;0,OR(AX885=0,AX885=""))),"「レセプト件数」、「算定回数」のいずれかが「0」か「空白」となっていますが、それ以外が1以上となっています。正しいレセプト件数・算定回数をご記入ください。",IF(OR(V885&gt;AX885),"「算定回数」が「レセプト件数」よりも小さくなっています。算定レセプトにおける算定回数をご記入ください。",""))</f>
        <v/>
      </c>
      <c r="BN885" s="129"/>
      <c r="BO885" s="129"/>
      <c r="BP885" s="129"/>
      <c r="BQ885" s="129"/>
      <c r="BR885" s="129"/>
      <c r="BS885" s="129"/>
      <c r="BT885" s="129"/>
      <c r="BU885" s="129"/>
      <c r="BV885" s="129"/>
      <c r="BW885" s="129"/>
      <c r="BX885" s="129"/>
      <c r="BY885" s="129"/>
      <c r="BZ885" s="129"/>
      <c r="CA885" s="129"/>
      <c r="CB885" s="129"/>
      <c r="CC885" s="129"/>
      <c r="CD885" s="129"/>
      <c r="CE885" s="129"/>
      <c r="CF885" s="129"/>
      <c r="CG885" s="129"/>
      <c r="CH885" s="129"/>
      <c r="CI885" s="129"/>
      <c r="CJ885" s="129"/>
      <c r="CK885" s="129"/>
      <c r="CL885" s="129"/>
      <c r="CM885" s="129"/>
      <c r="CN885" s="129"/>
      <c r="CO885" s="129"/>
      <c r="CP885" s="129"/>
      <c r="CQ885" s="129"/>
      <c r="CR885" s="129"/>
      <c r="CS885" s="129"/>
      <c r="CT885" s="129"/>
      <c r="CU885" s="129"/>
      <c r="CV885" s="131"/>
      <c r="CW885" s="131"/>
      <c r="CX885" s="131"/>
      <c r="CY885" s="129"/>
      <c r="CZ885" s="129"/>
      <c r="DA885" s="129"/>
      <c r="DB885" s="129"/>
      <c r="DC885" s="129"/>
      <c r="DD885" s="129"/>
      <c r="DE885" s="129"/>
      <c r="DF885" s="129"/>
      <c r="DG885" s="129"/>
      <c r="DH885" s="129"/>
      <c r="DI885" s="129"/>
      <c r="DJ885" s="129"/>
      <c r="DK885" s="129"/>
      <c r="DL885" s="129"/>
      <c r="DM885" s="129"/>
      <c r="DN885" s="129"/>
      <c r="DO885" s="129"/>
      <c r="DP885" s="129"/>
      <c r="DQ885" s="129"/>
      <c r="DR885" s="129"/>
      <c r="DS885" s="129"/>
      <c r="DT885" s="129"/>
      <c r="DU885" s="129"/>
      <c r="DV885" s="129"/>
      <c r="DW885" s="129"/>
      <c r="DX885" s="129"/>
      <c r="DY885" s="129"/>
      <c r="DZ885" s="129"/>
      <c r="EA885" s="129"/>
      <c r="EB885" s="129"/>
      <c r="EC885" s="129"/>
      <c r="ED885" s="129"/>
      <c r="EE885" s="129"/>
      <c r="EF885" s="129"/>
      <c r="EG885" s="129"/>
      <c r="EH885" s="129"/>
      <c r="EI885" s="129"/>
      <c r="EJ885" s="129"/>
      <c r="EK885" s="129"/>
      <c r="EL885" s="129"/>
      <c r="EM885" s="129"/>
      <c r="EN885" s="129"/>
      <c r="EO885" s="129"/>
      <c r="EP885" s="129"/>
      <c r="EQ885" s="129"/>
      <c r="ER885" s="129"/>
      <c r="ES885" s="129"/>
      <c r="ET885" s="129"/>
      <c r="EU885" s="129"/>
      <c r="EV885" s="129"/>
      <c r="EW885" s="129"/>
    </row>
    <row r="886" spans="1:153" ht="2.25" customHeight="1" thickBot="1">
      <c r="A886" s="133"/>
      <c r="B886" s="126"/>
      <c r="C886" s="126"/>
      <c r="D886" s="126"/>
      <c r="E886" s="126"/>
      <c r="F886" s="137"/>
      <c r="G886" s="126"/>
      <c r="H886" s="126"/>
      <c r="I886" s="126"/>
      <c r="J886" s="126"/>
      <c r="K886" s="126"/>
      <c r="L886" s="126"/>
      <c r="M886" s="126"/>
      <c r="N886" s="126"/>
      <c r="O886" s="126"/>
      <c r="P886" s="126"/>
      <c r="Q886" s="126"/>
      <c r="R886" s="126"/>
      <c r="S886" s="126"/>
      <c r="T886" s="126"/>
      <c r="U886" s="299"/>
      <c r="V886" s="298"/>
      <c r="W886" s="298"/>
      <c r="X886" s="298"/>
      <c r="Y886" s="298"/>
      <c r="Z886" s="298"/>
      <c r="AA886" s="298"/>
      <c r="AB886" s="298"/>
      <c r="AC886" s="298"/>
      <c r="AD886" s="298"/>
      <c r="AE886" s="298"/>
      <c r="AF886" s="298"/>
      <c r="AG886" s="121"/>
      <c r="AH886" s="116"/>
      <c r="AI886" s="307"/>
      <c r="AJ886" s="308"/>
      <c r="AK886" s="308"/>
      <c r="AL886" s="308"/>
      <c r="AM886" s="308"/>
      <c r="AN886" s="308"/>
      <c r="AO886" s="308"/>
      <c r="AP886" s="308"/>
      <c r="AQ886" s="308"/>
      <c r="AR886" s="308"/>
      <c r="AS886" s="308"/>
      <c r="AT886" s="308"/>
      <c r="AU886" s="308"/>
      <c r="AV886" s="327"/>
      <c r="AW886" s="298"/>
      <c r="AX886" s="298"/>
      <c r="AY886" s="298"/>
      <c r="AZ886" s="298"/>
      <c r="BA886" s="298"/>
      <c r="BB886" s="298"/>
      <c r="BC886" s="298"/>
      <c r="BD886" s="298"/>
      <c r="BE886" s="298"/>
      <c r="BF886" s="298"/>
      <c r="BG886" s="298"/>
      <c r="BH886" s="298"/>
      <c r="BI886" s="121"/>
      <c r="BJ886" s="116"/>
      <c r="BK886" s="200"/>
      <c r="BL886" s="129"/>
      <c r="BM886" s="160"/>
      <c r="BN886" s="129"/>
      <c r="BO886" s="129"/>
      <c r="BP886" s="129"/>
      <c r="BQ886" s="129"/>
      <c r="BR886" s="129"/>
      <c r="BS886" s="129"/>
      <c r="BT886" s="129"/>
      <c r="BU886" s="129"/>
      <c r="BV886" s="129"/>
      <c r="BW886" s="129"/>
      <c r="BX886" s="129"/>
      <c r="BY886" s="129"/>
      <c r="BZ886" s="129"/>
      <c r="CA886" s="129"/>
      <c r="CB886" s="129"/>
      <c r="CC886" s="129"/>
      <c r="CD886" s="129"/>
      <c r="CE886" s="129"/>
      <c r="CF886" s="129"/>
      <c r="CG886" s="129"/>
      <c r="CH886" s="129"/>
      <c r="CI886" s="129"/>
      <c r="CJ886" s="129"/>
      <c r="CK886" s="129"/>
      <c r="CL886" s="129"/>
      <c r="CM886" s="129"/>
      <c r="CN886" s="129"/>
      <c r="CO886" s="129"/>
      <c r="CP886" s="129"/>
      <c r="CQ886" s="129"/>
      <c r="CR886" s="129"/>
      <c r="CS886" s="129"/>
      <c r="CT886" s="129"/>
      <c r="CU886" s="129"/>
      <c r="CV886" s="129"/>
      <c r="CW886" s="129"/>
      <c r="CX886" s="129"/>
      <c r="CY886" s="129"/>
      <c r="CZ886" s="129"/>
      <c r="DA886" s="129"/>
      <c r="DB886" s="129"/>
      <c r="DC886" s="129"/>
      <c r="DD886" s="129"/>
      <c r="DE886" s="129"/>
      <c r="DF886" s="129"/>
      <c r="DG886" s="129"/>
      <c r="DH886" s="129"/>
      <c r="DI886" s="129"/>
      <c r="DJ886" s="129"/>
      <c r="DK886" s="129"/>
      <c r="DL886" s="129"/>
      <c r="DM886" s="129"/>
      <c r="DN886" s="129"/>
      <c r="DO886" s="129"/>
      <c r="DP886" s="129"/>
      <c r="DQ886" s="129"/>
      <c r="DR886" s="129"/>
      <c r="DS886" s="129"/>
      <c r="DT886" s="129"/>
      <c r="DU886" s="129"/>
      <c r="DV886" s="129"/>
      <c r="DW886" s="129"/>
      <c r="DX886" s="129"/>
      <c r="DY886" s="129"/>
      <c r="DZ886" s="129"/>
      <c r="EA886" s="129"/>
      <c r="EB886" s="129"/>
      <c r="EC886" s="129"/>
      <c r="ED886" s="129"/>
      <c r="EE886" s="129"/>
      <c r="EF886" s="129"/>
      <c r="EG886" s="129"/>
      <c r="EH886" s="129"/>
      <c r="EI886" s="129"/>
      <c r="EJ886" s="129"/>
      <c r="EK886" s="129"/>
      <c r="EL886" s="129"/>
      <c r="EM886" s="129"/>
      <c r="EN886" s="129"/>
      <c r="EO886" s="129"/>
      <c r="EP886" s="129"/>
      <c r="EQ886" s="129"/>
      <c r="ER886" s="129"/>
      <c r="ES886" s="129"/>
      <c r="ET886" s="129"/>
      <c r="EU886" s="129"/>
      <c r="EV886" s="129"/>
      <c r="EW886" s="129"/>
    </row>
    <row r="887" spans="1:153" ht="2.25" customHeight="1">
      <c r="A887" s="135"/>
      <c r="B887" s="291"/>
      <c r="C887" s="291"/>
      <c r="D887" s="291"/>
      <c r="E887" s="291"/>
      <c r="F887" s="136"/>
      <c r="G887" s="291"/>
      <c r="H887" s="291"/>
      <c r="I887" s="291"/>
      <c r="J887" s="291"/>
      <c r="K887" s="291"/>
      <c r="L887" s="291"/>
      <c r="M887" s="291"/>
      <c r="N887" s="291"/>
      <c r="O887" s="291"/>
      <c r="P887" s="291"/>
      <c r="Q887" s="291"/>
      <c r="R887" s="291"/>
      <c r="S887" s="291"/>
      <c r="T887" s="291"/>
      <c r="U887" s="296"/>
      <c r="V887" s="297"/>
      <c r="W887" s="297"/>
      <c r="X887" s="297"/>
      <c r="Y887" s="297"/>
      <c r="Z887" s="297"/>
      <c r="AA887" s="297"/>
      <c r="AB887" s="297"/>
      <c r="AC887" s="297"/>
      <c r="AD887" s="297"/>
      <c r="AE887" s="297"/>
      <c r="AF887" s="297"/>
      <c r="AG887" s="117"/>
      <c r="AH887" s="114"/>
      <c r="AI887" s="307"/>
      <c r="AJ887" s="308"/>
      <c r="AK887" s="308"/>
      <c r="AL887" s="308"/>
      <c r="AM887" s="308"/>
      <c r="AN887" s="308"/>
      <c r="AO887" s="308"/>
      <c r="AP887" s="308"/>
      <c r="AQ887" s="308"/>
      <c r="AR887" s="308"/>
      <c r="AS887" s="308"/>
      <c r="AT887" s="308"/>
      <c r="AU887" s="308"/>
      <c r="AV887" s="327"/>
      <c r="AW887" s="297"/>
      <c r="AX887" s="297"/>
      <c r="AY887" s="297"/>
      <c r="AZ887" s="297"/>
      <c r="BA887" s="297"/>
      <c r="BB887" s="297"/>
      <c r="BC887" s="297"/>
      <c r="BD887" s="297"/>
      <c r="BE887" s="297"/>
      <c r="BF887" s="297"/>
      <c r="BG887" s="297"/>
      <c r="BH887" s="297"/>
      <c r="BI887" s="117"/>
      <c r="BJ887" s="114"/>
      <c r="BK887" s="200"/>
      <c r="BL887" s="129"/>
      <c r="BM887" s="160"/>
      <c r="BN887" s="129"/>
      <c r="BO887" s="129"/>
      <c r="BP887" s="129"/>
      <c r="BQ887" s="129"/>
      <c r="BR887" s="129"/>
      <c r="BS887" s="129"/>
      <c r="BT887" s="129"/>
      <c r="BU887" s="129"/>
      <c r="BV887" s="129"/>
      <c r="BW887" s="129"/>
      <c r="BX887" s="129"/>
      <c r="BY887" s="129"/>
      <c r="BZ887" s="129"/>
      <c r="CA887" s="129"/>
      <c r="CB887" s="129"/>
      <c r="CC887" s="129"/>
      <c r="CD887" s="129"/>
      <c r="CE887" s="129"/>
      <c r="CF887" s="129"/>
      <c r="CG887" s="129"/>
      <c r="CH887" s="129"/>
      <c r="CI887" s="129"/>
      <c r="CJ887" s="129"/>
      <c r="CK887" s="129"/>
      <c r="CL887" s="129"/>
      <c r="CM887" s="129"/>
      <c r="CN887" s="129"/>
      <c r="CO887" s="129"/>
      <c r="CP887" s="129"/>
      <c r="CQ887" s="129"/>
      <c r="CR887" s="129"/>
      <c r="CS887" s="129"/>
      <c r="CT887" s="129"/>
      <c r="CU887" s="129"/>
      <c r="CV887" s="129"/>
      <c r="CW887" s="129"/>
      <c r="CX887" s="129"/>
      <c r="CY887" s="129"/>
      <c r="CZ887" s="129"/>
      <c r="DA887" s="129"/>
      <c r="DB887" s="129"/>
      <c r="DC887" s="129"/>
      <c r="DD887" s="129"/>
      <c r="DE887" s="129"/>
      <c r="DF887" s="129"/>
      <c r="DG887" s="129"/>
      <c r="DH887" s="129"/>
      <c r="DI887" s="129"/>
      <c r="DJ887" s="129"/>
      <c r="DK887" s="129"/>
      <c r="DL887" s="129"/>
      <c r="DM887" s="129"/>
      <c r="DN887" s="129"/>
      <c r="DO887" s="129"/>
      <c r="DP887" s="129"/>
      <c r="DQ887" s="129"/>
      <c r="DR887" s="129"/>
      <c r="DS887" s="129"/>
      <c r="DT887" s="129"/>
      <c r="DU887" s="129"/>
      <c r="DV887" s="129"/>
      <c r="DW887" s="129"/>
      <c r="DX887" s="129"/>
      <c r="DY887" s="129"/>
      <c r="DZ887" s="129"/>
      <c r="EA887" s="129"/>
      <c r="EB887" s="129"/>
      <c r="EC887" s="129"/>
      <c r="ED887" s="129"/>
      <c r="EE887" s="129"/>
      <c r="EF887" s="129"/>
      <c r="EG887" s="129"/>
      <c r="EH887" s="129"/>
      <c r="EI887" s="129"/>
      <c r="EJ887" s="129"/>
      <c r="EK887" s="129"/>
      <c r="EL887" s="129"/>
      <c r="EM887" s="129"/>
      <c r="EN887" s="129"/>
      <c r="EO887" s="129"/>
      <c r="EP887" s="129"/>
      <c r="EQ887" s="129"/>
      <c r="ER887" s="129"/>
      <c r="ES887" s="129"/>
      <c r="ET887" s="129"/>
      <c r="EU887" s="129"/>
      <c r="EV887" s="129"/>
      <c r="EW887" s="129"/>
    </row>
    <row r="888" spans="1:153" ht="19.5" customHeight="1">
      <c r="A888" s="133" t="s">
        <v>100</v>
      </c>
      <c r="B888" s="126"/>
      <c r="C888" s="126"/>
      <c r="D888" s="126"/>
      <c r="E888" s="126"/>
      <c r="F888" s="137"/>
      <c r="G888" s="126"/>
      <c r="H888" s="126"/>
      <c r="I888" s="126"/>
      <c r="J888" s="126"/>
      <c r="K888" s="126"/>
      <c r="L888" s="126"/>
      <c r="M888" s="126"/>
      <c r="N888" s="126"/>
      <c r="O888" s="126"/>
      <c r="P888" s="126"/>
      <c r="Q888" s="126"/>
      <c r="R888" s="310" t="s">
        <v>3372</v>
      </c>
      <c r="S888" s="310"/>
      <c r="T888" s="311"/>
      <c r="U888" s="294"/>
      <c r="V888" s="312"/>
      <c r="W888" s="313"/>
      <c r="X888" s="313"/>
      <c r="Y888" s="313"/>
      <c r="Z888" s="313"/>
      <c r="AA888" s="313"/>
      <c r="AB888" s="313"/>
      <c r="AC888" s="313"/>
      <c r="AD888" s="313"/>
      <c r="AE888" s="313"/>
      <c r="AF888" s="314"/>
      <c r="AG888" s="122"/>
      <c r="AH888" s="115" t="s">
        <v>0</v>
      </c>
      <c r="AI888" s="307"/>
      <c r="AJ888" s="308"/>
      <c r="AK888" s="308"/>
      <c r="AL888" s="308"/>
      <c r="AM888" s="308"/>
      <c r="AN888" s="308"/>
      <c r="AO888" s="308"/>
      <c r="AP888" s="308"/>
      <c r="AQ888" s="308"/>
      <c r="AR888" s="308"/>
      <c r="AS888" s="308"/>
      <c r="AT888" s="308"/>
      <c r="AU888" s="308"/>
      <c r="AV888" s="327"/>
      <c r="AW888" s="295"/>
      <c r="AX888" s="312"/>
      <c r="AY888" s="313"/>
      <c r="AZ888" s="313"/>
      <c r="BA888" s="313"/>
      <c r="BB888" s="313"/>
      <c r="BC888" s="313"/>
      <c r="BD888" s="313"/>
      <c r="BE888" s="313"/>
      <c r="BF888" s="313"/>
      <c r="BG888" s="313"/>
      <c r="BH888" s="314"/>
      <c r="BI888" s="122"/>
      <c r="BJ888" s="115" t="s">
        <v>2</v>
      </c>
      <c r="BK888" s="200"/>
      <c r="BL888" s="130" t="str">
        <f>IF(BM888&lt;&gt;"","●","")</f>
        <v/>
      </c>
      <c r="BM888" s="132" t="str">
        <f>IF(OR(AND(OR(V888=0,V888=""),AX888&gt;0),AND(V888&gt;0,OR(AX888=0,AX888=""))),"「レセプト件数」、「算定回数」のいずれかが「0」か「空白」となっていますが、それ以外が1以上となっています。正しいレセプト件数・算定回数をご記入ください。",IF(OR(V888&gt;AX888),"「算定回数」が「レセプト件数」よりも小さくなっています。算定レセプトにおける算定回数をご記入ください。",""))</f>
        <v/>
      </c>
      <c r="BN888" s="129"/>
      <c r="BO888" s="129"/>
      <c r="BP888" s="129"/>
      <c r="BQ888" s="129"/>
      <c r="BR888" s="129"/>
      <c r="BS888" s="129"/>
      <c r="BT888" s="129"/>
      <c r="BU888" s="129"/>
      <c r="BV888" s="129"/>
      <c r="BW888" s="129"/>
      <c r="BX888" s="129"/>
      <c r="BY888" s="129"/>
      <c r="BZ888" s="129"/>
      <c r="CA888" s="129"/>
      <c r="CB888" s="129"/>
      <c r="CC888" s="129"/>
      <c r="CD888" s="129"/>
      <c r="CE888" s="129"/>
      <c r="CF888" s="129"/>
      <c r="CG888" s="129"/>
      <c r="CH888" s="129"/>
      <c r="CI888" s="129"/>
      <c r="CJ888" s="129"/>
      <c r="CK888" s="129"/>
      <c r="CL888" s="129"/>
      <c r="CM888" s="129"/>
      <c r="CN888" s="129"/>
      <c r="CO888" s="129"/>
      <c r="CP888" s="129"/>
      <c r="CQ888" s="129"/>
      <c r="CR888" s="129"/>
      <c r="CS888" s="129"/>
      <c r="CT888" s="129"/>
      <c r="CU888" s="129"/>
      <c r="CV888" s="131"/>
      <c r="CW888" s="131"/>
      <c r="CX888" s="131"/>
      <c r="CY888" s="129"/>
      <c r="CZ888" s="129"/>
      <c r="DA888" s="129"/>
      <c r="DB888" s="129"/>
      <c r="DC888" s="129"/>
      <c r="DD888" s="129"/>
      <c r="DE888" s="129"/>
      <c r="DF888" s="129"/>
      <c r="DG888" s="129"/>
      <c r="DH888" s="129"/>
      <c r="DI888" s="129"/>
      <c r="DJ888" s="129"/>
      <c r="DK888" s="129"/>
      <c r="DL888" s="129"/>
      <c r="DM888" s="129"/>
      <c r="DN888" s="129"/>
      <c r="DO888" s="129"/>
      <c r="DP888" s="129"/>
      <c r="DQ888" s="129"/>
      <c r="DR888" s="129"/>
      <c r="DS888" s="129"/>
      <c r="DT888" s="129"/>
      <c r="DU888" s="129"/>
      <c r="DV888" s="129"/>
      <c r="DW888" s="129"/>
      <c r="DX888" s="129"/>
      <c r="DY888" s="129"/>
      <c r="DZ888" s="129"/>
      <c r="EA888" s="129"/>
      <c r="EB888" s="129"/>
      <c r="EC888" s="129"/>
      <c r="ED888" s="129"/>
      <c r="EE888" s="129"/>
      <c r="EF888" s="129"/>
      <c r="EG888" s="129"/>
      <c r="EH888" s="129"/>
      <c r="EI888" s="129"/>
      <c r="EJ888" s="129"/>
      <c r="EK888" s="129"/>
      <c r="EL888" s="129"/>
      <c r="EM888" s="129"/>
      <c r="EN888" s="129"/>
      <c r="EO888" s="129"/>
      <c r="EP888" s="129"/>
      <c r="EQ888" s="129"/>
      <c r="ER888" s="129"/>
      <c r="ES888" s="129"/>
      <c r="ET888" s="129"/>
      <c r="EU888" s="129"/>
      <c r="EV888" s="129"/>
      <c r="EW888" s="129"/>
    </row>
    <row r="889" spans="1:153" ht="2.25" customHeight="1" thickBot="1">
      <c r="A889" s="37"/>
      <c r="B889" s="127"/>
      <c r="C889" s="127"/>
      <c r="D889" s="127"/>
      <c r="E889" s="127"/>
      <c r="F889" s="134"/>
      <c r="G889" s="127"/>
      <c r="H889" s="127"/>
      <c r="I889" s="127"/>
      <c r="J889" s="127"/>
      <c r="K889" s="127"/>
      <c r="L889" s="127"/>
      <c r="M889" s="127"/>
      <c r="N889" s="127"/>
      <c r="O889" s="127"/>
      <c r="P889" s="127"/>
      <c r="Q889" s="127"/>
      <c r="R889" s="127"/>
      <c r="S889" s="127"/>
      <c r="T889" s="128"/>
      <c r="U889" s="299"/>
      <c r="V889" s="298"/>
      <c r="W889" s="298"/>
      <c r="X889" s="298"/>
      <c r="Y889" s="298"/>
      <c r="Z889" s="298"/>
      <c r="AA889" s="298"/>
      <c r="AB889" s="298"/>
      <c r="AC889" s="298"/>
      <c r="AD889" s="298"/>
      <c r="AE889" s="298"/>
      <c r="AF889" s="298"/>
      <c r="AG889" s="121"/>
      <c r="AH889" s="116"/>
      <c r="AI889" s="307"/>
      <c r="AJ889" s="308"/>
      <c r="AK889" s="308"/>
      <c r="AL889" s="308"/>
      <c r="AM889" s="308"/>
      <c r="AN889" s="308"/>
      <c r="AO889" s="308"/>
      <c r="AP889" s="308"/>
      <c r="AQ889" s="308"/>
      <c r="AR889" s="308"/>
      <c r="AS889" s="308"/>
      <c r="AT889" s="308"/>
      <c r="AU889" s="308"/>
      <c r="AV889" s="327"/>
      <c r="AW889" s="298"/>
      <c r="AX889" s="298"/>
      <c r="AY889" s="298"/>
      <c r="AZ889" s="298"/>
      <c r="BA889" s="298"/>
      <c r="BB889" s="298"/>
      <c r="BC889" s="298"/>
      <c r="BD889" s="298"/>
      <c r="BE889" s="298"/>
      <c r="BF889" s="298"/>
      <c r="BG889" s="298"/>
      <c r="BH889" s="298"/>
      <c r="BI889" s="121"/>
      <c r="BJ889" s="116"/>
      <c r="BK889" s="200"/>
      <c r="BL889" s="129"/>
      <c r="BM889" s="160"/>
      <c r="BN889" s="129"/>
      <c r="BO889" s="129"/>
      <c r="BP889" s="129"/>
      <c r="BQ889" s="129"/>
      <c r="BR889" s="129"/>
      <c r="BS889" s="129"/>
      <c r="BT889" s="129"/>
      <c r="BU889" s="129"/>
      <c r="BV889" s="129"/>
      <c r="BW889" s="129"/>
      <c r="BX889" s="129"/>
      <c r="BY889" s="129"/>
      <c r="BZ889" s="129"/>
      <c r="CA889" s="129"/>
      <c r="CB889" s="129"/>
      <c r="CC889" s="129"/>
      <c r="CD889" s="129"/>
      <c r="CE889" s="129"/>
      <c r="CF889" s="129"/>
      <c r="CG889" s="129"/>
      <c r="CH889" s="129"/>
      <c r="CI889" s="129"/>
      <c r="CJ889" s="129"/>
      <c r="CK889" s="129"/>
      <c r="CL889" s="129"/>
      <c r="CM889" s="129"/>
      <c r="CN889" s="129"/>
      <c r="CO889" s="129"/>
      <c r="CP889" s="129"/>
      <c r="CQ889" s="129"/>
      <c r="CR889" s="129"/>
      <c r="CS889" s="129"/>
      <c r="CT889" s="129"/>
      <c r="CU889" s="129"/>
      <c r="CV889" s="129"/>
      <c r="CW889" s="129"/>
      <c r="CX889" s="129"/>
      <c r="CY889" s="129"/>
      <c r="CZ889" s="129"/>
      <c r="DA889" s="129"/>
      <c r="DB889" s="129"/>
      <c r="DC889" s="129"/>
      <c r="DD889" s="129"/>
      <c r="DE889" s="129"/>
      <c r="DF889" s="129"/>
      <c r="DG889" s="129"/>
      <c r="DH889" s="129"/>
      <c r="DI889" s="129"/>
      <c r="DJ889" s="129"/>
      <c r="DK889" s="129"/>
      <c r="DL889" s="129"/>
      <c r="DM889" s="129"/>
      <c r="DN889" s="129"/>
      <c r="DO889" s="129"/>
      <c r="DP889" s="129"/>
      <c r="DQ889" s="129"/>
      <c r="DR889" s="129"/>
      <c r="DS889" s="129"/>
      <c r="DT889" s="129"/>
      <c r="DU889" s="129"/>
      <c r="DV889" s="129"/>
      <c r="DW889" s="129"/>
      <c r="DX889" s="129"/>
      <c r="DY889" s="129"/>
      <c r="DZ889" s="129"/>
      <c r="EA889" s="129"/>
      <c r="EB889" s="129"/>
      <c r="EC889" s="129"/>
      <c r="ED889" s="129"/>
      <c r="EE889" s="129"/>
      <c r="EF889" s="129"/>
      <c r="EG889" s="129"/>
      <c r="EH889" s="129"/>
      <c r="EI889" s="129"/>
      <c r="EJ889" s="129"/>
      <c r="EK889" s="129"/>
      <c r="EL889" s="129"/>
      <c r="EM889" s="129"/>
      <c r="EN889" s="129"/>
      <c r="EO889" s="129"/>
      <c r="EP889" s="129"/>
      <c r="EQ889" s="129"/>
      <c r="ER889" s="129"/>
      <c r="ES889" s="129"/>
      <c r="ET889" s="129"/>
      <c r="EU889" s="129"/>
      <c r="EV889" s="129"/>
      <c r="EW889" s="129"/>
    </row>
    <row r="890" spans="1:153" ht="19.5" customHeight="1">
      <c r="A890" s="31"/>
      <c r="B890" s="31"/>
      <c r="C890" s="31"/>
      <c r="D890" s="31"/>
      <c r="E890" s="31"/>
      <c r="F890" s="48"/>
      <c r="G890" s="31"/>
      <c r="H890" s="31"/>
      <c r="I890" s="31"/>
      <c r="J890" s="31"/>
      <c r="K890" s="31"/>
      <c r="L890" s="31"/>
      <c r="M890" s="31"/>
      <c r="N890" s="31"/>
      <c r="O890" s="31"/>
      <c r="P890" s="31"/>
      <c r="Q890" s="31"/>
      <c r="R890" s="31"/>
      <c r="S890" s="31"/>
      <c r="T890" s="31"/>
      <c r="U890" s="281"/>
      <c r="V890" s="281"/>
      <c r="W890" s="281"/>
      <c r="X890" s="281"/>
      <c r="Y890" s="281"/>
      <c r="Z890" s="281"/>
      <c r="AA890" s="281"/>
      <c r="AB890" s="281"/>
      <c r="AC890" s="281"/>
      <c r="AD890" s="281"/>
      <c r="AE890" s="281"/>
      <c r="AF890" s="281"/>
      <c r="AG890" s="281"/>
      <c r="AH890" s="281"/>
      <c r="AI890" s="281"/>
      <c r="AJ890" s="281"/>
      <c r="AK890" s="281"/>
      <c r="AL890" s="281"/>
      <c r="AM890" s="281"/>
      <c r="AN890" s="281"/>
      <c r="AO890" s="281"/>
      <c r="AP890" s="281"/>
      <c r="AQ890" s="281"/>
      <c r="AR890" s="281"/>
      <c r="AS890" s="281"/>
      <c r="AT890" s="281"/>
      <c r="AU890" s="281"/>
      <c r="AV890" s="281"/>
      <c r="AW890" s="281"/>
      <c r="AX890" s="281"/>
      <c r="AY890" s="281"/>
      <c r="AZ890" s="281"/>
      <c r="BA890" s="281"/>
      <c r="BB890" s="281"/>
      <c r="BC890" s="281"/>
      <c r="BD890" s="281"/>
      <c r="BE890" s="281"/>
      <c r="BF890" s="281"/>
      <c r="BG890" s="281"/>
      <c r="BH890" s="281"/>
      <c r="BI890" s="281"/>
      <c r="BJ890" s="281"/>
      <c r="BK890" s="200"/>
      <c r="BL890" s="129"/>
      <c r="BM890" s="160"/>
      <c r="BN890" s="129"/>
      <c r="BO890" s="129"/>
      <c r="BP890" s="129"/>
      <c r="BQ890" s="129"/>
      <c r="BR890" s="129"/>
      <c r="BS890" s="129"/>
      <c r="BT890" s="129"/>
      <c r="BU890" s="129"/>
      <c r="BV890" s="129"/>
      <c r="BW890" s="129"/>
      <c r="BX890" s="129"/>
      <c r="BY890" s="129"/>
      <c r="BZ890" s="129"/>
      <c r="CA890" s="129"/>
      <c r="CB890" s="129"/>
      <c r="CC890" s="129"/>
      <c r="CD890" s="129"/>
      <c r="CE890" s="129"/>
      <c r="CF890" s="129"/>
      <c r="CG890" s="129"/>
      <c r="CH890" s="129"/>
      <c r="CI890" s="129"/>
      <c r="CJ890" s="129"/>
      <c r="CK890" s="129"/>
      <c r="CL890" s="129"/>
      <c r="CM890" s="129"/>
      <c r="CN890" s="129"/>
      <c r="CO890" s="129"/>
      <c r="CP890" s="129"/>
      <c r="CQ890" s="129"/>
      <c r="CR890" s="129"/>
      <c r="CS890" s="129"/>
      <c r="CT890" s="129"/>
      <c r="CU890" s="129"/>
      <c r="CV890" s="129"/>
      <c r="CW890" s="129"/>
      <c r="CX890" s="129"/>
      <c r="CY890" s="129"/>
      <c r="CZ890" s="129"/>
      <c r="DA890" s="129"/>
      <c r="DB890" s="129"/>
      <c r="DC890" s="129"/>
      <c r="DD890" s="129"/>
      <c r="DE890" s="129"/>
      <c r="DF890" s="129"/>
      <c r="DG890" s="129"/>
      <c r="DH890" s="129"/>
      <c r="DI890" s="129"/>
      <c r="DJ890" s="129"/>
      <c r="DK890" s="129"/>
      <c r="DL890" s="129"/>
      <c r="DM890" s="129"/>
      <c r="DN890" s="129"/>
      <c r="DO890" s="129"/>
      <c r="DP890" s="129"/>
      <c r="DQ890" s="129"/>
      <c r="DR890" s="129"/>
      <c r="DS890" s="129"/>
      <c r="DT890" s="129"/>
      <c r="DU890" s="129"/>
      <c r="DV890" s="129"/>
      <c r="DW890" s="129"/>
      <c r="DX890" s="129"/>
      <c r="DY890" s="129"/>
      <c r="DZ890" s="129"/>
      <c r="EA890" s="129"/>
      <c r="EB890" s="129"/>
      <c r="EC890" s="129"/>
      <c r="ED890" s="129"/>
      <c r="EE890" s="129"/>
      <c r="EF890" s="129"/>
      <c r="EG890" s="129"/>
      <c r="EH890" s="129"/>
      <c r="EI890" s="129"/>
      <c r="EJ890" s="129"/>
      <c r="EK890" s="129"/>
      <c r="EL890" s="129"/>
      <c r="EM890" s="129"/>
      <c r="EN890" s="129"/>
      <c r="EO890" s="129"/>
      <c r="EP890" s="129"/>
      <c r="EQ890" s="129"/>
      <c r="ER890" s="129"/>
      <c r="ES890" s="129"/>
      <c r="ET890" s="129"/>
      <c r="EU890" s="129"/>
      <c r="EV890" s="129"/>
      <c r="EW890" s="129"/>
    </row>
    <row r="891" spans="1:153" ht="19.5" customHeight="1">
      <c r="A891" s="328" t="s">
        <v>6404</v>
      </c>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c r="AC891" s="329"/>
      <c r="AD891" s="329"/>
      <c r="AE891" s="329"/>
      <c r="AF891" s="329"/>
      <c r="AG891" s="329"/>
      <c r="AH891" s="329"/>
      <c r="AI891" s="329"/>
      <c r="AJ891" s="329"/>
      <c r="AK891" s="329"/>
      <c r="AL891" s="329"/>
      <c r="AM891" s="329"/>
      <c r="AN891" s="329"/>
      <c r="AO891" s="329"/>
      <c r="AP891" s="329"/>
      <c r="AQ891" s="329"/>
      <c r="AR891" s="329"/>
      <c r="AS891" s="329"/>
      <c r="AT891" s="329"/>
      <c r="AU891" s="329"/>
      <c r="AV891" s="329"/>
      <c r="AW891" s="330"/>
      <c r="AX891" s="330"/>
      <c r="AY891" s="330"/>
      <c r="AZ891" s="330"/>
      <c r="BA891" s="330"/>
      <c r="BB891" s="330"/>
      <c r="BC891" s="330"/>
      <c r="BD891" s="330"/>
      <c r="BE891" s="330"/>
      <c r="BF891" s="330"/>
      <c r="BG891" s="330"/>
      <c r="BH891" s="330"/>
      <c r="BI891" s="330"/>
      <c r="BJ891" s="331"/>
      <c r="BK891" s="200"/>
      <c r="BL891" s="129"/>
      <c r="BM891" s="160"/>
      <c r="BN891" s="129"/>
      <c r="BO891" s="129"/>
      <c r="BP891" s="129"/>
      <c r="BQ891" s="129"/>
      <c r="BR891" s="129"/>
      <c r="BS891" s="129"/>
      <c r="BT891" s="129"/>
      <c r="BU891" s="129"/>
      <c r="BV891" s="129"/>
      <c r="BW891" s="129"/>
      <c r="BX891" s="129"/>
      <c r="BY891" s="129"/>
      <c r="BZ891" s="129"/>
      <c r="CA891" s="129"/>
      <c r="CB891" s="129"/>
      <c r="CC891" s="129"/>
      <c r="CD891" s="129"/>
      <c r="CE891" s="129"/>
      <c r="CF891" s="129"/>
      <c r="CG891" s="129"/>
      <c r="CH891" s="129"/>
      <c r="CI891" s="129"/>
      <c r="CJ891" s="129"/>
      <c r="CK891" s="129"/>
      <c r="CL891" s="129"/>
      <c r="CM891" s="129"/>
      <c r="CN891" s="129"/>
      <c r="CO891" s="129"/>
      <c r="CP891" s="129"/>
      <c r="CQ891" s="129"/>
      <c r="CR891" s="129"/>
      <c r="CS891" s="129"/>
      <c r="CT891" s="129"/>
      <c r="CU891" s="129"/>
      <c r="CV891" s="129"/>
      <c r="CW891" s="129"/>
      <c r="CX891" s="129"/>
      <c r="CY891" s="129"/>
      <c r="CZ891" s="129"/>
      <c r="DA891" s="129"/>
      <c r="DB891" s="129"/>
      <c r="DC891" s="129"/>
      <c r="DD891" s="129"/>
      <c r="DE891" s="129"/>
      <c r="DF891" s="129"/>
      <c r="DG891" s="129"/>
      <c r="DH891" s="129"/>
      <c r="DI891" s="129"/>
      <c r="DJ891" s="129"/>
      <c r="DK891" s="129"/>
      <c r="DL891" s="129"/>
      <c r="DM891" s="129"/>
      <c r="DN891" s="129"/>
      <c r="DO891" s="129"/>
      <c r="DP891" s="129"/>
      <c r="DQ891" s="129"/>
      <c r="DR891" s="129"/>
      <c r="DS891" s="129"/>
      <c r="DT891" s="129"/>
      <c r="DU891" s="129"/>
      <c r="DV891" s="129"/>
      <c r="DW891" s="129"/>
      <c r="DX891" s="129"/>
      <c r="DY891" s="129"/>
      <c r="DZ891" s="129"/>
      <c r="EA891" s="129"/>
      <c r="EB891" s="129"/>
      <c r="EC891" s="129"/>
      <c r="ED891" s="129"/>
      <c r="EE891" s="129"/>
      <c r="EF891" s="129"/>
      <c r="EG891" s="129"/>
      <c r="EH891" s="129"/>
      <c r="EI891" s="129"/>
      <c r="EJ891" s="129"/>
      <c r="EK891" s="129"/>
      <c r="EL891" s="129"/>
      <c r="EM891" s="129"/>
      <c r="EN891" s="129"/>
      <c r="EO891" s="129"/>
      <c r="EP891" s="129"/>
      <c r="EQ891" s="129"/>
      <c r="ER891" s="129"/>
      <c r="ES891" s="129"/>
      <c r="ET891" s="129"/>
      <c r="EU891" s="129"/>
      <c r="EV891" s="129"/>
      <c r="EW891" s="129"/>
    </row>
    <row r="892" spans="1:153" s="65" customFormat="1" ht="18.75" customHeight="1" thickBot="1">
      <c r="A892" s="32"/>
      <c r="B892" s="33"/>
      <c r="C892" s="33"/>
      <c r="D892" s="33"/>
      <c r="E892" s="33"/>
      <c r="F892" s="34"/>
      <c r="G892" s="33"/>
      <c r="H892" s="33"/>
      <c r="I892" s="33"/>
      <c r="J892" s="33"/>
      <c r="K892" s="33"/>
      <c r="L892" s="33"/>
      <c r="M892" s="33"/>
      <c r="N892" s="33"/>
      <c r="O892" s="33"/>
      <c r="P892" s="33"/>
      <c r="Q892" s="33"/>
      <c r="R892" s="33"/>
      <c r="S892" s="33"/>
      <c r="T892" s="33"/>
      <c r="U892" s="337" t="s">
        <v>6385</v>
      </c>
      <c r="V892" s="338"/>
      <c r="W892" s="338"/>
      <c r="X892" s="338"/>
      <c r="Y892" s="338"/>
      <c r="Z892" s="338"/>
      <c r="AA892" s="338"/>
      <c r="AB892" s="338"/>
      <c r="AC892" s="338"/>
      <c r="AD892" s="338"/>
      <c r="AE892" s="338"/>
      <c r="AF892" s="338"/>
      <c r="AG892" s="338"/>
      <c r="AH892" s="338"/>
      <c r="AI892" s="339" t="s">
        <v>4</v>
      </c>
      <c r="AJ892" s="339"/>
      <c r="AK892" s="339"/>
      <c r="AL892" s="339"/>
      <c r="AM892" s="339"/>
      <c r="AN892" s="339"/>
      <c r="AO892" s="339"/>
      <c r="AP892" s="339"/>
      <c r="AQ892" s="339"/>
      <c r="AR892" s="339"/>
      <c r="AS892" s="339"/>
      <c r="AT892" s="339"/>
      <c r="AU892" s="339"/>
      <c r="AV892" s="339"/>
      <c r="AW892" s="339" t="s">
        <v>19</v>
      </c>
      <c r="AX892" s="339"/>
      <c r="AY892" s="339"/>
      <c r="AZ892" s="339"/>
      <c r="BA892" s="339"/>
      <c r="BB892" s="339"/>
      <c r="BC892" s="339"/>
      <c r="BD892" s="339"/>
      <c r="BE892" s="339"/>
      <c r="BF892" s="339"/>
      <c r="BG892" s="339"/>
      <c r="BH892" s="339"/>
      <c r="BI892" s="339"/>
      <c r="BJ892" s="340"/>
      <c r="BK892" s="202"/>
      <c r="BL892" s="80"/>
      <c r="BM892" s="160"/>
      <c r="BN892" s="80"/>
      <c r="BO892" s="80"/>
      <c r="BP892" s="80"/>
      <c r="BQ892" s="80"/>
      <c r="BR892" s="80"/>
      <c r="BS892" s="80"/>
      <c r="BT892" s="80"/>
      <c r="BU892" s="80"/>
      <c r="BV892" s="80"/>
      <c r="BW892" s="80"/>
      <c r="BX892" s="80"/>
      <c r="BY892" s="80"/>
      <c r="BZ892" s="80"/>
      <c r="CA892" s="80"/>
      <c r="CB892" s="80"/>
      <c r="CC892" s="80"/>
      <c r="CD892" s="80"/>
      <c r="CE892" s="80"/>
      <c r="CF892" s="80"/>
      <c r="CG892" s="80"/>
      <c r="CH892" s="80"/>
      <c r="CI892" s="80"/>
      <c r="CJ892" s="80"/>
      <c r="CK892" s="80"/>
      <c r="CL892" s="80"/>
      <c r="CM892" s="80"/>
      <c r="CN892" s="80"/>
      <c r="CO892" s="80"/>
      <c r="CP892" s="80"/>
      <c r="CQ892" s="80"/>
      <c r="CR892" s="80"/>
      <c r="CS892" s="80"/>
      <c r="CT892" s="80"/>
      <c r="CU892" s="80"/>
      <c r="CV892" s="80"/>
      <c r="CW892" s="80"/>
      <c r="CX892" s="80"/>
      <c r="CY892" s="30"/>
      <c r="CZ892" s="30"/>
      <c r="DA892" s="30"/>
      <c r="DB892" s="30"/>
      <c r="DC892" s="30"/>
      <c r="DD892" s="30"/>
      <c r="DE892" s="30"/>
      <c r="DF892" s="30"/>
      <c r="DG892" s="30"/>
      <c r="DH892" s="30"/>
      <c r="DI892" s="30"/>
      <c r="DJ892" s="30"/>
      <c r="DK892" s="30"/>
      <c r="DL892" s="30"/>
      <c r="DM892" s="30"/>
      <c r="DN892" s="30"/>
      <c r="DO892" s="30"/>
      <c r="DP892" s="30"/>
      <c r="DQ892" s="30"/>
      <c r="DR892" s="30"/>
      <c r="DS892" s="30"/>
      <c r="DT892" s="30"/>
      <c r="DU892" s="30"/>
      <c r="DV892" s="30"/>
      <c r="DW892" s="30"/>
      <c r="DX892" s="30"/>
      <c r="DY892" s="30"/>
      <c r="DZ892" s="30"/>
      <c r="EA892" s="30"/>
      <c r="EB892" s="30"/>
      <c r="EC892" s="30"/>
      <c r="ED892" s="30"/>
      <c r="EE892" s="30"/>
      <c r="EF892" s="30"/>
      <c r="EG892" s="30"/>
      <c r="EH892" s="30"/>
      <c r="EI892" s="30"/>
      <c r="EJ892" s="30"/>
      <c r="EK892" s="30"/>
      <c r="EL892" s="30"/>
      <c r="EM892" s="30"/>
      <c r="EN892" s="30"/>
      <c r="EO892" s="30"/>
      <c r="EP892" s="30"/>
      <c r="EQ892" s="30"/>
      <c r="ER892" s="30"/>
      <c r="ES892" s="30"/>
      <c r="ET892" s="30"/>
      <c r="EU892" s="30"/>
      <c r="EV892" s="30"/>
      <c r="EW892" s="30"/>
    </row>
    <row r="893" spans="1:153" ht="2.25" customHeight="1">
      <c r="A893" s="135"/>
      <c r="B893" s="291"/>
      <c r="C893" s="291"/>
      <c r="D893" s="291"/>
      <c r="E893" s="291"/>
      <c r="F893" s="136"/>
      <c r="G893" s="291"/>
      <c r="H893" s="291"/>
      <c r="I893" s="291"/>
      <c r="J893" s="291"/>
      <c r="K893" s="291"/>
      <c r="L893" s="291"/>
      <c r="M893" s="291"/>
      <c r="N893" s="291"/>
      <c r="O893" s="291"/>
      <c r="P893" s="291"/>
      <c r="Q893" s="291"/>
      <c r="R893" s="291"/>
      <c r="S893" s="291"/>
      <c r="T893" s="291"/>
      <c r="U893" s="296"/>
      <c r="V893" s="297"/>
      <c r="W893" s="297"/>
      <c r="X893" s="297"/>
      <c r="Y893" s="297"/>
      <c r="Z893" s="297"/>
      <c r="AA893" s="297"/>
      <c r="AB893" s="297"/>
      <c r="AC893" s="297"/>
      <c r="AD893" s="297"/>
      <c r="AE893" s="297"/>
      <c r="AF893" s="297"/>
      <c r="AG893" s="117"/>
      <c r="AH893" s="114"/>
      <c r="AI893" s="307"/>
      <c r="AJ893" s="308"/>
      <c r="AK893" s="308"/>
      <c r="AL893" s="308"/>
      <c r="AM893" s="308"/>
      <c r="AN893" s="308"/>
      <c r="AO893" s="308"/>
      <c r="AP893" s="308"/>
      <c r="AQ893" s="308"/>
      <c r="AR893" s="308"/>
      <c r="AS893" s="308"/>
      <c r="AT893" s="308"/>
      <c r="AU893" s="308"/>
      <c r="AV893" s="327"/>
      <c r="AW893" s="297"/>
      <c r="AX893" s="297"/>
      <c r="AY893" s="297"/>
      <c r="AZ893" s="297"/>
      <c r="BA893" s="297"/>
      <c r="BB893" s="297"/>
      <c r="BC893" s="297"/>
      <c r="BD893" s="297"/>
      <c r="BE893" s="297"/>
      <c r="BF893" s="297"/>
      <c r="BG893" s="297"/>
      <c r="BH893" s="297"/>
      <c r="BI893" s="117"/>
      <c r="BJ893" s="114"/>
      <c r="BK893" s="201"/>
      <c r="BL893" s="30"/>
      <c r="BM893" s="161"/>
      <c r="BN893" s="30"/>
      <c r="BO893" s="30"/>
      <c r="BP893" s="30"/>
      <c r="BQ893" s="30"/>
      <c r="BR893" s="30"/>
      <c r="BS893" s="30"/>
      <c r="BT893" s="30"/>
      <c r="BU893" s="30"/>
      <c r="BV893" s="30"/>
      <c r="BW893" s="30"/>
      <c r="BX893" s="30"/>
      <c r="BY893" s="30"/>
      <c r="BZ893" s="30"/>
      <c r="CA893" s="30"/>
      <c r="CB893" s="30"/>
      <c r="CC893" s="30"/>
      <c r="CD893" s="30"/>
      <c r="CE893" s="30"/>
      <c r="CF893" s="30"/>
      <c r="CG893" s="30"/>
      <c r="CH893" s="30"/>
      <c r="CI893" s="30"/>
      <c r="CJ893" s="30"/>
      <c r="CK893" s="30"/>
      <c r="CL893" s="30"/>
      <c r="CM893" s="30"/>
      <c r="CN893" s="30"/>
      <c r="CO893" s="30"/>
      <c r="CP893" s="30"/>
      <c r="CQ893" s="30"/>
      <c r="CR893" s="30"/>
      <c r="CS893" s="30"/>
      <c r="CT893" s="30"/>
      <c r="CU893" s="30"/>
      <c r="CV893" s="30"/>
      <c r="CW893" s="30"/>
      <c r="CX893" s="30"/>
      <c r="CY893" s="129"/>
      <c r="CZ893" s="129"/>
      <c r="DA893" s="129"/>
      <c r="DB893" s="129"/>
      <c r="DC893" s="129"/>
      <c r="DD893" s="129"/>
      <c r="DE893" s="129"/>
      <c r="DF893" s="129"/>
      <c r="DG893" s="129"/>
      <c r="DH893" s="129"/>
      <c r="DI893" s="129"/>
      <c r="DJ893" s="129"/>
      <c r="DK893" s="129"/>
      <c r="DL893" s="129"/>
      <c r="DM893" s="129"/>
      <c r="DN893" s="129"/>
      <c r="DO893" s="129"/>
      <c r="DP893" s="129"/>
      <c r="DQ893" s="129"/>
      <c r="DR893" s="129"/>
      <c r="DS893" s="129"/>
      <c r="DT893" s="129"/>
      <c r="DU893" s="129"/>
      <c r="DV893" s="129"/>
      <c r="DW893" s="129"/>
      <c r="DX893" s="129"/>
      <c r="DY893" s="129"/>
      <c r="DZ893" s="129"/>
      <c r="EA893" s="129"/>
      <c r="EB893" s="129"/>
      <c r="EC893" s="129"/>
      <c r="ED893" s="129"/>
      <c r="EE893" s="129"/>
      <c r="EF893" s="129"/>
      <c r="EG893" s="129"/>
      <c r="EH893" s="129"/>
      <c r="EI893" s="129"/>
      <c r="EJ893" s="129"/>
      <c r="EK893" s="129"/>
      <c r="EL893" s="129"/>
      <c r="EM893" s="129"/>
      <c r="EN893" s="129"/>
      <c r="EO893" s="129"/>
      <c r="EP893" s="129"/>
      <c r="EQ893" s="129"/>
      <c r="ER893" s="129"/>
      <c r="ES893" s="129"/>
      <c r="ET893" s="129"/>
      <c r="EU893" s="129"/>
      <c r="EV893" s="129"/>
      <c r="EW893" s="129"/>
    </row>
    <row r="894" spans="1:153" ht="19.5" customHeight="1">
      <c r="A894" s="133" t="s">
        <v>101</v>
      </c>
      <c r="B894" s="126"/>
      <c r="C894" s="126"/>
      <c r="D894" s="126"/>
      <c r="E894" s="126"/>
      <c r="F894" s="137"/>
      <c r="G894" s="126"/>
      <c r="H894" s="126"/>
      <c r="I894" s="126"/>
      <c r="J894" s="126"/>
      <c r="K894" s="126"/>
      <c r="L894" s="126"/>
      <c r="M894" s="126"/>
      <c r="N894" s="126"/>
      <c r="O894" s="126"/>
      <c r="P894" s="126"/>
      <c r="Q894" s="126"/>
      <c r="R894" s="310" t="s">
        <v>3373</v>
      </c>
      <c r="S894" s="310"/>
      <c r="T894" s="311"/>
      <c r="U894" s="294"/>
      <c r="V894" s="312"/>
      <c r="W894" s="313"/>
      <c r="X894" s="313"/>
      <c r="Y894" s="313"/>
      <c r="Z894" s="313"/>
      <c r="AA894" s="313"/>
      <c r="AB894" s="313"/>
      <c r="AC894" s="313"/>
      <c r="AD894" s="313"/>
      <c r="AE894" s="313"/>
      <c r="AF894" s="314"/>
      <c r="AG894" s="122"/>
      <c r="AH894" s="115" t="s">
        <v>0</v>
      </c>
      <c r="AI894" s="307"/>
      <c r="AJ894" s="308"/>
      <c r="AK894" s="308"/>
      <c r="AL894" s="308"/>
      <c r="AM894" s="308"/>
      <c r="AN894" s="308"/>
      <c r="AO894" s="308"/>
      <c r="AP894" s="308"/>
      <c r="AQ894" s="308"/>
      <c r="AR894" s="308"/>
      <c r="AS894" s="308"/>
      <c r="AT894" s="308"/>
      <c r="AU894" s="308"/>
      <c r="AV894" s="327"/>
      <c r="AW894" s="295"/>
      <c r="AX894" s="312"/>
      <c r="AY894" s="313"/>
      <c r="AZ894" s="313"/>
      <c r="BA894" s="313"/>
      <c r="BB894" s="313"/>
      <c r="BC894" s="313"/>
      <c r="BD894" s="313"/>
      <c r="BE894" s="313"/>
      <c r="BF894" s="313"/>
      <c r="BG894" s="313"/>
      <c r="BH894" s="314"/>
      <c r="BI894" s="122"/>
      <c r="BJ894" s="115" t="s">
        <v>2</v>
      </c>
      <c r="BK894" s="200"/>
      <c r="BL894" s="130" t="str">
        <f>IF(BM894&lt;&gt;"","●","")</f>
        <v/>
      </c>
      <c r="BM894" s="132" t="str">
        <f>IF(OR(AND(OR(V894=0,V894=""),AX894&gt;0),AND(V894&gt;0,OR(AX894=0,AX894=""))),"「レセプト件数」、「算定回数」のいずれかが「0」か「空白」となっていますが、それ以外が1以上となっています。正しいレセプト件数・算定回数をご記入ください。",IF(OR(V894&gt;AX894),"「算定回数」が「レセプト件数」よりも小さくなっています。算定レセプトにおける算定回数をご記入ください。",""))</f>
        <v/>
      </c>
      <c r="BN894" s="129"/>
      <c r="BO894" s="129"/>
      <c r="BP894" s="129"/>
      <c r="BQ894" s="129"/>
      <c r="BR894" s="129"/>
      <c r="BS894" s="129"/>
      <c r="BT894" s="129"/>
      <c r="BU894" s="129"/>
      <c r="BV894" s="129"/>
      <c r="BW894" s="129"/>
      <c r="BX894" s="129"/>
      <c r="BY894" s="129"/>
      <c r="BZ894" s="129"/>
      <c r="CA894" s="129"/>
      <c r="CB894" s="129"/>
      <c r="CC894" s="129"/>
      <c r="CD894" s="129"/>
      <c r="CE894" s="129"/>
      <c r="CF894" s="129"/>
      <c r="CG894" s="129"/>
      <c r="CH894" s="129"/>
      <c r="CI894" s="129"/>
      <c r="CJ894" s="129"/>
      <c r="CK894" s="129"/>
      <c r="CL894" s="129"/>
      <c r="CM894" s="129"/>
      <c r="CN894" s="129"/>
      <c r="CO894" s="129"/>
      <c r="CP894" s="129"/>
      <c r="CQ894" s="129"/>
      <c r="CR894" s="129"/>
      <c r="CS894" s="129"/>
      <c r="CT894" s="129"/>
      <c r="CU894" s="129"/>
      <c r="CV894" s="131"/>
      <c r="CW894" s="131"/>
      <c r="CX894" s="131"/>
      <c r="CY894" s="129"/>
      <c r="CZ894" s="129"/>
      <c r="DA894" s="129"/>
      <c r="DB894" s="129"/>
      <c r="DC894" s="129"/>
      <c r="DD894" s="129"/>
      <c r="DE894" s="129"/>
      <c r="DF894" s="129"/>
      <c r="DG894" s="129"/>
      <c r="DH894" s="129"/>
      <c r="DI894" s="129"/>
      <c r="DJ894" s="129"/>
      <c r="DK894" s="129"/>
      <c r="DL894" s="129"/>
      <c r="DM894" s="129"/>
      <c r="DN894" s="129"/>
      <c r="DO894" s="129"/>
      <c r="DP894" s="129"/>
      <c r="DQ894" s="129"/>
      <c r="DR894" s="129"/>
      <c r="DS894" s="129"/>
      <c r="DT894" s="129"/>
      <c r="DU894" s="129"/>
      <c r="DV894" s="129"/>
      <c r="DW894" s="129"/>
      <c r="DX894" s="129"/>
      <c r="DY894" s="129"/>
      <c r="DZ894" s="129"/>
      <c r="EA894" s="129"/>
      <c r="EB894" s="129"/>
      <c r="EC894" s="129"/>
      <c r="ED894" s="129"/>
      <c r="EE894" s="129"/>
      <c r="EF894" s="129"/>
      <c r="EG894" s="129"/>
      <c r="EH894" s="129"/>
      <c r="EI894" s="129"/>
      <c r="EJ894" s="129"/>
      <c r="EK894" s="129"/>
      <c r="EL894" s="129"/>
      <c r="EM894" s="129"/>
      <c r="EN894" s="129"/>
      <c r="EO894" s="129"/>
      <c r="EP894" s="129"/>
      <c r="EQ894" s="129"/>
      <c r="ER894" s="129"/>
      <c r="ES894" s="129"/>
      <c r="ET894" s="129"/>
      <c r="EU894" s="129"/>
      <c r="EV894" s="129"/>
      <c r="EW894" s="129"/>
    </row>
    <row r="895" spans="1:153" ht="2.25" customHeight="1" thickBot="1">
      <c r="A895" s="133"/>
      <c r="B895" s="126"/>
      <c r="C895" s="126"/>
      <c r="D895" s="126"/>
      <c r="E895" s="126"/>
      <c r="F895" s="137"/>
      <c r="G895" s="126"/>
      <c r="H895" s="126"/>
      <c r="I895" s="126"/>
      <c r="J895" s="126"/>
      <c r="K895" s="126"/>
      <c r="L895" s="126"/>
      <c r="M895" s="126"/>
      <c r="N895" s="126"/>
      <c r="O895" s="126"/>
      <c r="P895" s="126"/>
      <c r="Q895" s="126"/>
      <c r="R895" s="126"/>
      <c r="S895" s="126"/>
      <c r="T895" s="126"/>
      <c r="U895" s="299"/>
      <c r="V895" s="298"/>
      <c r="W895" s="298"/>
      <c r="X895" s="298"/>
      <c r="Y895" s="298"/>
      <c r="Z895" s="298"/>
      <c r="AA895" s="298"/>
      <c r="AB895" s="298"/>
      <c r="AC895" s="298"/>
      <c r="AD895" s="298"/>
      <c r="AE895" s="298"/>
      <c r="AF895" s="298"/>
      <c r="AG895" s="121"/>
      <c r="AH895" s="116"/>
      <c r="AI895" s="307"/>
      <c r="AJ895" s="308"/>
      <c r="AK895" s="308"/>
      <c r="AL895" s="308"/>
      <c r="AM895" s="308"/>
      <c r="AN895" s="308"/>
      <c r="AO895" s="308"/>
      <c r="AP895" s="308"/>
      <c r="AQ895" s="308"/>
      <c r="AR895" s="308"/>
      <c r="AS895" s="308"/>
      <c r="AT895" s="308"/>
      <c r="AU895" s="308"/>
      <c r="AV895" s="327"/>
      <c r="AW895" s="298"/>
      <c r="AX895" s="298"/>
      <c r="AY895" s="298"/>
      <c r="AZ895" s="298"/>
      <c r="BA895" s="298"/>
      <c r="BB895" s="298"/>
      <c r="BC895" s="298"/>
      <c r="BD895" s="298"/>
      <c r="BE895" s="298"/>
      <c r="BF895" s="298"/>
      <c r="BG895" s="298"/>
      <c r="BH895" s="298"/>
      <c r="BI895" s="121"/>
      <c r="BJ895" s="116"/>
      <c r="BK895" s="200"/>
      <c r="BL895" s="129"/>
      <c r="BM895" s="160"/>
      <c r="BN895" s="129"/>
      <c r="BO895" s="129"/>
      <c r="BP895" s="129"/>
      <c r="BQ895" s="129"/>
      <c r="BR895" s="129"/>
      <c r="BS895" s="129"/>
      <c r="BT895" s="129"/>
      <c r="BU895" s="129"/>
      <c r="BV895" s="129"/>
      <c r="BW895" s="129"/>
      <c r="BX895" s="129"/>
      <c r="BY895" s="129"/>
      <c r="BZ895" s="129"/>
      <c r="CA895" s="129"/>
      <c r="CB895" s="129"/>
      <c r="CC895" s="129"/>
      <c r="CD895" s="129"/>
      <c r="CE895" s="129"/>
      <c r="CF895" s="129"/>
      <c r="CG895" s="129"/>
      <c r="CH895" s="129"/>
      <c r="CI895" s="129"/>
      <c r="CJ895" s="129"/>
      <c r="CK895" s="129"/>
      <c r="CL895" s="129"/>
      <c r="CM895" s="129"/>
      <c r="CN895" s="129"/>
      <c r="CO895" s="129"/>
      <c r="CP895" s="129"/>
      <c r="CQ895" s="129"/>
      <c r="CR895" s="129"/>
      <c r="CS895" s="129"/>
      <c r="CT895" s="129"/>
      <c r="CU895" s="129"/>
      <c r="CV895" s="129"/>
      <c r="CW895" s="129"/>
      <c r="CX895" s="129"/>
      <c r="CY895" s="129"/>
      <c r="CZ895" s="129"/>
      <c r="DA895" s="129"/>
      <c r="DB895" s="129"/>
      <c r="DC895" s="129"/>
      <c r="DD895" s="129"/>
      <c r="DE895" s="129"/>
      <c r="DF895" s="129"/>
      <c r="DG895" s="129"/>
      <c r="DH895" s="129"/>
      <c r="DI895" s="129"/>
      <c r="DJ895" s="129"/>
      <c r="DK895" s="129"/>
      <c r="DL895" s="129"/>
      <c r="DM895" s="129"/>
      <c r="DN895" s="129"/>
      <c r="DO895" s="129"/>
      <c r="DP895" s="129"/>
      <c r="DQ895" s="129"/>
      <c r="DR895" s="129"/>
      <c r="DS895" s="129"/>
      <c r="DT895" s="129"/>
      <c r="DU895" s="129"/>
      <c r="DV895" s="129"/>
      <c r="DW895" s="129"/>
      <c r="DX895" s="129"/>
      <c r="DY895" s="129"/>
      <c r="DZ895" s="129"/>
      <c r="EA895" s="129"/>
      <c r="EB895" s="129"/>
      <c r="EC895" s="129"/>
      <c r="ED895" s="129"/>
      <c r="EE895" s="129"/>
      <c r="EF895" s="129"/>
      <c r="EG895" s="129"/>
      <c r="EH895" s="129"/>
      <c r="EI895" s="129"/>
      <c r="EJ895" s="129"/>
      <c r="EK895" s="129"/>
      <c r="EL895" s="129"/>
      <c r="EM895" s="129"/>
      <c r="EN895" s="129"/>
      <c r="EO895" s="129"/>
      <c r="EP895" s="129"/>
      <c r="EQ895" s="129"/>
      <c r="ER895" s="129"/>
      <c r="ES895" s="129"/>
      <c r="ET895" s="129"/>
      <c r="EU895" s="129"/>
      <c r="EV895" s="129"/>
      <c r="EW895" s="129"/>
    </row>
    <row r="896" spans="1:153" ht="2.25" customHeight="1">
      <c r="A896" s="135"/>
      <c r="B896" s="291"/>
      <c r="C896" s="291"/>
      <c r="D896" s="291"/>
      <c r="E896" s="291"/>
      <c r="F896" s="136"/>
      <c r="G896" s="291"/>
      <c r="H896" s="291"/>
      <c r="I896" s="291"/>
      <c r="J896" s="291"/>
      <c r="K896" s="291"/>
      <c r="L896" s="291"/>
      <c r="M896" s="291"/>
      <c r="N896" s="291"/>
      <c r="O896" s="291"/>
      <c r="P896" s="291"/>
      <c r="Q896" s="291"/>
      <c r="R896" s="291"/>
      <c r="S896" s="291"/>
      <c r="T896" s="291"/>
      <c r="U896" s="296"/>
      <c r="V896" s="297"/>
      <c r="W896" s="297"/>
      <c r="X896" s="297"/>
      <c r="Y896" s="297"/>
      <c r="Z896" s="297"/>
      <c r="AA896" s="297"/>
      <c r="AB896" s="297"/>
      <c r="AC896" s="297"/>
      <c r="AD896" s="297"/>
      <c r="AE896" s="297"/>
      <c r="AF896" s="297"/>
      <c r="AG896" s="117"/>
      <c r="AH896" s="114"/>
      <c r="AI896" s="307"/>
      <c r="AJ896" s="308"/>
      <c r="AK896" s="308"/>
      <c r="AL896" s="308"/>
      <c r="AM896" s="308"/>
      <c r="AN896" s="308"/>
      <c r="AO896" s="308"/>
      <c r="AP896" s="308"/>
      <c r="AQ896" s="308"/>
      <c r="AR896" s="308"/>
      <c r="AS896" s="308"/>
      <c r="AT896" s="308"/>
      <c r="AU896" s="308"/>
      <c r="AV896" s="327"/>
      <c r="AW896" s="297"/>
      <c r="AX896" s="297"/>
      <c r="AY896" s="297"/>
      <c r="AZ896" s="297"/>
      <c r="BA896" s="297"/>
      <c r="BB896" s="297"/>
      <c r="BC896" s="297"/>
      <c r="BD896" s="297"/>
      <c r="BE896" s="297"/>
      <c r="BF896" s="297"/>
      <c r="BG896" s="297"/>
      <c r="BH896" s="297"/>
      <c r="BI896" s="117"/>
      <c r="BJ896" s="114"/>
      <c r="BK896" s="200"/>
      <c r="BL896" s="129"/>
      <c r="BM896" s="160"/>
      <c r="BN896" s="129"/>
      <c r="BO896" s="129"/>
      <c r="BP896" s="129"/>
      <c r="BQ896" s="129"/>
      <c r="BR896" s="129"/>
      <c r="BS896" s="129"/>
      <c r="BT896" s="129"/>
      <c r="BU896" s="129"/>
      <c r="BV896" s="129"/>
      <c r="BW896" s="129"/>
      <c r="BX896" s="129"/>
      <c r="BY896" s="129"/>
      <c r="BZ896" s="129"/>
      <c r="CA896" s="129"/>
      <c r="CB896" s="129"/>
      <c r="CC896" s="129"/>
      <c r="CD896" s="129"/>
      <c r="CE896" s="129"/>
      <c r="CF896" s="129"/>
      <c r="CG896" s="129"/>
      <c r="CH896" s="129"/>
      <c r="CI896" s="129"/>
      <c r="CJ896" s="129"/>
      <c r="CK896" s="129"/>
      <c r="CL896" s="129"/>
      <c r="CM896" s="129"/>
      <c r="CN896" s="129"/>
      <c r="CO896" s="129"/>
      <c r="CP896" s="129"/>
      <c r="CQ896" s="129"/>
      <c r="CR896" s="129"/>
      <c r="CS896" s="129"/>
      <c r="CT896" s="129"/>
      <c r="CU896" s="129"/>
      <c r="CV896" s="129"/>
      <c r="CW896" s="129"/>
      <c r="CX896" s="129"/>
      <c r="CY896" s="129"/>
      <c r="CZ896" s="129"/>
      <c r="DA896" s="129"/>
      <c r="DB896" s="129"/>
      <c r="DC896" s="129"/>
      <c r="DD896" s="129"/>
      <c r="DE896" s="129"/>
      <c r="DF896" s="129"/>
      <c r="DG896" s="129"/>
      <c r="DH896" s="129"/>
      <c r="DI896" s="129"/>
      <c r="DJ896" s="129"/>
      <c r="DK896" s="129"/>
      <c r="DL896" s="129"/>
      <c r="DM896" s="129"/>
      <c r="DN896" s="129"/>
      <c r="DO896" s="129"/>
      <c r="DP896" s="129"/>
      <c r="DQ896" s="129"/>
      <c r="DR896" s="129"/>
      <c r="DS896" s="129"/>
      <c r="DT896" s="129"/>
      <c r="DU896" s="129"/>
      <c r="DV896" s="129"/>
      <c r="DW896" s="129"/>
      <c r="DX896" s="129"/>
      <c r="DY896" s="129"/>
      <c r="DZ896" s="129"/>
      <c r="EA896" s="129"/>
      <c r="EB896" s="129"/>
      <c r="EC896" s="129"/>
      <c r="ED896" s="129"/>
      <c r="EE896" s="129"/>
      <c r="EF896" s="129"/>
      <c r="EG896" s="129"/>
      <c r="EH896" s="129"/>
      <c r="EI896" s="129"/>
      <c r="EJ896" s="129"/>
      <c r="EK896" s="129"/>
      <c r="EL896" s="129"/>
      <c r="EM896" s="129"/>
      <c r="EN896" s="129"/>
      <c r="EO896" s="129"/>
      <c r="EP896" s="129"/>
      <c r="EQ896" s="129"/>
      <c r="ER896" s="129"/>
      <c r="ES896" s="129"/>
      <c r="ET896" s="129"/>
      <c r="EU896" s="129"/>
      <c r="EV896" s="129"/>
      <c r="EW896" s="129"/>
    </row>
    <row r="897" spans="1:153" ht="19.5" customHeight="1">
      <c r="A897" s="133" t="s">
        <v>201</v>
      </c>
      <c r="B897" s="126"/>
      <c r="C897" s="126"/>
      <c r="D897" s="126"/>
      <c r="E897" s="126"/>
      <c r="F897" s="137"/>
      <c r="G897" s="126"/>
      <c r="H897" s="126"/>
      <c r="I897" s="126"/>
      <c r="J897" s="126"/>
      <c r="K897" s="126"/>
      <c r="L897" s="126"/>
      <c r="M897" s="126"/>
      <c r="N897" s="126"/>
      <c r="O897" s="126"/>
      <c r="P897" s="126"/>
      <c r="Q897" s="126"/>
      <c r="R897" s="310" t="s">
        <v>3374</v>
      </c>
      <c r="S897" s="310"/>
      <c r="T897" s="311"/>
      <c r="U897" s="294"/>
      <c r="V897" s="312"/>
      <c r="W897" s="313"/>
      <c r="X897" s="313"/>
      <c r="Y897" s="313"/>
      <c r="Z897" s="313"/>
      <c r="AA897" s="313"/>
      <c r="AB897" s="313"/>
      <c r="AC897" s="313"/>
      <c r="AD897" s="313"/>
      <c r="AE897" s="313"/>
      <c r="AF897" s="314"/>
      <c r="AG897" s="122"/>
      <c r="AH897" s="115" t="s">
        <v>0</v>
      </c>
      <c r="AI897" s="307"/>
      <c r="AJ897" s="308"/>
      <c r="AK897" s="308"/>
      <c r="AL897" s="308"/>
      <c r="AM897" s="308"/>
      <c r="AN897" s="308"/>
      <c r="AO897" s="308"/>
      <c r="AP897" s="308"/>
      <c r="AQ897" s="308"/>
      <c r="AR897" s="308"/>
      <c r="AS897" s="308"/>
      <c r="AT897" s="308"/>
      <c r="AU897" s="308"/>
      <c r="AV897" s="327"/>
      <c r="AW897" s="295"/>
      <c r="AX897" s="312"/>
      <c r="AY897" s="313"/>
      <c r="AZ897" s="313"/>
      <c r="BA897" s="313"/>
      <c r="BB897" s="313"/>
      <c r="BC897" s="313"/>
      <c r="BD897" s="313"/>
      <c r="BE897" s="313"/>
      <c r="BF897" s="313"/>
      <c r="BG897" s="313"/>
      <c r="BH897" s="314"/>
      <c r="BI897" s="122"/>
      <c r="BJ897" s="115" t="s">
        <v>2</v>
      </c>
      <c r="BK897" s="200"/>
      <c r="BL897" s="130" t="str">
        <f>IF(BM897&lt;&gt;"","●","")</f>
        <v/>
      </c>
      <c r="BM897" s="132" t="str">
        <f>IF(OR(AND(OR(V897=0,V897=""),OR(AX897&gt;0,V900&gt;0,AJ900&gt;0,AX900&gt;0)),AND(OR(V897&gt;0,V900&gt;0,AJ900&gt;0,AX900&gt;0),OR(AX897=0,AX897=""))),"当該項目の「レセプト件数」、「算定回数」のいずれかが「0」か「空白」となっていますが、当該項目のそれ以外あるいは加算の項目の「レセプト件数」、「算定回数」のいずれかが1以上となっています。正しいレセプト件数・算定回数をご記入ください。",IF(V897&gt;AX897,"「算定回数」が「レセプト件数」よりも小さくなっています。算定レセプトにおける算定回数をご記入ください。",IF(COUNTIF(BL900,"●")&gt;0,"加算の項目に記入内容の見直しが必要な欄があります。メッセージの内容をご確認のうえ、適宜、ご修正ください。",IF(AX897&lt;AX900,"当該項目の「算定回数」が、「加算」の「算定回数」よりも小さくなっています。正しい算定回数をご記入ください。",IF(V897&lt;V900,"当該項目の「レセプト件数」が、「加算」の「レセプト件数」よりも小さくなっています。正しいレセプト件数をご記入ください。","")))))</f>
        <v/>
      </c>
      <c r="BN897" s="129"/>
      <c r="BO897" s="129"/>
      <c r="BP897" s="129"/>
      <c r="BQ897" s="129"/>
      <c r="BR897" s="129"/>
      <c r="BS897" s="129"/>
      <c r="BT897" s="129"/>
      <c r="BU897" s="129"/>
      <c r="BV897" s="129"/>
      <c r="BW897" s="129"/>
      <c r="BX897" s="129"/>
      <c r="BY897" s="129"/>
      <c r="BZ897" s="129"/>
      <c r="CA897" s="129"/>
      <c r="CB897" s="129"/>
      <c r="CC897" s="129"/>
      <c r="CD897" s="129"/>
      <c r="CE897" s="129"/>
      <c r="CF897" s="129"/>
      <c r="CG897" s="129"/>
      <c r="CH897" s="129"/>
      <c r="CI897" s="129"/>
      <c r="CJ897" s="129"/>
      <c r="CK897" s="129"/>
      <c r="CL897" s="129"/>
      <c r="CM897" s="129"/>
      <c r="CN897" s="129"/>
      <c r="CO897" s="129"/>
      <c r="CP897" s="129"/>
      <c r="CQ897" s="129"/>
      <c r="CR897" s="129"/>
      <c r="CS897" s="129"/>
      <c r="CT897" s="129"/>
      <c r="CU897" s="129"/>
      <c r="CV897" s="131"/>
      <c r="CW897" s="131"/>
      <c r="CX897" s="131"/>
      <c r="CY897" s="129"/>
      <c r="CZ897" s="129"/>
      <c r="DA897" s="129"/>
      <c r="DB897" s="129"/>
      <c r="DC897" s="129"/>
      <c r="DD897" s="129"/>
      <c r="DE897" s="129"/>
      <c r="DF897" s="129"/>
      <c r="DG897" s="129"/>
      <c r="DH897" s="129"/>
      <c r="DI897" s="129"/>
      <c r="DJ897" s="129"/>
      <c r="DK897" s="129"/>
      <c r="DL897" s="129"/>
      <c r="DM897" s="129"/>
      <c r="DN897" s="129"/>
      <c r="DO897" s="129"/>
      <c r="DP897" s="129"/>
      <c r="DQ897" s="129"/>
      <c r="DR897" s="129"/>
      <c r="DS897" s="129"/>
      <c r="DT897" s="129"/>
      <c r="DU897" s="129"/>
      <c r="DV897" s="129"/>
      <c r="DW897" s="129"/>
      <c r="DX897" s="129"/>
      <c r="DY897" s="129"/>
      <c r="DZ897" s="129"/>
      <c r="EA897" s="129"/>
      <c r="EB897" s="129"/>
      <c r="EC897" s="129"/>
      <c r="ED897" s="129"/>
      <c r="EE897" s="129"/>
      <c r="EF897" s="129"/>
      <c r="EG897" s="129"/>
      <c r="EH897" s="129"/>
      <c r="EI897" s="129"/>
      <c r="EJ897" s="129"/>
      <c r="EK897" s="129"/>
      <c r="EL897" s="129"/>
      <c r="EM897" s="129"/>
      <c r="EN897" s="129"/>
      <c r="EO897" s="129"/>
      <c r="EP897" s="129"/>
      <c r="EQ897" s="129"/>
      <c r="ER897" s="129"/>
      <c r="ES897" s="129"/>
      <c r="ET897" s="129"/>
      <c r="EU897" s="129"/>
      <c r="EV897" s="129"/>
      <c r="EW897" s="129"/>
    </row>
    <row r="898" spans="1:153" ht="2.25" customHeight="1" thickBot="1">
      <c r="A898" s="133"/>
      <c r="B898" s="126"/>
      <c r="C898" s="126"/>
      <c r="D898" s="126"/>
      <c r="E898" s="126"/>
      <c r="F898" s="137"/>
      <c r="G898" s="126"/>
      <c r="H898" s="126"/>
      <c r="I898" s="126"/>
      <c r="J898" s="126"/>
      <c r="K898" s="126"/>
      <c r="L898" s="126"/>
      <c r="M898" s="126"/>
      <c r="N898" s="126"/>
      <c r="O898" s="126"/>
      <c r="P898" s="126"/>
      <c r="Q898" s="126"/>
      <c r="R898" s="126"/>
      <c r="S898" s="126"/>
      <c r="T898" s="126"/>
      <c r="U898" s="299"/>
      <c r="V898" s="298"/>
      <c r="W898" s="298"/>
      <c r="X898" s="298"/>
      <c r="Y898" s="298"/>
      <c r="Z898" s="298"/>
      <c r="AA898" s="298"/>
      <c r="AB898" s="298"/>
      <c r="AC898" s="298"/>
      <c r="AD898" s="298"/>
      <c r="AE898" s="298"/>
      <c r="AF898" s="298"/>
      <c r="AG898" s="121"/>
      <c r="AH898" s="116"/>
      <c r="AI898" s="307"/>
      <c r="AJ898" s="308"/>
      <c r="AK898" s="308"/>
      <c r="AL898" s="308"/>
      <c r="AM898" s="308"/>
      <c r="AN898" s="308"/>
      <c r="AO898" s="308"/>
      <c r="AP898" s="308"/>
      <c r="AQ898" s="308"/>
      <c r="AR898" s="308"/>
      <c r="AS898" s="308"/>
      <c r="AT898" s="308"/>
      <c r="AU898" s="308"/>
      <c r="AV898" s="327"/>
      <c r="AW898" s="298"/>
      <c r="AX898" s="298"/>
      <c r="AY898" s="298"/>
      <c r="AZ898" s="298"/>
      <c r="BA898" s="298"/>
      <c r="BB898" s="298"/>
      <c r="BC898" s="298"/>
      <c r="BD898" s="298"/>
      <c r="BE898" s="298"/>
      <c r="BF898" s="298"/>
      <c r="BG898" s="298"/>
      <c r="BH898" s="298"/>
      <c r="BI898" s="121"/>
      <c r="BJ898" s="116"/>
      <c r="BK898" s="200"/>
      <c r="BL898" s="129"/>
      <c r="BM898" s="160"/>
      <c r="BN898" s="129"/>
      <c r="BO898" s="129"/>
      <c r="BP898" s="129"/>
      <c r="BQ898" s="129"/>
      <c r="BR898" s="129"/>
      <c r="BS898" s="129"/>
      <c r="BT898" s="129"/>
      <c r="BU898" s="129"/>
      <c r="BV898" s="129"/>
      <c r="BW898" s="129"/>
      <c r="BX898" s="129"/>
      <c r="BY898" s="129"/>
      <c r="BZ898" s="129"/>
      <c r="CA898" s="129"/>
      <c r="CB898" s="129"/>
      <c r="CC898" s="129"/>
      <c r="CD898" s="129"/>
      <c r="CE898" s="129"/>
      <c r="CF898" s="129"/>
      <c r="CG898" s="129"/>
      <c r="CH898" s="129"/>
      <c r="CI898" s="129"/>
      <c r="CJ898" s="129"/>
      <c r="CK898" s="129"/>
      <c r="CL898" s="129"/>
      <c r="CM898" s="129"/>
      <c r="CN898" s="129"/>
      <c r="CO898" s="129"/>
      <c r="CP898" s="129"/>
      <c r="CQ898" s="129"/>
      <c r="CR898" s="129"/>
      <c r="CS898" s="129"/>
      <c r="CT898" s="129"/>
      <c r="CU898" s="129"/>
      <c r="CV898" s="129"/>
      <c r="CW898" s="129"/>
      <c r="CX898" s="129"/>
      <c r="CY898" s="129"/>
      <c r="CZ898" s="129"/>
      <c r="DA898" s="129"/>
      <c r="DB898" s="129"/>
      <c r="DC898" s="129"/>
      <c r="DD898" s="129"/>
      <c r="DE898" s="129"/>
      <c r="DF898" s="129"/>
      <c r="DG898" s="129"/>
      <c r="DH898" s="129"/>
      <c r="DI898" s="129"/>
      <c r="DJ898" s="129"/>
      <c r="DK898" s="129"/>
      <c r="DL898" s="129"/>
      <c r="DM898" s="129"/>
      <c r="DN898" s="129"/>
      <c r="DO898" s="129"/>
      <c r="DP898" s="129"/>
      <c r="DQ898" s="129"/>
      <c r="DR898" s="129"/>
      <c r="DS898" s="129"/>
      <c r="DT898" s="129"/>
      <c r="DU898" s="129"/>
      <c r="DV898" s="129"/>
      <c r="DW898" s="129"/>
      <c r="DX898" s="129"/>
      <c r="DY898" s="129"/>
      <c r="DZ898" s="129"/>
      <c r="EA898" s="129"/>
      <c r="EB898" s="129"/>
      <c r="EC898" s="129"/>
      <c r="ED898" s="129"/>
      <c r="EE898" s="129"/>
      <c r="EF898" s="129"/>
      <c r="EG898" s="129"/>
      <c r="EH898" s="129"/>
      <c r="EI898" s="129"/>
      <c r="EJ898" s="129"/>
      <c r="EK898" s="129"/>
      <c r="EL898" s="129"/>
      <c r="EM898" s="129"/>
      <c r="EN898" s="129"/>
      <c r="EO898" s="129"/>
      <c r="EP898" s="129"/>
      <c r="EQ898" s="129"/>
      <c r="ER898" s="129"/>
      <c r="ES898" s="129"/>
      <c r="ET898" s="129"/>
      <c r="EU898" s="129"/>
      <c r="EV898" s="129"/>
      <c r="EW898" s="129"/>
    </row>
    <row r="899" spans="1:153" ht="2.25" customHeight="1">
      <c r="A899" s="50"/>
      <c r="B899" s="291"/>
      <c r="C899" s="291"/>
      <c r="D899" s="291"/>
      <c r="E899" s="291"/>
      <c r="F899" s="136"/>
      <c r="G899" s="291"/>
      <c r="H899" s="291"/>
      <c r="I899" s="291"/>
      <c r="J899" s="291"/>
      <c r="K899" s="291"/>
      <c r="L899" s="291"/>
      <c r="M899" s="291"/>
      <c r="N899" s="291"/>
      <c r="O899" s="291"/>
      <c r="P899" s="291"/>
      <c r="Q899" s="291"/>
      <c r="R899" s="291"/>
      <c r="S899" s="291"/>
      <c r="T899" s="291"/>
      <c r="U899" s="296"/>
      <c r="V899" s="297"/>
      <c r="W899" s="297"/>
      <c r="X899" s="297"/>
      <c r="Y899" s="297"/>
      <c r="Z899" s="297"/>
      <c r="AA899" s="297"/>
      <c r="AB899" s="297"/>
      <c r="AC899" s="297"/>
      <c r="AD899" s="297"/>
      <c r="AE899" s="297"/>
      <c r="AF899" s="297"/>
      <c r="AG899" s="117"/>
      <c r="AH899" s="114"/>
      <c r="AI899" s="307"/>
      <c r="AJ899" s="308"/>
      <c r="AK899" s="308"/>
      <c r="AL899" s="308"/>
      <c r="AM899" s="308"/>
      <c r="AN899" s="308"/>
      <c r="AO899" s="308"/>
      <c r="AP899" s="308"/>
      <c r="AQ899" s="308"/>
      <c r="AR899" s="308"/>
      <c r="AS899" s="308"/>
      <c r="AT899" s="308"/>
      <c r="AU899" s="308"/>
      <c r="AV899" s="327"/>
      <c r="AW899" s="297"/>
      <c r="AX899" s="297"/>
      <c r="AY899" s="297"/>
      <c r="AZ899" s="297"/>
      <c r="BA899" s="297"/>
      <c r="BB899" s="297"/>
      <c r="BC899" s="297"/>
      <c r="BD899" s="297"/>
      <c r="BE899" s="297"/>
      <c r="BF899" s="297"/>
      <c r="BG899" s="297"/>
      <c r="BH899" s="297"/>
      <c r="BI899" s="117"/>
      <c r="BJ899" s="114"/>
      <c r="BK899" s="200"/>
      <c r="BL899" s="129"/>
      <c r="BM899" s="160"/>
      <c r="BN899" s="129"/>
      <c r="BO899" s="129"/>
      <c r="BP899" s="129"/>
      <c r="BQ899" s="129"/>
      <c r="BR899" s="129"/>
      <c r="BS899" s="129"/>
      <c r="BT899" s="129"/>
      <c r="BU899" s="129"/>
      <c r="BV899" s="129"/>
      <c r="BW899" s="129"/>
      <c r="BX899" s="129"/>
      <c r="BY899" s="129"/>
      <c r="BZ899" s="129"/>
      <c r="CA899" s="129"/>
      <c r="CB899" s="129"/>
      <c r="CC899" s="129"/>
      <c r="CD899" s="129"/>
      <c r="CE899" s="129"/>
      <c r="CF899" s="129"/>
      <c r="CG899" s="129"/>
      <c r="CH899" s="129"/>
      <c r="CI899" s="129"/>
      <c r="CJ899" s="129"/>
      <c r="CK899" s="129"/>
      <c r="CL899" s="129"/>
      <c r="CM899" s="129"/>
      <c r="CN899" s="129"/>
      <c r="CO899" s="129"/>
      <c r="CP899" s="129"/>
      <c r="CQ899" s="129"/>
      <c r="CR899" s="129"/>
      <c r="CS899" s="129"/>
      <c r="CT899" s="129"/>
      <c r="CU899" s="129"/>
      <c r="CV899" s="129"/>
      <c r="CW899" s="129"/>
      <c r="CX899" s="129"/>
      <c r="CY899" s="129"/>
      <c r="CZ899" s="129"/>
      <c r="DA899" s="129"/>
      <c r="DB899" s="129"/>
      <c r="DC899" s="129"/>
      <c r="DD899" s="129"/>
      <c r="DE899" s="129"/>
      <c r="DF899" s="129"/>
      <c r="DG899" s="129"/>
      <c r="DH899" s="129"/>
      <c r="DI899" s="129"/>
      <c r="DJ899" s="129"/>
      <c r="DK899" s="129"/>
      <c r="DL899" s="129"/>
      <c r="DM899" s="129"/>
      <c r="DN899" s="129"/>
      <c r="DO899" s="129"/>
      <c r="DP899" s="129"/>
      <c r="DQ899" s="129"/>
      <c r="DR899" s="129"/>
      <c r="DS899" s="129"/>
      <c r="DT899" s="129"/>
      <c r="DU899" s="129"/>
      <c r="DV899" s="129"/>
      <c r="DW899" s="129"/>
      <c r="DX899" s="129"/>
      <c r="DY899" s="129"/>
      <c r="DZ899" s="129"/>
      <c r="EA899" s="129"/>
      <c r="EB899" s="129"/>
      <c r="EC899" s="129"/>
      <c r="ED899" s="129"/>
      <c r="EE899" s="129"/>
      <c r="EF899" s="129"/>
      <c r="EG899" s="129"/>
      <c r="EH899" s="129"/>
      <c r="EI899" s="129"/>
      <c r="EJ899" s="129"/>
      <c r="EK899" s="129"/>
      <c r="EL899" s="129"/>
      <c r="EM899" s="129"/>
      <c r="EN899" s="129"/>
      <c r="EO899" s="129"/>
      <c r="EP899" s="129"/>
      <c r="EQ899" s="129"/>
      <c r="ER899" s="129"/>
      <c r="ES899" s="129"/>
      <c r="ET899" s="129"/>
      <c r="EU899" s="129"/>
      <c r="EV899" s="129"/>
      <c r="EW899" s="129"/>
    </row>
    <row r="900" spans="1:153" ht="19.5" customHeight="1">
      <c r="A900" s="45"/>
      <c r="B900" s="126" t="s">
        <v>40</v>
      </c>
      <c r="C900" s="126"/>
      <c r="D900" s="126"/>
      <c r="E900" s="126"/>
      <c r="F900" s="137"/>
      <c r="G900" s="126"/>
      <c r="H900" s="126"/>
      <c r="I900" s="126"/>
      <c r="J900" s="126"/>
      <c r="K900" s="126"/>
      <c r="L900" s="126"/>
      <c r="M900" s="126"/>
      <c r="N900" s="126"/>
      <c r="O900" s="126"/>
      <c r="P900" s="126"/>
      <c r="Q900" s="126"/>
      <c r="R900" s="310" t="s">
        <v>3375</v>
      </c>
      <c r="S900" s="310"/>
      <c r="T900" s="311"/>
      <c r="U900" s="294"/>
      <c r="V900" s="312"/>
      <c r="W900" s="313"/>
      <c r="X900" s="313"/>
      <c r="Y900" s="313"/>
      <c r="Z900" s="313"/>
      <c r="AA900" s="313"/>
      <c r="AB900" s="313"/>
      <c r="AC900" s="313"/>
      <c r="AD900" s="313"/>
      <c r="AE900" s="313"/>
      <c r="AF900" s="314"/>
      <c r="AG900" s="122"/>
      <c r="AH900" s="115" t="s">
        <v>0</v>
      </c>
      <c r="AI900" s="307"/>
      <c r="AJ900" s="308"/>
      <c r="AK900" s="308"/>
      <c r="AL900" s="308"/>
      <c r="AM900" s="308"/>
      <c r="AN900" s="308"/>
      <c r="AO900" s="308"/>
      <c r="AP900" s="308"/>
      <c r="AQ900" s="308"/>
      <c r="AR900" s="308"/>
      <c r="AS900" s="308"/>
      <c r="AT900" s="308"/>
      <c r="AU900" s="308"/>
      <c r="AV900" s="327"/>
      <c r="AW900" s="295"/>
      <c r="AX900" s="312"/>
      <c r="AY900" s="313"/>
      <c r="AZ900" s="313"/>
      <c r="BA900" s="313"/>
      <c r="BB900" s="313"/>
      <c r="BC900" s="313"/>
      <c r="BD900" s="313"/>
      <c r="BE900" s="313"/>
      <c r="BF900" s="313"/>
      <c r="BG900" s="313"/>
      <c r="BH900" s="314"/>
      <c r="BI900" s="122"/>
      <c r="BJ900" s="115" t="s">
        <v>2</v>
      </c>
      <c r="BK900" s="200"/>
      <c r="BL900" s="130" t="str">
        <f>IF(BM900&lt;&gt;"","●","")</f>
        <v/>
      </c>
      <c r="BM900" s="132" t="str">
        <f>IF(OR(AND(OR(V900=0,V900=""),AX900&gt;0),AND(V900&gt;0,OR(AX900=0,AX900=""))),"「レセプト件数」、「算定回数」のいずれかが「0」か「空白」となっていますが、それ以外が1以上となっています。正しいレセプト件数・算定回数をご記入ください。",IF(OR(V900&gt;AX900),"「算定回数」が「レセプト件数」よりも小さくなっています。算定レセプトにおける算定回数をご記入ください。",""))</f>
        <v/>
      </c>
      <c r="BN900" s="129"/>
      <c r="BO900" s="129"/>
      <c r="BP900" s="129"/>
      <c r="BQ900" s="129"/>
      <c r="BR900" s="129"/>
      <c r="BS900" s="129"/>
      <c r="BT900" s="129"/>
      <c r="BU900" s="129"/>
      <c r="BV900" s="129"/>
      <c r="BW900" s="129"/>
      <c r="BX900" s="129"/>
      <c r="BY900" s="129"/>
      <c r="BZ900" s="129"/>
      <c r="CA900" s="129"/>
      <c r="CB900" s="129"/>
      <c r="CC900" s="129"/>
      <c r="CD900" s="129"/>
      <c r="CE900" s="129"/>
      <c r="CF900" s="129"/>
      <c r="CG900" s="129"/>
      <c r="CH900" s="129"/>
      <c r="CI900" s="129"/>
      <c r="CJ900" s="129"/>
      <c r="CK900" s="129"/>
      <c r="CL900" s="129"/>
      <c r="CM900" s="129"/>
      <c r="CN900" s="129"/>
      <c r="CO900" s="129"/>
      <c r="CP900" s="129"/>
      <c r="CQ900" s="129"/>
      <c r="CR900" s="129"/>
      <c r="CS900" s="129"/>
      <c r="CT900" s="129"/>
      <c r="CU900" s="129"/>
      <c r="CV900" s="131"/>
      <c r="CW900" s="131"/>
      <c r="CX900" s="131"/>
      <c r="CY900" s="129"/>
      <c r="CZ900" s="129"/>
      <c r="DA900" s="129"/>
      <c r="DB900" s="129"/>
      <c r="DC900" s="129"/>
      <c r="DD900" s="129"/>
      <c r="DE900" s="129"/>
      <c r="DF900" s="129"/>
      <c r="DG900" s="129"/>
      <c r="DH900" s="129"/>
      <c r="DI900" s="129"/>
      <c r="DJ900" s="129"/>
      <c r="DK900" s="129"/>
      <c r="DL900" s="129"/>
      <c r="DM900" s="129"/>
      <c r="DN900" s="129"/>
      <c r="DO900" s="129"/>
      <c r="DP900" s="129"/>
      <c r="DQ900" s="129"/>
      <c r="DR900" s="129"/>
      <c r="DS900" s="129"/>
      <c r="DT900" s="129"/>
      <c r="DU900" s="129"/>
      <c r="DV900" s="129"/>
      <c r="DW900" s="129"/>
      <c r="DX900" s="129"/>
      <c r="DY900" s="129"/>
      <c r="DZ900" s="129"/>
      <c r="EA900" s="129"/>
      <c r="EB900" s="129"/>
      <c r="EC900" s="129"/>
      <c r="ED900" s="129"/>
      <c r="EE900" s="129"/>
      <c r="EF900" s="129"/>
      <c r="EG900" s="129"/>
      <c r="EH900" s="129"/>
      <c r="EI900" s="129"/>
      <c r="EJ900" s="129"/>
      <c r="EK900" s="129"/>
      <c r="EL900" s="129"/>
      <c r="EM900" s="129"/>
      <c r="EN900" s="129"/>
      <c r="EO900" s="129"/>
      <c r="EP900" s="129"/>
      <c r="EQ900" s="129"/>
      <c r="ER900" s="129"/>
      <c r="ES900" s="129"/>
      <c r="ET900" s="129"/>
      <c r="EU900" s="129"/>
      <c r="EV900" s="129"/>
      <c r="EW900" s="129"/>
    </row>
    <row r="901" spans="1:153" ht="2.25" customHeight="1" thickBot="1">
      <c r="A901" s="45"/>
      <c r="B901" s="126"/>
      <c r="C901" s="126"/>
      <c r="D901" s="126"/>
      <c r="E901" s="126"/>
      <c r="F901" s="137"/>
      <c r="G901" s="126"/>
      <c r="H901" s="126"/>
      <c r="I901" s="126"/>
      <c r="J901" s="126"/>
      <c r="K901" s="126"/>
      <c r="L901" s="126"/>
      <c r="M901" s="126"/>
      <c r="N901" s="126"/>
      <c r="O901" s="126"/>
      <c r="P901" s="126"/>
      <c r="Q901" s="126"/>
      <c r="R901" s="126"/>
      <c r="S901" s="126"/>
      <c r="T901" s="126"/>
      <c r="U901" s="299"/>
      <c r="V901" s="298"/>
      <c r="W901" s="298"/>
      <c r="X901" s="298"/>
      <c r="Y901" s="298"/>
      <c r="Z901" s="298"/>
      <c r="AA901" s="298"/>
      <c r="AB901" s="298"/>
      <c r="AC901" s="298"/>
      <c r="AD901" s="298"/>
      <c r="AE901" s="298"/>
      <c r="AF901" s="298"/>
      <c r="AG901" s="121"/>
      <c r="AH901" s="116"/>
      <c r="AI901" s="307"/>
      <c r="AJ901" s="308"/>
      <c r="AK901" s="308"/>
      <c r="AL901" s="308"/>
      <c r="AM901" s="308"/>
      <c r="AN901" s="308"/>
      <c r="AO901" s="308"/>
      <c r="AP901" s="308"/>
      <c r="AQ901" s="308"/>
      <c r="AR901" s="308"/>
      <c r="AS901" s="308"/>
      <c r="AT901" s="308"/>
      <c r="AU901" s="308"/>
      <c r="AV901" s="327"/>
      <c r="AW901" s="298"/>
      <c r="AX901" s="298"/>
      <c r="AY901" s="298"/>
      <c r="AZ901" s="298"/>
      <c r="BA901" s="298"/>
      <c r="BB901" s="298"/>
      <c r="BC901" s="298"/>
      <c r="BD901" s="298"/>
      <c r="BE901" s="298"/>
      <c r="BF901" s="298"/>
      <c r="BG901" s="298"/>
      <c r="BH901" s="298"/>
      <c r="BI901" s="121"/>
      <c r="BJ901" s="116"/>
      <c r="BK901" s="200"/>
      <c r="BL901" s="129"/>
      <c r="BM901" s="160"/>
      <c r="BN901" s="129"/>
      <c r="BO901" s="129"/>
      <c r="BP901" s="129"/>
      <c r="BQ901" s="129"/>
      <c r="BR901" s="129"/>
      <c r="BS901" s="129"/>
      <c r="BT901" s="129"/>
      <c r="BU901" s="129"/>
      <c r="BV901" s="129"/>
      <c r="BW901" s="129"/>
      <c r="BX901" s="129"/>
      <c r="BY901" s="129"/>
      <c r="BZ901" s="129"/>
      <c r="CA901" s="129"/>
      <c r="CB901" s="129"/>
      <c r="CC901" s="129"/>
      <c r="CD901" s="129"/>
      <c r="CE901" s="129"/>
      <c r="CF901" s="129"/>
      <c r="CG901" s="129"/>
      <c r="CH901" s="129"/>
      <c r="CI901" s="129"/>
      <c r="CJ901" s="129"/>
      <c r="CK901" s="129"/>
      <c r="CL901" s="129"/>
      <c r="CM901" s="129"/>
      <c r="CN901" s="129"/>
      <c r="CO901" s="129"/>
      <c r="CP901" s="129"/>
      <c r="CQ901" s="129"/>
      <c r="CR901" s="129"/>
      <c r="CS901" s="129"/>
      <c r="CT901" s="129"/>
      <c r="CU901" s="129"/>
      <c r="CV901" s="129"/>
      <c r="CW901" s="129"/>
      <c r="CX901" s="129"/>
      <c r="CY901" s="129"/>
      <c r="CZ901" s="129"/>
      <c r="DA901" s="129"/>
      <c r="DB901" s="129"/>
      <c r="DC901" s="129"/>
      <c r="DD901" s="129"/>
      <c r="DE901" s="129"/>
      <c r="DF901" s="129"/>
      <c r="DG901" s="129"/>
      <c r="DH901" s="129"/>
      <c r="DI901" s="129"/>
      <c r="DJ901" s="129"/>
      <c r="DK901" s="129"/>
      <c r="DL901" s="129"/>
      <c r="DM901" s="129"/>
      <c r="DN901" s="129"/>
      <c r="DO901" s="129"/>
      <c r="DP901" s="129"/>
      <c r="DQ901" s="129"/>
      <c r="DR901" s="129"/>
      <c r="DS901" s="129"/>
      <c r="DT901" s="129"/>
      <c r="DU901" s="129"/>
      <c r="DV901" s="129"/>
      <c r="DW901" s="129"/>
      <c r="DX901" s="129"/>
      <c r="DY901" s="129"/>
      <c r="DZ901" s="129"/>
      <c r="EA901" s="129"/>
      <c r="EB901" s="129"/>
      <c r="EC901" s="129"/>
      <c r="ED901" s="129"/>
      <c r="EE901" s="129"/>
      <c r="EF901" s="129"/>
      <c r="EG901" s="129"/>
      <c r="EH901" s="129"/>
      <c r="EI901" s="129"/>
      <c r="EJ901" s="129"/>
      <c r="EK901" s="129"/>
      <c r="EL901" s="129"/>
      <c r="EM901" s="129"/>
      <c r="EN901" s="129"/>
      <c r="EO901" s="129"/>
      <c r="EP901" s="129"/>
      <c r="EQ901" s="129"/>
      <c r="ER901" s="129"/>
      <c r="ES901" s="129"/>
      <c r="ET901" s="129"/>
      <c r="EU901" s="129"/>
      <c r="EV901" s="129"/>
      <c r="EW901" s="129"/>
    </row>
    <row r="902" spans="1:153" ht="2.25" customHeight="1">
      <c r="A902" s="135"/>
      <c r="B902" s="291"/>
      <c r="C902" s="291"/>
      <c r="D902" s="291"/>
      <c r="E902" s="291"/>
      <c r="F902" s="136"/>
      <c r="G902" s="291"/>
      <c r="H902" s="291"/>
      <c r="I902" s="291"/>
      <c r="J902" s="291"/>
      <c r="K902" s="291"/>
      <c r="L902" s="291"/>
      <c r="M902" s="291"/>
      <c r="N902" s="291"/>
      <c r="O902" s="291"/>
      <c r="P902" s="291"/>
      <c r="Q902" s="291"/>
      <c r="R902" s="291"/>
      <c r="S902" s="291"/>
      <c r="T902" s="291"/>
      <c r="U902" s="296"/>
      <c r="V902" s="297"/>
      <c r="W902" s="297"/>
      <c r="X902" s="297"/>
      <c r="Y902" s="297"/>
      <c r="Z902" s="297"/>
      <c r="AA902" s="297"/>
      <c r="AB902" s="297"/>
      <c r="AC902" s="297"/>
      <c r="AD902" s="297"/>
      <c r="AE902" s="297"/>
      <c r="AF902" s="297"/>
      <c r="AG902" s="117"/>
      <c r="AH902" s="114"/>
      <c r="AI902" s="307"/>
      <c r="AJ902" s="308"/>
      <c r="AK902" s="308"/>
      <c r="AL902" s="308"/>
      <c r="AM902" s="308"/>
      <c r="AN902" s="308"/>
      <c r="AO902" s="308"/>
      <c r="AP902" s="308"/>
      <c r="AQ902" s="308"/>
      <c r="AR902" s="308"/>
      <c r="AS902" s="308"/>
      <c r="AT902" s="308"/>
      <c r="AU902" s="308"/>
      <c r="AV902" s="327"/>
      <c r="AW902" s="297"/>
      <c r="AX902" s="297"/>
      <c r="AY902" s="297"/>
      <c r="AZ902" s="297"/>
      <c r="BA902" s="297"/>
      <c r="BB902" s="297"/>
      <c r="BC902" s="297"/>
      <c r="BD902" s="297"/>
      <c r="BE902" s="297"/>
      <c r="BF902" s="297"/>
      <c r="BG902" s="297"/>
      <c r="BH902" s="297"/>
      <c r="BI902" s="117"/>
      <c r="BJ902" s="114"/>
      <c r="BK902" s="200"/>
      <c r="BL902" s="129"/>
      <c r="BM902" s="160"/>
      <c r="BN902" s="129"/>
      <c r="BO902" s="129"/>
      <c r="BP902" s="129"/>
      <c r="BQ902" s="129"/>
      <c r="BR902" s="129"/>
      <c r="BS902" s="129"/>
      <c r="BT902" s="129"/>
      <c r="BU902" s="129"/>
      <c r="BV902" s="129"/>
      <c r="BW902" s="129"/>
      <c r="BX902" s="129"/>
      <c r="BY902" s="129"/>
      <c r="BZ902" s="129"/>
      <c r="CA902" s="129"/>
      <c r="CB902" s="129"/>
      <c r="CC902" s="129"/>
      <c r="CD902" s="129"/>
      <c r="CE902" s="129"/>
      <c r="CF902" s="129"/>
      <c r="CG902" s="129"/>
      <c r="CH902" s="129"/>
      <c r="CI902" s="129"/>
      <c r="CJ902" s="129"/>
      <c r="CK902" s="129"/>
      <c r="CL902" s="129"/>
      <c r="CM902" s="129"/>
      <c r="CN902" s="129"/>
      <c r="CO902" s="129"/>
      <c r="CP902" s="129"/>
      <c r="CQ902" s="129"/>
      <c r="CR902" s="129"/>
      <c r="CS902" s="129"/>
      <c r="CT902" s="129"/>
      <c r="CU902" s="129"/>
      <c r="CV902" s="129"/>
      <c r="CW902" s="129"/>
      <c r="CX902" s="129"/>
      <c r="CY902" s="129"/>
      <c r="CZ902" s="129"/>
      <c r="DA902" s="129"/>
      <c r="DB902" s="129"/>
      <c r="DC902" s="129"/>
      <c r="DD902" s="129"/>
      <c r="DE902" s="129"/>
      <c r="DF902" s="129"/>
      <c r="DG902" s="129"/>
      <c r="DH902" s="129"/>
      <c r="DI902" s="129"/>
      <c r="DJ902" s="129"/>
      <c r="DK902" s="129"/>
      <c r="DL902" s="129"/>
      <c r="DM902" s="129"/>
      <c r="DN902" s="129"/>
      <c r="DO902" s="129"/>
      <c r="DP902" s="129"/>
      <c r="DQ902" s="129"/>
      <c r="DR902" s="129"/>
      <c r="DS902" s="129"/>
      <c r="DT902" s="129"/>
      <c r="DU902" s="129"/>
      <c r="DV902" s="129"/>
      <c r="DW902" s="129"/>
      <c r="DX902" s="129"/>
      <c r="DY902" s="129"/>
      <c r="DZ902" s="129"/>
      <c r="EA902" s="129"/>
      <c r="EB902" s="129"/>
      <c r="EC902" s="129"/>
      <c r="ED902" s="129"/>
      <c r="EE902" s="129"/>
      <c r="EF902" s="129"/>
      <c r="EG902" s="129"/>
      <c r="EH902" s="129"/>
      <c r="EI902" s="129"/>
      <c r="EJ902" s="129"/>
      <c r="EK902" s="129"/>
      <c r="EL902" s="129"/>
      <c r="EM902" s="129"/>
      <c r="EN902" s="129"/>
      <c r="EO902" s="129"/>
      <c r="EP902" s="129"/>
      <c r="EQ902" s="129"/>
      <c r="ER902" s="129"/>
      <c r="ES902" s="129"/>
      <c r="ET902" s="129"/>
      <c r="EU902" s="129"/>
      <c r="EV902" s="129"/>
      <c r="EW902" s="129"/>
    </row>
    <row r="903" spans="1:153" ht="19.5" customHeight="1">
      <c r="A903" s="133" t="s">
        <v>132</v>
      </c>
      <c r="B903" s="126"/>
      <c r="C903" s="126"/>
      <c r="D903" s="126"/>
      <c r="E903" s="126"/>
      <c r="F903" s="137"/>
      <c r="G903" s="126"/>
      <c r="H903" s="126"/>
      <c r="I903" s="126"/>
      <c r="J903" s="126"/>
      <c r="K903" s="126"/>
      <c r="L903" s="126"/>
      <c r="M903" s="126"/>
      <c r="N903" s="126"/>
      <c r="O903" s="126"/>
      <c r="P903" s="126"/>
      <c r="Q903" s="126"/>
      <c r="R903" s="310" t="s">
        <v>3376</v>
      </c>
      <c r="S903" s="310"/>
      <c r="T903" s="311"/>
      <c r="U903" s="294"/>
      <c r="V903" s="312"/>
      <c r="W903" s="313"/>
      <c r="X903" s="313"/>
      <c r="Y903" s="313"/>
      <c r="Z903" s="313"/>
      <c r="AA903" s="313"/>
      <c r="AB903" s="313"/>
      <c r="AC903" s="313"/>
      <c r="AD903" s="313"/>
      <c r="AE903" s="313"/>
      <c r="AF903" s="314"/>
      <c r="AG903" s="122"/>
      <c r="AH903" s="115" t="s">
        <v>0</v>
      </c>
      <c r="AI903" s="307"/>
      <c r="AJ903" s="308"/>
      <c r="AK903" s="308"/>
      <c r="AL903" s="308"/>
      <c r="AM903" s="308"/>
      <c r="AN903" s="308"/>
      <c r="AO903" s="308"/>
      <c r="AP903" s="308"/>
      <c r="AQ903" s="308"/>
      <c r="AR903" s="308"/>
      <c r="AS903" s="308"/>
      <c r="AT903" s="308"/>
      <c r="AU903" s="308"/>
      <c r="AV903" s="327"/>
      <c r="AW903" s="295"/>
      <c r="AX903" s="312"/>
      <c r="AY903" s="313"/>
      <c r="AZ903" s="313"/>
      <c r="BA903" s="313"/>
      <c r="BB903" s="313"/>
      <c r="BC903" s="313"/>
      <c r="BD903" s="313"/>
      <c r="BE903" s="313"/>
      <c r="BF903" s="313"/>
      <c r="BG903" s="313"/>
      <c r="BH903" s="314"/>
      <c r="BI903" s="122"/>
      <c r="BJ903" s="115" t="s">
        <v>2</v>
      </c>
      <c r="BK903" s="200"/>
      <c r="BL903" s="130" t="str">
        <f>IF(BM903&lt;&gt;"","●","")</f>
        <v/>
      </c>
      <c r="BM903" s="132" t="str">
        <f>IF(OR(AND(OR(V903=0,V903=""),OR(AX903&gt;0,V906+V909&gt;0,AJ906+AJ909&gt;0,AX906+AX909&gt;0)),AND(OR(V903&gt;0,V906+V909&gt;0,AJ906+AJ909&gt;0,AX906+AX909&gt;0),OR(AX903=0,AX903=""))),"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903&gt;AX903,"「算定回数」が「レセプト件数」よりも小さくなっています。算定レセプトにおける算定回数をご記入ください。",IF(COUNTIF(BL906:BL909,"●")&gt;0,"内訳の項目に記入内容の見直しが必要な欄があります。メッセージの内容をご確認のうえ、適宜、ご修正ください。",IF(AX903&lt;&gt;AX906+AX909,"当該項目の「算定回数」と、内訳の「算定回数」の合計が一致していません。正しい算定回数をご記入ください。",IF(OR(V903&lt;MAX(V906,V909),V903&gt;V906+V909),"当該項目の「レセプト件数」が、内訳の個別の項目の数値を下回っているか、内訳の合計よりも大きくなっています。正しいレセプト件数をご記入ください。",IF(AND(V903+AX903&gt;0,SUM(AJ24:AT66,AJ138:AT150,AJ339,AJ345,AJ351:AT378,AJ393:AT420,AJ423:AT432,AJ456:AT474)+SUM(AX24:BH66,AX138:BH150,AX339,AX345,AX351:BH378,AX393:BH420,AX423:BH432,AX456:BH474)=0),"当該項目の「レセプト件数」、「算定回数」のいずれかが1以上となっていますが、加算を算定する入院料の「レセプト件数」、「算定回数」が「0」か「空白」となっています。正しいレセプト件数・算定回数をご記入ください。",""))))))</f>
        <v/>
      </c>
      <c r="BN903" s="129"/>
      <c r="BO903" s="129"/>
      <c r="BP903" s="129"/>
      <c r="BQ903" s="129"/>
      <c r="BR903" s="129"/>
      <c r="BS903" s="129"/>
      <c r="BT903" s="129"/>
      <c r="BU903" s="129"/>
      <c r="BV903" s="129"/>
      <c r="BW903" s="129"/>
      <c r="BX903" s="129"/>
      <c r="BY903" s="129"/>
      <c r="BZ903" s="129"/>
      <c r="CA903" s="129"/>
      <c r="CB903" s="129"/>
      <c r="CC903" s="129"/>
      <c r="CD903" s="129"/>
      <c r="CE903" s="129"/>
      <c r="CF903" s="129"/>
      <c r="CG903" s="129"/>
      <c r="CH903" s="129"/>
      <c r="CI903" s="129"/>
      <c r="CJ903" s="129"/>
      <c r="CK903" s="129"/>
      <c r="CL903" s="129"/>
      <c r="CM903" s="129"/>
      <c r="CN903" s="129"/>
      <c r="CO903" s="129"/>
      <c r="CP903" s="129"/>
      <c r="CQ903" s="129"/>
      <c r="CR903" s="129"/>
      <c r="CS903" s="129"/>
      <c r="CT903" s="129"/>
      <c r="CU903" s="129"/>
      <c r="CV903" s="131"/>
      <c r="CW903" s="131"/>
      <c r="CX903" s="131"/>
      <c r="CY903" s="129"/>
      <c r="CZ903" s="129"/>
      <c r="DA903" s="129"/>
      <c r="DB903" s="129"/>
      <c r="DC903" s="129"/>
      <c r="DD903" s="129"/>
      <c r="DE903" s="129"/>
      <c r="DF903" s="129"/>
      <c r="DG903" s="129"/>
      <c r="DH903" s="129"/>
      <c r="DI903" s="129"/>
      <c r="DJ903" s="129"/>
      <c r="DK903" s="129"/>
      <c r="DL903" s="129"/>
      <c r="DM903" s="129"/>
      <c r="DN903" s="129"/>
      <c r="DO903" s="129"/>
      <c r="DP903" s="129"/>
      <c r="DQ903" s="129"/>
      <c r="DR903" s="129"/>
      <c r="DS903" s="129"/>
      <c r="DT903" s="129"/>
      <c r="DU903" s="129"/>
      <c r="DV903" s="129"/>
      <c r="DW903" s="129"/>
      <c r="DX903" s="129"/>
      <c r="DY903" s="129"/>
      <c r="DZ903" s="129"/>
      <c r="EA903" s="129"/>
      <c r="EB903" s="129"/>
      <c r="EC903" s="129"/>
      <c r="ED903" s="129"/>
      <c r="EE903" s="129"/>
      <c r="EF903" s="129"/>
      <c r="EG903" s="129"/>
      <c r="EH903" s="129"/>
      <c r="EI903" s="129"/>
      <c r="EJ903" s="129"/>
      <c r="EK903" s="129"/>
      <c r="EL903" s="129"/>
      <c r="EM903" s="129"/>
      <c r="EN903" s="129"/>
      <c r="EO903" s="129"/>
      <c r="EP903" s="129"/>
      <c r="EQ903" s="129"/>
      <c r="ER903" s="129"/>
      <c r="ES903" s="129"/>
      <c r="ET903" s="129"/>
      <c r="EU903" s="129"/>
      <c r="EV903" s="129"/>
      <c r="EW903" s="129"/>
    </row>
    <row r="904" spans="1:153" ht="2.25" customHeight="1" thickBot="1">
      <c r="A904" s="133"/>
      <c r="B904" s="126"/>
      <c r="C904" s="126"/>
      <c r="D904" s="126"/>
      <c r="E904" s="126"/>
      <c r="F904" s="137"/>
      <c r="G904" s="126"/>
      <c r="H904" s="126"/>
      <c r="I904" s="126"/>
      <c r="J904" s="126"/>
      <c r="K904" s="126"/>
      <c r="L904" s="126"/>
      <c r="M904" s="126"/>
      <c r="N904" s="126"/>
      <c r="O904" s="126"/>
      <c r="P904" s="126"/>
      <c r="Q904" s="126"/>
      <c r="R904" s="126"/>
      <c r="S904" s="126"/>
      <c r="T904" s="126"/>
      <c r="U904" s="299"/>
      <c r="V904" s="298"/>
      <c r="W904" s="298"/>
      <c r="X904" s="298"/>
      <c r="Y904" s="298"/>
      <c r="Z904" s="298"/>
      <c r="AA904" s="298"/>
      <c r="AB904" s="298"/>
      <c r="AC904" s="298"/>
      <c r="AD904" s="298"/>
      <c r="AE904" s="298"/>
      <c r="AF904" s="298"/>
      <c r="AG904" s="121"/>
      <c r="AH904" s="116"/>
      <c r="AI904" s="307"/>
      <c r="AJ904" s="308"/>
      <c r="AK904" s="308"/>
      <c r="AL904" s="308"/>
      <c r="AM904" s="308"/>
      <c r="AN904" s="308"/>
      <c r="AO904" s="308"/>
      <c r="AP904" s="308"/>
      <c r="AQ904" s="308"/>
      <c r="AR904" s="308"/>
      <c r="AS904" s="308"/>
      <c r="AT904" s="308"/>
      <c r="AU904" s="308"/>
      <c r="AV904" s="327"/>
      <c r="AW904" s="298"/>
      <c r="AX904" s="298"/>
      <c r="AY904" s="298"/>
      <c r="AZ904" s="298"/>
      <c r="BA904" s="298"/>
      <c r="BB904" s="298"/>
      <c r="BC904" s="298"/>
      <c r="BD904" s="298"/>
      <c r="BE904" s="298"/>
      <c r="BF904" s="298"/>
      <c r="BG904" s="298"/>
      <c r="BH904" s="298"/>
      <c r="BI904" s="121"/>
      <c r="BJ904" s="116"/>
      <c r="BK904" s="200"/>
      <c r="BL904" s="129"/>
      <c r="BM904" s="160"/>
      <c r="BN904" s="129"/>
      <c r="BO904" s="129"/>
      <c r="BP904" s="129"/>
      <c r="BQ904" s="129"/>
      <c r="BR904" s="129"/>
      <c r="BS904" s="129"/>
      <c r="BT904" s="129"/>
      <c r="BU904" s="129"/>
      <c r="BV904" s="129"/>
      <c r="BW904" s="129"/>
      <c r="BX904" s="129"/>
      <c r="BY904" s="129"/>
      <c r="BZ904" s="129"/>
      <c r="CA904" s="129"/>
      <c r="CB904" s="129"/>
      <c r="CC904" s="129"/>
      <c r="CD904" s="129"/>
      <c r="CE904" s="129"/>
      <c r="CF904" s="129"/>
      <c r="CG904" s="129"/>
      <c r="CH904" s="129"/>
      <c r="CI904" s="129"/>
      <c r="CJ904" s="129"/>
      <c r="CK904" s="129"/>
      <c r="CL904" s="129"/>
      <c r="CM904" s="129"/>
      <c r="CN904" s="129"/>
      <c r="CO904" s="129"/>
      <c r="CP904" s="129"/>
      <c r="CQ904" s="129"/>
      <c r="CR904" s="129"/>
      <c r="CS904" s="129"/>
      <c r="CT904" s="129"/>
      <c r="CU904" s="129"/>
      <c r="CV904" s="129"/>
      <c r="CW904" s="129"/>
      <c r="CX904" s="129"/>
      <c r="CY904" s="129"/>
      <c r="CZ904" s="129"/>
      <c r="DA904" s="129"/>
      <c r="DB904" s="129"/>
      <c r="DC904" s="129"/>
      <c r="DD904" s="129"/>
      <c r="DE904" s="129"/>
      <c r="DF904" s="129"/>
      <c r="DG904" s="129"/>
      <c r="DH904" s="129"/>
      <c r="DI904" s="129"/>
      <c r="DJ904" s="129"/>
      <c r="DK904" s="129"/>
      <c r="DL904" s="129"/>
      <c r="DM904" s="129"/>
      <c r="DN904" s="129"/>
      <c r="DO904" s="129"/>
      <c r="DP904" s="129"/>
      <c r="DQ904" s="129"/>
      <c r="DR904" s="129"/>
      <c r="DS904" s="129"/>
      <c r="DT904" s="129"/>
      <c r="DU904" s="129"/>
      <c r="DV904" s="129"/>
      <c r="DW904" s="129"/>
      <c r="DX904" s="129"/>
      <c r="DY904" s="129"/>
      <c r="DZ904" s="129"/>
      <c r="EA904" s="129"/>
      <c r="EB904" s="129"/>
      <c r="EC904" s="129"/>
      <c r="ED904" s="129"/>
      <c r="EE904" s="129"/>
      <c r="EF904" s="129"/>
      <c r="EG904" s="129"/>
      <c r="EH904" s="129"/>
      <c r="EI904" s="129"/>
      <c r="EJ904" s="129"/>
      <c r="EK904" s="129"/>
      <c r="EL904" s="129"/>
      <c r="EM904" s="129"/>
      <c r="EN904" s="129"/>
      <c r="EO904" s="129"/>
      <c r="EP904" s="129"/>
      <c r="EQ904" s="129"/>
      <c r="ER904" s="129"/>
      <c r="ES904" s="129"/>
      <c r="ET904" s="129"/>
      <c r="EU904" s="129"/>
      <c r="EV904" s="129"/>
      <c r="EW904" s="129"/>
    </row>
    <row r="905" spans="1:153" ht="2.25" customHeight="1">
      <c r="A905" s="50"/>
      <c r="B905" s="291"/>
      <c r="C905" s="291"/>
      <c r="D905" s="291"/>
      <c r="E905" s="291"/>
      <c r="F905" s="136"/>
      <c r="G905" s="291"/>
      <c r="H905" s="291"/>
      <c r="I905" s="291"/>
      <c r="J905" s="291"/>
      <c r="K905" s="291"/>
      <c r="L905" s="291"/>
      <c r="M905" s="291"/>
      <c r="N905" s="291"/>
      <c r="O905" s="291"/>
      <c r="P905" s="291"/>
      <c r="Q905" s="291"/>
      <c r="R905" s="291"/>
      <c r="S905" s="291"/>
      <c r="T905" s="291"/>
      <c r="U905" s="296"/>
      <c r="V905" s="297"/>
      <c r="W905" s="297"/>
      <c r="X905" s="297"/>
      <c r="Y905" s="297"/>
      <c r="Z905" s="297"/>
      <c r="AA905" s="297"/>
      <c r="AB905" s="297"/>
      <c r="AC905" s="297"/>
      <c r="AD905" s="297"/>
      <c r="AE905" s="297"/>
      <c r="AF905" s="297"/>
      <c r="AG905" s="117"/>
      <c r="AH905" s="114"/>
      <c r="AI905" s="307"/>
      <c r="AJ905" s="308"/>
      <c r="AK905" s="308"/>
      <c r="AL905" s="308"/>
      <c r="AM905" s="308"/>
      <c r="AN905" s="308"/>
      <c r="AO905" s="308"/>
      <c r="AP905" s="308"/>
      <c r="AQ905" s="308"/>
      <c r="AR905" s="308"/>
      <c r="AS905" s="308"/>
      <c r="AT905" s="308"/>
      <c r="AU905" s="308"/>
      <c r="AV905" s="327"/>
      <c r="AW905" s="297"/>
      <c r="AX905" s="297"/>
      <c r="AY905" s="297"/>
      <c r="AZ905" s="297"/>
      <c r="BA905" s="297"/>
      <c r="BB905" s="297"/>
      <c r="BC905" s="297"/>
      <c r="BD905" s="297"/>
      <c r="BE905" s="297"/>
      <c r="BF905" s="297"/>
      <c r="BG905" s="297"/>
      <c r="BH905" s="297"/>
      <c r="BI905" s="117"/>
      <c r="BJ905" s="114"/>
      <c r="BK905" s="200"/>
      <c r="BL905" s="129"/>
      <c r="BM905" s="160"/>
      <c r="BN905" s="129"/>
      <c r="BO905" s="129"/>
      <c r="BP905" s="129"/>
      <c r="BQ905" s="129"/>
      <c r="BR905" s="129"/>
      <c r="BS905" s="129"/>
      <c r="BT905" s="129"/>
      <c r="BU905" s="129"/>
      <c r="BV905" s="129"/>
      <c r="BW905" s="129"/>
      <c r="BX905" s="129"/>
      <c r="BY905" s="129"/>
      <c r="BZ905" s="129"/>
      <c r="CA905" s="129"/>
      <c r="CB905" s="129"/>
      <c r="CC905" s="129"/>
      <c r="CD905" s="129"/>
      <c r="CE905" s="129"/>
      <c r="CF905" s="129"/>
      <c r="CG905" s="129"/>
      <c r="CH905" s="129"/>
      <c r="CI905" s="129"/>
      <c r="CJ905" s="129"/>
      <c r="CK905" s="129"/>
      <c r="CL905" s="129"/>
      <c r="CM905" s="129"/>
      <c r="CN905" s="129"/>
      <c r="CO905" s="129"/>
      <c r="CP905" s="129"/>
      <c r="CQ905" s="129"/>
      <c r="CR905" s="129"/>
      <c r="CS905" s="129"/>
      <c r="CT905" s="129"/>
      <c r="CU905" s="129"/>
      <c r="CV905" s="129"/>
      <c r="CW905" s="129"/>
      <c r="CX905" s="129"/>
      <c r="CY905" s="129"/>
      <c r="CZ905" s="129"/>
      <c r="DA905" s="129"/>
      <c r="DB905" s="129"/>
      <c r="DC905" s="129"/>
      <c r="DD905" s="129"/>
      <c r="DE905" s="129"/>
      <c r="DF905" s="129"/>
      <c r="DG905" s="129"/>
      <c r="DH905" s="129"/>
      <c r="DI905" s="129"/>
      <c r="DJ905" s="129"/>
      <c r="DK905" s="129"/>
      <c r="DL905" s="129"/>
      <c r="DM905" s="129"/>
      <c r="DN905" s="129"/>
      <c r="DO905" s="129"/>
      <c r="DP905" s="129"/>
      <c r="DQ905" s="129"/>
      <c r="DR905" s="129"/>
      <c r="DS905" s="129"/>
      <c r="DT905" s="129"/>
      <c r="DU905" s="129"/>
      <c r="DV905" s="129"/>
      <c r="DW905" s="129"/>
      <c r="DX905" s="129"/>
      <c r="DY905" s="129"/>
      <c r="DZ905" s="129"/>
      <c r="EA905" s="129"/>
      <c r="EB905" s="129"/>
      <c r="EC905" s="129"/>
      <c r="ED905" s="129"/>
      <c r="EE905" s="129"/>
      <c r="EF905" s="129"/>
      <c r="EG905" s="129"/>
      <c r="EH905" s="129"/>
      <c r="EI905" s="129"/>
      <c r="EJ905" s="129"/>
      <c r="EK905" s="129"/>
      <c r="EL905" s="129"/>
      <c r="EM905" s="129"/>
      <c r="EN905" s="129"/>
      <c r="EO905" s="129"/>
      <c r="EP905" s="129"/>
      <c r="EQ905" s="129"/>
      <c r="ER905" s="129"/>
      <c r="ES905" s="129"/>
      <c r="ET905" s="129"/>
      <c r="EU905" s="129"/>
      <c r="EV905" s="129"/>
      <c r="EW905" s="129"/>
    </row>
    <row r="906" spans="1:153" ht="19.5" customHeight="1">
      <c r="A906" s="45"/>
      <c r="B906" s="126" t="s">
        <v>21</v>
      </c>
      <c r="C906" s="126"/>
      <c r="D906" s="126"/>
      <c r="E906" s="126"/>
      <c r="F906" s="137"/>
      <c r="G906" s="126"/>
      <c r="H906" s="126"/>
      <c r="I906" s="126"/>
      <c r="J906" s="126"/>
      <c r="K906" s="126"/>
      <c r="L906" s="126"/>
      <c r="M906" s="126"/>
      <c r="N906" s="126"/>
      <c r="O906" s="126"/>
      <c r="P906" s="126"/>
      <c r="Q906" s="126"/>
      <c r="R906" s="310" t="s">
        <v>3377</v>
      </c>
      <c r="S906" s="310"/>
      <c r="T906" s="311"/>
      <c r="U906" s="294"/>
      <c r="V906" s="312"/>
      <c r="W906" s="313"/>
      <c r="X906" s="313"/>
      <c r="Y906" s="313"/>
      <c r="Z906" s="313"/>
      <c r="AA906" s="313"/>
      <c r="AB906" s="313"/>
      <c r="AC906" s="313"/>
      <c r="AD906" s="313"/>
      <c r="AE906" s="313"/>
      <c r="AF906" s="314"/>
      <c r="AG906" s="122"/>
      <c r="AH906" s="115" t="s">
        <v>0</v>
      </c>
      <c r="AI906" s="307"/>
      <c r="AJ906" s="308"/>
      <c r="AK906" s="308"/>
      <c r="AL906" s="308"/>
      <c r="AM906" s="308"/>
      <c r="AN906" s="308"/>
      <c r="AO906" s="308"/>
      <c r="AP906" s="308"/>
      <c r="AQ906" s="308"/>
      <c r="AR906" s="308"/>
      <c r="AS906" s="308"/>
      <c r="AT906" s="308"/>
      <c r="AU906" s="308"/>
      <c r="AV906" s="327"/>
      <c r="AW906" s="295"/>
      <c r="AX906" s="312"/>
      <c r="AY906" s="313"/>
      <c r="AZ906" s="313"/>
      <c r="BA906" s="313"/>
      <c r="BB906" s="313"/>
      <c r="BC906" s="313"/>
      <c r="BD906" s="313"/>
      <c r="BE906" s="313"/>
      <c r="BF906" s="313"/>
      <c r="BG906" s="313"/>
      <c r="BH906" s="314"/>
      <c r="BI906" s="122"/>
      <c r="BJ906" s="115" t="s">
        <v>2</v>
      </c>
      <c r="BK906" s="200"/>
      <c r="BL906" s="130" t="str">
        <f>IF(BM906&lt;&gt;"","●","")</f>
        <v/>
      </c>
      <c r="BM906" s="132" t="str">
        <f>IF(OR(AND(OR(V906=0,V906=""),AX906&gt;0),AND(V906&gt;0,OR(AX906=0,AX906=""))),"「レセプト件数」、「算定回数」のいずれかが「0」か「空白」となっていますが、それ以外が1以上となっています。正しいレセプト件数・算定回数をご記入ください。",IF(OR(V906&gt;AX906),"「算定回数」が「レセプト件数」よりも小さくなっています。算定レセプトにおける算定回数をご記入ください。",""))</f>
        <v/>
      </c>
      <c r="BN906" s="129"/>
      <c r="BO906" s="129"/>
      <c r="BP906" s="129"/>
      <c r="BQ906" s="129"/>
      <c r="BR906" s="129"/>
      <c r="BS906" s="129"/>
      <c r="BT906" s="129"/>
      <c r="BU906" s="129"/>
      <c r="BV906" s="129"/>
      <c r="BW906" s="129"/>
      <c r="BX906" s="129"/>
      <c r="BY906" s="129"/>
      <c r="BZ906" s="129"/>
      <c r="CA906" s="129"/>
      <c r="CB906" s="129"/>
      <c r="CC906" s="129"/>
      <c r="CD906" s="129"/>
      <c r="CE906" s="129"/>
      <c r="CF906" s="129"/>
      <c r="CG906" s="129"/>
      <c r="CH906" s="129"/>
      <c r="CI906" s="129"/>
      <c r="CJ906" s="129"/>
      <c r="CK906" s="129"/>
      <c r="CL906" s="129"/>
      <c r="CM906" s="129"/>
      <c r="CN906" s="129"/>
      <c r="CO906" s="129"/>
      <c r="CP906" s="129"/>
      <c r="CQ906" s="129"/>
      <c r="CR906" s="129"/>
      <c r="CS906" s="129"/>
      <c r="CT906" s="129"/>
      <c r="CU906" s="129"/>
      <c r="CV906" s="131"/>
      <c r="CW906" s="131"/>
      <c r="CX906" s="131"/>
      <c r="CY906" s="129"/>
      <c r="CZ906" s="129"/>
      <c r="DA906" s="129"/>
      <c r="DB906" s="129"/>
      <c r="DC906" s="129"/>
      <c r="DD906" s="129"/>
      <c r="DE906" s="129"/>
      <c r="DF906" s="129"/>
      <c r="DG906" s="129"/>
      <c r="DH906" s="129"/>
      <c r="DI906" s="129"/>
      <c r="DJ906" s="129"/>
      <c r="DK906" s="129"/>
      <c r="DL906" s="129"/>
      <c r="DM906" s="129"/>
      <c r="DN906" s="129"/>
      <c r="DO906" s="129"/>
      <c r="DP906" s="129"/>
      <c r="DQ906" s="129"/>
      <c r="DR906" s="129"/>
      <c r="DS906" s="129"/>
      <c r="DT906" s="129"/>
      <c r="DU906" s="129"/>
      <c r="DV906" s="129"/>
      <c r="DW906" s="129"/>
      <c r="DX906" s="129"/>
      <c r="DY906" s="129"/>
      <c r="DZ906" s="129"/>
      <c r="EA906" s="129"/>
      <c r="EB906" s="129"/>
      <c r="EC906" s="129"/>
      <c r="ED906" s="129"/>
      <c r="EE906" s="129"/>
      <c r="EF906" s="129"/>
      <c r="EG906" s="129"/>
      <c r="EH906" s="129"/>
      <c r="EI906" s="129"/>
      <c r="EJ906" s="129"/>
      <c r="EK906" s="129"/>
      <c r="EL906" s="129"/>
      <c r="EM906" s="129"/>
      <c r="EN906" s="129"/>
      <c r="EO906" s="129"/>
      <c r="EP906" s="129"/>
      <c r="EQ906" s="129"/>
      <c r="ER906" s="129"/>
      <c r="ES906" s="129"/>
      <c r="ET906" s="129"/>
      <c r="EU906" s="129"/>
      <c r="EV906" s="129"/>
      <c r="EW906" s="129"/>
    </row>
    <row r="907" spans="1:153" ht="2.25" customHeight="1" thickBot="1">
      <c r="A907" s="45"/>
      <c r="B907" s="126"/>
      <c r="C907" s="126"/>
      <c r="D907" s="126"/>
      <c r="E907" s="126"/>
      <c r="F907" s="137"/>
      <c r="G907" s="126"/>
      <c r="H907" s="126"/>
      <c r="I907" s="126"/>
      <c r="J907" s="126"/>
      <c r="K907" s="126"/>
      <c r="L907" s="126"/>
      <c r="M907" s="126"/>
      <c r="N907" s="126"/>
      <c r="O907" s="126"/>
      <c r="P907" s="126"/>
      <c r="Q907" s="126"/>
      <c r="R907" s="126"/>
      <c r="S907" s="126"/>
      <c r="T907" s="126"/>
      <c r="U907" s="299"/>
      <c r="V907" s="298"/>
      <c r="W907" s="298"/>
      <c r="X907" s="298"/>
      <c r="Y907" s="298"/>
      <c r="Z907" s="298"/>
      <c r="AA907" s="298"/>
      <c r="AB907" s="298"/>
      <c r="AC907" s="298"/>
      <c r="AD907" s="298"/>
      <c r="AE907" s="298"/>
      <c r="AF907" s="298"/>
      <c r="AG907" s="121"/>
      <c r="AH907" s="116"/>
      <c r="AI907" s="307"/>
      <c r="AJ907" s="308"/>
      <c r="AK907" s="308"/>
      <c r="AL907" s="308"/>
      <c r="AM907" s="308"/>
      <c r="AN907" s="308"/>
      <c r="AO907" s="308"/>
      <c r="AP907" s="308"/>
      <c r="AQ907" s="308"/>
      <c r="AR907" s="308"/>
      <c r="AS907" s="308"/>
      <c r="AT907" s="308"/>
      <c r="AU907" s="308"/>
      <c r="AV907" s="327"/>
      <c r="AW907" s="298"/>
      <c r="AX907" s="298"/>
      <c r="AY907" s="298"/>
      <c r="AZ907" s="298"/>
      <c r="BA907" s="298"/>
      <c r="BB907" s="298"/>
      <c r="BC907" s="298"/>
      <c r="BD907" s="298"/>
      <c r="BE907" s="298"/>
      <c r="BF907" s="298"/>
      <c r="BG907" s="298"/>
      <c r="BH907" s="298"/>
      <c r="BI907" s="121"/>
      <c r="BJ907" s="116"/>
      <c r="BK907" s="200"/>
      <c r="BL907" s="129"/>
      <c r="BM907" s="160"/>
      <c r="BN907" s="129"/>
      <c r="BO907" s="129"/>
      <c r="BP907" s="129"/>
      <c r="BQ907" s="129"/>
      <c r="BR907" s="129"/>
      <c r="BS907" s="129"/>
      <c r="BT907" s="129"/>
      <c r="BU907" s="129"/>
      <c r="BV907" s="129"/>
      <c r="BW907" s="129"/>
      <c r="BX907" s="129"/>
      <c r="BY907" s="129"/>
      <c r="BZ907" s="129"/>
      <c r="CA907" s="129"/>
      <c r="CB907" s="129"/>
      <c r="CC907" s="129"/>
      <c r="CD907" s="129"/>
      <c r="CE907" s="129"/>
      <c r="CF907" s="129"/>
      <c r="CG907" s="129"/>
      <c r="CH907" s="129"/>
      <c r="CI907" s="129"/>
      <c r="CJ907" s="129"/>
      <c r="CK907" s="129"/>
      <c r="CL907" s="129"/>
      <c r="CM907" s="129"/>
      <c r="CN907" s="129"/>
      <c r="CO907" s="129"/>
      <c r="CP907" s="129"/>
      <c r="CQ907" s="129"/>
      <c r="CR907" s="129"/>
      <c r="CS907" s="129"/>
      <c r="CT907" s="129"/>
      <c r="CU907" s="129"/>
      <c r="CV907" s="129"/>
      <c r="CW907" s="129"/>
      <c r="CX907" s="129"/>
      <c r="CY907" s="129"/>
      <c r="CZ907" s="129"/>
      <c r="DA907" s="129"/>
      <c r="DB907" s="129"/>
      <c r="DC907" s="129"/>
      <c r="DD907" s="129"/>
      <c r="DE907" s="129"/>
      <c r="DF907" s="129"/>
      <c r="DG907" s="129"/>
      <c r="DH907" s="129"/>
      <c r="DI907" s="129"/>
      <c r="DJ907" s="129"/>
      <c r="DK907" s="129"/>
      <c r="DL907" s="129"/>
      <c r="DM907" s="129"/>
      <c r="DN907" s="129"/>
      <c r="DO907" s="129"/>
      <c r="DP907" s="129"/>
      <c r="DQ907" s="129"/>
      <c r="DR907" s="129"/>
      <c r="DS907" s="129"/>
      <c r="DT907" s="129"/>
      <c r="DU907" s="129"/>
      <c r="DV907" s="129"/>
      <c r="DW907" s="129"/>
      <c r="DX907" s="129"/>
      <c r="DY907" s="129"/>
      <c r="DZ907" s="129"/>
      <c r="EA907" s="129"/>
      <c r="EB907" s="129"/>
      <c r="EC907" s="129"/>
      <c r="ED907" s="129"/>
      <c r="EE907" s="129"/>
      <c r="EF907" s="129"/>
      <c r="EG907" s="129"/>
      <c r="EH907" s="129"/>
      <c r="EI907" s="129"/>
      <c r="EJ907" s="129"/>
      <c r="EK907" s="129"/>
      <c r="EL907" s="129"/>
      <c r="EM907" s="129"/>
      <c r="EN907" s="129"/>
      <c r="EO907" s="129"/>
      <c r="EP907" s="129"/>
      <c r="EQ907" s="129"/>
      <c r="ER907" s="129"/>
      <c r="ES907" s="129"/>
      <c r="ET907" s="129"/>
      <c r="EU907" s="129"/>
      <c r="EV907" s="129"/>
      <c r="EW907" s="129"/>
    </row>
    <row r="908" spans="1:153" ht="2.25" customHeight="1">
      <c r="A908" s="50"/>
      <c r="B908" s="291"/>
      <c r="C908" s="291"/>
      <c r="D908" s="291"/>
      <c r="E908" s="291"/>
      <c r="F908" s="136"/>
      <c r="G908" s="291"/>
      <c r="H908" s="291"/>
      <c r="I908" s="291"/>
      <c r="J908" s="291"/>
      <c r="K908" s="291"/>
      <c r="L908" s="291"/>
      <c r="M908" s="291"/>
      <c r="N908" s="291"/>
      <c r="O908" s="291"/>
      <c r="P908" s="291"/>
      <c r="Q908" s="291"/>
      <c r="R908" s="291"/>
      <c r="S908" s="291"/>
      <c r="T908" s="291"/>
      <c r="U908" s="296"/>
      <c r="V908" s="297"/>
      <c r="W908" s="297"/>
      <c r="X908" s="297"/>
      <c r="Y908" s="297"/>
      <c r="Z908" s="297"/>
      <c r="AA908" s="297"/>
      <c r="AB908" s="297"/>
      <c r="AC908" s="297"/>
      <c r="AD908" s="297"/>
      <c r="AE908" s="297"/>
      <c r="AF908" s="297"/>
      <c r="AG908" s="117"/>
      <c r="AH908" s="114"/>
      <c r="AI908" s="307"/>
      <c r="AJ908" s="308"/>
      <c r="AK908" s="308"/>
      <c r="AL908" s="308"/>
      <c r="AM908" s="308"/>
      <c r="AN908" s="308"/>
      <c r="AO908" s="308"/>
      <c r="AP908" s="308"/>
      <c r="AQ908" s="308"/>
      <c r="AR908" s="308"/>
      <c r="AS908" s="308"/>
      <c r="AT908" s="308"/>
      <c r="AU908" s="308"/>
      <c r="AV908" s="327"/>
      <c r="AW908" s="297"/>
      <c r="AX908" s="297"/>
      <c r="AY908" s="297"/>
      <c r="AZ908" s="297"/>
      <c r="BA908" s="297"/>
      <c r="BB908" s="297"/>
      <c r="BC908" s="297"/>
      <c r="BD908" s="297"/>
      <c r="BE908" s="297"/>
      <c r="BF908" s="297"/>
      <c r="BG908" s="297"/>
      <c r="BH908" s="297"/>
      <c r="BI908" s="117"/>
      <c r="BJ908" s="114"/>
      <c r="BK908" s="200"/>
      <c r="BL908" s="129"/>
      <c r="BM908" s="160"/>
      <c r="BN908" s="129"/>
      <c r="BO908" s="129"/>
      <c r="BP908" s="129"/>
      <c r="BQ908" s="129"/>
      <c r="BR908" s="129"/>
      <c r="BS908" s="129"/>
      <c r="BT908" s="129"/>
      <c r="BU908" s="129"/>
      <c r="BV908" s="129"/>
      <c r="BW908" s="129"/>
      <c r="BX908" s="129"/>
      <c r="BY908" s="129"/>
      <c r="BZ908" s="129"/>
      <c r="CA908" s="129"/>
      <c r="CB908" s="129"/>
      <c r="CC908" s="129"/>
      <c r="CD908" s="129"/>
      <c r="CE908" s="129"/>
      <c r="CF908" s="129"/>
      <c r="CG908" s="129"/>
      <c r="CH908" s="129"/>
      <c r="CI908" s="129"/>
      <c r="CJ908" s="129"/>
      <c r="CK908" s="129"/>
      <c r="CL908" s="129"/>
      <c r="CM908" s="129"/>
      <c r="CN908" s="129"/>
      <c r="CO908" s="129"/>
      <c r="CP908" s="129"/>
      <c r="CQ908" s="129"/>
      <c r="CR908" s="129"/>
      <c r="CS908" s="129"/>
      <c r="CT908" s="129"/>
      <c r="CU908" s="129"/>
      <c r="CV908" s="129"/>
      <c r="CW908" s="129"/>
      <c r="CX908" s="129"/>
      <c r="CY908" s="129"/>
      <c r="CZ908" s="129"/>
      <c r="DA908" s="129"/>
      <c r="DB908" s="129"/>
      <c r="DC908" s="129"/>
      <c r="DD908" s="129"/>
      <c r="DE908" s="129"/>
      <c r="DF908" s="129"/>
      <c r="DG908" s="129"/>
      <c r="DH908" s="129"/>
      <c r="DI908" s="129"/>
      <c r="DJ908" s="129"/>
      <c r="DK908" s="129"/>
      <c r="DL908" s="129"/>
      <c r="DM908" s="129"/>
      <c r="DN908" s="129"/>
      <c r="DO908" s="129"/>
      <c r="DP908" s="129"/>
      <c r="DQ908" s="129"/>
      <c r="DR908" s="129"/>
      <c r="DS908" s="129"/>
      <c r="DT908" s="129"/>
      <c r="DU908" s="129"/>
      <c r="DV908" s="129"/>
      <c r="DW908" s="129"/>
      <c r="DX908" s="129"/>
      <c r="DY908" s="129"/>
      <c r="DZ908" s="129"/>
      <c r="EA908" s="129"/>
      <c r="EB908" s="129"/>
      <c r="EC908" s="129"/>
      <c r="ED908" s="129"/>
      <c r="EE908" s="129"/>
      <c r="EF908" s="129"/>
      <c r="EG908" s="129"/>
      <c r="EH908" s="129"/>
      <c r="EI908" s="129"/>
      <c r="EJ908" s="129"/>
      <c r="EK908" s="129"/>
      <c r="EL908" s="129"/>
      <c r="EM908" s="129"/>
      <c r="EN908" s="129"/>
      <c r="EO908" s="129"/>
      <c r="EP908" s="129"/>
      <c r="EQ908" s="129"/>
      <c r="ER908" s="129"/>
      <c r="ES908" s="129"/>
      <c r="ET908" s="129"/>
      <c r="EU908" s="129"/>
      <c r="EV908" s="129"/>
      <c r="EW908" s="129"/>
    </row>
    <row r="909" spans="1:153" ht="19.5" customHeight="1">
      <c r="A909" s="45"/>
      <c r="B909" s="126" t="s">
        <v>22</v>
      </c>
      <c r="C909" s="126"/>
      <c r="D909" s="126"/>
      <c r="E909" s="126"/>
      <c r="F909" s="137"/>
      <c r="G909" s="126"/>
      <c r="H909" s="126"/>
      <c r="I909" s="126"/>
      <c r="J909" s="126"/>
      <c r="K909" s="126"/>
      <c r="L909" s="126"/>
      <c r="M909" s="126"/>
      <c r="N909" s="126"/>
      <c r="O909" s="126"/>
      <c r="P909" s="126"/>
      <c r="Q909" s="126"/>
      <c r="R909" s="310" t="s">
        <v>3378</v>
      </c>
      <c r="S909" s="310"/>
      <c r="T909" s="311"/>
      <c r="U909" s="294"/>
      <c r="V909" s="312"/>
      <c r="W909" s="313"/>
      <c r="X909" s="313"/>
      <c r="Y909" s="313"/>
      <c r="Z909" s="313"/>
      <c r="AA909" s="313"/>
      <c r="AB909" s="313"/>
      <c r="AC909" s="313"/>
      <c r="AD909" s="313"/>
      <c r="AE909" s="313"/>
      <c r="AF909" s="314"/>
      <c r="AG909" s="122"/>
      <c r="AH909" s="115" t="s">
        <v>0</v>
      </c>
      <c r="AI909" s="307"/>
      <c r="AJ909" s="308"/>
      <c r="AK909" s="308"/>
      <c r="AL909" s="308"/>
      <c r="AM909" s="308"/>
      <c r="AN909" s="308"/>
      <c r="AO909" s="308"/>
      <c r="AP909" s="308"/>
      <c r="AQ909" s="308"/>
      <c r="AR909" s="308"/>
      <c r="AS909" s="308"/>
      <c r="AT909" s="308"/>
      <c r="AU909" s="308"/>
      <c r="AV909" s="327"/>
      <c r="AW909" s="295"/>
      <c r="AX909" s="312"/>
      <c r="AY909" s="313"/>
      <c r="AZ909" s="313"/>
      <c r="BA909" s="313"/>
      <c r="BB909" s="313"/>
      <c r="BC909" s="313"/>
      <c r="BD909" s="313"/>
      <c r="BE909" s="313"/>
      <c r="BF909" s="313"/>
      <c r="BG909" s="313"/>
      <c r="BH909" s="314"/>
      <c r="BI909" s="122"/>
      <c r="BJ909" s="115" t="s">
        <v>2</v>
      </c>
      <c r="BK909" s="200"/>
      <c r="BL909" s="130" t="str">
        <f>IF(BM909&lt;&gt;"","●","")</f>
        <v/>
      </c>
      <c r="BM909" s="132" t="str">
        <f>IF(OR(AND(OR(V909=0,V909=""),AX909&gt;0),AND(V909&gt;0,OR(AX909=0,AX909=""))),"「レセプト件数」、「算定回数」のいずれかが「0」か「空白」となっていますが、それ以外が1以上となっています。正しいレセプト件数・算定回数をご記入ください。",IF(OR(V909&gt;AX909),"「算定回数」が「レセプト件数」よりも小さくなっています。算定レセプトにおける算定回数をご記入ください。",""))</f>
        <v/>
      </c>
      <c r="BN909" s="129"/>
      <c r="BO909" s="129"/>
      <c r="BP909" s="129"/>
      <c r="BQ909" s="129"/>
      <c r="BR909" s="129"/>
      <c r="BS909" s="129"/>
      <c r="BT909" s="129"/>
      <c r="BU909" s="129"/>
      <c r="BV909" s="129"/>
      <c r="BW909" s="129"/>
      <c r="BX909" s="129"/>
      <c r="BY909" s="129"/>
      <c r="BZ909" s="129"/>
      <c r="CA909" s="129"/>
      <c r="CB909" s="129"/>
      <c r="CC909" s="129"/>
      <c r="CD909" s="129"/>
      <c r="CE909" s="129"/>
      <c r="CF909" s="129"/>
      <c r="CG909" s="129"/>
      <c r="CH909" s="129"/>
      <c r="CI909" s="129"/>
      <c r="CJ909" s="129"/>
      <c r="CK909" s="129"/>
      <c r="CL909" s="129"/>
      <c r="CM909" s="129"/>
      <c r="CN909" s="129"/>
      <c r="CO909" s="129"/>
      <c r="CP909" s="129"/>
      <c r="CQ909" s="129"/>
      <c r="CR909" s="129"/>
      <c r="CS909" s="129"/>
      <c r="CT909" s="129"/>
      <c r="CU909" s="129"/>
      <c r="CV909" s="131"/>
      <c r="CW909" s="131"/>
      <c r="CX909" s="131"/>
      <c r="CY909" s="129"/>
      <c r="CZ909" s="129"/>
      <c r="DA909" s="129"/>
      <c r="DB909" s="129"/>
      <c r="DC909" s="129"/>
      <c r="DD909" s="129"/>
      <c r="DE909" s="129"/>
      <c r="DF909" s="129"/>
      <c r="DG909" s="129"/>
      <c r="DH909" s="129"/>
      <c r="DI909" s="129"/>
      <c r="DJ909" s="129"/>
      <c r="DK909" s="129"/>
      <c r="DL909" s="129"/>
      <c r="DM909" s="129"/>
      <c r="DN909" s="129"/>
      <c r="DO909" s="129"/>
      <c r="DP909" s="129"/>
      <c r="DQ909" s="129"/>
      <c r="DR909" s="129"/>
      <c r="DS909" s="129"/>
      <c r="DT909" s="129"/>
      <c r="DU909" s="129"/>
      <c r="DV909" s="129"/>
      <c r="DW909" s="129"/>
      <c r="DX909" s="129"/>
      <c r="DY909" s="129"/>
      <c r="DZ909" s="129"/>
      <c r="EA909" s="129"/>
      <c r="EB909" s="129"/>
      <c r="EC909" s="129"/>
      <c r="ED909" s="129"/>
      <c r="EE909" s="129"/>
      <c r="EF909" s="129"/>
      <c r="EG909" s="129"/>
      <c r="EH909" s="129"/>
      <c r="EI909" s="129"/>
      <c r="EJ909" s="129"/>
      <c r="EK909" s="129"/>
      <c r="EL909" s="129"/>
      <c r="EM909" s="129"/>
      <c r="EN909" s="129"/>
      <c r="EO909" s="129"/>
      <c r="EP909" s="129"/>
      <c r="EQ909" s="129"/>
      <c r="ER909" s="129"/>
      <c r="ES909" s="129"/>
      <c r="ET909" s="129"/>
      <c r="EU909" s="129"/>
      <c r="EV909" s="129"/>
      <c r="EW909" s="129"/>
    </row>
    <row r="910" spans="1:153" ht="2.25" customHeight="1" thickBot="1">
      <c r="A910" s="47"/>
      <c r="B910" s="127"/>
      <c r="C910" s="127"/>
      <c r="D910" s="127"/>
      <c r="E910" s="127"/>
      <c r="F910" s="134"/>
      <c r="G910" s="127"/>
      <c r="H910" s="127"/>
      <c r="I910" s="127"/>
      <c r="J910" s="127"/>
      <c r="K910" s="127"/>
      <c r="L910" s="127"/>
      <c r="M910" s="127"/>
      <c r="N910" s="127"/>
      <c r="O910" s="127"/>
      <c r="P910" s="127"/>
      <c r="Q910" s="127"/>
      <c r="R910" s="127"/>
      <c r="S910" s="127"/>
      <c r="T910" s="128"/>
      <c r="U910" s="299"/>
      <c r="V910" s="298"/>
      <c r="W910" s="298"/>
      <c r="X910" s="298"/>
      <c r="Y910" s="298"/>
      <c r="Z910" s="298"/>
      <c r="AA910" s="298"/>
      <c r="AB910" s="298"/>
      <c r="AC910" s="298"/>
      <c r="AD910" s="298"/>
      <c r="AE910" s="298"/>
      <c r="AF910" s="298"/>
      <c r="AG910" s="121"/>
      <c r="AH910" s="116"/>
      <c r="AI910" s="307"/>
      <c r="AJ910" s="308"/>
      <c r="AK910" s="308"/>
      <c r="AL910" s="308"/>
      <c r="AM910" s="308"/>
      <c r="AN910" s="308"/>
      <c r="AO910" s="308"/>
      <c r="AP910" s="308"/>
      <c r="AQ910" s="308"/>
      <c r="AR910" s="308"/>
      <c r="AS910" s="308"/>
      <c r="AT910" s="308"/>
      <c r="AU910" s="308"/>
      <c r="AV910" s="327"/>
      <c r="AW910" s="298"/>
      <c r="AX910" s="298"/>
      <c r="AY910" s="298"/>
      <c r="AZ910" s="298"/>
      <c r="BA910" s="298"/>
      <c r="BB910" s="298"/>
      <c r="BC910" s="298"/>
      <c r="BD910" s="298"/>
      <c r="BE910" s="298"/>
      <c r="BF910" s="298"/>
      <c r="BG910" s="298"/>
      <c r="BH910" s="298"/>
      <c r="BI910" s="121"/>
      <c r="BJ910" s="116"/>
      <c r="BK910" s="200"/>
      <c r="BL910" s="129"/>
      <c r="BM910" s="160"/>
      <c r="BN910" s="129"/>
      <c r="BO910" s="129"/>
      <c r="BP910" s="129"/>
      <c r="BQ910" s="129"/>
      <c r="BR910" s="129"/>
      <c r="BS910" s="129"/>
      <c r="BT910" s="129"/>
      <c r="BU910" s="129"/>
      <c r="BV910" s="129"/>
      <c r="BW910" s="129"/>
      <c r="BX910" s="129"/>
      <c r="BY910" s="129"/>
      <c r="BZ910" s="129"/>
      <c r="CA910" s="129"/>
      <c r="CB910" s="129"/>
      <c r="CC910" s="129"/>
      <c r="CD910" s="129"/>
      <c r="CE910" s="129"/>
      <c r="CF910" s="129"/>
      <c r="CG910" s="129"/>
      <c r="CH910" s="129"/>
      <c r="CI910" s="129"/>
      <c r="CJ910" s="129"/>
      <c r="CK910" s="129"/>
      <c r="CL910" s="129"/>
      <c r="CM910" s="129"/>
      <c r="CN910" s="129"/>
      <c r="CO910" s="129"/>
      <c r="CP910" s="129"/>
      <c r="CQ910" s="129"/>
      <c r="CR910" s="129"/>
      <c r="CS910" s="129"/>
      <c r="CT910" s="129"/>
      <c r="CU910" s="129"/>
      <c r="CV910" s="129"/>
      <c r="CW910" s="129"/>
      <c r="CX910" s="129"/>
      <c r="CY910" s="129"/>
      <c r="CZ910" s="129"/>
      <c r="DA910" s="129"/>
      <c r="DB910" s="129"/>
      <c r="DC910" s="129"/>
      <c r="DD910" s="129"/>
      <c r="DE910" s="129"/>
      <c r="DF910" s="129"/>
      <c r="DG910" s="129"/>
      <c r="DH910" s="129"/>
      <c r="DI910" s="129"/>
      <c r="DJ910" s="129"/>
      <c r="DK910" s="129"/>
      <c r="DL910" s="129"/>
      <c r="DM910" s="129"/>
      <c r="DN910" s="129"/>
      <c r="DO910" s="129"/>
      <c r="DP910" s="129"/>
      <c r="DQ910" s="129"/>
      <c r="DR910" s="129"/>
      <c r="DS910" s="129"/>
      <c r="DT910" s="129"/>
      <c r="DU910" s="129"/>
      <c r="DV910" s="129"/>
      <c r="DW910" s="129"/>
      <c r="DX910" s="129"/>
      <c r="DY910" s="129"/>
      <c r="DZ910" s="129"/>
      <c r="EA910" s="129"/>
      <c r="EB910" s="129"/>
      <c r="EC910" s="129"/>
      <c r="ED910" s="129"/>
      <c r="EE910" s="129"/>
      <c r="EF910" s="129"/>
      <c r="EG910" s="129"/>
      <c r="EH910" s="129"/>
      <c r="EI910" s="129"/>
      <c r="EJ910" s="129"/>
      <c r="EK910" s="129"/>
      <c r="EL910" s="129"/>
      <c r="EM910" s="129"/>
      <c r="EN910" s="129"/>
      <c r="EO910" s="129"/>
      <c r="EP910" s="129"/>
      <c r="EQ910" s="129"/>
      <c r="ER910" s="129"/>
      <c r="ES910" s="129"/>
      <c r="ET910" s="129"/>
      <c r="EU910" s="129"/>
      <c r="EV910" s="129"/>
      <c r="EW910" s="129"/>
    </row>
    <row r="911" spans="1:153" ht="2.25" customHeight="1">
      <c r="A911" s="135"/>
      <c r="B911" s="291"/>
      <c r="C911" s="291"/>
      <c r="D911" s="291"/>
      <c r="E911" s="291"/>
      <c r="F911" s="136"/>
      <c r="G911" s="291"/>
      <c r="H911" s="291"/>
      <c r="I911" s="291"/>
      <c r="J911" s="291"/>
      <c r="K911" s="291"/>
      <c r="L911" s="291"/>
      <c r="M911" s="291"/>
      <c r="N911" s="291"/>
      <c r="O911" s="291"/>
      <c r="P911" s="291"/>
      <c r="Q911" s="291"/>
      <c r="R911" s="291"/>
      <c r="S911" s="291"/>
      <c r="T911" s="291"/>
      <c r="U911" s="296"/>
      <c r="V911" s="297"/>
      <c r="W911" s="297"/>
      <c r="X911" s="297"/>
      <c r="Y911" s="297"/>
      <c r="Z911" s="297"/>
      <c r="AA911" s="297"/>
      <c r="AB911" s="297"/>
      <c r="AC911" s="297"/>
      <c r="AD911" s="297"/>
      <c r="AE911" s="297"/>
      <c r="AF911" s="297"/>
      <c r="AG911" s="117"/>
      <c r="AH911" s="114"/>
      <c r="AI911" s="307"/>
      <c r="AJ911" s="308"/>
      <c r="AK911" s="308"/>
      <c r="AL911" s="308"/>
      <c r="AM911" s="308"/>
      <c r="AN911" s="308"/>
      <c r="AO911" s="308"/>
      <c r="AP911" s="308"/>
      <c r="AQ911" s="308"/>
      <c r="AR911" s="308"/>
      <c r="AS911" s="308"/>
      <c r="AT911" s="308"/>
      <c r="AU911" s="308"/>
      <c r="AV911" s="308"/>
      <c r="AW911" s="308"/>
      <c r="AX911" s="308"/>
      <c r="AY911" s="308"/>
      <c r="AZ911" s="308"/>
      <c r="BA911" s="308"/>
      <c r="BB911" s="308"/>
      <c r="BC911" s="308"/>
      <c r="BD911" s="308"/>
      <c r="BE911" s="308"/>
      <c r="BF911" s="308"/>
      <c r="BG911" s="308"/>
      <c r="BH911" s="308"/>
      <c r="BI911" s="308"/>
      <c r="BJ911" s="309"/>
      <c r="BK911" s="200"/>
      <c r="BL911" s="129"/>
      <c r="BM911" s="160"/>
      <c r="BN911" s="129"/>
      <c r="BO911" s="129"/>
      <c r="BP911" s="129"/>
      <c r="BQ911" s="129"/>
      <c r="BR911" s="129"/>
      <c r="BS911" s="129"/>
      <c r="BT911" s="129"/>
      <c r="BU911" s="129"/>
      <c r="BV911" s="129"/>
      <c r="BW911" s="129"/>
      <c r="BX911" s="129"/>
      <c r="BY911" s="129"/>
      <c r="BZ911" s="129"/>
      <c r="CA911" s="129"/>
      <c r="CB911" s="129"/>
      <c r="CC911" s="129"/>
      <c r="CD911" s="129"/>
      <c r="CE911" s="129"/>
      <c r="CF911" s="129"/>
      <c r="CG911" s="129"/>
      <c r="CH911" s="129"/>
      <c r="CI911" s="129"/>
      <c r="CJ911" s="129"/>
      <c r="CK911" s="129"/>
      <c r="CL911" s="129"/>
      <c r="CM911" s="129"/>
      <c r="CN911" s="129"/>
      <c r="CO911" s="129"/>
      <c r="CP911" s="129"/>
      <c r="CQ911" s="129"/>
      <c r="CR911" s="129"/>
      <c r="CS911" s="129"/>
      <c r="CT911" s="129"/>
      <c r="CU911" s="129"/>
      <c r="CV911" s="129"/>
      <c r="CW911" s="129"/>
      <c r="CX911" s="129"/>
      <c r="CY911" s="129"/>
      <c r="CZ911" s="129"/>
      <c r="DA911" s="129"/>
      <c r="DB911" s="129"/>
      <c r="DC911" s="129"/>
      <c r="DD911" s="129"/>
      <c r="DE911" s="129"/>
      <c r="DF911" s="129"/>
      <c r="DG911" s="129"/>
      <c r="DH911" s="129"/>
      <c r="DI911" s="129"/>
      <c r="DJ911" s="129"/>
      <c r="DK911" s="129"/>
      <c r="DL911" s="129"/>
      <c r="DM911" s="129"/>
      <c r="DN911" s="129"/>
      <c r="DO911" s="129"/>
      <c r="DP911" s="129"/>
      <c r="DQ911" s="129"/>
      <c r="DR911" s="129"/>
      <c r="DS911" s="129"/>
      <c r="DT911" s="129"/>
      <c r="DU911" s="129"/>
      <c r="DV911" s="129"/>
      <c r="DW911" s="129"/>
      <c r="DX911" s="129"/>
      <c r="DY911" s="129"/>
      <c r="DZ911" s="129"/>
      <c r="EA911" s="129"/>
      <c r="EB911" s="129"/>
      <c r="EC911" s="129"/>
      <c r="ED911" s="129"/>
      <c r="EE911" s="129"/>
      <c r="EF911" s="129"/>
      <c r="EG911" s="129"/>
      <c r="EH911" s="129"/>
      <c r="EI911" s="129"/>
      <c r="EJ911" s="129"/>
      <c r="EK911" s="129"/>
      <c r="EL911" s="129"/>
      <c r="EM911" s="129"/>
      <c r="EN911" s="129"/>
      <c r="EO911" s="129"/>
      <c r="EP911" s="129"/>
      <c r="EQ911" s="129"/>
      <c r="ER911" s="129"/>
      <c r="ES911" s="129"/>
      <c r="ET911" s="129"/>
      <c r="EU911" s="129"/>
      <c r="EV911" s="129"/>
      <c r="EW911" s="129"/>
    </row>
    <row r="912" spans="1:153" ht="19.5" customHeight="1">
      <c r="A912" s="133" t="s">
        <v>133</v>
      </c>
      <c r="B912" s="126"/>
      <c r="C912" s="126"/>
      <c r="D912" s="126"/>
      <c r="E912" s="126"/>
      <c r="F912" s="137"/>
      <c r="G912" s="126"/>
      <c r="H912" s="126"/>
      <c r="I912" s="126"/>
      <c r="J912" s="126"/>
      <c r="K912" s="126"/>
      <c r="L912" s="126"/>
      <c r="M912" s="126"/>
      <c r="N912" s="126"/>
      <c r="O912" s="126"/>
      <c r="P912" s="126"/>
      <c r="Q912" s="126"/>
      <c r="R912" s="310" t="s">
        <v>3379</v>
      </c>
      <c r="S912" s="310"/>
      <c r="T912" s="311"/>
      <c r="U912" s="294"/>
      <c r="V912" s="312"/>
      <c r="W912" s="313"/>
      <c r="X912" s="313"/>
      <c r="Y912" s="313"/>
      <c r="Z912" s="313"/>
      <c r="AA912" s="313"/>
      <c r="AB912" s="313"/>
      <c r="AC912" s="313"/>
      <c r="AD912" s="313"/>
      <c r="AE912" s="313"/>
      <c r="AF912" s="314"/>
      <c r="AG912" s="122"/>
      <c r="AH912" s="115" t="s">
        <v>0</v>
      </c>
      <c r="AI912" s="307"/>
      <c r="AJ912" s="308"/>
      <c r="AK912" s="308"/>
      <c r="AL912" s="308"/>
      <c r="AM912" s="308"/>
      <c r="AN912" s="308"/>
      <c r="AO912" s="308"/>
      <c r="AP912" s="308"/>
      <c r="AQ912" s="308"/>
      <c r="AR912" s="308"/>
      <c r="AS912" s="308"/>
      <c r="AT912" s="308"/>
      <c r="AU912" s="308"/>
      <c r="AV912" s="308"/>
      <c r="AW912" s="308"/>
      <c r="AX912" s="308"/>
      <c r="AY912" s="308"/>
      <c r="AZ912" s="308"/>
      <c r="BA912" s="308"/>
      <c r="BB912" s="308"/>
      <c r="BC912" s="308"/>
      <c r="BD912" s="308"/>
      <c r="BE912" s="308"/>
      <c r="BF912" s="308"/>
      <c r="BG912" s="308"/>
      <c r="BH912" s="308"/>
      <c r="BI912" s="308"/>
      <c r="BJ912" s="309"/>
      <c r="BK912" s="200"/>
      <c r="BL912" s="130" t="str">
        <f>IF(BM912&lt;&gt;"","●","")</f>
        <v/>
      </c>
      <c r="BM912" s="132" t="str">
        <f>IF(AND(OR(V912=0,V912=""),OR(V915+V918+V921&gt;0,AJ915+AJ918+AJ921&gt;0,AX915+AX918+AX921&gt;0)),"当該項目の「レセプト件数」が「0」か「空白」となっていますが、内訳の項目の「レセプト件数」が1以上となっています。正しいレセプト件数をご記入ください。",IF(COUNTIF(BL915:BL921,"●")&gt;0,"内訳の項目に記入内容の見直しが必要な欄があります。メッセージの内容をご確認のうえ、適宜、ご修正ください。",IF(OR(V912&lt;MAX(V915,V918,V921),V912&gt;V915+V918+V921),"当該項目の「レセプト件数」が、内訳の個別の項目の数値を下回っているか、内訳の合計よりも大きくなっています。正しいレセプト件数をご記入ください。",IF(AND(V912&gt;0,SUM(AJ24:AT99,AJ102:AT132,AJ138:AT189,AJ279:AT291,AJ303:AT315,AJ339:AT378,AJ393:AT420,AJ423:AT474)+SUM(AX24:BH99,AX102:BH132,AX138:BH189,AX279:BH291,AX303:BH315,AX339:BH378,AX393:BH420,AX423:BH474)=0),"当該項目の「レセプト件数」が1以上となっていますが、加算を算定する入院料の「レセプト件数」、「算定回数」が「0」か「空白」となっています。正しいレセプト件数をご記入ください。",""))))</f>
        <v/>
      </c>
      <c r="BN912" s="129"/>
      <c r="BO912" s="129"/>
      <c r="BP912" s="129"/>
      <c r="BQ912" s="129"/>
      <c r="BR912" s="129"/>
      <c r="BS912" s="129"/>
      <c r="BT912" s="129"/>
      <c r="BU912" s="129"/>
      <c r="BV912" s="129"/>
      <c r="BW912" s="129"/>
      <c r="BX912" s="129"/>
      <c r="BY912" s="129"/>
      <c r="BZ912" s="129"/>
      <c r="CA912" s="129"/>
      <c r="CB912" s="129"/>
      <c r="CC912" s="129"/>
      <c r="CD912" s="129"/>
      <c r="CE912" s="129"/>
      <c r="CF912" s="129"/>
      <c r="CG912" s="129"/>
      <c r="CH912" s="129"/>
      <c r="CI912" s="129"/>
      <c r="CJ912" s="129"/>
      <c r="CK912" s="129"/>
      <c r="CL912" s="129"/>
      <c r="CM912" s="129"/>
      <c r="CN912" s="129"/>
      <c r="CO912" s="129"/>
      <c r="CP912" s="129"/>
      <c r="CQ912" s="129"/>
      <c r="CR912" s="129"/>
      <c r="CS912" s="129"/>
      <c r="CT912" s="129"/>
      <c r="CU912" s="129"/>
      <c r="CV912" s="131"/>
      <c r="CW912" s="131"/>
      <c r="CX912" s="131"/>
      <c r="CY912" s="129"/>
      <c r="CZ912" s="129"/>
      <c r="DA912" s="129"/>
      <c r="DB912" s="129"/>
      <c r="DC912" s="129"/>
      <c r="DD912" s="129"/>
      <c r="DE912" s="129"/>
      <c r="DF912" s="129"/>
      <c r="DG912" s="129"/>
      <c r="DH912" s="129"/>
      <c r="DI912" s="129"/>
      <c r="DJ912" s="129"/>
      <c r="DK912" s="129"/>
      <c r="DL912" s="129"/>
      <c r="DM912" s="129"/>
      <c r="DN912" s="129"/>
      <c r="DO912" s="129"/>
      <c r="DP912" s="129"/>
      <c r="DQ912" s="129"/>
      <c r="DR912" s="129"/>
      <c r="DS912" s="129"/>
      <c r="DT912" s="129"/>
      <c r="DU912" s="129"/>
      <c r="DV912" s="129"/>
      <c r="DW912" s="129"/>
      <c r="DX912" s="129"/>
      <c r="DY912" s="129"/>
      <c r="DZ912" s="129"/>
      <c r="EA912" s="129"/>
      <c r="EB912" s="129"/>
      <c r="EC912" s="129"/>
      <c r="ED912" s="129"/>
      <c r="EE912" s="129"/>
      <c r="EF912" s="129"/>
      <c r="EG912" s="129"/>
      <c r="EH912" s="129"/>
      <c r="EI912" s="129"/>
      <c r="EJ912" s="129"/>
      <c r="EK912" s="129"/>
      <c r="EL912" s="129"/>
      <c r="EM912" s="129"/>
      <c r="EN912" s="129"/>
      <c r="EO912" s="129"/>
      <c r="EP912" s="129"/>
      <c r="EQ912" s="129"/>
      <c r="ER912" s="129"/>
      <c r="ES912" s="129"/>
      <c r="ET912" s="129"/>
      <c r="EU912" s="129"/>
      <c r="EV912" s="129"/>
      <c r="EW912" s="129"/>
    </row>
    <row r="913" spans="1:153" ht="2.25" customHeight="1" thickBot="1">
      <c r="A913" s="133"/>
      <c r="B913" s="126"/>
      <c r="C913" s="126"/>
      <c r="D913" s="126"/>
      <c r="E913" s="126"/>
      <c r="F913" s="137"/>
      <c r="G913" s="126"/>
      <c r="H913" s="126"/>
      <c r="I913" s="126"/>
      <c r="J913" s="126"/>
      <c r="K913" s="126"/>
      <c r="L913" s="126"/>
      <c r="M913" s="126"/>
      <c r="N913" s="126"/>
      <c r="O913" s="126"/>
      <c r="P913" s="126"/>
      <c r="Q913" s="126"/>
      <c r="R913" s="126"/>
      <c r="S913" s="126"/>
      <c r="T913" s="126"/>
      <c r="U913" s="299"/>
      <c r="V913" s="298"/>
      <c r="W913" s="298"/>
      <c r="X913" s="298"/>
      <c r="Y913" s="298"/>
      <c r="Z913" s="298"/>
      <c r="AA913" s="298"/>
      <c r="AB913" s="298"/>
      <c r="AC913" s="298"/>
      <c r="AD913" s="298"/>
      <c r="AE913" s="298"/>
      <c r="AF913" s="298"/>
      <c r="AG913" s="121"/>
      <c r="AH913" s="116"/>
      <c r="AI913" s="307"/>
      <c r="AJ913" s="308"/>
      <c r="AK913" s="308"/>
      <c r="AL913" s="308"/>
      <c r="AM913" s="308"/>
      <c r="AN913" s="308"/>
      <c r="AO913" s="308"/>
      <c r="AP913" s="308"/>
      <c r="AQ913" s="308"/>
      <c r="AR913" s="308"/>
      <c r="AS913" s="308"/>
      <c r="AT913" s="308"/>
      <c r="AU913" s="308"/>
      <c r="AV913" s="308"/>
      <c r="AW913" s="308"/>
      <c r="AX913" s="308"/>
      <c r="AY913" s="308"/>
      <c r="AZ913" s="308"/>
      <c r="BA913" s="308"/>
      <c r="BB913" s="308"/>
      <c r="BC913" s="308"/>
      <c r="BD913" s="308"/>
      <c r="BE913" s="308"/>
      <c r="BF913" s="308"/>
      <c r="BG913" s="308"/>
      <c r="BH913" s="308"/>
      <c r="BI913" s="308"/>
      <c r="BJ913" s="309"/>
      <c r="BK913" s="200"/>
      <c r="BL913" s="129"/>
      <c r="BM913" s="160"/>
      <c r="BN913" s="129"/>
      <c r="BO913" s="129"/>
      <c r="BP913" s="129"/>
      <c r="BQ913" s="129"/>
      <c r="BR913" s="129"/>
      <c r="BS913" s="129"/>
      <c r="BT913" s="129"/>
      <c r="BU913" s="129"/>
      <c r="BV913" s="129"/>
      <c r="BW913" s="129"/>
      <c r="BX913" s="129"/>
      <c r="BY913" s="129"/>
      <c r="BZ913" s="129"/>
      <c r="CA913" s="129"/>
      <c r="CB913" s="129"/>
      <c r="CC913" s="129"/>
      <c r="CD913" s="129"/>
      <c r="CE913" s="129"/>
      <c r="CF913" s="129"/>
      <c r="CG913" s="129"/>
      <c r="CH913" s="129"/>
      <c r="CI913" s="129"/>
      <c r="CJ913" s="129"/>
      <c r="CK913" s="129"/>
      <c r="CL913" s="129"/>
      <c r="CM913" s="129"/>
      <c r="CN913" s="129"/>
      <c r="CO913" s="129"/>
      <c r="CP913" s="129"/>
      <c r="CQ913" s="129"/>
      <c r="CR913" s="129"/>
      <c r="CS913" s="129"/>
      <c r="CT913" s="129"/>
      <c r="CU913" s="129"/>
      <c r="CV913" s="129"/>
      <c r="CW913" s="129"/>
      <c r="CX913" s="129"/>
      <c r="CY913" s="129"/>
      <c r="CZ913" s="129"/>
      <c r="DA913" s="129"/>
      <c r="DB913" s="129"/>
      <c r="DC913" s="129"/>
      <c r="DD913" s="129"/>
      <c r="DE913" s="129"/>
      <c r="DF913" s="129"/>
      <c r="DG913" s="129"/>
      <c r="DH913" s="129"/>
      <c r="DI913" s="129"/>
      <c r="DJ913" s="129"/>
      <c r="DK913" s="129"/>
      <c r="DL913" s="129"/>
      <c r="DM913" s="129"/>
      <c r="DN913" s="129"/>
      <c r="DO913" s="129"/>
      <c r="DP913" s="129"/>
      <c r="DQ913" s="129"/>
      <c r="DR913" s="129"/>
      <c r="DS913" s="129"/>
      <c r="DT913" s="129"/>
      <c r="DU913" s="129"/>
      <c r="DV913" s="129"/>
      <c r="DW913" s="129"/>
      <c r="DX913" s="129"/>
      <c r="DY913" s="129"/>
      <c r="DZ913" s="129"/>
      <c r="EA913" s="129"/>
      <c r="EB913" s="129"/>
      <c r="EC913" s="129"/>
      <c r="ED913" s="129"/>
      <c r="EE913" s="129"/>
      <c r="EF913" s="129"/>
      <c r="EG913" s="129"/>
      <c r="EH913" s="129"/>
      <c r="EI913" s="129"/>
      <c r="EJ913" s="129"/>
      <c r="EK913" s="129"/>
      <c r="EL913" s="129"/>
      <c r="EM913" s="129"/>
      <c r="EN913" s="129"/>
      <c r="EO913" s="129"/>
      <c r="EP913" s="129"/>
      <c r="EQ913" s="129"/>
      <c r="ER913" s="129"/>
      <c r="ES913" s="129"/>
      <c r="ET913" s="129"/>
      <c r="EU913" s="129"/>
      <c r="EV913" s="129"/>
      <c r="EW913" s="129"/>
    </row>
    <row r="914" spans="1:153" ht="2.25" customHeight="1">
      <c r="A914" s="50"/>
      <c r="B914" s="291"/>
      <c r="C914" s="291"/>
      <c r="D914" s="291"/>
      <c r="E914" s="291"/>
      <c r="F914" s="136"/>
      <c r="G914" s="291"/>
      <c r="H914" s="291"/>
      <c r="I914" s="291"/>
      <c r="J914" s="291"/>
      <c r="K914" s="291"/>
      <c r="L914" s="291"/>
      <c r="M914" s="291"/>
      <c r="N914" s="291"/>
      <c r="O914" s="291"/>
      <c r="P914" s="291"/>
      <c r="Q914" s="291"/>
      <c r="R914" s="291"/>
      <c r="S914" s="291"/>
      <c r="T914" s="291"/>
      <c r="U914" s="296"/>
      <c r="V914" s="297"/>
      <c r="W914" s="297"/>
      <c r="X914" s="297"/>
      <c r="Y914" s="297"/>
      <c r="Z914" s="297"/>
      <c r="AA914" s="297"/>
      <c r="AB914" s="297"/>
      <c r="AC914" s="297"/>
      <c r="AD914" s="297"/>
      <c r="AE914" s="297"/>
      <c r="AF914" s="297"/>
      <c r="AG914" s="117"/>
      <c r="AH914" s="114"/>
      <c r="AI914" s="307"/>
      <c r="AJ914" s="308"/>
      <c r="AK914" s="308"/>
      <c r="AL914" s="308"/>
      <c r="AM914" s="308"/>
      <c r="AN914" s="308"/>
      <c r="AO914" s="308"/>
      <c r="AP914" s="308"/>
      <c r="AQ914" s="308"/>
      <c r="AR914" s="308"/>
      <c r="AS914" s="308"/>
      <c r="AT914" s="308"/>
      <c r="AU914" s="308"/>
      <c r="AV914" s="308"/>
      <c r="AW914" s="308"/>
      <c r="AX914" s="308"/>
      <c r="AY914" s="308"/>
      <c r="AZ914" s="308"/>
      <c r="BA914" s="308"/>
      <c r="BB914" s="308"/>
      <c r="BC914" s="308"/>
      <c r="BD914" s="308"/>
      <c r="BE914" s="308"/>
      <c r="BF914" s="308"/>
      <c r="BG914" s="308"/>
      <c r="BH914" s="308"/>
      <c r="BI914" s="308"/>
      <c r="BJ914" s="309"/>
      <c r="BK914" s="200"/>
      <c r="BL914" s="129"/>
      <c r="BM914" s="160"/>
      <c r="BN914" s="129"/>
      <c r="BO914" s="129"/>
      <c r="BP914" s="129"/>
      <c r="BQ914" s="129"/>
      <c r="BR914" s="129"/>
      <c r="BS914" s="129"/>
      <c r="BT914" s="129"/>
      <c r="BU914" s="129"/>
      <c r="BV914" s="129"/>
      <c r="BW914" s="129"/>
      <c r="BX914" s="129"/>
      <c r="BY914" s="129"/>
      <c r="BZ914" s="129"/>
      <c r="CA914" s="129"/>
      <c r="CB914" s="129"/>
      <c r="CC914" s="129"/>
      <c r="CD914" s="129"/>
      <c r="CE914" s="129"/>
      <c r="CF914" s="129"/>
      <c r="CG914" s="129"/>
      <c r="CH914" s="129"/>
      <c r="CI914" s="129"/>
      <c r="CJ914" s="129"/>
      <c r="CK914" s="129"/>
      <c r="CL914" s="129"/>
      <c r="CM914" s="129"/>
      <c r="CN914" s="129"/>
      <c r="CO914" s="129"/>
      <c r="CP914" s="129"/>
      <c r="CQ914" s="129"/>
      <c r="CR914" s="129"/>
      <c r="CS914" s="129"/>
      <c r="CT914" s="129"/>
      <c r="CU914" s="129"/>
      <c r="CV914" s="129"/>
      <c r="CW914" s="129"/>
      <c r="CX914" s="129"/>
      <c r="CY914" s="129"/>
      <c r="CZ914" s="129"/>
      <c r="DA914" s="129"/>
      <c r="DB914" s="129"/>
      <c r="DC914" s="129"/>
      <c r="DD914" s="129"/>
      <c r="DE914" s="129"/>
      <c r="DF914" s="129"/>
      <c r="DG914" s="129"/>
      <c r="DH914" s="129"/>
      <c r="DI914" s="129"/>
      <c r="DJ914" s="129"/>
      <c r="DK914" s="129"/>
      <c r="DL914" s="129"/>
      <c r="DM914" s="129"/>
      <c r="DN914" s="129"/>
      <c r="DO914" s="129"/>
      <c r="DP914" s="129"/>
      <c r="DQ914" s="129"/>
      <c r="DR914" s="129"/>
      <c r="DS914" s="129"/>
      <c r="DT914" s="129"/>
      <c r="DU914" s="129"/>
      <c r="DV914" s="129"/>
      <c r="DW914" s="129"/>
      <c r="DX914" s="129"/>
      <c r="DY914" s="129"/>
      <c r="DZ914" s="129"/>
      <c r="EA914" s="129"/>
      <c r="EB914" s="129"/>
      <c r="EC914" s="129"/>
      <c r="ED914" s="129"/>
      <c r="EE914" s="129"/>
      <c r="EF914" s="129"/>
      <c r="EG914" s="129"/>
      <c r="EH914" s="129"/>
      <c r="EI914" s="129"/>
      <c r="EJ914" s="129"/>
      <c r="EK914" s="129"/>
      <c r="EL914" s="129"/>
      <c r="EM914" s="129"/>
      <c r="EN914" s="129"/>
      <c r="EO914" s="129"/>
      <c r="EP914" s="129"/>
      <c r="EQ914" s="129"/>
      <c r="ER914" s="129"/>
      <c r="ES914" s="129"/>
      <c r="ET914" s="129"/>
      <c r="EU914" s="129"/>
      <c r="EV914" s="129"/>
      <c r="EW914" s="129"/>
    </row>
    <row r="915" spans="1:153" ht="19.5" customHeight="1">
      <c r="A915" s="45"/>
      <c r="B915" s="126" t="s">
        <v>41</v>
      </c>
      <c r="C915" s="126"/>
      <c r="D915" s="126"/>
      <c r="E915" s="126"/>
      <c r="F915" s="137"/>
      <c r="G915" s="126"/>
      <c r="H915" s="126"/>
      <c r="I915" s="126"/>
      <c r="J915" s="126"/>
      <c r="K915" s="126"/>
      <c r="L915" s="126"/>
      <c r="M915" s="126"/>
      <c r="N915" s="126"/>
      <c r="O915" s="126"/>
      <c r="P915" s="126"/>
      <c r="Q915" s="126"/>
      <c r="R915" s="310" t="s">
        <v>3380</v>
      </c>
      <c r="S915" s="310"/>
      <c r="T915" s="311"/>
      <c r="U915" s="294"/>
      <c r="V915" s="312"/>
      <c r="W915" s="313"/>
      <c r="X915" s="313"/>
      <c r="Y915" s="313"/>
      <c r="Z915" s="313"/>
      <c r="AA915" s="313"/>
      <c r="AB915" s="313"/>
      <c r="AC915" s="313"/>
      <c r="AD915" s="313"/>
      <c r="AE915" s="313"/>
      <c r="AF915" s="314"/>
      <c r="AG915" s="122"/>
      <c r="AH915" s="115" t="s">
        <v>0</v>
      </c>
      <c r="AI915" s="307"/>
      <c r="AJ915" s="308"/>
      <c r="AK915" s="308"/>
      <c r="AL915" s="308"/>
      <c r="AM915" s="308"/>
      <c r="AN915" s="308"/>
      <c r="AO915" s="308"/>
      <c r="AP915" s="308"/>
      <c r="AQ915" s="308"/>
      <c r="AR915" s="308"/>
      <c r="AS915" s="308"/>
      <c r="AT915" s="308"/>
      <c r="AU915" s="308"/>
      <c r="AV915" s="308"/>
      <c r="AW915" s="308"/>
      <c r="AX915" s="308"/>
      <c r="AY915" s="308"/>
      <c r="AZ915" s="308"/>
      <c r="BA915" s="308"/>
      <c r="BB915" s="308"/>
      <c r="BC915" s="308"/>
      <c r="BD915" s="308"/>
      <c r="BE915" s="308"/>
      <c r="BF915" s="308"/>
      <c r="BG915" s="308"/>
      <c r="BH915" s="308"/>
      <c r="BI915" s="308"/>
      <c r="BJ915" s="309"/>
      <c r="BK915" s="200"/>
      <c r="BL915" s="130" t="str">
        <f>IF(BM915&lt;&gt;"","●","")</f>
        <v/>
      </c>
      <c r="BM915" s="132"/>
      <c r="BN915" s="129"/>
      <c r="BO915" s="129"/>
      <c r="BP915" s="129"/>
      <c r="BQ915" s="129"/>
      <c r="BR915" s="129"/>
      <c r="BS915" s="129"/>
      <c r="BT915" s="129"/>
      <c r="BU915" s="129"/>
      <c r="BV915" s="129"/>
      <c r="BW915" s="129"/>
      <c r="BX915" s="129"/>
      <c r="BY915" s="129"/>
      <c r="BZ915" s="129"/>
      <c r="CA915" s="129"/>
      <c r="CB915" s="129"/>
      <c r="CC915" s="129"/>
      <c r="CD915" s="129"/>
      <c r="CE915" s="129"/>
      <c r="CF915" s="129"/>
      <c r="CG915" s="129"/>
      <c r="CH915" s="129"/>
      <c r="CI915" s="129"/>
      <c r="CJ915" s="129"/>
      <c r="CK915" s="129"/>
      <c r="CL915" s="129"/>
      <c r="CM915" s="129"/>
      <c r="CN915" s="129"/>
      <c r="CO915" s="129"/>
      <c r="CP915" s="129"/>
      <c r="CQ915" s="129"/>
      <c r="CR915" s="129"/>
      <c r="CS915" s="129"/>
      <c r="CT915" s="129"/>
      <c r="CU915" s="129"/>
      <c r="CV915" s="131"/>
      <c r="CW915" s="131"/>
      <c r="CX915" s="131"/>
      <c r="CY915" s="129"/>
      <c r="CZ915" s="129"/>
      <c r="DA915" s="129"/>
      <c r="DB915" s="129"/>
      <c r="DC915" s="129"/>
      <c r="DD915" s="129"/>
      <c r="DE915" s="129"/>
      <c r="DF915" s="129"/>
      <c r="DG915" s="129"/>
      <c r="DH915" s="129"/>
      <c r="DI915" s="129"/>
      <c r="DJ915" s="129"/>
      <c r="DK915" s="129"/>
      <c r="DL915" s="129"/>
      <c r="DM915" s="129"/>
      <c r="DN915" s="129"/>
      <c r="DO915" s="129"/>
      <c r="DP915" s="129"/>
      <c r="DQ915" s="129"/>
      <c r="DR915" s="129"/>
      <c r="DS915" s="129"/>
      <c r="DT915" s="129"/>
      <c r="DU915" s="129"/>
      <c r="DV915" s="129"/>
      <c r="DW915" s="129"/>
      <c r="DX915" s="129"/>
      <c r="DY915" s="129"/>
      <c r="DZ915" s="129"/>
      <c r="EA915" s="129"/>
      <c r="EB915" s="129"/>
      <c r="EC915" s="129"/>
      <c r="ED915" s="129"/>
      <c r="EE915" s="129"/>
      <c r="EF915" s="129"/>
      <c r="EG915" s="129"/>
      <c r="EH915" s="129"/>
      <c r="EI915" s="129"/>
      <c r="EJ915" s="129"/>
      <c r="EK915" s="129"/>
      <c r="EL915" s="129"/>
      <c r="EM915" s="129"/>
      <c r="EN915" s="129"/>
      <c r="EO915" s="129"/>
      <c r="EP915" s="129"/>
      <c r="EQ915" s="129"/>
      <c r="ER915" s="129"/>
      <c r="ES915" s="129"/>
      <c r="ET915" s="129"/>
      <c r="EU915" s="129"/>
      <c r="EV915" s="129"/>
      <c r="EW915" s="129"/>
    </row>
    <row r="916" spans="1:153" ht="2.25" customHeight="1" thickBot="1">
      <c r="A916" s="45"/>
      <c r="B916" s="126"/>
      <c r="C916" s="126"/>
      <c r="D916" s="126"/>
      <c r="E916" s="126"/>
      <c r="F916" s="137"/>
      <c r="G916" s="126"/>
      <c r="H916" s="126"/>
      <c r="I916" s="126"/>
      <c r="J916" s="126"/>
      <c r="K916" s="126"/>
      <c r="L916" s="126"/>
      <c r="M916" s="126"/>
      <c r="N916" s="126"/>
      <c r="O916" s="126"/>
      <c r="P916" s="126"/>
      <c r="Q916" s="126"/>
      <c r="R916" s="126"/>
      <c r="S916" s="126"/>
      <c r="T916" s="126"/>
      <c r="U916" s="299"/>
      <c r="V916" s="298"/>
      <c r="W916" s="298"/>
      <c r="X916" s="298"/>
      <c r="Y916" s="298"/>
      <c r="Z916" s="298"/>
      <c r="AA916" s="298"/>
      <c r="AB916" s="298"/>
      <c r="AC916" s="298"/>
      <c r="AD916" s="298"/>
      <c r="AE916" s="298"/>
      <c r="AF916" s="298"/>
      <c r="AG916" s="121"/>
      <c r="AH916" s="116"/>
      <c r="AI916" s="307"/>
      <c r="AJ916" s="308"/>
      <c r="AK916" s="308"/>
      <c r="AL916" s="308"/>
      <c r="AM916" s="308"/>
      <c r="AN916" s="308"/>
      <c r="AO916" s="308"/>
      <c r="AP916" s="308"/>
      <c r="AQ916" s="308"/>
      <c r="AR916" s="308"/>
      <c r="AS916" s="308"/>
      <c r="AT916" s="308"/>
      <c r="AU916" s="308"/>
      <c r="AV916" s="308"/>
      <c r="AW916" s="308"/>
      <c r="AX916" s="308"/>
      <c r="AY916" s="308"/>
      <c r="AZ916" s="308"/>
      <c r="BA916" s="308"/>
      <c r="BB916" s="308"/>
      <c r="BC916" s="308"/>
      <c r="BD916" s="308"/>
      <c r="BE916" s="308"/>
      <c r="BF916" s="308"/>
      <c r="BG916" s="308"/>
      <c r="BH916" s="308"/>
      <c r="BI916" s="308"/>
      <c r="BJ916" s="309"/>
      <c r="BK916" s="200"/>
      <c r="BL916" s="129"/>
      <c r="BM916" s="160"/>
      <c r="BN916" s="129"/>
      <c r="BO916" s="129"/>
      <c r="BP916" s="129"/>
      <c r="BQ916" s="129"/>
      <c r="BR916" s="129"/>
      <c r="BS916" s="129"/>
      <c r="BT916" s="129"/>
      <c r="BU916" s="129"/>
      <c r="BV916" s="129"/>
      <c r="BW916" s="129"/>
      <c r="BX916" s="129"/>
      <c r="BY916" s="129"/>
      <c r="BZ916" s="129"/>
      <c r="CA916" s="129"/>
      <c r="CB916" s="129"/>
      <c r="CC916" s="129"/>
      <c r="CD916" s="129"/>
      <c r="CE916" s="129"/>
      <c r="CF916" s="129"/>
      <c r="CG916" s="129"/>
      <c r="CH916" s="129"/>
      <c r="CI916" s="129"/>
      <c r="CJ916" s="129"/>
      <c r="CK916" s="129"/>
      <c r="CL916" s="129"/>
      <c r="CM916" s="129"/>
      <c r="CN916" s="129"/>
      <c r="CO916" s="129"/>
      <c r="CP916" s="129"/>
      <c r="CQ916" s="129"/>
      <c r="CR916" s="129"/>
      <c r="CS916" s="129"/>
      <c r="CT916" s="129"/>
      <c r="CU916" s="129"/>
      <c r="CV916" s="129"/>
      <c r="CW916" s="129"/>
      <c r="CX916" s="129"/>
      <c r="CY916" s="129"/>
      <c r="CZ916" s="129"/>
      <c r="DA916" s="129"/>
      <c r="DB916" s="129"/>
      <c r="DC916" s="129"/>
      <c r="DD916" s="129"/>
      <c r="DE916" s="129"/>
      <c r="DF916" s="129"/>
      <c r="DG916" s="129"/>
      <c r="DH916" s="129"/>
      <c r="DI916" s="129"/>
      <c r="DJ916" s="129"/>
      <c r="DK916" s="129"/>
      <c r="DL916" s="129"/>
      <c r="DM916" s="129"/>
      <c r="DN916" s="129"/>
      <c r="DO916" s="129"/>
      <c r="DP916" s="129"/>
      <c r="DQ916" s="129"/>
      <c r="DR916" s="129"/>
      <c r="DS916" s="129"/>
      <c r="DT916" s="129"/>
      <c r="DU916" s="129"/>
      <c r="DV916" s="129"/>
      <c r="DW916" s="129"/>
      <c r="DX916" s="129"/>
      <c r="DY916" s="129"/>
      <c r="DZ916" s="129"/>
      <c r="EA916" s="129"/>
      <c r="EB916" s="129"/>
      <c r="EC916" s="129"/>
      <c r="ED916" s="129"/>
      <c r="EE916" s="129"/>
      <c r="EF916" s="129"/>
      <c r="EG916" s="129"/>
      <c r="EH916" s="129"/>
      <c r="EI916" s="129"/>
      <c r="EJ916" s="129"/>
      <c r="EK916" s="129"/>
      <c r="EL916" s="129"/>
      <c r="EM916" s="129"/>
      <c r="EN916" s="129"/>
      <c r="EO916" s="129"/>
      <c r="EP916" s="129"/>
      <c r="EQ916" s="129"/>
      <c r="ER916" s="129"/>
      <c r="ES916" s="129"/>
      <c r="ET916" s="129"/>
      <c r="EU916" s="129"/>
      <c r="EV916" s="129"/>
      <c r="EW916" s="129"/>
    </row>
    <row r="917" spans="1:153" ht="2.25" customHeight="1">
      <c r="A917" s="50"/>
      <c r="B917" s="321" t="s">
        <v>122</v>
      </c>
      <c r="C917" s="322"/>
      <c r="D917" s="322"/>
      <c r="E917" s="322"/>
      <c r="F917" s="322"/>
      <c r="G917" s="322"/>
      <c r="H917" s="322"/>
      <c r="I917" s="322"/>
      <c r="J917" s="322"/>
      <c r="K917" s="322"/>
      <c r="L917" s="322"/>
      <c r="M917" s="322"/>
      <c r="N917" s="322"/>
      <c r="O917" s="322"/>
      <c r="P917" s="322"/>
      <c r="Q917" s="322"/>
      <c r="R917" s="59"/>
      <c r="S917" s="291"/>
      <c r="T917" s="291"/>
      <c r="U917" s="296"/>
      <c r="V917" s="297"/>
      <c r="W917" s="297"/>
      <c r="X917" s="297"/>
      <c r="Y917" s="297"/>
      <c r="Z917" s="297"/>
      <c r="AA917" s="297"/>
      <c r="AB917" s="297"/>
      <c r="AC917" s="297"/>
      <c r="AD917" s="297"/>
      <c r="AE917" s="297"/>
      <c r="AF917" s="297"/>
      <c r="AG917" s="117"/>
      <c r="AH917" s="114"/>
      <c r="AI917" s="307"/>
      <c r="AJ917" s="308"/>
      <c r="AK917" s="308"/>
      <c r="AL917" s="308"/>
      <c r="AM917" s="308"/>
      <c r="AN917" s="308"/>
      <c r="AO917" s="308"/>
      <c r="AP917" s="308"/>
      <c r="AQ917" s="308"/>
      <c r="AR917" s="308"/>
      <c r="AS917" s="308"/>
      <c r="AT917" s="308"/>
      <c r="AU917" s="308"/>
      <c r="AV917" s="308"/>
      <c r="AW917" s="308"/>
      <c r="AX917" s="308"/>
      <c r="AY917" s="308"/>
      <c r="AZ917" s="308"/>
      <c r="BA917" s="308"/>
      <c r="BB917" s="308"/>
      <c r="BC917" s="308"/>
      <c r="BD917" s="308"/>
      <c r="BE917" s="308"/>
      <c r="BF917" s="308"/>
      <c r="BG917" s="308"/>
      <c r="BH917" s="308"/>
      <c r="BI917" s="308"/>
      <c r="BJ917" s="309"/>
      <c r="BK917" s="200"/>
      <c r="BL917" s="129"/>
      <c r="BM917" s="160"/>
      <c r="BN917" s="129"/>
      <c r="BO917" s="129"/>
      <c r="BP917" s="129"/>
      <c r="BQ917" s="129"/>
      <c r="BR917" s="129"/>
      <c r="BS917" s="129"/>
      <c r="BT917" s="129"/>
      <c r="BU917" s="129"/>
      <c r="BV917" s="129"/>
      <c r="BW917" s="129"/>
      <c r="BX917" s="129"/>
      <c r="BY917" s="129"/>
      <c r="BZ917" s="129"/>
      <c r="CA917" s="129"/>
      <c r="CB917" s="129"/>
      <c r="CC917" s="129"/>
      <c r="CD917" s="129"/>
      <c r="CE917" s="129"/>
      <c r="CF917" s="129"/>
      <c r="CG917" s="129"/>
      <c r="CH917" s="129"/>
      <c r="CI917" s="129"/>
      <c r="CJ917" s="129"/>
      <c r="CK917" s="129"/>
      <c r="CL917" s="129"/>
      <c r="CM917" s="129"/>
      <c r="CN917" s="129"/>
      <c r="CO917" s="129"/>
      <c r="CP917" s="129"/>
      <c r="CQ917" s="129"/>
      <c r="CR917" s="129"/>
      <c r="CS917" s="129"/>
      <c r="CT917" s="129"/>
      <c r="CU917" s="129"/>
      <c r="CV917" s="129"/>
      <c r="CW917" s="129"/>
      <c r="CX917" s="129"/>
      <c r="CY917" s="129"/>
      <c r="CZ917" s="129"/>
      <c r="DA917" s="129"/>
      <c r="DB917" s="129"/>
      <c r="DC917" s="129"/>
      <c r="DD917" s="129"/>
      <c r="DE917" s="129"/>
      <c r="DF917" s="129"/>
      <c r="DG917" s="129"/>
      <c r="DH917" s="129"/>
      <c r="DI917" s="129"/>
      <c r="DJ917" s="129"/>
      <c r="DK917" s="129"/>
      <c r="DL917" s="129"/>
      <c r="DM917" s="129"/>
      <c r="DN917" s="129"/>
      <c r="DO917" s="129"/>
      <c r="DP917" s="129"/>
      <c r="DQ917" s="129"/>
      <c r="DR917" s="129"/>
      <c r="DS917" s="129"/>
      <c r="DT917" s="129"/>
      <c r="DU917" s="129"/>
      <c r="DV917" s="129"/>
      <c r="DW917" s="129"/>
      <c r="DX917" s="129"/>
      <c r="DY917" s="129"/>
      <c r="DZ917" s="129"/>
      <c r="EA917" s="129"/>
      <c r="EB917" s="129"/>
      <c r="EC917" s="129"/>
      <c r="ED917" s="129"/>
      <c r="EE917" s="129"/>
      <c r="EF917" s="129"/>
      <c r="EG917" s="129"/>
      <c r="EH917" s="129"/>
      <c r="EI917" s="129"/>
      <c r="EJ917" s="129"/>
      <c r="EK917" s="129"/>
      <c r="EL917" s="129"/>
      <c r="EM917" s="129"/>
      <c r="EN917" s="129"/>
      <c r="EO917" s="129"/>
      <c r="EP917" s="129"/>
      <c r="EQ917" s="129"/>
      <c r="ER917" s="129"/>
      <c r="ES917" s="129"/>
      <c r="ET917" s="129"/>
      <c r="EU917" s="129"/>
      <c r="EV917" s="129"/>
      <c r="EW917" s="129"/>
    </row>
    <row r="918" spans="1:153" ht="19.5" customHeight="1">
      <c r="A918" s="45"/>
      <c r="B918" s="323"/>
      <c r="C918" s="324"/>
      <c r="D918" s="324"/>
      <c r="E918" s="324"/>
      <c r="F918" s="324"/>
      <c r="G918" s="324"/>
      <c r="H918" s="324"/>
      <c r="I918" s="324"/>
      <c r="J918" s="324"/>
      <c r="K918" s="324"/>
      <c r="L918" s="324"/>
      <c r="M918" s="324"/>
      <c r="N918" s="324"/>
      <c r="O918" s="324"/>
      <c r="P918" s="324"/>
      <c r="Q918" s="324"/>
      <c r="R918" s="310" t="s">
        <v>3381</v>
      </c>
      <c r="S918" s="310"/>
      <c r="T918" s="311"/>
      <c r="U918" s="294"/>
      <c r="V918" s="312"/>
      <c r="W918" s="313"/>
      <c r="X918" s="313"/>
      <c r="Y918" s="313"/>
      <c r="Z918" s="313"/>
      <c r="AA918" s="313"/>
      <c r="AB918" s="313"/>
      <c r="AC918" s="313"/>
      <c r="AD918" s="313"/>
      <c r="AE918" s="313"/>
      <c r="AF918" s="314"/>
      <c r="AG918" s="122"/>
      <c r="AH918" s="115" t="s">
        <v>0</v>
      </c>
      <c r="AI918" s="307"/>
      <c r="AJ918" s="308"/>
      <c r="AK918" s="308"/>
      <c r="AL918" s="308"/>
      <c r="AM918" s="308"/>
      <c r="AN918" s="308"/>
      <c r="AO918" s="308"/>
      <c r="AP918" s="308"/>
      <c r="AQ918" s="308"/>
      <c r="AR918" s="308"/>
      <c r="AS918" s="308"/>
      <c r="AT918" s="308"/>
      <c r="AU918" s="308"/>
      <c r="AV918" s="308"/>
      <c r="AW918" s="308"/>
      <c r="AX918" s="308"/>
      <c r="AY918" s="308"/>
      <c r="AZ918" s="308"/>
      <c r="BA918" s="308"/>
      <c r="BB918" s="308"/>
      <c r="BC918" s="308"/>
      <c r="BD918" s="308"/>
      <c r="BE918" s="308"/>
      <c r="BF918" s="308"/>
      <c r="BG918" s="308"/>
      <c r="BH918" s="308"/>
      <c r="BI918" s="308"/>
      <c r="BJ918" s="309"/>
      <c r="BK918" s="200"/>
      <c r="BL918" s="130" t="str">
        <f>IF(BM918&lt;&gt;"","●","")</f>
        <v/>
      </c>
      <c r="BM918" s="132"/>
      <c r="BN918" s="129"/>
      <c r="BO918" s="129"/>
      <c r="BP918" s="129"/>
      <c r="BQ918" s="129"/>
      <c r="BR918" s="129"/>
      <c r="BS918" s="129"/>
      <c r="BT918" s="129"/>
      <c r="BU918" s="129"/>
      <c r="BV918" s="129"/>
      <c r="BW918" s="129"/>
      <c r="BX918" s="129"/>
      <c r="BY918" s="129"/>
      <c r="BZ918" s="129"/>
      <c r="CA918" s="129"/>
      <c r="CB918" s="129"/>
      <c r="CC918" s="129"/>
      <c r="CD918" s="129"/>
      <c r="CE918" s="129"/>
      <c r="CF918" s="129"/>
      <c r="CG918" s="129"/>
      <c r="CH918" s="129"/>
      <c r="CI918" s="129"/>
      <c r="CJ918" s="129"/>
      <c r="CK918" s="129"/>
      <c r="CL918" s="129"/>
      <c r="CM918" s="129"/>
      <c r="CN918" s="129"/>
      <c r="CO918" s="129"/>
      <c r="CP918" s="129"/>
      <c r="CQ918" s="129"/>
      <c r="CR918" s="129"/>
      <c r="CS918" s="129"/>
      <c r="CT918" s="129"/>
      <c r="CU918" s="129"/>
      <c r="CV918" s="131"/>
      <c r="CW918" s="131"/>
      <c r="CX918" s="131"/>
      <c r="CY918" s="129"/>
      <c r="CZ918" s="129"/>
      <c r="DA918" s="129"/>
      <c r="DB918" s="129"/>
      <c r="DC918" s="129"/>
      <c r="DD918" s="129"/>
      <c r="DE918" s="129"/>
      <c r="DF918" s="129"/>
      <c r="DG918" s="129"/>
      <c r="DH918" s="129"/>
      <c r="DI918" s="129"/>
      <c r="DJ918" s="129"/>
      <c r="DK918" s="129"/>
      <c r="DL918" s="129"/>
      <c r="DM918" s="129"/>
      <c r="DN918" s="129"/>
      <c r="DO918" s="129"/>
      <c r="DP918" s="129"/>
      <c r="DQ918" s="129"/>
      <c r="DR918" s="129"/>
      <c r="DS918" s="129"/>
      <c r="DT918" s="129"/>
      <c r="DU918" s="129"/>
      <c r="DV918" s="129"/>
      <c r="DW918" s="129"/>
      <c r="DX918" s="129"/>
      <c r="DY918" s="129"/>
      <c r="DZ918" s="129"/>
      <c r="EA918" s="129"/>
      <c r="EB918" s="129"/>
      <c r="EC918" s="129"/>
      <c r="ED918" s="129"/>
      <c r="EE918" s="129"/>
      <c r="EF918" s="129"/>
      <c r="EG918" s="129"/>
      <c r="EH918" s="129"/>
      <c r="EI918" s="129"/>
      <c r="EJ918" s="129"/>
      <c r="EK918" s="129"/>
      <c r="EL918" s="129"/>
      <c r="EM918" s="129"/>
      <c r="EN918" s="129"/>
      <c r="EO918" s="129"/>
      <c r="EP918" s="129"/>
      <c r="EQ918" s="129"/>
      <c r="ER918" s="129"/>
      <c r="ES918" s="129"/>
      <c r="ET918" s="129"/>
      <c r="EU918" s="129"/>
      <c r="EV918" s="129"/>
      <c r="EW918" s="129"/>
    </row>
    <row r="919" spans="1:153" ht="2.25" customHeight="1" thickBot="1">
      <c r="A919" s="45"/>
      <c r="B919" s="325"/>
      <c r="C919" s="326"/>
      <c r="D919" s="326"/>
      <c r="E919" s="326"/>
      <c r="F919" s="326"/>
      <c r="G919" s="326"/>
      <c r="H919" s="326"/>
      <c r="I919" s="326"/>
      <c r="J919" s="326"/>
      <c r="K919" s="326"/>
      <c r="L919" s="326"/>
      <c r="M919" s="326"/>
      <c r="N919" s="326"/>
      <c r="O919" s="326"/>
      <c r="P919" s="326"/>
      <c r="Q919" s="326"/>
      <c r="R919" s="60"/>
      <c r="S919" s="126"/>
      <c r="T919" s="126"/>
      <c r="U919" s="299"/>
      <c r="V919" s="298"/>
      <c r="W919" s="298"/>
      <c r="X919" s="298"/>
      <c r="Y919" s="298"/>
      <c r="Z919" s="298"/>
      <c r="AA919" s="298"/>
      <c r="AB919" s="298"/>
      <c r="AC919" s="298"/>
      <c r="AD919" s="298"/>
      <c r="AE919" s="298"/>
      <c r="AF919" s="298"/>
      <c r="AG919" s="121"/>
      <c r="AH919" s="116"/>
      <c r="AI919" s="307"/>
      <c r="AJ919" s="308"/>
      <c r="AK919" s="308"/>
      <c r="AL919" s="308"/>
      <c r="AM919" s="308"/>
      <c r="AN919" s="308"/>
      <c r="AO919" s="308"/>
      <c r="AP919" s="308"/>
      <c r="AQ919" s="308"/>
      <c r="AR919" s="308"/>
      <c r="AS919" s="308"/>
      <c r="AT919" s="308"/>
      <c r="AU919" s="308"/>
      <c r="AV919" s="308"/>
      <c r="AW919" s="308"/>
      <c r="AX919" s="308"/>
      <c r="AY919" s="308"/>
      <c r="AZ919" s="308"/>
      <c r="BA919" s="308"/>
      <c r="BB919" s="308"/>
      <c r="BC919" s="308"/>
      <c r="BD919" s="308"/>
      <c r="BE919" s="308"/>
      <c r="BF919" s="308"/>
      <c r="BG919" s="308"/>
      <c r="BH919" s="308"/>
      <c r="BI919" s="308"/>
      <c r="BJ919" s="309"/>
      <c r="BK919" s="200"/>
      <c r="BL919" s="129"/>
      <c r="BM919" s="160"/>
      <c r="BN919" s="129"/>
      <c r="BO919" s="129"/>
      <c r="BP919" s="129"/>
      <c r="BQ919" s="129"/>
      <c r="BR919" s="129"/>
      <c r="BS919" s="129"/>
      <c r="BT919" s="129"/>
      <c r="BU919" s="129"/>
      <c r="BV919" s="129"/>
      <c r="BW919" s="129"/>
      <c r="BX919" s="129"/>
      <c r="BY919" s="129"/>
      <c r="BZ919" s="129"/>
      <c r="CA919" s="129"/>
      <c r="CB919" s="129"/>
      <c r="CC919" s="129"/>
      <c r="CD919" s="129"/>
      <c r="CE919" s="129"/>
      <c r="CF919" s="129"/>
      <c r="CG919" s="129"/>
      <c r="CH919" s="129"/>
      <c r="CI919" s="129"/>
      <c r="CJ919" s="129"/>
      <c r="CK919" s="129"/>
      <c r="CL919" s="129"/>
      <c r="CM919" s="129"/>
      <c r="CN919" s="129"/>
      <c r="CO919" s="129"/>
      <c r="CP919" s="129"/>
      <c r="CQ919" s="129"/>
      <c r="CR919" s="129"/>
      <c r="CS919" s="129"/>
      <c r="CT919" s="129"/>
      <c r="CU919" s="129"/>
      <c r="CV919" s="129"/>
      <c r="CW919" s="129"/>
      <c r="CX919" s="129"/>
      <c r="CY919" s="129"/>
      <c r="CZ919" s="129"/>
      <c r="DA919" s="129"/>
      <c r="DB919" s="129"/>
      <c r="DC919" s="129"/>
      <c r="DD919" s="129"/>
      <c r="DE919" s="129"/>
      <c r="DF919" s="129"/>
      <c r="DG919" s="129"/>
      <c r="DH919" s="129"/>
      <c r="DI919" s="129"/>
      <c r="DJ919" s="129"/>
      <c r="DK919" s="129"/>
      <c r="DL919" s="129"/>
      <c r="DM919" s="129"/>
      <c r="DN919" s="129"/>
      <c r="DO919" s="129"/>
      <c r="DP919" s="129"/>
      <c r="DQ919" s="129"/>
      <c r="DR919" s="129"/>
      <c r="DS919" s="129"/>
      <c r="DT919" s="129"/>
      <c r="DU919" s="129"/>
      <c r="DV919" s="129"/>
      <c r="DW919" s="129"/>
      <c r="DX919" s="129"/>
      <c r="DY919" s="129"/>
      <c r="DZ919" s="129"/>
      <c r="EA919" s="129"/>
      <c r="EB919" s="129"/>
      <c r="EC919" s="129"/>
      <c r="ED919" s="129"/>
      <c r="EE919" s="129"/>
      <c r="EF919" s="129"/>
      <c r="EG919" s="129"/>
      <c r="EH919" s="129"/>
      <c r="EI919" s="129"/>
      <c r="EJ919" s="129"/>
      <c r="EK919" s="129"/>
      <c r="EL919" s="129"/>
      <c r="EM919" s="129"/>
      <c r="EN919" s="129"/>
      <c r="EO919" s="129"/>
      <c r="EP919" s="129"/>
      <c r="EQ919" s="129"/>
      <c r="ER919" s="129"/>
      <c r="ES919" s="129"/>
      <c r="ET919" s="129"/>
      <c r="EU919" s="129"/>
      <c r="EV919" s="129"/>
      <c r="EW919" s="129"/>
    </row>
    <row r="920" spans="1:153" ht="2.25" customHeight="1">
      <c r="A920" s="50"/>
      <c r="B920" s="291"/>
      <c r="C920" s="291"/>
      <c r="D920" s="291"/>
      <c r="E920" s="291"/>
      <c r="F920" s="136"/>
      <c r="G920" s="291"/>
      <c r="H920" s="291"/>
      <c r="I920" s="291"/>
      <c r="J920" s="291"/>
      <c r="K920" s="291"/>
      <c r="L920" s="291"/>
      <c r="M920" s="291"/>
      <c r="N920" s="291"/>
      <c r="O920" s="291"/>
      <c r="P920" s="291"/>
      <c r="Q920" s="291"/>
      <c r="R920" s="291"/>
      <c r="S920" s="291"/>
      <c r="T920" s="291"/>
      <c r="U920" s="296"/>
      <c r="V920" s="297"/>
      <c r="W920" s="297"/>
      <c r="X920" s="297"/>
      <c r="Y920" s="297"/>
      <c r="Z920" s="297"/>
      <c r="AA920" s="297"/>
      <c r="AB920" s="297"/>
      <c r="AC920" s="297"/>
      <c r="AD920" s="297"/>
      <c r="AE920" s="297"/>
      <c r="AF920" s="297"/>
      <c r="AG920" s="117"/>
      <c r="AH920" s="114"/>
      <c r="AI920" s="307"/>
      <c r="AJ920" s="308"/>
      <c r="AK920" s="308"/>
      <c r="AL920" s="308"/>
      <c r="AM920" s="308"/>
      <c r="AN920" s="308"/>
      <c r="AO920" s="308"/>
      <c r="AP920" s="308"/>
      <c r="AQ920" s="308"/>
      <c r="AR920" s="308"/>
      <c r="AS920" s="308"/>
      <c r="AT920" s="308"/>
      <c r="AU920" s="308"/>
      <c r="AV920" s="308"/>
      <c r="AW920" s="308"/>
      <c r="AX920" s="308"/>
      <c r="AY920" s="308"/>
      <c r="AZ920" s="308"/>
      <c r="BA920" s="308"/>
      <c r="BB920" s="308"/>
      <c r="BC920" s="308"/>
      <c r="BD920" s="308"/>
      <c r="BE920" s="308"/>
      <c r="BF920" s="308"/>
      <c r="BG920" s="308"/>
      <c r="BH920" s="308"/>
      <c r="BI920" s="308"/>
      <c r="BJ920" s="309"/>
      <c r="BK920" s="200"/>
      <c r="BL920" s="129"/>
      <c r="BM920" s="160"/>
      <c r="BN920" s="129"/>
      <c r="BO920" s="129"/>
      <c r="BP920" s="129"/>
      <c r="BQ920" s="129"/>
      <c r="BR920" s="129"/>
      <c r="BS920" s="129"/>
      <c r="BT920" s="129"/>
      <c r="BU920" s="129"/>
      <c r="BV920" s="129"/>
      <c r="BW920" s="129"/>
      <c r="BX920" s="129"/>
      <c r="BY920" s="129"/>
      <c r="BZ920" s="129"/>
      <c r="CA920" s="129"/>
      <c r="CB920" s="129"/>
      <c r="CC920" s="129"/>
      <c r="CD920" s="129"/>
      <c r="CE920" s="129"/>
      <c r="CF920" s="129"/>
      <c r="CG920" s="129"/>
      <c r="CH920" s="129"/>
      <c r="CI920" s="129"/>
      <c r="CJ920" s="129"/>
      <c r="CK920" s="129"/>
      <c r="CL920" s="129"/>
      <c r="CM920" s="129"/>
      <c r="CN920" s="129"/>
      <c r="CO920" s="129"/>
      <c r="CP920" s="129"/>
      <c r="CQ920" s="129"/>
      <c r="CR920" s="129"/>
      <c r="CS920" s="129"/>
      <c r="CT920" s="129"/>
      <c r="CU920" s="129"/>
      <c r="CV920" s="129"/>
      <c r="CW920" s="129"/>
      <c r="CX920" s="129"/>
      <c r="CY920" s="129"/>
      <c r="CZ920" s="129"/>
      <c r="DA920" s="129"/>
      <c r="DB920" s="129"/>
      <c r="DC920" s="129"/>
      <c r="DD920" s="129"/>
      <c r="DE920" s="129"/>
      <c r="DF920" s="129"/>
      <c r="DG920" s="129"/>
      <c r="DH920" s="129"/>
      <c r="DI920" s="129"/>
      <c r="DJ920" s="129"/>
      <c r="DK920" s="129"/>
      <c r="DL920" s="129"/>
      <c r="DM920" s="129"/>
      <c r="DN920" s="129"/>
      <c r="DO920" s="129"/>
      <c r="DP920" s="129"/>
      <c r="DQ920" s="129"/>
      <c r="DR920" s="129"/>
      <c r="DS920" s="129"/>
      <c r="DT920" s="129"/>
      <c r="DU920" s="129"/>
      <c r="DV920" s="129"/>
      <c r="DW920" s="129"/>
      <c r="DX920" s="129"/>
      <c r="DY920" s="129"/>
      <c r="DZ920" s="129"/>
      <c r="EA920" s="129"/>
      <c r="EB920" s="129"/>
      <c r="EC920" s="129"/>
      <c r="ED920" s="129"/>
      <c r="EE920" s="129"/>
      <c r="EF920" s="129"/>
      <c r="EG920" s="129"/>
      <c r="EH920" s="129"/>
      <c r="EI920" s="129"/>
      <c r="EJ920" s="129"/>
      <c r="EK920" s="129"/>
      <c r="EL920" s="129"/>
      <c r="EM920" s="129"/>
      <c r="EN920" s="129"/>
      <c r="EO920" s="129"/>
      <c r="EP920" s="129"/>
      <c r="EQ920" s="129"/>
      <c r="ER920" s="129"/>
      <c r="ES920" s="129"/>
      <c r="ET920" s="129"/>
      <c r="EU920" s="129"/>
      <c r="EV920" s="129"/>
      <c r="EW920" s="129"/>
    </row>
    <row r="921" spans="1:153" ht="19.5" customHeight="1">
      <c r="A921" s="45"/>
      <c r="B921" s="126" t="s">
        <v>42</v>
      </c>
      <c r="C921" s="126"/>
      <c r="D921" s="126"/>
      <c r="E921" s="126"/>
      <c r="F921" s="137"/>
      <c r="G921" s="126"/>
      <c r="H921" s="126"/>
      <c r="I921" s="126"/>
      <c r="J921" s="126"/>
      <c r="K921" s="126"/>
      <c r="L921" s="126"/>
      <c r="M921" s="126"/>
      <c r="N921" s="126"/>
      <c r="O921" s="126"/>
      <c r="P921" s="126"/>
      <c r="Q921" s="126"/>
      <c r="R921" s="310" t="s">
        <v>3382</v>
      </c>
      <c r="S921" s="310"/>
      <c r="T921" s="311"/>
      <c r="U921" s="294"/>
      <c r="V921" s="312"/>
      <c r="W921" s="313"/>
      <c r="X921" s="313"/>
      <c r="Y921" s="313"/>
      <c r="Z921" s="313"/>
      <c r="AA921" s="313"/>
      <c r="AB921" s="313"/>
      <c r="AC921" s="313"/>
      <c r="AD921" s="313"/>
      <c r="AE921" s="313"/>
      <c r="AF921" s="314"/>
      <c r="AG921" s="122"/>
      <c r="AH921" s="115" t="s">
        <v>0</v>
      </c>
      <c r="AI921" s="307"/>
      <c r="AJ921" s="308"/>
      <c r="AK921" s="308"/>
      <c r="AL921" s="308"/>
      <c r="AM921" s="308"/>
      <c r="AN921" s="308"/>
      <c r="AO921" s="308"/>
      <c r="AP921" s="308"/>
      <c r="AQ921" s="308"/>
      <c r="AR921" s="308"/>
      <c r="AS921" s="308"/>
      <c r="AT921" s="308"/>
      <c r="AU921" s="308"/>
      <c r="AV921" s="308"/>
      <c r="AW921" s="308"/>
      <c r="AX921" s="308"/>
      <c r="AY921" s="308"/>
      <c r="AZ921" s="308"/>
      <c r="BA921" s="308"/>
      <c r="BB921" s="308"/>
      <c r="BC921" s="308"/>
      <c r="BD921" s="308"/>
      <c r="BE921" s="308"/>
      <c r="BF921" s="308"/>
      <c r="BG921" s="308"/>
      <c r="BH921" s="308"/>
      <c r="BI921" s="308"/>
      <c r="BJ921" s="309"/>
      <c r="BK921" s="200"/>
      <c r="BL921" s="130" t="str">
        <f>IF(BM921&lt;&gt;"","●","")</f>
        <v/>
      </c>
      <c r="BM921" s="132"/>
      <c r="BN921" s="129"/>
      <c r="BO921" s="129"/>
      <c r="BP921" s="129"/>
      <c r="BQ921" s="129"/>
      <c r="BR921" s="129"/>
      <c r="BS921" s="129"/>
      <c r="BT921" s="129"/>
      <c r="BU921" s="129"/>
      <c r="BV921" s="129"/>
      <c r="BW921" s="129"/>
      <c r="BX921" s="129"/>
      <c r="BY921" s="129"/>
      <c r="BZ921" s="129"/>
      <c r="CA921" s="129"/>
      <c r="CB921" s="129"/>
      <c r="CC921" s="129"/>
      <c r="CD921" s="129"/>
      <c r="CE921" s="129"/>
      <c r="CF921" s="129"/>
      <c r="CG921" s="129"/>
      <c r="CH921" s="129"/>
      <c r="CI921" s="129"/>
      <c r="CJ921" s="129"/>
      <c r="CK921" s="129"/>
      <c r="CL921" s="129"/>
      <c r="CM921" s="129"/>
      <c r="CN921" s="129"/>
      <c r="CO921" s="129"/>
      <c r="CP921" s="129"/>
      <c r="CQ921" s="129"/>
      <c r="CR921" s="129"/>
      <c r="CS921" s="129"/>
      <c r="CT921" s="129"/>
      <c r="CU921" s="129"/>
      <c r="CV921" s="131"/>
      <c r="CW921" s="131"/>
      <c r="CX921" s="131"/>
      <c r="CY921" s="129"/>
      <c r="CZ921" s="129"/>
      <c r="DA921" s="129"/>
      <c r="DB921" s="129"/>
      <c r="DC921" s="129"/>
      <c r="DD921" s="129"/>
      <c r="DE921" s="129"/>
      <c r="DF921" s="129"/>
      <c r="DG921" s="129"/>
      <c r="DH921" s="129"/>
      <c r="DI921" s="129"/>
      <c r="DJ921" s="129"/>
      <c r="DK921" s="129"/>
      <c r="DL921" s="129"/>
      <c r="DM921" s="129"/>
      <c r="DN921" s="129"/>
      <c r="DO921" s="129"/>
      <c r="DP921" s="129"/>
      <c r="DQ921" s="129"/>
      <c r="DR921" s="129"/>
      <c r="DS921" s="129"/>
      <c r="DT921" s="129"/>
      <c r="DU921" s="129"/>
      <c r="DV921" s="129"/>
      <c r="DW921" s="129"/>
      <c r="DX921" s="129"/>
      <c r="DY921" s="129"/>
      <c r="DZ921" s="129"/>
      <c r="EA921" s="129"/>
      <c r="EB921" s="129"/>
      <c r="EC921" s="129"/>
      <c r="ED921" s="129"/>
      <c r="EE921" s="129"/>
      <c r="EF921" s="129"/>
      <c r="EG921" s="129"/>
      <c r="EH921" s="129"/>
      <c r="EI921" s="129"/>
      <c r="EJ921" s="129"/>
      <c r="EK921" s="129"/>
      <c r="EL921" s="129"/>
      <c r="EM921" s="129"/>
      <c r="EN921" s="129"/>
      <c r="EO921" s="129"/>
      <c r="EP921" s="129"/>
      <c r="EQ921" s="129"/>
      <c r="ER921" s="129"/>
      <c r="ES921" s="129"/>
      <c r="ET921" s="129"/>
      <c r="EU921" s="129"/>
      <c r="EV921" s="129"/>
      <c r="EW921" s="129"/>
    </row>
    <row r="922" spans="1:153" ht="2.25" customHeight="1" thickBot="1">
      <c r="A922" s="47"/>
      <c r="B922" s="37"/>
      <c r="C922" s="127"/>
      <c r="D922" s="127"/>
      <c r="E922" s="127"/>
      <c r="F922" s="134"/>
      <c r="G922" s="127"/>
      <c r="H922" s="127"/>
      <c r="I922" s="127"/>
      <c r="J922" s="127"/>
      <c r="K922" s="127"/>
      <c r="L922" s="127"/>
      <c r="M922" s="127"/>
      <c r="N922" s="127"/>
      <c r="O922" s="127"/>
      <c r="P922" s="127"/>
      <c r="Q922" s="127"/>
      <c r="R922" s="127"/>
      <c r="S922" s="127"/>
      <c r="T922" s="128"/>
      <c r="U922" s="299"/>
      <c r="V922" s="298"/>
      <c r="W922" s="298"/>
      <c r="X922" s="298"/>
      <c r="Y922" s="298"/>
      <c r="Z922" s="298"/>
      <c r="AA922" s="298"/>
      <c r="AB922" s="298"/>
      <c r="AC922" s="298"/>
      <c r="AD922" s="298"/>
      <c r="AE922" s="298"/>
      <c r="AF922" s="298"/>
      <c r="AG922" s="121"/>
      <c r="AH922" s="116"/>
      <c r="AI922" s="307"/>
      <c r="AJ922" s="308"/>
      <c r="AK922" s="308"/>
      <c r="AL922" s="308"/>
      <c r="AM922" s="308"/>
      <c r="AN922" s="308"/>
      <c r="AO922" s="308"/>
      <c r="AP922" s="308"/>
      <c r="AQ922" s="308"/>
      <c r="AR922" s="308"/>
      <c r="AS922" s="308"/>
      <c r="AT922" s="308"/>
      <c r="AU922" s="308"/>
      <c r="AV922" s="308"/>
      <c r="AW922" s="308"/>
      <c r="AX922" s="308"/>
      <c r="AY922" s="308"/>
      <c r="AZ922" s="308"/>
      <c r="BA922" s="308"/>
      <c r="BB922" s="308"/>
      <c r="BC922" s="308"/>
      <c r="BD922" s="308"/>
      <c r="BE922" s="308"/>
      <c r="BF922" s="308"/>
      <c r="BG922" s="308"/>
      <c r="BH922" s="308"/>
      <c r="BI922" s="308"/>
      <c r="BJ922" s="309"/>
      <c r="BK922" s="200"/>
      <c r="BL922" s="129"/>
      <c r="BM922" s="160"/>
      <c r="BN922" s="129"/>
      <c r="BO922" s="129"/>
      <c r="BP922" s="129"/>
      <c r="BQ922" s="129"/>
      <c r="BR922" s="129"/>
      <c r="BS922" s="129"/>
      <c r="BT922" s="129"/>
      <c r="BU922" s="129"/>
      <c r="BV922" s="129"/>
      <c r="BW922" s="129"/>
      <c r="BX922" s="129"/>
      <c r="BY922" s="129"/>
      <c r="BZ922" s="129"/>
      <c r="CA922" s="129"/>
      <c r="CB922" s="129"/>
      <c r="CC922" s="129"/>
      <c r="CD922" s="129"/>
      <c r="CE922" s="129"/>
      <c r="CF922" s="129"/>
      <c r="CG922" s="129"/>
      <c r="CH922" s="129"/>
      <c r="CI922" s="129"/>
      <c r="CJ922" s="129"/>
      <c r="CK922" s="129"/>
      <c r="CL922" s="129"/>
      <c r="CM922" s="129"/>
      <c r="CN922" s="129"/>
      <c r="CO922" s="129"/>
      <c r="CP922" s="129"/>
      <c r="CQ922" s="129"/>
      <c r="CR922" s="129"/>
      <c r="CS922" s="129"/>
      <c r="CT922" s="129"/>
      <c r="CU922" s="129"/>
      <c r="CV922" s="129"/>
      <c r="CW922" s="129"/>
      <c r="CX922" s="129"/>
      <c r="CY922" s="129"/>
      <c r="CZ922" s="129"/>
      <c r="DA922" s="129"/>
      <c r="DB922" s="129"/>
      <c r="DC922" s="129"/>
      <c r="DD922" s="129"/>
      <c r="DE922" s="129"/>
      <c r="DF922" s="129"/>
      <c r="DG922" s="129"/>
      <c r="DH922" s="129"/>
      <c r="DI922" s="129"/>
      <c r="DJ922" s="129"/>
      <c r="DK922" s="129"/>
      <c r="DL922" s="129"/>
      <c r="DM922" s="129"/>
      <c r="DN922" s="129"/>
      <c r="DO922" s="129"/>
      <c r="DP922" s="129"/>
      <c r="DQ922" s="129"/>
      <c r="DR922" s="129"/>
      <c r="DS922" s="129"/>
      <c r="DT922" s="129"/>
      <c r="DU922" s="129"/>
      <c r="DV922" s="129"/>
      <c r="DW922" s="129"/>
      <c r="DX922" s="129"/>
      <c r="DY922" s="129"/>
      <c r="DZ922" s="129"/>
      <c r="EA922" s="129"/>
      <c r="EB922" s="129"/>
      <c r="EC922" s="129"/>
      <c r="ED922" s="129"/>
      <c r="EE922" s="129"/>
      <c r="EF922" s="129"/>
      <c r="EG922" s="129"/>
      <c r="EH922" s="129"/>
      <c r="EI922" s="129"/>
      <c r="EJ922" s="129"/>
      <c r="EK922" s="129"/>
      <c r="EL922" s="129"/>
      <c r="EM922" s="129"/>
      <c r="EN922" s="129"/>
      <c r="EO922" s="129"/>
      <c r="EP922" s="129"/>
      <c r="EQ922" s="129"/>
      <c r="ER922" s="129"/>
      <c r="ES922" s="129"/>
      <c r="ET922" s="129"/>
      <c r="EU922" s="129"/>
      <c r="EV922" s="129"/>
      <c r="EW922" s="129"/>
    </row>
    <row r="923" spans="1:153" ht="2.25" customHeight="1">
      <c r="A923" s="135"/>
      <c r="B923" s="291"/>
      <c r="C923" s="291"/>
      <c r="D923" s="291"/>
      <c r="E923" s="291"/>
      <c r="F923" s="136"/>
      <c r="G923" s="291"/>
      <c r="H923" s="291"/>
      <c r="I923" s="291"/>
      <c r="J923" s="291"/>
      <c r="K923" s="291"/>
      <c r="L923" s="291"/>
      <c r="M923" s="291"/>
      <c r="N923" s="291"/>
      <c r="O923" s="291"/>
      <c r="P923" s="291"/>
      <c r="Q923" s="291"/>
      <c r="R923" s="291"/>
      <c r="S923" s="291"/>
      <c r="T923" s="291"/>
      <c r="U923" s="296"/>
      <c r="V923" s="297"/>
      <c r="W923" s="297"/>
      <c r="X923" s="297"/>
      <c r="Y923" s="297"/>
      <c r="Z923" s="297"/>
      <c r="AA923" s="297"/>
      <c r="AB923" s="297"/>
      <c r="AC923" s="297"/>
      <c r="AD923" s="297"/>
      <c r="AE923" s="297"/>
      <c r="AF923" s="297"/>
      <c r="AG923" s="117"/>
      <c r="AH923" s="114"/>
      <c r="AI923" s="296"/>
      <c r="AJ923" s="297"/>
      <c r="AK923" s="297"/>
      <c r="AL923" s="297"/>
      <c r="AM923" s="297"/>
      <c r="AN923" s="297"/>
      <c r="AO923" s="297"/>
      <c r="AP923" s="297"/>
      <c r="AQ923" s="297"/>
      <c r="AR923" s="297"/>
      <c r="AS923" s="297"/>
      <c r="AT923" s="297"/>
      <c r="AU923" s="117"/>
      <c r="AV923" s="114"/>
      <c r="AW923" s="297"/>
      <c r="AX923" s="297"/>
      <c r="AY923" s="297"/>
      <c r="AZ923" s="297"/>
      <c r="BA923" s="297"/>
      <c r="BB923" s="297"/>
      <c r="BC923" s="297"/>
      <c r="BD923" s="297"/>
      <c r="BE923" s="297"/>
      <c r="BF923" s="297"/>
      <c r="BG923" s="297"/>
      <c r="BH923" s="297"/>
      <c r="BI923" s="117"/>
      <c r="BJ923" s="114"/>
      <c r="BK923" s="200"/>
      <c r="BL923" s="129"/>
      <c r="BM923" s="160"/>
      <c r="BN923" s="129"/>
      <c r="BO923" s="129"/>
      <c r="BP923" s="129"/>
      <c r="BQ923" s="129"/>
      <c r="BR923" s="129"/>
      <c r="BS923" s="129"/>
      <c r="BT923" s="129"/>
      <c r="BU923" s="129"/>
      <c r="BV923" s="129"/>
      <c r="BW923" s="129"/>
      <c r="BX923" s="129"/>
      <c r="BY923" s="129"/>
      <c r="BZ923" s="129"/>
      <c r="CA923" s="129"/>
      <c r="CB923" s="129"/>
      <c r="CC923" s="129"/>
      <c r="CD923" s="129"/>
      <c r="CE923" s="129"/>
      <c r="CF923" s="129"/>
      <c r="CG923" s="129"/>
      <c r="CH923" s="129"/>
      <c r="CI923" s="129"/>
      <c r="CJ923" s="129"/>
      <c r="CK923" s="129"/>
      <c r="CL923" s="129"/>
      <c r="CM923" s="129"/>
      <c r="CN923" s="129"/>
      <c r="CO923" s="129"/>
      <c r="CP923" s="129"/>
      <c r="CQ923" s="129"/>
      <c r="CR923" s="129"/>
      <c r="CS923" s="129"/>
      <c r="CT923" s="129"/>
      <c r="CU923" s="129"/>
      <c r="CV923" s="129"/>
      <c r="CW923" s="129"/>
      <c r="CX923" s="129"/>
      <c r="CY923" s="129"/>
      <c r="CZ923" s="129"/>
      <c r="DA923" s="129"/>
      <c r="DB923" s="129"/>
      <c r="DC923" s="129"/>
      <c r="DD923" s="129"/>
      <c r="DE923" s="129"/>
      <c r="DF923" s="129"/>
      <c r="DG923" s="129"/>
      <c r="DH923" s="129"/>
      <c r="DI923" s="129"/>
      <c r="DJ923" s="129"/>
      <c r="DK923" s="129"/>
      <c r="DL923" s="129"/>
      <c r="DM923" s="129"/>
      <c r="DN923" s="129"/>
      <c r="DO923" s="129"/>
      <c r="DP923" s="129"/>
      <c r="DQ923" s="129"/>
      <c r="DR923" s="129"/>
      <c r="DS923" s="129"/>
      <c r="DT923" s="129"/>
      <c r="DU923" s="129"/>
      <c r="DV923" s="129"/>
      <c r="DW923" s="129"/>
      <c r="DX923" s="129"/>
      <c r="DY923" s="129"/>
      <c r="DZ923" s="129"/>
      <c r="EA923" s="129"/>
      <c r="EB923" s="129"/>
      <c r="EC923" s="129"/>
      <c r="ED923" s="129"/>
      <c r="EE923" s="129"/>
      <c r="EF923" s="129"/>
      <c r="EG923" s="129"/>
      <c r="EH923" s="129"/>
      <c r="EI923" s="129"/>
      <c r="EJ923" s="129"/>
      <c r="EK923" s="129"/>
      <c r="EL923" s="129"/>
      <c r="EM923" s="129"/>
      <c r="EN923" s="129"/>
      <c r="EO923" s="129"/>
      <c r="EP923" s="129"/>
      <c r="EQ923" s="129"/>
      <c r="ER923" s="129"/>
      <c r="ES923" s="129"/>
      <c r="ET923" s="129"/>
      <c r="EU923" s="129"/>
      <c r="EV923" s="129"/>
      <c r="EW923" s="129"/>
    </row>
    <row r="924" spans="1:153" ht="19.5" customHeight="1">
      <c r="A924" s="133" t="s">
        <v>1111</v>
      </c>
      <c r="B924" s="126"/>
      <c r="C924" s="126"/>
      <c r="D924" s="126"/>
      <c r="E924" s="126"/>
      <c r="F924" s="137"/>
      <c r="G924" s="126"/>
      <c r="H924" s="126"/>
      <c r="I924" s="126"/>
      <c r="J924" s="126"/>
      <c r="K924" s="126"/>
      <c r="L924" s="126"/>
      <c r="M924" s="126"/>
      <c r="N924" s="126"/>
      <c r="O924" s="126"/>
      <c r="P924" s="126"/>
      <c r="Q924" s="126"/>
      <c r="R924" s="310" t="s">
        <v>3383</v>
      </c>
      <c r="S924" s="310"/>
      <c r="T924" s="311"/>
      <c r="U924" s="294"/>
      <c r="V924" s="312"/>
      <c r="W924" s="313"/>
      <c r="X924" s="313"/>
      <c r="Y924" s="313"/>
      <c r="Z924" s="313"/>
      <c r="AA924" s="313"/>
      <c r="AB924" s="313"/>
      <c r="AC924" s="313"/>
      <c r="AD924" s="313"/>
      <c r="AE924" s="313"/>
      <c r="AF924" s="314"/>
      <c r="AG924" s="120"/>
      <c r="AH924" s="115" t="s">
        <v>6391</v>
      </c>
      <c r="AI924" s="118"/>
      <c r="AJ924" s="312"/>
      <c r="AK924" s="313"/>
      <c r="AL924" s="313"/>
      <c r="AM924" s="313"/>
      <c r="AN924" s="313"/>
      <c r="AO924" s="313"/>
      <c r="AP924" s="313"/>
      <c r="AQ924" s="313"/>
      <c r="AR924" s="313"/>
      <c r="AS924" s="313"/>
      <c r="AT924" s="314"/>
      <c r="AU924" s="120"/>
      <c r="AV924" s="115" t="s">
        <v>6392</v>
      </c>
      <c r="AW924" s="119"/>
      <c r="AX924" s="312"/>
      <c r="AY924" s="313"/>
      <c r="AZ924" s="313"/>
      <c r="BA924" s="313"/>
      <c r="BB924" s="313"/>
      <c r="BC924" s="313"/>
      <c r="BD924" s="313"/>
      <c r="BE924" s="313"/>
      <c r="BF924" s="313"/>
      <c r="BG924" s="313"/>
      <c r="BH924" s="314"/>
      <c r="BI924" s="122"/>
      <c r="BJ924" s="115" t="s">
        <v>2</v>
      </c>
      <c r="BK924" s="200"/>
      <c r="BL924" s="130" t="str">
        <f>IF(BM924&lt;&gt;"","●","")</f>
        <v/>
      </c>
      <c r="BM924" s="132" t="str">
        <f>IF(OR(AND(OR(V924=0,V924=""),OR(AJ924&gt;0,AX924&gt;0)),AND(OR(V924&gt;0,AX924&gt;0),OR(AJ924=0,AJ924="")),AND(OR(V924&gt;0,AJ924&gt;0),OR(AX924=0,AX924=""))),"「レセプト件数」、「算定日数」、「算定回数」のいずれかが「0」か「空白」となっていますが、それ以外が1以上となっています。正しいレセプト件数・算定日数・算定回数をご記入ください。",IF(OR(V924&gt;AJ924,V924&gt;AX924),"「算定日数」あるいは「算定回数」が「レセプト件数」よりも小さくなっています。算定レセプトにおける算定日数・算定回数をご記入ください。",IF(AJ924&gt;AX924,"「算定回数」が「算定日数」よりも小さくなっています。算定日数における算定回数をご記入ください。","")))</f>
        <v/>
      </c>
      <c r="BN924" s="129"/>
      <c r="BO924" s="129"/>
      <c r="BP924" s="129"/>
      <c r="BQ924" s="129"/>
      <c r="BR924" s="129"/>
      <c r="BS924" s="129"/>
      <c r="BT924" s="129"/>
      <c r="BU924" s="129"/>
      <c r="BV924" s="129"/>
      <c r="BW924" s="129"/>
      <c r="BX924" s="129"/>
      <c r="BY924" s="129"/>
      <c r="BZ924" s="129"/>
      <c r="CA924" s="129"/>
      <c r="CB924" s="129"/>
      <c r="CC924" s="129"/>
      <c r="CD924" s="129"/>
      <c r="CE924" s="129"/>
      <c r="CF924" s="129"/>
      <c r="CG924" s="129"/>
      <c r="CH924" s="129"/>
      <c r="CI924" s="129"/>
      <c r="CJ924" s="129"/>
      <c r="CK924" s="129"/>
      <c r="CL924" s="129"/>
      <c r="CM924" s="129"/>
      <c r="CN924" s="129"/>
      <c r="CO924" s="129"/>
      <c r="CP924" s="129"/>
      <c r="CQ924" s="129"/>
      <c r="CR924" s="129"/>
      <c r="CS924" s="129"/>
      <c r="CT924" s="129"/>
      <c r="CU924" s="129"/>
      <c r="CV924" s="131"/>
      <c r="CW924" s="131"/>
      <c r="CX924" s="131"/>
      <c r="CY924" s="129"/>
      <c r="CZ924" s="129"/>
      <c r="DA924" s="129"/>
      <c r="DB924" s="129"/>
      <c r="DC924" s="129"/>
      <c r="DD924" s="129"/>
      <c r="DE924" s="129"/>
      <c r="DF924" s="129"/>
      <c r="DG924" s="129"/>
      <c r="DH924" s="129"/>
      <c r="DI924" s="129"/>
      <c r="DJ924" s="129"/>
      <c r="DK924" s="129"/>
      <c r="DL924" s="129"/>
      <c r="DM924" s="129"/>
      <c r="DN924" s="129"/>
      <c r="DO924" s="129"/>
      <c r="DP924" s="129"/>
      <c r="DQ924" s="129"/>
      <c r="DR924" s="129"/>
      <c r="DS924" s="129"/>
      <c r="DT924" s="129"/>
      <c r="DU924" s="129"/>
      <c r="DV924" s="129"/>
      <c r="DW924" s="129"/>
      <c r="DX924" s="129"/>
      <c r="DY924" s="129"/>
      <c r="DZ924" s="129"/>
      <c r="EA924" s="129"/>
      <c r="EB924" s="129"/>
      <c r="EC924" s="129"/>
      <c r="ED924" s="129"/>
      <c r="EE924" s="129"/>
      <c r="EF924" s="129"/>
      <c r="EG924" s="129"/>
      <c r="EH924" s="129"/>
      <c r="EI924" s="129"/>
      <c r="EJ924" s="129"/>
      <c r="EK924" s="129"/>
      <c r="EL924" s="129"/>
      <c r="EM924" s="129"/>
      <c r="EN924" s="129"/>
      <c r="EO924" s="129"/>
      <c r="EP924" s="129"/>
      <c r="EQ924" s="129"/>
      <c r="ER924" s="129"/>
      <c r="ES924" s="129"/>
      <c r="ET924" s="129"/>
      <c r="EU924" s="129"/>
      <c r="EV924" s="129"/>
      <c r="EW924" s="129"/>
    </row>
    <row r="925" spans="1:153" ht="2.25" customHeight="1" thickBot="1">
      <c r="A925" s="133"/>
      <c r="B925" s="126"/>
      <c r="C925" s="126"/>
      <c r="D925" s="126"/>
      <c r="E925" s="126"/>
      <c r="F925" s="137"/>
      <c r="G925" s="126"/>
      <c r="H925" s="126"/>
      <c r="I925" s="126"/>
      <c r="J925" s="126"/>
      <c r="K925" s="126"/>
      <c r="L925" s="126"/>
      <c r="M925" s="126"/>
      <c r="N925" s="126"/>
      <c r="O925" s="126"/>
      <c r="P925" s="126"/>
      <c r="Q925" s="126"/>
      <c r="R925" s="126"/>
      <c r="S925" s="126"/>
      <c r="T925" s="126"/>
      <c r="U925" s="299"/>
      <c r="V925" s="298"/>
      <c r="W925" s="298"/>
      <c r="X925" s="298"/>
      <c r="Y925" s="298"/>
      <c r="Z925" s="298"/>
      <c r="AA925" s="298"/>
      <c r="AB925" s="298"/>
      <c r="AC925" s="298"/>
      <c r="AD925" s="298"/>
      <c r="AE925" s="298"/>
      <c r="AF925" s="298"/>
      <c r="AG925" s="121"/>
      <c r="AH925" s="116"/>
      <c r="AI925" s="299"/>
      <c r="AJ925" s="298"/>
      <c r="AK925" s="298"/>
      <c r="AL925" s="298"/>
      <c r="AM925" s="298"/>
      <c r="AN925" s="298"/>
      <c r="AO925" s="298"/>
      <c r="AP925" s="298"/>
      <c r="AQ925" s="298"/>
      <c r="AR925" s="298"/>
      <c r="AS925" s="298"/>
      <c r="AT925" s="298"/>
      <c r="AU925" s="121"/>
      <c r="AV925" s="116"/>
      <c r="AW925" s="298"/>
      <c r="AX925" s="298"/>
      <c r="AY925" s="298"/>
      <c r="AZ925" s="298"/>
      <c r="BA925" s="298"/>
      <c r="BB925" s="298"/>
      <c r="BC925" s="298"/>
      <c r="BD925" s="298"/>
      <c r="BE925" s="298"/>
      <c r="BF925" s="298"/>
      <c r="BG925" s="298"/>
      <c r="BH925" s="298"/>
      <c r="BI925" s="121"/>
      <c r="BJ925" s="116"/>
      <c r="BK925" s="200"/>
      <c r="BL925" s="129"/>
      <c r="BM925" s="160"/>
      <c r="BN925" s="129"/>
      <c r="BO925" s="129"/>
      <c r="BP925" s="129"/>
      <c r="BQ925" s="129"/>
      <c r="BR925" s="129"/>
      <c r="BS925" s="129"/>
      <c r="BT925" s="129"/>
      <c r="BU925" s="129"/>
      <c r="BV925" s="129"/>
      <c r="BW925" s="129"/>
      <c r="BX925" s="129"/>
      <c r="BY925" s="129"/>
      <c r="BZ925" s="129"/>
      <c r="CA925" s="129"/>
      <c r="CB925" s="129"/>
      <c r="CC925" s="129"/>
      <c r="CD925" s="129"/>
      <c r="CE925" s="129"/>
      <c r="CF925" s="129"/>
      <c r="CG925" s="129"/>
      <c r="CH925" s="129"/>
      <c r="CI925" s="129"/>
      <c r="CJ925" s="129"/>
      <c r="CK925" s="129"/>
      <c r="CL925" s="129"/>
      <c r="CM925" s="129"/>
      <c r="CN925" s="129"/>
      <c r="CO925" s="129"/>
      <c r="CP925" s="129"/>
      <c r="CQ925" s="129"/>
      <c r="CR925" s="129"/>
      <c r="CS925" s="129"/>
      <c r="CT925" s="129"/>
      <c r="CU925" s="129"/>
      <c r="CV925" s="129"/>
      <c r="CW925" s="129"/>
      <c r="CX925" s="129"/>
      <c r="CY925" s="129"/>
      <c r="CZ925" s="129"/>
      <c r="DA925" s="129"/>
      <c r="DB925" s="129"/>
      <c r="DC925" s="129"/>
      <c r="DD925" s="129"/>
      <c r="DE925" s="129"/>
      <c r="DF925" s="129"/>
      <c r="DG925" s="129"/>
      <c r="DH925" s="129"/>
      <c r="DI925" s="129"/>
      <c r="DJ925" s="129"/>
      <c r="DK925" s="129"/>
      <c r="DL925" s="129"/>
      <c r="DM925" s="129"/>
      <c r="DN925" s="129"/>
      <c r="DO925" s="129"/>
      <c r="DP925" s="129"/>
      <c r="DQ925" s="129"/>
      <c r="DR925" s="129"/>
      <c r="DS925" s="129"/>
      <c r="DT925" s="129"/>
      <c r="DU925" s="129"/>
      <c r="DV925" s="129"/>
      <c r="DW925" s="129"/>
      <c r="DX925" s="129"/>
      <c r="DY925" s="129"/>
      <c r="DZ925" s="129"/>
      <c r="EA925" s="129"/>
      <c r="EB925" s="129"/>
      <c r="EC925" s="129"/>
      <c r="ED925" s="129"/>
      <c r="EE925" s="129"/>
      <c r="EF925" s="129"/>
      <c r="EG925" s="129"/>
      <c r="EH925" s="129"/>
      <c r="EI925" s="129"/>
      <c r="EJ925" s="129"/>
      <c r="EK925" s="129"/>
      <c r="EL925" s="129"/>
      <c r="EM925" s="129"/>
      <c r="EN925" s="129"/>
      <c r="EO925" s="129"/>
      <c r="EP925" s="129"/>
      <c r="EQ925" s="129"/>
      <c r="ER925" s="129"/>
      <c r="ES925" s="129"/>
      <c r="ET925" s="129"/>
      <c r="EU925" s="129"/>
      <c r="EV925" s="129"/>
      <c r="EW925" s="129"/>
    </row>
    <row r="926" spans="1:153" ht="2.25" customHeight="1">
      <c r="A926" s="321" t="s">
        <v>1112</v>
      </c>
      <c r="B926" s="322"/>
      <c r="C926" s="322"/>
      <c r="D926" s="322"/>
      <c r="E926" s="322"/>
      <c r="F926" s="322"/>
      <c r="G926" s="322"/>
      <c r="H926" s="322"/>
      <c r="I926" s="322"/>
      <c r="J926" s="322"/>
      <c r="K926" s="322"/>
      <c r="L926" s="322"/>
      <c r="M926" s="322"/>
      <c r="N926" s="322"/>
      <c r="O926" s="322"/>
      <c r="P926" s="322"/>
      <c r="Q926" s="322"/>
      <c r="R926" s="59"/>
      <c r="S926" s="291"/>
      <c r="T926" s="61"/>
      <c r="U926" s="296"/>
      <c r="V926" s="297"/>
      <c r="W926" s="297"/>
      <c r="X926" s="297"/>
      <c r="Y926" s="297"/>
      <c r="Z926" s="297"/>
      <c r="AA926" s="297"/>
      <c r="AB926" s="297"/>
      <c r="AC926" s="297"/>
      <c r="AD926" s="297"/>
      <c r="AE926" s="297"/>
      <c r="AF926" s="297"/>
      <c r="AG926" s="117"/>
      <c r="AH926" s="114"/>
      <c r="AI926" s="349"/>
      <c r="AJ926" s="343"/>
      <c r="AK926" s="343"/>
      <c r="AL926" s="343"/>
      <c r="AM926" s="343"/>
      <c r="AN926" s="343"/>
      <c r="AO926" s="343"/>
      <c r="AP926" s="343"/>
      <c r="AQ926" s="343"/>
      <c r="AR926" s="343"/>
      <c r="AS926" s="343"/>
      <c r="AT926" s="343"/>
      <c r="AU926" s="343"/>
      <c r="AV926" s="350"/>
      <c r="AW926" s="297"/>
      <c r="AX926" s="297"/>
      <c r="AY926" s="297"/>
      <c r="AZ926" s="297"/>
      <c r="BA926" s="297"/>
      <c r="BB926" s="297"/>
      <c r="BC926" s="297"/>
      <c r="BD926" s="297"/>
      <c r="BE926" s="297"/>
      <c r="BF926" s="297"/>
      <c r="BG926" s="297"/>
      <c r="BH926" s="297"/>
      <c r="BI926" s="117"/>
      <c r="BJ926" s="114"/>
      <c r="BK926" s="200"/>
      <c r="BL926" s="129"/>
      <c r="BM926" s="160"/>
      <c r="BN926" s="129"/>
      <c r="BO926" s="129"/>
      <c r="BP926" s="129"/>
      <c r="BQ926" s="129"/>
      <c r="BR926" s="129"/>
      <c r="BS926" s="129"/>
      <c r="BT926" s="129"/>
      <c r="BU926" s="129"/>
      <c r="BV926" s="129"/>
      <c r="BW926" s="129"/>
      <c r="BX926" s="129"/>
      <c r="BY926" s="129"/>
      <c r="BZ926" s="129"/>
      <c r="CA926" s="129"/>
      <c r="CB926" s="129"/>
      <c r="CC926" s="129"/>
      <c r="CD926" s="129"/>
      <c r="CE926" s="129"/>
      <c r="CF926" s="129"/>
      <c r="CG926" s="129"/>
      <c r="CH926" s="129"/>
      <c r="CI926" s="129"/>
      <c r="CJ926" s="129"/>
      <c r="CK926" s="129"/>
      <c r="CL926" s="129"/>
      <c r="CM926" s="129"/>
      <c r="CN926" s="129"/>
      <c r="CO926" s="129"/>
      <c r="CP926" s="129"/>
      <c r="CQ926" s="129"/>
      <c r="CR926" s="129"/>
      <c r="CS926" s="129"/>
      <c r="CT926" s="129"/>
      <c r="CU926" s="129"/>
      <c r="CV926" s="129"/>
      <c r="CW926" s="129"/>
      <c r="CX926" s="129"/>
      <c r="CY926" s="129"/>
      <c r="CZ926" s="129"/>
      <c r="DA926" s="129"/>
      <c r="DB926" s="129"/>
      <c r="DC926" s="129"/>
      <c r="DD926" s="129"/>
      <c r="DE926" s="129"/>
      <c r="DF926" s="129"/>
      <c r="DG926" s="129"/>
      <c r="DH926" s="129"/>
      <c r="DI926" s="129"/>
      <c r="DJ926" s="129"/>
      <c r="DK926" s="129"/>
      <c r="DL926" s="129"/>
      <c r="DM926" s="129"/>
      <c r="DN926" s="129"/>
      <c r="DO926" s="129"/>
      <c r="DP926" s="129"/>
      <c r="DQ926" s="129"/>
      <c r="DR926" s="129"/>
      <c r="DS926" s="129"/>
      <c r="DT926" s="129"/>
      <c r="DU926" s="129"/>
      <c r="DV926" s="129"/>
      <c r="DW926" s="129"/>
      <c r="DX926" s="129"/>
      <c r="DY926" s="129"/>
      <c r="DZ926" s="129"/>
      <c r="EA926" s="129"/>
      <c r="EB926" s="129"/>
      <c r="EC926" s="129"/>
      <c r="ED926" s="129"/>
      <c r="EE926" s="129"/>
      <c r="EF926" s="129"/>
      <c r="EG926" s="129"/>
      <c r="EH926" s="129"/>
      <c r="EI926" s="129"/>
      <c r="EJ926" s="129"/>
      <c r="EK926" s="129"/>
      <c r="EL926" s="129"/>
      <c r="EM926" s="129"/>
      <c r="EN926" s="129"/>
      <c r="EO926" s="129"/>
      <c r="EP926" s="129"/>
      <c r="EQ926" s="129"/>
      <c r="ER926" s="129"/>
      <c r="ES926" s="129"/>
      <c r="ET926" s="129"/>
      <c r="EU926" s="129"/>
      <c r="EV926" s="129"/>
      <c r="EW926" s="129"/>
    </row>
    <row r="927" spans="1:153" ht="19.5" customHeight="1">
      <c r="A927" s="323"/>
      <c r="B927" s="324"/>
      <c r="C927" s="324"/>
      <c r="D927" s="324"/>
      <c r="E927" s="324"/>
      <c r="F927" s="324"/>
      <c r="G927" s="324"/>
      <c r="H927" s="324"/>
      <c r="I927" s="324"/>
      <c r="J927" s="324"/>
      <c r="K927" s="324"/>
      <c r="L927" s="324"/>
      <c r="M927" s="324"/>
      <c r="N927" s="324"/>
      <c r="O927" s="324"/>
      <c r="P927" s="324"/>
      <c r="Q927" s="324"/>
      <c r="R927" s="310" t="s">
        <v>3384</v>
      </c>
      <c r="S927" s="310"/>
      <c r="T927" s="311"/>
      <c r="U927" s="294"/>
      <c r="V927" s="312"/>
      <c r="W927" s="313"/>
      <c r="X927" s="313"/>
      <c r="Y927" s="313"/>
      <c r="Z927" s="313"/>
      <c r="AA927" s="313"/>
      <c r="AB927" s="313"/>
      <c r="AC927" s="313"/>
      <c r="AD927" s="313"/>
      <c r="AE927" s="313"/>
      <c r="AF927" s="314"/>
      <c r="AG927" s="122"/>
      <c r="AH927" s="115" t="s">
        <v>0</v>
      </c>
      <c r="AI927" s="341"/>
      <c r="AJ927" s="342"/>
      <c r="AK927" s="342"/>
      <c r="AL927" s="342"/>
      <c r="AM927" s="342"/>
      <c r="AN927" s="342"/>
      <c r="AO927" s="342"/>
      <c r="AP927" s="342"/>
      <c r="AQ927" s="342"/>
      <c r="AR927" s="342"/>
      <c r="AS927" s="342"/>
      <c r="AT927" s="342"/>
      <c r="AU927" s="342"/>
      <c r="AV927" s="351"/>
      <c r="AW927" s="295"/>
      <c r="AX927" s="312"/>
      <c r="AY927" s="313"/>
      <c r="AZ927" s="313"/>
      <c r="BA927" s="313"/>
      <c r="BB927" s="313"/>
      <c r="BC927" s="313"/>
      <c r="BD927" s="313"/>
      <c r="BE927" s="313"/>
      <c r="BF927" s="313"/>
      <c r="BG927" s="313"/>
      <c r="BH927" s="314"/>
      <c r="BI927" s="122"/>
      <c r="BJ927" s="115" t="s">
        <v>2</v>
      </c>
      <c r="BK927" s="200"/>
      <c r="BL927" s="130" t="str">
        <f>IF(BM927&lt;&gt;"","●","")</f>
        <v/>
      </c>
      <c r="BM927" s="132" t="str">
        <f>IF(OR(AND(OR(V927=0,V927=""),AX927&gt;0),AND(V927&gt;0,OR(AX927=0,AX927=""))),"「レセプト件数」、「算定回数」のいずれかが「0」か「空白」となっていますが、それ以外が1以上となっています。正しいレセプト件数・算定回数をご記入ください。",IF(OR(V927&gt;AX927),"「算定回数」が「レセプト件数」よりも小さくなっています。算定レセプトにおける算定回数をご記入ください。",""))</f>
        <v/>
      </c>
      <c r="BN927" s="129"/>
      <c r="BO927" s="129"/>
      <c r="BP927" s="129"/>
      <c r="BQ927" s="129"/>
      <c r="BR927" s="129"/>
      <c r="BS927" s="129"/>
      <c r="BT927" s="129"/>
      <c r="BU927" s="129"/>
      <c r="BV927" s="129"/>
      <c r="BW927" s="129"/>
      <c r="BX927" s="129"/>
      <c r="BY927" s="129"/>
      <c r="BZ927" s="129"/>
      <c r="CA927" s="129"/>
      <c r="CB927" s="129"/>
      <c r="CC927" s="129"/>
      <c r="CD927" s="129"/>
      <c r="CE927" s="129"/>
      <c r="CF927" s="129"/>
      <c r="CG927" s="129"/>
      <c r="CH927" s="129"/>
      <c r="CI927" s="129"/>
      <c r="CJ927" s="129"/>
      <c r="CK927" s="129"/>
      <c r="CL927" s="129"/>
      <c r="CM927" s="129"/>
      <c r="CN927" s="129"/>
      <c r="CO927" s="129"/>
      <c r="CP927" s="129"/>
      <c r="CQ927" s="129"/>
      <c r="CR927" s="129"/>
      <c r="CS927" s="129"/>
      <c r="CT927" s="129"/>
      <c r="CU927" s="129"/>
      <c r="CV927" s="131"/>
      <c r="CW927" s="131"/>
      <c r="CX927" s="131"/>
      <c r="CY927" s="129"/>
      <c r="CZ927" s="129"/>
      <c r="DA927" s="129"/>
      <c r="DB927" s="129"/>
      <c r="DC927" s="129"/>
      <c r="DD927" s="129"/>
      <c r="DE927" s="129"/>
      <c r="DF927" s="129"/>
      <c r="DG927" s="129"/>
      <c r="DH927" s="129"/>
      <c r="DI927" s="129"/>
      <c r="DJ927" s="129"/>
      <c r="DK927" s="129"/>
      <c r="DL927" s="129"/>
      <c r="DM927" s="129"/>
      <c r="DN927" s="129"/>
      <c r="DO927" s="129"/>
      <c r="DP927" s="129"/>
      <c r="DQ927" s="129"/>
      <c r="DR927" s="129"/>
      <c r="DS927" s="129"/>
      <c r="DT927" s="129"/>
      <c r="DU927" s="129"/>
      <c r="DV927" s="129"/>
      <c r="DW927" s="129"/>
      <c r="DX927" s="129"/>
      <c r="DY927" s="129"/>
      <c r="DZ927" s="129"/>
      <c r="EA927" s="129"/>
      <c r="EB927" s="129"/>
      <c r="EC927" s="129"/>
      <c r="ED927" s="129"/>
      <c r="EE927" s="129"/>
      <c r="EF927" s="129"/>
      <c r="EG927" s="129"/>
      <c r="EH927" s="129"/>
      <c r="EI927" s="129"/>
      <c r="EJ927" s="129"/>
      <c r="EK927" s="129"/>
      <c r="EL927" s="129"/>
      <c r="EM927" s="129"/>
      <c r="EN927" s="129"/>
      <c r="EO927" s="129"/>
      <c r="EP927" s="129"/>
      <c r="EQ927" s="129"/>
      <c r="ER927" s="129"/>
      <c r="ES927" s="129"/>
      <c r="ET927" s="129"/>
      <c r="EU927" s="129"/>
      <c r="EV927" s="129"/>
      <c r="EW927" s="129"/>
    </row>
    <row r="928" spans="1:153" ht="2.25" customHeight="1" thickBot="1">
      <c r="A928" s="325"/>
      <c r="B928" s="326"/>
      <c r="C928" s="326"/>
      <c r="D928" s="326"/>
      <c r="E928" s="326"/>
      <c r="F928" s="326"/>
      <c r="G928" s="326"/>
      <c r="H928" s="326"/>
      <c r="I928" s="326"/>
      <c r="J928" s="326"/>
      <c r="K928" s="326"/>
      <c r="L928" s="326"/>
      <c r="M928" s="326"/>
      <c r="N928" s="326"/>
      <c r="O928" s="326"/>
      <c r="P928" s="326"/>
      <c r="Q928" s="326"/>
      <c r="R928" s="60"/>
      <c r="S928" s="127"/>
      <c r="T928" s="128"/>
      <c r="U928" s="299"/>
      <c r="V928" s="298"/>
      <c r="W928" s="298"/>
      <c r="X928" s="298"/>
      <c r="Y928" s="298"/>
      <c r="Z928" s="298"/>
      <c r="AA928" s="298"/>
      <c r="AB928" s="298"/>
      <c r="AC928" s="298"/>
      <c r="AD928" s="298"/>
      <c r="AE928" s="298"/>
      <c r="AF928" s="298"/>
      <c r="AG928" s="121"/>
      <c r="AH928" s="116"/>
      <c r="AI928" s="352"/>
      <c r="AJ928" s="353"/>
      <c r="AK928" s="353"/>
      <c r="AL928" s="353"/>
      <c r="AM928" s="353"/>
      <c r="AN928" s="353"/>
      <c r="AO928" s="353"/>
      <c r="AP928" s="353"/>
      <c r="AQ928" s="353"/>
      <c r="AR928" s="353"/>
      <c r="AS928" s="353"/>
      <c r="AT928" s="353"/>
      <c r="AU928" s="353"/>
      <c r="AV928" s="354"/>
      <c r="AW928" s="298"/>
      <c r="AX928" s="298"/>
      <c r="AY928" s="298"/>
      <c r="AZ928" s="298"/>
      <c r="BA928" s="298"/>
      <c r="BB928" s="298"/>
      <c r="BC928" s="298"/>
      <c r="BD928" s="298"/>
      <c r="BE928" s="298"/>
      <c r="BF928" s="298"/>
      <c r="BG928" s="298"/>
      <c r="BH928" s="298"/>
      <c r="BI928" s="121"/>
      <c r="BJ928" s="116"/>
      <c r="BK928" s="200"/>
      <c r="BL928" s="129"/>
      <c r="BM928" s="160"/>
      <c r="BN928" s="129"/>
      <c r="BO928" s="129"/>
      <c r="BP928" s="129"/>
      <c r="BQ928" s="129"/>
      <c r="BR928" s="129"/>
      <c r="BS928" s="129"/>
      <c r="BT928" s="129"/>
      <c r="BU928" s="129"/>
      <c r="BV928" s="129"/>
      <c r="BW928" s="129"/>
      <c r="BX928" s="129"/>
      <c r="BY928" s="129"/>
      <c r="BZ928" s="129"/>
      <c r="CA928" s="129"/>
      <c r="CB928" s="129"/>
      <c r="CC928" s="129"/>
      <c r="CD928" s="129"/>
      <c r="CE928" s="129"/>
      <c r="CF928" s="129"/>
      <c r="CG928" s="129"/>
      <c r="CH928" s="129"/>
      <c r="CI928" s="129"/>
      <c r="CJ928" s="129"/>
      <c r="CK928" s="129"/>
      <c r="CL928" s="129"/>
      <c r="CM928" s="129"/>
      <c r="CN928" s="129"/>
      <c r="CO928" s="129"/>
      <c r="CP928" s="129"/>
      <c r="CQ928" s="129"/>
      <c r="CR928" s="129"/>
      <c r="CS928" s="129"/>
      <c r="CT928" s="129"/>
      <c r="CU928" s="129"/>
      <c r="CV928" s="129"/>
      <c r="CW928" s="129"/>
      <c r="CX928" s="129"/>
      <c r="CY928" s="129"/>
      <c r="CZ928" s="129"/>
      <c r="DA928" s="129"/>
      <c r="DB928" s="129"/>
      <c r="DC928" s="129"/>
      <c r="DD928" s="129"/>
      <c r="DE928" s="129"/>
      <c r="DF928" s="129"/>
      <c r="DG928" s="129"/>
      <c r="DH928" s="129"/>
      <c r="DI928" s="129"/>
      <c r="DJ928" s="129"/>
      <c r="DK928" s="129"/>
      <c r="DL928" s="129"/>
      <c r="DM928" s="129"/>
      <c r="DN928" s="129"/>
      <c r="DO928" s="129"/>
      <c r="DP928" s="129"/>
      <c r="DQ928" s="129"/>
      <c r="DR928" s="129"/>
      <c r="DS928" s="129"/>
      <c r="DT928" s="129"/>
      <c r="DU928" s="129"/>
      <c r="DV928" s="129"/>
      <c r="DW928" s="129"/>
      <c r="DX928" s="129"/>
      <c r="DY928" s="129"/>
      <c r="DZ928" s="129"/>
      <c r="EA928" s="129"/>
      <c r="EB928" s="129"/>
      <c r="EC928" s="129"/>
      <c r="ED928" s="129"/>
      <c r="EE928" s="129"/>
      <c r="EF928" s="129"/>
      <c r="EG928" s="129"/>
      <c r="EH928" s="129"/>
      <c r="EI928" s="129"/>
      <c r="EJ928" s="129"/>
      <c r="EK928" s="129"/>
      <c r="EL928" s="129"/>
      <c r="EM928" s="129"/>
      <c r="EN928" s="129"/>
      <c r="EO928" s="129"/>
      <c r="EP928" s="129"/>
      <c r="EQ928" s="129"/>
      <c r="ER928" s="129"/>
      <c r="ES928" s="129"/>
      <c r="ET928" s="129"/>
      <c r="EU928" s="129"/>
      <c r="EV928" s="129"/>
      <c r="EW928" s="129"/>
    </row>
    <row r="929" spans="1:153" ht="2.25" customHeight="1">
      <c r="A929" s="135"/>
      <c r="B929" s="291"/>
      <c r="C929" s="291"/>
      <c r="D929" s="291"/>
      <c r="E929" s="291"/>
      <c r="F929" s="136"/>
      <c r="G929" s="291"/>
      <c r="H929" s="291"/>
      <c r="I929" s="291"/>
      <c r="J929" s="291"/>
      <c r="K929" s="291"/>
      <c r="L929" s="291"/>
      <c r="M929" s="291"/>
      <c r="N929" s="291"/>
      <c r="O929" s="291"/>
      <c r="P929" s="291"/>
      <c r="Q929" s="291"/>
      <c r="R929" s="291"/>
      <c r="S929" s="291"/>
      <c r="T929" s="291"/>
      <c r="U929" s="296"/>
      <c r="V929" s="297"/>
      <c r="W929" s="297"/>
      <c r="X929" s="297"/>
      <c r="Y929" s="297"/>
      <c r="Z929" s="297"/>
      <c r="AA929" s="297"/>
      <c r="AB929" s="297"/>
      <c r="AC929" s="297"/>
      <c r="AD929" s="297"/>
      <c r="AE929" s="297"/>
      <c r="AF929" s="297"/>
      <c r="AG929" s="117"/>
      <c r="AH929" s="114"/>
      <c r="AI929" s="296"/>
      <c r="AJ929" s="297"/>
      <c r="AK929" s="297"/>
      <c r="AL929" s="297"/>
      <c r="AM929" s="297"/>
      <c r="AN929" s="297"/>
      <c r="AO929" s="297"/>
      <c r="AP929" s="297"/>
      <c r="AQ929" s="297"/>
      <c r="AR929" s="297"/>
      <c r="AS929" s="297"/>
      <c r="AT929" s="297"/>
      <c r="AU929" s="117"/>
      <c r="AV929" s="114"/>
      <c r="AW929" s="297"/>
      <c r="AX929" s="297"/>
      <c r="AY929" s="297"/>
      <c r="AZ929" s="297"/>
      <c r="BA929" s="297"/>
      <c r="BB929" s="297"/>
      <c r="BC929" s="297"/>
      <c r="BD929" s="297"/>
      <c r="BE929" s="297"/>
      <c r="BF929" s="297"/>
      <c r="BG929" s="297"/>
      <c r="BH929" s="297"/>
      <c r="BI929" s="117"/>
      <c r="BJ929" s="114"/>
      <c r="BK929" s="200"/>
      <c r="BL929" s="129"/>
      <c r="BM929" s="160"/>
      <c r="BN929" s="129"/>
      <c r="BO929" s="129"/>
      <c r="BP929" s="129"/>
      <c r="BQ929" s="129"/>
      <c r="BR929" s="129"/>
      <c r="BS929" s="129"/>
      <c r="BT929" s="129"/>
      <c r="BU929" s="129"/>
      <c r="BV929" s="129"/>
      <c r="BW929" s="129"/>
      <c r="BX929" s="129"/>
      <c r="BY929" s="129"/>
      <c r="BZ929" s="129"/>
      <c r="CA929" s="129"/>
      <c r="CB929" s="129"/>
      <c r="CC929" s="129"/>
      <c r="CD929" s="129"/>
      <c r="CE929" s="129"/>
      <c r="CF929" s="129"/>
      <c r="CG929" s="129"/>
      <c r="CH929" s="129"/>
      <c r="CI929" s="129"/>
      <c r="CJ929" s="129"/>
      <c r="CK929" s="129"/>
      <c r="CL929" s="129"/>
      <c r="CM929" s="129"/>
      <c r="CN929" s="129"/>
      <c r="CO929" s="129"/>
      <c r="CP929" s="129"/>
      <c r="CQ929" s="129"/>
      <c r="CR929" s="129"/>
      <c r="CS929" s="129"/>
      <c r="CT929" s="129"/>
      <c r="CU929" s="129"/>
      <c r="CV929" s="129"/>
      <c r="CW929" s="129"/>
      <c r="CX929" s="129"/>
      <c r="CY929" s="129"/>
      <c r="CZ929" s="129"/>
      <c r="DA929" s="129"/>
      <c r="DB929" s="129"/>
      <c r="DC929" s="129"/>
      <c r="DD929" s="129"/>
      <c r="DE929" s="129"/>
      <c r="DF929" s="129"/>
      <c r="DG929" s="129"/>
      <c r="DH929" s="129"/>
      <c r="DI929" s="129"/>
      <c r="DJ929" s="129"/>
      <c r="DK929" s="129"/>
      <c r="DL929" s="129"/>
      <c r="DM929" s="129"/>
      <c r="DN929" s="129"/>
      <c r="DO929" s="129"/>
      <c r="DP929" s="129"/>
      <c r="DQ929" s="129"/>
      <c r="DR929" s="129"/>
      <c r="DS929" s="129"/>
      <c r="DT929" s="129"/>
      <c r="DU929" s="129"/>
      <c r="DV929" s="129"/>
      <c r="DW929" s="129"/>
      <c r="DX929" s="129"/>
      <c r="DY929" s="129"/>
      <c r="DZ929" s="129"/>
      <c r="EA929" s="129"/>
      <c r="EB929" s="129"/>
      <c r="EC929" s="129"/>
      <c r="ED929" s="129"/>
      <c r="EE929" s="129"/>
      <c r="EF929" s="129"/>
      <c r="EG929" s="129"/>
      <c r="EH929" s="129"/>
      <c r="EI929" s="129"/>
      <c r="EJ929" s="129"/>
      <c r="EK929" s="129"/>
      <c r="EL929" s="129"/>
      <c r="EM929" s="129"/>
      <c r="EN929" s="129"/>
      <c r="EO929" s="129"/>
      <c r="EP929" s="129"/>
      <c r="EQ929" s="129"/>
      <c r="ER929" s="129"/>
      <c r="ES929" s="129"/>
      <c r="ET929" s="129"/>
      <c r="EU929" s="129"/>
      <c r="EV929" s="129"/>
      <c r="EW929" s="129"/>
    </row>
    <row r="930" spans="1:153" ht="19.5" customHeight="1">
      <c r="A930" s="133" t="s">
        <v>1113</v>
      </c>
      <c r="B930" s="126"/>
      <c r="C930" s="126"/>
      <c r="D930" s="126"/>
      <c r="E930" s="126"/>
      <c r="F930" s="137"/>
      <c r="G930" s="126"/>
      <c r="H930" s="126"/>
      <c r="I930" s="126"/>
      <c r="J930" s="126"/>
      <c r="K930" s="126"/>
      <c r="L930" s="126"/>
      <c r="M930" s="126"/>
      <c r="N930" s="126"/>
      <c r="O930" s="126"/>
      <c r="P930" s="126"/>
      <c r="Q930" s="126"/>
      <c r="R930" s="310" t="s">
        <v>3385</v>
      </c>
      <c r="S930" s="310"/>
      <c r="T930" s="311"/>
      <c r="U930" s="294"/>
      <c r="V930" s="312"/>
      <c r="W930" s="313"/>
      <c r="X930" s="313"/>
      <c r="Y930" s="313"/>
      <c r="Z930" s="313"/>
      <c r="AA930" s="313"/>
      <c r="AB930" s="313"/>
      <c r="AC930" s="313"/>
      <c r="AD930" s="313"/>
      <c r="AE930" s="313"/>
      <c r="AF930" s="314"/>
      <c r="AG930" s="120"/>
      <c r="AH930" s="115" t="s">
        <v>6388</v>
      </c>
      <c r="AI930" s="118"/>
      <c r="AJ930" s="312"/>
      <c r="AK930" s="313"/>
      <c r="AL930" s="313"/>
      <c r="AM930" s="313"/>
      <c r="AN930" s="313"/>
      <c r="AO930" s="313"/>
      <c r="AP930" s="313"/>
      <c r="AQ930" s="313"/>
      <c r="AR930" s="313"/>
      <c r="AS930" s="313"/>
      <c r="AT930" s="314"/>
      <c r="AU930" s="120"/>
      <c r="AV930" s="115" t="s">
        <v>6389</v>
      </c>
      <c r="AW930" s="119"/>
      <c r="AX930" s="312"/>
      <c r="AY930" s="313"/>
      <c r="AZ930" s="313"/>
      <c r="BA930" s="313"/>
      <c r="BB930" s="313"/>
      <c r="BC930" s="313"/>
      <c r="BD930" s="313"/>
      <c r="BE930" s="313"/>
      <c r="BF930" s="313"/>
      <c r="BG930" s="313"/>
      <c r="BH930" s="314"/>
      <c r="BI930" s="122"/>
      <c r="BJ930" s="115" t="s">
        <v>2</v>
      </c>
      <c r="BK930" s="200"/>
      <c r="BL930" s="130" t="str">
        <f>IF(BM930&lt;&gt;"","●","")</f>
        <v/>
      </c>
      <c r="BM930" s="132" t="str">
        <f>IF(OR(AND(OR(V930=0,V930=""),OR(AJ930&gt;0,AX930&gt;0,V933+V936&gt;0,AJ933+AJ936&gt;0,AX933+AX936&gt;0)),AND(OR(V930&gt;0,AX930&gt;0,V933+V936&gt;0,AJ933+AJ936&gt;0,AX933+AX936&gt;0),OR(AJ930=0,AJ930="")),AND(OR(V930&gt;0,AJ930&gt;0,V933+V936&gt;0,AJ933+AJ936&gt;0,AX933+AX936&gt;0),OR(AX930=0,AX930=""))),"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930&gt;AJ930,V930&gt;AX930),"「算定日数」あるいは「算定回数」が「レセプト件数」よりも小さくなっています。算定レセプトにおける算定日数・算定回数をご記入ください。",IF(AJ930&gt;AX930,"「算定回数」が「算定日数」よりも小さくなっています。算定日数における算定回数をご記入ください。",IF(COUNTIF(BL933:BL936,"●")&gt;0,"内訳の項目に記入内容の見直しが必要な欄があります。メッセージの内容をご確認のうえ、適宜、ご修正ください。",IF(AX930&lt;&gt;AX933+AX936,"当該項目の「算定回数」と、内訳の「算定回数」の合計が一致していません。正しい算定回数をご記入ください。",IF(OR(AJ930&lt;AJ933,AJ930&lt;AJ936,AJ930&gt;AJ933+AJ936),"当該項目の「算定日数」が、内訳の個別の項目の数値を下回っているか、内訳の合計よりも大きくなっています。正しい算定日数をご記入ください。",IF(OR(V930&lt;V933,V930&lt;V936,V930&gt;V933+V936),"当該項目の「レセプト件数」が、内訳の個別の項目の数値を下回っているか、内訳の合計よりも大きくなっています。正しいレセプト件数をご記入ください。","")))))))</f>
        <v/>
      </c>
      <c r="BN930" s="129"/>
      <c r="BO930" s="129"/>
      <c r="BP930" s="129"/>
      <c r="BQ930" s="129"/>
      <c r="BR930" s="129"/>
      <c r="BS930" s="129"/>
      <c r="BT930" s="129"/>
      <c r="BU930" s="129"/>
      <c r="BV930" s="129"/>
      <c r="BW930" s="129"/>
      <c r="BX930" s="129"/>
      <c r="BY930" s="129"/>
      <c r="BZ930" s="129"/>
      <c r="CA930" s="129"/>
      <c r="CB930" s="129"/>
      <c r="CC930" s="129"/>
      <c r="CD930" s="129"/>
      <c r="CE930" s="129"/>
      <c r="CF930" s="129"/>
      <c r="CG930" s="129"/>
      <c r="CH930" s="129"/>
      <c r="CI930" s="129"/>
      <c r="CJ930" s="129"/>
      <c r="CK930" s="129"/>
      <c r="CL930" s="129"/>
      <c r="CM930" s="129"/>
      <c r="CN930" s="129"/>
      <c r="CO930" s="129"/>
      <c r="CP930" s="129"/>
      <c r="CQ930" s="129"/>
      <c r="CR930" s="129"/>
      <c r="CS930" s="129"/>
      <c r="CT930" s="129"/>
      <c r="CU930" s="129"/>
      <c r="CV930" s="131"/>
      <c r="CW930" s="131"/>
      <c r="CX930" s="131"/>
      <c r="CY930" s="129"/>
      <c r="CZ930" s="129"/>
      <c r="DA930" s="129"/>
      <c r="DB930" s="129"/>
      <c r="DC930" s="129"/>
      <c r="DD930" s="129"/>
      <c r="DE930" s="129"/>
      <c r="DF930" s="129"/>
      <c r="DG930" s="129"/>
      <c r="DH930" s="129"/>
      <c r="DI930" s="129"/>
      <c r="DJ930" s="129"/>
      <c r="DK930" s="129"/>
      <c r="DL930" s="129"/>
      <c r="DM930" s="129"/>
      <c r="DN930" s="129"/>
      <c r="DO930" s="129"/>
      <c r="DP930" s="129"/>
      <c r="DQ930" s="129"/>
      <c r="DR930" s="129"/>
      <c r="DS930" s="129"/>
      <c r="DT930" s="129"/>
      <c r="DU930" s="129"/>
      <c r="DV930" s="129"/>
      <c r="DW930" s="129"/>
      <c r="DX930" s="129"/>
      <c r="DY930" s="129"/>
      <c r="DZ930" s="129"/>
      <c r="EA930" s="129"/>
      <c r="EB930" s="129"/>
      <c r="EC930" s="129"/>
      <c r="ED930" s="129"/>
      <c r="EE930" s="129"/>
      <c r="EF930" s="129"/>
      <c r="EG930" s="129"/>
      <c r="EH930" s="129"/>
      <c r="EI930" s="129"/>
      <c r="EJ930" s="129"/>
      <c r="EK930" s="129"/>
      <c r="EL930" s="129"/>
      <c r="EM930" s="129"/>
      <c r="EN930" s="129"/>
      <c r="EO930" s="129"/>
      <c r="EP930" s="129"/>
      <c r="EQ930" s="129"/>
      <c r="ER930" s="129"/>
      <c r="ES930" s="129"/>
      <c r="ET930" s="129"/>
      <c r="EU930" s="129"/>
      <c r="EV930" s="129"/>
      <c r="EW930" s="129"/>
    </row>
    <row r="931" spans="1:153" ht="2.25" customHeight="1" thickBot="1">
      <c r="A931" s="133"/>
      <c r="B931" s="126"/>
      <c r="C931" s="126"/>
      <c r="D931" s="126"/>
      <c r="E931" s="126"/>
      <c r="F931" s="137"/>
      <c r="G931" s="126"/>
      <c r="H931" s="126"/>
      <c r="I931" s="126"/>
      <c r="J931" s="126"/>
      <c r="K931" s="126"/>
      <c r="L931" s="126"/>
      <c r="M931" s="126"/>
      <c r="N931" s="126"/>
      <c r="O931" s="126"/>
      <c r="P931" s="126"/>
      <c r="Q931" s="126"/>
      <c r="R931" s="126"/>
      <c r="S931" s="126"/>
      <c r="T931" s="126"/>
      <c r="U931" s="299"/>
      <c r="V931" s="298"/>
      <c r="W931" s="298"/>
      <c r="X931" s="298"/>
      <c r="Y931" s="298"/>
      <c r="Z931" s="298"/>
      <c r="AA931" s="298"/>
      <c r="AB931" s="298"/>
      <c r="AC931" s="298"/>
      <c r="AD931" s="298"/>
      <c r="AE931" s="298"/>
      <c r="AF931" s="298"/>
      <c r="AG931" s="121"/>
      <c r="AH931" s="116"/>
      <c r="AI931" s="299"/>
      <c r="AJ931" s="298"/>
      <c r="AK931" s="298"/>
      <c r="AL931" s="298"/>
      <c r="AM931" s="298"/>
      <c r="AN931" s="298"/>
      <c r="AO931" s="298"/>
      <c r="AP931" s="298"/>
      <c r="AQ931" s="298"/>
      <c r="AR931" s="298"/>
      <c r="AS931" s="298"/>
      <c r="AT931" s="298"/>
      <c r="AU931" s="121"/>
      <c r="AV931" s="116"/>
      <c r="AW931" s="298"/>
      <c r="AX931" s="298"/>
      <c r="AY931" s="298"/>
      <c r="AZ931" s="298"/>
      <c r="BA931" s="298"/>
      <c r="BB931" s="298"/>
      <c r="BC931" s="298"/>
      <c r="BD931" s="298"/>
      <c r="BE931" s="298"/>
      <c r="BF931" s="298"/>
      <c r="BG931" s="298"/>
      <c r="BH931" s="298"/>
      <c r="BI931" s="121"/>
      <c r="BJ931" s="116"/>
      <c r="BK931" s="200"/>
      <c r="BL931" s="129"/>
      <c r="BM931" s="160"/>
      <c r="BN931" s="129"/>
      <c r="BO931" s="129"/>
      <c r="BP931" s="129"/>
      <c r="BQ931" s="129"/>
      <c r="BR931" s="129"/>
      <c r="BS931" s="129"/>
      <c r="BT931" s="129"/>
      <c r="BU931" s="129"/>
      <c r="BV931" s="129"/>
      <c r="BW931" s="129"/>
      <c r="BX931" s="129"/>
      <c r="BY931" s="129"/>
      <c r="BZ931" s="129"/>
      <c r="CA931" s="129"/>
      <c r="CB931" s="129"/>
      <c r="CC931" s="129"/>
      <c r="CD931" s="129"/>
      <c r="CE931" s="129"/>
      <c r="CF931" s="129"/>
      <c r="CG931" s="129"/>
      <c r="CH931" s="129"/>
      <c r="CI931" s="129"/>
      <c r="CJ931" s="129"/>
      <c r="CK931" s="129"/>
      <c r="CL931" s="129"/>
      <c r="CM931" s="129"/>
      <c r="CN931" s="129"/>
      <c r="CO931" s="129"/>
      <c r="CP931" s="129"/>
      <c r="CQ931" s="129"/>
      <c r="CR931" s="129"/>
      <c r="CS931" s="129"/>
      <c r="CT931" s="129"/>
      <c r="CU931" s="129"/>
      <c r="CV931" s="129"/>
      <c r="CW931" s="129"/>
      <c r="CX931" s="129"/>
      <c r="CY931" s="129"/>
      <c r="CZ931" s="129"/>
      <c r="DA931" s="129"/>
      <c r="DB931" s="129"/>
      <c r="DC931" s="129"/>
      <c r="DD931" s="129"/>
      <c r="DE931" s="129"/>
      <c r="DF931" s="129"/>
      <c r="DG931" s="129"/>
      <c r="DH931" s="129"/>
      <c r="DI931" s="129"/>
      <c r="DJ931" s="129"/>
      <c r="DK931" s="129"/>
      <c r="DL931" s="129"/>
      <c r="DM931" s="129"/>
      <c r="DN931" s="129"/>
      <c r="DO931" s="129"/>
      <c r="DP931" s="129"/>
      <c r="DQ931" s="129"/>
      <c r="DR931" s="129"/>
      <c r="DS931" s="129"/>
      <c r="DT931" s="129"/>
      <c r="DU931" s="129"/>
      <c r="DV931" s="129"/>
      <c r="DW931" s="129"/>
      <c r="DX931" s="129"/>
      <c r="DY931" s="129"/>
      <c r="DZ931" s="129"/>
      <c r="EA931" s="129"/>
      <c r="EB931" s="129"/>
      <c r="EC931" s="129"/>
      <c r="ED931" s="129"/>
      <c r="EE931" s="129"/>
      <c r="EF931" s="129"/>
      <c r="EG931" s="129"/>
      <c r="EH931" s="129"/>
      <c r="EI931" s="129"/>
      <c r="EJ931" s="129"/>
      <c r="EK931" s="129"/>
      <c r="EL931" s="129"/>
      <c r="EM931" s="129"/>
      <c r="EN931" s="129"/>
      <c r="EO931" s="129"/>
      <c r="EP931" s="129"/>
      <c r="EQ931" s="129"/>
      <c r="ER931" s="129"/>
      <c r="ES931" s="129"/>
      <c r="ET931" s="129"/>
      <c r="EU931" s="129"/>
      <c r="EV931" s="129"/>
      <c r="EW931" s="129"/>
    </row>
    <row r="932" spans="1:153" ht="2.25" customHeight="1">
      <c r="A932" s="50"/>
      <c r="B932" s="291"/>
      <c r="C932" s="291"/>
      <c r="D932" s="291"/>
      <c r="E932" s="291"/>
      <c r="F932" s="136"/>
      <c r="G932" s="291"/>
      <c r="H932" s="291"/>
      <c r="I932" s="291"/>
      <c r="J932" s="291"/>
      <c r="K932" s="291"/>
      <c r="L932" s="291"/>
      <c r="M932" s="291"/>
      <c r="N932" s="291"/>
      <c r="O932" s="291"/>
      <c r="P932" s="291"/>
      <c r="Q932" s="291"/>
      <c r="R932" s="291"/>
      <c r="S932" s="291"/>
      <c r="T932" s="291"/>
      <c r="U932" s="296"/>
      <c r="V932" s="297"/>
      <c r="W932" s="297"/>
      <c r="X932" s="297"/>
      <c r="Y932" s="297"/>
      <c r="Z932" s="297"/>
      <c r="AA932" s="297"/>
      <c r="AB932" s="297"/>
      <c r="AC932" s="297"/>
      <c r="AD932" s="297"/>
      <c r="AE932" s="297"/>
      <c r="AF932" s="297"/>
      <c r="AG932" s="117"/>
      <c r="AH932" s="114"/>
      <c r="AI932" s="296"/>
      <c r="AJ932" s="297"/>
      <c r="AK932" s="297"/>
      <c r="AL932" s="297"/>
      <c r="AM932" s="297"/>
      <c r="AN932" s="297"/>
      <c r="AO932" s="297"/>
      <c r="AP932" s="297"/>
      <c r="AQ932" s="297"/>
      <c r="AR932" s="297"/>
      <c r="AS932" s="297"/>
      <c r="AT932" s="297"/>
      <c r="AU932" s="117"/>
      <c r="AV932" s="114"/>
      <c r="AW932" s="297"/>
      <c r="AX932" s="297"/>
      <c r="AY932" s="297"/>
      <c r="AZ932" s="297"/>
      <c r="BA932" s="297"/>
      <c r="BB932" s="297"/>
      <c r="BC932" s="297"/>
      <c r="BD932" s="297"/>
      <c r="BE932" s="297"/>
      <c r="BF932" s="297"/>
      <c r="BG932" s="297"/>
      <c r="BH932" s="297"/>
      <c r="BI932" s="117"/>
      <c r="BJ932" s="114"/>
      <c r="BK932" s="200"/>
      <c r="BL932" s="129"/>
      <c r="BM932" s="160"/>
      <c r="BN932" s="129"/>
      <c r="BO932" s="129"/>
      <c r="BP932" s="129"/>
      <c r="BQ932" s="129"/>
      <c r="BR932" s="129"/>
      <c r="BS932" s="129"/>
      <c r="BT932" s="129"/>
      <c r="BU932" s="129"/>
      <c r="BV932" s="129"/>
      <c r="BW932" s="129"/>
      <c r="BX932" s="129"/>
      <c r="BY932" s="129"/>
      <c r="BZ932" s="129"/>
      <c r="CA932" s="129"/>
      <c r="CB932" s="129"/>
      <c r="CC932" s="129"/>
      <c r="CD932" s="129"/>
      <c r="CE932" s="129"/>
      <c r="CF932" s="129"/>
      <c r="CG932" s="129"/>
      <c r="CH932" s="129"/>
      <c r="CI932" s="129"/>
      <c r="CJ932" s="129"/>
      <c r="CK932" s="129"/>
      <c r="CL932" s="129"/>
      <c r="CM932" s="129"/>
      <c r="CN932" s="129"/>
      <c r="CO932" s="129"/>
      <c r="CP932" s="129"/>
      <c r="CQ932" s="129"/>
      <c r="CR932" s="129"/>
      <c r="CS932" s="129"/>
      <c r="CT932" s="129"/>
      <c r="CU932" s="129"/>
      <c r="CV932" s="129"/>
      <c r="CW932" s="129"/>
      <c r="CX932" s="129"/>
      <c r="CY932" s="129"/>
      <c r="CZ932" s="129"/>
      <c r="DA932" s="129"/>
      <c r="DB932" s="129"/>
      <c r="DC932" s="129"/>
      <c r="DD932" s="129"/>
      <c r="DE932" s="129"/>
      <c r="DF932" s="129"/>
      <c r="DG932" s="129"/>
      <c r="DH932" s="129"/>
      <c r="DI932" s="129"/>
      <c r="DJ932" s="129"/>
      <c r="DK932" s="129"/>
      <c r="DL932" s="129"/>
      <c r="DM932" s="129"/>
      <c r="DN932" s="129"/>
      <c r="DO932" s="129"/>
      <c r="DP932" s="129"/>
      <c r="DQ932" s="129"/>
      <c r="DR932" s="129"/>
      <c r="DS932" s="129"/>
      <c r="DT932" s="129"/>
      <c r="DU932" s="129"/>
      <c r="DV932" s="129"/>
      <c r="DW932" s="129"/>
      <c r="DX932" s="129"/>
      <c r="DY932" s="129"/>
      <c r="DZ932" s="129"/>
      <c r="EA932" s="129"/>
      <c r="EB932" s="129"/>
      <c r="EC932" s="129"/>
      <c r="ED932" s="129"/>
      <c r="EE932" s="129"/>
      <c r="EF932" s="129"/>
      <c r="EG932" s="129"/>
      <c r="EH932" s="129"/>
      <c r="EI932" s="129"/>
      <c r="EJ932" s="129"/>
      <c r="EK932" s="129"/>
      <c r="EL932" s="129"/>
      <c r="EM932" s="129"/>
      <c r="EN932" s="129"/>
      <c r="EO932" s="129"/>
      <c r="EP932" s="129"/>
      <c r="EQ932" s="129"/>
      <c r="ER932" s="129"/>
      <c r="ES932" s="129"/>
      <c r="ET932" s="129"/>
      <c r="EU932" s="129"/>
      <c r="EV932" s="129"/>
      <c r="EW932" s="129"/>
    </row>
    <row r="933" spans="1:153" ht="19.5" customHeight="1">
      <c r="A933" s="45"/>
      <c r="B933" s="126" t="s">
        <v>43</v>
      </c>
      <c r="C933" s="126"/>
      <c r="D933" s="126"/>
      <c r="E933" s="126"/>
      <c r="F933" s="137"/>
      <c r="G933" s="126"/>
      <c r="H933" s="126"/>
      <c r="I933" s="126"/>
      <c r="J933" s="126"/>
      <c r="K933" s="126"/>
      <c r="L933" s="126"/>
      <c r="M933" s="126"/>
      <c r="N933" s="126"/>
      <c r="O933" s="126"/>
      <c r="P933" s="126"/>
      <c r="Q933" s="126"/>
      <c r="R933" s="310" t="s">
        <v>3386</v>
      </c>
      <c r="S933" s="310"/>
      <c r="T933" s="311"/>
      <c r="U933" s="294"/>
      <c r="V933" s="312"/>
      <c r="W933" s="313"/>
      <c r="X933" s="313"/>
      <c r="Y933" s="313"/>
      <c r="Z933" s="313"/>
      <c r="AA933" s="313"/>
      <c r="AB933" s="313"/>
      <c r="AC933" s="313"/>
      <c r="AD933" s="313"/>
      <c r="AE933" s="313"/>
      <c r="AF933" s="314"/>
      <c r="AG933" s="120"/>
      <c r="AH933" s="115" t="s">
        <v>6388</v>
      </c>
      <c r="AI933" s="118"/>
      <c r="AJ933" s="312"/>
      <c r="AK933" s="313"/>
      <c r="AL933" s="313"/>
      <c r="AM933" s="313"/>
      <c r="AN933" s="313"/>
      <c r="AO933" s="313"/>
      <c r="AP933" s="313"/>
      <c r="AQ933" s="313"/>
      <c r="AR933" s="313"/>
      <c r="AS933" s="313"/>
      <c r="AT933" s="314"/>
      <c r="AU933" s="120"/>
      <c r="AV933" s="115" t="s">
        <v>6389</v>
      </c>
      <c r="AW933" s="119"/>
      <c r="AX933" s="312"/>
      <c r="AY933" s="313"/>
      <c r="AZ933" s="313"/>
      <c r="BA933" s="313"/>
      <c r="BB933" s="313"/>
      <c r="BC933" s="313"/>
      <c r="BD933" s="313"/>
      <c r="BE933" s="313"/>
      <c r="BF933" s="313"/>
      <c r="BG933" s="313"/>
      <c r="BH933" s="314"/>
      <c r="BI933" s="122"/>
      <c r="BJ933" s="115" t="s">
        <v>2</v>
      </c>
      <c r="BK933" s="200"/>
      <c r="BL933" s="130" t="str">
        <f>IF(BM933&lt;&gt;"","●","")</f>
        <v/>
      </c>
      <c r="BM933" s="132" t="str">
        <f>IF(OR(AND(OR(V933=0,V933=""),OR(AJ933&gt;0,AX933&gt;0)),AND(OR(V933&gt;0,AX933&gt;0),OR(AJ933=0,AJ933="")),AND(OR(V933&gt;0,AJ933&gt;0),OR(AX933=0,AX933=""))),"「レセプト件数」、「算定日数」、「算定回数」のいずれかが「0」か「空白」となっていますが、それ以外が1以上となっています。正しいレセプト件数・算定日数・算定回数をご記入ください。",IF(OR(V933&gt;AJ933,V933&gt;AX933),"「算定日数」あるいは「算定回数」が「レセプト件数」よりも小さくなっています。算定レセプトにおける算定日数・算定回数をご記入ください。",IF(AJ933&gt;AX933,"「算定回数」が「算定日数」よりも小さくなっています。算定日数における算定回数をご記入ください。","")))</f>
        <v/>
      </c>
      <c r="BN933" s="129"/>
      <c r="BO933" s="129"/>
      <c r="BP933" s="129"/>
      <c r="BQ933" s="129"/>
      <c r="BR933" s="129"/>
      <c r="BS933" s="129"/>
      <c r="BT933" s="129"/>
      <c r="BU933" s="129"/>
      <c r="BV933" s="129"/>
      <c r="BW933" s="129"/>
      <c r="BX933" s="129"/>
      <c r="BY933" s="129"/>
      <c r="BZ933" s="129"/>
      <c r="CA933" s="129"/>
      <c r="CB933" s="129"/>
      <c r="CC933" s="129"/>
      <c r="CD933" s="129"/>
      <c r="CE933" s="129"/>
      <c r="CF933" s="129"/>
      <c r="CG933" s="129"/>
      <c r="CH933" s="129"/>
      <c r="CI933" s="129"/>
      <c r="CJ933" s="129"/>
      <c r="CK933" s="129"/>
      <c r="CL933" s="129"/>
      <c r="CM933" s="129"/>
      <c r="CN933" s="129"/>
      <c r="CO933" s="129"/>
      <c r="CP933" s="129"/>
      <c r="CQ933" s="129"/>
      <c r="CR933" s="129"/>
      <c r="CS933" s="129"/>
      <c r="CT933" s="129"/>
      <c r="CU933" s="129"/>
      <c r="CV933" s="131"/>
      <c r="CW933" s="131"/>
      <c r="CX933" s="131"/>
      <c r="CY933" s="129"/>
      <c r="CZ933" s="129"/>
      <c r="DA933" s="129"/>
      <c r="DB933" s="129"/>
      <c r="DC933" s="129"/>
      <c r="DD933" s="129"/>
      <c r="DE933" s="129"/>
      <c r="DF933" s="129"/>
      <c r="DG933" s="129"/>
      <c r="DH933" s="129"/>
      <c r="DI933" s="129"/>
      <c r="DJ933" s="129"/>
      <c r="DK933" s="129"/>
      <c r="DL933" s="129"/>
      <c r="DM933" s="129"/>
      <c r="DN933" s="129"/>
      <c r="DO933" s="129"/>
      <c r="DP933" s="129"/>
      <c r="DQ933" s="129"/>
      <c r="DR933" s="129"/>
      <c r="DS933" s="129"/>
      <c r="DT933" s="129"/>
      <c r="DU933" s="129"/>
      <c r="DV933" s="129"/>
      <c r="DW933" s="129"/>
      <c r="DX933" s="129"/>
      <c r="DY933" s="129"/>
      <c r="DZ933" s="129"/>
      <c r="EA933" s="129"/>
      <c r="EB933" s="129"/>
      <c r="EC933" s="129"/>
      <c r="ED933" s="129"/>
      <c r="EE933" s="129"/>
      <c r="EF933" s="129"/>
      <c r="EG933" s="129"/>
      <c r="EH933" s="129"/>
      <c r="EI933" s="129"/>
      <c r="EJ933" s="129"/>
      <c r="EK933" s="129"/>
      <c r="EL933" s="129"/>
      <c r="EM933" s="129"/>
      <c r="EN933" s="129"/>
      <c r="EO933" s="129"/>
      <c r="EP933" s="129"/>
      <c r="EQ933" s="129"/>
      <c r="ER933" s="129"/>
      <c r="ES933" s="129"/>
      <c r="ET933" s="129"/>
      <c r="EU933" s="129"/>
      <c r="EV933" s="129"/>
      <c r="EW933" s="129"/>
    </row>
    <row r="934" spans="1:153" ht="2.25" customHeight="1" thickBot="1">
      <c r="A934" s="45"/>
      <c r="B934" s="126"/>
      <c r="C934" s="126"/>
      <c r="D934" s="126"/>
      <c r="E934" s="126"/>
      <c r="F934" s="137"/>
      <c r="G934" s="126"/>
      <c r="H934" s="126"/>
      <c r="I934" s="126"/>
      <c r="J934" s="126"/>
      <c r="K934" s="126"/>
      <c r="L934" s="126"/>
      <c r="M934" s="126"/>
      <c r="N934" s="126"/>
      <c r="O934" s="126"/>
      <c r="P934" s="126"/>
      <c r="Q934" s="126"/>
      <c r="R934" s="126"/>
      <c r="S934" s="126"/>
      <c r="T934" s="126"/>
      <c r="U934" s="299"/>
      <c r="V934" s="298"/>
      <c r="W934" s="298"/>
      <c r="X934" s="298"/>
      <c r="Y934" s="298"/>
      <c r="Z934" s="298"/>
      <c r="AA934" s="298"/>
      <c r="AB934" s="298"/>
      <c r="AC934" s="298"/>
      <c r="AD934" s="298"/>
      <c r="AE934" s="298"/>
      <c r="AF934" s="298"/>
      <c r="AG934" s="121"/>
      <c r="AH934" s="116"/>
      <c r="AI934" s="299"/>
      <c r="AJ934" s="298"/>
      <c r="AK934" s="298"/>
      <c r="AL934" s="298"/>
      <c r="AM934" s="298"/>
      <c r="AN934" s="298"/>
      <c r="AO934" s="298"/>
      <c r="AP934" s="298"/>
      <c r="AQ934" s="298"/>
      <c r="AR934" s="298"/>
      <c r="AS934" s="298"/>
      <c r="AT934" s="298"/>
      <c r="AU934" s="121"/>
      <c r="AV934" s="116"/>
      <c r="AW934" s="298"/>
      <c r="AX934" s="298"/>
      <c r="AY934" s="298"/>
      <c r="AZ934" s="298"/>
      <c r="BA934" s="298"/>
      <c r="BB934" s="298"/>
      <c r="BC934" s="298"/>
      <c r="BD934" s="298"/>
      <c r="BE934" s="298"/>
      <c r="BF934" s="298"/>
      <c r="BG934" s="298"/>
      <c r="BH934" s="298"/>
      <c r="BI934" s="121"/>
      <c r="BJ934" s="116"/>
      <c r="BK934" s="200"/>
      <c r="BL934" s="129"/>
      <c r="BM934" s="160"/>
      <c r="BN934" s="129"/>
      <c r="BO934" s="129"/>
      <c r="BP934" s="129"/>
      <c r="BQ934" s="129"/>
      <c r="BR934" s="129"/>
      <c r="BS934" s="129"/>
      <c r="BT934" s="129"/>
      <c r="BU934" s="129"/>
      <c r="BV934" s="129"/>
      <c r="BW934" s="129"/>
      <c r="BX934" s="129"/>
      <c r="BY934" s="129"/>
      <c r="BZ934" s="129"/>
      <c r="CA934" s="129"/>
      <c r="CB934" s="129"/>
      <c r="CC934" s="129"/>
      <c r="CD934" s="129"/>
      <c r="CE934" s="129"/>
      <c r="CF934" s="129"/>
      <c r="CG934" s="129"/>
      <c r="CH934" s="129"/>
      <c r="CI934" s="129"/>
      <c r="CJ934" s="129"/>
      <c r="CK934" s="129"/>
      <c r="CL934" s="129"/>
      <c r="CM934" s="129"/>
      <c r="CN934" s="129"/>
      <c r="CO934" s="129"/>
      <c r="CP934" s="129"/>
      <c r="CQ934" s="129"/>
      <c r="CR934" s="129"/>
      <c r="CS934" s="129"/>
      <c r="CT934" s="129"/>
      <c r="CU934" s="129"/>
      <c r="CV934" s="129"/>
      <c r="CW934" s="129"/>
      <c r="CX934" s="129"/>
      <c r="CY934" s="129"/>
      <c r="CZ934" s="129"/>
      <c r="DA934" s="129"/>
      <c r="DB934" s="129"/>
      <c r="DC934" s="129"/>
      <c r="DD934" s="129"/>
      <c r="DE934" s="129"/>
      <c r="DF934" s="129"/>
      <c r="DG934" s="129"/>
      <c r="DH934" s="129"/>
      <c r="DI934" s="129"/>
      <c r="DJ934" s="129"/>
      <c r="DK934" s="129"/>
      <c r="DL934" s="129"/>
      <c r="DM934" s="129"/>
      <c r="DN934" s="129"/>
      <c r="DO934" s="129"/>
      <c r="DP934" s="129"/>
      <c r="DQ934" s="129"/>
      <c r="DR934" s="129"/>
      <c r="DS934" s="129"/>
      <c r="DT934" s="129"/>
      <c r="DU934" s="129"/>
      <c r="DV934" s="129"/>
      <c r="DW934" s="129"/>
      <c r="DX934" s="129"/>
      <c r="DY934" s="129"/>
      <c r="DZ934" s="129"/>
      <c r="EA934" s="129"/>
      <c r="EB934" s="129"/>
      <c r="EC934" s="129"/>
      <c r="ED934" s="129"/>
      <c r="EE934" s="129"/>
      <c r="EF934" s="129"/>
      <c r="EG934" s="129"/>
      <c r="EH934" s="129"/>
      <c r="EI934" s="129"/>
      <c r="EJ934" s="129"/>
      <c r="EK934" s="129"/>
      <c r="EL934" s="129"/>
      <c r="EM934" s="129"/>
      <c r="EN934" s="129"/>
      <c r="EO934" s="129"/>
      <c r="EP934" s="129"/>
      <c r="EQ934" s="129"/>
      <c r="ER934" s="129"/>
      <c r="ES934" s="129"/>
      <c r="ET934" s="129"/>
      <c r="EU934" s="129"/>
      <c r="EV934" s="129"/>
      <c r="EW934" s="129"/>
    </row>
    <row r="935" spans="1:153" ht="2.25" customHeight="1">
      <c r="A935" s="50"/>
      <c r="B935" s="291"/>
      <c r="C935" s="291"/>
      <c r="D935" s="291"/>
      <c r="E935" s="291"/>
      <c r="F935" s="136"/>
      <c r="G935" s="291"/>
      <c r="H935" s="291"/>
      <c r="I935" s="291"/>
      <c r="J935" s="291"/>
      <c r="K935" s="291"/>
      <c r="L935" s="291"/>
      <c r="M935" s="291"/>
      <c r="N935" s="291"/>
      <c r="O935" s="291"/>
      <c r="P935" s="291"/>
      <c r="Q935" s="291"/>
      <c r="R935" s="291"/>
      <c r="S935" s="291"/>
      <c r="T935" s="291"/>
      <c r="U935" s="296"/>
      <c r="V935" s="297"/>
      <c r="W935" s="297"/>
      <c r="X935" s="297"/>
      <c r="Y935" s="297"/>
      <c r="Z935" s="297"/>
      <c r="AA935" s="297"/>
      <c r="AB935" s="297"/>
      <c r="AC935" s="297"/>
      <c r="AD935" s="297"/>
      <c r="AE935" s="297"/>
      <c r="AF935" s="297"/>
      <c r="AG935" s="117"/>
      <c r="AH935" s="114"/>
      <c r="AI935" s="296"/>
      <c r="AJ935" s="297"/>
      <c r="AK935" s="297"/>
      <c r="AL935" s="297"/>
      <c r="AM935" s="297"/>
      <c r="AN935" s="297"/>
      <c r="AO935" s="297"/>
      <c r="AP935" s="297"/>
      <c r="AQ935" s="297"/>
      <c r="AR935" s="297"/>
      <c r="AS935" s="297"/>
      <c r="AT935" s="297"/>
      <c r="AU935" s="117"/>
      <c r="AV935" s="114"/>
      <c r="AW935" s="297"/>
      <c r="AX935" s="297"/>
      <c r="AY935" s="297"/>
      <c r="AZ935" s="297"/>
      <c r="BA935" s="297"/>
      <c r="BB935" s="297"/>
      <c r="BC935" s="297"/>
      <c r="BD935" s="297"/>
      <c r="BE935" s="297"/>
      <c r="BF935" s="297"/>
      <c r="BG935" s="297"/>
      <c r="BH935" s="297"/>
      <c r="BI935" s="117"/>
      <c r="BJ935" s="114"/>
      <c r="BK935" s="200"/>
      <c r="BL935" s="129"/>
      <c r="BM935" s="160"/>
      <c r="BN935" s="129"/>
      <c r="BO935" s="129"/>
      <c r="BP935" s="129"/>
      <c r="BQ935" s="129"/>
      <c r="BR935" s="129"/>
      <c r="BS935" s="129"/>
      <c r="BT935" s="129"/>
      <c r="BU935" s="129"/>
      <c r="BV935" s="129"/>
      <c r="BW935" s="129"/>
      <c r="BX935" s="129"/>
      <c r="BY935" s="129"/>
      <c r="BZ935" s="129"/>
      <c r="CA935" s="129"/>
      <c r="CB935" s="129"/>
      <c r="CC935" s="129"/>
      <c r="CD935" s="129"/>
      <c r="CE935" s="129"/>
      <c r="CF935" s="129"/>
      <c r="CG935" s="129"/>
      <c r="CH935" s="129"/>
      <c r="CI935" s="129"/>
      <c r="CJ935" s="129"/>
      <c r="CK935" s="129"/>
      <c r="CL935" s="129"/>
      <c r="CM935" s="129"/>
      <c r="CN935" s="129"/>
      <c r="CO935" s="129"/>
      <c r="CP935" s="129"/>
      <c r="CQ935" s="129"/>
      <c r="CR935" s="129"/>
      <c r="CS935" s="129"/>
      <c r="CT935" s="129"/>
      <c r="CU935" s="129"/>
      <c r="CV935" s="129"/>
      <c r="CW935" s="129"/>
      <c r="CX935" s="129"/>
      <c r="CY935" s="129"/>
      <c r="CZ935" s="129"/>
      <c r="DA935" s="129"/>
      <c r="DB935" s="129"/>
      <c r="DC935" s="129"/>
      <c r="DD935" s="129"/>
      <c r="DE935" s="129"/>
      <c r="DF935" s="129"/>
      <c r="DG935" s="129"/>
      <c r="DH935" s="129"/>
      <c r="DI935" s="129"/>
      <c r="DJ935" s="129"/>
      <c r="DK935" s="129"/>
      <c r="DL935" s="129"/>
      <c r="DM935" s="129"/>
      <c r="DN935" s="129"/>
      <c r="DO935" s="129"/>
      <c r="DP935" s="129"/>
      <c r="DQ935" s="129"/>
      <c r="DR935" s="129"/>
      <c r="DS935" s="129"/>
      <c r="DT935" s="129"/>
      <c r="DU935" s="129"/>
      <c r="DV935" s="129"/>
      <c r="DW935" s="129"/>
      <c r="DX935" s="129"/>
      <c r="DY935" s="129"/>
      <c r="DZ935" s="129"/>
      <c r="EA935" s="129"/>
      <c r="EB935" s="129"/>
      <c r="EC935" s="129"/>
      <c r="ED935" s="129"/>
      <c r="EE935" s="129"/>
      <c r="EF935" s="129"/>
      <c r="EG935" s="129"/>
      <c r="EH935" s="129"/>
      <c r="EI935" s="129"/>
      <c r="EJ935" s="129"/>
      <c r="EK935" s="129"/>
      <c r="EL935" s="129"/>
      <c r="EM935" s="129"/>
      <c r="EN935" s="129"/>
      <c r="EO935" s="129"/>
      <c r="EP935" s="129"/>
      <c r="EQ935" s="129"/>
      <c r="ER935" s="129"/>
      <c r="ES935" s="129"/>
      <c r="ET935" s="129"/>
      <c r="EU935" s="129"/>
      <c r="EV935" s="129"/>
      <c r="EW935" s="129"/>
    </row>
    <row r="936" spans="1:153" ht="19.5" customHeight="1">
      <c r="A936" s="45"/>
      <c r="B936" s="126" t="s">
        <v>44</v>
      </c>
      <c r="C936" s="126"/>
      <c r="D936" s="126"/>
      <c r="E936" s="126"/>
      <c r="F936" s="137"/>
      <c r="G936" s="126"/>
      <c r="H936" s="126"/>
      <c r="I936" s="126"/>
      <c r="J936" s="126"/>
      <c r="K936" s="126"/>
      <c r="L936" s="126"/>
      <c r="M936" s="126"/>
      <c r="N936" s="126"/>
      <c r="O936" s="126"/>
      <c r="P936" s="126"/>
      <c r="Q936" s="126"/>
      <c r="R936" s="310" t="s">
        <v>3387</v>
      </c>
      <c r="S936" s="310"/>
      <c r="T936" s="311"/>
      <c r="U936" s="294"/>
      <c r="V936" s="312"/>
      <c r="W936" s="313"/>
      <c r="X936" s="313"/>
      <c r="Y936" s="313"/>
      <c r="Z936" s="313"/>
      <c r="AA936" s="313"/>
      <c r="AB936" s="313"/>
      <c r="AC936" s="313"/>
      <c r="AD936" s="313"/>
      <c r="AE936" s="313"/>
      <c r="AF936" s="314"/>
      <c r="AG936" s="120"/>
      <c r="AH936" s="115" t="s">
        <v>6388</v>
      </c>
      <c r="AI936" s="118"/>
      <c r="AJ936" s="312"/>
      <c r="AK936" s="313"/>
      <c r="AL936" s="313"/>
      <c r="AM936" s="313"/>
      <c r="AN936" s="313"/>
      <c r="AO936" s="313"/>
      <c r="AP936" s="313"/>
      <c r="AQ936" s="313"/>
      <c r="AR936" s="313"/>
      <c r="AS936" s="313"/>
      <c r="AT936" s="314"/>
      <c r="AU936" s="120"/>
      <c r="AV936" s="115" t="s">
        <v>6389</v>
      </c>
      <c r="AW936" s="119"/>
      <c r="AX936" s="312"/>
      <c r="AY936" s="313"/>
      <c r="AZ936" s="313"/>
      <c r="BA936" s="313"/>
      <c r="BB936" s="313"/>
      <c r="BC936" s="313"/>
      <c r="BD936" s="313"/>
      <c r="BE936" s="313"/>
      <c r="BF936" s="313"/>
      <c r="BG936" s="313"/>
      <c r="BH936" s="314"/>
      <c r="BI936" s="122"/>
      <c r="BJ936" s="115" t="s">
        <v>2</v>
      </c>
      <c r="BK936" s="200"/>
      <c r="BL936" s="130" t="str">
        <f>IF(BM936&lt;&gt;"","●","")</f>
        <v/>
      </c>
      <c r="BM936" s="132" t="str">
        <f>IF(OR(AND(OR(V936=0,V936=""),OR(AJ936&gt;0,AX936&gt;0)),AND(OR(V936&gt;0,AX936&gt;0),OR(AJ936=0,AJ936="")),AND(OR(V936&gt;0,AJ936&gt;0),OR(AX936=0,AX936=""))),"「レセプト件数」、「算定日数」、「算定回数」のいずれかが「0」か「空白」となっていますが、それ以外が1以上となっています。正しいレセプト件数・算定日数・算定回数をご記入ください。",IF(OR(V936&gt;AJ936,V936&gt;AX936),"「算定日数」あるいは「算定回数」が「レセプト件数」よりも小さくなっています。算定レセプトにおける算定日数・算定回数をご記入ください。",IF(AJ936&gt;AX936,"「算定回数」が「算定日数」よりも小さくなっています。算定日数における算定回数をご記入ください。","")))</f>
        <v/>
      </c>
      <c r="BN936" s="129"/>
      <c r="BO936" s="129"/>
      <c r="BP936" s="129"/>
      <c r="BQ936" s="129"/>
      <c r="BR936" s="129"/>
      <c r="BS936" s="129"/>
      <c r="BT936" s="129"/>
      <c r="BU936" s="129"/>
      <c r="BV936" s="129"/>
      <c r="BW936" s="129"/>
      <c r="BX936" s="129"/>
      <c r="BY936" s="129"/>
      <c r="BZ936" s="129"/>
      <c r="CA936" s="129"/>
      <c r="CB936" s="129"/>
      <c r="CC936" s="129"/>
      <c r="CD936" s="129"/>
      <c r="CE936" s="129"/>
      <c r="CF936" s="129"/>
      <c r="CG936" s="129"/>
      <c r="CH936" s="129"/>
      <c r="CI936" s="129"/>
      <c r="CJ936" s="129"/>
      <c r="CK936" s="129"/>
      <c r="CL936" s="129"/>
      <c r="CM936" s="129"/>
      <c r="CN936" s="129"/>
      <c r="CO936" s="129"/>
      <c r="CP936" s="129"/>
      <c r="CQ936" s="129"/>
      <c r="CR936" s="129"/>
      <c r="CS936" s="129"/>
      <c r="CT936" s="129"/>
      <c r="CU936" s="129"/>
      <c r="CV936" s="131"/>
      <c r="CW936" s="131"/>
      <c r="CX936" s="131"/>
      <c r="CY936" s="129"/>
      <c r="CZ936" s="129"/>
      <c r="DA936" s="129"/>
      <c r="DB936" s="129"/>
      <c r="DC936" s="129"/>
      <c r="DD936" s="129"/>
      <c r="DE936" s="129"/>
      <c r="DF936" s="129"/>
      <c r="DG936" s="129"/>
      <c r="DH936" s="129"/>
      <c r="DI936" s="129"/>
      <c r="DJ936" s="129"/>
      <c r="DK936" s="129"/>
      <c r="DL936" s="129"/>
      <c r="DM936" s="129"/>
      <c r="DN936" s="129"/>
      <c r="DO936" s="129"/>
      <c r="DP936" s="129"/>
      <c r="DQ936" s="129"/>
      <c r="DR936" s="129"/>
      <c r="DS936" s="129"/>
      <c r="DT936" s="129"/>
      <c r="DU936" s="129"/>
      <c r="DV936" s="129"/>
      <c r="DW936" s="129"/>
      <c r="DX936" s="129"/>
      <c r="DY936" s="129"/>
      <c r="DZ936" s="129"/>
      <c r="EA936" s="129"/>
      <c r="EB936" s="129"/>
      <c r="EC936" s="129"/>
      <c r="ED936" s="129"/>
      <c r="EE936" s="129"/>
      <c r="EF936" s="129"/>
      <c r="EG936" s="129"/>
      <c r="EH936" s="129"/>
      <c r="EI936" s="129"/>
      <c r="EJ936" s="129"/>
      <c r="EK936" s="129"/>
      <c r="EL936" s="129"/>
      <c r="EM936" s="129"/>
      <c r="EN936" s="129"/>
      <c r="EO936" s="129"/>
      <c r="EP936" s="129"/>
      <c r="EQ936" s="129"/>
      <c r="ER936" s="129"/>
      <c r="ES936" s="129"/>
      <c r="ET936" s="129"/>
      <c r="EU936" s="129"/>
      <c r="EV936" s="129"/>
      <c r="EW936" s="129"/>
    </row>
    <row r="937" spans="1:153" ht="2.25" customHeight="1" thickBot="1">
      <c r="A937" s="47"/>
      <c r="B937" s="127"/>
      <c r="C937" s="127"/>
      <c r="D937" s="127"/>
      <c r="E937" s="127"/>
      <c r="F937" s="134"/>
      <c r="G937" s="127"/>
      <c r="H937" s="127"/>
      <c r="I937" s="127"/>
      <c r="J937" s="127"/>
      <c r="K937" s="127"/>
      <c r="L937" s="127"/>
      <c r="M937" s="127"/>
      <c r="N937" s="127"/>
      <c r="O937" s="127"/>
      <c r="P937" s="127"/>
      <c r="Q937" s="127"/>
      <c r="R937" s="127"/>
      <c r="S937" s="127"/>
      <c r="T937" s="128"/>
      <c r="U937" s="299"/>
      <c r="V937" s="298"/>
      <c r="W937" s="298"/>
      <c r="X937" s="298"/>
      <c r="Y937" s="298"/>
      <c r="Z937" s="298"/>
      <c r="AA937" s="298"/>
      <c r="AB937" s="298"/>
      <c r="AC937" s="298"/>
      <c r="AD937" s="298"/>
      <c r="AE937" s="298"/>
      <c r="AF937" s="298"/>
      <c r="AG937" s="121"/>
      <c r="AH937" s="116"/>
      <c r="AI937" s="299"/>
      <c r="AJ937" s="298"/>
      <c r="AK937" s="298"/>
      <c r="AL937" s="298"/>
      <c r="AM937" s="298"/>
      <c r="AN937" s="298"/>
      <c r="AO937" s="298"/>
      <c r="AP937" s="298"/>
      <c r="AQ937" s="298"/>
      <c r="AR937" s="298"/>
      <c r="AS937" s="298"/>
      <c r="AT937" s="298"/>
      <c r="AU937" s="121"/>
      <c r="AV937" s="116"/>
      <c r="AW937" s="298"/>
      <c r="AX937" s="298"/>
      <c r="AY937" s="298"/>
      <c r="AZ937" s="298"/>
      <c r="BA937" s="298"/>
      <c r="BB937" s="298"/>
      <c r="BC937" s="298"/>
      <c r="BD937" s="298"/>
      <c r="BE937" s="298"/>
      <c r="BF937" s="298"/>
      <c r="BG937" s="298"/>
      <c r="BH937" s="298"/>
      <c r="BI937" s="121"/>
      <c r="BJ937" s="116"/>
      <c r="BK937" s="200"/>
      <c r="BL937" s="129"/>
      <c r="BM937" s="160"/>
      <c r="BN937" s="129"/>
      <c r="BO937" s="129"/>
      <c r="BP937" s="129"/>
      <c r="BQ937" s="129"/>
      <c r="BR937" s="129"/>
      <c r="BS937" s="129"/>
      <c r="BT937" s="129"/>
      <c r="BU937" s="129"/>
      <c r="BV937" s="129"/>
      <c r="BW937" s="129"/>
      <c r="BX937" s="129"/>
      <c r="BY937" s="129"/>
      <c r="BZ937" s="129"/>
      <c r="CA937" s="129"/>
      <c r="CB937" s="129"/>
      <c r="CC937" s="129"/>
      <c r="CD937" s="129"/>
      <c r="CE937" s="129"/>
      <c r="CF937" s="129"/>
      <c r="CG937" s="129"/>
      <c r="CH937" s="129"/>
      <c r="CI937" s="129"/>
      <c r="CJ937" s="129"/>
      <c r="CK937" s="129"/>
      <c r="CL937" s="129"/>
      <c r="CM937" s="129"/>
      <c r="CN937" s="129"/>
      <c r="CO937" s="129"/>
      <c r="CP937" s="129"/>
      <c r="CQ937" s="129"/>
      <c r="CR937" s="129"/>
      <c r="CS937" s="129"/>
      <c r="CT937" s="129"/>
      <c r="CU937" s="129"/>
      <c r="CV937" s="129"/>
      <c r="CW937" s="129"/>
      <c r="CX937" s="129"/>
      <c r="CY937" s="129"/>
      <c r="CZ937" s="129"/>
      <c r="DA937" s="129"/>
      <c r="DB937" s="129"/>
      <c r="DC937" s="129"/>
      <c r="DD937" s="129"/>
      <c r="DE937" s="129"/>
      <c r="DF937" s="129"/>
      <c r="DG937" s="129"/>
      <c r="DH937" s="129"/>
      <c r="DI937" s="129"/>
      <c r="DJ937" s="129"/>
      <c r="DK937" s="129"/>
      <c r="DL937" s="129"/>
      <c r="DM937" s="129"/>
      <c r="DN937" s="129"/>
      <c r="DO937" s="129"/>
      <c r="DP937" s="129"/>
      <c r="DQ937" s="129"/>
      <c r="DR937" s="129"/>
      <c r="DS937" s="129"/>
      <c r="DT937" s="129"/>
      <c r="DU937" s="129"/>
      <c r="DV937" s="129"/>
      <c r="DW937" s="129"/>
      <c r="DX937" s="129"/>
      <c r="DY937" s="129"/>
      <c r="DZ937" s="129"/>
      <c r="EA937" s="129"/>
      <c r="EB937" s="129"/>
      <c r="EC937" s="129"/>
      <c r="ED937" s="129"/>
      <c r="EE937" s="129"/>
      <c r="EF937" s="129"/>
      <c r="EG937" s="129"/>
      <c r="EH937" s="129"/>
      <c r="EI937" s="129"/>
      <c r="EJ937" s="129"/>
      <c r="EK937" s="129"/>
      <c r="EL937" s="129"/>
      <c r="EM937" s="129"/>
      <c r="EN937" s="129"/>
      <c r="EO937" s="129"/>
      <c r="EP937" s="129"/>
      <c r="EQ937" s="129"/>
      <c r="ER937" s="129"/>
      <c r="ES937" s="129"/>
      <c r="ET937" s="129"/>
      <c r="EU937" s="129"/>
      <c r="EV937" s="129"/>
      <c r="EW937" s="129"/>
    </row>
    <row r="938" spans="1:153" ht="2.25" customHeight="1">
      <c r="A938" s="135"/>
      <c r="B938" s="291"/>
      <c r="C938" s="291"/>
      <c r="D938" s="291"/>
      <c r="E938" s="291"/>
      <c r="F938" s="136"/>
      <c r="G938" s="291"/>
      <c r="H938" s="291"/>
      <c r="I938" s="291"/>
      <c r="J938" s="291"/>
      <c r="K938" s="291"/>
      <c r="L938" s="291"/>
      <c r="M938" s="291"/>
      <c r="N938" s="291"/>
      <c r="O938" s="291"/>
      <c r="P938" s="291"/>
      <c r="Q938" s="291"/>
      <c r="R938" s="291"/>
      <c r="S938" s="291"/>
      <c r="T938" s="291"/>
      <c r="U938" s="296"/>
      <c r="V938" s="297"/>
      <c r="W938" s="297"/>
      <c r="X938" s="297"/>
      <c r="Y938" s="297"/>
      <c r="Z938" s="297"/>
      <c r="AA938" s="297"/>
      <c r="AB938" s="297"/>
      <c r="AC938" s="297"/>
      <c r="AD938" s="297"/>
      <c r="AE938" s="297"/>
      <c r="AF938" s="297"/>
      <c r="AG938" s="117"/>
      <c r="AH938" s="114"/>
      <c r="AI938" s="307"/>
      <c r="AJ938" s="308"/>
      <c r="AK938" s="308"/>
      <c r="AL938" s="308"/>
      <c r="AM938" s="308"/>
      <c r="AN938" s="308"/>
      <c r="AO938" s="308"/>
      <c r="AP938" s="308"/>
      <c r="AQ938" s="308"/>
      <c r="AR938" s="308"/>
      <c r="AS938" s="308"/>
      <c r="AT938" s="308"/>
      <c r="AU938" s="308"/>
      <c r="AV938" s="327"/>
      <c r="AW938" s="297"/>
      <c r="AX938" s="297"/>
      <c r="AY938" s="297"/>
      <c r="AZ938" s="297"/>
      <c r="BA938" s="297"/>
      <c r="BB938" s="297"/>
      <c r="BC938" s="297"/>
      <c r="BD938" s="297"/>
      <c r="BE938" s="297"/>
      <c r="BF938" s="297"/>
      <c r="BG938" s="297"/>
      <c r="BH938" s="297"/>
      <c r="BI938" s="117"/>
      <c r="BJ938" s="114"/>
      <c r="BK938" s="200"/>
      <c r="BL938" s="129"/>
      <c r="BM938" s="160"/>
      <c r="BN938" s="129"/>
      <c r="BO938" s="129"/>
      <c r="BP938" s="129"/>
      <c r="BQ938" s="129"/>
      <c r="BR938" s="129"/>
      <c r="BS938" s="129"/>
      <c r="BT938" s="129"/>
      <c r="BU938" s="129"/>
      <c r="BV938" s="129"/>
      <c r="BW938" s="129"/>
      <c r="BX938" s="129"/>
      <c r="BY938" s="129"/>
      <c r="BZ938" s="129"/>
      <c r="CA938" s="129"/>
      <c r="CB938" s="129"/>
      <c r="CC938" s="129"/>
      <c r="CD938" s="129"/>
      <c r="CE938" s="129"/>
      <c r="CF938" s="129"/>
      <c r="CG938" s="129"/>
      <c r="CH938" s="129"/>
      <c r="CI938" s="129"/>
      <c r="CJ938" s="129"/>
      <c r="CK938" s="129"/>
      <c r="CL938" s="129"/>
      <c r="CM938" s="129"/>
      <c r="CN938" s="129"/>
      <c r="CO938" s="129"/>
      <c r="CP938" s="129"/>
      <c r="CQ938" s="129"/>
      <c r="CR938" s="129"/>
      <c r="CS938" s="129"/>
      <c r="CT938" s="129"/>
      <c r="CU938" s="129"/>
      <c r="CV938" s="129"/>
      <c r="CW938" s="129"/>
      <c r="CX938" s="129"/>
      <c r="CY938" s="129"/>
      <c r="CZ938" s="129"/>
      <c r="DA938" s="129"/>
      <c r="DB938" s="129"/>
      <c r="DC938" s="129"/>
      <c r="DD938" s="129"/>
      <c r="DE938" s="129"/>
      <c r="DF938" s="129"/>
      <c r="DG938" s="129"/>
      <c r="DH938" s="129"/>
      <c r="DI938" s="129"/>
      <c r="DJ938" s="129"/>
      <c r="DK938" s="129"/>
      <c r="DL938" s="129"/>
      <c r="DM938" s="129"/>
      <c r="DN938" s="129"/>
      <c r="DO938" s="129"/>
      <c r="DP938" s="129"/>
      <c r="DQ938" s="129"/>
      <c r="DR938" s="129"/>
      <c r="DS938" s="129"/>
      <c r="DT938" s="129"/>
      <c r="DU938" s="129"/>
      <c r="DV938" s="129"/>
      <c r="DW938" s="129"/>
      <c r="DX938" s="129"/>
      <c r="DY938" s="129"/>
      <c r="DZ938" s="129"/>
      <c r="EA938" s="129"/>
      <c r="EB938" s="129"/>
      <c r="EC938" s="129"/>
      <c r="ED938" s="129"/>
      <c r="EE938" s="129"/>
      <c r="EF938" s="129"/>
      <c r="EG938" s="129"/>
      <c r="EH938" s="129"/>
      <c r="EI938" s="129"/>
      <c r="EJ938" s="129"/>
      <c r="EK938" s="129"/>
      <c r="EL938" s="129"/>
      <c r="EM938" s="129"/>
      <c r="EN938" s="129"/>
      <c r="EO938" s="129"/>
      <c r="EP938" s="129"/>
      <c r="EQ938" s="129"/>
      <c r="ER938" s="129"/>
      <c r="ES938" s="129"/>
      <c r="ET938" s="129"/>
      <c r="EU938" s="129"/>
      <c r="EV938" s="129"/>
      <c r="EW938" s="129"/>
    </row>
    <row r="939" spans="1:153" ht="19.5" customHeight="1">
      <c r="A939" s="133" t="s">
        <v>6405</v>
      </c>
      <c r="B939" s="126"/>
      <c r="C939" s="126"/>
      <c r="D939" s="126"/>
      <c r="E939" s="126"/>
      <c r="F939" s="137"/>
      <c r="G939" s="126"/>
      <c r="H939" s="126"/>
      <c r="I939" s="126"/>
      <c r="J939" s="126"/>
      <c r="K939" s="126"/>
      <c r="L939" s="126"/>
      <c r="M939" s="126"/>
      <c r="N939" s="126"/>
      <c r="O939" s="126"/>
      <c r="P939" s="126"/>
      <c r="Q939" s="126"/>
      <c r="R939" s="310" t="s">
        <v>3388</v>
      </c>
      <c r="S939" s="310"/>
      <c r="T939" s="311"/>
      <c r="U939" s="294"/>
      <c r="V939" s="312"/>
      <c r="W939" s="313"/>
      <c r="X939" s="313"/>
      <c r="Y939" s="313"/>
      <c r="Z939" s="313"/>
      <c r="AA939" s="313"/>
      <c r="AB939" s="313"/>
      <c r="AC939" s="313"/>
      <c r="AD939" s="313"/>
      <c r="AE939" s="313"/>
      <c r="AF939" s="314"/>
      <c r="AG939" s="122"/>
      <c r="AH939" s="115" t="s">
        <v>0</v>
      </c>
      <c r="AI939" s="307"/>
      <c r="AJ939" s="308"/>
      <c r="AK939" s="308"/>
      <c r="AL939" s="308"/>
      <c r="AM939" s="308"/>
      <c r="AN939" s="308"/>
      <c r="AO939" s="308"/>
      <c r="AP939" s="308"/>
      <c r="AQ939" s="308"/>
      <c r="AR939" s="308"/>
      <c r="AS939" s="308"/>
      <c r="AT939" s="308"/>
      <c r="AU939" s="308"/>
      <c r="AV939" s="327"/>
      <c r="AW939" s="295"/>
      <c r="AX939" s="312"/>
      <c r="AY939" s="313"/>
      <c r="AZ939" s="313"/>
      <c r="BA939" s="313"/>
      <c r="BB939" s="313"/>
      <c r="BC939" s="313"/>
      <c r="BD939" s="313"/>
      <c r="BE939" s="313"/>
      <c r="BF939" s="313"/>
      <c r="BG939" s="313"/>
      <c r="BH939" s="314"/>
      <c r="BI939" s="122"/>
      <c r="BJ939" s="115" t="s">
        <v>2</v>
      </c>
      <c r="BK939" s="200"/>
      <c r="BL939" s="130" t="str">
        <f>IF(BM939&lt;&gt;"","●","")</f>
        <v/>
      </c>
      <c r="BM939" s="132" t="str">
        <f>IF(OR(AND(OR(V939=0,V939=""),OR(AX939&gt;0,V942+V945&gt;0,AJ942+AJ945&gt;0,AX942+AX945&gt;0)),AND(OR(V939&gt;0,V942+V945&gt;0,AJ942+AJ945&gt;0,AX942+AX945&gt;0),OR(AX939=0,AX939=""))),"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939&gt;AX939,"「算定回数」が「レセプト件数」よりも小さくなっています。算定レセプトにおける算定回数をご記入ください。",IF(COUNTIF(BL942:BL945,"●")&gt;0,"内訳の項目に記入内容の見直しが必要な欄があります。メッセージの内容をご確認のうえ、適宜、ご修正ください。",IF(AX939&lt;&gt;AX942+AX945,"当該項目の「算定回数」と、内訳の「算定回数」の合計が一致していません。正しい算定回数をご記入ください。",IF(OR(V939&lt;MAX(V942,V945),V939&gt;V942+V945),"当該項目の「レセプト件数」が、内訳の個別の項目の数値を下回っているか、内訳の合計よりも大きくなっています。正しいレセプト件数をご記入ください。","")))))</f>
        <v/>
      </c>
      <c r="BN939" s="129"/>
      <c r="BO939" s="129"/>
      <c r="BP939" s="129"/>
      <c r="BQ939" s="129"/>
      <c r="BR939" s="129"/>
      <c r="BS939" s="129"/>
      <c r="BT939" s="129"/>
      <c r="BU939" s="129"/>
      <c r="BV939" s="129"/>
      <c r="BW939" s="129"/>
      <c r="BX939" s="129"/>
      <c r="BY939" s="129"/>
      <c r="BZ939" s="129"/>
      <c r="CA939" s="129"/>
      <c r="CB939" s="129"/>
      <c r="CC939" s="129"/>
      <c r="CD939" s="129"/>
      <c r="CE939" s="129"/>
      <c r="CF939" s="129"/>
      <c r="CG939" s="129"/>
      <c r="CH939" s="129"/>
      <c r="CI939" s="129"/>
      <c r="CJ939" s="129"/>
      <c r="CK939" s="129"/>
      <c r="CL939" s="129"/>
      <c r="CM939" s="129"/>
      <c r="CN939" s="129"/>
      <c r="CO939" s="129"/>
      <c r="CP939" s="129"/>
      <c r="CQ939" s="129"/>
      <c r="CR939" s="129"/>
      <c r="CS939" s="129"/>
      <c r="CT939" s="129"/>
      <c r="CU939" s="129"/>
      <c r="CV939" s="131"/>
      <c r="CW939" s="131"/>
      <c r="CX939" s="131"/>
      <c r="CY939" s="129"/>
      <c r="CZ939" s="129"/>
      <c r="DA939" s="129"/>
      <c r="DB939" s="129"/>
      <c r="DC939" s="129"/>
      <c r="DD939" s="129"/>
      <c r="DE939" s="129"/>
      <c r="DF939" s="129"/>
      <c r="DG939" s="129"/>
      <c r="DH939" s="129"/>
      <c r="DI939" s="129"/>
      <c r="DJ939" s="129"/>
      <c r="DK939" s="129"/>
      <c r="DL939" s="129"/>
      <c r="DM939" s="129"/>
      <c r="DN939" s="129"/>
      <c r="DO939" s="129"/>
      <c r="DP939" s="129"/>
      <c r="DQ939" s="129"/>
      <c r="DR939" s="129"/>
      <c r="DS939" s="129"/>
      <c r="DT939" s="129"/>
      <c r="DU939" s="129"/>
      <c r="DV939" s="129"/>
      <c r="DW939" s="129"/>
      <c r="DX939" s="129"/>
      <c r="DY939" s="129"/>
      <c r="DZ939" s="129"/>
      <c r="EA939" s="129"/>
      <c r="EB939" s="129"/>
      <c r="EC939" s="129"/>
      <c r="ED939" s="129"/>
      <c r="EE939" s="129"/>
      <c r="EF939" s="129"/>
      <c r="EG939" s="129"/>
      <c r="EH939" s="129"/>
      <c r="EI939" s="129"/>
      <c r="EJ939" s="129"/>
      <c r="EK939" s="129"/>
      <c r="EL939" s="129"/>
      <c r="EM939" s="129"/>
      <c r="EN939" s="129"/>
      <c r="EO939" s="129"/>
      <c r="EP939" s="129"/>
      <c r="EQ939" s="129"/>
      <c r="ER939" s="129"/>
      <c r="ES939" s="129"/>
      <c r="ET939" s="129"/>
      <c r="EU939" s="129"/>
      <c r="EV939" s="129"/>
      <c r="EW939" s="129"/>
    </row>
    <row r="940" spans="1:153" ht="2.25" customHeight="1" thickBot="1">
      <c r="A940" s="133"/>
      <c r="B940" s="126"/>
      <c r="C940" s="126"/>
      <c r="D940" s="126"/>
      <c r="E940" s="126"/>
      <c r="F940" s="137"/>
      <c r="G940" s="126"/>
      <c r="H940" s="126"/>
      <c r="I940" s="126"/>
      <c r="J940" s="126"/>
      <c r="K940" s="126"/>
      <c r="L940" s="126"/>
      <c r="M940" s="126"/>
      <c r="N940" s="126"/>
      <c r="O940" s="126"/>
      <c r="P940" s="126"/>
      <c r="Q940" s="126"/>
      <c r="R940" s="126"/>
      <c r="S940" s="126"/>
      <c r="T940" s="126"/>
      <c r="U940" s="299"/>
      <c r="V940" s="298"/>
      <c r="W940" s="298"/>
      <c r="X940" s="298"/>
      <c r="Y940" s="298"/>
      <c r="Z940" s="298"/>
      <c r="AA940" s="298"/>
      <c r="AB940" s="298"/>
      <c r="AC940" s="298"/>
      <c r="AD940" s="298"/>
      <c r="AE940" s="298"/>
      <c r="AF940" s="298"/>
      <c r="AG940" s="121"/>
      <c r="AH940" s="116"/>
      <c r="AI940" s="307"/>
      <c r="AJ940" s="308"/>
      <c r="AK940" s="308"/>
      <c r="AL940" s="308"/>
      <c r="AM940" s="308"/>
      <c r="AN940" s="308"/>
      <c r="AO940" s="308"/>
      <c r="AP940" s="308"/>
      <c r="AQ940" s="308"/>
      <c r="AR940" s="308"/>
      <c r="AS940" s="308"/>
      <c r="AT940" s="308"/>
      <c r="AU940" s="308"/>
      <c r="AV940" s="327"/>
      <c r="AW940" s="298"/>
      <c r="AX940" s="298"/>
      <c r="AY940" s="298"/>
      <c r="AZ940" s="298"/>
      <c r="BA940" s="298"/>
      <c r="BB940" s="298"/>
      <c r="BC940" s="298"/>
      <c r="BD940" s="298"/>
      <c r="BE940" s="298"/>
      <c r="BF940" s="298"/>
      <c r="BG940" s="298"/>
      <c r="BH940" s="298"/>
      <c r="BI940" s="121"/>
      <c r="BJ940" s="116"/>
      <c r="BK940" s="200"/>
      <c r="BL940" s="129"/>
      <c r="BM940" s="160"/>
      <c r="BN940" s="129"/>
      <c r="BO940" s="129"/>
      <c r="BP940" s="129"/>
      <c r="BQ940" s="129"/>
      <c r="BR940" s="129"/>
      <c r="BS940" s="129"/>
      <c r="BT940" s="129"/>
      <c r="BU940" s="129"/>
      <c r="BV940" s="129"/>
      <c r="BW940" s="129"/>
      <c r="BX940" s="129"/>
      <c r="BY940" s="129"/>
      <c r="BZ940" s="129"/>
      <c r="CA940" s="129"/>
      <c r="CB940" s="129"/>
      <c r="CC940" s="129"/>
      <c r="CD940" s="129"/>
      <c r="CE940" s="129"/>
      <c r="CF940" s="129"/>
      <c r="CG940" s="129"/>
      <c r="CH940" s="129"/>
      <c r="CI940" s="129"/>
      <c r="CJ940" s="129"/>
      <c r="CK940" s="129"/>
      <c r="CL940" s="129"/>
      <c r="CM940" s="129"/>
      <c r="CN940" s="129"/>
      <c r="CO940" s="129"/>
      <c r="CP940" s="129"/>
      <c r="CQ940" s="129"/>
      <c r="CR940" s="129"/>
      <c r="CS940" s="129"/>
      <c r="CT940" s="129"/>
      <c r="CU940" s="129"/>
      <c r="CV940" s="129"/>
      <c r="CW940" s="129"/>
      <c r="CX940" s="129"/>
      <c r="CY940" s="129"/>
      <c r="CZ940" s="129"/>
      <c r="DA940" s="129"/>
      <c r="DB940" s="129"/>
      <c r="DC940" s="129"/>
      <c r="DD940" s="129"/>
      <c r="DE940" s="129"/>
      <c r="DF940" s="129"/>
      <c r="DG940" s="129"/>
      <c r="DH940" s="129"/>
      <c r="DI940" s="129"/>
      <c r="DJ940" s="129"/>
      <c r="DK940" s="129"/>
      <c r="DL940" s="129"/>
      <c r="DM940" s="129"/>
      <c r="DN940" s="129"/>
      <c r="DO940" s="129"/>
      <c r="DP940" s="129"/>
      <c r="DQ940" s="129"/>
      <c r="DR940" s="129"/>
      <c r="DS940" s="129"/>
      <c r="DT940" s="129"/>
      <c r="DU940" s="129"/>
      <c r="DV940" s="129"/>
      <c r="DW940" s="129"/>
      <c r="DX940" s="129"/>
      <c r="DY940" s="129"/>
      <c r="DZ940" s="129"/>
      <c r="EA940" s="129"/>
      <c r="EB940" s="129"/>
      <c r="EC940" s="129"/>
      <c r="ED940" s="129"/>
      <c r="EE940" s="129"/>
      <c r="EF940" s="129"/>
      <c r="EG940" s="129"/>
      <c r="EH940" s="129"/>
      <c r="EI940" s="129"/>
      <c r="EJ940" s="129"/>
      <c r="EK940" s="129"/>
      <c r="EL940" s="129"/>
      <c r="EM940" s="129"/>
      <c r="EN940" s="129"/>
      <c r="EO940" s="129"/>
      <c r="EP940" s="129"/>
      <c r="EQ940" s="129"/>
      <c r="ER940" s="129"/>
      <c r="ES940" s="129"/>
      <c r="ET940" s="129"/>
      <c r="EU940" s="129"/>
      <c r="EV940" s="129"/>
      <c r="EW940" s="129"/>
    </row>
    <row r="941" spans="1:153" ht="2.25" customHeight="1">
      <c r="A941" s="50"/>
      <c r="B941" s="321" t="s">
        <v>81</v>
      </c>
      <c r="C941" s="322"/>
      <c r="D941" s="322"/>
      <c r="E941" s="322"/>
      <c r="F941" s="322"/>
      <c r="G941" s="322"/>
      <c r="H941" s="322"/>
      <c r="I941" s="322"/>
      <c r="J941" s="322"/>
      <c r="K941" s="322"/>
      <c r="L941" s="322"/>
      <c r="M941" s="322"/>
      <c r="N941" s="322"/>
      <c r="O941" s="322"/>
      <c r="P941" s="322"/>
      <c r="Q941" s="322"/>
      <c r="R941" s="59"/>
      <c r="S941" s="291"/>
      <c r="T941" s="291"/>
      <c r="U941" s="296"/>
      <c r="V941" s="297"/>
      <c r="W941" s="297"/>
      <c r="X941" s="297"/>
      <c r="Y941" s="297"/>
      <c r="Z941" s="297"/>
      <c r="AA941" s="297"/>
      <c r="AB941" s="297"/>
      <c r="AC941" s="297"/>
      <c r="AD941" s="297"/>
      <c r="AE941" s="297"/>
      <c r="AF941" s="297"/>
      <c r="AG941" s="117"/>
      <c r="AH941" s="114"/>
      <c r="AI941" s="307"/>
      <c r="AJ941" s="308"/>
      <c r="AK941" s="308"/>
      <c r="AL941" s="308"/>
      <c r="AM941" s="308"/>
      <c r="AN941" s="308"/>
      <c r="AO941" s="308"/>
      <c r="AP941" s="308"/>
      <c r="AQ941" s="308"/>
      <c r="AR941" s="308"/>
      <c r="AS941" s="308"/>
      <c r="AT941" s="308"/>
      <c r="AU941" s="308"/>
      <c r="AV941" s="327"/>
      <c r="AW941" s="297"/>
      <c r="AX941" s="297"/>
      <c r="AY941" s="297"/>
      <c r="AZ941" s="297"/>
      <c r="BA941" s="297"/>
      <c r="BB941" s="297"/>
      <c r="BC941" s="297"/>
      <c r="BD941" s="297"/>
      <c r="BE941" s="297"/>
      <c r="BF941" s="297"/>
      <c r="BG941" s="297"/>
      <c r="BH941" s="297"/>
      <c r="BI941" s="117"/>
      <c r="BJ941" s="114"/>
      <c r="BK941" s="200"/>
      <c r="BL941" s="129"/>
      <c r="BM941" s="160"/>
      <c r="BN941" s="129"/>
      <c r="BO941" s="129"/>
      <c r="BP941" s="129"/>
      <c r="BQ941" s="129"/>
      <c r="BR941" s="129"/>
      <c r="BS941" s="129"/>
      <c r="BT941" s="129"/>
      <c r="BU941" s="129"/>
      <c r="BV941" s="129"/>
      <c r="BW941" s="129"/>
      <c r="BX941" s="129"/>
      <c r="BY941" s="129"/>
      <c r="BZ941" s="129"/>
      <c r="CA941" s="129"/>
      <c r="CB941" s="129"/>
      <c r="CC941" s="129"/>
      <c r="CD941" s="129"/>
      <c r="CE941" s="129"/>
      <c r="CF941" s="129"/>
      <c r="CG941" s="129"/>
      <c r="CH941" s="129"/>
      <c r="CI941" s="129"/>
      <c r="CJ941" s="129"/>
      <c r="CK941" s="129"/>
      <c r="CL941" s="129"/>
      <c r="CM941" s="129"/>
      <c r="CN941" s="129"/>
      <c r="CO941" s="129"/>
      <c r="CP941" s="129"/>
      <c r="CQ941" s="129"/>
      <c r="CR941" s="129"/>
      <c r="CS941" s="129"/>
      <c r="CT941" s="129"/>
      <c r="CU941" s="129"/>
      <c r="CV941" s="129"/>
      <c r="CW941" s="129"/>
      <c r="CX941" s="129"/>
      <c r="CY941" s="129"/>
      <c r="CZ941" s="129"/>
      <c r="DA941" s="129"/>
      <c r="DB941" s="129"/>
      <c r="DC941" s="129"/>
      <c r="DD941" s="129"/>
      <c r="DE941" s="129"/>
      <c r="DF941" s="129"/>
      <c r="DG941" s="129"/>
      <c r="DH941" s="129"/>
      <c r="DI941" s="129"/>
      <c r="DJ941" s="129"/>
      <c r="DK941" s="129"/>
      <c r="DL941" s="129"/>
      <c r="DM941" s="129"/>
      <c r="DN941" s="129"/>
      <c r="DO941" s="129"/>
      <c r="DP941" s="129"/>
      <c r="DQ941" s="129"/>
      <c r="DR941" s="129"/>
      <c r="DS941" s="129"/>
      <c r="DT941" s="129"/>
      <c r="DU941" s="129"/>
      <c r="DV941" s="129"/>
      <c r="DW941" s="129"/>
      <c r="DX941" s="129"/>
      <c r="DY941" s="129"/>
      <c r="DZ941" s="129"/>
      <c r="EA941" s="129"/>
      <c r="EB941" s="129"/>
      <c r="EC941" s="129"/>
      <c r="ED941" s="129"/>
      <c r="EE941" s="129"/>
      <c r="EF941" s="129"/>
      <c r="EG941" s="129"/>
      <c r="EH941" s="129"/>
      <c r="EI941" s="129"/>
      <c r="EJ941" s="129"/>
      <c r="EK941" s="129"/>
      <c r="EL941" s="129"/>
      <c r="EM941" s="129"/>
      <c r="EN941" s="129"/>
      <c r="EO941" s="129"/>
      <c r="EP941" s="129"/>
      <c r="EQ941" s="129"/>
      <c r="ER941" s="129"/>
      <c r="ES941" s="129"/>
      <c r="ET941" s="129"/>
      <c r="EU941" s="129"/>
      <c r="EV941" s="129"/>
      <c r="EW941" s="129"/>
    </row>
    <row r="942" spans="1:153" ht="19.5" customHeight="1">
      <c r="A942" s="45"/>
      <c r="B942" s="323"/>
      <c r="C942" s="324"/>
      <c r="D942" s="324"/>
      <c r="E942" s="324"/>
      <c r="F942" s="324"/>
      <c r="G942" s="324"/>
      <c r="H942" s="324"/>
      <c r="I942" s="324"/>
      <c r="J942" s="324"/>
      <c r="K942" s="324"/>
      <c r="L942" s="324"/>
      <c r="M942" s="324"/>
      <c r="N942" s="324"/>
      <c r="O942" s="324"/>
      <c r="P942" s="324"/>
      <c r="Q942" s="324"/>
      <c r="R942" s="310" t="s">
        <v>3389</v>
      </c>
      <c r="S942" s="310"/>
      <c r="T942" s="311"/>
      <c r="U942" s="294"/>
      <c r="V942" s="312"/>
      <c r="W942" s="313"/>
      <c r="X942" s="313"/>
      <c r="Y942" s="313"/>
      <c r="Z942" s="313"/>
      <c r="AA942" s="313"/>
      <c r="AB942" s="313"/>
      <c r="AC942" s="313"/>
      <c r="AD942" s="313"/>
      <c r="AE942" s="313"/>
      <c r="AF942" s="314"/>
      <c r="AG942" s="122"/>
      <c r="AH942" s="115" t="s">
        <v>0</v>
      </c>
      <c r="AI942" s="307"/>
      <c r="AJ942" s="308"/>
      <c r="AK942" s="308"/>
      <c r="AL942" s="308"/>
      <c r="AM942" s="308"/>
      <c r="AN942" s="308"/>
      <c r="AO942" s="308"/>
      <c r="AP942" s="308"/>
      <c r="AQ942" s="308"/>
      <c r="AR942" s="308"/>
      <c r="AS942" s="308"/>
      <c r="AT942" s="308"/>
      <c r="AU942" s="308"/>
      <c r="AV942" s="327"/>
      <c r="AW942" s="295"/>
      <c r="AX942" s="312"/>
      <c r="AY942" s="313"/>
      <c r="AZ942" s="313"/>
      <c r="BA942" s="313"/>
      <c r="BB942" s="313"/>
      <c r="BC942" s="313"/>
      <c r="BD942" s="313"/>
      <c r="BE942" s="313"/>
      <c r="BF942" s="313"/>
      <c r="BG942" s="313"/>
      <c r="BH942" s="314"/>
      <c r="BI942" s="122"/>
      <c r="BJ942" s="115" t="s">
        <v>2</v>
      </c>
      <c r="BK942" s="200"/>
      <c r="BL942" s="130" t="str">
        <f>IF(BM942&lt;&gt;"","●","")</f>
        <v/>
      </c>
      <c r="BM942" s="132" t="str">
        <f>IF(OR(AND(OR(V942=0,V942=""),AX942&gt;0),AND(V942&gt;0,OR(AX942=0,AX942=""))),"「レセプト件数」、「算定回数」のいずれかが「0」か「空白」となっていますが、それ以外が1以上となっています。正しいレセプト件数・算定回数をご記入ください。",IF(OR(V942&gt;AX942),"「算定回数」が「レセプト件数」よりも小さくなっています。算定レセプトにおける算定回数をご記入ください。",""))</f>
        <v/>
      </c>
      <c r="BN942" s="129"/>
      <c r="BO942" s="129"/>
      <c r="BP942" s="129"/>
      <c r="BQ942" s="129"/>
      <c r="BR942" s="129"/>
      <c r="BS942" s="129"/>
      <c r="BT942" s="129"/>
      <c r="BU942" s="129"/>
      <c r="BV942" s="129"/>
      <c r="BW942" s="129"/>
      <c r="BX942" s="129"/>
      <c r="BY942" s="129"/>
      <c r="BZ942" s="129"/>
      <c r="CA942" s="129"/>
      <c r="CB942" s="129"/>
      <c r="CC942" s="129"/>
      <c r="CD942" s="129"/>
      <c r="CE942" s="129"/>
      <c r="CF942" s="129"/>
      <c r="CG942" s="129"/>
      <c r="CH942" s="129"/>
      <c r="CI942" s="129"/>
      <c r="CJ942" s="129"/>
      <c r="CK942" s="129"/>
      <c r="CL942" s="129"/>
      <c r="CM942" s="129"/>
      <c r="CN942" s="129"/>
      <c r="CO942" s="129"/>
      <c r="CP942" s="129"/>
      <c r="CQ942" s="129"/>
      <c r="CR942" s="129"/>
      <c r="CS942" s="129"/>
      <c r="CT942" s="129"/>
      <c r="CU942" s="129"/>
      <c r="CV942" s="131"/>
      <c r="CW942" s="131"/>
      <c r="CX942" s="131"/>
      <c r="CY942" s="129"/>
      <c r="CZ942" s="129"/>
      <c r="DA942" s="129"/>
      <c r="DB942" s="129"/>
      <c r="DC942" s="129"/>
      <c r="DD942" s="129"/>
      <c r="DE942" s="129"/>
      <c r="DF942" s="129"/>
      <c r="DG942" s="129"/>
      <c r="DH942" s="129"/>
      <c r="DI942" s="129"/>
      <c r="DJ942" s="129"/>
      <c r="DK942" s="129"/>
      <c r="DL942" s="129"/>
      <c r="DM942" s="129"/>
      <c r="DN942" s="129"/>
      <c r="DO942" s="129"/>
      <c r="DP942" s="129"/>
      <c r="DQ942" s="129"/>
      <c r="DR942" s="129"/>
      <c r="DS942" s="129"/>
      <c r="DT942" s="129"/>
      <c r="DU942" s="129"/>
      <c r="DV942" s="129"/>
      <c r="DW942" s="129"/>
      <c r="DX942" s="129"/>
      <c r="DY942" s="129"/>
      <c r="DZ942" s="129"/>
      <c r="EA942" s="129"/>
      <c r="EB942" s="129"/>
      <c r="EC942" s="129"/>
      <c r="ED942" s="129"/>
      <c r="EE942" s="129"/>
      <c r="EF942" s="129"/>
      <c r="EG942" s="129"/>
      <c r="EH942" s="129"/>
      <c r="EI942" s="129"/>
      <c r="EJ942" s="129"/>
      <c r="EK942" s="129"/>
      <c r="EL942" s="129"/>
      <c r="EM942" s="129"/>
      <c r="EN942" s="129"/>
      <c r="EO942" s="129"/>
      <c r="EP942" s="129"/>
      <c r="EQ942" s="129"/>
      <c r="ER942" s="129"/>
      <c r="ES942" s="129"/>
      <c r="ET942" s="129"/>
      <c r="EU942" s="129"/>
      <c r="EV942" s="129"/>
      <c r="EW942" s="129"/>
    </row>
    <row r="943" spans="1:153" ht="2.25" customHeight="1" thickBot="1">
      <c r="A943" s="45"/>
      <c r="B943" s="325"/>
      <c r="C943" s="326"/>
      <c r="D943" s="326"/>
      <c r="E943" s="326"/>
      <c r="F943" s="326"/>
      <c r="G943" s="326"/>
      <c r="H943" s="326"/>
      <c r="I943" s="326"/>
      <c r="J943" s="326"/>
      <c r="K943" s="326"/>
      <c r="L943" s="326"/>
      <c r="M943" s="326"/>
      <c r="N943" s="326"/>
      <c r="O943" s="326"/>
      <c r="P943" s="326"/>
      <c r="Q943" s="326"/>
      <c r="R943" s="60"/>
      <c r="S943" s="126"/>
      <c r="T943" s="126"/>
      <c r="U943" s="299"/>
      <c r="V943" s="298"/>
      <c r="W943" s="298"/>
      <c r="X943" s="298"/>
      <c r="Y943" s="298"/>
      <c r="Z943" s="298"/>
      <c r="AA943" s="298"/>
      <c r="AB943" s="298"/>
      <c r="AC943" s="298"/>
      <c r="AD943" s="298"/>
      <c r="AE943" s="298"/>
      <c r="AF943" s="298"/>
      <c r="AG943" s="121"/>
      <c r="AH943" s="116"/>
      <c r="AI943" s="307"/>
      <c r="AJ943" s="308"/>
      <c r="AK943" s="308"/>
      <c r="AL943" s="308"/>
      <c r="AM943" s="308"/>
      <c r="AN943" s="308"/>
      <c r="AO943" s="308"/>
      <c r="AP943" s="308"/>
      <c r="AQ943" s="308"/>
      <c r="AR943" s="308"/>
      <c r="AS943" s="308"/>
      <c r="AT943" s="308"/>
      <c r="AU943" s="308"/>
      <c r="AV943" s="327"/>
      <c r="AW943" s="298"/>
      <c r="AX943" s="298"/>
      <c r="AY943" s="298"/>
      <c r="AZ943" s="298"/>
      <c r="BA943" s="298"/>
      <c r="BB943" s="298"/>
      <c r="BC943" s="298"/>
      <c r="BD943" s="298"/>
      <c r="BE943" s="298"/>
      <c r="BF943" s="298"/>
      <c r="BG943" s="298"/>
      <c r="BH943" s="298"/>
      <c r="BI943" s="121"/>
      <c r="BJ943" s="116"/>
      <c r="BK943" s="200"/>
      <c r="BL943" s="129"/>
      <c r="BM943" s="160"/>
      <c r="BN943" s="129"/>
      <c r="BO943" s="129"/>
      <c r="BP943" s="129"/>
      <c r="BQ943" s="129"/>
      <c r="BR943" s="129"/>
      <c r="BS943" s="129"/>
      <c r="BT943" s="129"/>
      <c r="BU943" s="129"/>
      <c r="BV943" s="129"/>
      <c r="BW943" s="129"/>
      <c r="BX943" s="129"/>
      <c r="BY943" s="129"/>
      <c r="BZ943" s="129"/>
      <c r="CA943" s="129"/>
      <c r="CB943" s="129"/>
      <c r="CC943" s="129"/>
      <c r="CD943" s="129"/>
      <c r="CE943" s="129"/>
      <c r="CF943" s="129"/>
      <c r="CG943" s="129"/>
      <c r="CH943" s="129"/>
      <c r="CI943" s="129"/>
      <c r="CJ943" s="129"/>
      <c r="CK943" s="129"/>
      <c r="CL943" s="129"/>
      <c r="CM943" s="129"/>
      <c r="CN943" s="129"/>
      <c r="CO943" s="129"/>
      <c r="CP943" s="129"/>
      <c r="CQ943" s="129"/>
      <c r="CR943" s="129"/>
      <c r="CS943" s="129"/>
      <c r="CT943" s="129"/>
      <c r="CU943" s="129"/>
      <c r="CV943" s="129"/>
      <c r="CW943" s="129"/>
      <c r="CX943" s="129"/>
      <c r="CY943" s="129"/>
      <c r="CZ943" s="129"/>
      <c r="DA943" s="129"/>
      <c r="DB943" s="129"/>
      <c r="DC943" s="129"/>
      <c r="DD943" s="129"/>
      <c r="DE943" s="129"/>
      <c r="DF943" s="129"/>
      <c r="DG943" s="129"/>
      <c r="DH943" s="129"/>
      <c r="DI943" s="129"/>
      <c r="DJ943" s="129"/>
      <c r="DK943" s="129"/>
      <c r="DL943" s="129"/>
      <c r="DM943" s="129"/>
      <c r="DN943" s="129"/>
      <c r="DO943" s="129"/>
      <c r="DP943" s="129"/>
      <c r="DQ943" s="129"/>
      <c r="DR943" s="129"/>
      <c r="DS943" s="129"/>
      <c r="DT943" s="129"/>
      <c r="DU943" s="129"/>
      <c r="DV943" s="129"/>
      <c r="DW943" s="129"/>
      <c r="DX943" s="129"/>
      <c r="DY943" s="129"/>
      <c r="DZ943" s="129"/>
      <c r="EA943" s="129"/>
      <c r="EB943" s="129"/>
      <c r="EC943" s="129"/>
      <c r="ED943" s="129"/>
      <c r="EE943" s="129"/>
      <c r="EF943" s="129"/>
      <c r="EG943" s="129"/>
      <c r="EH943" s="129"/>
      <c r="EI943" s="129"/>
      <c r="EJ943" s="129"/>
      <c r="EK943" s="129"/>
      <c r="EL943" s="129"/>
      <c r="EM943" s="129"/>
      <c r="EN943" s="129"/>
      <c r="EO943" s="129"/>
      <c r="EP943" s="129"/>
      <c r="EQ943" s="129"/>
      <c r="ER943" s="129"/>
      <c r="ES943" s="129"/>
      <c r="ET943" s="129"/>
      <c r="EU943" s="129"/>
      <c r="EV943" s="129"/>
      <c r="EW943" s="129"/>
    </row>
    <row r="944" spans="1:153" ht="2.25" customHeight="1">
      <c r="A944" s="50"/>
      <c r="B944" s="291"/>
      <c r="C944" s="291"/>
      <c r="D944" s="291"/>
      <c r="E944" s="291"/>
      <c r="F944" s="136"/>
      <c r="G944" s="291"/>
      <c r="H944" s="291"/>
      <c r="I944" s="291"/>
      <c r="J944" s="291"/>
      <c r="K944" s="291"/>
      <c r="L944" s="291"/>
      <c r="M944" s="291"/>
      <c r="N944" s="291"/>
      <c r="O944" s="291"/>
      <c r="P944" s="291"/>
      <c r="Q944" s="291"/>
      <c r="R944" s="291"/>
      <c r="S944" s="291"/>
      <c r="T944" s="291"/>
      <c r="U944" s="296"/>
      <c r="V944" s="297"/>
      <c r="W944" s="297"/>
      <c r="X944" s="297"/>
      <c r="Y944" s="297"/>
      <c r="Z944" s="297"/>
      <c r="AA944" s="297"/>
      <c r="AB944" s="297"/>
      <c r="AC944" s="297"/>
      <c r="AD944" s="297"/>
      <c r="AE944" s="297"/>
      <c r="AF944" s="297"/>
      <c r="AG944" s="117"/>
      <c r="AH944" s="114"/>
      <c r="AI944" s="307"/>
      <c r="AJ944" s="308"/>
      <c r="AK944" s="308"/>
      <c r="AL944" s="308"/>
      <c r="AM944" s="308"/>
      <c r="AN944" s="308"/>
      <c r="AO944" s="308"/>
      <c r="AP944" s="308"/>
      <c r="AQ944" s="308"/>
      <c r="AR944" s="308"/>
      <c r="AS944" s="308"/>
      <c r="AT944" s="308"/>
      <c r="AU944" s="308"/>
      <c r="AV944" s="327"/>
      <c r="AW944" s="297"/>
      <c r="AX944" s="297"/>
      <c r="AY944" s="297"/>
      <c r="AZ944" s="297"/>
      <c r="BA944" s="297"/>
      <c r="BB944" s="297"/>
      <c r="BC944" s="297"/>
      <c r="BD944" s="297"/>
      <c r="BE944" s="297"/>
      <c r="BF944" s="297"/>
      <c r="BG944" s="297"/>
      <c r="BH944" s="297"/>
      <c r="BI944" s="117"/>
      <c r="BJ944" s="114"/>
      <c r="BK944" s="200"/>
      <c r="BL944" s="129"/>
      <c r="BM944" s="160"/>
      <c r="BN944" s="129"/>
      <c r="BO944" s="129"/>
      <c r="BP944" s="129"/>
      <c r="BQ944" s="129"/>
      <c r="BR944" s="129"/>
      <c r="BS944" s="129"/>
      <c r="BT944" s="129"/>
      <c r="BU944" s="129"/>
      <c r="BV944" s="129"/>
      <c r="BW944" s="129"/>
      <c r="BX944" s="129"/>
      <c r="BY944" s="129"/>
      <c r="BZ944" s="129"/>
      <c r="CA944" s="129"/>
      <c r="CB944" s="129"/>
      <c r="CC944" s="129"/>
      <c r="CD944" s="129"/>
      <c r="CE944" s="129"/>
      <c r="CF944" s="129"/>
      <c r="CG944" s="129"/>
      <c r="CH944" s="129"/>
      <c r="CI944" s="129"/>
      <c r="CJ944" s="129"/>
      <c r="CK944" s="129"/>
      <c r="CL944" s="129"/>
      <c r="CM944" s="129"/>
      <c r="CN944" s="129"/>
      <c r="CO944" s="129"/>
      <c r="CP944" s="129"/>
      <c r="CQ944" s="129"/>
      <c r="CR944" s="129"/>
      <c r="CS944" s="129"/>
      <c r="CT944" s="129"/>
      <c r="CU944" s="129"/>
      <c r="CV944" s="129"/>
      <c r="CW944" s="129"/>
      <c r="CX944" s="129"/>
      <c r="CY944" s="129"/>
      <c r="CZ944" s="129"/>
      <c r="DA944" s="129"/>
      <c r="DB944" s="129"/>
      <c r="DC944" s="129"/>
      <c r="DD944" s="129"/>
      <c r="DE944" s="129"/>
      <c r="DF944" s="129"/>
      <c r="DG944" s="129"/>
      <c r="DH944" s="129"/>
      <c r="DI944" s="129"/>
      <c r="DJ944" s="129"/>
      <c r="DK944" s="129"/>
      <c r="DL944" s="129"/>
      <c r="DM944" s="129"/>
      <c r="DN944" s="129"/>
      <c r="DO944" s="129"/>
      <c r="DP944" s="129"/>
      <c r="DQ944" s="129"/>
      <c r="DR944" s="129"/>
      <c r="DS944" s="129"/>
      <c r="DT944" s="129"/>
      <c r="DU944" s="129"/>
      <c r="DV944" s="129"/>
      <c r="DW944" s="129"/>
      <c r="DX944" s="129"/>
      <c r="DY944" s="129"/>
      <c r="DZ944" s="129"/>
      <c r="EA944" s="129"/>
      <c r="EB944" s="129"/>
      <c r="EC944" s="129"/>
      <c r="ED944" s="129"/>
      <c r="EE944" s="129"/>
      <c r="EF944" s="129"/>
      <c r="EG944" s="129"/>
      <c r="EH944" s="129"/>
      <c r="EI944" s="129"/>
      <c r="EJ944" s="129"/>
      <c r="EK944" s="129"/>
      <c r="EL944" s="129"/>
      <c r="EM944" s="129"/>
      <c r="EN944" s="129"/>
      <c r="EO944" s="129"/>
      <c r="EP944" s="129"/>
      <c r="EQ944" s="129"/>
      <c r="ER944" s="129"/>
      <c r="ES944" s="129"/>
      <c r="ET944" s="129"/>
      <c r="EU944" s="129"/>
      <c r="EV944" s="129"/>
      <c r="EW944" s="129"/>
    </row>
    <row r="945" spans="1:153" ht="19.5" customHeight="1">
      <c r="A945" s="45"/>
      <c r="B945" s="126" t="s">
        <v>45</v>
      </c>
      <c r="C945" s="126"/>
      <c r="D945" s="126"/>
      <c r="E945" s="126"/>
      <c r="F945" s="137"/>
      <c r="G945" s="126"/>
      <c r="H945" s="126"/>
      <c r="I945" s="126"/>
      <c r="J945" s="126"/>
      <c r="K945" s="126"/>
      <c r="L945" s="126"/>
      <c r="M945" s="126"/>
      <c r="N945" s="126"/>
      <c r="O945" s="126"/>
      <c r="P945" s="126"/>
      <c r="Q945" s="126"/>
      <c r="R945" s="310" t="s">
        <v>3390</v>
      </c>
      <c r="S945" s="310"/>
      <c r="T945" s="311"/>
      <c r="U945" s="294"/>
      <c r="V945" s="312"/>
      <c r="W945" s="313"/>
      <c r="X945" s="313"/>
      <c r="Y945" s="313"/>
      <c r="Z945" s="313"/>
      <c r="AA945" s="313"/>
      <c r="AB945" s="313"/>
      <c r="AC945" s="313"/>
      <c r="AD945" s="313"/>
      <c r="AE945" s="313"/>
      <c r="AF945" s="314"/>
      <c r="AG945" s="122"/>
      <c r="AH945" s="115" t="s">
        <v>0</v>
      </c>
      <c r="AI945" s="307"/>
      <c r="AJ945" s="308"/>
      <c r="AK945" s="308"/>
      <c r="AL945" s="308"/>
      <c r="AM945" s="308"/>
      <c r="AN945" s="308"/>
      <c r="AO945" s="308"/>
      <c r="AP945" s="308"/>
      <c r="AQ945" s="308"/>
      <c r="AR945" s="308"/>
      <c r="AS945" s="308"/>
      <c r="AT945" s="308"/>
      <c r="AU945" s="308"/>
      <c r="AV945" s="327"/>
      <c r="AW945" s="295"/>
      <c r="AX945" s="312"/>
      <c r="AY945" s="313"/>
      <c r="AZ945" s="313"/>
      <c r="BA945" s="313"/>
      <c r="BB945" s="313"/>
      <c r="BC945" s="313"/>
      <c r="BD945" s="313"/>
      <c r="BE945" s="313"/>
      <c r="BF945" s="313"/>
      <c r="BG945" s="313"/>
      <c r="BH945" s="314"/>
      <c r="BI945" s="122"/>
      <c r="BJ945" s="115" t="s">
        <v>2</v>
      </c>
      <c r="BK945" s="200"/>
      <c r="BL945" s="130" t="str">
        <f>IF(BM945&lt;&gt;"","●","")</f>
        <v/>
      </c>
      <c r="BM945" s="132" t="str">
        <f>IF(OR(AND(OR(V945=0,V945=""),AX945&gt;0),AND(V945&gt;0,OR(AX945=0,AX945=""))),"「レセプト件数」、「算定回数」のいずれかが「0」か「空白」となっていますが、それ以外が1以上となっています。正しいレセプト件数・算定回数をご記入ください。",IF(OR(V945&gt;AX945),"「算定回数」が「レセプト件数」よりも小さくなっています。算定レセプトにおける算定回数をご記入ください。",""))</f>
        <v/>
      </c>
      <c r="BN945" s="129"/>
      <c r="BO945" s="129"/>
      <c r="BP945" s="129"/>
      <c r="BQ945" s="129"/>
      <c r="BR945" s="129"/>
      <c r="BS945" s="129"/>
      <c r="BT945" s="129"/>
      <c r="BU945" s="129"/>
      <c r="BV945" s="129"/>
      <c r="BW945" s="129"/>
      <c r="BX945" s="129"/>
      <c r="BY945" s="129"/>
      <c r="BZ945" s="129"/>
      <c r="CA945" s="129"/>
      <c r="CB945" s="129"/>
      <c r="CC945" s="129"/>
      <c r="CD945" s="129"/>
      <c r="CE945" s="129"/>
      <c r="CF945" s="129"/>
      <c r="CG945" s="129"/>
      <c r="CH945" s="129"/>
      <c r="CI945" s="129"/>
      <c r="CJ945" s="129"/>
      <c r="CK945" s="129"/>
      <c r="CL945" s="129"/>
      <c r="CM945" s="129"/>
      <c r="CN945" s="129"/>
      <c r="CO945" s="129"/>
      <c r="CP945" s="129"/>
      <c r="CQ945" s="129"/>
      <c r="CR945" s="129"/>
      <c r="CS945" s="129"/>
      <c r="CT945" s="129"/>
      <c r="CU945" s="129"/>
      <c r="CV945" s="131"/>
      <c r="CW945" s="131"/>
      <c r="CX945" s="131"/>
      <c r="CY945" s="129"/>
      <c r="CZ945" s="129"/>
      <c r="DA945" s="129"/>
      <c r="DB945" s="129"/>
      <c r="DC945" s="129"/>
      <c r="DD945" s="129"/>
      <c r="DE945" s="129"/>
      <c r="DF945" s="129"/>
      <c r="DG945" s="129"/>
      <c r="DH945" s="129"/>
      <c r="DI945" s="129"/>
      <c r="DJ945" s="129"/>
      <c r="DK945" s="129"/>
      <c r="DL945" s="129"/>
      <c r="DM945" s="129"/>
      <c r="DN945" s="129"/>
      <c r="DO945" s="129"/>
      <c r="DP945" s="129"/>
      <c r="DQ945" s="129"/>
      <c r="DR945" s="129"/>
      <c r="DS945" s="129"/>
      <c r="DT945" s="129"/>
      <c r="DU945" s="129"/>
      <c r="DV945" s="129"/>
      <c r="DW945" s="129"/>
      <c r="DX945" s="129"/>
      <c r="DY945" s="129"/>
      <c r="DZ945" s="129"/>
      <c r="EA945" s="129"/>
      <c r="EB945" s="129"/>
      <c r="EC945" s="129"/>
      <c r="ED945" s="129"/>
      <c r="EE945" s="129"/>
      <c r="EF945" s="129"/>
      <c r="EG945" s="129"/>
      <c r="EH945" s="129"/>
      <c r="EI945" s="129"/>
      <c r="EJ945" s="129"/>
      <c r="EK945" s="129"/>
      <c r="EL945" s="129"/>
      <c r="EM945" s="129"/>
      <c r="EN945" s="129"/>
      <c r="EO945" s="129"/>
      <c r="EP945" s="129"/>
      <c r="EQ945" s="129"/>
      <c r="ER945" s="129"/>
      <c r="ES945" s="129"/>
      <c r="ET945" s="129"/>
      <c r="EU945" s="129"/>
      <c r="EV945" s="129"/>
      <c r="EW945" s="129"/>
    </row>
    <row r="946" spans="1:153" ht="2.25" customHeight="1" thickBot="1">
      <c r="A946" s="47"/>
      <c r="B946" s="126"/>
      <c r="C946" s="126"/>
      <c r="D946" s="126"/>
      <c r="E946" s="126"/>
      <c r="F946" s="137"/>
      <c r="G946" s="126"/>
      <c r="H946" s="126"/>
      <c r="I946" s="126"/>
      <c r="J946" s="126"/>
      <c r="K946" s="126"/>
      <c r="L946" s="126"/>
      <c r="M946" s="126"/>
      <c r="N946" s="126"/>
      <c r="O946" s="126"/>
      <c r="P946" s="126"/>
      <c r="Q946" s="126"/>
      <c r="R946" s="126"/>
      <c r="S946" s="126"/>
      <c r="T946" s="126"/>
      <c r="U946" s="299"/>
      <c r="V946" s="298"/>
      <c r="W946" s="298"/>
      <c r="X946" s="298"/>
      <c r="Y946" s="298"/>
      <c r="Z946" s="298"/>
      <c r="AA946" s="298"/>
      <c r="AB946" s="298"/>
      <c r="AC946" s="298"/>
      <c r="AD946" s="298"/>
      <c r="AE946" s="298"/>
      <c r="AF946" s="298"/>
      <c r="AG946" s="121"/>
      <c r="AH946" s="116"/>
      <c r="AI946" s="362"/>
      <c r="AJ946" s="363"/>
      <c r="AK946" s="363"/>
      <c r="AL946" s="363"/>
      <c r="AM946" s="363"/>
      <c r="AN946" s="363"/>
      <c r="AO946" s="363"/>
      <c r="AP946" s="363"/>
      <c r="AQ946" s="363"/>
      <c r="AR946" s="363"/>
      <c r="AS946" s="363"/>
      <c r="AT946" s="363"/>
      <c r="AU946" s="363"/>
      <c r="AV946" s="364"/>
      <c r="AW946" s="298"/>
      <c r="AX946" s="298"/>
      <c r="AY946" s="298"/>
      <c r="AZ946" s="298"/>
      <c r="BA946" s="298"/>
      <c r="BB946" s="298"/>
      <c r="BC946" s="298"/>
      <c r="BD946" s="298"/>
      <c r="BE946" s="298"/>
      <c r="BF946" s="298"/>
      <c r="BG946" s="298"/>
      <c r="BH946" s="298"/>
      <c r="BI946" s="121"/>
      <c r="BJ946" s="116"/>
      <c r="BK946" s="200"/>
      <c r="BL946" s="129"/>
      <c r="BM946" s="160"/>
      <c r="BN946" s="129"/>
      <c r="BO946" s="129"/>
      <c r="BP946" s="129"/>
      <c r="BQ946" s="129"/>
      <c r="BR946" s="129"/>
      <c r="BS946" s="129"/>
      <c r="BT946" s="129"/>
      <c r="BU946" s="129"/>
      <c r="BV946" s="129"/>
      <c r="BW946" s="129"/>
      <c r="BX946" s="129"/>
      <c r="BY946" s="129"/>
      <c r="BZ946" s="129"/>
      <c r="CA946" s="129"/>
      <c r="CB946" s="129"/>
      <c r="CC946" s="129"/>
      <c r="CD946" s="129"/>
      <c r="CE946" s="129"/>
      <c r="CF946" s="129"/>
      <c r="CG946" s="129"/>
      <c r="CH946" s="129"/>
      <c r="CI946" s="129"/>
      <c r="CJ946" s="129"/>
      <c r="CK946" s="129"/>
      <c r="CL946" s="129"/>
      <c r="CM946" s="129"/>
      <c r="CN946" s="129"/>
      <c r="CO946" s="129"/>
      <c r="CP946" s="129"/>
      <c r="CQ946" s="129"/>
      <c r="CR946" s="129"/>
      <c r="CS946" s="129"/>
      <c r="CT946" s="129"/>
      <c r="CU946" s="129"/>
      <c r="CV946" s="129"/>
      <c r="CW946" s="129"/>
      <c r="CX946" s="129"/>
      <c r="CY946" s="129"/>
      <c r="CZ946" s="129"/>
      <c r="DA946" s="129"/>
      <c r="DB946" s="129"/>
      <c r="DC946" s="129"/>
      <c r="DD946" s="129"/>
      <c r="DE946" s="129"/>
      <c r="DF946" s="129"/>
      <c r="DG946" s="129"/>
      <c r="DH946" s="129"/>
      <c r="DI946" s="129"/>
      <c r="DJ946" s="129"/>
      <c r="DK946" s="129"/>
      <c r="DL946" s="129"/>
      <c r="DM946" s="129"/>
      <c r="DN946" s="129"/>
      <c r="DO946" s="129"/>
      <c r="DP946" s="129"/>
      <c r="DQ946" s="129"/>
      <c r="DR946" s="129"/>
      <c r="DS946" s="129"/>
      <c r="DT946" s="129"/>
      <c r="DU946" s="129"/>
      <c r="DV946" s="129"/>
      <c r="DW946" s="129"/>
      <c r="DX946" s="129"/>
      <c r="DY946" s="129"/>
      <c r="DZ946" s="129"/>
      <c r="EA946" s="129"/>
      <c r="EB946" s="129"/>
      <c r="EC946" s="129"/>
      <c r="ED946" s="129"/>
      <c r="EE946" s="129"/>
      <c r="EF946" s="129"/>
      <c r="EG946" s="129"/>
      <c r="EH946" s="129"/>
      <c r="EI946" s="129"/>
      <c r="EJ946" s="129"/>
      <c r="EK946" s="129"/>
      <c r="EL946" s="129"/>
      <c r="EM946" s="129"/>
      <c r="EN946" s="129"/>
      <c r="EO946" s="129"/>
      <c r="EP946" s="129"/>
      <c r="EQ946" s="129"/>
      <c r="ER946" s="129"/>
      <c r="ES946" s="129"/>
      <c r="ET946" s="129"/>
      <c r="EU946" s="129"/>
      <c r="EV946" s="129"/>
      <c r="EW946" s="129"/>
    </row>
    <row r="947" spans="1:153" ht="2.25" customHeight="1">
      <c r="A947" s="135"/>
      <c r="B947" s="291"/>
      <c r="C947" s="291"/>
      <c r="D947" s="291"/>
      <c r="E947" s="291"/>
      <c r="F947" s="136"/>
      <c r="G947" s="291"/>
      <c r="H947" s="291"/>
      <c r="I947" s="291"/>
      <c r="J947" s="291"/>
      <c r="K947" s="291"/>
      <c r="L947" s="291"/>
      <c r="M947" s="291"/>
      <c r="N947" s="291"/>
      <c r="O947" s="291"/>
      <c r="P947" s="291"/>
      <c r="Q947" s="291"/>
      <c r="R947" s="291"/>
      <c r="S947" s="291"/>
      <c r="T947" s="291"/>
      <c r="U947" s="296"/>
      <c r="V947" s="297"/>
      <c r="W947" s="297"/>
      <c r="X947" s="297"/>
      <c r="Y947" s="297"/>
      <c r="Z947" s="297"/>
      <c r="AA947" s="297"/>
      <c r="AB947" s="297"/>
      <c r="AC947" s="297"/>
      <c r="AD947" s="297"/>
      <c r="AE947" s="297"/>
      <c r="AF947" s="297"/>
      <c r="AG947" s="117"/>
      <c r="AH947" s="114"/>
      <c r="AI947" s="296"/>
      <c r="AJ947" s="297"/>
      <c r="AK947" s="297"/>
      <c r="AL947" s="297"/>
      <c r="AM947" s="297"/>
      <c r="AN947" s="297"/>
      <c r="AO947" s="297"/>
      <c r="AP947" s="297"/>
      <c r="AQ947" s="297"/>
      <c r="AR947" s="297"/>
      <c r="AS947" s="297"/>
      <c r="AT947" s="297"/>
      <c r="AU947" s="117"/>
      <c r="AV947" s="114"/>
      <c r="AW947" s="297"/>
      <c r="AX947" s="297"/>
      <c r="AY947" s="297"/>
      <c r="AZ947" s="297"/>
      <c r="BA947" s="297"/>
      <c r="BB947" s="297"/>
      <c r="BC947" s="297"/>
      <c r="BD947" s="297"/>
      <c r="BE947" s="297"/>
      <c r="BF947" s="297"/>
      <c r="BG947" s="297"/>
      <c r="BH947" s="297"/>
      <c r="BI947" s="117"/>
      <c r="BJ947" s="114"/>
      <c r="BK947" s="200"/>
      <c r="BL947" s="129"/>
      <c r="BM947" s="160"/>
      <c r="BN947" s="129"/>
      <c r="BO947" s="129"/>
      <c r="BP947" s="129"/>
      <c r="BQ947" s="129"/>
      <c r="BR947" s="129"/>
      <c r="BS947" s="129"/>
      <c r="BT947" s="129"/>
      <c r="BU947" s="129"/>
      <c r="BV947" s="129"/>
      <c r="BW947" s="129"/>
      <c r="BX947" s="129"/>
      <c r="BY947" s="129"/>
      <c r="BZ947" s="129"/>
      <c r="CA947" s="129"/>
      <c r="CB947" s="129"/>
      <c r="CC947" s="129"/>
      <c r="CD947" s="129"/>
      <c r="CE947" s="129"/>
      <c r="CF947" s="129"/>
      <c r="CG947" s="129"/>
      <c r="CH947" s="129"/>
      <c r="CI947" s="129"/>
      <c r="CJ947" s="129"/>
      <c r="CK947" s="129"/>
      <c r="CL947" s="129"/>
      <c r="CM947" s="129"/>
      <c r="CN947" s="129"/>
      <c r="CO947" s="129"/>
      <c r="CP947" s="129"/>
      <c r="CQ947" s="129"/>
      <c r="CR947" s="129"/>
      <c r="CS947" s="129"/>
      <c r="CT947" s="129"/>
      <c r="CU947" s="129"/>
      <c r="CV947" s="129"/>
      <c r="CW947" s="129"/>
      <c r="CX947" s="129"/>
      <c r="CY947" s="129"/>
      <c r="CZ947" s="129"/>
      <c r="DA947" s="129"/>
      <c r="DB947" s="129"/>
      <c r="DC947" s="129"/>
      <c r="DD947" s="129"/>
      <c r="DE947" s="129"/>
      <c r="DF947" s="129"/>
      <c r="DG947" s="129"/>
      <c r="DH947" s="129"/>
      <c r="DI947" s="129"/>
      <c r="DJ947" s="129"/>
      <c r="DK947" s="129"/>
      <c r="DL947" s="129"/>
      <c r="DM947" s="129"/>
      <c r="DN947" s="129"/>
      <c r="DO947" s="129"/>
      <c r="DP947" s="129"/>
      <c r="DQ947" s="129"/>
      <c r="DR947" s="129"/>
      <c r="DS947" s="129"/>
      <c r="DT947" s="129"/>
      <c r="DU947" s="129"/>
      <c r="DV947" s="129"/>
      <c r="DW947" s="129"/>
      <c r="DX947" s="129"/>
      <c r="DY947" s="129"/>
      <c r="DZ947" s="129"/>
      <c r="EA947" s="129"/>
      <c r="EB947" s="129"/>
      <c r="EC947" s="129"/>
      <c r="ED947" s="129"/>
      <c r="EE947" s="129"/>
      <c r="EF947" s="129"/>
      <c r="EG947" s="129"/>
      <c r="EH947" s="129"/>
      <c r="EI947" s="129"/>
      <c r="EJ947" s="129"/>
      <c r="EK947" s="129"/>
      <c r="EL947" s="129"/>
      <c r="EM947" s="129"/>
      <c r="EN947" s="129"/>
      <c r="EO947" s="129"/>
      <c r="EP947" s="129"/>
      <c r="EQ947" s="129"/>
      <c r="ER947" s="129"/>
      <c r="ES947" s="129"/>
      <c r="ET947" s="129"/>
      <c r="EU947" s="129"/>
      <c r="EV947" s="129"/>
      <c r="EW947" s="129"/>
    </row>
    <row r="948" spans="1:153" ht="19.5" customHeight="1">
      <c r="A948" s="133" t="s">
        <v>1114</v>
      </c>
      <c r="B948" s="126"/>
      <c r="C948" s="126"/>
      <c r="D948" s="126"/>
      <c r="E948" s="126"/>
      <c r="F948" s="137"/>
      <c r="G948" s="126"/>
      <c r="H948" s="126"/>
      <c r="I948" s="126"/>
      <c r="J948" s="126"/>
      <c r="K948" s="126"/>
      <c r="L948" s="126"/>
      <c r="M948" s="126"/>
      <c r="N948" s="126"/>
      <c r="O948" s="126"/>
      <c r="P948" s="126"/>
      <c r="Q948" s="126"/>
      <c r="R948" s="310" t="s">
        <v>3391</v>
      </c>
      <c r="S948" s="310"/>
      <c r="T948" s="311"/>
      <c r="U948" s="294"/>
      <c r="V948" s="312"/>
      <c r="W948" s="313"/>
      <c r="X948" s="313"/>
      <c r="Y948" s="313"/>
      <c r="Z948" s="313"/>
      <c r="AA948" s="313"/>
      <c r="AB948" s="313"/>
      <c r="AC948" s="313"/>
      <c r="AD948" s="313"/>
      <c r="AE948" s="313"/>
      <c r="AF948" s="314"/>
      <c r="AG948" s="120"/>
      <c r="AH948" s="115" t="s">
        <v>6388</v>
      </c>
      <c r="AI948" s="118"/>
      <c r="AJ948" s="312"/>
      <c r="AK948" s="313"/>
      <c r="AL948" s="313"/>
      <c r="AM948" s="313"/>
      <c r="AN948" s="313"/>
      <c r="AO948" s="313"/>
      <c r="AP948" s="313"/>
      <c r="AQ948" s="313"/>
      <c r="AR948" s="313"/>
      <c r="AS948" s="313"/>
      <c r="AT948" s="314"/>
      <c r="AU948" s="120"/>
      <c r="AV948" s="115" t="s">
        <v>6389</v>
      </c>
      <c r="AW948" s="119"/>
      <c r="AX948" s="312"/>
      <c r="AY948" s="313"/>
      <c r="AZ948" s="313"/>
      <c r="BA948" s="313"/>
      <c r="BB948" s="313"/>
      <c r="BC948" s="313"/>
      <c r="BD948" s="313"/>
      <c r="BE948" s="313"/>
      <c r="BF948" s="313"/>
      <c r="BG948" s="313"/>
      <c r="BH948" s="314"/>
      <c r="BI948" s="122"/>
      <c r="BJ948" s="115" t="s">
        <v>2</v>
      </c>
      <c r="BK948" s="200"/>
      <c r="BL948" s="130" t="str">
        <f>IF(BM948&lt;&gt;"","●","")</f>
        <v/>
      </c>
      <c r="BM948" s="132" t="str">
        <f>IF(OR(AND(OR(V948=0,V948=""),OR(AJ948&gt;0,AX948&gt;0)),AND(OR(V948&gt;0,AX948&gt;0),OR(AJ948=0,AJ948="")),AND(OR(V948&gt;0,AJ948&gt;0),OR(AX948=0,AX948=""))),"「レセプト件数」、「算定日数」、「算定回数」のいずれかが「0」か「空白」となっていますが、それ以外が1以上となっています。正しいレセプト件数・算定日数・算定回数をご記入ください。",IF(OR(V948&gt;AJ948,V948&gt;AX948),"「算定日数」あるいは「算定回数」が「レセプト件数」よりも小さくなっています。算定レセプトにおける算定日数・算定回数をご記入ください。",IF(AJ948&gt;AX948,"「算定回数」が「算定日数」よりも小さくなっています。算定日数における算定回数をご記入ください。","")))</f>
        <v/>
      </c>
      <c r="BN948" s="129"/>
      <c r="BO948" s="129"/>
      <c r="BP948" s="129"/>
      <c r="BQ948" s="129"/>
      <c r="BR948" s="129"/>
      <c r="BS948" s="129"/>
      <c r="BT948" s="129"/>
      <c r="BU948" s="129"/>
      <c r="BV948" s="129"/>
      <c r="BW948" s="129"/>
      <c r="BX948" s="129"/>
      <c r="BY948" s="129"/>
      <c r="BZ948" s="129"/>
      <c r="CA948" s="129"/>
      <c r="CB948" s="129"/>
      <c r="CC948" s="129"/>
      <c r="CD948" s="129"/>
      <c r="CE948" s="129"/>
      <c r="CF948" s="129"/>
      <c r="CG948" s="129"/>
      <c r="CH948" s="129"/>
      <c r="CI948" s="129"/>
      <c r="CJ948" s="129"/>
      <c r="CK948" s="129"/>
      <c r="CL948" s="129"/>
      <c r="CM948" s="129"/>
      <c r="CN948" s="129"/>
      <c r="CO948" s="129"/>
      <c r="CP948" s="129"/>
      <c r="CQ948" s="129"/>
      <c r="CR948" s="129"/>
      <c r="CS948" s="129"/>
      <c r="CT948" s="129"/>
      <c r="CU948" s="129"/>
      <c r="CV948" s="131"/>
      <c r="CW948" s="131"/>
      <c r="CX948" s="131"/>
      <c r="CY948" s="129"/>
      <c r="CZ948" s="129"/>
      <c r="DA948" s="129"/>
      <c r="DB948" s="129"/>
      <c r="DC948" s="129"/>
      <c r="DD948" s="129"/>
      <c r="DE948" s="129"/>
      <c r="DF948" s="129"/>
      <c r="DG948" s="129"/>
      <c r="DH948" s="129"/>
      <c r="DI948" s="129"/>
      <c r="DJ948" s="129"/>
      <c r="DK948" s="129"/>
      <c r="DL948" s="129"/>
      <c r="DM948" s="129"/>
      <c r="DN948" s="129"/>
      <c r="DO948" s="129"/>
      <c r="DP948" s="129"/>
      <c r="DQ948" s="129"/>
      <c r="DR948" s="129"/>
      <c r="DS948" s="129"/>
      <c r="DT948" s="129"/>
      <c r="DU948" s="129"/>
      <c r="DV948" s="129"/>
      <c r="DW948" s="129"/>
      <c r="DX948" s="129"/>
      <c r="DY948" s="129"/>
      <c r="DZ948" s="129"/>
      <c r="EA948" s="129"/>
      <c r="EB948" s="129"/>
      <c r="EC948" s="129"/>
      <c r="ED948" s="129"/>
      <c r="EE948" s="129"/>
      <c r="EF948" s="129"/>
      <c r="EG948" s="129"/>
      <c r="EH948" s="129"/>
      <c r="EI948" s="129"/>
      <c r="EJ948" s="129"/>
      <c r="EK948" s="129"/>
      <c r="EL948" s="129"/>
      <c r="EM948" s="129"/>
      <c r="EN948" s="129"/>
      <c r="EO948" s="129"/>
      <c r="EP948" s="129"/>
      <c r="EQ948" s="129"/>
      <c r="ER948" s="129"/>
      <c r="ES948" s="129"/>
      <c r="ET948" s="129"/>
      <c r="EU948" s="129"/>
      <c r="EV948" s="129"/>
      <c r="EW948" s="129"/>
    </row>
    <row r="949" spans="1:153" ht="2.25" customHeight="1" thickBot="1">
      <c r="A949" s="133"/>
      <c r="B949" s="126"/>
      <c r="C949" s="126"/>
      <c r="D949" s="126"/>
      <c r="E949" s="126"/>
      <c r="F949" s="137"/>
      <c r="G949" s="126"/>
      <c r="H949" s="126"/>
      <c r="I949" s="126"/>
      <c r="J949" s="126"/>
      <c r="K949" s="126"/>
      <c r="L949" s="126"/>
      <c r="M949" s="126"/>
      <c r="N949" s="126"/>
      <c r="O949" s="126"/>
      <c r="P949" s="126"/>
      <c r="Q949" s="126"/>
      <c r="R949" s="126"/>
      <c r="S949" s="126"/>
      <c r="T949" s="126"/>
      <c r="U949" s="299"/>
      <c r="V949" s="298"/>
      <c r="W949" s="298"/>
      <c r="X949" s="298"/>
      <c r="Y949" s="298"/>
      <c r="Z949" s="298"/>
      <c r="AA949" s="298"/>
      <c r="AB949" s="298"/>
      <c r="AC949" s="298"/>
      <c r="AD949" s="298"/>
      <c r="AE949" s="298"/>
      <c r="AF949" s="298"/>
      <c r="AG949" s="121"/>
      <c r="AH949" s="116"/>
      <c r="AI949" s="299"/>
      <c r="AJ949" s="298"/>
      <c r="AK949" s="298"/>
      <c r="AL949" s="298"/>
      <c r="AM949" s="298"/>
      <c r="AN949" s="298"/>
      <c r="AO949" s="298"/>
      <c r="AP949" s="298"/>
      <c r="AQ949" s="298"/>
      <c r="AR949" s="298"/>
      <c r="AS949" s="298"/>
      <c r="AT949" s="298"/>
      <c r="AU949" s="121"/>
      <c r="AV949" s="116"/>
      <c r="AW949" s="298"/>
      <c r="AX949" s="298"/>
      <c r="AY949" s="298"/>
      <c r="AZ949" s="298"/>
      <c r="BA949" s="298"/>
      <c r="BB949" s="298"/>
      <c r="BC949" s="298"/>
      <c r="BD949" s="298"/>
      <c r="BE949" s="298"/>
      <c r="BF949" s="298"/>
      <c r="BG949" s="298"/>
      <c r="BH949" s="298"/>
      <c r="BI949" s="121"/>
      <c r="BJ949" s="116"/>
      <c r="BK949" s="200"/>
      <c r="BL949" s="129"/>
      <c r="BM949" s="160"/>
      <c r="BN949" s="129"/>
      <c r="BO949" s="129"/>
      <c r="BP949" s="129"/>
      <c r="BQ949" s="129"/>
      <c r="BR949" s="129"/>
      <c r="BS949" s="129"/>
      <c r="BT949" s="129"/>
      <c r="BU949" s="129"/>
      <c r="BV949" s="129"/>
      <c r="BW949" s="129"/>
      <c r="BX949" s="129"/>
      <c r="BY949" s="129"/>
      <c r="BZ949" s="129"/>
      <c r="CA949" s="129"/>
      <c r="CB949" s="129"/>
      <c r="CC949" s="129"/>
      <c r="CD949" s="129"/>
      <c r="CE949" s="129"/>
      <c r="CF949" s="129"/>
      <c r="CG949" s="129"/>
      <c r="CH949" s="129"/>
      <c r="CI949" s="129"/>
      <c r="CJ949" s="129"/>
      <c r="CK949" s="129"/>
      <c r="CL949" s="129"/>
      <c r="CM949" s="129"/>
      <c r="CN949" s="129"/>
      <c r="CO949" s="129"/>
      <c r="CP949" s="129"/>
      <c r="CQ949" s="129"/>
      <c r="CR949" s="129"/>
      <c r="CS949" s="129"/>
      <c r="CT949" s="129"/>
      <c r="CU949" s="129"/>
      <c r="CV949" s="129"/>
      <c r="CW949" s="129"/>
      <c r="CX949" s="129"/>
      <c r="CY949" s="129"/>
      <c r="CZ949" s="129"/>
      <c r="DA949" s="129"/>
      <c r="DB949" s="129"/>
      <c r="DC949" s="129"/>
      <c r="DD949" s="129"/>
      <c r="DE949" s="129"/>
      <c r="DF949" s="129"/>
      <c r="DG949" s="129"/>
      <c r="DH949" s="129"/>
      <c r="DI949" s="129"/>
      <c r="DJ949" s="129"/>
      <c r="DK949" s="129"/>
      <c r="DL949" s="129"/>
      <c r="DM949" s="129"/>
      <c r="DN949" s="129"/>
      <c r="DO949" s="129"/>
      <c r="DP949" s="129"/>
      <c r="DQ949" s="129"/>
      <c r="DR949" s="129"/>
      <c r="DS949" s="129"/>
      <c r="DT949" s="129"/>
      <c r="DU949" s="129"/>
      <c r="DV949" s="129"/>
      <c r="DW949" s="129"/>
      <c r="DX949" s="129"/>
      <c r="DY949" s="129"/>
      <c r="DZ949" s="129"/>
      <c r="EA949" s="129"/>
      <c r="EB949" s="129"/>
      <c r="EC949" s="129"/>
      <c r="ED949" s="129"/>
      <c r="EE949" s="129"/>
      <c r="EF949" s="129"/>
      <c r="EG949" s="129"/>
      <c r="EH949" s="129"/>
      <c r="EI949" s="129"/>
      <c r="EJ949" s="129"/>
      <c r="EK949" s="129"/>
      <c r="EL949" s="129"/>
      <c r="EM949" s="129"/>
      <c r="EN949" s="129"/>
      <c r="EO949" s="129"/>
      <c r="EP949" s="129"/>
      <c r="EQ949" s="129"/>
      <c r="ER949" s="129"/>
      <c r="ES949" s="129"/>
      <c r="ET949" s="129"/>
      <c r="EU949" s="129"/>
      <c r="EV949" s="129"/>
      <c r="EW949" s="129"/>
    </row>
    <row r="950" spans="1:153" ht="2.25" customHeight="1">
      <c r="A950" s="135"/>
      <c r="B950" s="291"/>
      <c r="C950" s="291"/>
      <c r="D950" s="291"/>
      <c r="E950" s="291"/>
      <c r="F950" s="136"/>
      <c r="G950" s="291"/>
      <c r="H950" s="291"/>
      <c r="I950" s="291"/>
      <c r="J950" s="291"/>
      <c r="K950" s="291"/>
      <c r="L950" s="291"/>
      <c r="M950" s="291"/>
      <c r="N950" s="291"/>
      <c r="O950" s="291"/>
      <c r="P950" s="291"/>
      <c r="Q950" s="291"/>
      <c r="R950" s="291"/>
      <c r="S950" s="291"/>
      <c r="T950" s="291"/>
      <c r="U950" s="296"/>
      <c r="V950" s="297"/>
      <c r="W950" s="297"/>
      <c r="X950" s="297"/>
      <c r="Y950" s="297"/>
      <c r="Z950" s="297"/>
      <c r="AA950" s="297"/>
      <c r="AB950" s="297"/>
      <c r="AC950" s="297"/>
      <c r="AD950" s="297"/>
      <c r="AE950" s="297"/>
      <c r="AF950" s="297"/>
      <c r="AG950" s="117"/>
      <c r="AH950" s="114"/>
      <c r="AI950" s="296"/>
      <c r="AJ950" s="297"/>
      <c r="AK950" s="297"/>
      <c r="AL950" s="297"/>
      <c r="AM950" s="297"/>
      <c r="AN950" s="297"/>
      <c r="AO950" s="297"/>
      <c r="AP950" s="297"/>
      <c r="AQ950" s="297"/>
      <c r="AR950" s="297"/>
      <c r="AS950" s="297"/>
      <c r="AT950" s="297"/>
      <c r="AU950" s="117"/>
      <c r="AV950" s="114"/>
      <c r="AW950" s="297"/>
      <c r="AX950" s="297"/>
      <c r="AY950" s="297"/>
      <c r="AZ950" s="297"/>
      <c r="BA950" s="297"/>
      <c r="BB950" s="297"/>
      <c r="BC950" s="297"/>
      <c r="BD950" s="297"/>
      <c r="BE950" s="297"/>
      <c r="BF950" s="297"/>
      <c r="BG950" s="297"/>
      <c r="BH950" s="297"/>
      <c r="BI950" s="117"/>
      <c r="BJ950" s="114"/>
      <c r="BK950" s="200"/>
      <c r="BL950" s="129"/>
      <c r="BM950" s="160"/>
      <c r="BN950" s="129"/>
      <c r="BO950" s="129"/>
      <c r="BP950" s="129"/>
      <c r="BQ950" s="129"/>
      <c r="BR950" s="129"/>
      <c r="BS950" s="129"/>
      <c r="BT950" s="129"/>
      <c r="BU950" s="129"/>
      <c r="BV950" s="129"/>
      <c r="BW950" s="129"/>
      <c r="BX950" s="129"/>
      <c r="BY950" s="129"/>
      <c r="BZ950" s="129"/>
      <c r="CA950" s="129"/>
      <c r="CB950" s="129"/>
      <c r="CC950" s="129"/>
      <c r="CD950" s="129"/>
      <c r="CE950" s="129"/>
      <c r="CF950" s="129"/>
      <c r="CG950" s="129"/>
      <c r="CH950" s="129"/>
      <c r="CI950" s="129"/>
      <c r="CJ950" s="129"/>
      <c r="CK950" s="129"/>
      <c r="CL950" s="129"/>
      <c r="CM950" s="129"/>
      <c r="CN950" s="129"/>
      <c r="CO950" s="129"/>
      <c r="CP950" s="129"/>
      <c r="CQ950" s="129"/>
      <c r="CR950" s="129"/>
      <c r="CS950" s="129"/>
      <c r="CT950" s="129"/>
      <c r="CU950" s="129"/>
      <c r="CV950" s="129"/>
      <c r="CW950" s="129"/>
      <c r="CX950" s="129"/>
      <c r="CY950" s="129"/>
      <c r="CZ950" s="129"/>
      <c r="DA950" s="129"/>
      <c r="DB950" s="129"/>
      <c r="DC950" s="129"/>
      <c r="DD950" s="129"/>
      <c r="DE950" s="129"/>
      <c r="DF950" s="129"/>
      <c r="DG950" s="129"/>
      <c r="DH950" s="129"/>
      <c r="DI950" s="129"/>
      <c r="DJ950" s="129"/>
      <c r="DK950" s="129"/>
      <c r="DL950" s="129"/>
      <c r="DM950" s="129"/>
      <c r="DN950" s="129"/>
      <c r="DO950" s="129"/>
      <c r="DP950" s="129"/>
      <c r="DQ950" s="129"/>
      <c r="DR950" s="129"/>
      <c r="DS950" s="129"/>
      <c r="DT950" s="129"/>
      <c r="DU950" s="129"/>
      <c r="DV950" s="129"/>
      <c r="DW950" s="129"/>
      <c r="DX950" s="129"/>
      <c r="DY950" s="129"/>
      <c r="DZ950" s="129"/>
      <c r="EA950" s="129"/>
      <c r="EB950" s="129"/>
      <c r="EC950" s="129"/>
      <c r="ED950" s="129"/>
      <c r="EE950" s="129"/>
      <c r="EF950" s="129"/>
      <c r="EG950" s="129"/>
      <c r="EH950" s="129"/>
      <c r="EI950" s="129"/>
      <c r="EJ950" s="129"/>
      <c r="EK950" s="129"/>
      <c r="EL950" s="129"/>
      <c r="EM950" s="129"/>
      <c r="EN950" s="129"/>
      <c r="EO950" s="129"/>
      <c r="EP950" s="129"/>
      <c r="EQ950" s="129"/>
      <c r="ER950" s="129"/>
      <c r="ES950" s="129"/>
      <c r="ET950" s="129"/>
      <c r="EU950" s="129"/>
      <c r="EV950" s="129"/>
      <c r="EW950" s="129"/>
    </row>
    <row r="951" spans="1:153" ht="19.5" customHeight="1">
      <c r="A951" s="133" t="s">
        <v>1115</v>
      </c>
      <c r="B951" s="126"/>
      <c r="C951" s="126"/>
      <c r="D951" s="126"/>
      <c r="E951" s="126"/>
      <c r="F951" s="137"/>
      <c r="G951" s="126"/>
      <c r="H951" s="126"/>
      <c r="I951" s="126"/>
      <c r="J951" s="126"/>
      <c r="K951" s="126"/>
      <c r="L951" s="126"/>
      <c r="M951" s="126"/>
      <c r="N951" s="126"/>
      <c r="O951" s="126"/>
      <c r="P951" s="126"/>
      <c r="Q951" s="126"/>
      <c r="R951" s="310" t="s">
        <v>3392</v>
      </c>
      <c r="S951" s="310"/>
      <c r="T951" s="311"/>
      <c r="U951" s="294"/>
      <c r="V951" s="312"/>
      <c r="W951" s="313"/>
      <c r="X951" s="313"/>
      <c r="Y951" s="313"/>
      <c r="Z951" s="313"/>
      <c r="AA951" s="313"/>
      <c r="AB951" s="313"/>
      <c r="AC951" s="313"/>
      <c r="AD951" s="313"/>
      <c r="AE951" s="313"/>
      <c r="AF951" s="314"/>
      <c r="AG951" s="120"/>
      <c r="AH951" s="115" t="s">
        <v>6388</v>
      </c>
      <c r="AI951" s="118"/>
      <c r="AJ951" s="312"/>
      <c r="AK951" s="313"/>
      <c r="AL951" s="313"/>
      <c r="AM951" s="313"/>
      <c r="AN951" s="313"/>
      <c r="AO951" s="313"/>
      <c r="AP951" s="313"/>
      <c r="AQ951" s="313"/>
      <c r="AR951" s="313"/>
      <c r="AS951" s="313"/>
      <c r="AT951" s="314"/>
      <c r="AU951" s="120"/>
      <c r="AV951" s="115" t="s">
        <v>6389</v>
      </c>
      <c r="AW951" s="119"/>
      <c r="AX951" s="312"/>
      <c r="AY951" s="313"/>
      <c r="AZ951" s="313"/>
      <c r="BA951" s="313"/>
      <c r="BB951" s="313"/>
      <c r="BC951" s="313"/>
      <c r="BD951" s="313"/>
      <c r="BE951" s="313"/>
      <c r="BF951" s="313"/>
      <c r="BG951" s="313"/>
      <c r="BH951" s="314"/>
      <c r="BI951" s="122"/>
      <c r="BJ951" s="115" t="s">
        <v>2</v>
      </c>
      <c r="BK951" s="200"/>
      <c r="BL951" s="130" t="str">
        <f>IF(BM951&lt;&gt;"","●","")</f>
        <v/>
      </c>
      <c r="BM951" s="132" t="str">
        <f>IF(OR(AND(OR(V951=0,V951=""),OR(AJ951&gt;0,AX951&gt;0)),AND(OR(V951&gt;0,AX951&gt;0),OR(AJ951=0,AJ951="")),AND(OR(V951&gt;0,AJ951&gt;0),OR(AX951=0,AX951=""))),"「レセプト件数」、「算定日数」、「算定回数」のいずれかが「0」か「空白」となっていますが、それ以外が1以上となっています。正しいレセプト件数・算定日数・算定回数をご記入ください。",IF(OR(V951&gt;AJ951,V951&gt;AX951),"「算定日数」あるいは「算定回数」が「レセプト件数」よりも小さくなっています。算定レセプトにおける算定日数・算定回数をご記入ください。",IF(AJ951&gt;AX951,"「算定回数」が「算定日数」よりも小さくなっています。算定日数における算定回数をご記入ください。","")))</f>
        <v/>
      </c>
      <c r="BN951" s="129"/>
      <c r="BO951" s="129"/>
      <c r="BP951" s="129"/>
      <c r="BQ951" s="129"/>
      <c r="BR951" s="129"/>
      <c r="BS951" s="129"/>
      <c r="BT951" s="129"/>
      <c r="BU951" s="129"/>
      <c r="BV951" s="129"/>
      <c r="BW951" s="129"/>
      <c r="BX951" s="129"/>
      <c r="BY951" s="129"/>
      <c r="BZ951" s="129"/>
      <c r="CA951" s="129"/>
      <c r="CB951" s="129"/>
      <c r="CC951" s="129"/>
      <c r="CD951" s="129"/>
      <c r="CE951" s="129"/>
      <c r="CF951" s="129"/>
      <c r="CG951" s="129"/>
      <c r="CH951" s="129"/>
      <c r="CI951" s="129"/>
      <c r="CJ951" s="129"/>
      <c r="CK951" s="129"/>
      <c r="CL951" s="129"/>
      <c r="CM951" s="129"/>
      <c r="CN951" s="129"/>
      <c r="CO951" s="129"/>
      <c r="CP951" s="129"/>
      <c r="CQ951" s="129"/>
      <c r="CR951" s="129"/>
      <c r="CS951" s="129"/>
      <c r="CT951" s="129"/>
      <c r="CU951" s="129"/>
      <c r="CV951" s="131"/>
      <c r="CW951" s="131"/>
      <c r="CX951" s="131"/>
      <c r="CY951" s="129"/>
      <c r="CZ951" s="129"/>
      <c r="DA951" s="129"/>
      <c r="DB951" s="129"/>
      <c r="DC951" s="129"/>
      <c r="DD951" s="129"/>
      <c r="DE951" s="129"/>
      <c r="DF951" s="129"/>
      <c r="DG951" s="129"/>
      <c r="DH951" s="129"/>
      <c r="DI951" s="129"/>
      <c r="DJ951" s="129"/>
      <c r="DK951" s="129"/>
      <c r="DL951" s="129"/>
      <c r="DM951" s="129"/>
      <c r="DN951" s="129"/>
      <c r="DO951" s="129"/>
      <c r="DP951" s="129"/>
      <c r="DQ951" s="129"/>
      <c r="DR951" s="129"/>
      <c r="DS951" s="129"/>
      <c r="DT951" s="129"/>
      <c r="DU951" s="129"/>
      <c r="DV951" s="129"/>
      <c r="DW951" s="129"/>
      <c r="DX951" s="129"/>
      <c r="DY951" s="129"/>
      <c r="DZ951" s="129"/>
      <c r="EA951" s="129"/>
      <c r="EB951" s="129"/>
      <c r="EC951" s="129"/>
      <c r="ED951" s="129"/>
      <c r="EE951" s="129"/>
      <c r="EF951" s="129"/>
      <c r="EG951" s="129"/>
      <c r="EH951" s="129"/>
      <c r="EI951" s="129"/>
      <c r="EJ951" s="129"/>
      <c r="EK951" s="129"/>
      <c r="EL951" s="129"/>
      <c r="EM951" s="129"/>
      <c r="EN951" s="129"/>
      <c r="EO951" s="129"/>
      <c r="EP951" s="129"/>
      <c r="EQ951" s="129"/>
      <c r="ER951" s="129"/>
      <c r="ES951" s="129"/>
      <c r="ET951" s="129"/>
      <c r="EU951" s="129"/>
      <c r="EV951" s="129"/>
      <c r="EW951" s="129"/>
    </row>
    <row r="952" spans="1:153" ht="2.25" customHeight="1" thickBot="1">
      <c r="A952" s="37"/>
      <c r="B952" s="127"/>
      <c r="C952" s="127"/>
      <c r="D952" s="127"/>
      <c r="E952" s="127"/>
      <c r="F952" s="134"/>
      <c r="G952" s="127"/>
      <c r="H952" s="127"/>
      <c r="I952" s="127"/>
      <c r="J952" s="127"/>
      <c r="K952" s="127"/>
      <c r="L952" s="127"/>
      <c r="M952" s="127"/>
      <c r="N952" s="127"/>
      <c r="O952" s="127"/>
      <c r="P952" s="127"/>
      <c r="Q952" s="127"/>
      <c r="R952" s="127"/>
      <c r="S952" s="127"/>
      <c r="T952" s="128"/>
      <c r="U952" s="299"/>
      <c r="V952" s="298"/>
      <c r="W952" s="298"/>
      <c r="X952" s="298"/>
      <c r="Y952" s="298"/>
      <c r="Z952" s="298"/>
      <c r="AA952" s="298"/>
      <c r="AB952" s="298"/>
      <c r="AC952" s="298"/>
      <c r="AD952" s="298"/>
      <c r="AE952" s="298"/>
      <c r="AF952" s="298"/>
      <c r="AG952" s="121"/>
      <c r="AH952" s="116"/>
      <c r="AI952" s="299"/>
      <c r="AJ952" s="298"/>
      <c r="AK952" s="298"/>
      <c r="AL952" s="298"/>
      <c r="AM952" s="298"/>
      <c r="AN952" s="298"/>
      <c r="AO952" s="298"/>
      <c r="AP952" s="298"/>
      <c r="AQ952" s="298"/>
      <c r="AR952" s="298"/>
      <c r="AS952" s="298"/>
      <c r="AT952" s="298"/>
      <c r="AU952" s="121"/>
      <c r="AV952" s="116"/>
      <c r="AW952" s="298"/>
      <c r="AX952" s="298"/>
      <c r="AY952" s="298"/>
      <c r="AZ952" s="298"/>
      <c r="BA952" s="298"/>
      <c r="BB952" s="298"/>
      <c r="BC952" s="298"/>
      <c r="BD952" s="298"/>
      <c r="BE952" s="298"/>
      <c r="BF952" s="298"/>
      <c r="BG952" s="298"/>
      <c r="BH952" s="298"/>
      <c r="BI952" s="121"/>
      <c r="BJ952" s="116"/>
      <c r="BK952" s="200"/>
      <c r="BL952" s="129"/>
      <c r="BM952" s="160"/>
      <c r="BN952" s="129"/>
      <c r="BO952" s="129"/>
      <c r="BP952" s="129"/>
      <c r="BQ952" s="129"/>
      <c r="BR952" s="129"/>
      <c r="BS952" s="129"/>
      <c r="BT952" s="129"/>
      <c r="BU952" s="129"/>
      <c r="BV952" s="129"/>
      <c r="BW952" s="129"/>
      <c r="BX952" s="129"/>
      <c r="BY952" s="129"/>
      <c r="BZ952" s="129"/>
      <c r="CA952" s="129"/>
      <c r="CB952" s="129"/>
      <c r="CC952" s="129"/>
      <c r="CD952" s="129"/>
      <c r="CE952" s="129"/>
      <c r="CF952" s="129"/>
      <c r="CG952" s="129"/>
      <c r="CH952" s="129"/>
      <c r="CI952" s="129"/>
      <c r="CJ952" s="129"/>
      <c r="CK952" s="129"/>
      <c r="CL952" s="129"/>
      <c r="CM952" s="129"/>
      <c r="CN952" s="129"/>
      <c r="CO952" s="129"/>
      <c r="CP952" s="129"/>
      <c r="CQ952" s="129"/>
      <c r="CR952" s="129"/>
      <c r="CS952" s="129"/>
      <c r="CT952" s="129"/>
      <c r="CU952" s="129"/>
      <c r="CV952" s="129"/>
      <c r="CW952" s="129"/>
      <c r="CX952" s="129"/>
      <c r="CY952" s="129"/>
      <c r="CZ952" s="129"/>
      <c r="DA952" s="129"/>
      <c r="DB952" s="129"/>
      <c r="DC952" s="129"/>
      <c r="DD952" s="129"/>
      <c r="DE952" s="129"/>
      <c r="DF952" s="129"/>
      <c r="DG952" s="129"/>
      <c r="DH952" s="129"/>
      <c r="DI952" s="129"/>
      <c r="DJ952" s="129"/>
      <c r="DK952" s="129"/>
      <c r="DL952" s="129"/>
      <c r="DM952" s="129"/>
      <c r="DN952" s="129"/>
      <c r="DO952" s="129"/>
      <c r="DP952" s="129"/>
      <c r="DQ952" s="129"/>
      <c r="DR952" s="129"/>
      <c r="DS952" s="129"/>
      <c r="DT952" s="129"/>
      <c r="DU952" s="129"/>
      <c r="DV952" s="129"/>
      <c r="DW952" s="129"/>
      <c r="DX952" s="129"/>
      <c r="DY952" s="129"/>
      <c r="DZ952" s="129"/>
      <c r="EA952" s="129"/>
      <c r="EB952" s="129"/>
      <c r="EC952" s="129"/>
      <c r="ED952" s="129"/>
      <c r="EE952" s="129"/>
      <c r="EF952" s="129"/>
      <c r="EG952" s="129"/>
      <c r="EH952" s="129"/>
      <c r="EI952" s="129"/>
      <c r="EJ952" s="129"/>
      <c r="EK952" s="129"/>
      <c r="EL952" s="129"/>
      <c r="EM952" s="129"/>
      <c r="EN952" s="129"/>
      <c r="EO952" s="129"/>
      <c r="EP952" s="129"/>
      <c r="EQ952" s="129"/>
      <c r="ER952" s="129"/>
      <c r="ES952" s="129"/>
      <c r="ET952" s="129"/>
      <c r="EU952" s="129"/>
      <c r="EV952" s="129"/>
      <c r="EW952" s="129"/>
    </row>
    <row r="953" spans="1:153" ht="19.5" customHeight="1">
      <c r="A953" s="31"/>
      <c r="B953" s="31"/>
      <c r="C953" s="31"/>
      <c r="D953" s="31"/>
      <c r="E953" s="31"/>
      <c r="F953" s="48"/>
      <c r="G953" s="31"/>
      <c r="H953" s="31"/>
      <c r="I953" s="31"/>
      <c r="J953" s="31"/>
      <c r="K953" s="31"/>
      <c r="L953" s="31"/>
      <c r="M953" s="31"/>
      <c r="N953" s="31"/>
      <c r="O953" s="31"/>
      <c r="P953" s="31"/>
      <c r="Q953" s="31"/>
      <c r="R953" s="31"/>
      <c r="S953" s="31"/>
      <c r="T953" s="31"/>
      <c r="U953" s="281"/>
      <c r="V953" s="281"/>
      <c r="W953" s="281"/>
      <c r="X953" s="281"/>
      <c r="Y953" s="281"/>
      <c r="Z953" s="281"/>
      <c r="AA953" s="281"/>
      <c r="AB953" s="281"/>
      <c r="AC953" s="281"/>
      <c r="AD953" s="281"/>
      <c r="AE953" s="281"/>
      <c r="AF953" s="281"/>
      <c r="AG953" s="281"/>
      <c r="AH953" s="281"/>
      <c r="AI953" s="281"/>
      <c r="AJ953" s="281"/>
      <c r="AK953" s="281"/>
      <c r="AL953" s="281"/>
      <c r="AM953" s="281"/>
      <c r="AN953" s="281"/>
      <c r="AO953" s="281"/>
      <c r="AP953" s="281"/>
      <c r="AQ953" s="281"/>
      <c r="AR953" s="281"/>
      <c r="AS953" s="281"/>
      <c r="AT953" s="281"/>
      <c r="AU953" s="281"/>
      <c r="AV953" s="281"/>
      <c r="AW953" s="281"/>
      <c r="AX953" s="281"/>
      <c r="AY953" s="281"/>
      <c r="AZ953" s="281"/>
      <c r="BA953" s="281"/>
      <c r="BB953" s="281"/>
      <c r="BC953" s="281"/>
      <c r="BD953" s="281"/>
      <c r="BE953" s="281"/>
      <c r="BF953" s="281"/>
      <c r="BG953" s="281"/>
      <c r="BH953" s="281"/>
      <c r="BI953" s="281"/>
      <c r="BJ953" s="281"/>
      <c r="BK953" s="200"/>
      <c r="BL953" s="129"/>
      <c r="BM953" s="160"/>
      <c r="BN953" s="129"/>
      <c r="BO953" s="129"/>
      <c r="BP953" s="129"/>
      <c r="BQ953" s="129"/>
      <c r="BR953" s="129"/>
      <c r="BS953" s="129"/>
      <c r="BT953" s="129"/>
      <c r="BU953" s="129"/>
      <c r="BV953" s="129"/>
      <c r="BW953" s="129"/>
      <c r="BX953" s="129"/>
      <c r="BY953" s="129"/>
      <c r="BZ953" s="129"/>
      <c r="CA953" s="129"/>
      <c r="CB953" s="129"/>
      <c r="CC953" s="129"/>
      <c r="CD953" s="129"/>
      <c r="CE953" s="129"/>
      <c r="CF953" s="129"/>
      <c r="CG953" s="129"/>
      <c r="CH953" s="129"/>
      <c r="CI953" s="129"/>
      <c r="CJ953" s="129"/>
      <c r="CK953" s="129"/>
      <c r="CL953" s="129"/>
      <c r="CM953" s="129"/>
      <c r="CN953" s="129"/>
      <c r="CO953" s="129"/>
      <c r="CP953" s="129"/>
      <c r="CQ953" s="129"/>
      <c r="CR953" s="129"/>
      <c r="CS953" s="129"/>
      <c r="CT953" s="129"/>
      <c r="CU953" s="129"/>
      <c r="CV953" s="129"/>
      <c r="CW953" s="129"/>
      <c r="CX953" s="129"/>
      <c r="CY953" s="129"/>
      <c r="CZ953" s="129"/>
      <c r="DA953" s="129"/>
      <c r="DB953" s="129"/>
      <c r="DC953" s="129"/>
      <c r="DD953" s="129"/>
      <c r="DE953" s="129"/>
      <c r="DF953" s="129"/>
      <c r="DG953" s="129"/>
      <c r="DH953" s="129"/>
      <c r="DI953" s="129"/>
      <c r="DJ953" s="129"/>
      <c r="DK953" s="129"/>
      <c r="DL953" s="129"/>
      <c r="DM953" s="129"/>
      <c r="DN953" s="129"/>
      <c r="DO953" s="129"/>
      <c r="DP953" s="129"/>
      <c r="DQ953" s="129"/>
      <c r="DR953" s="129"/>
      <c r="DS953" s="129"/>
      <c r="DT953" s="129"/>
      <c r="DU953" s="129"/>
      <c r="DV953" s="129"/>
      <c r="DW953" s="129"/>
      <c r="DX953" s="129"/>
      <c r="DY953" s="129"/>
      <c r="DZ953" s="129"/>
      <c r="EA953" s="129"/>
      <c r="EB953" s="129"/>
      <c r="EC953" s="129"/>
      <c r="ED953" s="129"/>
      <c r="EE953" s="129"/>
      <c r="EF953" s="129"/>
      <c r="EG953" s="129"/>
      <c r="EH953" s="129"/>
      <c r="EI953" s="129"/>
      <c r="EJ953" s="129"/>
      <c r="EK953" s="129"/>
      <c r="EL953" s="129"/>
      <c r="EM953" s="129"/>
      <c r="EN953" s="129"/>
      <c r="EO953" s="129"/>
      <c r="EP953" s="129"/>
      <c r="EQ953" s="129"/>
      <c r="ER953" s="129"/>
      <c r="ES953" s="129"/>
      <c r="ET953" s="129"/>
      <c r="EU953" s="129"/>
      <c r="EV953" s="129"/>
      <c r="EW953" s="129"/>
    </row>
    <row r="954" spans="1:153" ht="17.25" customHeight="1">
      <c r="A954" s="328" t="s">
        <v>6406</v>
      </c>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c r="AC954" s="329"/>
      <c r="AD954" s="329"/>
      <c r="AE954" s="329"/>
      <c r="AF954" s="329"/>
      <c r="AG954" s="329"/>
      <c r="AH954" s="329"/>
      <c r="AI954" s="329"/>
      <c r="AJ954" s="329"/>
      <c r="AK954" s="329"/>
      <c r="AL954" s="329"/>
      <c r="AM954" s="329"/>
      <c r="AN954" s="329"/>
      <c r="AO954" s="329"/>
      <c r="AP954" s="329"/>
      <c r="AQ954" s="329"/>
      <c r="AR954" s="329"/>
      <c r="AS954" s="329"/>
      <c r="AT954" s="329"/>
      <c r="AU954" s="329"/>
      <c r="AV954" s="329"/>
      <c r="AW954" s="330"/>
      <c r="AX954" s="330"/>
      <c r="AY954" s="330"/>
      <c r="AZ954" s="330"/>
      <c r="BA954" s="330"/>
      <c r="BB954" s="330"/>
      <c r="BC954" s="330"/>
      <c r="BD954" s="330"/>
      <c r="BE954" s="330"/>
      <c r="BF954" s="330"/>
      <c r="BG954" s="330"/>
      <c r="BH954" s="330"/>
      <c r="BI954" s="330"/>
      <c r="BJ954" s="331"/>
      <c r="BK954" s="200"/>
      <c r="BL954" s="129"/>
      <c r="BM954" s="160"/>
      <c r="BN954" s="129"/>
      <c r="BO954" s="129"/>
      <c r="BP954" s="129"/>
      <c r="BQ954" s="129"/>
      <c r="BR954" s="129"/>
      <c r="BS954" s="129"/>
      <c r="BT954" s="129"/>
      <c r="BU954" s="129"/>
      <c r="BV954" s="129"/>
      <c r="BW954" s="129"/>
      <c r="BX954" s="129"/>
      <c r="BY954" s="129"/>
      <c r="BZ954" s="129"/>
      <c r="CA954" s="129"/>
      <c r="CB954" s="129"/>
      <c r="CC954" s="129"/>
      <c r="CD954" s="129"/>
      <c r="CE954" s="129"/>
      <c r="CF954" s="129"/>
      <c r="CG954" s="129"/>
      <c r="CH954" s="129"/>
      <c r="CI954" s="129"/>
      <c r="CJ954" s="129"/>
      <c r="CK954" s="129"/>
      <c r="CL954" s="129"/>
      <c r="CM954" s="129"/>
      <c r="CN954" s="129"/>
      <c r="CO954" s="129"/>
      <c r="CP954" s="129"/>
      <c r="CQ954" s="129"/>
      <c r="CR954" s="129"/>
      <c r="CS954" s="129"/>
      <c r="CT954" s="129"/>
      <c r="CU954" s="129"/>
      <c r="CV954" s="129"/>
      <c r="CW954" s="129"/>
      <c r="CX954" s="129"/>
      <c r="CY954" s="129"/>
      <c r="CZ954" s="129"/>
      <c r="DA954" s="129"/>
      <c r="DB954" s="129"/>
      <c r="DC954" s="129"/>
      <c r="DD954" s="129"/>
      <c r="DE954" s="129"/>
      <c r="DF954" s="129"/>
      <c r="DG954" s="129"/>
      <c r="DH954" s="129"/>
      <c r="DI954" s="129"/>
      <c r="DJ954" s="129"/>
      <c r="DK954" s="129"/>
      <c r="DL954" s="129"/>
      <c r="DM954" s="129"/>
      <c r="DN954" s="129"/>
      <c r="DO954" s="129"/>
      <c r="DP954" s="129"/>
      <c r="DQ954" s="129"/>
      <c r="DR954" s="129"/>
      <c r="DS954" s="129"/>
      <c r="DT954" s="129"/>
      <c r="DU954" s="129"/>
      <c r="DV954" s="129"/>
      <c r="DW954" s="129"/>
      <c r="DX954" s="129"/>
      <c r="DY954" s="129"/>
      <c r="DZ954" s="129"/>
      <c r="EA954" s="129"/>
      <c r="EB954" s="129"/>
      <c r="EC954" s="129"/>
      <c r="ED954" s="129"/>
      <c r="EE954" s="129"/>
      <c r="EF954" s="129"/>
      <c r="EG954" s="129"/>
      <c r="EH954" s="129"/>
      <c r="EI954" s="129"/>
      <c r="EJ954" s="129"/>
      <c r="EK954" s="129"/>
      <c r="EL954" s="129"/>
      <c r="EM954" s="129"/>
      <c r="EN954" s="129"/>
      <c r="EO954" s="129"/>
      <c r="EP954" s="129"/>
      <c r="EQ954" s="129"/>
      <c r="ER954" s="129"/>
      <c r="ES954" s="129"/>
      <c r="ET954" s="129"/>
      <c r="EU954" s="129"/>
      <c r="EV954" s="129"/>
      <c r="EW954" s="129"/>
    </row>
    <row r="955" spans="1:153" s="65" customFormat="1" ht="17.25" customHeight="1" thickBot="1">
      <c r="A955" s="32"/>
      <c r="B955" s="33"/>
      <c r="C955" s="33"/>
      <c r="D955" s="33"/>
      <c r="E955" s="33"/>
      <c r="F955" s="34"/>
      <c r="G955" s="33"/>
      <c r="H955" s="33"/>
      <c r="I955" s="33"/>
      <c r="J955" s="33"/>
      <c r="K955" s="33"/>
      <c r="L955" s="33"/>
      <c r="M955" s="33"/>
      <c r="N955" s="33"/>
      <c r="O955" s="33"/>
      <c r="P955" s="33"/>
      <c r="Q955" s="33"/>
      <c r="R955" s="33"/>
      <c r="S955" s="33"/>
      <c r="T955" s="33"/>
      <c r="U955" s="337" t="s">
        <v>6385</v>
      </c>
      <c r="V955" s="338"/>
      <c r="W955" s="338"/>
      <c r="X955" s="338"/>
      <c r="Y955" s="338"/>
      <c r="Z955" s="338"/>
      <c r="AA955" s="338"/>
      <c r="AB955" s="338"/>
      <c r="AC955" s="338"/>
      <c r="AD955" s="338"/>
      <c r="AE955" s="338"/>
      <c r="AF955" s="338"/>
      <c r="AG955" s="338"/>
      <c r="AH955" s="338"/>
      <c r="AI955" s="339" t="s">
        <v>4</v>
      </c>
      <c r="AJ955" s="339"/>
      <c r="AK955" s="339"/>
      <c r="AL955" s="339"/>
      <c r="AM955" s="339"/>
      <c r="AN955" s="339"/>
      <c r="AO955" s="339"/>
      <c r="AP955" s="339"/>
      <c r="AQ955" s="339"/>
      <c r="AR955" s="339"/>
      <c r="AS955" s="339"/>
      <c r="AT955" s="339"/>
      <c r="AU955" s="339"/>
      <c r="AV955" s="339"/>
      <c r="AW955" s="339" t="s">
        <v>19</v>
      </c>
      <c r="AX955" s="339"/>
      <c r="AY955" s="339"/>
      <c r="AZ955" s="339"/>
      <c r="BA955" s="339"/>
      <c r="BB955" s="339"/>
      <c r="BC955" s="339"/>
      <c r="BD955" s="339"/>
      <c r="BE955" s="339"/>
      <c r="BF955" s="339"/>
      <c r="BG955" s="339"/>
      <c r="BH955" s="339"/>
      <c r="BI955" s="339"/>
      <c r="BJ955" s="340"/>
      <c r="BK955" s="202"/>
      <c r="BL955" s="80"/>
      <c r="BM955" s="160"/>
      <c r="BN955" s="80"/>
      <c r="BO955" s="80"/>
      <c r="BP955" s="80"/>
      <c r="BQ955" s="80"/>
      <c r="BR955" s="80"/>
      <c r="BS955" s="80"/>
      <c r="BT955" s="80"/>
      <c r="BU955" s="80"/>
      <c r="BV955" s="80"/>
      <c r="BW955" s="80"/>
      <c r="BX955" s="80"/>
      <c r="BY955" s="80"/>
      <c r="BZ955" s="80"/>
      <c r="CA955" s="80"/>
      <c r="CB955" s="80"/>
      <c r="CC955" s="80"/>
      <c r="CD955" s="80"/>
      <c r="CE955" s="80"/>
      <c r="CF955" s="80"/>
      <c r="CG955" s="80"/>
      <c r="CH955" s="80"/>
      <c r="CI955" s="80"/>
      <c r="CJ955" s="80"/>
      <c r="CK955" s="80"/>
      <c r="CL955" s="80"/>
      <c r="CM955" s="80"/>
      <c r="CN955" s="80"/>
      <c r="CO955" s="80"/>
      <c r="CP955" s="80"/>
      <c r="CQ955" s="80"/>
      <c r="CR955" s="80"/>
      <c r="CS955" s="80"/>
      <c r="CT955" s="80"/>
      <c r="CU955" s="80"/>
      <c r="CV955" s="80"/>
      <c r="CW955" s="80"/>
      <c r="CX955" s="80"/>
      <c r="CY955" s="30"/>
      <c r="CZ955" s="30"/>
      <c r="DA955" s="30"/>
      <c r="DB955" s="30"/>
      <c r="DC955" s="30"/>
      <c r="DD955" s="30"/>
      <c r="DE955" s="30"/>
      <c r="DF955" s="30"/>
      <c r="DG955" s="30"/>
      <c r="DH955" s="30"/>
      <c r="DI955" s="30"/>
      <c r="DJ955" s="30"/>
      <c r="DK955" s="30"/>
      <c r="DL955" s="30"/>
      <c r="DM955" s="30"/>
      <c r="DN955" s="30"/>
      <c r="DO955" s="30"/>
      <c r="DP955" s="30"/>
      <c r="DQ955" s="30"/>
      <c r="DR955" s="30"/>
      <c r="DS955" s="30"/>
      <c r="DT955" s="30"/>
      <c r="DU955" s="30"/>
      <c r="DV955" s="30"/>
      <c r="DW955" s="30"/>
      <c r="DX955" s="30"/>
      <c r="DY955" s="30"/>
      <c r="DZ955" s="30"/>
      <c r="EA955" s="30"/>
      <c r="EB955" s="30"/>
      <c r="EC955" s="30"/>
      <c r="ED955" s="30"/>
      <c r="EE955" s="30"/>
      <c r="EF955" s="30"/>
      <c r="EG955" s="30"/>
      <c r="EH955" s="30"/>
      <c r="EI955" s="30"/>
      <c r="EJ955" s="30"/>
      <c r="EK955" s="30"/>
      <c r="EL955" s="30"/>
      <c r="EM955" s="30"/>
      <c r="EN955" s="30"/>
      <c r="EO955" s="30"/>
      <c r="EP955" s="30"/>
      <c r="EQ955" s="30"/>
      <c r="ER955" s="30"/>
      <c r="ES955" s="30"/>
      <c r="ET955" s="30"/>
      <c r="EU955" s="30"/>
      <c r="EV955" s="30"/>
      <c r="EW955" s="30"/>
    </row>
    <row r="956" spans="1:153" ht="2.25" customHeight="1">
      <c r="A956" s="112"/>
      <c r="B956" s="59"/>
      <c r="C956" s="59"/>
      <c r="D956" s="59"/>
      <c r="E956" s="59"/>
      <c r="F956" s="59"/>
      <c r="G956" s="59"/>
      <c r="H956" s="59"/>
      <c r="I956" s="59"/>
      <c r="J956" s="59"/>
      <c r="K956" s="59"/>
      <c r="L956" s="59"/>
      <c r="M956" s="59"/>
      <c r="N956" s="59"/>
      <c r="O956" s="59"/>
      <c r="P956" s="59"/>
      <c r="Q956" s="59"/>
      <c r="R956" s="36"/>
      <c r="S956" s="291"/>
      <c r="T956" s="291"/>
      <c r="U956" s="296"/>
      <c r="V956" s="297"/>
      <c r="W956" s="297"/>
      <c r="X956" s="297"/>
      <c r="Y956" s="297"/>
      <c r="Z956" s="297"/>
      <c r="AA956" s="297"/>
      <c r="AB956" s="297"/>
      <c r="AC956" s="297"/>
      <c r="AD956" s="297"/>
      <c r="AE956" s="297"/>
      <c r="AF956" s="297"/>
      <c r="AG956" s="117"/>
      <c r="AH956" s="114"/>
      <c r="AI956" s="307"/>
      <c r="AJ956" s="308"/>
      <c r="AK956" s="308"/>
      <c r="AL956" s="308"/>
      <c r="AM956" s="308"/>
      <c r="AN956" s="308"/>
      <c r="AO956" s="308"/>
      <c r="AP956" s="308"/>
      <c r="AQ956" s="308"/>
      <c r="AR956" s="308"/>
      <c r="AS956" s="308"/>
      <c r="AT956" s="308"/>
      <c r="AU956" s="308"/>
      <c r="AV956" s="308"/>
      <c r="AW956" s="308"/>
      <c r="AX956" s="308"/>
      <c r="AY956" s="308"/>
      <c r="AZ956" s="308"/>
      <c r="BA956" s="308"/>
      <c r="BB956" s="308"/>
      <c r="BC956" s="308"/>
      <c r="BD956" s="308"/>
      <c r="BE956" s="308"/>
      <c r="BF956" s="308"/>
      <c r="BG956" s="308"/>
      <c r="BH956" s="308"/>
      <c r="BI956" s="308"/>
      <c r="BJ956" s="309"/>
      <c r="BK956" s="201"/>
      <c r="BL956" s="30"/>
      <c r="BM956" s="161"/>
      <c r="BN956" s="30"/>
      <c r="BO956" s="30"/>
      <c r="BP956" s="30"/>
      <c r="BQ956" s="30"/>
      <c r="BR956" s="30"/>
      <c r="BS956" s="30"/>
      <c r="BT956" s="30"/>
      <c r="BU956" s="30"/>
      <c r="BV956" s="30"/>
      <c r="BW956" s="30"/>
      <c r="BX956" s="30"/>
      <c r="BY956" s="30"/>
      <c r="BZ956" s="30"/>
      <c r="CA956" s="30"/>
      <c r="CB956" s="30"/>
      <c r="CC956" s="30"/>
      <c r="CD956" s="30"/>
      <c r="CE956" s="30"/>
      <c r="CF956" s="30"/>
      <c r="CG956" s="30"/>
      <c r="CH956" s="30"/>
      <c r="CI956" s="30"/>
      <c r="CJ956" s="30"/>
      <c r="CK956" s="30"/>
      <c r="CL956" s="30"/>
      <c r="CM956" s="30"/>
      <c r="CN956" s="30"/>
      <c r="CO956" s="30"/>
      <c r="CP956" s="30"/>
      <c r="CQ956" s="30"/>
      <c r="CR956" s="30"/>
      <c r="CS956" s="30"/>
      <c r="CT956" s="30"/>
      <c r="CU956" s="30"/>
      <c r="CV956" s="30"/>
      <c r="CW956" s="30"/>
      <c r="CX956" s="30"/>
      <c r="CY956" s="129"/>
      <c r="CZ956" s="129"/>
      <c r="DA956" s="129"/>
      <c r="DB956" s="129"/>
      <c r="DC956" s="129"/>
      <c r="DD956" s="129"/>
      <c r="DE956" s="129"/>
      <c r="DF956" s="129"/>
      <c r="DG956" s="129"/>
      <c r="DH956" s="129"/>
      <c r="DI956" s="129"/>
      <c r="DJ956" s="129"/>
      <c r="DK956" s="129"/>
      <c r="DL956" s="129"/>
      <c r="DM956" s="129"/>
      <c r="DN956" s="129"/>
      <c r="DO956" s="129"/>
      <c r="DP956" s="129"/>
      <c r="DQ956" s="129"/>
      <c r="DR956" s="129"/>
      <c r="DS956" s="129"/>
      <c r="DT956" s="129"/>
      <c r="DU956" s="129"/>
      <c r="DV956" s="129"/>
      <c r="DW956" s="129"/>
      <c r="DX956" s="129"/>
      <c r="DY956" s="129"/>
      <c r="DZ956" s="129"/>
      <c r="EA956" s="129"/>
      <c r="EB956" s="129"/>
      <c r="EC956" s="129"/>
      <c r="ED956" s="129"/>
      <c r="EE956" s="129"/>
      <c r="EF956" s="129"/>
      <c r="EG956" s="129"/>
      <c r="EH956" s="129"/>
      <c r="EI956" s="129"/>
      <c r="EJ956" s="129"/>
      <c r="EK956" s="129"/>
      <c r="EL956" s="129"/>
      <c r="EM956" s="129"/>
      <c r="EN956" s="129"/>
      <c r="EO956" s="129"/>
      <c r="EP956" s="129"/>
      <c r="EQ956" s="129"/>
      <c r="ER956" s="129"/>
      <c r="ES956" s="129"/>
      <c r="ET956" s="129"/>
      <c r="EU956" s="129"/>
      <c r="EV956" s="129"/>
      <c r="EW956" s="129"/>
    </row>
    <row r="957" spans="1:153" ht="19.5" customHeight="1">
      <c r="A957" s="113" t="s">
        <v>1116</v>
      </c>
      <c r="B957" s="111"/>
      <c r="C957" s="111"/>
      <c r="D957" s="111"/>
      <c r="E957" s="111"/>
      <c r="F957" s="111"/>
      <c r="G957" s="111"/>
      <c r="H957" s="111"/>
      <c r="I957" s="111"/>
      <c r="J957" s="111"/>
      <c r="K957" s="111"/>
      <c r="L957" s="111"/>
      <c r="M957" s="111"/>
      <c r="N957" s="111"/>
      <c r="O957" s="111"/>
      <c r="P957" s="111"/>
      <c r="Q957" s="111"/>
      <c r="R957" s="310" t="s">
        <v>3393</v>
      </c>
      <c r="S957" s="310"/>
      <c r="T957" s="311"/>
      <c r="U957" s="294"/>
      <c r="V957" s="312"/>
      <c r="W957" s="313"/>
      <c r="X957" s="313"/>
      <c r="Y957" s="313"/>
      <c r="Z957" s="313"/>
      <c r="AA957" s="313"/>
      <c r="AB957" s="313"/>
      <c r="AC957" s="313"/>
      <c r="AD957" s="313"/>
      <c r="AE957" s="313"/>
      <c r="AF957" s="314"/>
      <c r="AG957" s="122"/>
      <c r="AH957" s="115" t="s">
        <v>0</v>
      </c>
      <c r="AI957" s="307"/>
      <c r="AJ957" s="308"/>
      <c r="AK957" s="308"/>
      <c r="AL957" s="308"/>
      <c r="AM957" s="308"/>
      <c r="AN957" s="308"/>
      <c r="AO957" s="308"/>
      <c r="AP957" s="308"/>
      <c r="AQ957" s="308"/>
      <c r="AR957" s="308"/>
      <c r="AS957" s="308"/>
      <c r="AT957" s="308"/>
      <c r="AU957" s="308"/>
      <c r="AV957" s="308"/>
      <c r="AW957" s="308"/>
      <c r="AX957" s="308"/>
      <c r="AY957" s="308"/>
      <c r="AZ957" s="308"/>
      <c r="BA957" s="308"/>
      <c r="BB957" s="308"/>
      <c r="BC957" s="308"/>
      <c r="BD957" s="308"/>
      <c r="BE957" s="308"/>
      <c r="BF957" s="308"/>
      <c r="BG957" s="308"/>
      <c r="BH957" s="308"/>
      <c r="BI957" s="308"/>
      <c r="BJ957" s="309"/>
      <c r="BK957" s="200"/>
      <c r="BL957" s="130" t="str">
        <f>IF(BM957&lt;&gt;"","●","")</f>
        <v/>
      </c>
      <c r="BM957" s="132" t="str">
        <f>IF(AND(OR(V957=0,V957=""),OR(V960+V963&gt;0,AJ960+AJ963&gt;0,AX960+AX963&gt;0)),"当該項目の「レセプト件数」が「0」か「空白」となっていますが、内訳の項目の「レセプト件数」が1以上となっています。正しいレセプト件数をご記入ください。",IF(COUNTIF(BL960:BL963,"●")&gt;0,"内訳の項目に記入内容の見直しが必要な欄があります。メッセージの内容をご確認のうえ、適宜、ご修正ください。",IF(OR(V957&lt;MAX(V960,V963),V957&gt;V960+V963),"当該項目の「レセプト件数」が、内訳の個別の項目の数値を下回っているか、内訳の合計よりも大きくなっています。正しいレセプト件数をご記入ください。",IF(AND(V957&gt;0,V966&gt;0),"当該項目の「レセプト件数」が1以上となっていますが、同時に届出ができない退院支援加算２の「レセプト件数」も1以上となっています。正しいレセプト件数をご記入ください。",""))))</f>
        <v/>
      </c>
      <c r="BN957" s="129"/>
      <c r="BO957" s="129"/>
      <c r="BP957" s="129"/>
      <c r="BQ957" s="129"/>
      <c r="BR957" s="129"/>
      <c r="BS957" s="129"/>
      <c r="BT957" s="129"/>
      <c r="BU957" s="129"/>
      <c r="BV957" s="129"/>
      <c r="BW957" s="129"/>
      <c r="BX957" s="129"/>
      <c r="BY957" s="129"/>
      <c r="BZ957" s="129"/>
      <c r="CA957" s="129"/>
      <c r="CB957" s="129"/>
      <c r="CC957" s="129"/>
      <c r="CD957" s="129"/>
      <c r="CE957" s="129"/>
      <c r="CF957" s="129"/>
      <c r="CG957" s="129"/>
      <c r="CH957" s="129"/>
      <c r="CI957" s="129"/>
      <c r="CJ957" s="129"/>
      <c r="CK957" s="129"/>
      <c r="CL957" s="129"/>
      <c r="CM957" s="129"/>
      <c r="CN957" s="129"/>
      <c r="CO957" s="129"/>
      <c r="CP957" s="129"/>
      <c r="CQ957" s="129"/>
      <c r="CR957" s="129"/>
      <c r="CS957" s="129"/>
      <c r="CT957" s="129"/>
      <c r="CU957" s="129"/>
      <c r="CV957" s="131"/>
      <c r="CW957" s="131"/>
      <c r="CX957" s="131"/>
      <c r="CY957" s="129"/>
      <c r="CZ957" s="129"/>
      <c r="DA957" s="129"/>
      <c r="DB957" s="129"/>
      <c r="DC957" s="129"/>
      <c r="DD957" s="129"/>
      <c r="DE957" s="129"/>
      <c r="DF957" s="129"/>
      <c r="DG957" s="129"/>
      <c r="DH957" s="129"/>
      <c r="DI957" s="129"/>
      <c r="DJ957" s="129"/>
      <c r="DK957" s="129"/>
      <c r="DL957" s="129"/>
      <c r="DM957" s="129"/>
      <c r="DN957" s="129"/>
      <c r="DO957" s="129"/>
      <c r="DP957" s="129"/>
      <c r="DQ957" s="129"/>
      <c r="DR957" s="129"/>
      <c r="DS957" s="129"/>
      <c r="DT957" s="129"/>
      <c r="DU957" s="129"/>
      <c r="DV957" s="129"/>
      <c r="DW957" s="129"/>
      <c r="DX957" s="129"/>
      <c r="DY957" s="129"/>
      <c r="DZ957" s="129"/>
      <c r="EA957" s="129"/>
      <c r="EB957" s="129"/>
      <c r="EC957" s="129"/>
      <c r="ED957" s="129"/>
      <c r="EE957" s="129"/>
      <c r="EF957" s="129"/>
      <c r="EG957" s="129"/>
      <c r="EH957" s="129"/>
      <c r="EI957" s="129"/>
      <c r="EJ957" s="129"/>
      <c r="EK957" s="129"/>
      <c r="EL957" s="129"/>
      <c r="EM957" s="129"/>
      <c r="EN957" s="129"/>
      <c r="EO957" s="129"/>
      <c r="EP957" s="129"/>
      <c r="EQ957" s="129"/>
      <c r="ER957" s="129"/>
      <c r="ES957" s="129"/>
      <c r="ET957" s="129"/>
      <c r="EU957" s="129"/>
      <c r="EV957" s="129"/>
      <c r="EW957" s="129"/>
    </row>
    <row r="958" spans="1:153" ht="2.25" customHeight="1" thickBot="1">
      <c r="A958" s="54"/>
      <c r="B958" s="111"/>
      <c r="C958" s="111"/>
      <c r="D958" s="111"/>
      <c r="E958" s="111"/>
      <c r="F958" s="111"/>
      <c r="G958" s="111"/>
      <c r="H958" s="111"/>
      <c r="I958" s="111"/>
      <c r="J958" s="111"/>
      <c r="K958" s="111"/>
      <c r="L958" s="111"/>
      <c r="M958" s="111"/>
      <c r="N958" s="111"/>
      <c r="O958" s="111"/>
      <c r="P958" s="111"/>
      <c r="Q958" s="111"/>
      <c r="R958" s="126"/>
      <c r="S958" s="126"/>
      <c r="T958" s="126"/>
      <c r="U958" s="299"/>
      <c r="V958" s="298"/>
      <c r="W958" s="298"/>
      <c r="X958" s="298"/>
      <c r="Y958" s="298"/>
      <c r="Z958" s="298"/>
      <c r="AA958" s="298"/>
      <c r="AB958" s="298"/>
      <c r="AC958" s="298"/>
      <c r="AD958" s="298"/>
      <c r="AE958" s="298"/>
      <c r="AF958" s="298"/>
      <c r="AG958" s="121"/>
      <c r="AH958" s="116"/>
      <c r="AI958" s="307"/>
      <c r="AJ958" s="308"/>
      <c r="AK958" s="308"/>
      <c r="AL958" s="308"/>
      <c r="AM958" s="308"/>
      <c r="AN958" s="308"/>
      <c r="AO958" s="308"/>
      <c r="AP958" s="308"/>
      <c r="AQ958" s="308"/>
      <c r="AR958" s="308"/>
      <c r="AS958" s="308"/>
      <c r="AT958" s="308"/>
      <c r="AU958" s="308"/>
      <c r="AV958" s="308"/>
      <c r="AW958" s="308"/>
      <c r="AX958" s="308"/>
      <c r="AY958" s="308"/>
      <c r="AZ958" s="308"/>
      <c r="BA958" s="308"/>
      <c r="BB958" s="308"/>
      <c r="BC958" s="308"/>
      <c r="BD958" s="308"/>
      <c r="BE958" s="308"/>
      <c r="BF958" s="308"/>
      <c r="BG958" s="308"/>
      <c r="BH958" s="308"/>
      <c r="BI958" s="308"/>
      <c r="BJ958" s="309"/>
      <c r="BK958" s="200"/>
      <c r="BL958" s="129"/>
      <c r="BM958" s="160"/>
      <c r="BN958" s="129"/>
      <c r="BO958" s="129"/>
      <c r="BP958" s="129"/>
      <c r="BQ958" s="129"/>
      <c r="BR958" s="129"/>
      <c r="BS958" s="129"/>
      <c r="BT958" s="129"/>
      <c r="BU958" s="129"/>
      <c r="BV958" s="129"/>
      <c r="BW958" s="129"/>
      <c r="BX958" s="129"/>
      <c r="BY958" s="129"/>
      <c r="BZ958" s="129"/>
      <c r="CA958" s="129"/>
      <c r="CB958" s="129"/>
      <c r="CC958" s="129"/>
      <c r="CD958" s="129"/>
      <c r="CE958" s="129"/>
      <c r="CF958" s="129"/>
      <c r="CG958" s="129"/>
      <c r="CH958" s="129"/>
      <c r="CI958" s="129"/>
      <c r="CJ958" s="129"/>
      <c r="CK958" s="129"/>
      <c r="CL958" s="129"/>
      <c r="CM958" s="129"/>
      <c r="CN958" s="129"/>
      <c r="CO958" s="129"/>
      <c r="CP958" s="129"/>
      <c r="CQ958" s="129"/>
      <c r="CR958" s="129"/>
      <c r="CS958" s="129"/>
      <c r="CT958" s="129"/>
      <c r="CU958" s="129"/>
      <c r="CV958" s="129"/>
      <c r="CW958" s="129"/>
      <c r="CX958" s="129"/>
      <c r="CY958" s="129"/>
      <c r="CZ958" s="129"/>
      <c r="DA958" s="129"/>
      <c r="DB958" s="129"/>
      <c r="DC958" s="129"/>
      <c r="DD958" s="129"/>
      <c r="DE958" s="129"/>
      <c r="DF958" s="129"/>
      <c r="DG958" s="129"/>
      <c r="DH958" s="129"/>
      <c r="DI958" s="129"/>
      <c r="DJ958" s="129"/>
      <c r="DK958" s="129"/>
      <c r="DL958" s="129"/>
      <c r="DM958" s="129"/>
      <c r="DN958" s="129"/>
      <c r="DO958" s="129"/>
      <c r="DP958" s="129"/>
      <c r="DQ958" s="129"/>
      <c r="DR958" s="129"/>
      <c r="DS958" s="129"/>
      <c r="DT958" s="129"/>
      <c r="DU958" s="129"/>
      <c r="DV958" s="129"/>
      <c r="DW958" s="129"/>
      <c r="DX958" s="129"/>
      <c r="DY958" s="129"/>
      <c r="DZ958" s="129"/>
      <c r="EA958" s="129"/>
      <c r="EB958" s="129"/>
      <c r="EC958" s="129"/>
      <c r="ED958" s="129"/>
      <c r="EE958" s="129"/>
      <c r="EF958" s="129"/>
      <c r="EG958" s="129"/>
      <c r="EH958" s="129"/>
      <c r="EI958" s="129"/>
      <c r="EJ958" s="129"/>
      <c r="EK958" s="129"/>
      <c r="EL958" s="129"/>
      <c r="EM958" s="129"/>
      <c r="EN958" s="129"/>
      <c r="EO958" s="129"/>
      <c r="EP958" s="129"/>
      <c r="EQ958" s="129"/>
      <c r="ER958" s="129"/>
      <c r="ES958" s="129"/>
      <c r="ET958" s="129"/>
      <c r="EU958" s="129"/>
      <c r="EV958" s="129"/>
      <c r="EW958" s="129"/>
    </row>
    <row r="959" spans="1:153" ht="2.25" customHeight="1">
      <c r="A959" s="50"/>
      <c r="B959" s="291"/>
      <c r="C959" s="291"/>
      <c r="D959" s="291"/>
      <c r="E959" s="291"/>
      <c r="F959" s="136"/>
      <c r="G959" s="291"/>
      <c r="H959" s="291"/>
      <c r="I959" s="291"/>
      <c r="J959" s="291"/>
      <c r="K959" s="291"/>
      <c r="L959" s="291"/>
      <c r="M959" s="291"/>
      <c r="N959" s="291"/>
      <c r="O959" s="291"/>
      <c r="P959" s="291"/>
      <c r="Q959" s="291"/>
      <c r="R959" s="291"/>
      <c r="S959" s="291"/>
      <c r="T959" s="291"/>
      <c r="U959" s="296"/>
      <c r="V959" s="297"/>
      <c r="W959" s="297"/>
      <c r="X959" s="297"/>
      <c r="Y959" s="297"/>
      <c r="Z959" s="297"/>
      <c r="AA959" s="297"/>
      <c r="AB959" s="297"/>
      <c r="AC959" s="297"/>
      <c r="AD959" s="297"/>
      <c r="AE959" s="297"/>
      <c r="AF959" s="297"/>
      <c r="AG959" s="117"/>
      <c r="AH959" s="114"/>
      <c r="AI959" s="307"/>
      <c r="AJ959" s="308"/>
      <c r="AK959" s="308"/>
      <c r="AL959" s="308"/>
      <c r="AM959" s="308"/>
      <c r="AN959" s="308"/>
      <c r="AO959" s="308"/>
      <c r="AP959" s="308"/>
      <c r="AQ959" s="308"/>
      <c r="AR959" s="308"/>
      <c r="AS959" s="308"/>
      <c r="AT959" s="308"/>
      <c r="AU959" s="308"/>
      <c r="AV959" s="308"/>
      <c r="AW959" s="308"/>
      <c r="AX959" s="308"/>
      <c r="AY959" s="308"/>
      <c r="AZ959" s="308"/>
      <c r="BA959" s="308"/>
      <c r="BB959" s="308"/>
      <c r="BC959" s="308"/>
      <c r="BD959" s="308"/>
      <c r="BE959" s="308"/>
      <c r="BF959" s="308"/>
      <c r="BG959" s="308"/>
      <c r="BH959" s="308"/>
      <c r="BI959" s="308"/>
      <c r="BJ959" s="309"/>
      <c r="BK959" s="200"/>
      <c r="BL959" s="129"/>
      <c r="BM959" s="160"/>
      <c r="BN959" s="129"/>
      <c r="BO959" s="129"/>
      <c r="BP959" s="129"/>
      <c r="BQ959" s="129"/>
      <c r="BR959" s="129"/>
      <c r="BS959" s="129"/>
      <c r="BT959" s="129"/>
      <c r="BU959" s="129"/>
      <c r="BV959" s="129"/>
      <c r="BW959" s="129"/>
      <c r="BX959" s="129"/>
      <c r="BY959" s="129"/>
      <c r="BZ959" s="129"/>
      <c r="CA959" s="129"/>
      <c r="CB959" s="129"/>
      <c r="CC959" s="129"/>
      <c r="CD959" s="129"/>
      <c r="CE959" s="129"/>
      <c r="CF959" s="129"/>
      <c r="CG959" s="129"/>
      <c r="CH959" s="129"/>
      <c r="CI959" s="129"/>
      <c r="CJ959" s="129"/>
      <c r="CK959" s="129"/>
      <c r="CL959" s="129"/>
      <c r="CM959" s="129"/>
      <c r="CN959" s="129"/>
      <c r="CO959" s="129"/>
      <c r="CP959" s="129"/>
      <c r="CQ959" s="129"/>
      <c r="CR959" s="129"/>
      <c r="CS959" s="129"/>
      <c r="CT959" s="129"/>
      <c r="CU959" s="129"/>
      <c r="CV959" s="129"/>
      <c r="CW959" s="129"/>
      <c r="CX959" s="129"/>
      <c r="CY959" s="129"/>
      <c r="CZ959" s="129"/>
      <c r="DA959" s="129"/>
      <c r="DB959" s="129"/>
      <c r="DC959" s="129"/>
      <c r="DD959" s="129"/>
      <c r="DE959" s="129"/>
      <c r="DF959" s="129"/>
      <c r="DG959" s="129"/>
      <c r="DH959" s="129"/>
      <c r="DI959" s="129"/>
      <c r="DJ959" s="129"/>
      <c r="DK959" s="129"/>
      <c r="DL959" s="129"/>
      <c r="DM959" s="129"/>
      <c r="DN959" s="129"/>
      <c r="DO959" s="129"/>
      <c r="DP959" s="129"/>
      <c r="DQ959" s="129"/>
      <c r="DR959" s="129"/>
      <c r="DS959" s="129"/>
      <c r="DT959" s="129"/>
      <c r="DU959" s="129"/>
      <c r="DV959" s="129"/>
      <c r="DW959" s="129"/>
      <c r="DX959" s="129"/>
      <c r="DY959" s="129"/>
      <c r="DZ959" s="129"/>
      <c r="EA959" s="129"/>
      <c r="EB959" s="129"/>
      <c r="EC959" s="129"/>
      <c r="ED959" s="129"/>
      <c r="EE959" s="129"/>
      <c r="EF959" s="129"/>
      <c r="EG959" s="129"/>
      <c r="EH959" s="129"/>
      <c r="EI959" s="129"/>
      <c r="EJ959" s="129"/>
      <c r="EK959" s="129"/>
      <c r="EL959" s="129"/>
      <c r="EM959" s="129"/>
      <c r="EN959" s="129"/>
      <c r="EO959" s="129"/>
      <c r="EP959" s="129"/>
      <c r="EQ959" s="129"/>
      <c r="ER959" s="129"/>
      <c r="ES959" s="129"/>
      <c r="ET959" s="129"/>
      <c r="EU959" s="129"/>
      <c r="EV959" s="129"/>
      <c r="EW959" s="129"/>
    </row>
    <row r="960" spans="1:153" ht="19.5" customHeight="1">
      <c r="A960" s="45"/>
      <c r="B960" s="125" t="s">
        <v>1118</v>
      </c>
      <c r="C960" s="126"/>
      <c r="D960" s="126"/>
      <c r="E960" s="126"/>
      <c r="F960" s="137"/>
      <c r="G960" s="126"/>
      <c r="H960" s="126"/>
      <c r="I960" s="126"/>
      <c r="J960" s="126"/>
      <c r="K960" s="126"/>
      <c r="L960" s="126"/>
      <c r="M960" s="126"/>
      <c r="N960" s="126"/>
      <c r="O960" s="126"/>
      <c r="P960" s="126"/>
      <c r="Q960" s="126"/>
      <c r="R960" s="310" t="s">
        <v>3394</v>
      </c>
      <c r="S960" s="310"/>
      <c r="T960" s="311"/>
      <c r="U960" s="294"/>
      <c r="V960" s="312"/>
      <c r="W960" s="313"/>
      <c r="X960" s="313"/>
      <c r="Y960" s="313"/>
      <c r="Z960" s="313"/>
      <c r="AA960" s="313"/>
      <c r="AB960" s="313"/>
      <c r="AC960" s="313"/>
      <c r="AD960" s="313"/>
      <c r="AE960" s="313"/>
      <c r="AF960" s="314"/>
      <c r="AG960" s="122"/>
      <c r="AH960" s="115" t="s">
        <v>0</v>
      </c>
      <c r="AI960" s="307"/>
      <c r="AJ960" s="308"/>
      <c r="AK960" s="308"/>
      <c r="AL960" s="308"/>
      <c r="AM960" s="308"/>
      <c r="AN960" s="308"/>
      <c r="AO960" s="308"/>
      <c r="AP960" s="308"/>
      <c r="AQ960" s="308"/>
      <c r="AR960" s="308"/>
      <c r="AS960" s="308"/>
      <c r="AT960" s="308"/>
      <c r="AU960" s="308"/>
      <c r="AV960" s="308"/>
      <c r="AW960" s="308"/>
      <c r="AX960" s="308"/>
      <c r="AY960" s="308"/>
      <c r="AZ960" s="308"/>
      <c r="BA960" s="308"/>
      <c r="BB960" s="308"/>
      <c r="BC960" s="308"/>
      <c r="BD960" s="308"/>
      <c r="BE960" s="308"/>
      <c r="BF960" s="308"/>
      <c r="BG960" s="308"/>
      <c r="BH960" s="308"/>
      <c r="BI960" s="308"/>
      <c r="BJ960" s="309"/>
      <c r="BK960" s="200"/>
      <c r="BL960" s="130" t="str">
        <f>IF(BM960&lt;&gt;"","●","")</f>
        <v/>
      </c>
      <c r="BM960" s="132" t="str">
        <f>IF(AND(V960&gt;0,SUM(AJ24:AT66,AJ138:AT150,AJ192:AT207,AJ210:AT267,AJ279:AT315,AJ336:AT378,AJ393:AT420,AJ423:AT432,AJ456:AT474)+SUM(AX24:BH66,AX138:BH150,AX192:BH207,AX210:BH267,AX279:BH315,AX336:BH378,AX393:BH420,AX423:BH432,AX456:BH474)=0),"当該項目の「レセプト件数」が1以上となっていますが、加算を算定する入院料の「レセプト件数」、「算定回数」が「0」か「空白」となっています。正しいレセプト件数・算定回数をご記入ください。","")</f>
        <v/>
      </c>
      <c r="BN960" s="129"/>
      <c r="BO960" s="129"/>
      <c r="BP960" s="129"/>
      <c r="BQ960" s="129"/>
      <c r="BR960" s="129"/>
      <c r="BS960" s="129"/>
      <c r="BT960" s="129"/>
      <c r="BU960" s="129"/>
      <c r="BV960" s="129"/>
      <c r="BW960" s="129"/>
      <c r="BX960" s="129"/>
      <c r="BY960" s="129"/>
      <c r="BZ960" s="129"/>
      <c r="CA960" s="129"/>
      <c r="CB960" s="129"/>
      <c r="CC960" s="129"/>
      <c r="CD960" s="129"/>
      <c r="CE960" s="129"/>
      <c r="CF960" s="129"/>
      <c r="CG960" s="129"/>
      <c r="CH960" s="129"/>
      <c r="CI960" s="129"/>
      <c r="CJ960" s="129"/>
      <c r="CK960" s="129"/>
      <c r="CL960" s="129"/>
      <c r="CM960" s="129"/>
      <c r="CN960" s="129"/>
      <c r="CO960" s="129"/>
      <c r="CP960" s="129"/>
      <c r="CQ960" s="129"/>
      <c r="CR960" s="129"/>
      <c r="CS960" s="129"/>
      <c r="CT960" s="129"/>
      <c r="CU960" s="129"/>
      <c r="CV960" s="131"/>
      <c r="CW960" s="131"/>
      <c r="CX960" s="131"/>
      <c r="CY960" s="129"/>
      <c r="CZ960" s="129"/>
      <c r="DA960" s="129"/>
      <c r="DB960" s="129"/>
      <c r="DC960" s="129"/>
      <c r="DD960" s="129"/>
      <c r="DE960" s="129"/>
      <c r="DF960" s="129"/>
      <c r="DG960" s="129"/>
      <c r="DH960" s="129"/>
      <c r="DI960" s="129"/>
      <c r="DJ960" s="129"/>
      <c r="DK960" s="129"/>
      <c r="DL960" s="129"/>
      <c r="DM960" s="129"/>
      <c r="DN960" s="129"/>
      <c r="DO960" s="129"/>
      <c r="DP960" s="129"/>
      <c r="DQ960" s="129"/>
      <c r="DR960" s="129"/>
      <c r="DS960" s="129"/>
      <c r="DT960" s="129"/>
      <c r="DU960" s="129"/>
      <c r="DV960" s="129"/>
      <c r="DW960" s="129"/>
      <c r="DX960" s="129"/>
      <c r="DY960" s="129"/>
      <c r="DZ960" s="129"/>
      <c r="EA960" s="129"/>
      <c r="EB960" s="129"/>
      <c r="EC960" s="129"/>
      <c r="ED960" s="129"/>
      <c r="EE960" s="129"/>
      <c r="EF960" s="129"/>
      <c r="EG960" s="129"/>
      <c r="EH960" s="129"/>
      <c r="EI960" s="129"/>
      <c r="EJ960" s="129"/>
      <c r="EK960" s="129"/>
      <c r="EL960" s="129"/>
      <c r="EM960" s="129"/>
      <c r="EN960" s="129"/>
      <c r="EO960" s="129"/>
      <c r="EP960" s="129"/>
      <c r="EQ960" s="129"/>
      <c r="ER960" s="129"/>
      <c r="ES960" s="129"/>
      <c r="ET960" s="129"/>
      <c r="EU960" s="129"/>
      <c r="EV960" s="129"/>
      <c r="EW960" s="129"/>
    </row>
    <row r="961" spans="1:153" ht="2.25" customHeight="1" thickBot="1">
      <c r="A961" s="45"/>
      <c r="B961" s="125"/>
      <c r="C961" s="126"/>
      <c r="D961" s="126"/>
      <c r="E961" s="126"/>
      <c r="F961" s="137"/>
      <c r="G961" s="126"/>
      <c r="H961" s="126"/>
      <c r="I961" s="126"/>
      <c r="J961" s="126"/>
      <c r="K961" s="126"/>
      <c r="L961" s="126"/>
      <c r="M961" s="126"/>
      <c r="N961" s="126"/>
      <c r="O961" s="126"/>
      <c r="P961" s="126"/>
      <c r="Q961" s="126"/>
      <c r="R961" s="126"/>
      <c r="S961" s="126"/>
      <c r="T961" s="126"/>
      <c r="U961" s="299"/>
      <c r="V961" s="298"/>
      <c r="W961" s="298"/>
      <c r="X961" s="298"/>
      <c r="Y961" s="298"/>
      <c r="Z961" s="298"/>
      <c r="AA961" s="298"/>
      <c r="AB961" s="298"/>
      <c r="AC961" s="298"/>
      <c r="AD961" s="298"/>
      <c r="AE961" s="298"/>
      <c r="AF961" s="298"/>
      <c r="AG961" s="121"/>
      <c r="AH961" s="116"/>
      <c r="AI961" s="307"/>
      <c r="AJ961" s="308"/>
      <c r="AK961" s="308"/>
      <c r="AL961" s="308"/>
      <c r="AM961" s="308"/>
      <c r="AN961" s="308"/>
      <c r="AO961" s="308"/>
      <c r="AP961" s="308"/>
      <c r="AQ961" s="308"/>
      <c r="AR961" s="308"/>
      <c r="AS961" s="308"/>
      <c r="AT961" s="308"/>
      <c r="AU961" s="308"/>
      <c r="AV961" s="308"/>
      <c r="AW961" s="308"/>
      <c r="AX961" s="308"/>
      <c r="AY961" s="308"/>
      <c r="AZ961" s="308"/>
      <c r="BA961" s="308"/>
      <c r="BB961" s="308"/>
      <c r="BC961" s="308"/>
      <c r="BD961" s="308"/>
      <c r="BE961" s="308"/>
      <c r="BF961" s="308"/>
      <c r="BG961" s="308"/>
      <c r="BH961" s="308"/>
      <c r="BI961" s="308"/>
      <c r="BJ961" s="309"/>
      <c r="BK961" s="200"/>
      <c r="BL961" s="129"/>
      <c r="BM961" s="160"/>
      <c r="BN961" s="129"/>
      <c r="BO961" s="129"/>
      <c r="BP961" s="129"/>
      <c r="BQ961" s="129"/>
      <c r="BR961" s="129"/>
      <c r="BS961" s="129"/>
      <c r="BT961" s="129"/>
      <c r="BU961" s="129"/>
      <c r="BV961" s="129"/>
      <c r="BW961" s="129"/>
      <c r="BX961" s="129"/>
      <c r="BY961" s="129"/>
      <c r="BZ961" s="129"/>
      <c r="CA961" s="129"/>
      <c r="CB961" s="129"/>
      <c r="CC961" s="129"/>
      <c r="CD961" s="129"/>
      <c r="CE961" s="129"/>
      <c r="CF961" s="129"/>
      <c r="CG961" s="129"/>
      <c r="CH961" s="129"/>
      <c r="CI961" s="129"/>
      <c r="CJ961" s="129"/>
      <c r="CK961" s="129"/>
      <c r="CL961" s="129"/>
      <c r="CM961" s="129"/>
      <c r="CN961" s="129"/>
      <c r="CO961" s="129"/>
      <c r="CP961" s="129"/>
      <c r="CQ961" s="129"/>
      <c r="CR961" s="129"/>
      <c r="CS961" s="129"/>
      <c r="CT961" s="129"/>
      <c r="CU961" s="129"/>
      <c r="CV961" s="129"/>
      <c r="CW961" s="129"/>
      <c r="CX961" s="129"/>
      <c r="CY961" s="129"/>
      <c r="CZ961" s="129"/>
      <c r="DA961" s="129"/>
      <c r="DB961" s="129"/>
      <c r="DC961" s="129"/>
      <c r="DD961" s="129"/>
      <c r="DE961" s="129"/>
      <c r="DF961" s="129"/>
      <c r="DG961" s="129"/>
      <c r="DH961" s="129"/>
      <c r="DI961" s="129"/>
      <c r="DJ961" s="129"/>
      <c r="DK961" s="129"/>
      <c r="DL961" s="129"/>
      <c r="DM961" s="129"/>
      <c r="DN961" s="129"/>
      <c r="DO961" s="129"/>
      <c r="DP961" s="129"/>
      <c r="DQ961" s="129"/>
      <c r="DR961" s="129"/>
      <c r="DS961" s="129"/>
      <c r="DT961" s="129"/>
      <c r="DU961" s="129"/>
      <c r="DV961" s="129"/>
      <c r="DW961" s="129"/>
      <c r="DX961" s="129"/>
      <c r="DY961" s="129"/>
      <c r="DZ961" s="129"/>
      <c r="EA961" s="129"/>
      <c r="EB961" s="129"/>
      <c r="EC961" s="129"/>
      <c r="ED961" s="129"/>
      <c r="EE961" s="129"/>
      <c r="EF961" s="129"/>
      <c r="EG961" s="129"/>
      <c r="EH961" s="129"/>
      <c r="EI961" s="129"/>
      <c r="EJ961" s="129"/>
      <c r="EK961" s="129"/>
      <c r="EL961" s="129"/>
      <c r="EM961" s="129"/>
      <c r="EN961" s="129"/>
      <c r="EO961" s="129"/>
      <c r="EP961" s="129"/>
      <c r="EQ961" s="129"/>
      <c r="ER961" s="129"/>
      <c r="ES961" s="129"/>
      <c r="ET961" s="129"/>
      <c r="EU961" s="129"/>
      <c r="EV961" s="129"/>
      <c r="EW961" s="129"/>
    </row>
    <row r="962" spans="1:153" ht="2.25" customHeight="1">
      <c r="A962" s="50"/>
      <c r="B962" s="124"/>
      <c r="C962" s="291"/>
      <c r="D962" s="291"/>
      <c r="E962" s="291"/>
      <c r="F962" s="136"/>
      <c r="G962" s="291"/>
      <c r="H962" s="291"/>
      <c r="I962" s="291"/>
      <c r="J962" s="291"/>
      <c r="K962" s="291"/>
      <c r="L962" s="291"/>
      <c r="M962" s="291"/>
      <c r="N962" s="291"/>
      <c r="O962" s="291"/>
      <c r="P962" s="291"/>
      <c r="Q962" s="291"/>
      <c r="R962" s="291"/>
      <c r="S962" s="291"/>
      <c r="T962" s="291"/>
      <c r="U962" s="296"/>
      <c r="V962" s="297"/>
      <c r="W962" s="297"/>
      <c r="X962" s="297"/>
      <c r="Y962" s="297"/>
      <c r="Z962" s="297"/>
      <c r="AA962" s="297"/>
      <c r="AB962" s="297"/>
      <c r="AC962" s="297"/>
      <c r="AD962" s="297"/>
      <c r="AE962" s="297"/>
      <c r="AF962" s="297"/>
      <c r="AG962" s="117"/>
      <c r="AH962" s="114"/>
      <c r="AI962" s="307"/>
      <c r="AJ962" s="308"/>
      <c r="AK962" s="308"/>
      <c r="AL962" s="308"/>
      <c r="AM962" s="308"/>
      <c r="AN962" s="308"/>
      <c r="AO962" s="308"/>
      <c r="AP962" s="308"/>
      <c r="AQ962" s="308"/>
      <c r="AR962" s="308"/>
      <c r="AS962" s="308"/>
      <c r="AT962" s="308"/>
      <c r="AU962" s="308"/>
      <c r="AV962" s="308"/>
      <c r="AW962" s="308"/>
      <c r="AX962" s="308"/>
      <c r="AY962" s="308"/>
      <c r="AZ962" s="308"/>
      <c r="BA962" s="308"/>
      <c r="BB962" s="308"/>
      <c r="BC962" s="308"/>
      <c r="BD962" s="308"/>
      <c r="BE962" s="308"/>
      <c r="BF962" s="308"/>
      <c r="BG962" s="308"/>
      <c r="BH962" s="308"/>
      <c r="BI962" s="308"/>
      <c r="BJ962" s="309"/>
      <c r="BK962" s="200"/>
      <c r="BL962" s="129"/>
      <c r="BM962" s="160"/>
      <c r="BN962" s="129"/>
      <c r="BO962" s="129"/>
      <c r="BP962" s="129"/>
      <c r="BQ962" s="129"/>
      <c r="BR962" s="129"/>
      <c r="BS962" s="129"/>
      <c r="BT962" s="129"/>
      <c r="BU962" s="129"/>
      <c r="BV962" s="129"/>
      <c r="BW962" s="129"/>
      <c r="BX962" s="129"/>
      <c r="BY962" s="129"/>
      <c r="BZ962" s="129"/>
      <c r="CA962" s="129"/>
      <c r="CB962" s="129"/>
      <c r="CC962" s="129"/>
      <c r="CD962" s="129"/>
      <c r="CE962" s="129"/>
      <c r="CF962" s="129"/>
      <c r="CG962" s="129"/>
      <c r="CH962" s="129"/>
      <c r="CI962" s="129"/>
      <c r="CJ962" s="129"/>
      <c r="CK962" s="129"/>
      <c r="CL962" s="129"/>
      <c r="CM962" s="129"/>
      <c r="CN962" s="129"/>
      <c r="CO962" s="129"/>
      <c r="CP962" s="129"/>
      <c r="CQ962" s="129"/>
      <c r="CR962" s="129"/>
      <c r="CS962" s="129"/>
      <c r="CT962" s="129"/>
      <c r="CU962" s="129"/>
      <c r="CV962" s="129"/>
      <c r="CW962" s="129"/>
      <c r="CX962" s="129"/>
      <c r="CY962" s="129"/>
      <c r="CZ962" s="129"/>
      <c r="DA962" s="129"/>
      <c r="DB962" s="129"/>
      <c r="DC962" s="129"/>
      <c r="DD962" s="129"/>
      <c r="DE962" s="129"/>
      <c r="DF962" s="129"/>
      <c r="DG962" s="129"/>
      <c r="DH962" s="129"/>
      <c r="DI962" s="129"/>
      <c r="DJ962" s="129"/>
      <c r="DK962" s="129"/>
      <c r="DL962" s="129"/>
      <c r="DM962" s="129"/>
      <c r="DN962" s="129"/>
      <c r="DO962" s="129"/>
      <c r="DP962" s="129"/>
      <c r="DQ962" s="129"/>
      <c r="DR962" s="129"/>
      <c r="DS962" s="129"/>
      <c r="DT962" s="129"/>
      <c r="DU962" s="129"/>
      <c r="DV962" s="129"/>
      <c r="DW962" s="129"/>
      <c r="DX962" s="129"/>
      <c r="DY962" s="129"/>
      <c r="DZ962" s="129"/>
      <c r="EA962" s="129"/>
      <c r="EB962" s="129"/>
      <c r="EC962" s="129"/>
      <c r="ED962" s="129"/>
      <c r="EE962" s="129"/>
      <c r="EF962" s="129"/>
      <c r="EG962" s="129"/>
      <c r="EH962" s="129"/>
      <c r="EI962" s="129"/>
      <c r="EJ962" s="129"/>
      <c r="EK962" s="129"/>
      <c r="EL962" s="129"/>
      <c r="EM962" s="129"/>
      <c r="EN962" s="129"/>
      <c r="EO962" s="129"/>
      <c r="EP962" s="129"/>
      <c r="EQ962" s="129"/>
      <c r="ER962" s="129"/>
      <c r="ES962" s="129"/>
      <c r="ET962" s="129"/>
      <c r="EU962" s="129"/>
      <c r="EV962" s="129"/>
      <c r="EW962" s="129"/>
    </row>
    <row r="963" spans="1:153" ht="19.5" customHeight="1">
      <c r="A963" s="45"/>
      <c r="B963" s="125" t="s">
        <v>1119</v>
      </c>
      <c r="C963" s="126"/>
      <c r="D963" s="126"/>
      <c r="E963" s="126"/>
      <c r="F963" s="137"/>
      <c r="G963" s="126"/>
      <c r="H963" s="126"/>
      <c r="I963" s="126"/>
      <c r="J963" s="126"/>
      <c r="K963" s="126"/>
      <c r="L963" s="126"/>
      <c r="M963" s="126"/>
      <c r="N963" s="126"/>
      <c r="O963" s="126"/>
      <c r="P963" s="126"/>
      <c r="Q963" s="126"/>
      <c r="R963" s="310" t="s">
        <v>3395</v>
      </c>
      <c r="S963" s="310"/>
      <c r="T963" s="311"/>
      <c r="U963" s="294"/>
      <c r="V963" s="312"/>
      <c r="W963" s="313"/>
      <c r="X963" s="313"/>
      <c r="Y963" s="313"/>
      <c r="Z963" s="313"/>
      <c r="AA963" s="313"/>
      <c r="AB963" s="313"/>
      <c r="AC963" s="313"/>
      <c r="AD963" s="313"/>
      <c r="AE963" s="313"/>
      <c r="AF963" s="314"/>
      <c r="AG963" s="122"/>
      <c r="AH963" s="115" t="s">
        <v>0</v>
      </c>
      <c r="AI963" s="307"/>
      <c r="AJ963" s="308"/>
      <c r="AK963" s="308"/>
      <c r="AL963" s="308"/>
      <c r="AM963" s="308"/>
      <c r="AN963" s="308"/>
      <c r="AO963" s="308"/>
      <c r="AP963" s="308"/>
      <c r="AQ963" s="308"/>
      <c r="AR963" s="308"/>
      <c r="AS963" s="308"/>
      <c r="AT963" s="308"/>
      <c r="AU963" s="308"/>
      <c r="AV963" s="308"/>
      <c r="AW963" s="308"/>
      <c r="AX963" s="308"/>
      <c r="AY963" s="308"/>
      <c r="AZ963" s="308"/>
      <c r="BA963" s="308"/>
      <c r="BB963" s="308"/>
      <c r="BC963" s="308"/>
      <c r="BD963" s="308"/>
      <c r="BE963" s="308"/>
      <c r="BF963" s="308"/>
      <c r="BG963" s="308"/>
      <c r="BH963" s="308"/>
      <c r="BI963" s="308"/>
      <c r="BJ963" s="309"/>
      <c r="BK963" s="200"/>
      <c r="BL963" s="130" t="str">
        <f>IF(BM963&lt;&gt;"","●","")</f>
        <v/>
      </c>
      <c r="BM963" s="132" t="str">
        <f>IF(AND(V963&gt;0,SUM(AJ39:AT99,AJ102:AT132,AJ153:AT189,AJ270:AT276,AJ318:AT333,AJ351:AT378,AJ417:AT420,AJ423:AT474)+SUM(AX39:BH99,AX102:BH132,AX153:BH189,AX270:BH276,AX318:BH333,AX351:BH378,AX417:BH420,AX423:BH474)=0),"当該項目の「レセプト件数」が1以上となっていますが、加算を算定する入院料の「レセプト件数」、「算定回数」が「0」か「空白」となっています。正しいレセプト件数・算定回数をご記入ください。","")</f>
        <v/>
      </c>
      <c r="BN963" s="129"/>
      <c r="BO963" s="129"/>
      <c r="BP963" s="129"/>
      <c r="BQ963" s="129"/>
      <c r="BR963" s="129"/>
      <c r="BS963" s="129"/>
      <c r="BT963" s="129"/>
      <c r="BU963" s="129"/>
      <c r="BV963" s="129"/>
      <c r="BW963" s="129"/>
      <c r="BX963" s="129"/>
      <c r="BY963" s="129"/>
      <c r="BZ963" s="129"/>
      <c r="CA963" s="129"/>
      <c r="CB963" s="129"/>
      <c r="CC963" s="129"/>
      <c r="CD963" s="129"/>
      <c r="CE963" s="129"/>
      <c r="CF963" s="129"/>
      <c r="CG963" s="129"/>
      <c r="CH963" s="129"/>
      <c r="CI963" s="129"/>
      <c r="CJ963" s="129"/>
      <c r="CK963" s="129"/>
      <c r="CL963" s="129"/>
      <c r="CM963" s="129"/>
      <c r="CN963" s="129"/>
      <c r="CO963" s="129"/>
      <c r="CP963" s="129"/>
      <c r="CQ963" s="129"/>
      <c r="CR963" s="129"/>
      <c r="CS963" s="129"/>
      <c r="CT963" s="129"/>
      <c r="CU963" s="129"/>
      <c r="CV963" s="131"/>
      <c r="CW963" s="131"/>
      <c r="CX963" s="131"/>
      <c r="CY963" s="129"/>
      <c r="CZ963" s="129"/>
      <c r="DA963" s="129"/>
      <c r="DB963" s="129"/>
      <c r="DC963" s="129"/>
      <c r="DD963" s="129"/>
      <c r="DE963" s="129"/>
      <c r="DF963" s="129"/>
      <c r="DG963" s="129"/>
      <c r="DH963" s="129"/>
      <c r="DI963" s="129"/>
      <c r="DJ963" s="129"/>
      <c r="DK963" s="129"/>
      <c r="DL963" s="129"/>
      <c r="DM963" s="129"/>
      <c r="DN963" s="129"/>
      <c r="DO963" s="129"/>
      <c r="DP963" s="129"/>
      <c r="DQ963" s="129"/>
      <c r="DR963" s="129"/>
      <c r="DS963" s="129"/>
      <c r="DT963" s="129"/>
      <c r="DU963" s="129"/>
      <c r="DV963" s="129"/>
      <c r="DW963" s="129"/>
      <c r="DX963" s="129"/>
      <c r="DY963" s="129"/>
      <c r="DZ963" s="129"/>
      <c r="EA963" s="129"/>
      <c r="EB963" s="129"/>
      <c r="EC963" s="129"/>
      <c r="ED963" s="129"/>
      <c r="EE963" s="129"/>
      <c r="EF963" s="129"/>
      <c r="EG963" s="129"/>
      <c r="EH963" s="129"/>
      <c r="EI963" s="129"/>
      <c r="EJ963" s="129"/>
      <c r="EK963" s="129"/>
      <c r="EL963" s="129"/>
      <c r="EM963" s="129"/>
      <c r="EN963" s="129"/>
      <c r="EO963" s="129"/>
      <c r="EP963" s="129"/>
      <c r="EQ963" s="129"/>
      <c r="ER963" s="129"/>
      <c r="ES963" s="129"/>
      <c r="ET963" s="129"/>
      <c r="EU963" s="129"/>
      <c r="EV963" s="129"/>
      <c r="EW963" s="129"/>
    </row>
    <row r="964" spans="1:153" ht="2.25" customHeight="1" thickBot="1">
      <c r="A964" s="47"/>
      <c r="B964" s="126"/>
      <c r="C964" s="126"/>
      <c r="D964" s="126"/>
      <c r="E964" s="126"/>
      <c r="F964" s="137"/>
      <c r="G964" s="126"/>
      <c r="H964" s="126"/>
      <c r="I964" s="126"/>
      <c r="J964" s="126"/>
      <c r="K964" s="126"/>
      <c r="L964" s="126"/>
      <c r="M964" s="126"/>
      <c r="N964" s="126"/>
      <c r="O964" s="126"/>
      <c r="P964" s="126"/>
      <c r="Q964" s="126"/>
      <c r="R964" s="126"/>
      <c r="S964" s="126"/>
      <c r="T964" s="126"/>
      <c r="U964" s="299"/>
      <c r="V964" s="298"/>
      <c r="W964" s="298"/>
      <c r="X964" s="298"/>
      <c r="Y964" s="298"/>
      <c r="Z964" s="298"/>
      <c r="AA964" s="298"/>
      <c r="AB964" s="298"/>
      <c r="AC964" s="298"/>
      <c r="AD964" s="298"/>
      <c r="AE964" s="298"/>
      <c r="AF964" s="298"/>
      <c r="AG964" s="121"/>
      <c r="AH964" s="116"/>
      <c r="AI964" s="307"/>
      <c r="AJ964" s="308"/>
      <c r="AK964" s="308"/>
      <c r="AL964" s="308"/>
      <c r="AM964" s="308"/>
      <c r="AN964" s="308"/>
      <c r="AO964" s="308"/>
      <c r="AP964" s="308"/>
      <c r="AQ964" s="308"/>
      <c r="AR964" s="308"/>
      <c r="AS964" s="308"/>
      <c r="AT964" s="308"/>
      <c r="AU964" s="308"/>
      <c r="AV964" s="308"/>
      <c r="AW964" s="308"/>
      <c r="AX964" s="308"/>
      <c r="AY964" s="308"/>
      <c r="AZ964" s="308"/>
      <c r="BA964" s="308"/>
      <c r="BB964" s="308"/>
      <c r="BC964" s="308"/>
      <c r="BD964" s="308"/>
      <c r="BE964" s="308"/>
      <c r="BF964" s="308"/>
      <c r="BG964" s="308"/>
      <c r="BH964" s="308"/>
      <c r="BI964" s="308"/>
      <c r="BJ964" s="309"/>
      <c r="BK964" s="200"/>
      <c r="BL964" s="129"/>
      <c r="BM964" s="160"/>
      <c r="BN964" s="129"/>
      <c r="BO964" s="129"/>
      <c r="BP964" s="129"/>
      <c r="BQ964" s="129"/>
      <c r="BR964" s="129"/>
      <c r="BS964" s="129"/>
      <c r="BT964" s="129"/>
      <c r="BU964" s="129"/>
      <c r="BV964" s="129"/>
      <c r="BW964" s="129"/>
      <c r="BX964" s="129"/>
      <c r="BY964" s="129"/>
      <c r="BZ964" s="129"/>
      <c r="CA964" s="129"/>
      <c r="CB964" s="129"/>
      <c r="CC964" s="129"/>
      <c r="CD964" s="129"/>
      <c r="CE964" s="129"/>
      <c r="CF964" s="129"/>
      <c r="CG964" s="129"/>
      <c r="CH964" s="129"/>
      <c r="CI964" s="129"/>
      <c r="CJ964" s="129"/>
      <c r="CK964" s="129"/>
      <c r="CL964" s="129"/>
      <c r="CM964" s="129"/>
      <c r="CN964" s="129"/>
      <c r="CO964" s="129"/>
      <c r="CP964" s="129"/>
      <c r="CQ964" s="129"/>
      <c r="CR964" s="129"/>
      <c r="CS964" s="129"/>
      <c r="CT964" s="129"/>
      <c r="CU964" s="129"/>
      <c r="CV964" s="129"/>
      <c r="CW964" s="129"/>
      <c r="CX964" s="129"/>
      <c r="CY964" s="129"/>
      <c r="CZ964" s="129"/>
      <c r="DA964" s="129"/>
      <c r="DB964" s="129"/>
      <c r="DC964" s="129"/>
      <c r="DD964" s="129"/>
      <c r="DE964" s="129"/>
      <c r="DF964" s="129"/>
      <c r="DG964" s="129"/>
      <c r="DH964" s="129"/>
      <c r="DI964" s="129"/>
      <c r="DJ964" s="129"/>
      <c r="DK964" s="129"/>
      <c r="DL964" s="129"/>
      <c r="DM964" s="129"/>
      <c r="DN964" s="129"/>
      <c r="DO964" s="129"/>
      <c r="DP964" s="129"/>
      <c r="DQ964" s="129"/>
      <c r="DR964" s="129"/>
      <c r="DS964" s="129"/>
      <c r="DT964" s="129"/>
      <c r="DU964" s="129"/>
      <c r="DV964" s="129"/>
      <c r="DW964" s="129"/>
      <c r="DX964" s="129"/>
      <c r="DY964" s="129"/>
      <c r="DZ964" s="129"/>
      <c r="EA964" s="129"/>
      <c r="EB964" s="129"/>
      <c r="EC964" s="129"/>
      <c r="ED964" s="129"/>
      <c r="EE964" s="129"/>
      <c r="EF964" s="129"/>
      <c r="EG964" s="129"/>
      <c r="EH964" s="129"/>
      <c r="EI964" s="129"/>
      <c r="EJ964" s="129"/>
      <c r="EK964" s="129"/>
      <c r="EL964" s="129"/>
      <c r="EM964" s="129"/>
      <c r="EN964" s="129"/>
      <c r="EO964" s="129"/>
      <c r="EP964" s="129"/>
      <c r="EQ964" s="129"/>
      <c r="ER964" s="129"/>
      <c r="ES964" s="129"/>
      <c r="ET964" s="129"/>
      <c r="EU964" s="129"/>
      <c r="EV964" s="129"/>
      <c r="EW964" s="129"/>
    </row>
    <row r="965" spans="1:153" ht="2.25" customHeight="1">
      <c r="A965" s="112"/>
      <c r="B965" s="59"/>
      <c r="C965" s="59"/>
      <c r="D965" s="59"/>
      <c r="E965" s="59"/>
      <c r="F965" s="59"/>
      <c r="G965" s="59"/>
      <c r="H965" s="59"/>
      <c r="I965" s="59"/>
      <c r="J965" s="59"/>
      <c r="K965" s="59"/>
      <c r="L965" s="59"/>
      <c r="M965" s="59"/>
      <c r="N965" s="59"/>
      <c r="O965" s="59"/>
      <c r="P965" s="59"/>
      <c r="Q965" s="59"/>
      <c r="R965" s="36"/>
      <c r="S965" s="291"/>
      <c r="T965" s="291"/>
      <c r="U965" s="296"/>
      <c r="V965" s="297"/>
      <c r="W965" s="297"/>
      <c r="X965" s="297"/>
      <c r="Y965" s="297"/>
      <c r="Z965" s="297"/>
      <c r="AA965" s="297"/>
      <c r="AB965" s="297"/>
      <c r="AC965" s="297"/>
      <c r="AD965" s="297"/>
      <c r="AE965" s="297"/>
      <c r="AF965" s="297"/>
      <c r="AG965" s="117"/>
      <c r="AH965" s="114"/>
      <c r="AI965" s="307"/>
      <c r="AJ965" s="308"/>
      <c r="AK965" s="308"/>
      <c r="AL965" s="308"/>
      <c r="AM965" s="308"/>
      <c r="AN965" s="308"/>
      <c r="AO965" s="308"/>
      <c r="AP965" s="308"/>
      <c r="AQ965" s="308"/>
      <c r="AR965" s="308"/>
      <c r="AS965" s="308"/>
      <c r="AT965" s="308"/>
      <c r="AU965" s="308"/>
      <c r="AV965" s="308"/>
      <c r="AW965" s="308"/>
      <c r="AX965" s="308"/>
      <c r="AY965" s="308"/>
      <c r="AZ965" s="308"/>
      <c r="BA965" s="308"/>
      <c r="BB965" s="308"/>
      <c r="BC965" s="308"/>
      <c r="BD965" s="308"/>
      <c r="BE965" s="308"/>
      <c r="BF965" s="308"/>
      <c r="BG965" s="308"/>
      <c r="BH965" s="308"/>
      <c r="BI965" s="308"/>
      <c r="BJ965" s="309"/>
      <c r="BK965" s="200"/>
      <c r="BL965" s="129"/>
      <c r="BM965" s="160"/>
      <c r="BN965" s="129"/>
      <c r="BO965" s="129"/>
      <c r="BP965" s="129"/>
      <c r="BQ965" s="129"/>
      <c r="BR965" s="129"/>
      <c r="BS965" s="129"/>
      <c r="BT965" s="129"/>
      <c r="BU965" s="129"/>
      <c r="BV965" s="129"/>
      <c r="BW965" s="129"/>
      <c r="BX965" s="129"/>
      <c r="BY965" s="129"/>
      <c r="BZ965" s="129"/>
      <c r="CA965" s="129"/>
      <c r="CB965" s="129"/>
      <c r="CC965" s="129"/>
      <c r="CD965" s="129"/>
      <c r="CE965" s="129"/>
      <c r="CF965" s="129"/>
      <c r="CG965" s="129"/>
      <c r="CH965" s="129"/>
      <c r="CI965" s="129"/>
      <c r="CJ965" s="129"/>
      <c r="CK965" s="129"/>
      <c r="CL965" s="129"/>
      <c r="CM965" s="129"/>
      <c r="CN965" s="129"/>
      <c r="CO965" s="129"/>
      <c r="CP965" s="129"/>
      <c r="CQ965" s="129"/>
      <c r="CR965" s="129"/>
      <c r="CS965" s="129"/>
      <c r="CT965" s="129"/>
      <c r="CU965" s="129"/>
      <c r="CV965" s="129"/>
      <c r="CW965" s="129"/>
      <c r="CX965" s="129"/>
      <c r="CY965" s="129"/>
      <c r="CZ965" s="129"/>
      <c r="DA965" s="129"/>
      <c r="DB965" s="129"/>
      <c r="DC965" s="129"/>
      <c r="DD965" s="129"/>
      <c r="DE965" s="129"/>
      <c r="DF965" s="129"/>
      <c r="DG965" s="129"/>
      <c r="DH965" s="129"/>
      <c r="DI965" s="129"/>
      <c r="DJ965" s="129"/>
      <c r="DK965" s="129"/>
      <c r="DL965" s="129"/>
      <c r="DM965" s="129"/>
      <c r="DN965" s="129"/>
      <c r="DO965" s="129"/>
      <c r="DP965" s="129"/>
      <c r="DQ965" s="129"/>
      <c r="DR965" s="129"/>
      <c r="DS965" s="129"/>
      <c r="DT965" s="129"/>
      <c r="DU965" s="129"/>
      <c r="DV965" s="129"/>
      <c r="DW965" s="129"/>
      <c r="DX965" s="129"/>
      <c r="DY965" s="129"/>
      <c r="DZ965" s="129"/>
      <c r="EA965" s="129"/>
      <c r="EB965" s="129"/>
      <c r="EC965" s="129"/>
      <c r="ED965" s="129"/>
      <c r="EE965" s="129"/>
      <c r="EF965" s="129"/>
      <c r="EG965" s="129"/>
      <c r="EH965" s="129"/>
      <c r="EI965" s="129"/>
      <c r="EJ965" s="129"/>
      <c r="EK965" s="129"/>
      <c r="EL965" s="129"/>
      <c r="EM965" s="129"/>
      <c r="EN965" s="129"/>
      <c r="EO965" s="129"/>
      <c r="EP965" s="129"/>
      <c r="EQ965" s="129"/>
      <c r="ER965" s="129"/>
      <c r="ES965" s="129"/>
      <c r="ET965" s="129"/>
      <c r="EU965" s="129"/>
      <c r="EV965" s="129"/>
      <c r="EW965" s="129"/>
    </row>
    <row r="966" spans="1:153" ht="19.5" customHeight="1">
      <c r="A966" s="113" t="s">
        <v>1117</v>
      </c>
      <c r="B966" s="111"/>
      <c r="C966" s="111"/>
      <c r="D966" s="111"/>
      <c r="E966" s="111"/>
      <c r="F966" s="111"/>
      <c r="G966" s="111"/>
      <c r="H966" s="111"/>
      <c r="I966" s="111"/>
      <c r="J966" s="111"/>
      <c r="K966" s="111"/>
      <c r="L966" s="111"/>
      <c r="M966" s="111"/>
      <c r="N966" s="111"/>
      <c r="O966" s="111"/>
      <c r="P966" s="111"/>
      <c r="Q966" s="111"/>
      <c r="R966" s="310" t="s">
        <v>3396</v>
      </c>
      <c r="S966" s="310"/>
      <c r="T966" s="311"/>
      <c r="U966" s="294"/>
      <c r="V966" s="312"/>
      <c r="W966" s="313"/>
      <c r="X966" s="313"/>
      <c r="Y966" s="313"/>
      <c r="Z966" s="313"/>
      <c r="AA966" s="313"/>
      <c r="AB966" s="313"/>
      <c r="AC966" s="313"/>
      <c r="AD966" s="313"/>
      <c r="AE966" s="313"/>
      <c r="AF966" s="314"/>
      <c r="AG966" s="122"/>
      <c r="AH966" s="115" t="s">
        <v>0</v>
      </c>
      <c r="AI966" s="307"/>
      <c r="AJ966" s="308"/>
      <c r="AK966" s="308"/>
      <c r="AL966" s="308"/>
      <c r="AM966" s="308"/>
      <c r="AN966" s="308"/>
      <c r="AO966" s="308"/>
      <c r="AP966" s="308"/>
      <c r="AQ966" s="308"/>
      <c r="AR966" s="308"/>
      <c r="AS966" s="308"/>
      <c r="AT966" s="308"/>
      <c r="AU966" s="308"/>
      <c r="AV966" s="308"/>
      <c r="AW966" s="308"/>
      <c r="AX966" s="308"/>
      <c r="AY966" s="308"/>
      <c r="AZ966" s="308"/>
      <c r="BA966" s="308"/>
      <c r="BB966" s="308"/>
      <c r="BC966" s="308"/>
      <c r="BD966" s="308"/>
      <c r="BE966" s="308"/>
      <c r="BF966" s="308"/>
      <c r="BG966" s="308"/>
      <c r="BH966" s="308"/>
      <c r="BI966" s="308"/>
      <c r="BJ966" s="309"/>
      <c r="BK966" s="200"/>
      <c r="BL966" s="130" t="str">
        <f>IF(BM966&lt;&gt;"","●","")</f>
        <v/>
      </c>
      <c r="BM966" s="132" t="str">
        <f>IF(AND(OR(V966=0,V966=""),OR(V969+V972&gt;0,AJ969+AJ972&gt;0,AX969+AX972&gt;0)),"当該項目の「レセプト件数」が「0」か「空白」となっていますが、内訳の項目の「レセプト件数」が1以上となっています。正しいレセプト件数をご記入ください。",IF(COUNTIF(BL969:BL972,"●")&gt;0,"内訳の項目に記入内容の見直しが必要な欄があります。メッセージの内容をご確認のうえ、適宜、ご修正ください。",IF(OR(V966&lt;MAX(V969,V972),V966&gt;V969+V972),"当該項目の「レセプト件数」が、内訳の個別の項目の数値を下回っているか、内訳の合計よりも大きくなっています。正しいレセプト件数をご記入ください。",IF(AND(V957&gt;0,V966&gt;0),"当該項目の「レセプト件数」が1以上となっていますが、同時に届出ができない退院支援加算１の「レセプト件数」も1以上となっています。正しいレセプト件数をご記入ください。",""))))</f>
        <v/>
      </c>
      <c r="BN966" s="129"/>
      <c r="BO966" s="129"/>
      <c r="BP966" s="129"/>
      <c r="BQ966" s="129"/>
      <c r="BR966" s="129"/>
      <c r="BS966" s="129"/>
      <c r="BT966" s="129"/>
      <c r="BU966" s="129"/>
      <c r="BV966" s="129"/>
      <c r="BW966" s="129"/>
      <c r="BX966" s="129"/>
      <c r="BY966" s="129"/>
      <c r="BZ966" s="129"/>
      <c r="CA966" s="129"/>
      <c r="CB966" s="129"/>
      <c r="CC966" s="129"/>
      <c r="CD966" s="129"/>
      <c r="CE966" s="129"/>
      <c r="CF966" s="129"/>
      <c r="CG966" s="129"/>
      <c r="CH966" s="129"/>
      <c r="CI966" s="129"/>
      <c r="CJ966" s="129"/>
      <c r="CK966" s="129"/>
      <c r="CL966" s="129"/>
      <c r="CM966" s="129"/>
      <c r="CN966" s="129"/>
      <c r="CO966" s="129"/>
      <c r="CP966" s="129"/>
      <c r="CQ966" s="129"/>
      <c r="CR966" s="129"/>
      <c r="CS966" s="129"/>
      <c r="CT966" s="129"/>
      <c r="CU966" s="129"/>
      <c r="CV966" s="131"/>
      <c r="CW966" s="131"/>
      <c r="CX966" s="131"/>
      <c r="CY966" s="129"/>
      <c r="CZ966" s="129"/>
      <c r="DA966" s="129"/>
      <c r="DB966" s="129"/>
      <c r="DC966" s="129"/>
      <c r="DD966" s="129"/>
      <c r="DE966" s="129"/>
      <c r="DF966" s="129"/>
      <c r="DG966" s="129"/>
      <c r="DH966" s="129"/>
      <c r="DI966" s="129"/>
      <c r="DJ966" s="129"/>
      <c r="DK966" s="129"/>
      <c r="DL966" s="129"/>
      <c r="DM966" s="129"/>
      <c r="DN966" s="129"/>
      <c r="DO966" s="129"/>
      <c r="DP966" s="129"/>
      <c r="DQ966" s="129"/>
      <c r="DR966" s="129"/>
      <c r="DS966" s="129"/>
      <c r="DT966" s="129"/>
      <c r="DU966" s="129"/>
      <c r="DV966" s="129"/>
      <c r="DW966" s="129"/>
      <c r="DX966" s="129"/>
      <c r="DY966" s="129"/>
      <c r="DZ966" s="129"/>
      <c r="EA966" s="129"/>
      <c r="EB966" s="129"/>
      <c r="EC966" s="129"/>
      <c r="ED966" s="129"/>
      <c r="EE966" s="129"/>
      <c r="EF966" s="129"/>
      <c r="EG966" s="129"/>
      <c r="EH966" s="129"/>
      <c r="EI966" s="129"/>
      <c r="EJ966" s="129"/>
      <c r="EK966" s="129"/>
      <c r="EL966" s="129"/>
      <c r="EM966" s="129"/>
      <c r="EN966" s="129"/>
      <c r="EO966" s="129"/>
      <c r="EP966" s="129"/>
      <c r="EQ966" s="129"/>
      <c r="ER966" s="129"/>
      <c r="ES966" s="129"/>
      <c r="ET966" s="129"/>
      <c r="EU966" s="129"/>
      <c r="EV966" s="129"/>
      <c r="EW966" s="129"/>
    </row>
    <row r="967" spans="1:153" ht="2.25" customHeight="1" thickBot="1">
      <c r="A967" s="54"/>
      <c r="B967" s="111"/>
      <c r="C967" s="111"/>
      <c r="D967" s="111"/>
      <c r="E967" s="111"/>
      <c r="F967" s="111"/>
      <c r="G967" s="111"/>
      <c r="H967" s="111"/>
      <c r="I967" s="111"/>
      <c r="J967" s="111"/>
      <c r="K967" s="111"/>
      <c r="L967" s="111"/>
      <c r="M967" s="111"/>
      <c r="N967" s="111"/>
      <c r="O967" s="111"/>
      <c r="P967" s="111"/>
      <c r="Q967" s="111"/>
      <c r="R967" s="126"/>
      <c r="S967" s="126"/>
      <c r="T967" s="126"/>
      <c r="U967" s="299"/>
      <c r="V967" s="298"/>
      <c r="W967" s="298"/>
      <c r="X967" s="298"/>
      <c r="Y967" s="298"/>
      <c r="Z967" s="298"/>
      <c r="AA967" s="298"/>
      <c r="AB967" s="298"/>
      <c r="AC967" s="298"/>
      <c r="AD967" s="298"/>
      <c r="AE967" s="298"/>
      <c r="AF967" s="298"/>
      <c r="AG967" s="121"/>
      <c r="AH967" s="116"/>
      <c r="AI967" s="307"/>
      <c r="AJ967" s="308"/>
      <c r="AK967" s="308"/>
      <c r="AL967" s="308"/>
      <c r="AM967" s="308"/>
      <c r="AN967" s="308"/>
      <c r="AO967" s="308"/>
      <c r="AP967" s="308"/>
      <c r="AQ967" s="308"/>
      <c r="AR967" s="308"/>
      <c r="AS967" s="308"/>
      <c r="AT967" s="308"/>
      <c r="AU967" s="308"/>
      <c r="AV967" s="308"/>
      <c r="AW967" s="308"/>
      <c r="AX967" s="308"/>
      <c r="AY967" s="308"/>
      <c r="AZ967" s="308"/>
      <c r="BA967" s="308"/>
      <c r="BB967" s="308"/>
      <c r="BC967" s="308"/>
      <c r="BD967" s="308"/>
      <c r="BE967" s="308"/>
      <c r="BF967" s="308"/>
      <c r="BG967" s="308"/>
      <c r="BH967" s="308"/>
      <c r="BI967" s="308"/>
      <c r="BJ967" s="309"/>
      <c r="BK967" s="200"/>
      <c r="BL967" s="129"/>
      <c r="BM967" s="160"/>
      <c r="BN967" s="129"/>
      <c r="BO967" s="129"/>
      <c r="BP967" s="129"/>
      <c r="BQ967" s="129"/>
      <c r="BR967" s="129"/>
      <c r="BS967" s="129"/>
      <c r="BT967" s="129"/>
      <c r="BU967" s="129"/>
      <c r="BV967" s="129"/>
      <c r="BW967" s="129"/>
      <c r="BX967" s="129"/>
      <c r="BY967" s="129"/>
      <c r="BZ967" s="129"/>
      <c r="CA967" s="129"/>
      <c r="CB967" s="129"/>
      <c r="CC967" s="129"/>
      <c r="CD967" s="129"/>
      <c r="CE967" s="129"/>
      <c r="CF967" s="129"/>
      <c r="CG967" s="129"/>
      <c r="CH967" s="129"/>
      <c r="CI967" s="129"/>
      <c r="CJ967" s="129"/>
      <c r="CK967" s="129"/>
      <c r="CL967" s="129"/>
      <c r="CM967" s="129"/>
      <c r="CN967" s="129"/>
      <c r="CO967" s="129"/>
      <c r="CP967" s="129"/>
      <c r="CQ967" s="129"/>
      <c r="CR967" s="129"/>
      <c r="CS967" s="129"/>
      <c r="CT967" s="129"/>
      <c r="CU967" s="129"/>
      <c r="CV967" s="129"/>
      <c r="CW967" s="129"/>
      <c r="CX967" s="129"/>
      <c r="CY967" s="129"/>
      <c r="CZ967" s="129"/>
      <c r="DA967" s="129"/>
      <c r="DB967" s="129"/>
      <c r="DC967" s="129"/>
      <c r="DD967" s="129"/>
      <c r="DE967" s="129"/>
      <c r="DF967" s="129"/>
      <c r="DG967" s="129"/>
      <c r="DH967" s="129"/>
      <c r="DI967" s="129"/>
      <c r="DJ967" s="129"/>
      <c r="DK967" s="129"/>
      <c r="DL967" s="129"/>
      <c r="DM967" s="129"/>
      <c r="DN967" s="129"/>
      <c r="DO967" s="129"/>
      <c r="DP967" s="129"/>
      <c r="DQ967" s="129"/>
      <c r="DR967" s="129"/>
      <c r="DS967" s="129"/>
      <c r="DT967" s="129"/>
      <c r="DU967" s="129"/>
      <c r="DV967" s="129"/>
      <c r="DW967" s="129"/>
      <c r="DX967" s="129"/>
      <c r="DY967" s="129"/>
      <c r="DZ967" s="129"/>
      <c r="EA967" s="129"/>
      <c r="EB967" s="129"/>
      <c r="EC967" s="129"/>
      <c r="ED967" s="129"/>
      <c r="EE967" s="129"/>
      <c r="EF967" s="129"/>
      <c r="EG967" s="129"/>
      <c r="EH967" s="129"/>
      <c r="EI967" s="129"/>
      <c r="EJ967" s="129"/>
      <c r="EK967" s="129"/>
      <c r="EL967" s="129"/>
      <c r="EM967" s="129"/>
      <c r="EN967" s="129"/>
      <c r="EO967" s="129"/>
      <c r="EP967" s="129"/>
      <c r="EQ967" s="129"/>
      <c r="ER967" s="129"/>
      <c r="ES967" s="129"/>
      <c r="ET967" s="129"/>
      <c r="EU967" s="129"/>
      <c r="EV967" s="129"/>
      <c r="EW967" s="129"/>
    </row>
    <row r="968" spans="1:153" ht="2.25" customHeight="1">
      <c r="A968" s="50"/>
      <c r="B968" s="291"/>
      <c r="C968" s="291"/>
      <c r="D968" s="291"/>
      <c r="E968" s="291"/>
      <c r="F968" s="136"/>
      <c r="G968" s="291"/>
      <c r="H968" s="291"/>
      <c r="I968" s="291"/>
      <c r="J968" s="291"/>
      <c r="K968" s="291"/>
      <c r="L968" s="291"/>
      <c r="M968" s="291"/>
      <c r="N968" s="291"/>
      <c r="O968" s="291"/>
      <c r="P968" s="291"/>
      <c r="Q968" s="291"/>
      <c r="R968" s="291"/>
      <c r="S968" s="291"/>
      <c r="T968" s="291"/>
      <c r="U968" s="296"/>
      <c r="V968" s="297"/>
      <c r="W968" s="297"/>
      <c r="X968" s="297"/>
      <c r="Y968" s="297"/>
      <c r="Z968" s="297"/>
      <c r="AA968" s="297"/>
      <c r="AB968" s="297"/>
      <c r="AC968" s="297"/>
      <c r="AD968" s="297"/>
      <c r="AE968" s="297"/>
      <c r="AF968" s="297"/>
      <c r="AG968" s="117"/>
      <c r="AH968" s="114"/>
      <c r="AI968" s="307"/>
      <c r="AJ968" s="308"/>
      <c r="AK968" s="308"/>
      <c r="AL968" s="308"/>
      <c r="AM968" s="308"/>
      <c r="AN968" s="308"/>
      <c r="AO968" s="308"/>
      <c r="AP968" s="308"/>
      <c r="AQ968" s="308"/>
      <c r="AR968" s="308"/>
      <c r="AS968" s="308"/>
      <c r="AT968" s="308"/>
      <c r="AU968" s="308"/>
      <c r="AV968" s="308"/>
      <c r="AW968" s="308"/>
      <c r="AX968" s="308"/>
      <c r="AY968" s="308"/>
      <c r="AZ968" s="308"/>
      <c r="BA968" s="308"/>
      <c r="BB968" s="308"/>
      <c r="BC968" s="308"/>
      <c r="BD968" s="308"/>
      <c r="BE968" s="308"/>
      <c r="BF968" s="308"/>
      <c r="BG968" s="308"/>
      <c r="BH968" s="308"/>
      <c r="BI968" s="308"/>
      <c r="BJ968" s="309"/>
      <c r="BK968" s="200"/>
      <c r="BL968" s="129"/>
      <c r="BM968" s="160"/>
      <c r="BN968" s="129"/>
      <c r="BO968" s="129"/>
      <c r="BP968" s="129"/>
      <c r="BQ968" s="129"/>
      <c r="BR968" s="129"/>
      <c r="BS968" s="129"/>
      <c r="BT968" s="129"/>
      <c r="BU968" s="129"/>
      <c r="BV968" s="129"/>
      <c r="BW968" s="129"/>
      <c r="BX968" s="129"/>
      <c r="BY968" s="129"/>
      <c r="BZ968" s="129"/>
      <c r="CA968" s="129"/>
      <c r="CB968" s="129"/>
      <c r="CC968" s="129"/>
      <c r="CD968" s="129"/>
      <c r="CE968" s="129"/>
      <c r="CF968" s="129"/>
      <c r="CG968" s="129"/>
      <c r="CH968" s="129"/>
      <c r="CI968" s="129"/>
      <c r="CJ968" s="129"/>
      <c r="CK968" s="129"/>
      <c r="CL968" s="129"/>
      <c r="CM968" s="129"/>
      <c r="CN968" s="129"/>
      <c r="CO968" s="129"/>
      <c r="CP968" s="129"/>
      <c r="CQ968" s="129"/>
      <c r="CR968" s="129"/>
      <c r="CS968" s="129"/>
      <c r="CT968" s="129"/>
      <c r="CU968" s="129"/>
      <c r="CV968" s="129"/>
      <c r="CW968" s="129"/>
      <c r="CX968" s="129"/>
      <c r="CY968" s="129"/>
      <c r="CZ968" s="129"/>
      <c r="DA968" s="129"/>
      <c r="DB968" s="129"/>
      <c r="DC968" s="129"/>
      <c r="DD968" s="129"/>
      <c r="DE968" s="129"/>
      <c r="DF968" s="129"/>
      <c r="DG968" s="129"/>
      <c r="DH968" s="129"/>
      <c r="DI968" s="129"/>
      <c r="DJ968" s="129"/>
      <c r="DK968" s="129"/>
      <c r="DL968" s="129"/>
      <c r="DM968" s="129"/>
      <c r="DN968" s="129"/>
      <c r="DO968" s="129"/>
      <c r="DP968" s="129"/>
      <c r="DQ968" s="129"/>
      <c r="DR968" s="129"/>
      <c r="DS968" s="129"/>
      <c r="DT968" s="129"/>
      <c r="DU968" s="129"/>
      <c r="DV968" s="129"/>
      <c r="DW968" s="129"/>
      <c r="DX968" s="129"/>
      <c r="DY968" s="129"/>
      <c r="DZ968" s="129"/>
      <c r="EA968" s="129"/>
      <c r="EB968" s="129"/>
      <c r="EC968" s="129"/>
      <c r="ED968" s="129"/>
      <c r="EE968" s="129"/>
      <c r="EF968" s="129"/>
      <c r="EG968" s="129"/>
      <c r="EH968" s="129"/>
      <c r="EI968" s="129"/>
      <c r="EJ968" s="129"/>
      <c r="EK968" s="129"/>
      <c r="EL968" s="129"/>
      <c r="EM968" s="129"/>
      <c r="EN968" s="129"/>
      <c r="EO968" s="129"/>
      <c r="EP968" s="129"/>
      <c r="EQ968" s="129"/>
      <c r="ER968" s="129"/>
      <c r="ES968" s="129"/>
      <c r="ET968" s="129"/>
      <c r="EU968" s="129"/>
      <c r="EV968" s="129"/>
      <c r="EW968" s="129"/>
    </row>
    <row r="969" spans="1:153" ht="19.5" customHeight="1">
      <c r="A969" s="45"/>
      <c r="B969" s="125" t="s">
        <v>1118</v>
      </c>
      <c r="C969" s="126"/>
      <c r="D969" s="126"/>
      <c r="E969" s="126"/>
      <c r="F969" s="137"/>
      <c r="G969" s="126"/>
      <c r="H969" s="126"/>
      <c r="I969" s="126"/>
      <c r="J969" s="126"/>
      <c r="K969" s="126"/>
      <c r="L969" s="126"/>
      <c r="M969" s="126"/>
      <c r="N969" s="126"/>
      <c r="O969" s="126"/>
      <c r="P969" s="126"/>
      <c r="Q969" s="126"/>
      <c r="R969" s="310" t="s">
        <v>3397</v>
      </c>
      <c r="S969" s="310"/>
      <c r="T969" s="311"/>
      <c r="U969" s="294"/>
      <c r="V969" s="312"/>
      <c r="W969" s="313"/>
      <c r="X969" s="313"/>
      <c r="Y969" s="313"/>
      <c r="Z969" s="313"/>
      <c r="AA969" s="313"/>
      <c r="AB969" s="313"/>
      <c r="AC969" s="313"/>
      <c r="AD969" s="313"/>
      <c r="AE969" s="313"/>
      <c r="AF969" s="314"/>
      <c r="AG969" s="122"/>
      <c r="AH969" s="115" t="s">
        <v>0</v>
      </c>
      <c r="AI969" s="307"/>
      <c r="AJ969" s="308"/>
      <c r="AK969" s="308"/>
      <c r="AL969" s="308"/>
      <c r="AM969" s="308"/>
      <c r="AN969" s="308"/>
      <c r="AO969" s="308"/>
      <c r="AP969" s="308"/>
      <c r="AQ969" s="308"/>
      <c r="AR969" s="308"/>
      <c r="AS969" s="308"/>
      <c r="AT969" s="308"/>
      <c r="AU969" s="308"/>
      <c r="AV969" s="308"/>
      <c r="AW969" s="308"/>
      <c r="AX969" s="308"/>
      <c r="AY969" s="308"/>
      <c r="AZ969" s="308"/>
      <c r="BA969" s="308"/>
      <c r="BB969" s="308"/>
      <c r="BC969" s="308"/>
      <c r="BD969" s="308"/>
      <c r="BE969" s="308"/>
      <c r="BF969" s="308"/>
      <c r="BG969" s="308"/>
      <c r="BH969" s="308"/>
      <c r="BI969" s="308"/>
      <c r="BJ969" s="309"/>
      <c r="BK969" s="200"/>
      <c r="BL969" s="130" t="str">
        <f>IF(BM969&lt;&gt;"","●","")</f>
        <v/>
      </c>
      <c r="BM969" s="132" t="str">
        <f>IF(AND(V969&gt;0,SUM(AJ24:AT66,AJ138:AT150,AJ339,AJ345,AJ351:AT378,AJ393:AT420,AJ423:AT432,AJ456:AT474)+SUM(AX24:BH66,AX138:BH150,AX339,AX345,AX351:BH378,AX393:BH420,AX423:BH432,AX456:BH474)=0),"当該項目の「レセプト件数」が1以上となっていますが、加算を算定する入院料の「レセプト件数」、「算定回数」が「0」か「空白」となっています。正しいレセプト件数・算定回数をご記入ください。","")</f>
        <v/>
      </c>
      <c r="BN969" s="129"/>
      <c r="BO969" s="129"/>
      <c r="BP969" s="129"/>
      <c r="BQ969" s="129"/>
      <c r="BR969" s="129"/>
      <c r="BS969" s="129"/>
      <c r="BT969" s="129"/>
      <c r="BU969" s="129"/>
      <c r="BV969" s="129"/>
      <c r="BW969" s="129"/>
      <c r="BX969" s="129"/>
      <c r="BY969" s="129"/>
      <c r="BZ969" s="129"/>
      <c r="CA969" s="129"/>
      <c r="CB969" s="129"/>
      <c r="CC969" s="129"/>
      <c r="CD969" s="129"/>
      <c r="CE969" s="129"/>
      <c r="CF969" s="129"/>
      <c r="CG969" s="129"/>
      <c r="CH969" s="129"/>
      <c r="CI969" s="129"/>
      <c r="CJ969" s="129"/>
      <c r="CK969" s="129"/>
      <c r="CL969" s="129"/>
      <c r="CM969" s="129"/>
      <c r="CN969" s="129"/>
      <c r="CO969" s="129"/>
      <c r="CP969" s="129"/>
      <c r="CQ969" s="129"/>
      <c r="CR969" s="129"/>
      <c r="CS969" s="129"/>
      <c r="CT969" s="129"/>
      <c r="CU969" s="129"/>
      <c r="CV969" s="131"/>
      <c r="CW969" s="131"/>
      <c r="CX969" s="131"/>
      <c r="CY969" s="129"/>
      <c r="CZ969" s="129"/>
      <c r="DA969" s="129"/>
      <c r="DB969" s="129"/>
      <c r="DC969" s="129"/>
      <c r="DD969" s="129"/>
      <c r="DE969" s="129"/>
      <c r="DF969" s="129"/>
      <c r="DG969" s="129"/>
      <c r="DH969" s="129"/>
      <c r="DI969" s="129"/>
      <c r="DJ969" s="129"/>
      <c r="DK969" s="129"/>
      <c r="DL969" s="129"/>
      <c r="DM969" s="129"/>
      <c r="DN969" s="129"/>
      <c r="DO969" s="129"/>
      <c r="DP969" s="129"/>
      <c r="DQ969" s="129"/>
      <c r="DR969" s="129"/>
      <c r="DS969" s="129"/>
      <c r="DT969" s="129"/>
      <c r="DU969" s="129"/>
      <c r="DV969" s="129"/>
      <c r="DW969" s="129"/>
      <c r="DX969" s="129"/>
      <c r="DY969" s="129"/>
      <c r="DZ969" s="129"/>
      <c r="EA969" s="129"/>
      <c r="EB969" s="129"/>
      <c r="EC969" s="129"/>
      <c r="ED969" s="129"/>
      <c r="EE969" s="129"/>
      <c r="EF969" s="129"/>
      <c r="EG969" s="129"/>
      <c r="EH969" s="129"/>
      <c r="EI969" s="129"/>
      <c r="EJ969" s="129"/>
      <c r="EK969" s="129"/>
      <c r="EL969" s="129"/>
      <c r="EM969" s="129"/>
      <c r="EN969" s="129"/>
      <c r="EO969" s="129"/>
      <c r="EP969" s="129"/>
      <c r="EQ969" s="129"/>
      <c r="ER969" s="129"/>
      <c r="ES969" s="129"/>
      <c r="ET969" s="129"/>
      <c r="EU969" s="129"/>
      <c r="EV969" s="129"/>
      <c r="EW969" s="129"/>
    </row>
    <row r="970" spans="1:153" ht="2.25" customHeight="1" thickBot="1">
      <c r="A970" s="45"/>
      <c r="B970" s="125"/>
      <c r="C970" s="126"/>
      <c r="D970" s="126"/>
      <c r="E970" s="126"/>
      <c r="F970" s="137"/>
      <c r="G970" s="126"/>
      <c r="H970" s="126"/>
      <c r="I970" s="126"/>
      <c r="J970" s="126"/>
      <c r="K970" s="126"/>
      <c r="L970" s="126"/>
      <c r="M970" s="126"/>
      <c r="N970" s="126"/>
      <c r="O970" s="126"/>
      <c r="P970" s="126"/>
      <c r="Q970" s="126"/>
      <c r="R970" s="126"/>
      <c r="S970" s="126"/>
      <c r="T970" s="126"/>
      <c r="U970" s="299"/>
      <c r="V970" s="298"/>
      <c r="W970" s="298"/>
      <c r="X970" s="298"/>
      <c r="Y970" s="298"/>
      <c r="Z970" s="298"/>
      <c r="AA970" s="298"/>
      <c r="AB970" s="298"/>
      <c r="AC970" s="298"/>
      <c r="AD970" s="298"/>
      <c r="AE970" s="298"/>
      <c r="AF970" s="298"/>
      <c r="AG970" s="121"/>
      <c r="AH970" s="116"/>
      <c r="AI970" s="307"/>
      <c r="AJ970" s="308"/>
      <c r="AK970" s="308"/>
      <c r="AL970" s="308"/>
      <c r="AM970" s="308"/>
      <c r="AN970" s="308"/>
      <c r="AO970" s="308"/>
      <c r="AP970" s="308"/>
      <c r="AQ970" s="308"/>
      <c r="AR970" s="308"/>
      <c r="AS970" s="308"/>
      <c r="AT970" s="308"/>
      <c r="AU970" s="308"/>
      <c r="AV970" s="308"/>
      <c r="AW970" s="308"/>
      <c r="AX970" s="308"/>
      <c r="AY970" s="308"/>
      <c r="AZ970" s="308"/>
      <c r="BA970" s="308"/>
      <c r="BB970" s="308"/>
      <c r="BC970" s="308"/>
      <c r="BD970" s="308"/>
      <c r="BE970" s="308"/>
      <c r="BF970" s="308"/>
      <c r="BG970" s="308"/>
      <c r="BH970" s="308"/>
      <c r="BI970" s="308"/>
      <c r="BJ970" s="309"/>
      <c r="BK970" s="200"/>
      <c r="BL970" s="129"/>
      <c r="BM970" s="160"/>
      <c r="BN970" s="129"/>
      <c r="BO970" s="129"/>
      <c r="BP970" s="129"/>
      <c r="BQ970" s="129"/>
      <c r="BR970" s="129"/>
      <c r="BS970" s="129"/>
      <c r="BT970" s="129"/>
      <c r="BU970" s="129"/>
      <c r="BV970" s="129"/>
      <c r="BW970" s="129"/>
      <c r="BX970" s="129"/>
      <c r="BY970" s="129"/>
      <c r="BZ970" s="129"/>
      <c r="CA970" s="129"/>
      <c r="CB970" s="129"/>
      <c r="CC970" s="129"/>
      <c r="CD970" s="129"/>
      <c r="CE970" s="129"/>
      <c r="CF970" s="129"/>
      <c r="CG970" s="129"/>
      <c r="CH970" s="129"/>
      <c r="CI970" s="129"/>
      <c r="CJ970" s="129"/>
      <c r="CK970" s="129"/>
      <c r="CL970" s="129"/>
      <c r="CM970" s="129"/>
      <c r="CN970" s="129"/>
      <c r="CO970" s="129"/>
      <c r="CP970" s="129"/>
      <c r="CQ970" s="129"/>
      <c r="CR970" s="129"/>
      <c r="CS970" s="129"/>
      <c r="CT970" s="129"/>
      <c r="CU970" s="129"/>
      <c r="CV970" s="129"/>
      <c r="CW970" s="129"/>
      <c r="CX970" s="129"/>
      <c r="CY970" s="129"/>
      <c r="CZ970" s="129"/>
      <c r="DA970" s="129"/>
      <c r="DB970" s="129"/>
      <c r="DC970" s="129"/>
      <c r="DD970" s="129"/>
      <c r="DE970" s="129"/>
      <c r="DF970" s="129"/>
      <c r="DG970" s="129"/>
      <c r="DH970" s="129"/>
      <c r="DI970" s="129"/>
      <c r="DJ970" s="129"/>
      <c r="DK970" s="129"/>
      <c r="DL970" s="129"/>
      <c r="DM970" s="129"/>
      <c r="DN970" s="129"/>
      <c r="DO970" s="129"/>
      <c r="DP970" s="129"/>
      <c r="DQ970" s="129"/>
      <c r="DR970" s="129"/>
      <c r="DS970" s="129"/>
      <c r="DT970" s="129"/>
      <c r="DU970" s="129"/>
      <c r="DV970" s="129"/>
      <c r="DW970" s="129"/>
      <c r="DX970" s="129"/>
      <c r="DY970" s="129"/>
      <c r="DZ970" s="129"/>
      <c r="EA970" s="129"/>
      <c r="EB970" s="129"/>
      <c r="EC970" s="129"/>
      <c r="ED970" s="129"/>
      <c r="EE970" s="129"/>
      <c r="EF970" s="129"/>
      <c r="EG970" s="129"/>
      <c r="EH970" s="129"/>
      <c r="EI970" s="129"/>
      <c r="EJ970" s="129"/>
      <c r="EK970" s="129"/>
      <c r="EL970" s="129"/>
      <c r="EM970" s="129"/>
      <c r="EN970" s="129"/>
      <c r="EO970" s="129"/>
      <c r="EP970" s="129"/>
      <c r="EQ970" s="129"/>
      <c r="ER970" s="129"/>
      <c r="ES970" s="129"/>
      <c r="ET970" s="129"/>
      <c r="EU970" s="129"/>
      <c r="EV970" s="129"/>
      <c r="EW970" s="129"/>
    </row>
    <row r="971" spans="1:153" ht="2.25" customHeight="1">
      <c r="A971" s="50"/>
      <c r="B971" s="124"/>
      <c r="C971" s="291"/>
      <c r="D971" s="291"/>
      <c r="E971" s="291"/>
      <c r="F971" s="136"/>
      <c r="G971" s="291"/>
      <c r="H971" s="291"/>
      <c r="I971" s="291"/>
      <c r="J971" s="291"/>
      <c r="K971" s="291"/>
      <c r="L971" s="291"/>
      <c r="M971" s="291"/>
      <c r="N971" s="291"/>
      <c r="O971" s="291"/>
      <c r="P971" s="291"/>
      <c r="Q971" s="291"/>
      <c r="R971" s="291"/>
      <c r="S971" s="291"/>
      <c r="T971" s="291"/>
      <c r="U971" s="296"/>
      <c r="V971" s="297"/>
      <c r="W971" s="297"/>
      <c r="X971" s="297"/>
      <c r="Y971" s="297"/>
      <c r="Z971" s="297"/>
      <c r="AA971" s="297"/>
      <c r="AB971" s="297"/>
      <c r="AC971" s="297"/>
      <c r="AD971" s="297"/>
      <c r="AE971" s="297"/>
      <c r="AF971" s="297"/>
      <c r="AG971" s="117"/>
      <c r="AH971" s="114"/>
      <c r="AI971" s="307"/>
      <c r="AJ971" s="308"/>
      <c r="AK971" s="308"/>
      <c r="AL971" s="308"/>
      <c r="AM971" s="308"/>
      <c r="AN971" s="308"/>
      <c r="AO971" s="308"/>
      <c r="AP971" s="308"/>
      <c r="AQ971" s="308"/>
      <c r="AR971" s="308"/>
      <c r="AS971" s="308"/>
      <c r="AT971" s="308"/>
      <c r="AU971" s="308"/>
      <c r="AV971" s="308"/>
      <c r="AW971" s="308"/>
      <c r="AX971" s="308"/>
      <c r="AY971" s="308"/>
      <c r="AZ971" s="308"/>
      <c r="BA971" s="308"/>
      <c r="BB971" s="308"/>
      <c r="BC971" s="308"/>
      <c r="BD971" s="308"/>
      <c r="BE971" s="308"/>
      <c r="BF971" s="308"/>
      <c r="BG971" s="308"/>
      <c r="BH971" s="308"/>
      <c r="BI971" s="308"/>
      <c r="BJ971" s="309"/>
      <c r="BK971" s="200"/>
      <c r="BL971" s="129"/>
      <c r="BM971" s="160"/>
      <c r="BN971" s="129"/>
      <c r="BO971" s="129"/>
      <c r="BP971" s="129"/>
      <c r="BQ971" s="129"/>
      <c r="BR971" s="129"/>
      <c r="BS971" s="129"/>
      <c r="BT971" s="129"/>
      <c r="BU971" s="129"/>
      <c r="BV971" s="129"/>
      <c r="BW971" s="129"/>
      <c r="BX971" s="129"/>
      <c r="BY971" s="129"/>
      <c r="BZ971" s="129"/>
      <c r="CA971" s="129"/>
      <c r="CB971" s="129"/>
      <c r="CC971" s="129"/>
      <c r="CD971" s="129"/>
      <c r="CE971" s="129"/>
      <c r="CF971" s="129"/>
      <c r="CG971" s="129"/>
      <c r="CH971" s="129"/>
      <c r="CI971" s="129"/>
      <c r="CJ971" s="129"/>
      <c r="CK971" s="129"/>
      <c r="CL971" s="129"/>
      <c r="CM971" s="129"/>
      <c r="CN971" s="129"/>
      <c r="CO971" s="129"/>
      <c r="CP971" s="129"/>
      <c r="CQ971" s="129"/>
      <c r="CR971" s="129"/>
      <c r="CS971" s="129"/>
      <c r="CT971" s="129"/>
      <c r="CU971" s="129"/>
      <c r="CV971" s="129"/>
      <c r="CW971" s="129"/>
      <c r="CX971" s="129"/>
      <c r="CY971" s="129"/>
      <c r="CZ971" s="129"/>
      <c r="DA971" s="129"/>
      <c r="DB971" s="129"/>
      <c r="DC971" s="129"/>
      <c r="DD971" s="129"/>
      <c r="DE971" s="129"/>
      <c r="DF971" s="129"/>
      <c r="DG971" s="129"/>
      <c r="DH971" s="129"/>
      <c r="DI971" s="129"/>
      <c r="DJ971" s="129"/>
      <c r="DK971" s="129"/>
      <c r="DL971" s="129"/>
      <c r="DM971" s="129"/>
      <c r="DN971" s="129"/>
      <c r="DO971" s="129"/>
      <c r="DP971" s="129"/>
      <c r="DQ971" s="129"/>
      <c r="DR971" s="129"/>
      <c r="DS971" s="129"/>
      <c r="DT971" s="129"/>
      <c r="DU971" s="129"/>
      <c r="DV971" s="129"/>
      <c r="DW971" s="129"/>
      <c r="DX971" s="129"/>
      <c r="DY971" s="129"/>
      <c r="DZ971" s="129"/>
      <c r="EA971" s="129"/>
      <c r="EB971" s="129"/>
      <c r="EC971" s="129"/>
      <c r="ED971" s="129"/>
      <c r="EE971" s="129"/>
      <c r="EF971" s="129"/>
      <c r="EG971" s="129"/>
      <c r="EH971" s="129"/>
      <c r="EI971" s="129"/>
      <c r="EJ971" s="129"/>
      <c r="EK971" s="129"/>
      <c r="EL971" s="129"/>
      <c r="EM971" s="129"/>
      <c r="EN971" s="129"/>
      <c r="EO971" s="129"/>
      <c r="EP971" s="129"/>
      <c r="EQ971" s="129"/>
      <c r="ER971" s="129"/>
      <c r="ES971" s="129"/>
      <c r="ET971" s="129"/>
      <c r="EU971" s="129"/>
      <c r="EV971" s="129"/>
      <c r="EW971" s="129"/>
    </row>
    <row r="972" spans="1:153" ht="19.5" customHeight="1">
      <c r="A972" s="45"/>
      <c r="B972" s="125" t="s">
        <v>1119</v>
      </c>
      <c r="C972" s="126"/>
      <c r="D972" s="126"/>
      <c r="E972" s="126"/>
      <c r="F972" s="137"/>
      <c r="G972" s="126"/>
      <c r="H972" s="126"/>
      <c r="I972" s="126"/>
      <c r="J972" s="126"/>
      <c r="K972" s="126"/>
      <c r="L972" s="126"/>
      <c r="M972" s="126"/>
      <c r="N972" s="126"/>
      <c r="O972" s="126"/>
      <c r="P972" s="126"/>
      <c r="Q972" s="126"/>
      <c r="R972" s="310" t="s">
        <v>3398</v>
      </c>
      <c r="S972" s="310"/>
      <c r="T972" s="311"/>
      <c r="U972" s="294"/>
      <c r="V972" s="312"/>
      <c r="W972" s="313"/>
      <c r="X972" s="313"/>
      <c r="Y972" s="313"/>
      <c r="Z972" s="313"/>
      <c r="AA972" s="313"/>
      <c r="AB972" s="313"/>
      <c r="AC972" s="313"/>
      <c r="AD972" s="313"/>
      <c r="AE972" s="313"/>
      <c r="AF972" s="314"/>
      <c r="AG972" s="122"/>
      <c r="AH972" s="115" t="s">
        <v>0</v>
      </c>
      <c r="AI972" s="307"/>
      <c r="AJ972" s="308"/>
      <c r="AK972" s="308"/>
      <c r="AL972" s="308"/>
      <c r="AM972" s="308"/>
      <c r="AN972" s="308"/>
      <c r="AO972" s="308"/>
      <c r="AP972" s="308"/>
      <c r="AQ972" s="308"/>
      <c r="AR972" s="308"/>
      <c r="AS972" s="308"/>
      <c r="AT972" s="308"/>
      <c r="AU972" s="308"/>
      <c r="AV972" s="308"/>
      <c r="AW972" s="308"/>
      <c r="AX972" s="308"/>
      <c r="AY972" s="308"/>
      <c r="AZ972" s="308"/>
      <c r="BA972" s="308"/>
      <c r="BB972" s="308"/>
      <c r="BC972" s="308"/>
      <c r="BD972" s="308"/>
      <c r="BE972" s="308"/>
      <c r="BF972" s="308"/>
      <c r="BG972" s="308"/>
      <c r="BH972" s="308"/>
      <c r="BI972" s="308"/>
      <c r="BJ972" s="309"/>
      <c r="BK972" s="200"/>
      <c r="BL972" s="130" t="str">
        <f>IF(BM972&lt;&gt;"","●","")</f>
        <v/>
      </c>
      <c r="BM972" s="132" t="str">
        <f>IF(AND(V972&gt;0,SUM(AJ39:AT99,AJ102:AT132,AJ153:AT189,AJ270:AT276,AJ318:AT333,AJ351:AT378,AJ417:AT420,AJ423:AT474)+SUM(AX39:BH99,AX102:BH132,AX153:BH189,AX270:BH276,AX318:BH333,AX351:BH378,AX417:BH420,AX423:BH474)=0),"当該項目の「レセプト件数」が1以上となっていますが、加算を算定する入院料の「レセプト件数」、「算定回数」が「0」か「空白」となっています。正しいレセプト件数・算定回数をご記入ください。","")</f>
        <v/>
      </c>
      <c r="BN972" s="129"/>
      <c r="BO972" s="129"/>
      <c r="BP972" s="129"/>
      <c r="BQ972" s="129"/>
      <c r="BR972" s="129"/>
      <c r="BS972" s="129"/>
      <c r="BT972" s="129"/>
      <c r="BU972" s="129"/>
      <c r="BV972" s="129"/>
      <c r="BW972" s="129"/>
      <c r="BX972" s="129"/>
      <c r="BY972" s="129"/>
      <c r="BZ972" s="129"/>
      <c r="CA972" s="129"/>
      <c r="CB972" s="129"/>
      <c r="CC972" s="129"/>
      <c r="CD972" s="129"/>
      <c r="CE972" s="129"/>
      <c r="CF972" s="129"/>
      <c r="CG972" s="129"/>
      <c r="CH972" s="129"/>
      <c r="CI972" s="129"/>
      <c r="CJ972" s="129"/>
      <c r="CK972" s="129"/>
      <c r="CL972" s="129"/>
      <c r="CM972" s="129"/>
      <c r="CN972" s="129"/>
      <c r="CO972" s="129"/>
      <c r="CP972" s="129"/>
      <c r="CQ972" s="129"/>
      <c r="CR972" s="129"/>
      <c r="CS972" s="129"/>
      <c r="CT972" s="129"/>
      <c r="CU972" s="129"/>
      <c r="CV972" s="131"/>
      <c r="CW972" s="131"/>
      <c r="CX972" s="131"/>
      <c r="CY972" s="129"/>
      <c r="CZ972" s="129"/>
      <c r="DA972" s="129"/>
      <c r="DB972" s="129"/>
      <c r="DC972" s="129"/>
      <c r="DD972" s="129"/>
      <c r="DE972" s="129"/>
      <c r="DF972" s="129"/>
      <c r="DG972" s="129"/>
      <c r="DH972" s="129"/>
      <c r="DI972" s="129"/>
      <c r="DJ972" s="129"/>
      <c r="DK972" s="129"/>
      <c r="DL972" s="129"/>
      <c r="DM972" s="129"/>
      <c r="DN972" s="129"/>
      <c r="DO972" s="129"/>
      <c r="DP972" s="129"/>
      <c r="DQ972" s="129"/>
      <c r="DR972" s="129"/>
      <c r="DS972" s="129"/>
      <c r="DT972" s="129"/>
      <c r="DU972" s="129"/>
      <c r="DV972" s="129"/>
      <c r="DW972" s="129"/>
      <c r="DX972" s="129"/>
      <c r="DY972" s="129"/>
      <c r="DZ972" s="129"/>
      <c r="EA972" s="129"/>
      <c r="EB972" s="129"/>
      <c r="EC972" s="129"/>
      <c r="ED972" s="129"/>
      <c r="EE972" s="129"/>
      <c r="EF972" s="129"/>
      <c r="EG972" s="129"/>
      <c r="EH972" s="129"/>
      <c r="EI972" s="129"/>
      <c r="EJ972" s="129"/>
      <c r="EK972" s="129"/>
      <c r="EL972" s="129"/>
      <c r="EM972" s="129"/>
      <c r="EN972" s="129"/>
      <c r="EO972" s="129"/>
      <c r="EP972" s="129"/>
      <c r="EQ972" s="129"/>
      <c r="ER972" s="129"/>
      <c r="ES972" s="129"/>
      <c r="ET972" s="129"/>
      <c r="EU972" s="129"/>
      <c r="EV972" s="129"/>
      <c r="EW972" s="129"/>
    </row>
    <row r="973" spans="1:153" ht="2.25" customHeight="1" thickBot="1">
      <c r="A973" s="47"/>
      <c r="B973" s="37"/>
      <c r="C973" s="127"/>
      <c r="D973" s="127"/>
      <c r="E973" s="127"/>
      <c r="F973" s="134"/>
      <c r="G973" s="127"/>
      <c r="H973" s="127"/>
      <c r="I973" s="127"/>
      <c r="J973" s="127"/>
      <c r="K973" s="127"/>
      <c r="L973" s="127"/>
      <c r="M973" s="127"/>
      <c r="N973" s="127"/>
      <c r="O973" s="127"/>
      <c r="P973" s="127"/>
      <c r="Q973" s="127"/>
      <c r="R973" s="127"/>
      <c r="S973" s="127"/>
      <c r="T973" s="128"/>
      <c r="U973" s="299"/>
      <c r="V973" s="298"/>
      <c r="W973" s="298"/>
      <c r="X973" s="298"/>
      <c r="Y973" s="298"/>
      <c r="Z973" s="298"/>
      <c r="AA973" s="298"/>
      <c r="AB973" s="298"/>
      <c r="AC973" s="298"/>
      <c r="AD973" s="298"/>
      <c r="AE973" s="298"/>
      <c r="AF973" s="298"/>
      <c r="AG973" s="121"/>
      <c r="AH973" s="116"/>
      <c r="AI973" s="307"/>
      <c r="AJ973" s="308"/>
      <c r="AK973" s="308"/>
      <c r="AL973" s="308"/>
      <c r="AM973" s="308"/>
      <c r="AN973" s="308"/>
      <c r="AO973" s="308"/>
      <c r="AP973" s="308"/>
      <c r="AQ973" s="308"/>
      <c r="AR973" s="308"/>
      <c r="AS973" s="308"/>
      <c r="AT973" s="308"/>
      <c r="AU973" s="308"/>
      <c r="AV973" s="308"/>
      <c r="AW973" s="308"/>
      <c r="AX973" s="308"/>
      <c r="AY973" s="308"/>
      <c r="AZ973" s="308"/>
      <c r="BA973" s="308"/>
      <c r="BB973" s="308"/>
      <c r="BC973" s="308"/>
      <c r="BD973" s="308"/>
      <c r="BE973" s="308"/>
      <c r="BF973" s="308"/>
      <c r="BG973" s="308"/>
      <c r="BH973" s="308"/>
      <c r="BI973" s="308"/>
      <c r="BJ973" s="309"/>
      <c r="BK973" s="200"/>
      <c r="BL973" s="129"/>
      <c r="BM973" s="160"/>
      <c r="BN973" s="129"/>
      <c r="BO973" s="129"/>
      <c r="BP973" s="129"/>
      <c r="BQ973" s="129"/>
      <c r="BR973" s="129"/>
      <c r="BS973" s="129"/>
      <c r="BT973" s="129"/>
      <c r="BU973" s="129"/>
      <c r="BV973" s="129"/>
      <c r="BW973" s="129"/>
      <c r="BX973" s="129"/>
      <c r="BY973" s="129"/>
      <c r="BZ973" s="129"/>
      <c r="CA973" s="129"/>
      <c r="CB973" s="129"/>
      <c r="CC973" s="129"/>
      <c r="CD973" s="129"/>
      <c r="CE973" s="129"/>
      <c r="CF973" s="129"/>
      <c r="CG973" s="129"/>
      <c r="CH973" s="129"/>
      <c r="CI973" s="129"/>
      <c r="CJ973" s="129"/>
      <c r="CK973" s="129"/>
      <c r="CL973" s="129"/>
      <c r="CM973" s="129"/>
      <c r="CN973" s="129"/>
      <c r="CO973" s="129"/>
      <c r="CP973" s="129"/>
      <c r="CQ973" s="129"/>
      <c r="CR973" s="129"/>
      <c r="CS973" s="129"/>
      <c r="CT973" s="129"/>
      <c r="CU973" s="129"/>
      <c r="CV973" s="129"/>
      <c r="CW973" s="129"/>
      <c r="CX973" s="129"/>
      <c r="CY973" s="129"/>
      <c r="CZ973" s="129"/>
      <c r="DA973" s="129"/>
      <c r="DB973" s="129"/>
      <c r="DC973" s="129"/>
      <c r="DD973" s="129"/>
      <c r="DE973" s="129"/>
      <c r="DF973" s="129"/>
      <c r="DG973" s="129"/>
      <c r="DH973" s="129"/>
      <c r="DI973" s="129"/>
      <c r="DJ973" s="129"/>
      <c r="DK973" s="129"/>
      <c r="DL973" s="129"/>
      <c r="DM973" s="129"/>
      <c r="DN973" s="129"/>
      <c r="DO973" s="129"/>
      <c r="DP973" s="129"/>
      <c r="DQ973" s="129"/>
      <c r="DR973" s="129"/>
      <c r="DS973" s="129"/>
      <c r="DT973" s="129"/>
      <c r="DU973" s="129"/>
      <c r="DV973" s="129"/>
      <c r="DW973" s="129"/>
      <c r="DX973" s="129"/>
      <c r="DY973" s="129"/>
      <c r="DZ973" s="129"/>
      <c r="EA973" s="129"/>
      <c r="EB973" s="129"/>
      <c r="EC973" s="129"/>
      <c r="ED973" s="129"/>
      <c r="EE973" s="129"/>
      <c r="EF973" s="129"/>
      <c r="EG973" s="129"/>
      <c r="EH973" s="129"/>
      <c r="EI973" s="129"/>
      <c r="EJ973" s="129"/>
      <c r="EK973" s="129"/>
      <c r="EL973" s="129"/>
      <c r="EM973" s="129"/>
      <c r="EN973" s="129"/>
      <c r="EO973" s="129"/>
      <c r="EP973" s="129"/>
      <c r="EQ973" s="129"/>
      <c r="ER973" s="129"/>
      <c r="ES973" s="129"/>
      <c r="ET973" s="129"/>
      <c r="EU973" s="129"/>
      <c r="EV973" s="129"/>
      <c r="EW973" s="129"/>
    </row>
    <row r="974" spans="1:153" ht="2.25" customHeight="1">
      <c r="A974" s="321" t="s">
        <v>135</v>
      </c>
      <c r="B974" s="322"/>
      <c r="C974" s="322"/>
      <c r="D974" s="322"/>
      <c r="E974" s="322"/>
      <c r="F974" s="322"/>
      <c r="G974" s="322"/>
      <c r="H974" s="322"/>
      <c r="I974" s="322"/>
      <c r="J974" s="322"/>
      <c r="K974" s="322"/>
      <c r="L974" s="322"/>
      <c r="M974" s="322"/>
      <c r="N974" s="322"/>
      <c r="O974" s="322"/>
      <c r="P974" s="322"/>
      <c r="Q974" s="322"/>
      <c r="R974" s="36"/>
      <c r="S974" s="291"/>
      <c r="T974" s="291"/>
      <c r="U974" s="296"/>
      <c r="V974" s="297"/>
      <c r="W974" s="297"/>
      <c r="X974" s="297"/>
      <c r="Y974" s="297"/>
      <c r="Z974" s="297"/>
      <c r="AA974" s="297"/>
      <c r="AB974" s="297"/>
      <c r="AC974" s="297"/>
      <c r="AD974" s="297"/>
      <c r="AE974" s="297"/>
      <c r="AF974" s="297"/>
      <c r="AG974" s="117"/>
      <c r="AH974" s="114"/>
      <c r="AI974" s="307"/>
      <c r="AJ974" s="308"/>
      <c r="AK974" s="308"/>
      <c r="AL974" s="308"/>
      <c r="AM974" s="308"/>
      <c r="AN974" s="308"/>
      <c r="AO974" s="308"/>
      <c r="AP974" s="308"/>
      <c r="AQ974" s="308"/>
      <c r="AR974" s="308"/>
      <c r="AS974" s="308"/>
      <c r="AT974" s="308"/>
      <c r="AU974" s="308"/>
      <c r="AV974" s="327"/>
      <c r="AW974" s="297"/>
      <c r="AX974" s="297"/>
      <c r="AY974" s="297"/>
      <c r="AZ974" s="297"/>
      <c r="BA974" s="297"/>
      <c r="BB974" s="297"/>
      <c r="BC974" s="297"/>
      <c r="BD974" s="297"/>
      <c r="BE974" s="297"/>
      <c r="BF974" s="297"/>
      <c r="BG974" s="297"/>
      <c r="BH974" s="297"/>
      <c r="BI974" s="117"/>
      <c r="BJ974" s="114"/>
      <c r="BK974" s="200"/>
      <c r="BL974" s="129"/>
      <c r="BM974" s="160"/>
      <c r="BN974" s="129"/>
      <c r="BO974" s="129"/>
      <c r="BP974" s="129"/>
      <c r="BQ974" s="129"/>
      <c r="BR974" s="129"/>
      <c r="BS974" s="129"/>
      <c r="BT974" s="129"/>
      <c r="BU974" s="129"/>
      <c r="BV974" s="129"/>
      <c r="BW974" s="129"/>
      <c r="BX974" s="129"/>
      <c r="BY974" s="129"/>
      <c r="BZ974" s="129"/>
      <c r="CA974" s="129"/>
      <c r="CB974" s="129"/>
      <c r="CC974" s="129"/>
      <c r="CD974" s="129"/>
      <c r="CE974" s="129"/>
      <c r="CF974" s="129"/>
      <c r="CG974" s="129"/>
      <c r="CH974" s="129"/>
      <c r="CI974" s="129"/>
      <c r="CJ974" s="129"/>
      <c r="CK974" s="129"/>
      <c r="CL974" s="129"/>
      <c r="CM974" s="129"/>
      <c r="CN974" s="129"/>
      <c r="CO974" s="129"/>
      <c r="CP974" s="129"/>
      <c r="CQ974" s="129"/>
      <c r="CR974" s="129"/>
      <c r="CS974" s="129"/>
      <c r="CT974" s="129"/>
      <c r="CU974" s="129"/>
      <c r="CV974" s="129"/>
      <c r="CW974" s="129"/>
      <c r="CX974" s="129"/>
      <c r="CY974" s="129"/>
      <c r="CZ974" s="129"/>
      <c r="DA974" s="129"/>
      <c r="DB974" s="129"/>
      <c r="DC974" s="129"/>
      <c r="DD974" s="129"/>
      <c r="DE974" s="129"/>
      <c r="DF974" s="129"/>
      <c r="DG974" s="129"/>
      <c r="DH974" s="129"/>
      <c r="DI974" s="129"/>
      <c r="DJ974" s="129"/>
      <c r="DK974" s="129"/>
      <c r="DL974" s="129"/>
      <c r="DM974" s="129"/>
      <c r="DN974" s="129"/>
      <c r="DO974" s="129"/>
      <c r="DP974" s="129"/>
      <c r="DQ974" s="129"/>
      <c r="DR974" s="129"/>
      <c r="DS974" s="129"/>
      <c r="DT974" s="129"/>
      <c r="DU974" s="129"/>
      <c r="DV974" s="129"/>
      <c r="DW974" s="129"/>
      <c r="DX974" s="129"/>
      <c r="DY974" s="129"/>
      <c r="DZ974" s="129"/>
      <c r="EA974" s="129"/>
      <c r="EB974" s="129"/>
      <c r="EC974" s="129"/>
      <c r="ED974" s="129"/>
      <c r="EE974" s="129"/>
      <c r="EF974" s="129"/>
      <c r="EG974" s="129"/>
      <c r="EH974" s="129"/>
      <c r="EI974" s="129"/>
      <c r="EJ974" s="129"/>
      <c r="EK974" s="129"/>
      <c r="EL974" s="129"/>
      <c r="EM974" s="129"/>
      <c r="EN974" s="129"/>
      <c r="EO974" s="129"/>
      <c r="EP974" s="129"/>
      <c r="EQ974" s="129"/>
      <c r="ER974" s="129"/>
      <c r="ES974" s="129"/>
      <c r="ET974" s="129"/>
      <c r="EU974" s="129"/>
      <c r="EV974" s="129"/>
      <c r="EW974" s="129"/>
    </row>
    <row r="975" spans="1:153" ht="19.5" customHeight="1">
      <c r="A975" s="323"/>
      <c r="B975" s="324"/>
      <c r="C975" s="324"/>
      <c r="D975" s="324"/>
      <c r="E975" s="324"/>
      <c r="F975" s="324"/>
      <c r="G975" s="324"/>
      <c r="H975" s="324"/>
      <c r="I975" s="324"/>
      <c r="J975" s="324"/>
      <c r="K975" s="324"/>
      <c r="L975" s="324"/>
      <c r="M975" s="324"/>
      <c r="N975" s="324"/>
      <c r="O975" s="324"/>
      <c r="P975" s="324"/>
      <c r="Q975" s="324"/>
      <c r="R975" s="310" t="s">
        <v>3399</v>
      </c>
      <c r="S975" s="310"/>
      <c r="T975" s="311"/>
      <c r="U975" s="294"/>
      <c r="V975" s="312"/>
      <c r="W975" s="313"/>
      <c r="X975" s="313"/>
      <c r="Y975" s="313"/>
      <c r="Z975" s="313"/>
      <c r="AA975" s="313"/>
      <c r="AB975" s="313"/>
      <c r="AC975" s="313"/>
      <c r="AD975" s="313"/>
      <c r="AE975" s="313"/>
      <c r="AF975" s="314"/>
      <c r="AG975" s="122"/>
      <c r="AH975" s="115" t="s">
        <v>0</v>
      </c>
      <c r="AI975" s="307"/>
      <c r="AJ975" s="308"/>
      <c r="AK975" s="308"/>
      <c r="AL975" s="308"/>
      <c r="AM975" s="308"/>
      <c r="AN975" s="308"/>
      <c r="AO975" s="308"/>
      <c r="AP975" s="308"/>
      <c r="AQ975" s="308"/>
      <c r="AR975" s="308"/>
      <c r="AS975" s="308"/>
      <c r="AT975" s="308"/>
      <c r="AU975" s="308"/>
      <c r="AV975" s="327"/>
      <c r="AW975" s="295"/>
      <c r="AX975" s="312"/>
      <c r="AY975" s="313"/>
      <c r="AZ975" s="313"/>
      <c r="BA975" s="313"/>
      <c r="BB975" s="313"/>
      <c r="BC975" s="313"/>
      <c r="BD975" s="313"/>
      <c r="BE975" s="313"/>
      <c r="BF975" s="313"/>
      <c r="BG975" s="313"/>
      <c r="BH975" s="314"/>
      <c r="BI975" s="122"/>
      <c r="BJ975" s="115" t="s">
        <v>2</v>
      </c>
      <c r="BK975" s="200"/>
      <c r="BL975" s="130" t="str">
        <f>IF(BM975&lt;&gt;"","●","")</f>
        <v/>
      </c>
      <c r="BM975" s="132" t="str">
        <f>IF(OR(AND(OR(V975=0,V975=""),OR(AX975&gt;0,V978+V981+V984+V987+V990+V993&gt;0,AJ978+AJ981+AJ984+AJ987+AJ990+AJ993&gt;0,AX978+AX981+AX984+AX987+AX990+AX993&gt;0)),AND(OR(V975&gt;0,V978+V981+V984+V987+V990+V993&gt;0,AJ978+AJ981+AJ984+AJ987+AJ990+AJ993&gt;0,AX978+AX981+AX984+AX987+AX990+AX993&gt;0),OR(AX975=0,AX975=""))),"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975&gt;AX975,"「算定回数」が「レセプト件数」よりも小さくなっています。算定レセプトにおける算定回数をご記入ください。",IF(COUNTIF(BL978:BL993,"●")&gt;0,"内訳の項目に記入内容の見直しが必要な欄があります。メッセージの内容をご確認のうえ、適宜、ご修正ください。",IF(AX975&lt;&gt;AX978+AX981+AX984+AX987+AX990+AX993,"当該項目の「算定回数」と、内訳の「算定回数」の合計が一致していません。正しい算定回数をご記入ください。",IF(OR(V975&lt;MAX(V978,V981,V984,V987,V990,V993),V975&gt;V978+V981+V984+V987+V990+V993),"当該項目の「レセプト件数」が、内訳の個別の項目の数値を下回っているか、内訳の合計よりも大きくなっています。正しいレセプト件数をご記入ください。","")))))</f>
        <v/>
      </c>
      <c r="BN975" s="129"/>
      <c r="BO975" s="129"/>
      <c r="BP975" s="129"/>
      <c r="BQ975" s="129"/>
      <c r="BR975" s="129"/>
      <c r="BS975" s="129"/>
      <c r="BT975" s="129"/>
      <c r="BU975" s="129"/>
      <c r="BV975" s="129"/>
      <c r="BW975" s="129"/>
      <c r="BX975" s="129"/>
      <c r="BY975" s="129"/>
      <c r="BZ975" s="129"/>
      <c r="CA975" s="129"/>
      <c r="CB975" s="129"/>
      <c r="CC975" s="129"/>
      <c r="CD975" s="129"/>
      <c r="CE975" s="129"/>
      <c r="CF975" s="129"/>
      <c r="CG975" s="129"/>
      <c r="CH975" s="129"/>
      <c r="CI975" s="129"/>
      <c r="CJ975" s="129"/>
      <c r="CK975" s="129"/>
      <c r="CL975" s="129"/>
      <c r="CM975" s="129"/>
      <c r="CN975" s="129"/>
      <c r="CO975" s="129"/>
      <c r="CP975" s="129"/>
      <c r="CQ975" s="129"/>
      <c r="CR975" s="129"/>
      <c r="CS975" s="129"/>
      <c r="CT975" s="129"/>
      <c r="CU975" s="129"/>
      <c r="CV975" s="131"/>
      <c r="CW975" s="131"/>
      <c r="CX975" s="131"/>
      <c r="CY975" s="129"/>
      <c r="CZ975" s="129"/>
      <c r="DA975" s="129"/>
      <c r="DB975" s="129"/>
      <c r="DC975" s="129"/>
      <c r="DD975" s="129"/>
      <c r="DE975" s="129"/>
      <c r="DF975" s="129"/>
      <c r="DG975" s="129"/>
      <c r="DH975" s="129"/>
      <c r="DI975" s="129"/>
      <c r="DJ975" s="129"/>
      <c r="DK975" s="129"/>
      <c r="DL975" s="129"/>
      <c r="DM975" s="129"/>
      <c r="DN975" s="129"/>
      <c r="DO975" s="129"/>
      <c r="DP975" s="129"/>
      <c r="DQ975" s="129"/>
      <c r="DR975" s="129"/>
      <c r="DS975" s="129"/>
      <c r="DT975" s="129"/>
      <c r="DU975" s="129"/>
      <c r="DV975" s="129"/>
      <c r="DW975" s="129"/>
      <c r="DX975" s="129"/>
      <c r="DY975" s="129"/>
      <c r="DZ975" s="129"/>
      <c r="EA975" s="129"/>
      <c r="EB975" s="129"/>
      <c r="EC975" s="129"/>
      <c r="ED975" s="129"/>
      <c r="EE975" s="129"/>
      <c r="EF975" s="129"/>
      <c r="EG975" s="129"/>
      <c r="EH975" s="129"/>
      <c r="EI975" s="129"/>
      <c r="EJ975" s="129"/>
      <c r="EK975" s="129"/>
      <c r="EL975" s="129"/>
      <c r="EM975" s="129"/>
      <c r="EN975" s="129"/>
      <c r="EO975" s="129"/>
      <c r="EP975" s="129"/>
      <c r="EQ975" s="129"/>
      <c r="ER975" s="129"/>
      <c r="ES975" s="129"/>
      <c r="ET975" s="129"/>
      <c r="EU975" s="129"/>
      <c r="EV975" s="129"/>
      <c r="EW975" s="129"/>
    </row>
    <row r="976" spans="1:153" ht="2.25" customHeight="1" thickBot="1">
      <c r="A976" s="323"/>
      <c r="B976" s="324"/>
      <c r="C976" s="324"/>
      <c r="D976" s="324"/>
      <c r="E976" s="324"/>
      <c r="F976" s="324"/>
      <c r="G976" s="324"/>
      <c r="H976" s="324"/>
      <c r="I976" s="324"/>
      <c r="J976" s="324"/>
      <c r="K976" s="324"/>
      <c r="L976" s="324"/>
      <c r="M976" s="324"/>
      <c r="N976" s="324"/>
      <c r="O976" s="324"/>
      <c r="P976" s="324"/>
      <c r="Q976" s="324"/>
      <c r="R976" s="126"/>
      <c r="S976" s="126"/>
      <c r="T976" s="126"/>
      <c r="U976" s="299"/>
      <c r="V976" s="298"/>
      <c r="W976" s="298"/>
      <c r="X976" s="298"/>
      <c r="Y976" s="298"/>
      <c r="Z976" s="298"/>
      <c r="AA976" s="298"/>
      <c r="AB976" s="298"/>
      <c r="AC976" s="298"/>
      <c r="AD976" s="298"/>
      <c r="AE976" s="298"/>
      <c r="AF976" s="298"/>
      <c r="AG976" s="121"/>
      <c r="AH976" s="116"/>
      <c r="AI976" s="307"/>
      <c r="AJ976" s="308"/>
      <c r="AK976" s="308"/>
      <c r="AL976" s="308"/>
      <c r="AM976" s="308"/>
      <c r="AN976" s="308"/>
      <c r="AO976" s="308"/>
      <c r="AP976" s="308"/>
      <c r="AQ976" s="308"/>
      <c r="AR976" s="308"/>
      <c r="AS976" s="308"/>
      <c r="AT976" s="308"/>
      <c r="AU976" s="308"/>
      <c r="AV976" s="327"/>
      <c r="AW976" s="298"/>
      <c r="AX976" s="298"/>
      <c r="AY976" s="298"/>
      <c r="AZ976" s="298"/>
      <c r="BA976" s="298"/>
      <c r="BB976" s="298"/>
      <c r="BC976" s="298"/>
      <c r="BD976" s="298"/>
      <c r="BE976" s="298"/>
      <c r="BF976" s="298"/>
      <c r="BG976" s="298"/>
      <c r="BH976" s="298"/>
      <c r="BI976" s="121"/>
      <c r="BJ976" s="116"/>
      <c r="BK976" s="200"/>
      <c r="BL976" s="129"/>
      <c r="BM976" s="160"/>
      <c r="BN976" s="129"/>
      <c r="BO976" s="129"/>
      <c r="BP976" s="129"/>
      <c r="BQ976" s="129"/>
      <c r="BR976" s="129"/>
      <c r="BS976" s="129"/>
      <c r="BT976" s="129"/>
      <c r="BU976" s="129"/>
      <c r="BV976" s="129"/>
      <c r="BW976" s="129"/>
      <c r="BX976" s="129"/>
      <c r="BY976" s="129"/>
      <c r="BZ976" s="129"/>
      <c r="CA976" s="129"/>
      <c r="CB976" s="129"/>
      <c r="CC976" s="129"/>
      <c r="CD976" s="129"/>
      <c r="CE976" s="129"/>
      <c r="CF976" s="129"/>
      <c r="CG976" s="129"/>
      <c r="CH976" s="129"/>
      <c r="CI976" s="129"/>
      <c r="CJ976" s="129"/>
      <c r="CK976" s="129"/>
      <c r="CL976" s="129"/>
      <c r="CM976" s="129"/>
      <c r="CN976" s="129"/>
      <c r="CO976" s="129"/>
      <c r="CP976" s="129"/>
      <c r="CQ976" s="129"/>
      <c r="CR976" s="129"/>
      <c r="CS976" s="129"/>
      <c r="CT976" s="129"/>
      <c r="CU976" s="129"/>
      <c r="CV976" s="129"/>
      <c r="CW976" s="129"/>
      <c r="CX976" s="129"/>
      <c r="CY976" s="129"/>
      <c r="CZ976" s="129"/>
      <c r="DA976" s="129"/>
      <c r="DB976" s="129"/>
      <c r="DC976" s="129"/>
      <c r="DD976" s="129"/>
      <c r="DE976" s="129"/>
      <c r="DF976" s="129"/>
      <c r="DG976" s="129"/>
      <c r="DH976" s="129"/>
      <c r="DI976" s="129"/>
      <c r="DJ976" s="129"/>
      <c r="DK976" s="129"/>
      <c r="DL976" s="129"/>
      <c r="DM976" s="129"/>
      <c r="DN976" s="129"/>
      <c r="DO976" s="129"/>
      <c r="DP976" s="129"/>
      <c r="DQ976" s="129"/>
      <c r="DR976" s="129"/>
      <c r="DS976" s="129"/>
      <c r="DT976" s="129"/>
      <c r="DU976" s="129"/>
      <c r="DV976" s="129"/>
      <c r="DW976" s="129"/>
      <c r="DX976" s="129"/>
      <c r="DY976" s="129"/>
      <c r="DZ976" s="129"/>
      <c r="EA976" s="129"/>
      <c r="EB976" s="129"/>
      <c r="EC976" s="129"/>
      <c r="ED976" s="129"/>
      <c r="EE976" s="129"/>
      <c r="EF976" s="129"/>
      <c r="EG976" s="129"/>
      <c r="EH976" s="129"/>
      <c r="EI976" s="129"/>
      <c r="EJ976" s="129"/>
      <c r="EK976" s="129"/>
      <c r="EL976" s="129"/>
      <c r="EM976" s="129"/>
      <c r="EN976" s="129"/>
      <c r="EO976" s="129"/>
      <c r="EP976" s="129"/>
      <c r="EQ976" s="129"/>
      <c r="ER976" s="129"/>
      <c r="ES976" s="129"/>
      <c r="ET976" s="129"/>
      <c r="EU976" s="129"/>
      <c r="EV976" s="129"/>
      <c r="EW976" s="129"/>
    </row>
    <row r="977" spans="1:153" ht="2.25" customHeight="1">
      <c r="A977" s="50"/>
      <c r="B977" s="291"/>
      <c r="C977" s="291"/>
      <c r="D977" s="291"/>
      <c r="E977" s="291"/>
      <c r="F977" s="136"/>
      <c r="G977" s="291"/>
      <c r="H977" s="291"/>
      <c r="I977" s="291"/>
      <c r="J977" s="291"/>
      <c r="K977" s="291"/>
      <c r="L977" s="291"/>
      <c r="M977" s="291"/>
      <c r="N977" s="291"/>
      <c r="O977" s="291"/>
      <c r="P977" s="291"/>
      <c r="Q977" s="291"/>
      <c r="R977" s="291"/>
      <c r="S977" s="291"/>
      <c r="T977" s="291"/>
      <c r="U977" s="296"/>
      <c r="V977" s="297"/>
      <c r="W977" s="297"/>
      <c r="X977" s="297"/>
      <c r="Y977" s="297"/>
      <c r="Z977" s="297"/>
      <c r="AA977" s="297"/>
      <c r="AB977" s="297"/>
      <c r="AC977" s="297"/>
      <c r="AD977" s="297"/>
      <c r="AE977" s="297"/>
      <c r="AF977" s="297"/>
      <c r="AG977" s="117"/>
      <c r="AH977" s="114"/>
      <c r="AI977" s="307"/>
      <c r="AJ977" s="308"/>
      <c r="AK977" s="308"/>
      <c r="AL977" s="308"/>
      <c r="AM977" s="308"/>
      <c r="AN977" s="308"/>
      <c r="AO977" s="308"/>
      <c r="AP977" s="308"/>
      <c r="AQ977" s="308"/>
      <c r="AR977" s="308"/>
      <c r="AS977" s="308"/>
      <c r="AT977" s="308"/>
      <c r="AU977" s="308"/>
      <c r="AV977" s="327"/>
      <c r="AW977" s="297"/>
      <c r="AX977" s="297"/>
      <c r="AY977" s="297"/>
      <c r="AZ977" s="297"/>
      <c r="BA977" s="297"/>
      <c r="BB977" s="297"/>
      <c r="BC977" s="297"/>
      <c r="BD977" s="297"/>
      <c r="BE977" s="297"/>
      <c r="BF977" s="297"/>
      <c r="BG977" s="297"/>
      <c r="BH977" s="297"/>
      <c r="BI977" s="117"/>
      <c r="BJ977" s="114"/>
      <c r="BK977" s="200"/>
      <c r="BL977" s="129"/>
      <c r="BM977" s="160"/>
      <c r="BN977" s="129"/>
      <c r="BO977" s="129"/>
      <c r="BP977" s="129"/>
      <c r="BQ977" s="129"/>
      <c r="BR977" s="129"/>
      <c r="BS977" s="129"/>
      <c r="BT977" s="129"/>
      <c r="BU977" s="129"/>
      <c r="BV977" s="129"/>
      <c r="BW977" s="129"/>
      <c r="BX977" s="129"/>
      <c r="BY977" s="129"/>
      <c r="BZ977" s="129"/>
      <c r="CA977" s="129"/>
      <c r="CB977" s="129"/>
      <c r="CC977" s="129"/>
      <c r="CD977" s="129"/>
      <c r="CE977" s="129"/>
      <c r="CF977" s="129"/>
      <c r="CG977" s="129"/>
      <c r="CH977" s="129"/>
      <c r="CI977" s="129"/>
      <c r="CJ977" s="129"/>
      <c r="CK977" s="129"/>
      <c r="CL977" s="129"/>
      <c r="CM977" s="129"/>
      <c r="CN977" s="129"/>
      <c r="CO977" s="129"/>
      <c r="CP977" s="129"/>
      <c r="CQ977" s="129"/>
      <c r="CR977" s="129"/>
      <c r="CS977" s="129"/>
      <c r="CT977" s="129"/>
      <c r="CU977" s="129"/>
      <c r="CV977" s="129"/>
      <c r="CW977" s="129"/>
      <c r="CX977" s="129"/>
      <c r="CY977" s="129"/>
      <c r="CZ977" s="129"/>
      <c r="DA977" s="129"/>
      <c r="DB977" s="129"/>
      <c r="DC977" s="129"/>
      <c r="DD977" s="129"/>
      <c r="DE977" s="129"/>
      <c r="DF977" s="129"/>
      <c r="DG977" s="129"/>
      <c r="DH977" s="129"/>
      <c r="DI977" s="129"/>
      <c r="DJ977" s="129"/>
      <c r="DK977" s="129"/>
      <c r="DL977" s="129"/>
      <c r="DM977" s="129"/>
      <c r="DN977" s="129"/>
      <c r="DO977" s="129"/>
      <c r="DP977" s="129"/>
      <c r="DQ977" s="129"/>
      <c r="DR977" s="129"/>
      <c r="DS977" s="129"/>
      <c r="DT977" s="129"/>
      <c r="DU977" s="129"/>
      <c r="DV977" s="129"/>
      <c r="DW977" s="129"/>
      <c r="DX977" s="129"/>
      <c r="DY977" s="129"/>
      <c r="DZ977" s="129"/>
      <c r="EA977" s="129"/>
      <c r="EB977" s="129"/>
      <c r="EC977" s="129"/>
      <c r="ED977" s="129"/>
      <c r="EE977" s="129"/>
      <c r="EF977" s="129"/>
      <c r="EG977" s="129"/>
      <c r="EH977" s="129"/>
      <c r="EI977" s="129"/>
      <c r="EJ977" s="129"/>
      <c r="EK977" s="129"/>
      <c r="EL977" s="129"/>
      <c r="EM977" s="129"/>
      <c r="EN977" s="129"/>
      <c r="EO977" s="129"/>
      <c r="EP977" s="129"/>
      <c r="EQ977" s="129"/>
      <c r="ER977" s="129"/>
      <c r="ES977" s="129"/>
      <c r="ET977" s="129"/>
      <c r="EU977" s="129"/>
      <c r="EV977" s="129"/>
      <c r="EW977" s="129"/>
    </row>
    <row r="978" spans="1:153" ht="19.5" customHeight="1">
      <c r="A978" s="45"/>
      <c r="B978" s="126" t="s">
        <v>46</v>
      </c>
      <c r="C978" s="126"/>
      <c r="D978" s="126"/>
      <c r="E978" s="126"/>
      <c r="F978" s="137"/>
      <c r="G978" s="126"/>
      <c r="H978" s="126"/>
      <c r="I978" s="126"/>
      <c r="J978" s="126"/>
      <c r="K978" s="126"/>
      <c r="L978" s="126"/>
      <c r="M978" s="126"/>
      <c r="N978" s="126"/>
      <c r="O978" s="126"/>
      <c r="P978" s="126"/>
      <c r="Q978" s="126"/>
      <c r="R978" s="310" t="s">
        <v>3400</v>
      </c>
      <c r="S978" s="310"/>
      <c r="T978" s="311"/>
      <c r="U978" s="294"/>
      <c r="V978" s="312"/>
      <c r="W978" s="313"/>
      <c r="X978" s="313"/>
      <c r="Y978" s="313"/>
      <c r="Z978" s="313"/>
      <c r="AA978" s="313"/>
      <c r="AB978" s="313"/>
      <c r="AC978" s="313"/>
      <c r="AD978" s="313"/>
      <c r="AE978" s="313"/>
      <c r="AF978" s="314"/>
      <c r="AG978" s="122"/>
      <c r="AH978" s="115" t="s">
        <v>0</v>
      </c>
      <c r="AI978" s="307"/>
      <c r="AJ978" s="308"/>
      <c r="AK978" s="308"/>
      <c r="AL978" s="308"/>
      <c r="AM978" s="308"/>
      <c r="AN978" s="308"/>
      <c r="AO978" s="308"/>
      <c r="AP978" s="308"/>
      <c r="AQ978" s="308"/>
      <c r="AR978" s="308"/>
      <c r="AS978" s="308"/>
      <c r="AT978" s="308"/>
      <c r="AU978" s="308"/>
      <c r="AV978" s="327"/>
      <c r="AW978" s="295"/>
      <c r="AX978" s="312"/>
      <c r="AY978" s="313"/>
      <c r="AZ978" s="313"/>
      <c r="BA978" s="313"/>
      <c r="BB978" s="313"/>
      <c r="BC978" s="313"/>
      <c r="BD978" s="313"/>
      <c r="BE978" s="313"/>
      <c r="BF978" s="313"/>
      <c r="BG978" s="313"/>
      <c r="BH978" s="314"/>
      <c r="BI978" s="122"/>
      <c r="BJ978" s="115" t="s">
        <v>2</v>
      </c>
      <c r="BK978" s="200"/>
      <c r="BL978" s="130" t="str">
        <f>IF(BM978&lt;&gt;"","●","")</f>
        <v/>
      </c>
      <c r="BM978" s="132" t="str">
        <f>IF(OR(AND(OR(V978=0,V978=""),AX978&gt;0),AND(V978&gt;0,OR(AX978=0,AX978=""))),"「レセプト件数」、「算定回数」のいずれかが「0」か「空白」となっていますが、それ以外が1以上となっています。正しいレセプト件数・算定回数をご記入ください。",IF(OR(V978&gt;AX978),"「算定回数」が「レセプト件数」よりも小さくなっています。算定レセプトにおける算定回数をご記入ください。",IF(AND(V978+AX978&gt;0,SUM(V984,V987,V993)+SUM(AX984,AX987,AX993)&gt;0),"当該項目の「レセプト件数」、「算定回数」のいずれかが1以上となっていますが、同時に届出ができない他の入院料の加算の「レセプト件数」、「算定回数」も1以上となっています。正しいレセプト件数・算定回数をご記入ください。",IF(AND(V978+AX978&gt;0,SUM(AJ24:AT66)+SUM(AX24:BH66)=0),"当該項目の「レセプト件数」、「算定回数」のいずれかが1以上となっていますが、加算を算定する入院料の「レセプト件数」、「算定回数」が「0」か「空白」となっています。正しいレセプト件数・算定回数をご記入ください。",""))))</f>
        <v/>
      </c>
      <c r="BN978" s="129"/>
      <c r="BO978" s="129"/>
      <c r="BP978" s="129"/>
      <c r="BQ978" s="129"/>
      <c r="BR978" s="129"/>
      <c r="BS978" s="129"/>
      <c r="BT978" s="129"/>
      <c r="BU978" s="129"/>
      <c r="BV978" s="129"/>
      <c r="BW978" s="129"/>
      <c r="BX978" s="129"/>
      <c r="BY978" s="129"/>
      <c r="BZ978" s="129"/>
      <c r="CA978" s="129"/>
      <c r="CB978" s="129"/>
      <c r="CC978" s="129"/>
      <c r="CD978" s="129"/>
      <c r="CE978" s="129"/>
      <c r="CF978" s="129"/>
      <c r="CG978" s="129"/>
      <c r="CH978" s="129"/>
      <c r="CI978" s="129"/>
      <c r="CJ978" s="129"/>
      <c r="CK978" s="129"/>
      <c r="CL978" s="129"/>
      <c r="CM978" s="129"/>
      <c r="CN978" s="129"/>
      <c r="CO978" s="129"/>
      <c r="CP978" s="129"/>
      <c r="CQ978" s="129"/>
      <c r="CR978" s="129"/>
      <c r="CS978" s="129"/>
      <c r="CT978" s="129"/>
      <c r="CU978" s="129"/>
      <c r="CV978" s="131"/>
      <c r="CW978" s="131"/>
      <c r="CX978" s="131"/>
      <c r="CY978" s="129"/>
      <c r="CZ978" s="129"/>
      <c r="DA978" s="129"/>
      <c r="DB978" s="129"/>
      <c r="DC978" s="129"/>
      <c r="DD978" s="129"/>
      <c r="DE978" s="129"/>
      <c r="DF978" s="129"/>
      <c r="DG978" s="129"/>
      <c r="DH978" s="129"/>
      <c r="DI978" s="129"/>
      <c r="DJ978" s="129"/>
      <c r="DK978" s="129"/>
      <c r="DL978" s="129"/>
      <c r="DM978" s="129"/>
      <c r="DN978" s="129"/>
      <c r="DO978" s="129"/>
      <c r="DP978" s="129"/>
      <c r="DQ978" s="129"/>
      <c r="DR978" s="129"/>
      <c r="DS978" s="129"/>
      <c r="DT978" s="129"/>
      <c r="DU978" s="129"/>
      <c r="DV978" s="129"/>
      <c r="DW978" s="129"/>
      <c r="DX978" s="129"/>
      <c r="DY978" s="129"/>
      <c r="DZ978" s="129"/>
      <c r="EA978" s="129"/>
      <c r="EB978" s="129"/>
      <c r="EC978" s="129"/>
      <c r="ED978" s="129"/>
      <c r="EE978" s="129"/>
      <c r="EF978" s="129"/>
      <c r="EG978" s="129"/>
      <c r="EH978" s="129"/>
      <c r="EI978" s="129"/>
      <c r="EJ978" s="129"/>
      <c r="EK978" s="129"/>
      <c r="EL978" s="129"/>
      <c r="EM978" s="129"/>
      <c r="EN978" s="129"/>
      <c r="EO978" s="129"/>
      <c r="EP978" s="129"/>
      <c r="EQ978" s="129"/>
      <c r="ER978" s="129"/>
      <c r="ES978" s="129"/>
      <c r="ET978" s="129"/>
      <c r="EU978" s="129"/>
      <c r="EV978" s="129"/>
      <c r="EW978" s="129"/>
    </row>
    <row r="979" spans="1:153" ht="2.25" customHeight="1" thickBot="1">
      <c r="A979" s="45"/>
      <c r="B979" s="126"/>
      <c r="C979" s="126"/>
      <c r="D979" s="126"/>
      <c r="E979" s="126"/>
      <c r="F979" s="137"/>
      <c r="G979" s="126"/>
      <c r="H979" s="126"/>
      <c r="I979" s="126"/>
      <c r="J979" s="126"/>
      <c r="K979" s="126"/>
      <c r="L979" s="126"/>
      <c r="M979" s="126"/>
      <c r="N979" s="126"/>
      <c r="O979" s="126"/>
      <c r="P979" s="126"/>
      <c r="Q979" s="126"/>
      <c r="R979" s="126"/>
      <c r="S979" s="126"/>
      <c r="T979" s="126"/>
      <c r="U979" s="299"/>
      <c r="V979" s="298"/>
      <c r="W979" s="298"/>
      <c r="X979" s="298"/>
      <c r="Y979" s="298"/>
      <c r="Z979" s="298"/>
      <c r="AA979" s="298"/>
      <c r="AB979" s="298"/>
      <c r="AC979" s="298"/>
      <c r="AD979" s="298"/>
      <c r="AE979" s="298"/>
      <c r="AF979" s="298"/>
      <c r="AG979" s="121"/>
      <c r="AH979" s="116"/>
      <c r="AI979" s="307"/>
      <c r="AJ979" s="308"/>
      <c r="AK979" s="308"/>
      <c r="AL979" s="308"/>
      <c r="AM979" s="308"/>
      <c r="AN979" s="308"/>
      <c r="AO979" s="308"/>
      <c r="AP979" s="308"/>
      <c r="AQ979" s="308"/>
      <c r="AR979" s="308"/>
      <c r="AS979" s="308"/>
      <c r="AT979" s="308"/>
      <c r="AU979" s="308"/>
      <c r="AV979" s="327"/>
      <c r="AW979" s="298"/>
      <c r="AX979" s="298"/>
      <c r="AY979" s="298"/>
      <c r="AZ979" s="298"/>
      <c r="BA979" s="298"/>
      <c r="BB979" s="298"/>
      <c r="BC979" s="298"/>
      <c r="BD979" s="298"/>
      <c r="BE979" s="298"/>
      <c r="BF979" s="298"/>
      <c r="BG979" s="298"/>
      <c r="BH979" s="298"/>
      <c r="BI979" s="121"/>
      <c r="BJ979" s="116"/>
      <c r="BK979" s="200"/>
      <c r="BL979" s="129"/>
      <c r="BM979" s="160"/>
      <c r="BN979" s="129"/>
      <c r="BO979" s="129"/>
      <c r="BP979" s="129"/>
      <c r="BQ979" s="129"/>
      <c r="BR979" s="129"/>
      <c r="BS979" s="129"/>
      <c r="BT979" s="129"/>
      <c r="BU979" s="129"/>
      <c r="BV979" s="129"/>
      <c r="BW979" s="129"/>
      <c r="BX979" s="129"/>
      <c r="BY979" s="129"/>
      <c r="BZ979" s="129"/>
      <c r="CA979" s="129"/>
      <c r="CB979" s="129"/>
      <c r="CC979" s="129"/>
      <c r="CD979" s="129"/>
      <c r="CE979" s="129"/>
      <c r="CF979" s="129"/>
      <c r="CG979" s="129"/>
      <c r="CH979" s="129"/>
      <c r="CI979" s="129"/>
      <c r="CJ979" s="129"/>
      <c r="CK979" s="129"/>
      <c r="CL979" s="129"/>
      <c r="CM979" s="129"/>
      <c r="CN979" s="129"/>
      <c r="CO979" s="129"/>
      <c r="CP979" s="129"/>
      <c r="CQ979" s="129"/>
      <c r="CR979" s="129"/>
      <c r="CS979" s="129"/>
      <c r="CT979" s="129"/>
      <c r="CU979" s="129"/>
      <c r="CV979" s="129"/>
      <c r="CW979" s="129"/>
      <c r="CX979" s="129"/>
      <c r="CY979" s="129"/>
      <c r="CZ979" s="129"/>
      <c r="DA979" s="129"/>
      <c r="DB979" s="129"/>
      <c r="DC979" s="129"/>
      <c r="DD979" s="129"/>
      <c r="DE979" s="129"/>
      <c r="DF979" s="129"/>
      <c r="DG979" s="129"/>
      <c r="DH979" s="129"/>
      <c r="DI979" s="129"/>
      <c r="DJ979" s="129"/>
      <c r="DK979" s="129"/>
      <c r="DL979" s="129"/>
      <c r="DM979" s="129"/>
      <c r="DN979" s="129"/>
      <c r="DO979" s="129"/>
      <c r="DP979" s="129"/>
      <c r="DQ979" s="129"/>
      <c r="DR979" s="129"/>
      <c r="DS979" s="129"/>
      <c r="DT979" s="129"/>
      <c r="DU979" s="129"/>
      <c r="DV979" s="129"/>
      <c r="DW979" s="129"/>
      <c r="DX979" s="129"/>
      <c r="DY979" s="129"/>
      <c r="DZ979" s="129"/>
      <c r="EA979" s="129"/>
      <c r="EB979" s="129"/>
      <c r="EC979" s="129"/>
      <c r="ED979" s="129"/>
      <c r="EE979" s="129"/>
      <c r="EF979" s="129"/>
      <c r="EG979" s="129"/>
      <c r="EH979" s="129"/>
      <c r="EI979" s="129"/>
      <c r="EJ979" s="129"/>
      <c r="EK979" s="129"/>
      <c r="EL979" s="129"/>
      <c r="EM979" s="129"/>
      <c r="EN979" s="129"/>
      <c r="EO979" s="129"/>
      <c r="EP979" s="129"/>
      <c r="EQ979" s="129"/>
      <c r="ER979" s="129"/>
      <c r="ES979" s="129"/>
      <c r="ET979" s="129"/>
      <c r="EU979" s="129"/>
      <c r="EV979" s="129"/>
      <c r="EW979" s="129"/>
    </row>
    <row r="980" spans="1:153" ht="2.25" customHeight="1">
      <c r="A980" s="50"/>
      <c r="B980" s="291"/>
      <c r="C980" s="291"/>
      <c r="D980" s="291"/>
      <c r="E980" s="291"/>
      <c r="F980" s="136"/>
      <c r="G980" s="291"/>
      <c r="H980" s="291"/>
      <c r="I980" s="291"/>
      <c r="J980" s="291"/>
      <c r="K980" s="291"/>
      <c r="L980" s="291"/>
      <c r="M980" s="291"/>
      <c r="N980" s="291"/>
      <c r="O980" s="291"/>
      <c r="P980" s="291"/>
      <c r="Q980" s="291"/>
      <c r="R980" s="291"/>
      <c r="S980" s="291"/>
      <c r="T980" s="291"/>
      <c r="U980" s="296"/>
      <c r="V980" s="297"/>
      <c r="W980" s="297"/>
      <c r="X980" s="297"/>
      <c r="Y980" s="297"/>
      <c r="Z980" s="297"/>
      <c r="AA980" s="297"/>
      <c r="AB980" s="297"/>
      <c r="AC980" s="297"/>
      <c r="AD980" s="297"/>
      <c r="AE980" s="297"/>
      <c r="AF980" s="297"/>
      <c r="AG980" s="117"/>
      <c r="AH980" s="114"/>
      <c r="AI980" s="307"/>
      <c r="AJ980" s="308"/>
      <c r="AK980" s="308"/>
      <c r="AL980" s="308"/>
      <c r="AM980" s="308"/>
      <c r="AN980" s="308"/>
      <c r="AO980" s="308"/>
      <c r="AP980" s="308"/>
      <c r="AQ980" s="308"/>
      <c r="AR980" s="308"/>
      <c r="AS980" s="308"/>
      <c r="AT980" s="308"/>
      <c r="AU980" s="308"/>
      <c r="AV980" s="327"/>
      <c r="AW980" s="297"/>
      <c r="AX980" s="297"/>
      <c r="AY980" s="297"/>
      <c r="AZ980" s="297"/>
      <c r="BA980" s="297"/>
      <c r="BB980" s="297"/>
      <c r="BC980" s="297"/>
      <c r="BD980" s="297"/>
      <c r="BE980" s="297"/>
      <c r="BF980" s="297"/>
      <c r="BG980" s="297"/>
      <c r="BH980" s="297"/>
      <c r="BI980" s="117"/>
      <c r="BJ980" s="114"/>
      <c r="BK980" s="200"/>
      <c r="BL980" s="129"/>
      <c r="BM980" s="160"/>
      <c r="BN980" s="129"/>
      <c r="BO980" s="129"/>
      <c r="BP980" s="129"/>
      <c r="BQ980" s="129"/>
      <c r="BR980" s="129"/>
      <c r="BS980" s="129"/>
      <c r="BT980" s="129"/>
      <c r="BU980" s="129"/>
      <c r="BV980" s="129"/>
      <c r="BW980" s="129"/>
      <c r="BX980" s="129"/>
      <c r="BY980" s="129"/>
      <c r="BZ980" s="129"/>
      <c r="CA980" s="129"/>
      <c r="CB980" s="129"/>
      <c r="CC980" s="129"/>
      <c r="CD980" s="129"/>
      <c r="CE980" s="129"/>
      <c r="CF980" s="129"/>
      <c r="CG980" s="129"/>
      <c r="CH980" s="129"/>
      <c r="CI980" s="129"/>
      <c r="CJ980" s="129"/>
      <c r="CK980" s="129"/>
      <c r="CL980" s="129"/>
      <c r="CM980" s="129"/>
      <c r="CN980" s="129"/>
      <c r="CO980" s="129"/>
      <c r="CP980" s="129"/>
      <c r="CQ980" s="129"/>
      <c r="CR980" s="129"/>
      <c r="CS980" s="129"/>
      <c r="CT980" s="129"/>
      <c r="CU980" s="129"/>
      <c r="CV980" s="129"/>
      <c r="CW980" s="129"/>
      <c r="CX980" s="129"/>
      <c r="CY980" s="129"/>
      <c r="CZ980" s="129"/>
      <c r="DA980" s="129"/>
      <c r="DB980" s="129"/>
      <c r="DC980" s="129"/>
      <c r="DD980" s="129"/>
      <c r="DE980" s="129"/>
      <c r="DF980" s="129"/>
      <c r="DG980" s="129"/>
      <c r="DH980" s="129"/>
      <c r="DI980" s="129"/>
      <c r="DJ980" s="129"/>
      <c r="DK980" s="129"/>
      <c r="DL980" s="129"/>
      <c r="DM980" s="129"/>
      <c r="DN980" s="129"/>
      <c r="DO980" s="129"/>
      <c r="DP980" s="129"/>
      <c r="DQ980" s="129"/>
      <c r="DR980" s="129"/>
      <c r="DS980" s="129"/>
      <c r="DT980" s="129"/>
      <c r="DU980" s="129"/>
      <c r="DV980" s="129"/>
      <c r="DW980" s="129"/>
      <c r="DX980" s="129"/>
      <c r="DY980" s="129"/>
      <c r="DZ980" s="129"/>
      <c r="EA980" s="129"/>
      <c r="EB980" s="129"/>
      <c r="EC980" s="129"/>
      <c r="ED980" s="129"/>
      <c r="EE980" s="129"/>
      <c r="EF980" s="129"/>
      <c r="EG980" s="129"/>
      <c r="EH980" s="129"/>
      <c r="EI980" s="129"/>
      <c r="EJ980" s="129"/>
      <c r="EK980" s="129"/>
      <c r="EL980" s="129"/>
      <c r="EM980" s="129"/>
      <c r="EN980" s="129"/>
      <c r="EO980" s="129"/>
      <c r="EP980" s="129"/>
      <c r="EQ980" s="129"/>
      <c r="ER980" s="129"/>
      <c r="ES980" s="129"/>
      <c r="ET980" s="129"/>
      <c r="EU980" s="129"/>
      <c r="EV980" s="129"/>
      <c r="EW980" s="129"/>
    </row>
    <row r="981" spans="1:153" ht="19.5" customHeight="1">
      <c r="A981" s="45"/>
      <c r="B981" s="126" t="s">
        <v>47</v>
      </c>
      <c r="C981" s="126"/>
      <c r="D981" s="126"/>
      <c r="E981" s="126"/>
      <c r="F981" s="137"/>
      <c r="G981" s="126"/>
      <c r="H981" s="126"/>
      <c r="I981" s="126"/>
      <c r="J981" s="126"/>
      <c r="K981" s="126"/>
      <c r="L981" s="126"/>
      <c r="M981" s="126"/>
      <c r="N981" s="126"/>
      <c r="O981" s="126"/>
      <c r="P981" s="126"/>
      <c r="Q981" s="126"/>
      <c r="R981" s="310" t="s">
        <v>3401</v>
      </c>
      <c r="S981" s="310"/>
      <c r="T981" s="311"/>
      <c r="U981" s="294"/>
      <c r="V981" s="312"/>
      <c r="W981" s="313"/>
      <c r="X981" s="313"/>
      <c r="Y981" s="313"/>
      <c r="Z981" s="313"/>
      <c r="AA981" s="313"/>
      <c r="AB981" s="313"/>
      <c r="AC981" s="313"/>
      <c r="AD981" s="313"/>
      <c r="AE981" s="313"/>
      <c r="AF981" s="314"/>
      <c r="AG981" s="122"/>
      <c r="AH981" s="115" t="s">
        <v>0</v>
      </c>
      <c r="AI981" s="307"/>
      <c r="AJ981" s="308"/>
      <c r="AK981" s="308"/>
      <c r="AL981" s="308"/>
      <c r="AM981" s="308"/>
      <c r="AN981" s="308"/>
      <c r="AO981" s="308"/>
      <c r="AP981" s="308"/>
      <c r="AQ981" s="308"/>
      <c r="AR981" s="308"/>
      <c r="AS981" s="308"/>
      <c r="AT981" s="308"/>
      <c r="AU981" s="308"/>
      <c r="AV981" s="327"/>
      <c r="AW981" s="295"/>
      <c r="AX981" s="312"/>
      <c r="AY981" s="313"/>
      <c r="AZ981" s="313"/>
      <c r="BA981" s="313"/>
      <c r="BB981" s="313"/>
      <c r="BC981" s="313"/>
      <c r="BD981" s="313"/>
      <c r="BE981" s="313"/>
      <c r="BF981" s="313"/>
      <c r="BG981" s="313"/>
      <c r="BH981" s="314"/>
      <c r="BI981" s="122"/>
      <c r="BJ981" s="115" t="s">
        <v>2</v>
      </c>
      <c r="BK981" s="200"/>
      <c r="BL981" s="130" t="str">
        <f>IF(BM981&lt;&gt;"","●","")</f>
        <v/>
      </c>
      <c r="BM981" s="132" t="str">
        <f>IF(OR(AND(OR(V981=0,V981=""),AX981&gt;0),AND(V981&gt;0,OR(AX981=0,AX981=""))),"「レセプト件数」、「算定回数」のいずれかが「0」か「空白」となっていますが、それ以外が1以上となっています。正しいレセプト件数・算定回数をご記入ください。",IF(OR(V981&gt;AX981),"「算定回数」が「レセプト件数」よりも小さくなっています。算定レセプトにおける算定回数をご記入ください。",IF(AND(V981+AX981&gt;0,SUM(V984,V987,V993)+SUM(AX984,AX987,AX993)&gt;0),"当該項目の「レセプト件数」、「算定回数」のいずれかが1以上となっていますが、同時に届出ができない他の入院料の加算の「レセプト件数」、「算定回数」も1以上となっています。正しいレセプト件数・算定回数をご記入ください。",IF(AND(V981+AX981&gt;0,SUM(AJ303:AT315)+SUM(AX303:BH315)=0),"当該項目の「レセプト件数」、「算定回数」のいずれかが1以上となっていますが、加算を算定する入院料の「レセプト件数」、「算定回数」が「0」か「空白」となっています。正しいレセプト件数・算定回数をご記入ください。",""))))</f>
        <v/>
      </c>
      <c r="BN981" s="129"/>
      <c r="BO981" s="129"/>
      <c r="BP981" s="129"/>
      <c r="BQ981" s="129"/>
      <c r="BR981" s="129"/>
      <c r="BS981" s="129"/>
      <c r="BT981" s="129"/>
      <c r="BU981" s="129"/>
      <c r="BV981" s="129"/>
      <c r="BW981" s="129"/>
      <c r="BX981" s="129"/>
      <c r="BY981" s="129"/>
      <c r="BZ981" s="129"/>
      <c r="CA981" s="129"/>
      <c r="CB981" s="129"/>
      <c r="CC981" s="129"/>
      <c r="CD981" s="129"/>
      <c r="CE981" s="129"/>
      <c r="CF981" s="129"/>
      <c r="CG981" s="129"/>
      <c r="CH981" s="129"/>
      <c r="CI981" s="129"/>
      <c r="CJ981" s="129"/>
      <c r="CK981" s="129"/>
      <c r="CL981" s="129"/>
      <c r="CM981" s="129"/>
      <c r="CN981" s="129"/>
      <c r="CO981" s="129"/>
      <c r="CP981" s="129"/>
      <c r="CQ981" s="129"/>
      <c r="CR981" s="129"/>
      <c r="CS981" s="129"/>
      <c r="CT981" s="129"/>
      <c r="CU981" s="129"/>
      <c r="CV981" s="131"/>
      <c r="CW981" s="131"/>
      <c r="CX981" s="131"/>
      <c r="CY981" s="129"/>
      <c r="CZ981" s="129"/>
      <c r="DA981" s="129"/>
      <c r="DB981" s="129"/>
      <c r="DC981" s="129"/>
      <c r="DD981" s="129"/>
      <c r="DE981" s="129"/>
      <c r="DF981" s="129"/>
      <c r="DG981" s="129"/>
      <c r="DH981" s="129"/>
      <c r="DI981" s="129"/>
      <c r="DJ981" s="129"/>
      <c r="DK981" s="129"/>
      <c r="DL981" s="129"/>
      <c r="DM981" s="129"/>
      <c r="DN981" s="129"/>
      <c r="DO981" s="129"/>
      <c r="DP981" s="129"/>
      <c r="DQ981" s="129"/>
      <c r="DR981" s="129"/>
      <c r="DS981" s="129"/>
      <c r="DT981" s="129"/>
      <c r="DU981" s="129"/>
      <c r="DV981" s="129"/>
      <c r="DW981" s="129"/>
      <c r="DX981" s="129"/>
      <c r="DY981" s="129"/>
      <c r="DZ981" s="129"/>
      <c r="EA981" s="129"/>
      <c r="EB981" s="129"/>
      <c r="EC981" s="129"/>
      <c r="ED981" s="129"/>
      <c r="EE981" s="129"/>
      <c r="EF981" s="129"/>
      <c r="EG981" s="129"/>
      <c r="EH981" s="129"/>
      <c r="EI981" s="129"/>
      <c r="EJ981" s="129"/>
      <c r="EK981" s="129"/>
      <c r="EL981" s="129"/>
      <c r="EM981" s="129"/>
      <c r="EN981" s="129"/>
      <c r="EO981" s="129"/>
      <c r="EP981" s="129"/>
      <c r="EQ981" s="129"/>
      <c r="ER981" s="129"/>
      <c r="ES981" s="129"/>
      <c r="ET981" s="129"/>
      <c r="EU981" s="129"/>
      <c r="EV981" s="129"/>
      <c r="EW981" s="129"/>
    </row>
    <row r="982" spans="1:153" ht="2.25" customHeight="1" thickBot="1">
      <c r="A982" s="45"/>
      <c r="B982" s="126"/>
      <c r="C982" s="126"/>
      <c r="D982" s="126"/>
      <c r="E982" s="126"/>
      <c r="F982" s="137"/>
      <c r="G982" s="126"/>
      <c r="H982" s="126"/>
      <c r="I982" s="126"/>
      <c r="J982" s="126"/>
      <c r="K982" s="126"/>
      <c r="L982" s="126"/>
      <c r="M982" s="126"/>
      <c r="N982" s="126"/>
      <c r="O982" s="126"/>
      <c r="P982" s="126"/>
      <c r="Q982" s="126"/>
      <c r="R982" s="126"/>
      <c r="S982" s="126"/>
      <c r="T982" s="126"/>
      <c r="U982" s="299"/>
      <c r="V982" s="298"/>
      <c r="W982" s="298"/>
      <c r="X982" s="298"/>
      <c r="Y982" s="298"/>
      <c r="Z982" s="298"/>
      <c r="AA982" s="298"/>
      <c r="AB982" s="298"/>
      <c r="AC982" s="298"/>
      <c r="AD982" s="298"/>
      <c r="AE982" s="298"/>
      <c r="AF982" s="298"/>
      <c r="AG982" s="121"/>
      <c r="AH982" s="116"/>
      <c r="AI982" s="307"/>
      <c r="AJ982" s="308"/>
      <c r="AK982" s="308"/>
      <c r="AL982" s="308"/>
      <c r="AM982" s="308"/>
      <c r="AN982" s="308"/>
      <c r="AO982" s="308"/>
      <c r="AP982" s="308"/>
      <c r="AQ982" s="308"/>
      <c r="AR982" s="308"/>
      <c r="AS982" s="308"/>
      <c r="AT982" s="308"/>
      <c r="AU982" s="308"/>
      <c r="AV982" s="327"/>
      <c r="AW982" s="298"/>
      <c r="AX982" s="298"/>
      <c r="AY982" s="298"/>
      <c r="AZ982" s="298"/>
      <c r="BA982" s="298"/>
      <c r="BB982" s="298"/>
      <c r="BC982" s="298"/>
      <c r="BD982" s="298"/>
      <c r="BE982" s="298"/>
      <c r="BF982" s="298"/>
      <c r="BG982" s="298"/>
      <c r="BH982" s="298"/>
      <c r="BI982" s="121"/>
      <c r="BJ982" s="116"/>
      <c r="BK982" s="200"/>
      <c r="BL982" s="129"/>
      <c r="BM982" s="160"/>
      <c r="BN982" s="129"/>
      <c r="BO982" s="129"/>
      <c r="BP982" s="129"/>
      <c r="BQ982" s="129"/>
      <c r="BR982" s="129"/>
      <c r="BS982" s="129"/>
      <c r="BT982" s="129"/>
      <c r="BU982" s="129"/>
      <c r="BV982" s="129"/>
      <c r="BW982" s="129"/>
      <c r="BX982" s="129"/>
      <c r="BY982" s="129"/>
      <c r="BZ982" s="129"/>
      <c r="CA982" s="129"/>
      <c r="CB982" s="129"/>
      <c r="CC982" s="129"/>
      <c r="CD982" s="129"/>
      <c r="CE982" s="129"/>
      <c r="CF982" s="129"/>
      <c r="CG982" s="129"/>
      <c r="CH982" s="129"/>
      <c r="CI982" s="129"/>
      <c r="CJ982" s="129"/>
      <c r="CK982" s="129"/>
      <c r="CL982" s="129"/>
      <c r="CM982" s="129"/>
      <c r="CN982" s="129"/>
      <c r="CO982" s="129"/>
      <c r="CP982" s="129"/>
      <c r="CQ982" s="129"/>
      <c r="CR982" s="129"/>
      <c r="CS982" s="129"/>
      <c r="CT982" s="129"/>
      <c r="CU982" s="129"/>
      <c r="CV982" s="129"/>
      <c r="CW982" s="129"/>
      <c r="CX982" s="129"/>
      <c r="CY982" s="129"/>
      <c r="CZ982" s="129"/>
      <c r="DA982" s="129"/>
      <c r="DB982" s="129"/>
      <c r="DC982" s="129"/>
      <c r="DD982" s="129"/>
      <c r="DE982" s="129"/>
      <c r="DF982" s="129"/>
      <c r="DG982" s="129"/>
      <c r="DH982" s="129"/>
      <c r="DI982" s="129"/>
      <c r="DJ982" s="129"/>
      <c r="DK982" s="129"/>
      <c r="DL982" s="129"/>
      <c r="DM982" s="129"/>
      <c r="DN982" s="129"/>
      <c r="DO982" s="129"/>
      <c r="DP982" s="129"/>
      <c r="DQ982" s="129"/>
      <c r="DR982" s="129"/>
      <c r="DS982" s="129"/>
      <c r="DT982" s="129"/>
      <c r="DU982" s="129"/>
      <c r="DV982" s="129"/>
      <c r="DW982" s="129"/>
      <c r="DX982" s="129"/>
      <c r="DY982" s="129"/>
      <c r="DZ982" s="129"/>
      <c r="EA982" s="129"/>
      <c r="EB982" s="129"/>
      <c r="EC982" s="129"/>
      <c r="ED982" s="129"/>
      <c r="EE982" s="129"/>
      <c r="EF982" s="129"/>
      <c r="EG982" s="129"/>
      <c r="EH982" s="129"/>
      <c r="EI982" s="129"/>
      <c r="EJ982" s="129"/>
      <c r="EK982" s="129"/>
      <c r="EL982" s="129"/>
      <c r="EM982" s="129"/>
      <c r="EN982" s="129"/>
      <c r="EO982" s="129"/>
      <c r="EP982" s="129"/>
      <c r="EQ982" s="129"/>
      <c r="ER982" s="129"/>
      <c r="ES982" s="129"/>
      <c r="ET982" s="129"/>
      <c r="EU982" s="129"/>
      <c r="EV982" s="129"/>
      <c r="EW982" s="129"/>
    </row>
    <row r="983" spans="1:153" ht="2.25" customHeight="1">
      <c r="A983" s="50"/>
      <c r="B983" s="291"/>
      <c r="C983" s="291"/>
      <c r="D983" s="291"/>
      <c r="E983" s="291"/>
      <c r="F983" s="136"/>
      <c r="G983" s="291"/>
      <c r="H983" s="291"/>
      <c r="I983" s="291"/>
      <c r="J983" s="291"/>
      <c r="K983" s="291"/>
      <c r="L983" s="291"/>
      <c r="M983" s="291"/>
      <c r="N983" s="291"/>
      <c r="O983" s="291"/>
      <c r="P983" s="291"/>
      <c r="Q983" s="291"/>
      <c r="R983" s="291"/>
      <c r="S983" s="291"/>
      <c r="T983" s="291"/>
      <c r="U983" s="296"/>
      <c r="V983" s="297"/>
      <c r="W983" s="297"/>
      <c r="X983" s="297"/>
      <c r="Y983" s="297"/>
      <c r="Z983" s="297"/>
      <c r="AA983" s="297"/>
      <c r="AB983" s="297"/>
      <c r="AC983" s="297"/>
      <c r="AD983" s="297"/>
      <c r="AE983" s="297"/>
      <c r="AF983" s="297"/>
      <c r="AG983" s="117"/>
      <c r="AH983" s="114"/>
      <c r="AI983" s="307"/>
      <c r="AJ983" s="308"/>
      <c r="AK983" s="308"/>
      <c r="AL983" s="308"/>
      <c r="AM983" s="308"/>
      <c r="AN983" s="308"/>
      <c r="AO983" s="308"/>
      <c r="AP983" s="308"/>
      <c r="AQ983" s="308"/>
      <c r="AR983" s="308"/>
      <c r="AS983" s="308"/>
      <c r="AT983" s="308"/>
      <c r="AU983" s="308"/>
      <c r="AV983" s="327"/>
      <c r="AW983" s="297"/>
      <c r="AX983" s="297"/>
      <c r="AY983" s="297"/>
      <c r="AZ983" s="297"/>
      <c r="BA983" s="297"/>
      <c r="BB983" s="297"/>
      <c r="BC983" s="297"/>
      <c r="BD983" s="297"/>
      <c r="BE983" s="297"/>
      <c r="BF983" s="297"/>
      <c r="BG983" s="297"/>
      <c r="BH983" s="297"/>
      <c r="BI983" s="117"/>
      <c r="BJ983" s="114"/>
      <c r="BK983" s="200"/>
      <c r="BL983" s="129"/>
      <c r="BM983" s="160"/>
      <c r="BN983" s="129"/>
      <c r="BO983" s="129"/>
      <c r="BP983" s="129"/>
      <c r="BQ983" s="129"/>
      <c r="BR983" s="129"/>
      <c r="BS983" s="129"/>
      <c r="BT983" s="129"/>
      <c r="BU983" s="129"/>
      <c r="BV983" s="129"/>
      <c r="BW983" s="129"/>
      <c r="BX983" s="129"/>
      <c r="BY983" s="129"/>
      <c r="BZ983" s="129"/>
      <c r="CA983" s="129"/>
      <c r="CB983" s="129"/>
      <c r="CC983" s="129"/>
      <c r="CD983" s="129"/>
      <c r="CE983" s="129"/>
      <c r="CF983" s="129"/>
      <c r="CG983" s="129"/>
      <c r="CH983" s="129"/>
      <c r="CI983" s="129"/>
      <c r="CJ983" s="129"/>
      <c r="CK983" s="129"/>
      <c r="CL983" s="129"/>
      <c r="CM983" s="129"/>
      <c r="CN983" s="129"/>
      <c r="CO983" s="129"/>
      <c r="CP983" s="129"/>
      <c r="CQ983" s="129"/>
      <c r="CR983" s="129"/>
      <c r="CS983" s="129"/>
      <c r="CT983" s="129"/>
      <c r="CU983" s="129"/>
      <c r="CV983" s="129"/>
      <c r="CW983" s="129"/>
      <c r="CX983" s="129"/>
      <c r="CY983" s="129"/>
      <c r="CZ983" s="129"/>
      <c r="DA983" s="129"/>
      <c r="DB983" s="129"/>
      <c r="DC983" s="129"/>
      <c r="DD983" s="129"/>
      <c r="DE983" s="129"/>
      <c r="DF983" s="129"/>
      <c r="DG983" s="129"/>
      <c r="DH983" s="129"/>
      <c r="DI983" s="129"/>
      <c r="DJ983" s="129"/>
      <c r="DK983" s="129"/>
      <c r="DL983" s="129"/>
      <c r="DM983" s="129"/>
      <c r="DN983" s="129"/>
      <c r="DO983" s="129"/>
      <c r="DP983" s="129"/>
      <c r="DQ983" s="129"/>
      <c r="DR983" s="129"/>
      <c r="DS983" s="129"/>
      <c r="DT983" s="129"/>
      <c r="DU983" s="129"/>
      <c r="DV983" s="129"/>
      <c r="DW983" s="129"/>
      <c r="DX983" s="129"/>
      <c r="DY983" s="129"/>
      <c r="DZ983" s="129"/>
      <c r="EA983" s="129"/>
      <c r="EB983" s="129"/>
      <c r="EC983" s="129"/>
      <c r="ED983" s="129"/>
      <c r="EE983" s="129"/>
      <c r="EF983" s="129"/>
      <c r="EG983" s="129"/>
      <c r="EH983" s="129"/>
      <c r="EI983" s="129"/>
      <c r="EJ983" s="129"/>
      <c r="EK983" s="129"/>
      <c r="EL983" s="129"/>
      <c r="EM983" s="129"/>
      <c r="EN983" s="129"/>
      <c r="EO983" s="129"/>
      <c r="EP983" s="129"/>
      <c r="EQ983" s="129"/>
      <c r="ER983" s="129"/>
      <c r="ES983" s="129"/>
      <c r="ET983" s="129"/>
      <c r="EU983" s="129"/>
      <c r="EV983" s="129"/>
      <c r="EW983" s="129"/>
    </row>
    <row r="984" spans="1:153" ht="19.5" customHeight="1">
      <c r="A984" s="45"/>
      <c r="B984" s="126" t="s">
        <v>48</v>
      </c>
      <c r="C984" s="126"/>
      <c r="D984" s="126"/>
      <c r="E984" s="126"/>
      <c r="F984" s="137"/>
      <c r="G984" s="126"/>
      <c r="H984" s="126"/>
      <c r="I984" s="126"/>
      <c r="J984" s="126"/>
      <c r="K984" s="126"/>
      <c r="L984" s="126"/>
      <c r="M984" s="126"/>
      <c r="N984" s="126"/>
      <c r="O984" s="126"/>
      <c r="P984" s="126"/>
      <c r="Q984" s="126"/>
      <c r="R984" s="310" t="s">
        <v>3402</v>
      </c>
      <c r="S984" s="310"/>
      <c r="T984" s="311"/>
      <c r="U984" s="294"/>
      <c r="V984" s="312"/>
      <c r="W984" s="313"/>
      <c r="X984" s="313"/>
      <c r="Y984" s="313"/>
      <c r="Z984" s="313"/>
      <c r="AA984" s="313"/>
      <c r="AB984" s="313"/>
      <c r="AC984" s="313"/>
      <c r="AD984" s="313"/>
      <c r="AE984" s="313"/>
      <c r="AF984" s="314"/>
      <c r="AG984" s="122"/>
      <c r="AH984" s="115" t="s">
        <v>0</v>
      </c>
      <c r="AI984" s="307"/>
      <c r="AJ984" s="308"/>
      <c r="AK984" s="308"/>
      <c r="AL984" s="308"/>
      <c r="AM984" s="308"/>
      <c r="AN984" s="308"/>
      <c r="AO984" s="308"/>
      <c r="AP984" s="308"/>
      <c r="AQ984" s="308"/>
      <c r="AR984" s="308"/>
      <c r="AS984" s="308"/>
      <c r="AT984" s="308"/>
      <c r="AU984" s="308"/>
      <c r="AV984" s="327"/>
      <c r="AW984" s="295"/>
      <c r="AX984" s="312"/>
      <c r="AY984" s="313"/>
      <c r="AZ984" s="313"/>
      <c r="BA984" s="313"/>
      <c r="BB984" s="313"/>
      <c r="BC984" s="313"/>
      <c r="BD984" s="313"/>
      <c r="BE984" s="313"/>
      <c r="BF984" s="313"/>
      <c r="BG984" s="313"/>
      <c r="BH984" s="314"/>
      <c r="BI984" s="122"/>
      <c r="BJ984" s="115" t="s">
        <v>2</v>
      </c>
      <c r="BK984" s="200"/>
      <c r="BL984" s="130" t="str">
        <f>IF(BM984&lt;&gt;"","●","")</f>
        <v/>
      </c>
      <c r="BM984" s="132" t="str">
        <f>IF(OR(AND(OR(V984=0,V984=""),AX984&gt;0),AND(V984&gt;0,OR(AX984=0,AX984=""))),"「レセプト件数」、「算定回数」のいずれかが「0」か「空白」となっていますが、それ以外が1以上となっています。正しいレセプト件数・算定回数をご記入ください。",IF(OR(V984&gt;AX984),"「算定回数」が「レセプト件数」よりも小さくなっています。算定レセプトにおける算定回数をご記入ください。",IF(AND(V984+AX984&gt;0,SUM(V978:AF981,V987:AF993)+SUM(AX978:BH981,AX987:BH993)&gt;0),"当該項目の「レセプト件数」、「算定回数」のいずれかが1以上となっていますが、同時に届出ができない他の入院料の加算の「レセプト件数」、「算定回数」も1以上となっています。正しいレセプト件数・算定回数をご記入ください。",IF(AND(V984+AX984&gt;0,SUM(AJ339:AT378)+SUM(AX339:BH378)=0),"当該項目の「レセプト件数」、「算定回数」のいずれかが1以上となっていますが、加算を算定する入院料の「レセプト件数」、「算定回数」が「0」か「空白」となっています。正しいレセプト件数・算定回数をご記入ください。",""))))</f>
        <v/>
      </c>
      <c r="BN984" s="129"/>
      <c r="BO984" s="129"/>
      <c r="BP984" s="129"/>
      <c r="BQ984" s="129"/>
      <c r="BR984" s="129"/>
      <c r="BS984" s="129"/>
      <c r="BT984" s="129"/>
      <c r="BU984" s="129"/>
      <c r="BV984" s="129"/>
      <c r="BW984" s="129"/>
      <c r="BX984" s="129"/>
      <c r="BY984" s="129"/>
      <c r="BZ984" s="129"/>
      <c r="CA984" s="129"/>
      <c r="CB984" s="129"/>
      <c r="CC984" s="129"/>
      <c r="CD984" s="129"/>
      <c r="CE984" s="129"/>
      <c r="CF984" s="129"/>
      <c r="CG984" s="129"/>
      <c r="CH984" s="129"/>
      <c r="CI984" s="129"/>
      <c r="CJ984" s="129"/>
      <c r="CK984" s="129"/>
      <c r="CL984" s="129"/>
      <c r="CM984" s="129"/>
      <c r="CN984" s="129"/>
      <c r="CO984" s="129"/>
      <c r="CP984" s="129"/>
      <c r="CQ984" s="129"/>
      <c r="CR984" s="129"/>
      <c r="CS984" s="129"/>
      <c r="CT984" s="129"/>
      <c r="CU984" s="129"/>
      <c r="CV984" s="131"/>
      <c r="CW984" s="131"/>
      <c r="CX984" s="131"/>
      <c r="CY984" s="129"/>
      <c r="CZ984" s="129"/>
      <c r="DA984" s="129"/>
      <c r="DB984" s="129"/>
      <c r="DC984" s="129"/>
      <c r="DD984" s="129"/>
      <c r="DE984" s="129"/>
      <c r="DF984" s="129"/>
      <c r="DG984" s="129"/>
      <c r="DH984" s="129"/>
      <c r="DI984" s="129"/>
      <c r="DJ984" s="129"/>
      <c r="DK984" s="129"/>
      <c r="DL984" s="129"/>
      <c r="DM984" s="129"/>
      <c r="DN984" s="129"/>
      <c r="DO984" s="129"/>
      <c r="DP984" s="129"/>
      <c r="DQ984" s="129"/>
      <c r="DR984" s="129"/>
      <c r="DS984" s="129"/>
      <c r="DT984" s="129"/>
      <c r="DU984" s="129"/>
      <c r="DV984" s="129"/>
      <c r="DW984" s="129"/>
      <c r="DX984" s="129"/>
      <c r="DY984" s="129"/>
      <c r="DZ984" s="129"/>
      <c r="EA984" s="129"/>
      <c r="EB984" s="129"/>
      <c r="EC984" s="129"/>
      <c r="ED984" s="129"/>
      <c r="EE984" s="129"/>
      <c r="EF984" s="129"/>
      <c r="EG984" s="129"/>
      <c r="EH984" s="129"/>
      <c r="EI984" s="129"/>
      <c r="EJ984" s="129"/>
      <c r="EK984" s="129"/>
      <c r="EL984" s="129"/>
      <c r="EM984" s="129"/>
      <c r="EN984" s="129"/>
      <c r="EO984" s="129"/>
      <c r="EP984" s="129"/>
      <c r="EQ984" s="129"/>
      <c r="ER984" s="129"/>
      <c r="ES984" s="129"/>
      <c r="ET984" s="129"/>
      <c r="EU984" s="129"/>
      <c r="EV984" s="129"/>
      <c r="EW984" s="129"/>
    </row>
    <row r="985" spans="1:153" ht="2.25" customHeight="1" thickBot="1">
      <c r="A985" s="45"/>
      <c r="B985" s="126"/>
      <c r="C985" s="126"/>
      <c r="D985" s="126"/>
      <c r="E985" s="126"/>
      <c r="F985" s="137"/>
      <c r="G985" s="126"/>
      <c r="H985" s="126"/>
      <c r="I985" s="126"/>
      <c r="J985" s="126"/>
      <c r="K985" s="126"/>
      <c r="L985" s="126"/>
      <c r="M985" s="126"/>
      <c r="N985" s="126"/>
      <c r="O985" s="126"/>
      <c r="P985" s="126"/>
      <c r="Q985" s="126"/>
      <c r="R985" s="126"/>
      <c r="S985" s="126"/>
      <c r="T985" s="126"/>
      <c r="U985" s="299"/>
      <c r="V985" s="298"/>
      <c r="W985" s="298"/>
      <c r="X985" s="298"/>
      <c r="Y985" s="298"/>
      <c r="Z985" s="298"/>
      <c r="AA985" s="298"/>
      <c r="AB985" s="298"/>
      <c r="AC985" s="298"/>
      <c r="AD985" s="298"/>
      <c r="AE985" s="298"/>
      <c r="AF985" s="298"/>
      <c r="AG985" s="121"/>
      <c r="AH985" s="116"/>
      <c r="AI985" s="307"/>
      <c r="AJ985" s="308"/>
      <c r="AK985" s="308"/>
      <c r="AL985" s="308"/>
      <c r="AM985" s="308"/>
      <c r="AN985" s="308"/>
      <c r="AO985" s="308"/>
      <c r="AP985" s="308"/>
      <c r="AQ985" s="308"/>
      <c r="AR985" s="308"/>
      <c r="AS985" s="308"/>
      <c r="AT985" s="308"/>
      <c r="AU985" s="308"/>
      <c r="AV985" s="327"/>
      <c r="AW985" s="298"/>
      <c r="AX985" s="298"/>
      <c r="AY985" s="298"/>
      <c r="AZ985" s="298"/>
      <c r="BA985" s="298"/>
      <c r="BB985" s="298"/>
      <c r="BC985" s="298"/>
      <c r="BD985" s="298"/>
      <c r="BE985" s="298"/>
      <c r="BF985" s="298"/>
      <c r="BG985" s="298"/>
      <c r="BH985" s="298"/>
      <c r="BI985" s="121"/>
      <c r="BJ985" s="116"/>
      <c r="BK985" s="200"/>
      <c r="BL985" s="129"/>
      <c r="BM985" s="160"/>
      <c r="BN985" s="129"/>
      <c r="BO985" s="129"/>
      <c r="BP985" s="129"/>
      <c r="BQ985" s="129"/>
      <c r="BR985" s="129"/>
      <c r="BS985" s="129"/>
      <c r="BT985" s="129"/>
      <c r="BU985" s="129"/>
      <c r="BV985" s="129"/>
      <c r="BW985" s="129"/>
      <c r="BX985" s="129"/>
      <c r="BY985" s="129"/>
      <c r="BZ985" s="129"/>
      <c r="CA985" s="129"/>
      <c r="CB985" s="129"/>
      <c r="CC985" s="129"/>
      <c r="CD985" s="129"/>
      <c r="CE985" s="129"/>
      <c r="CF985" s="129"/>
      <c r="CG985" s="129"/>
      <c r="CH985" s="129"/>
      <c r="CI985" s="129"/>
      <c r="CJ985" s="129"/>
      <c r="CK985" s="129"/>
      <c r="CL985" s="129"/>
      <c r="CM985" s="129"/>
      <c r="CN985" s="129"/>
      <c r="CO985" s="129"/>
      <c r="CP985" s="129"/>
      <c r="CQ985" s="129"/>
      <c r="CR985" s="129"/>
      <c r="CS985" s="129"/>
      <c r="CT985" s="129"/>
      <c r="CU985" s="129"/>
      <c r="CV985" s="129"/>
      <c r="CW985" s="129"/>
      <c r="CX985" s="129"/>
      <c r="CY985" s="129"/>
      <c r="CZ985" s="129"/>
      <c r="DA985" s="129"/>
      <c r="DB985" s="129"/>
      <c r="DC985" s="129"/>
      <c r="DD985" s="129"/>
      <c r="DE985" s="129"/>
      <c r="DF985" s="129"/>
      <c r="DG985" s="129"/>
      <c r="DH985" s="129"/>
      <c r="DI985" s="129"/>
      <c r="DJ985" s="129"/>
      <c r="DK985" s="129"/>
      <c r="DL985" s="129"/>
      <c r="DM985" s="129"/>
      <c r="DN985" s="129"/>
      <c r="DO985" s="129"/>
      <c r="DP985" s="129"/>
      <c r="DQ985" s="129"/>
      <c r="DR985" s="129"/>
      <c r="DS985" s="129"/>
      <c r="DT985" s="129"/>
      <c r="DU985" s="129"/>
      <c r="DV985" s="129"/>
      <c r="DW985" s="129"/>
      <c r="DX985" s="129"/>
      <c r="DY985" s="129"/>
      <c r="DZ985" s="129"/>
      <c r="EA985" s="129"/>
      <c r="EB985" s="129"/>
      <c r="EC985" s="129"/>
      <c r="ED985" s="129"/>
      <c r="EE985" s="129"/>
      <c r="EF985" s="129"/>
      <c r="EG985" s="129"/>
      <c r="EH985" s="129"/>
      <c r="EI985" s="129"/>
      <c r="EJ985" s="129"/>
      <c r="EK985" s="129"/>
      <c r="EL985" s="129"/>
      <c r="EM985" s="129"/>
      <c r="EN985" s="129"/>
      <c r="EO985" s="129"/>
      <c r="EP985" s="129"/>
      <c r="EQ985" s="129"/>
      <c r="ER985" s="129"/>
      <c r="ES985" s="129"/>
      <c r="ET985" s="129"/>
      <c r="EU985" s="129"/>
      <c r="EV985" s="129"/>
      <c r="EW985" s="129"/>
    </row>
    <row r="986" spans="1:153" ht="2.25" customHeight="1">
      <c r="A986" s="50"/>
      <c r="B986" s="291"/>
      <c r="C986" s="291"/>
      <c r="D986" s="291"/>
      <c r="E986" s="291"/>
      <c r="F986" s="136"/>
      <c r="G986" s="291"/>
      <c r="H986" s="291"/>
      <c r="I986" s="291"/>
      <c r="J986" s="291"/>
      <c r="K986" s="291"/>
      <c r="L986" s="291"/>
      <c r="M986" s="291"/>
      <c r="N986" s="291"/>
      <c r="O986" s="291"/>
      <c r="P986" s="291"/>
      <c r="Q986" s="291"/>
      <c r="R986" s="291"/>
      <c r="S986" s="291"/>
      <c r="T986" s="291"/>
      <c r="U986" s="296"/>
      <c r="V986" s="297"/>
      <c r="W986" s="297"/>
      <c r="X986" s="297"/>
      <c r="Y986" s="297"/>
      <c r="Z986" s="297"/>
      <c r="AA986" s="297"/>
      <c r="AB986" s="297"/>
      <c r="AC986" s="297"/>
      <c r="AD986" s="297"/>
      <c r="AE986" s="297"/>
      <c r="AF986" s="297"/>
      <c r="AG986" s="117"/>
      <c r="AH986" s="114"/>
      <c r="AI986" s="307"/>
      <c r="AJ986" s="308"/>
      <c r="AK986" s="308"/>
      <c r="AL986" s="308"/>
      <c r="AM986" s="308"/>
      <c r="AN986" s="308"/>
      <c r="AO986" s="308"/>
      <c r="AP986" s="308"/>
      <c r="AQ986" s="308"/>
      <c r="AR986" s="308"/>
      <c r="AS986" s="308"/>
      <c r="AT986" s="308"/>
      <c r="AU986" s="308"/>
      <c r="AV986" s="327"/>
      <c r="AW986" s="297"/>
      <c r="AX986" s="297"/>
      <c r="AY986" s="297"/>
      <c r="AZ986" s="297"/>
      <c r="BA986" s="297"/>
      <c r="BB986" s="297"/>
      <c r="BC986" s="297"/>
      <c r="BD986" s="297"/>
      <c r="BE986" s="297"/>
      <c r="BF986" s="297"/>
      <c r="BG986" s="297"/>
      <c r="BH986" s="297"/>
      <c r="BI986" s="117"/>
      <c r="BJ986" s="114"/>
      <c r="BK986" s="200"/>
      <c r="BL986" s="129"/>
      <c r="BM986" s="160"/>
      <c r="BN986" s="129"/>
      <c r="BO986" s="129"/>
      <c r="BP986" s="129"/>
      <c r="BQ986" s="129"/>
      <c r="BR986" s="129"/>
      <c r="BS986" s="129"/>
      <c r="BT986" s="129"/>
      <c r="BU986" s="129"/>
      <c r="BV986" s="129"/>
      <c r="BW986" s="129"/>
      <c r="BX986" s="129"/>
      <c r="BY986" s="129"/>
      <c r="BZ986" s="129"/>
      <c r="CA986" s="129"/>
      <c r="CB986" s="129"/>
      <c r="CC986" s="129"/>
      <c r="CD986" s="129"/>
      <c r="CE986" s="129"/>
      <c r="CF986" s="129"/>
      <c r="CG986" s="129"/>
      <c r="CH986" s="129"/>
      <c r="CI986" s="129"/>
      <c r="CJ986" s="129"/>
      <c r="CK986" s="129"/>
      <c r="CL986" s="129"/>
      <c r="CM986" s="129"/>
      <c r="CN986" s="129"/>
      <c r="CO986" s="129"/>
      <c r="CP986" s="129"/>
      <c r="CQ986" s="129"/>
      <c r="CR986" s="129"/>
      <c r="CS986" s="129"/>
      <c r="CT986" s="129"/>
      <c r="CU986" s="129"/>
      <c r="CV986" s="129"/>
      <c r="CW986" s="129"/>
      <c r="CX986" s="129"/>
      <c r="CY986" s="129"/>
      <c r="CZ986" s="129"/>
      <c r="DA986" s="129"/>
      <c r="DB986" s="129"/>
      <c r="DC986" s="129"/>
      <c r="DD986" s="129"/>
      <c r="DE986" s="129"/>
      <c r="DF986" s="129"/>
      <c r="DG986" s="129"/>
      <c r="DH986" s="129"/>
      <c r="DI986" s="129"/>
      <c r="DJ986" s="129"/>
      <c r="DK986" s="129"/>
      <c r="DL986" s="129"/>
      <c r="DM986" s="129"/>
      <c r="DN986" s="129"/>
      <c r="DO986" s="129"/>
      <c r="DP986" s="129"/>
      <c r="DQ986" s="129"/>
      <c r="DR986" s="129"/>
      <c r="DS986" s="129"/>
      <c r="DT986" s="129"/>
      <c r="DU986" s="129"/>
      <c r="DV986" s="129"/>
      <c r="DW986" s="129"/>
      <c r="DX986" s="129"/>
      <c r="DY986" s="129"/>
      <c r="DZ986" s="129"/>
      <c r="EA986" s="129"/>
      <c r="EB986" s="129"/>
      <c r="EC986" s="129"/>
      <c r="ED986" s="129"/>
      <c r="EE986" s="129"/>
      <c r="EF986" s="129"/>
      <c r="EG986" s="129"/>
      <c r="EH986" s="129"/>
      <c r="EI986" s="129"/>
      <c r="EJ986" s="129"/>
      <c r="EK986" s="129"/>
      <c r="EL986" s="129"/>
      <c r="EM986" s="129"/>
      <c r="EN986" s="129"/>
      <c r="EO986" s="129"/>
      <c r="EP986" s="129"/>
      <c r="EQ986" s="129"/>
      <c r="ER986" s="129"/>
      <c r="ES986" s="129"/>
      <c r="ET986" s="129"/>
      <c r="EU986" s="129"/>
      <c r="EV986" s="129"/>
      <c r="EW986" s="129"/>
    </row>
    <row r="987" spans="1:153" ht="19.5" customHeight="1">
      <c r="A987" s="45"/>
      <c r="B987" s="126" t="s">
        <v>134</v>
      </c>
      <c r="C987" s="126"/>
      <c r="D987" s="126"/>
      <c r="E987" s="126"/>
      <c r="F987" s="137"/>
      <c r="G987" s="126"/>
      <c r="H987" s="126"/>
      <c r="I987" s="126"/>
      <c r="J987" s="126"/>
      <c r="K987" s="126"/>
      <c r="L987" s="126"/>
      <c r="M987" s="126"/>
      <c r="N987" s="126"/>
      <c r="O987" s="126"/>
      <c r="P987" s="126"/>
      <c r="Q987" s="126"/>
      <c r="R987" s="310" t="s">
        <v>3403</v>
      </c>
      <c r="S987" s="310"/>
      <c r="T987" s="311"/>
      <c r="U987" s="294"/>
      <c r="V987" s="312"/>
      <c r="W987" s="313"/>
      <c r="X987" s="313"/>
      <c r="Y987" s="313"/>
      <c r="Z987" s="313"/>
      <c r="AA987" s="313"/>
      <c r="AB987" s="313"/>
      <c r="AC987" s="313"/>
      <c r="AD987" s="313"/>
      <c r="AE987" s="313"/>
      <c r="AF987" s="314"/>
      <c r="AG987" s="122"/>
      <c r="AH987" s="115" t="s">
        <v>0</v>
      </c>
      <c r="AI987" s="307"/>
      <c r="AJ987" s="308"/>
      <c r="AK987" s="308"/>
      <c r="AL987" s="308"/>
      <c r="AM987" s="308"/>
      <c r="AN987" s="308"/>
      <c r="AO987" s="308"/>
      <c r="AP987" s="308"/>
      <c r="AQ987" s="308"/>
      <c r="AR987" s="308"/>
      <c r="AS987" s="308"/>
      <c r="AT987" s="308"/>
      <c r="AU987" s="308"/>
      <c r="AV987" s="327"/>
      <c r="AW987" s="295"/>
      <c r="AX987" s="312"/>
      <c r="AY987" s="313"/>
      <c r="AZ987" s="313"/>
      <c r="BA987" s="313"/>
      <c r="BB987" s="313"/>
      <c r="BC987" s="313"/>
      <c r="BD987" s="313"/>
      <c r="BE987" s="313"/>
      <c r="BF987" s="313"/>
      <c r="BG987" s="313"/>
      <c r="BH987" s="314"/>
      <c r="BI987" s="122"/>
      <c r="BJ987" s="115" t="s">
        <v>2</v>
      </c>
      <c r="BK987" s="200"/>
      <c r="BL987" s="130" t="str">
        <f>IF(BM987&lt;&gt;"","●","")</f>
        <v/>
      </c>
      <c r="BM987" s="132" t="str">
        <f>IF(OR(AND(OR(V987=0,V987=""),AX987&gt;0),AND(V987&gt;0,OR(AX987=0,AX987=""))),"「レセプト件数」、「算定回数」のいずれかが「0」か「空白」となっていますが、それ以外が1以上となっています。正しいレセプト件数・算定回数をご記入ください。",IF(OR(V987&gt;AX987),"「算定回数」が「レセプト件数」よりも小さくなっています。算定レセプトにおける算定回数をご記入ください。",IF(AND(V987+AX987&gt;0,SUM(V978:AF984,V990)+SUM(AX978:BH984,AX990)&gt;0),"当該項目の「レセプト件数」、「算定回数」のいずれかが1以上となっていますが、同時に届出ができない他の入院料の加算の「レセプト件数」、「算定回数」も1以上となっています。正しいレセプト件数・算定回数をご記入ください。",IF(AND(V987+AX987&gt;0,SUM(AJ393:AT420,AJ423:AT432,AJ456:AT474)+SUM(AX393:BH420,AX423:BH432,AX456:BH474)=0),"当該項目の「レセプト件数」、「算定回数」のいずれかが1以上となっていますが、加算を算定する入院料の「レセプト件数」、「算定回数」が「0」か「空白」となっています。正しいレセプト件数・算定回数をご記入ください。",""))))</f>
        <v/>
      </c>
      <c r="BN987" s="129"/>
      <c r="BO987" s="129"/>
      <c r="BP987" s="129"/>
      <c r="BQ987" s="129"/>
      <c r="BR987" s="129"/>
      <c r="BS987" s="129"/>
      <c r="BT987" s="129"/>
      <c r="BU987" s="129"/>
      <c r="BV987" s="129"/>
      <c r="BW987" s="129"/>
      <c r="BX987" s="129"/>
      <c r="BY987" s="129"/>
      <c r="BZ987" s="129"/>
      <c r="CA987" s="129"/>
      <c r="CB987" s="129"/>
      <c r="CC987" s="129"/>
      <c r="CD987" s="129"/>
      <c r="CE987" s="129"/>
      <c r="CF987" s="129"/>
      <c r="CG987" s="129"/>
      <c r="CH987" s="129"/>
      <c r="CI987" s="129"/>
      <c r="CJ987" s="129"/>
      <c r="CK987" s="129"/>
      <c r="CL987" s="129"/>
      <c r="CM987" s="129"/>
      <c r="CN987" s="129"/>
      <c r="CO987" s="129"/>
      <c r="CP987" s="129"/>
      <c r="CQ987" s="129"/>
      <c r="CR987" s="129"/>
      <c r="CS987" s="129"/>
      <c r="CT987" s="129"/>
      <c r="CU987" s="129"/>
      <c r="CV987" s="131"/>
      <c r="CW987" s="131"/>
      <c r="CX987" s="131"/>
      <c r="CY987" s="129"/>
      <c r="CZ987" s="129"/>
      <c r="DA987" s="129"/>
      <c r="DB987" s="129"/>
      <c r="DC987" s="129"/>
      <c r="DD987" s="129"/>
      <c r="DE987" s="129"/>
      <c r="DF987" s="129"/>
      <c r="DG987" s="129"/>
      <c r="DH987" s="129"/>
      <c r="DI987" s="129"/>
      <c r="DJ987" s="129"/>
      <c r="DK987" s="129"/>
      <c r="DL987" s="129"/>
      <c r="DM987" s="129"/>
      <c r="DN987" s="129"/>
      <c r="DO987" s="129"/>
      <c r="DP987" s="129"/>
      <c r="DQ987" s="129"/>
      <c r="DR987" s="129"/>
      <c r="DS987" s="129"/>
      <c r="DT987" s="129"/>
      <c r="DU987" s="129"/>
      <c r="DV987" s="129"/>
      <c r="DW987" s="129"/>
      <c r="DX987" s="129"/>
      <c r="DY987" s="129"/>
      <c r="DZ987" s="129"/>
      <c r="EA987" s="129"/>
      <c r="EB987" s="129"/>
      <c r="EC987" s="129"/>
      <c r="ED987" s="129"/>
      <c r="EE987" s="129"/>
      <c r="EF987" s="129"/>
      <c r="EG987" s="129"/>
      <c r="EH987" s="129"/>
      <c r="EI987" s="129"/>
      <c r="EJ987" s="129"/>
      <c r="EK987" s="129"/>
      <c r="EL987" s="129"/>
      <c r="EM987" s="129"/>
      <c r="EN987" s="129"/>
      <c r="EO987" s="129"/>
      <c r="EP987" s="129"/>
      <c r="EQ987" s="129"/>
      <c r="ER987" s="129"/>
      <c r="ES987" s="129"/>
      <c r="ET987" s="129"/>
      <c r="EU987" s="129"/>
      <c r="EV987" s="129"/>
      <c r="EW987" s="129"/>
    </row>
    <row r="988" spans="1:153" ht="2.25" customHeight="1" thickBot="1">
      <c r="A988" s="45"/>
      <c r="B988" s="126"/>
      <c r="C988" s="126"/>
      <c r="D988" s="126"/>
      <c r="E988" s="126"/>
      <c r="F988" s="137"/>
      <c r="G988" s="126"/>
      <c r="H988" s="126"/>
      <c r="I988" s="126"/>
      <c r="J988" s="126"/>
      <c r="K988" s="126"/>
      <c r="L988" s="126"/>
      <c r="M988" s="126"/>
      <c r="N988" s="126"/>
      <c r="O988" s="126"/>
      <c r="P988" s="126"/>
      <c r="Q988" s="126"/>
      <c r="R988" s="126"/>
      <c r="S988" s="126"/>
      <c r="T988" s="126"/>
      <c r="U988" s="299"/>
      <c r="V988" s="298"/>
      <c r="W988" s="298"/>
      <c r="X988" s="298"/>
      <c r="Y988" s="298"/>
      <c r="Z988" s="298"/>
      <c r="AA988" s="298"/>
      <c r="AB988" s="298"/>
      <c r="AC988" s="298"/>
      <c r="AD988" s="298"/>
      <c r="AE988" s="298"/>
      <c r="AF988" s="298"/>
      <c r="AG988" s="121"/>
      <c r="AH988" s="116"/>
      <c r="AI988" s="307"/>
      <c r="AJ988" s="308"/>
      <c r="AK988" s="308"/>
      <c r="AL988" s="308"/>
      <c r="AM988" s="308"/>
      <c r="AN988" s="308"/>
      <c r="AO988" s="308"/>
      <c r="AP988" s="308"/>
      <c r="AQ988" s="308"/>
      <c r="AR988" s="308"/>
      <c r="AS988" s="308"/>
      <c r="AT988" s="308"/>
      <c r="AU988" s="308"/>
      <c r="AV988" s="327"/>
      <c r="AW988" s="298"/>
      <c r="AX988" s="298"/>
      <c r="AY988" s="298"/>
      <c r="AZ988" s="298"/>
      <c r="BA988" s="298"/>
      <c r="BB988" s="298"/>
      <c r="BC988" s="298"/>
      <c r="BD988" s="298"/>
      <c r="BE988" s="298"/>
      <c r="BF988" s="298"/>
      <c r="BG988" s="298"/>
      <c r="BH988" s="298"/>
      <c r="BI988" s="121"/>
      <c r="BJ988" s="116"/>
      <c r="BK988" s="200"/>
      <c r="BL988" s="129"/>
      <c r="BM988" s="160"/>
      <c r="BN988" s="129"/>
      <c r="BO988" s="129"/>
      <c r="BP988" s="129"/>
      <c r="BQ988" s="129"/>
      <c r="BR988" s="129"/>
      <c r="BS988" s="129"/>
      <c r="BT988" s="129"/>
      <c r="BU988" s="129"/>
      <c r="BV988" s="129"/>
      <c r="BW988" s="129"/>
      <c r="BX988" s="129"/>
      <c r="BY988" s="129"/>
      <c r="BZ988" s="129"/>
      <c r="CA988" s="129"/>
      <c r="CB988" s="129"/>
      <c r="CC988" s="129"/>
      <c r="CD988" s="129"/>
      <c r="CE988" s="129"/>
      <c r="CF988" s="129"/>
      <c r="CG988" s="129"/>
      <c r="CH988" s="129"/>
      <c r="CI988" s="129"/>
      <c r="CJ988" s="129"/>
      <c r="CK988" s="129"/>
      <c r="CL988" s="129"/>
      <c r="CM988" s="129"/>
      <c r="CN988" s="129"/>
      <c r="CO988" s="129"/>
      <c r="CP988" s="129"/>
      <c r="CQ988" s="129"/>
      <c r="CR988" s="129"/>
      <c r="CS988" s="129"/>
      <c r="CT988" s="129"/>
      <c r="CU988" s="129"/>
      <c r="CV988" s="129"/>
      <c r="CW988" s="129"/>
      <c r="CX988" s="129"/>
      <c r="CY988" s="129"/>
      <c r="CZ988" s="129"/>
      <c r="DA988" s="129"/>
      <c r="DB988" s="129"/>
      <c r="DC988" s="129"/>
      <c r="DD988" s="129"/>
      <c r="DE988" s="129"/>
      <c r="DF988" s="129"/>
      <c r="DG988" s="129"/>
      <c r="DH988" s="129"/>
      <c r="DI988" s="129"/>
      <c r="DJ988" s="129"/>
      <c r="DK988" s="129"/>
      <c r="DL988" s="129"/>
      <c r="DM988" s="129"/>
      <c r="DN988" s="129"/>
      <c r="DO988" s="129"/>
      <c r="DP988" s="129"/>
      <c r="DQ988" s="129"/>
      <c r="DR988" s="129"/>
      <c r="DS988" s="129"/>
      <c r="DT988" s="129"/>
      <c r="DU988" s="129"/>
      <c r="DV988" s="129"/>
      <c r="DW988" s="129"/>
      <c r="DX988" s="129"/>
      <c r="DY988" s="129"/>
      <c r="DZ988" s="129"/>
      <c r="EA988" s="129"/>
      <c r="EB988" s="129"/>
      <c r="EC988" s="129"/>
      <c r="ED988" s="129"/>
      <c r="EE988" s="129"/>
      <c r="EF988" s="129"/>
      <c r="EG988" s="129"/>
      <c r="EH988" s="129"/>
      <c r="EI988" s="129"/>
      <c r="EJ988" s="129"/>
      <c r="EK988" s="129"/>
      <c r="EL988" s="129"/>
      <c r="EM988" s="129"/>
      <c r="EN988" s="129"/>
      <c r="EO988" s="129"/>
      <c r="EP988" s="129"/>
      <c r="EQ988" s="129"/>
      <c r="ER988" s="129"/>
      <c r="ES988" s="129"/>
      <c r="ET988" s="129"/>
      <c r="EU988" s="129"/>
      <c r="EV988" s="129"/>
      <c r="EW988" s="129"/>
    </row>
    <row r="989" spans="1:153" ht="2.25" customHeight="1">
      <c r="A989" s="50"/>
      <c r="B989" s="291"/>
      <c r="C989" s="291"/>
      <c r="D989" s="291"/>
      <c r="E989" s="291"/>
      <c r="F989" s="136"/>
      <c r="G989" s="291"/>
      <c r="H989" s="291"/>
      <c r="I989" s="291"/>
      <c r="J989" s="291"/>
      <c r="K989" s="291"/>
      <c r="L989" s="291"/>
      <c r="M989" s="291"/>
      <c r="N989" s="291"/>
      <c r="O989" s="291"/>
      <c r="P989" s="291"/>
      <c r="Q989" s="291"/>
      <c r="R989" s="291"/>
      <c r="S989" s="291"/>
      <c r="T989" s="291"/>
      <c r="U989" s="296"/>
      <c r="V989" s="297"/>
      <c r="W989" s="297"/>
      <c r="X989" s="297"/>
      <c r="Y989" s="297"/>
      <c r="Z989" s="297"/>
      <c r="AA989" s="297"/>
      <c r="AB989" s="297"/>
      <c r="AC989" s="297"/>
      <c r="AD989" s="297"/>
      <c r="AE989" s="297"/>
      <c r="AF989" s="297"/>
      <c r="AG989" s="117"/>
      <c r="AH989" s="114"/>
      <c r="AI989" s="307"/>
      <c r="AJ989" s="308"/>
      <c r="AK989" s="308"/>
      <c r="AL989" s="308"/>
      <c r="AM989" s="308"/>
      <c r="AN989" s="308"/>
      <c r="AO989" s="308"/>
      <c r="AP989" s="308"/>
      <c r="AQ989" s="308"/>
      <c r="AR989" s="308"/>
      <c r="AS989" s="308"/>
      <c r="AT989" s="308"/>
      <c r="AU989" s="308"/>
      <c r="AV989" s="327"/>
      <c r="AW989" s="297"/>
      <c r="AX989" s="297"/>
      <c r="AY989" s="297"/>
      <c r="AZ989" s="297"/>
      <c r="BA989" s="297"/>
      <c r="BB989" s="297"/>
      <c r="BC989" s="297"/>
      <c r="BD989" s="297"/>
      <c r="BE989" s="297"/>
      <c r="BF989" s="297"/>
      <c r="BG989" s="297"/>
      <c r="BH989" s="297"/>
      <c r="BI989" s="117"/>
      <c r="BJ989" s="114"/>
      <c r="BK989" s="200"/>
      <c r="BL989" s="129"/>
      <c r="BM989" s="160"/>
      <c r="BN989" s="129"/>
      <c r="BO989" s="129"/>
      <c r="BP989" s="129"/>
      <c r="BQ989" s="129"/>
      <c r="BR989" s="129"/>
      <c r="BS989" s="129"/>
      <c r="BT989" s="129"/>
      <c r="BU989" s="129"/>
      <c r="BV989" s="129"/>
      <c r="BW989" s="129"/>
      <c r="BX989" s="129"/>
      <c r="BY989" s="129"/>
      <c r="BZ989" s="129"/>
      <c r="CA989" s="129"/>
      <c r="CB989" s="129"/>
      <c r="CC989" s="129"/>
      <c r="CD989" s="129"/>
      <c r="CE989" s="129"/>
      <c r="CF989" s="129"/>
      <c r="CG989" s="129"/>
      <c r="CH989" s="129"/>
      <c r="CI989" s="129"/>
      <c r="CJ989" s="129"/>
      <c r="CK989" s="129"/>
      <c r="CL989" s="129"/>
      <c r="CM989" s="129"/>
      <c r="CN989" s="129"/>
      <c r="CO989" s="129"/>
      <c r="CP989" s="129"/>
      <c r="CQ989" s="129"/>
      <c r="CR989" s="129"/>
      <c r="CS989" s="129"/>
      <c r="CT989" s="129"/>
      <c r="CU989" s="129"/>
      <c r="CV989" s="129"/>
      <c r="CW989" s="129"/>
      <c r="CX989" s="129"/>
      <c r="CY989" s="129"/>
      <c r="CZ989" s="129"/>
      <c r="DA989" s="129"/>
      <c r="DB989" s="129"/>
      <c r="DC989" s="129"/>
      <c r="DD989" s="129"/>
      <c r="DE989" s="129"/>
      <c r="DF989" s="129"/>
      <c r="DG989" s="129"/>
      <c r="DH989" s="129"/>
      <c r="DI989" s="129"/>
      <c r="DJ989" s="129"/>
      <c r="DK989" s="129"/>
      <c r="DL989" s="129"/>
      <c r="DM989" s="129"/>
      <c r="DN989" s="129"/>
      <c r="DO989" s="129"/>
      <c r="DP989" s="129"/>
      <c r="DQ989" s="129"/>
      <c r="DR989" s="129"/>
      <c r="DS989" s="129"/>
      <c r="DT989" s="129"/>
      <c r="DU989" s="129"/>
      <c r="DV989" s="129"/>
      <c r="DW989" s="129"/>
      <c r="DX989" s="129"/>
      <c r="DY989" s="129"/>
      <c r="DZ989" s="129"/>
      <c r="EA989" s="129"/>
      <c r="EB989" s="129"/>
      <c r="EC989" s="129"/>
      <c r="ED989" s="129"/>
      <c r="EE989" s="129"/>
      <c r="EF989" s="129"/>
      <c r="EG989" s="129"/>
      <c r="EH989" s="129"/>
      <c r="EI989" s="129"/>
      <c r="EJ989" s="129"/>
      <c r="EK989" s="129"/>
      <c r="EL989" s="129"/>
      <c r="EM989" s="129"/>
      <c r="EN989" s="129"/>
      <c r="EO989" s="129"/>
      <c r="EP989" s="129"/>
      <c r="EQ989" s="129"/>
      <c r="ER989" s="129"/>
      <c r="ES989" s="129"/>
      <c r="ET989" s="129"/>
      <c r="EU989" s="129"/>
      <c r="EV989" s="129"/>
      <c r="EW989" s="129"/>
    </row>
    <row r="990" spans="1:153" ht="19.5" customHeight="1">
      <c r="A990" s="45"/>
      <c r="B990" s="126" t="s">
        <v>49</v>
      </c>
      <c r="C990" s="126"/>
      <c r="D990" s="126"/>
      <c r="E990" s="126"/>
      <c r="F990" s="137"/>
      <c r="G990" s="126"/>
      <c r="H990" s="126"/>
      <c r="I990" s="126"/>
      <c r="J990" s="126"/>
      <c r="K990" s="126"/>
      <c r="L990" s="126"/>
      <c r="M990" s="126"/>
      <c r="N990" s="126"/>
      <c r="O990" s="126"/>
      <c r="P990" s="126"/>
      <c r="Q990" s="126"/>
      <c r="R990" s="310" t="s">
        <v>3404</v>
      </c>
      <c r="S990" s="310"/>
      <c r="T990" s="311"/>
      <c r="U990" s="294"/>
      <c r="V990" s="312"/>
      <c r="W990" s="313"/>
      <c r="X990" s="313"/>
      <c r="Y990" s="313"/>
      <c r="Z990" s="313"/>
      <c r="AA990" s="313"/>
      <c r="AB990" s="313"/>
      <c r="AC990" s="313"/>
      <c r="AD990" s="313"/>
      <c r="AE990" s="313"/>
      <c r="AF990" s="314"/>
      <c r="AG990" s="122"/>
      <c r="AH990" s="115" t="s">
        <v>0</v>
      </c>
      <c r="AI990" s="307"/>
      <c r="AJ990" s="308"/>
      <c r="AK990" s="308"/>
      <c r="AL990" s="308"/>
      <c r="AM990" s="308"/>
      <c r="AN990" s="308"/>
      <c r="AO990" s="308"/>
      <c r="AP990" s="308"/>
      <c r="AQ990" s="308"/>
      <c r="AR990" s="308"/>
      <c r="AS990" s="308"/>
      <c r="AT990" s="308"/>
      <c r="AU990" s="308"/>
      <c r="AV990" s="327"/>
      <c r="AW990" s="295"/>
      <c r="AX990" s="312"/>
      <c r="AY990" s="313"/>
      <c r="AZ990" s="313"/>
      <c r="BA990" s="313"/>
      <c r="BB990" s="313"/>
      <c r="BC990" s="313"/>
      <c r="BD990" s="313"/>
      <c r="BE990" s="313"/>
      <c r="BF990" s="313"/>
      <c r="BG990" s="313"/>
      <c r="BH990" s="314"/>
      <c r="BI990" s="122"/>
      <c r="BJ990" s="115" t="s">
        <v>2</v>
      </c>
      <c r="BK990" s="200"/>
      <c r="BL990" s="130" t="str">
        <f>IF(BM990&lt;&gt;"","●","")</f>
        <v/>
      </c>
      <c r="BM990" s="132" t="str">
        <f>IF(OR(AND(OR(V990=0,V990=""),AX990&gt;0),AND(V990&gt;0,OR(AX990=0,AX990=""))),"「レセプト件数」、「算定回数」のいずれかが「0」か「空白」となっていますが、それ以外が1以上となっています。正しいレセプト件数・算定回数をご記入ください。",IF(OR(V990&gt;AX990),"「算定回数」が「レセプト件数」よりも小さくなっています。算定レセプトにおける算定回数をご記入ください。",IF(AND(V990+AX990&gt;0,SUM(V984,V987,V993)+SUM(AX984,AX987,AX993)&gt;0),"当該項目の「レセプト件数」、「算定回数」のいずれかが1以上となっていますが、同時に届出ができない他の入院料の加算の「レセプト件数」、「算定回数」も1以上となっています。正しいレセプト件数・算定回数をご記入ください。",IF(AND(V990+AX990&gt;0,SUM(AJ39:AT99,AJ102:AT132,AJ351:AT378)+SUM(AX39:BH99,AX102:BH132,AX351:BH378)=0),"当該項目の「レセプト件数」、「算定回数」のいずれかが1以上となっていますが、加算を算定する入院料の「レセプト件数」、「算定回数」が「0」か「空白」となっています。正しいレセプト件数・算定回数をご記入ください。",""))))</f>
        <v/>
      </c>
      <c r="BN990" s="129"/>
      <c r="BO990" s="129"/>
      <c r="BP990" s="129"/>
      <c r="BQ990" s="129"/>
      <c r="BR990" s="129"/>
      <c r="BS990" s="129"/>
      <c r="BT990" s="129"/>
      <c r="BU990" s="129"/>
      <c r="BV990" s="129"/>
      <c r="BW990" s="129"/>
      <c r="BX990" s="129"/>
      <c r="BY990" s="129"/>
      <c r="BZ990" s="129"/>
      <c r="CA990" s="129"/>
      <c r="CB990" s="129"/>
      <c r="CC990" s="129"/>
      <c r="CD990" s="129"/>
      <c r="CE990" s="129"/>
      <c r="CF990" s="129"/>
      <c r="CG990" s="129"/>
      <c r="CH990" s="129"/>
      <c r="CI990" s="129"/>
      <c r="CJ990" s="129"/>
      <c r="CK990" s="129"/>
      <c r="CL990" s="129"/>
      <c r="CM990" s="129"/>
      <c r="CN990" s="129"/>
      <c r="CO990" s="129"/>
      <c r="CP990" s="129"/>
      <c r="CQ990" s="129"/>
      <c r="CR990" s="129"/>
      <c r="CS990" s="129"/>
      <c r="CT990" s="129"/>
      <c r="CU990" s="129"/>
      <c r="CV990" s="131"/>
      <c r="CW990" s="131"/>
      <c r="CX990" s="131"/>
      <c r="CY990" s="129"/>
      <c r="CZ990" s="129"/>
      <c r="DA990" s="129"/>
      <c r="DB990" s="129"/>
      <c r="DC990" s="129"/>
      <c r="DD990" s="129"/>
      <c r="DE990" s="129"/>
      <c r="DF990" s="129"/>
      <c r="DG990" s="129"/>
      <c r="DH990" s="129"/>
      <c r="DI990" s="129"/>
      <c r="DJ990" s="129"/>
      <c r="DK990" s="129"/>
      <c r="DL990" s="129"/>
      <c r="DM990" s="129"/>
      <c r="DN990" s="129"/>
      <c r="DO990" s="129"/>
      <c r="DP990" s="129"/>
      <c r="DQ990" s="129"/>
      <c r="DR990" s="129"/>
      <c r="DS990" s="129"/>
      <c r="DT990" s="129"/>
      <c r="DU990" s="129"/>
      <c r="DV990" s="129"/>
      <c r="DW990" s="129"/>
      <c r="DX990" s="129"/>
      <c r="DY990" s="129"/>
      <c r="DZ990" s="129"/>
      <c r="EA990" s="129"/>
      <c r="EB990" s="129"/>
      <c r="EC990" s="129"/>
      <c r="ED990" s="129"/>
      <c r="EE990" s="129"/>
      <c r="EF990" s="129"/>
      <c r="EG990" s="129"/>
      <c r="EH990" s="129"/>
      <c r="EI990" s="129"/>
      <c r="EJ990" s="129"/>
      <c r="EK990" s="129"/>
      <c r="EL990" s="129"/>
      <c r="EM990" s="129"/>
      <c r="EN990" s="129"/>
      <c r="EO990" s="129"/>
      <c r="EP990" s="129"/>
      <c r="EQ990" s="129"/>
      <c r="ER990" s="129"/>
      <c r="ES990" s="129"/>
      <c r="ET990" s="129"/>
      <c r="EU990" s="129"/>
      <c r="EV990" s="129"/>
      <c r="EW990" s="129"/>
    </row>
    <row r="991" spans="1:153" ht="2.25" customHeight="1" thickBot="1">
      <c r="A991" s="45"/>
      <c r="B991" s="126"/>
      <c r="C991" s="126"/>
      <c r="D991" s="126"/>
      <c r="E991" s="126"/>
      <c r="F991" s="137"/>
      <c r="G991" s="126"/>
      <c r="H991" s="126"/>
      <c r="I991" s="126"/>
      <c r="J991" s="126"/>
      <c r="K991" s="126"/>
      <c r="L991" s="126"/>
      <c r="M991" s="126"/>
      <c r="N991" s="126"/>
      <c r="O991" s="126"/>
      <c r="P991" s="126"/>
      <c r="Q991" s="126"/>
      <c r="R991" s="126"/>
      <c r="S991" s="126"/>
      <c r="T991" s="126"/>
      <c r="U991" s="299"/>
      <c r="V991" s="298"/>
      <c r="W991" s="298"/>
      <c r="X991" s="298"/>
      <c r="Y991" s="298"/>
      <c r="Z991" s="298"/>
      <c r="AA991" s="298"/>
      <c r="AB991" s="298"/>
      <c r="AC991" s="298"/>
      <c r="AD991" s="298"/>
      <c r="AE991" s="298"/>
      <c r="AF991" s="298"/>
      <c r="AG991" s="121"/>
      <c r="AH991" s="116"/>
      <c r="AI991" s="307"/>
      <c r="AJ991" s="308"/>
      <c r="AK991" s="308"/>
      <c r="AL991" s="308"/>
      <c r="AM991" s="308"/>
      <c r="AN991" s="308"/>
      <c r="AO991" s="308"/>
      <c r="AP991" s="308"/>
      <c r="AQ991" s="308"/>
      <c r="AR991" s="308"/>
      <c r="AS991" s="308"/>
      <c r="AT991" s="308"/>
      <c r="AU991" s="308"/>
      <c r="AV991" s="327"/>
      <c r="AW991" s="298"/>
      <c r="AX991" s="298"/>
      <c r="AY991" s="298"/>
      <c r="AZ991" s="298"/>
      <c r="BA991" s="298"/>
      <c r="BB991" s="298"/>
      <c r="BC991" s="298"/>
      <c r="BD991" s="298"/>
      <c r="BE991" s="298"/>
      <c r="BF991" s="298"/>
      <c r="BG991" s="298"/>
      <c r="BH991" s="298"/>
      <c r="BI991" s="121"/>
      <c r="BJ991" s="116"/>
      <c r="BK991" s="200"/>
      <c r="BL991" s="129"/>
      <c r="BM991" s="160"/>
      <c r="BN991" s="129"/>
      <c r="BO991" s="129"/>
      <c r="BP991" s="129"/>
      <c r="BQ991" s="129"/>
      <c r="BR991" s="129"/>
      <c r="BS991" s="129"/>
      <c r="BT991" s="129"/>
      <c r="BU991" s="129"/>
      <c r="BV991" s="129"/>
      <c r="BW991" s="129"/>
      <c r="BX991" s="129"/>
      <c r="BY991" s="129"/>
      <c r="BZ991" s="129"/>
      <c r="CA991" s="129"/>
      <c r="CB991" s="129"/>
      <c r="CC991" s="129"/>
      <c r="CD991" s="129"/>
      <c r="CE991" s="129"/>
      <c r="CF991" s="129"/>
      <c r="CG991" s="129"/>
      <c r="CH991" s="129"/>
      <c r="CI991" s="129"/>
      <c r="CJ991" s="129"/>
      <c r="CK991" s="129"/>
      <c r="CL991" s="129"/>
      <c r="CM991" s="129"/>
      <c r="CN991" s="129"/>
      <c r="CO991" s="129"/>
      <c r="CP991" s="129"/>
      <c r="CQ991" s="129"/>
      <c r="CR991" s="129"/>
      <c r="CS991" s="129"/>
      <c r="CT991" s="129"/>
      <c r="CU991" s="129"/>
      <c r="CV991" s="129"/>
      <c r="CW991" s="129"/>
      <c r="CX991" s="129"/>
      <c r="CY991" s="129"/>
      <c r="CZ991" s="129"/>
      <c r="DA991" s="129"/>
      <c r="DB991" s="129"/>
      <c r="DC991" s="129"/>
      <c r="DD991" s="129"/>
      <c r="DE991" s="129"/>
      <c r="DF991" s="129"/>
      <c r="DG991" s="129"/>
      <c r="DH991" s="129"/>
      <c r="DI991" s="129"/>
      <c r="DJ991" s="129"/>
      <c r="DK991" s="129"/>
      <c r="DL991" s="129"/>
      <c r="DM991" s="129"/>
      <c r="DN991" s="129"/>
      <c r="DO991" s="129"/>
      <c r="DP991" s="129"/>
      <c r="DQ991" s="129"/>
      <c r="DR991" s="129"/>
      <c r="DS991" s="129"/>
      <c r="DT991" s="129"/>
      <c r="DU991" s="129"/>
      <c r="DV991" s="129"/>
      <c r="DW991" s="129"/>
      <c r="DX991" s="129"/>
      <c r="DY991" s="129"/>
      <c r="DZ991" s="129"/>
      <c r="EA991" s="129"/>
      <c r="EB991" s="129"/>
      <c r="EC991" s="129"/>
      <c r="ED991" s="129"/>
      <c r="EE991" s="129"/>
      <c r="EF991" s="129"/>
      <c r="EG991" s="129"/>
      <c r="EH991" s="129"/>
      <c r="EI991" s="129"/>
      <c r="EJ991" s="129"/>
      <c r="EK991" s="129"/>
      <c r="EL991" s="129"/>
      <c r="EM991" s="129"/>
      <c r="EN991" s="129"/>
      <c r="EO991" s="129"/>
      <c r="EP991" s="129"/>
      <c r="EQ991" s="129"/>
      <c r="ER991" s="129"/>
      <c r="ES991" s="129"/>
      <c r="ET991" s="129"/>
      <c r="EU991" s="129"/>
      <c r="EV991" s="129"/>
      <c r="EW991" s="129"/>
    </row>
    <row r="992" spans="1:153" ht="2.25" customHeight="1">
      <c r="A992" s="50"/>
      <c r="B992" s="291"/>
      <c r="C992" s="291"/>
      <c r="D992" s="291"/>
      <c r="E992" s="291"/>
      <c r="F992" s="136"/>
      <c r="G992" s="291"/>
      <c r="H992" s="291"/>
      <c r="I992" s="291"/>
      <c r="J992" s="291"/>
      <c r="K992" s="291"/>
      <c r="L992" s="291"/>
      <c r="M992" s="291"/>
      <c r="N992" s="291"/>
      <c r="O992" s="291"/>
      <c r="P992" s="291"/>
      <c r="Q992" s="291"/>
      <c r="R992" s="291"/>
      <c r="S992" s="291"/>
      <c r="T992" s="291"/>
      <c r="U992" s="296"/>
      <c r="V992" s="297"/>
      <c r="W992" s="297"/>
      <c r="X992" s="297"/>
      <c r="Y992" s="297"/>
      <c r="Z992" s="297"/>
      <c r="AA992" s="297"/>
      <c r="AB992" s="297"/>
      <c r="AC992" s="297"/>
      <c r="AD992" s="297"/>
      <c r="AE992" s="297"/>
      <c r="AF992" s="297"/>
      <c r="AG992" s="117"/>
      <c r="AH992" s="114"/>
      <c r="AI992" s="307"/>
      <c r="AJ992" s="308"/>
      <c r="AK992" s="308"/>
      <c r="AL992" s="308"/>
      <c r="AM992" s="308"/>
      <c r="AN992" s="308"/>
      <c r="AO992" s="308"/>
      <c r="AP992" s="308"/>
      <c r="AQ992" s="308"/>
      <c r="AR992" s="308"/>
      <c r="AS992" s="308"/>
      <c r="AT992" s="308"/>
      <c r="AU992" s="308"/>
      <c r="AV992" s="327"/>
      <c r="AW992" s="297"/>
      <c r="AX992" s="297"/>
      <c r="AY992" s="297"/>
      <c r="AZ992" s="297"/>
      <c r="BA992" s="297"/>
      <c r="BB992" s="297"/>
      <c r="BC992" s="297"/>
      <c r="BD992" s="297"/>
      <c r="BE992" s="297"/>
      <c r="BF992" s="297"/>
      <c r="BG992" s="297"/>
      <c r="BH992" s="297"/>
      <c r="BI992" s="117"/>
      <c r="BJ992" s="114"/>
      <c r="BK992" s="200"/>
      <c r="BL992" s="129"/>
      <c r="BM992" s="160"/>
      <c r="BN992" s="129"/>
      <c r="BO992" s="129"/>
      <c r="BP992" s="129"/>
      <c r="BQ992" s="129"/>
      <c r="BR992" s="129"/>
      <c r="BS992" s="129"/>
      <c r="BT992" s="129"/>
      <c r="BU992" s="129"/>
      <c r="BV992" s="129"/>
      <c r="BW992" s="129"/>
      <c r="BX992" s="129"/>
      <c r="BY992" s="129"/>
      <c r="BZ992" s="129"/>
      <c r="CA992" s="129"/>
      <c r="CB992" s="129"/>
      <c r="CC992" s="129"/>
      <c r="CD992" s="129"/>
      <c r="CE992" s="129"/>
      <c r="CF992" s="129"/>
      <c r="CG992" s="129"/>
      <c r="CH992" s="129"/>
      <c r="CI992" s="129"/>
      <c r="CJ992" s="129"/>
      <c r="CK992" s="129"/>
      <c r="CL992" s="129"/>
      <c r="CM992" s="129"/>
      <c r="CN992" s="129"/>
      <c r="CO992" s="129"/>
      <c r="CP992" s="129"/>
      <c r="CQ992" s="129"/>
      <c r="CR992" s="129"/>
      <c r="CS992" s="129"/>
      <c r="CT992" s="129"/>
      <c r="CU992" s="129"/>
      <c r="CV992" s="129"/>
      <c r="CW992" s="129"/>
      <c r="CX992" s="129"/>
      <c r="CY992" s="129"/>
      <c r="CZ992" s="129"/>
      <c r="DA992" s="129"/>
      <c r="DB992" s="129"/>
      <c r="DC992" s="129"/>
      <c r="DD992" s="129"/>
      <c r="DE992" s="129"/>
      <c r="DF992" s="129"/>
      <c r="DG992" s="129"/>
      <c r="DH992" s="129"/>
      <c r="DI992" s="129"/>
      <c r="DJ992" s="129"/>
      <c r="DK992" s="129"/>
      <c r="DL992" s="129"/>
      <c r="DM992" s="129"/>
      <c r="DN992" s="129"/>
      <c r="DO992" s="129"/>
      <c r="DP992" s="129"/>
      <c r="DQ992" s="129"/>
      <c r="DR992" s="129"/>
      <c r="DS992" s="129"/>
      <c r="DT992" s="129"/>
      <c r="DU992" s="129"/>
      <c r="DV992" s="129"/>
      <c r="DW992" s="129"/>
      <c r="DX992" s="129"/>
      <c r="DY992" s="129"/>
      <c r="DZ992" s="129"/>
      <c r="EA992" s="129"/>
      <c r="EB992" s="129"/>
      <c r="EC992" s="129"/>
      <c r="ED992" s="129"/>
      <c r="EE992" s="129"/>
      <c r="EF992" s="129"/>
      <c r="EG992" s="129"/>
      <c r="EH992" s="129"/>
      <c r="EI992" s="129"/>
      <c r="EJ992" s="129"/>
      <c r="EK992" s="129"/>
      <c r="EL992" s="129"/>
      <c r="EM992" s="129"/>
      <c r="EN992" s="129"/>
      <c r="EO992" s="129"/>
      <c r="EP992" s="129"/>
      <c r="EQ992" s="129"/>
      <c r="ER992" s="129"/>
      <c r="ES992" s="129"/>
      <c r="ET992" s="129"/>
      <c r="EU992" s="129"/>
      <c r="EV992" s="129"/>
      <c r="EW992" s="129"/>
    </row>
    <row r="993" spans="1:153" ht="19.5" customHeight="1">
      <c r="A993" s="45"/>
      <c r="B993" s="126" t="s">
        <v>50</v>
      </c>
      <c r="C993" s="126"/>
      <c r="D993" s="126"/>
      <c r="E993" s="126"/>
      <c r="F993" s="137"/>
      <c r="G993" s="126"/>
      <c r="H993" s="126"/>
      <c r="I993" s="126"/>
      <c r="J993" s="126"/>
      <c r="K993" s="126"/>
      <c r="L993" s="126"/>
      <c r="M993" s="126"/>
      <c r="N993" s="126"/>
      <c r="O993" s="126"/>
      <c r="P993" s="126"/>
      <c r="Q993" s="126"/>
      <c r="R993" s="310" t="s">
        <v>3405</v>
      </c>
      <c r="S993" s="310"/>
      <c r="T993" s="311"/>
      <c r="U993" s="294"/>
      <c r="V993" s="312"/>
      <c r="W993" s="313"/>
      <c r="X993" s="313"/>
      <c r="Y993" s="313"/>
      <c r="Z993" s="313"/>
      <c r="AA993" s="313"/>
      <c r="AB993" s="313"/>
      <c r="AC993" s="313"/>
      <c r="AD993" s="313"/>
      <c r="AE993" s="313"/>
      <c r="AF993" s="314"/>
      <c r="AG993" s="122"/>
      <c r="AH993" s="115" t="s">
        <v>0</v>
      </c>
      <c r="AI993" s="307"/>
      <c r="AJ993" s="308"/>
      <c r="AK993" s="308"/>
      <c r="AL993" s="308"/>
      <c r="AM993" s="308"/>
      <c r="AN993" s="308"/>
      <c r="AO993" s="308"/>
      <c r="AP993" s="308"/>
      <c r="AQ993" s="308"/>
      <c r="AR993" s="308"/>
      <c r="AS993" s="308"/>
      <c r="AT993" s="308"/>
      <c r="AU993" s="308"/>
      <c r="AV993" s="327"/>
      <c r="AW993" s="295"/>
      <c r="AX993" s="312"/>
      <c r="AY993" s="313"/>
      <c r="AZ993" s="313"/>
      <c r="BA993" s="313"/>
      <c r="BB993" s="313"/>
      <c r="BC993" s="313"/>
      <c r="BD993" s="313"/>
      <c r="BE993" s="313"/>
      <c r="BF993" s="313"/>
      <c r="BG993" s="313"/>
      <c r="BH993" s="314"/>
      <c r="BI993" s="122"/>
      <c r="BJ993" s="115" t="s">
        <v>2</v>
      </c>
      <c r="BK993" s="200"/>
      <c r="BL993" s="130" t="str">
        <f>IF(BM993&lt;&gt;"","●","")</f>
        <v/>
      </c>
      <c r="BM993" s="132" t="str">
        <f>IF(OR(AND(OR(V993=0,V993=""),AX993&gt;0),AND(V993&gt;0,OR(AX993=0,AX993=""))),"「レセプト件数」、「算定回数」のいずれかが「0」か「空白」となっていますが、それ以外が1以上となっています。正しいレセプト件数・算定回数をご記入ください。",IF(OR(V993&gt;AX993),"「算定回数」が「レセプト件数」よりも小さくなっています。算定レセプトにおける算定回数をご記入ください。",IF(AND(V993+AX993&gt;0,SUM(V978:AF984,V990)+SUM(AX978:BH984,AX990)&gt;0),"当該項目の「レセプト件数」、「算定回数」のいずれかが1以上となっていますが、同時に届出ができない他の入院料の加算の「レセプト件数」、「算定回数」も1以上となっています。正しいレセプト件数・算定回数をご記入ください。",IF(AND(V993+AX993&gt;0,SUM(AJ417:AT420,AJ423:AT474)+SUM(AX417:BH420,AX423:BH474)=0),"当該項目の「レセプト件数」、「算定回数」のいずれかが1以上となっていますが、加算を算定する入院料の「レセプト件数」、「算定回数」が「0」か「空白」となっています。正しいレセプト件数・算定回数をご記入ください。",""))))</f>
        <v/>
      </c>
      <c r="BN993" s="129"/>
      <c r="BO993" s="129"/>
      <c r="BP993" s="129"/>
      <c r="BQ993" s="129"/>
      <c r="BR993" s="129"/>
      <c r="BS993" s="129"/>
      <c r="BT993" s="129"/>
      <c r="BU993" s="129"/>
      <c r="BV993" s="129"/>
      <c r="BW993" s="129"/>
      <c r="BX993" s="129"/>
      <c r="BY993" s="129"/>
      <c r="BZ993" s="129"/>
      <c r="CA993" s="129"/>
      <c r="CB993" s="129"/>
      <c r="CC993" s="129"/>
      <c r="CD993" s="129"/>
      <c r="CE993" s="129"/>
      <c r="CF993" s="129"/>
      <c r="CG993" s="129"/>
      <c r="CH993" s="129"/>
      <c r="CI993" s="129"/>
      <c r="CJ993" s="129"/>
      <c r="CK993" s="129"/>
      <c r="CL993" s="129"/>
      <c r="CM993" s="129"/>
      <c r="CN993" s="129"/>
      <c r="CO993" s="129"/>
      <c r="CP993" s="129"/>
      <c r="CQ993" s="129"/>
      <c r="CR993" s="129"/>
      <c r="CS993" s="129"/>
      <c r="CT993" s="129"/>
      <c r="CU993" s="129"/>
      <c r="CV993" s="131"/>
      <c r="CW993" s="131"/>
      <c r="CX993" s="131"/>
      <c r="CY993" s="129"/>
      <c r="CZ993" s="129"/>
      <c r="DA993" s="129"/>
      <c r="DB993" s="129"/>
      <c r="DC993" s="129"/>
      <c r="DD993" s="129"/>
      <c r="DE993" s="129"/>
      <c r="DF993" s="129"/>
      <c r="DG993" s="129"/>
      <c r="DH993" s="129"/>
      <c r="DI993" s="129"/>
      <c r="DJ993" s="129"/>
      <c r="DK993" s="129"/>
      <c r="DL993" s="129"/>
      <c r="DM993" s="129"/>
      <c r="DN993" s="129"/>
      <c r="DO993" s="129"/>
      <c r="DP993" s="129"/>
      <c r="DQ993" s="129"/>
      <c r="DR993" s="129"/>
      <c r="DS993" s="129"/>
      <c r="DT993" s="129"/>
      <c r="DU993" s="129"/>
      <c r="DV993" s="129"/>
      <c r="DW993" s="129"/>
      <c r="DX993" s="129"/>
      <c r="DY993" s="129"/>
      <c r="DZ993" s="129"/>
      <c r="EA993" s="129"/>
      <c r="EB993" s="129"/>
      <c r="EC993" s="129"/>
      <c r="ED993" s="129"/>
      <c r="EE993" s="129"/>
      <c r="EF993" s="129"/>
      <c r="EG993" s="129"/>
      <c r="EH993" s="129"/>
      <c r="EI993" s="129"/>
      <c r="EJ993" s="129"/>
      <c r="EK993" s="129"/>
      <c r="EL993" s="129"/>
      <c r="EM993" s="129"/>
      <c r="EN993" s="129"/>
      <c r="EO993" s="129"/>
      <c r="EP993" s="129"/>
      <c r="EQ993" s="129"/>
      <c r="ER993" s="129"/>
      <c r="ES993" s="129"/>
      <c r="ET993" s="129"/>
      <c r="EU993" s="129"/>
      <c r="EV993" s="129"/>
      <c r="EW993" s="129"/>
    </row>
    <row r="994" spans="1:153" ht="2.25" customHeight="1" thickBot="1">
      <c r="A994" s="47"/>
      <c r="B994" s="126"/>
      <c r="C994" s="126"/>
      <c r="D994" s="126"/>
      <c r="E994" s="126"/>
      <c r="F994" s="137"/>
      <c r="G994" s="126"/>
      <c r="H994" s="126"/>
      <c r="I994" s="126"/>
      <c r="J994" s="126"/>
      <c r="K994" s="126"/>
      <c r="L994" s="126"/>
      <c r="M994" s="126"/>
      <c r="N994" s="126"/>
      <c r="O994" s="126"/>
      <c r="P994" s="126"/>
      <c r="Q994" s="126"/>
      <c r="R994" s="126"/>
      <c r="S994" s="126"/>
      <c r="T994" s="126"/>
      <c r="U994" s="299"/>
      <c r="V994" s="298"/>
      <c r="W994" s="298"/>
      <c r="X994" s="298"/>
      <c r="Y994" s="298"/>
      <c r="Z994" s="298"/>
      <c r="AA994" s="298"/>
      <c r="AB994" s="298"/>
      <c r="AC994" s="298"/>
      <c r="AD994" s="298"/>
      <c r="AE994" s="298"/>
      <c r="AF994" s="298"/>
      <c r="AG994" s="121"/>
      <c r="AH994" s="116"/>
      <c r="AI994" s="307"/>
      <c r="AJ994" s="308"/>
      <c r="AK994" s="308"/>
      <c r="AL994" s="308"/>
      <c r="AM994" s="308"/>
      <c r="AN994" s="308"/>
      <c r="AO994" s="308"/>
      <c r="AP994" s="308"/>
      <c r="AQ994" s="308"/>
      <c r="AR994" s="308"/>
      <c r="AS994" s="308"/>
      <c r="AT994" s="308"/>
      <c r="AU994" s="308"/>
      <c r="AV994" s="327"/>
      <c r="AW994" s="298"/>
      <c r="AX994" s="298"/>
      <c r="AY994" s="298"/>
      <c r="AZ994" s="298"/>
      <c r="BA994" s="298"/>
      <c r="BB994" s="298"/>
      <c r="BC994" s="298"/>
      <c r="BD994" s="298"/>
      <c r="BE994" s="298"/>
      <c r="BF994" s="298"/>
      <c r="BG994" s="298"/>
      <c r="BH994" s="298"/>
      <c r="BI994" s="121"/>
      <c r="BJ994" s="116"/>
      <c r="BK994" s="200"/>
      <c r="BL994" s="129"/>
      <c r="BM994" s="160"/>
      <c r="BN994" s="129"/>
      <c r="BO994" s="129"/>
      <c r="BP994" s="129"/>
      <c r="BQ994" s="129"/>
      <c r="BR994" s="129"/>
      <c r="BS994" s="129"/>
      <c r="BT994" s="129"/>
      <c r="BU994" s="129"/>
      <c r="BV994" s="129"/>
      <c r="BW994" s="129"/>
      <c r="BX994" s="129"/>
      <c r="BY994" s="129"/>
      <c r="BZ994" s="129"/>
      <c r="CA994" s="129"/>
      <c r="CB994" s="129"/>
      <c r="CC994" s="129"/>
      <c r="CD994" s="129"/>
      <c r="CE994" s="129"/>
      <c r="CF994" s="129"/>
      <c r="CG994" s="129"/>
      <c r="CH994" s="129"/>
      <c r="CI994" s="129"/>
      <c r="CJ994" s="129"/>
      <c r="CK994" s="129"/>
      <c r="CL994" s="129"/>
      <c r="CM994" s="129"/>
      <c r="CN994" s="129"/>
      <c r="CO994" s="129"/>
      <c r="CP994" s="129"/>
      <c r="CQ994" s="129"/>
      <c r="CR994" s="129"/>
      <c r="CS994" s="129"/>
      <c r="CT994" s="129"/>
      <c r="CU994" s="129"/>
      <c r="CV994" s="129"/>
      <c r="CW994" s="129"/>
      <c r="CX994" s="129"/>
      <c r="CY994" s="129"/>
      <c r="CZ994" s="129"/>
      <c r="DA994" s="129"/>
      <c r="DB994" s="129"/>
      <c r="DC994" s="129"/>
      <c r="DD994" s="129"/>
      <c r="DE994" s="129"/>
      <c r="DF994" s="129"/>
      <c r="DG994" s="129"/>
      <c r="DH994" s="129"/>
      <c r="DI994" s="129"/>
      <c r="DJ994" s="129"/>
      <c r="DK994" s="129"/>
      <c r="DL994" s="129"/>
      <c r="DM994" s="129"/>
      <c r="DN994" s="129"/>
      <c r="DO994" s="129"/>
      <c r="DP994" s="129"/>
      <c r="DQ994" s="129"/>
      <c r="DR994" s="129"/>
      <c r="DS994" s="129"/>
      <c r="DT994" s="129"/>
      <c r="DU994" s="129"/>
      <c r="DV994" s="129"/>
      <c r="DW994" s="129"/>
      <c r="DX994" s="129"/>
      <c r="DY994" s="129"/>
      <c r="DZ994" s="129"/>
      <c r="EA994" s="129"/>
      <c r="EB994" s="129"/>
      <c r="EC994" s="129"/>
      <c r="ED994" s="129"/>
      <c r="EE994" s="129"/>
      <c r="EF994" s="129"/>
      <c r="EG994" s="129"/>
      <c r="EH994" s="129"/>
      <c r="EI994" s="129"/>
      <c r="EJ994" s="129"/>
      <c r="EK994" s="129"/>
      <c r="EL994" s="129"/>
      <c r="EM994" s="129"/>
      <c r="EN994" s="129"/>
      <c r="EO994" s="129"/>
      <c r="EP994" s="129"/>
      <c r="EQ994" s="129"/>
      <c r="ER994" s="129"/>
      <c r="ES994" s="129"/>
      <c r="ET994" s="129"/>
      <c r="EU994" s="129"/>
      <c r="EV994" s="129"/>
      <c r="EW994" s="129"/>
    </row>
    <row r="995" spans="1:153" ht="2.25" customHeight="1">
      <c r="A995" s="135"/>
      <c r="B995" s="291"/>
      <c r="C995" s="291"/>
      <c r="D995" s="291"/>
      <c r="E995" s="291"/>
      <c r="F995" s="136"/>
      <c r="G995" s="291"/>
      <c r="H995" s="291"/>
      <c r="I995" s="291"/>
      <c r="J995" s="291"/>
      <c r="K995" s="291"/>
      <c r="L995" s="291"/>
      <c r="M995" s="291"/>
      <c r="N995" s="291"/>
      <c r="O995" s="291"/>
      <c r="P995" s="291"/>
      <c r="Q995" s="291"/>
      <c r="R995" s="291"/>
      <c r="S995" s="291"/>
      <c r="T995" s="291"/>
      <c r="U995" s="296"/>
      <c r="V995" s="297"/>
      <c r="W995" s="297"/>
      <c r="X995" s="297"/>
      <c r="Y995" s="297"/>
      <c r="Z995" s="297"/>
      <c r="AA995" s="297"/>
      <c r="AB995" s="297"/>
      <c r="AC995" s="297"/>
      <c r="AD995" s="297"/>
      <c r="AE995" s="297"/>
      <c r="AF995" s="297"/>
      <c r="AG995" s="117"/>
      <c r="AH995" s="114"/>
      <c r="AI995" s="358"/>
      <c r="AJ995" s="359"/>
      <c r="AK995" s="359"/>
      <c r="AL995" s="359"/>
      <c r="AM995" s="359"/>
      <c r="AN995" s="359"/>
      <c r="AO995" s="359"/>
      <c r="AP995" s="359"/>
      <c r="AQ995" s="359"/>
      <c r="AR995" s="359"/>
      <c r="AS995" s="359"/>
      <c r="AT995" s="359"/>
      <c r="AU995" s="359"/>
      <c r="AV995" s="359"/>
      <c r="AW995" s="359"/>
      <c r="AX995" s="359"/>
      <c r="AY995" s="359"/>
      <c r="AZ995" s="359"/>
      <c r="BA995" s="359"/>
      <c r="BB995" s="359"/>
      <c r="BC995" s="359"/>
      <c r="BD995" s="359"/>
      <c r="BE995" s="359"/>
      <c r="BF995" s="359"/>
      <c r="BG995" s="359"/>
      <c r="BH995" s="359"/>
      <c r="BI995" s="359"/>
      <c r="BJ995" s="360"/>
      <c r="BK995" s="200"/>
      <c r="BL995" s="129"/>
      <c r="BM995" s="160"/>
      <c r="BN995" s="129"/>
      <c r="BO995" s="129"/>
      <c r="BP995" s="129"/>
      <c r="BQ995" s="129"/>
      <c r="BR995" s="129"/>
      <c r="BS995" s="129"/>
      <c r="BT995" s="129"/>
      <c r="BU995" s="129"/>
      <c r="BV995" s="129"/>
      <c r="BW995" s="129"/>
      <c r="BX995" s="129"/>
      <c r="BY995" s="129"/>
      <c r="BZ995" s="129"/>
      <c r="CA995" s="129"/>
      <c r="CB995" s="129"/>
      <c r="CC995" s="129"/>
      <c r="CD995" s="129"/>
      <c r="CE995" s="129"/>
      <c r="CF995" s="129"/>
      <c r="CG995" s="129"/>
      <c r="CH995" s="129"/>
      <c r="CI995" s="129"/>
      <c r="CJ995" s="129"/>
      <c r="CK995" s="129"/>
      <c r="CL995" s="129"/>
      <c r="CM995" s="129"/>
      <c r="CN995" s="129"/>
      <c r="CO995" s="129"/>
      <c r="CP995" s="129"/>
      <c r="CQ995" s="129"/>
      <c r="CR995" s="129"/>
      <c r="CS995" s="129"/>
      <c r="CT995" s="129"/>
      <c r="CU995" s="129"/>
      <c r="CV995" s="129"/>
      <c r="CW995" s="129"/>
      <c r="CX995" s="129"/>
      <c r="CY995" s="129"/>
      <c r="CZ995" s="129"/>
      <c r="DA995" s="129"/>
      <c r="DB995" s="129"/>
      <c r="DC995" s="129"/>
      <c r="DD995" s="129"/>
      <c r="DE995" s="129"/>
      <c r="DF995" s="129"/>
      <c r="DG995" s="129"/>
      <c r="DH995" s="129"/>
      <c r="DI995" s="129"/>
      <c r="DJ995" s="129"/>
      <c r="DK995" s="129"/>
      <c r="DL995" s="129"/>
      <c r="DM995" s="129"/>
      <c r="DN995" s="129"/>
      <c r="DO995" s="129"/>
      <c r="DP995" s="129"/>
      <c r="DQ995" s="129"/>
      <c r="DR995" s="129"/>
      <c r="DS995" s="129"/>
      <c r="DT995" s="129"/>
      <c r="DU995" s="129"/>
      <c r="DV995" s="129"/>
      <c r="DW995" s="129"/>
      <c r="DX995" s="129"/>
      <c r="DY995" s="129"/>
      <c r="DZ995" s="129"/>
      <c r="EA995" s="129"/>
      <c r="EB995" s="129"/>
      <c r="EC995" s="129"/>
      <c r="ED995" s="129"/>
      <c r="EE995" s="129"/>
      <c r="EF995" s="129"/>
      <c r="EG995" s="129"/>
      <c r="EH995" s="129"/>
      <c r="EI995" s="129"/>
      <c r="EJ995" s="129"/>
      <c r="EK995" s="129"/>
      <c r="EL995" s="129"/>
      <c r="EM995" s="129"/>
      <c r="EN995" s="129"/>
      <c r="EO995" s="129"/>
      <c r="EP995" s="129"/>
      <c r="EQ995" s="129"/>
      <c r="ER995" s="129"/>
      <c r="ES995" s="129"/>
      <c r="ET995" s="129"/>
      <c r="EU995" s="129"/>
      <c r="EV995" s="129"/>
      <c r="EW995" s="129"/>
    </row>
    <row r="996" spans="1:153" ht="19.5" customHeight="1">
      <c r="A996" s="376" t="s">
        <v>6407</v>
      </c>
      <c r="B996" s="377"/>
      <c r="C996" s="377"/>
      <c r="D996" s="377"/>
      <c r="E996" s="377"/>
      <c r="F996" s="377"/>
      <c r="G996" s="377"/>
      <c r="H996" s="377"/>
      <c r="I996" s="377"/>
      <c r="J996" s="377"/>
      <c r="K996" s="377"/>
      <c r="L996" s="377"/>
      <c r="M996" s="377"/>
      <c r="N996" s="377"/>
      <c r="O996" s="377"/>
      <c r="P996" s="377"/>
      <c r="Q996" s="377"/>
      <c r="R996" s="310" t="s">
        <v>3406</v>
      </c>
      <c r="S996" s="310"/>
      <c r="T996" s="311"/>
      <c r="U996" s="294"/>
      <c r="V996" s="312"/>
      <c r="W996" s="313"/>
      <c r="X996" s="313"/>
      <c r="Y996" s="313"/>
      <c r="Z996" s="313"/>
      <c r="AA996" s="313"/>
      <c r="AB996" s="313"/>
      <c r="AC996" s="313"/>
      <c r="AD996" s="313"/>
      <c r="AE996" s="313"/>
      <c r="AF996" s="314"/>
      <c r="AG996" s="122"/>
      <c r="AH996" s="115" t="s">
        <v>0</v>
      </c>
      <c r="AI996" s="341"/>
      <c r="AJ996" s="342"/>
      <c r="AK996" s="342"/>
      <c r="AL996" s="342"/>
      <c r="AM996" s="342"/>
      <c r="AN996" s="342"/>
      <c r="AO996" s="342"/>
      <c r="AP996" s="342"/>
      <c r="AQ996" s="342"/>
      <c r="AR996" s="342"/>
      <c r="AS996" s="342"/>
      <c r="AT996" s="342"/>
      <c r="AU996" s="342"/>
      <c r="AV996" s="342"/>
      <c r="AW996" s="342"/>
      <c r="AX996" s="342"/>
      <c r="AY996" s="342"/>
      <c r="AZ996" s="342"/>
      <c r="BA996" s="342"/>
      <c r="BB996" s="342"/>
      <c r="BC996" s="342"/>
      <c r="BD996" s="342"/>
      <c r="BE996" s="342"/>
      <c r="BF996" s="342"/>
      <c r="BG996" s="342"/>
      <c r="BH996" s="342"/>
      <c r="BI996" s="342"/>
      <c r="BJ996" s="345"/>
      <c r="BK996" s="200"/>
      <c r="BL996" s="130" t="str">
        <f>IF(BM996&lt;&gt;"","●","")</f>
        <v/>
      </c>
      <c r="BM996" s="132" t="str">
        <f>IF(AND(V996&gt;0,SUM(V957:AF963)=0),"当該項目の「レセプト件数」が1以上となっていますが、退院支援加算１の「レセプト件数」が「0」か「空白」となっています。正しいレセプト件数をご記入ください。","")</f>
        <v/>
      </c>
      <c r="BN996" s="129"/>
      <c r="BO996" s="129"/>
      <c r="BP996" s="129"/>
      <c r="BQ996" s="129"/>
      <c r="BR996" s="129"/>
      <c r="BS996" s="129"/>
      <c r="BT996" s="129"/>
      <c r="BU996" s="129"/>
      <c r="BV996" s="129"/>
      <c r="BW996" s="129"/>
      <c r="BX996" s="129"/>
      <c r="BY996" s="129"/>
      <c r="BZ996" s="129"/>
      <c r="CA996" s="129"/>
      <c r="CB996" s="129"/>
      <c r="CC996" s="129"/>
      <c r="CD996" s="129"/>
      <c r="CE996" s="129"/>
      <c r="CF996" s="129"/>
      <c r="CG996" s="129"/>
      <c r="CH996" s="129"/>
      <c r="CI996" s="129"/>
      <c r="CJ996" s="129"/>
      <c r="CK996" s="129"/>
      <c r="CL996" s="129"/>
      <c r="CM996" s="129"/>
      <c r="CN996" s="129"/>
      <c r="CO996" s="129"/>
      <c r="CP996" s="129"/>
      <c r="CQ996" s="129"/>
      <c r="CR996" s="129"/>
      <c r="CS996" s="129"/>
      <c r="CT996" s="129"/>
      <c r="CU996" s="129"/>
      <c r="CV996" s="131"/>
      <c r="CW996" s="131"/>
      <c r="CX996" s="131"/>
      <c r="CY996" s="129"/>
      <c r="CZ996" s="129"/>
      <c r="DA996" s="129"/>
      <c r="DB996" s="129"/>
      <c r="DC996" s="129"/>
      <c r="DD996" s="129"/>
      <c r="DE996" s="129"/>
      <c r="DF996" s="129"/>
      <c r="DG996" s="129"/>
      <c r="DH996" s="129"/>
      <c r="DI996" s="129"/>
      <c r="DJ996" s="129"/>
      <c r="DK996" s="129"/>
      <c r="DL996" s="129"/>
      <c r="DM996" s="129"/>
      <c r="DN996" s="129"/>
      <c r="DO996" s="129"/>
      <c r="DP996" s="129"/>
      <c r="DQ996" s="129"/>
      <c r="DR996" s="129"/>
      <c r="DS996" s="129"/>
      <c r="DT996" s="129"/>
      <c r="DU996" s="129"/>
      <c r="DV996" s="129"/>
      <c r="DW996" s="129"/>
      <c r="DX996" s="129"/>
      <c r="DY996" s="129"/>
      <c r="DZ996" s="129"/>
      <c r="EA996" s="129"/>
      <c r="EB996" s="129"/>
      <c r="EC996" s="129"/>
      <c r="ED996" s="129"/>
      <c r="EE996" s="129"/>
      <c r="EF996" s="129"/>
      <c r="EG996" s="129"/>
      <c r="EH996" s="129"/>
      <c r="EI996" s="129"/>
      <c r="EJ996" s="129"/>
      <c r="EK996" s="129"/>
      <c r="EL996" s="129"/>
      <c r="EM996" s="129"/>
      <c r="EN996" s="129"/>
      <c r="EO996" s="129"/>
      <c r="EP996" s="129"/>
      <c r="EQ996" s="129"/>
      <c r="ER996" s="129"/>
      <c r="ES996" s="129"/>
      <c r="ET996" s="129"/>
      <c r="EU996" s="129"/>
      <c r="EV996" s="129"/>
      <c r="EW996" s="129"/>
    </row>
    <row r="997" spans="1:153" ht="2.25" customHeight="1" thickBot="1">
      <c r="A997" s="133"/>
      <c r="B997" s="126"/>
      <c r="C997" s="126"/>
      <c r="D997" s="126"/>
      <c r="E997" s="126"/>
      <c r="F997" s="137"/>
      <c r="G997" s="126"/>
      <c r="H997" s="126"/>
      <c r="I997" s="126"/>
      <c r="J997" s="126"/>
      <c r="K997" s="126"/>
      <c r="L997" s="126"/>
      <c r="M997" s="126"/>
      <c r="N997" s="126"/>
      <c r="O997" s="126"/>
      <c r="P997" s="126"/>
      <c r="Q997" s="126"/>
      <c r="R997" s="126"/>
      <c r="S997" s="126"/>
      <c r="T997" s="126"/>
      <c r="U997" s="299"/>
      <c r="V997" s="298"/>
      <c r="W997" s="298"/>
      <c r="X997" s="298"/>
      <c r="Y997" s="298"/>
      <c r="Z997" s="298"/>
      <c r="AA997" s="298"/>
      <c r="AB997" s="298"/>
      <c r="AC997" s="298"/>
      <c r="AD997" s="298"/>
      <c r="AE997" s="298"/>
      <c r="AF997" s="298"/>
      <c r="AG997" s="121"/>
      <c r="AH997" s="116"/>
      <c r="AI997" s="341"/>
      <c r="AJ997" s="342"/>
      <c r="AK997" s="342"/>
      <c r="AL997" s="342"/>
      <c r="AM997" s="342"/>
      <c r="AN997" s="342"/>
      <c r="AO997" s="342"/>
      <c r="AP997" s="342"/>
      <c r="AQ997" s="342"/>
      <c r="AR997" s="342"/>
      <c r="AS997" s="342"/>
      <c r="AT997" s="342"/>
      <c r="AU997" s="342"/>
      <c r="AV997" s="342"/>
      <c r="AW997" s="342"/>
      <c r="AX997" s="342"/>
      <c r="AY997" s="342"/>
      <c r="AZ997" s="342"/>
      <c r="BA997" s="342"/>
      <c r="BB997" s="342"/>
      <c r="BC997" s="342"/>
      <c r="BD997" s="342"/>
      <c r="BE997" s="342"/>
      <c r="BF997" s="342"/>
      <c r="BG997" s="342"/>
      <c r="BH997" s="342"/>
      <c r="BI997" s="342"/>
      <c r="BJ997" s="345"/>
      <c r="BK997" s="200"/>
      <c r="BL997" s="129"/>
      <c r="BM997" s="160"/>
      <c r="BN997" s="129"/>
      <c r="BO997" s="129"/>
      <c r="BP997" s="129"/>
      <c r="BQ997" s="129"/>
      <c r="BR997" s="129"/>
      <c r="BS997" s="129"/>
      <c r="BT997" s="129"/>
      <c r="BU997" s="129"/>
      <c r="BV997" s="129"/>
      <c r="BW997" s="129"/>
      <c r="BX997" s="129"/>
      <c r="BY997" s="129"/>
      <c r="BZ997" s="129"/>
      <c r="CA997" s="129"/>
      <c r="CB997" s="129"/>
      <c r="CC997" s="129"/>
      <c r="CD997" s="129"/>
      <c r="CE997" s="129"/>
      <c r="CF997" s="129"/>
      <c r="CG997" s="129"/>
      <c r="CH997" s="129"/>
      <c r="CI997" s="129"/>
      <c r="CJ997" s="129"/>
      <c r="CK997" s="129"/>
      <c r="CL997" s="129"/>
      <c r="CM997" s="129"/>
      <c r="CN997" s="129"/>
      <c r="CO997" s="129"/>
      <c r="CP997" s="129"/>
      <c r="CQ997" s="129"/>
      <c r="CR997" s="129"/>
      <c r="CS997" s="129"/>
      <c r="CT997" s="129"/>
      <c r="CU997" s="129"/>
      <c r="CV997" s="129"/>
      <c r="CW997" s="129"/>
      <c r="CX997" s="129"/>
      <c r="CY997" s="129"/>
      <c r="CZ997" s="129"/>
      <c r="DA997" s="129"/>
      <c r="DB997" s="129"/>
      <c r="DC997" s="129"/>
      <c r="DD997" s="129"/>
      <c r="DE997" s="129"/>
      <c r="DF997" s="129"/>
      <c r="DG997" s="129"/>
      <c r="DH997" s="129"/>
      <c r="DI997" s="129"/>
      <c r="DJ997" s="129"/>
      <c r="DK997" s="129"/>
      <c r="DL997" s="129"/>
      <c r="DM997" s="129"/>
      <c r="DN997" s="129"/>
      <c r="DO997" s="129"/>
      <c r="DP997" s="129"/>
      <c r="DQ997" s="129"/>
      <c r="DR997" s="129"/>
      <c r="DS997" s="129"/>
      <c r="DT997" s="129"/>
      <c r="DU997" s="129"/>
      <c r="DV997" s="129"/>
      <c r="DW997" s="129"/>
      <c r="DX997" s="129"/>
      <c r="DY997" s="129"/>
      <c r="DZ997" s="129"/>
      <c r="EA997" s="129"/>
      <c r="EB997" s="129"/>
      <c r="EC997" s="129"/>
      <c r="ED997" s="129"/>
      <c r="EE997" s="129"/>
      <c r="EF997" s="129"/>
      <c r="EG997" s="129"/>
      <c r="EH997" s="129"/>
      <c r="EI997" s="129"/>
      <c r="EJ997" s="129"/>
      <c r="EK997" s="129"/>
      <c r="EL997" s="129"/>
      <c r="EM997" s="129"/>
      <c r="EN997" s="129"/>
      <c r="EO997" s="129"/>
      <c r="EP997" s="129"/>
      <c r="EQ997" s="129"/>
      <c r="ER997" s="129"/>
      <c r="ES997" s="129"/>
      <c r="ET997" s="129"/>
      <c r="EU997" s="129"/>
      <c r="EV997" s="129"/>
      <c r="EW997" s="129"/>
    </row>
    <row r="998" spans="1:153" ht="2.25" customHeight="1">
      <c r="A998" s="135"/>
      <c r="B998" s="291"/>
      <c r="C998" s="291"/>
      <c r="D998" s="291"/>
      <c r="E998" s="291"/>
      <c r="F998" s="136"/>
      <c r="G998" s="291"/>
      <c r="H998" s="291"/>
      <c r="I998" s="291"/>
      <c r="J998" s="291"/>
      <c r="K998" s="291"/>
      <c r="L998" s="291"/>
      <c r="M998" s="291"/>
      <c r="N998" s="291"/>
      <c r="O998" s="291"/>
      <c r="P998" s="291"/>
      <c r="Q998" s="291"/>
      <c r="R998" s="291"/>
      <c r="S998" s="291"/>
      <c r="T998" s="291"/>
      <c r="U998" s="296"/>
      <c r="V998" s="297"/>
      <c r="W998" s="297"/>
      <c r="X998" s="297"/>
      <c r="Y998" s="297"/>
      <c r="Z998" s="297"/>
      <c r="AA998" s="297"/>
      <c r="AB998" s="297"/>
      <c r="AC998" s="297"/>
      <c r="AD998" s="297"/>
      <c r="AE998" s="297"/>
      <c r="AF998" s="297"/>
      <c r="AG998" s="117"/>
      <c r="AH998" s="114"/>
      <c r="AI998" s="307"/>
      <c r="AJ998" s="308"/>
      <c r="AK998" s="308"/>
      <c r="AL998" s="308"/>
      <c r="AM998" s="308"/>
      <c r="AN998" s="308"/>
      <c r="AO998" s="308"/>
      <c r="AP998" s="308"/>
      <c r="AQ998" s="308"/>
      <c r="AR998" s="308"/>
      <c r="AS998" s="308"/>
      <c r="AT998" s="308"/>
      <c r="AU998" s="308"/>
      <c r="AV998" s="327"/>
      <c r="AW998" s="297"/>
      <c r="AX998" s="297"/>
      <c r="AY998" s="297"/>
      <c r="AZ998" s="297"/>
      <c r="BA998" s="297"/>
      <c r="BB998" s="297"/>
      <c r="BC998" s="297"/>
      <c r="BD998" s="297"/>
      <c r="BE998" s="297"/>
      <c r="BF998" s="297"/>
      <c r="BG998" s="297"/>
      <c r="BH998" s="297"/>
      <c r="BI998" s="117"/>
      <c r="BJ998" s="114"/>
      <c r="BK998" s="200"/>
      <c r="BL998" s="129"/>
      <c r="BM998" s="160"/>
      <c r="BN998" s="129"/>
      <c r="BO998" s="129"/>
      <c r="BP998" s="129"/>
      <c r="BQ998" s="129"/>
      <c r="BR998" s="129"/>
      <c r="BS998" s="129"/>
      <c r="BT998" s="129"/>
      <c r="BU998" s="129"/>
      <c r="BV998" s="129"/>
      <c r="BW998" s="129"/>
      <c r="BX998" s="129"/>
      <c r="BY998" s="129"/>
      <c r="BZ998" s="129"/>
      <c r="CA998" s="129"/>
      <c r="CB998" s="129"/>
      <c r="CC998" s="129"/>
      <c r="CD998" s="129"/>
      <c r="CE998" s="129"/>
      <c r="CF998" s="129"/>
      <c r="CG998" s="129"/>
      <c r="CH998" s="129"/>
      <c r="CI998" s="129"/>
      <c r="CJ998" s="129"/>
      <c r="CK998" s="129"/>
      <c r="CL998" s="129"/>
      <c r="CM998" s="129"/>
      <c r="CN998" s="129"/>
      <c r="CO998" s="129"/>
      <c r="CP998" s="129"/>
      <c r="CQ998" s="129"/>
      <c r="CR998" s="129"/>
      <c r="CS998" s="129"/>
      <c r="CT998" s="129"/>
      <c r="CU998" s="129"/>
      <c r="CV998" s="129"/>
      <c r="CW998" s="129"/>
      <c r="CX998" s="129"/>
      <c r="CY998" s="129"/>
      <c r="CZ998" s="129"/>
      <c r="DA998" s="129"/>
      <c r="DB998" s="129"/>
      <c r="DC998" s="129"/>
      <c r="DD998" s="129"/>
      <c r="DE998" s="129"/>
      <c r="DF998" s="129"/>
      <c r="DG998" s="129"/>
      <c r="DH998" s="129"/>
      <c r="DI998" s="129"/>
      <c r="DJ998" s="129"/>
      <c r="DK998" s="129"/>
      <c r="DL998" s="129"/>
      <c r="DM998" s="129"/>
      <c r="DN998" s="129"/>
      <c r="DO998" s="129"/>
      <c r="DP998" s="129"/>
      <c r="DQ998" s="129"/>
      <c r="DR998" s="129"/>
      <c r="DS998" s="129"/>
      <c r="DT998" s="129"/>
      <c r="DU998" s="129"/>
      <c r="DV998" s="129"/>
      <c r="DW998" s="129"/>
      <c r="DX998" s="129"/>
      <c r="DY998" s="129"/>
      <c r="DZ998" s="129"/>
      <c r="EA998" s="129"/>
      <c r="EB998" s="129"/>
      <c r="EC998" s="129"/>
      <c r="ED998" s="129"/>
      <c r="EE998" s="129"/>
      <c r="EF998" s="129"/>
      <c r="EG998" s="129"/>
      <c r="EH998" s="129"/>
      <c r="EI998" s="129"/>
      <c r="EJ998" s="129"/>
      <c r="EK998" s="129"/>
      <c r="EL998" s="129"/>
      <c r="EM998" s="129"/>
      <c r="EN998" s="129"/>
      <c r="EO998" s="129"/>
      <c r="EP998" s="129"/>
      <c r="EQ998" s="129"/>
      <c r="ER998" s="129"/>
      <c r="ES998" s="129"/>
      <c r="ET998" s="129"/>
      <c r="EU998" s="129"/>
      <c r="EV998" s="129"/>
      <c r="EW998" s="129"/>
    </row>
    <row r="999" spans="1:153" ht="19.5" customHeight="1">
      <c r="A999" s="133" t="s">
        <v>1120</v>
      </c>
      <c r="B999" s="126"/>
      <c r="C999" s="126"/>
      <c r="D999" s="126"/>
      <c r="E999" s="126"/>
      <c r="F999" s="137"/>
      <c r="G999" s="126"/>
      <c r="H999" s="126"/>
      <c r="I999" s="126"/>
      <c r="J999" s="126"/>
      <c r="K999" s="126"/>
      <c r="L999" s="126"/>
      <c r="M999" s="126"/>
      <c r="N999" s="126"/>
      <c r="O999" s="126"/>
      <c r="P999" s="126"/>
      <c r="Q999" s="126"/>
      <c r="R999" s="310" t="s">
        <v>3407</v>
      </c>
      <c r="S999" s="310"/>
      <c r="T999" s="311"/>
      <c r="U999" s="294"/>
      <c r="V999" s="312"/>
      <c r="W999" s="313"/>
      <c r="X999" s="313"/>
      <c r="Y999" s="313"/>
      <c r="Z999" s="313"/>
      <c r="AA999" s="313"/>
      <c r="AB999" s="313"/>
      <c r="AC999" s="313"/>
      <c r="AD999" s="313"/>
      <c r="AE999" s="313"/>
      <c r="AF999" s="314"/>
      <c r="AG999" s="122"/>
      <c r="AH999" s="115" t="s">
        <v>0</v>
      </c>
      <c r="AI999" s="307"/>
      <c r="AJ999" s="308"/>
      <c r="AK999" s="308"/>
      <c r="AL999" s="308"/>
      <c r="AM999" s="308"/>
      <c r="AN999" s="308"/>
      <c r="AO999" s="308"/>
      <c r="AP999" s="308"/>
      <c r="AQ999" s="308"/>
      <c r="AR999" s="308"/>
      <c r="AS999" s="308"/>
      <c r="AT999" s="308"/>
      <c r="AU999" s="308"/>
      <c r="AV999" s="327"/>
      <c r="AW999" s="295"/>
      <c r="AX999" s="312"/>
      <c r="AY999" s="313"/>
      <c r="AZ999" s="313"/>
      <c r="BA999" s="313"/>
      <c r="BB999" s="313"/>
      <c r="BC999" s="313"/>
      <c r="BD999" s="313"/>
      <c r="BE999" s="313"/>
      <c r="BF999" s="313"/>
      <c r="BG999" s="313"/>
      <c r="BH999" s="314"/>
      <c r="BI999" s="122"/>
      <c r="BJ999" s="115" t="s">
        <v>2</v>
      </c>
      <c r="BK999" s="200"/>
      <c r="BL999" s="130" t="str">
        <f>IF(BM999&lt;&gt;"","●","")</f>
        <v/>
      </c>
      <c r="BM999" s="132" t="str">
        <f>IF(OR(AND(OR(V999=0,V999=""),AX999&gt;0),AND(V999&gt;0,OR(AX999=0,AX999=""))),"「レセプト件数」、「算定回数」のいずれかが「0」か「空白」となっていますが、それ以外が1以上となっています。正しいレセプト件数・算定回数をご記入ください。",IF(OR(V999&gt;AX999),"「算定回数」が「レセプト件数」よりも小さくなっています。算定レセプトにおける算定回数をご記入ください。",""))</f>
        <v/>
      </c>
      <c r="BN999" s="129"/>
      <c r="BO999" s="129"/>
      <c r="BP999" s="129"/>
      <c r="BQ999" s="129"/>
      <c r="BR999" s="129"/>
      <c r="BS999" s="129"/>
      <c r="BT999" s="129"/>
      <c r="BU999" s="129"/>
      <c r="BV999" s="129"/>
      <c r="BW999" s="129"/>
      <c r="BX999" s="129"/>
      <c r="BY999" s="129"/>
      <c r="BZ999" s="129"/>
      <c r="CA999" s="129"/>
      <c r="CB999" s="129"/>
      <c r="CC999" s="129"/>
      <c r="CD999" s="129"/>
      <c r="CE999" s="129"/>
      <c r="CF999" s="129"/>
      <c r="CG999" s="129"/>
      <c r="CH999" s="129"/>
      <c r="CI999" s="129"/>
      <c r="CJ999" s="129"/>
      <c r="CK999" s="129"/>
      <c r="CL999" s="129"/>
      <c r="CM999" s="129"/>
      <c r="CN999" s="129"/>
      <c r="CO999" s="129"/>
      <c r="CP999" s="129"/>
      <c r="CQ999" s="129"/>
      <c r="CR999" s="129"/>
      <c r="CS999" s="129"/>
      <c r="CT999" s="129"/>
      <c r="CU999" s="129"/>
      <c r="CV999" s="131"/>
      <c r="CW999" s="131"/>
      <c r="CX999" s="131"/>
      <c r="CY999" s="129"/>
      <c r="CZ999" s="129"/>
      <c r="DA999" s="129"/>
      <c r="DB999" s="129"/>
      <c r="DC999" s="129"/>
      <c r="DD999" s="129"/>
      <c r="DE999" s="129"/>
      <c r="DF999" s="129"/>
      <c r="DG999" s="129"/>
      <c r="DH999" s="129"/>
      <c r="DI999" s="129"/>
      <c r="DJ999" s="129"/>
      <c r="DK999" s="129"/>
      <c r="DL999" s="129"/>
      <c r="DM999" s="129"/>
      <c r="DN999" s="129"/>
      <c r="DO999" s="129"/>
      <c r="DP999" s="129"/>
      <c r="DQ999" s="129"/>
      <c r="DR999" s="129"/>
      <c r="DS999" s="129"/>
      <c r="DT999" s="129"/>
      <c r="DU999" s="129"/>
      <c r="DV999" s="129"/>
      <c r="DW999" s="129"/>
      <c r="DX999" s="129"/>
      <c r="DY999" s="129"/>
      <c r="DZ999" s="129"/>
      <c r="EA999" s="129"/>
      <c r="EB999" s="129"/>
      <c r="EC999" s="129"/>
      <c r="ED999" s="129"/>
      <c r="EE999" s="129"/>
      <c r="EF999" s="129"/>
      <c r="EG999" s="129"/>
      <c r="EH999" s="129"/>
      <c r="EI999" s="129"/>
      <c r="EJ999" s="129"/>
      <c r="EK999" s="129"/>
      <c r="EL999" s="129"/>
      <c r="EM999" s="129"/>
      <c r="EN999" s="129"/>
      <c r="EO999" s="129"/>
      <c r="EP999" s="129"/>
      <c r="EQ999" s="129"/>
      <c r="ER999" s="129"/>
      <c r="ES999" s="129"/>
      <c r="ET999" s="129"/>
      <c r="EU999" s="129"/>
      <c r="EV999" s="129"/>
      <c r="EW999" s="129"/>
    </row>
    <row r="1000" spans="1:153" ht="2.25" customHeight="1" thickBot="1">
      <c r="A1000" s="133"/>
      <c r="B1000" s="126"/>
      <c r="C1000" s="126"/>
      <c r="D1000" s="126"/>
      <c r="E1000" s="126"/>
      <c r="F1000" s="137"/>
      <c r="G1000" s="126"/>
      <c r="H1000" s="126"/>
      <c r="I1000" s="126"/>
      <c r="J1000" s="126"/>
      <c r="K1000" s="126"/>
      <c r="L1000" s="126"/>
      <c r="M1000" s="126"/>
      <c r="N1000" s="126"/>
      <c r="O1000" s="126"/>
      <c r="P1000" s="126"/>
      <c r="Q1000" s="126"/>
      <c r="R1000" s="126"/>
      <c r="S1000" s="126"/>
      <c r="T1000" s="126"/>
      <c r="U1000" s="299"/>
      <c r="V1000" s="298"/>
      <c r="W1000" s="298"/>
      <c r="X1000" s="298"/>
      <c r="Y1000" s="298"/>
      <c r="Z1000" s="298"/>
      <c r="AA1000" s="298"/>
      <c r="AB1000" s="298"/>
      <c r="AC1000" s="298"/>
      <c r="AD1000" s="298"/>
      <c r="AE1000" s="298"/>
      <c r="AF1000" s="298"/>
      <c r="AG1000" s="121"/>
      <c r="AH1000" s="116"/>
      <c r="AI1000" s="307"/>
      <c r="AJ1000" s="308"/>
      <c r="AK1000" s="308"/>
      <c r="AL1000" s="308"/>
      <c r="AM1000" s="308"/>
      <c r="AN1000" s="308"/>
      <c r="AO1000" s="308"/>
      <c r="AP1000" s="308"/>
      <c r="AQ1000" s="308"/>
      <c r="AR1000" s="308"/>
      <c r="AS1000" s="308"/>
      <c r="AT1000" s="308"/>
      <c r="AU1000" s="308"/>
      <c r="AV1000" s="327"/>
      <c r="AW1000" s="298"/>
      <c r="AX1000" s="298"/>
      <c r="AY1000" s="298"/>
      <c r="AZ1000" s="298"/>
      <c r="BA1000" s="298"/>
      <c r="BB1000" s="298"/>
      <c r="BC1000" s="298"/>
      <c r="BD1000" s="298"/>
      <c r="BE1000" s="298"/>
      <c r="BF1000" s="298"/>
      <c r="BG1000" s="298"/>
      <c r="BH1000" s="298"/>
      <c r="BI1000" s="121"/>
      <c r="BJ1000" s="116"/>
      <c r="BK1000" s="200"/>
      <c r="BL1000" s="129"/>
      <c r="BM1000" s="160"/>
      <c r="BN1000" s="129"/>
      <c r="BO1000" s="129"/>
      <c r="BP1000" s="129"/>
      <c r="BQ1000" s="129"/>
      <c r="BR1000" s="129"/>
      <c r="BS1000" s="129"/>
      <c r="BT1000" s="129"/>
      <c r="BU1000" s="129"/>
      <c r="BV1000" s="129"/>
      <c r="BW1000" s="129"/>
      <c r="BX1000" s="129"/>
      <c r="BY1000" s="129"/>
      <c r="BZ1000" s="129"/>
      <c r="CA1000" s="129"/>
      <c r="CB1000" s="129"/>
      <c r="CC1000" s="129"/>
      <c r="CD1000" s="129"/>
      <c r="CE1000" s="129"/>
      <c r="CF1000" s="129"/>
      <c r="CG1000" s="129"/>
      <c r="CH1000" s="129"/>
      <c r="CI1000" s="129"/>
      <c r="CJ1000" s="129"/>
      <c r="CK1000" s="129"/>
      <c r="CL1000" s="129"/>
      <c r="CM1000" s="129"/>
      <c r="CN1000" s="129"/>
      <c r="CO1000" s="129"/>
      <c r="CP1000" s="129"/>
      <c r="CQ1000" s="129"/>
      <c r="CR1000" s="129"/>
      <c r="CS1000" s="129"/>
      <c r="CT1000" s="129"/>
      <c r="CU1000" s="129"/>
      <c r="CV1000" s="129"/>
      <c r="CW1000" s="129"/>
      <c r="CX1000" s="129"/>
      <c r="CY1000" s="129"/>
      <c r="CZ1000" s="129"/>
      <c r="DA1000" s="129"/>
      <c r="DB1000" s="129"/>
      <c r="DC1000" s="129"/>
      <c r="DD1000" s="129"/>
      <c r="DE1000" s="129"/>
      <c r="DF1000" s="129"/>
      <c r="DG1000" s="129"/>
      <c r="DH1000" s="129"/>
      <c r="DI1000" s="129"/>
      <c r="DJ1000" s="129"/>
      <c r="DK1000" s="129"/>
      <c r="DL1000" s="129"/>
      <c r="DM1000" s="129"/>
      <c r="DN1000" s="129"/>
      <c r="DO1000" s="129"/>
      <c r="DP1000" s="129"/>
      <c r="DQ1000" s="129"/>
      <c r="DR1000" s="129"/>
      <c r="DS1000" s="129"/>
      <c r="DT1000" s="129"/>
      <c r="DU1000" s="129"/>
      <c r="DV1000" s="129"/>
      <c r="DW1000" s="129"/>
      <c r="DX1000" s="129"/>
      <c r="DY1000" s="129"/>
      <c r="DZ1000" s="129"/>
      <c r="EA1000" s="129"/>
      <c r="EB1000" s="129"/>
      <c r="EC1000" s="129"/>
      <c r="ED1000" s="129"/>
      <c r="EE1000" s="129"/>
      <c r="EF1000" s="129"/>
      <c r="EG1000" s="129"/>
      <c r="EH1000" s="129"/>
      <c r="EI1000" s="129"/>
      <c r="EJ1000" s="129"/>
      <c r="EK1000" s="129"/>
      <c r="EL1000" s="129"/>
      <c r="EM1000" s="129"/>
      <c r="EN1000" s="129"/>
      <c r="EO1000" s="129"/>
      <c r="EP1000" s="129"/>
      <c r="EQ1000" s="129"/>
      <c r="ER1000" s="129"/>
      <c r="ES1000" s="129"/>
      <c r="ET1000" s="129"/>
      <c r="EU1000" s="129"/>
      <c r="EV1000" s="129"/>
      <c r="EW1000" s="129"/>
    </row>
    <row r="1001" spans="1:153" ht="2.25" customHeight="1">
      <c r="A1001" s="135"/>
      <c r="B1001" s="291"/>
      <c r="C1001" s="291"/>
      <c r="D1001" s="291"/>
      <c r="E1001" s="291"/>
      <c r="F1001" s="136"/>
      <c r="G1001" s="291"/>
      <c r="H1001" s="291"/>
      <c r="I1001" s="291"/>
      <c r="J1001" s="291"/>
      <c r="K1001" s="291"/>
      <c r="L1001" s="291"/>
      <c r="M1001" s="291"/>
      <c r="N1001" s="291"/>
      <c r="O1001" s="291"/>
      <c r="P1001" s="291"/>
      <c r="Q1001" s="291"/>
      <c r="R1001" s="291"/>
      <c r="S1001" s="291"/>
      <c r="T1001" s="291"/>
      <c r="U1001" s="296"/>
      <c r="V1001" s="297"/>
      <c r="W1001" s="297"/>
      <c r="X1001" s="297"/>
      <c r="Y1001" s="297"/>
      <c r="Z1001" s="297"/>
      <c r="AA1001" s="297"/>
      <c r="AB1001" s="297"/>
      <c r="AC1001" s="297"/>
      <c r="AD1001" s="297"/>
      <c r="AE1001" s="297"/>
      <c r="AF1001" s="297"/>
      <c r="AG1001" s="117"/>
      <c r="AH1001" s="114"/>
      <c r="AI1001" s="307"/>
      <c r="AJ1001" s="308"/>
      <c r="AK1001" s="308"/>
      <c r="AL1001" s="308"/>
      <c r="AM1001" s="308"/>
      <c r="AN1001" s="308"/>
      <c r="AO1001" s="308"/>
      <c r="AP1001" s="308"/>
      <c r="AQ1001" s="308"/>
      <c r="AR1001" s="308"/>
      <c r="AS1001" s="308"/>
      <c r="AT1001" s="308"/>
      <c r="AU1001" s="308"/>
      <c r="AV1001" s="327"/>
      <c r="AW1001" s="297"/>
      <c r="AX1001" s="297"/>
      <c r="AY1001" s="297"/>
      <c r="AZ1001" s="297"/>
      <c r="BA1001" s="297"/>
      <c r="BB1001" s="297"/>
      <c r="BC1001" s="297"/>
      <c r="BD1001" s="297"/>
      <c r="BE1001" s="297"/>
      <c r="BF1001" s="297"/>
      <c r="BG1001" s="297"/>
      <c r="BH1001" s="297"/>
      <c r="BI1001" s="117"/>
      <c r="BJ1001" s="114"/>
      <c r="BK1001" s="200"/>
      <c r="BL1001" s="129"/>
      <c r="BM1001" s="160"/>
      <c r="BN1001" s="129"/>
      <c r="BO1001" s="129"/>
      <c r="BP1001" s="129"/>
      <c r="BQ1001" s="129"/>
      <c r="BR1001" s="129"/>
      <c r="BS1001" s="129"/>
      <c r="BT1001" s="129"/>
      <c r="BU1001" s="129"/>
      <c r="BV1001" s="129"/>
      <c r="BW1001" s="129"/>
      <c r="BX1001" s="129"/>
      <c r="BY1001" s="129"/>
      <c r="BZ1001" s="129"/>
      <c r="CA1001" s="129"/>
      <c r="CB1001" s="129"/>
      <c r="CC1001" s="129"/>
      <c r="CD1001" s="129"/>
      <c r="CE1001" s="129"/>
      <c r="CF1001" s="129"/>
      <c r="CG1001" s="129"/>
      <c r="CH1001" s="129"/>
      <c r="CI1001" s="129"/>
      <c r="CJ1001" s="129"/>
      <c r="CK1001" s="129"/>
      <c r="CL1001" s="129"/>
      <c r="CM1001" s="129"/>
      <c r="CN1001" s="129"/>
      <c r="CO1001" s="129"/>
      <c r="CP1001" s="129"/>
      <c r="CQ1001" s="129"/>
      <c r="CR1001" s="129"/>
      <c r="CS1001" s="129"/>
      <c r="CT1001" s="129"/>
      <c r="CU1001" s="129"/>
      <c r="CV1001" s="129"/>
      <c r="CW1001" s="129"/>
      <c r="CX1001" s="129"/>
      <c r="CY1001" s="129"/>
      <c r="CZ1001" s="129"/>
      <c r="DA1001" s="129"/>
      <c r="DB1001" s="129"/>
      <c r="DC1001" s="129"/>
      <c r="DD1001" s="129"/>
      <c r="DE1001" s="129"/>
      <c r="DF1001" s="129"/>
      <c r="DG1001" s="129"/>
      <c r="DH1001" s="129"/>
      <c r="DI1001" s="129"/>
      <c r="DJ1001" s="129"/>
      <c r="DK1001" s="129"/>
      <c r="DL1001" s="129"/>
      <c r="DM1001" s="129"/>
      <c r="DN1001" s="129"/>
      <c r="DO1001" s="129"/>
      <c r="DP1001" s="129"/>
      <c r="DQ1001" s="129"/>
      <c r="DR1001" s="129"/>
      <c r="DS1001" s="129"/>
      <c r="DT1001" s="129"/>
      <c r="DU1001" s="129"/>
      <c r="DV1001" s="129"/>
      <c r="DW1001" s="129"/>
      <c r="DX1001" s="129"/>
      <c r="DY1001" s="129"/>
      <c r="DZ1001" s="129"/>
      <c r="EA1001" s="129"/>
      <c r="EB1001" s="129"/>
      <c r="EC1001" s="129"/>
      <c r="ED1001" s="129"/>
      <c r="EE1001" s="129"/>
      <c r="EF1001" s="129"/>
      <c r="EG1001" s="129"/>
      <c r="EH1001" s="129"/>
      <c r="EI1001" s="129"/>
      <c r="EJ1001" s="129"/>
      <c r="EK1001" s="129"/>
      <c r="EL1001" s="129"/>
      <c r="EM1001" s="129"/>
      <c r="EN1001" s="129"/>
      <c r="EO1001" s="129"/>
      <c r="EP1001" s="129"/>
      <c r="EQ1001" s="129"/>
      <c r="ER1001" s="129"/>
      <c r="ES1001" s="129"/>
      <c r="ET1001" s="129"/>
      <c r="EU1001" s="129"/>
      <c r="EV1001" s="129"/>
      <c r="EW1001" s="129"/>
    </row>
    <row r="1002" spans="1:153" ht="19.5" customHeight="1">
      <c r="A1002" s="133" t="s">
        <v>1121</v>
      </c>
      <c r="B1002" s="126"/>
      <c r="C1002" s="126"/>
      <c r="D1002" s="126"/>
      <c r="E1002" s="126"/>
      <c r="F1002" s="137"/>
      <c r="G1002" s="126"/>
      <c r="H1002" s="126"/>
      <c r="I1002" s="126"/>
      <c r="J1002" s="126"/>
      <c r="K1002" s="126"/>
      <c r="L1002" s="126"/>
      <c r="M1002" s="126"/>
      <c r="N1002" s="126"/>
      <c r="O1002" s="126"/>
      <c r="P1002" s="126"/>
      <c r="Q1002" s="126"/>
      <c r="R1002" s="310" t="s">
        <v>3408</v>
      </c>
      <c r="S1002" s="310"/>
      <c r="T1002" s="311"/>
      <c r="U1002" s="294"/>
      <c r="V1002" s="312"/>
      <c r="W1002" s="313"/>
      <c r="X1002" s="313"/>
      <c r="Y1002" s="313"/>
      <c r="Z1002" s="313"/>
      <c r="AA1002" s="313"/>
      <c r="AB1002" s="313"/>
      <c r="AC1002" s="313"/>
      <c r="AD1002" s="313"/>
      <c r="AE1002" s="313"/>
      <c r="AF1002" s="314"/>
      <c r="AG1002" s="122"/>
      <c r="AH1002" s="115" t="s">
        <v>0</v>
      </c>
      <c r="AI1002" s="307"/>
      <c r="AJ1002" s="308"/>
      <c r="AK1002" s="308"/>
      <c r="AL1002" s="308"/>
      <c r="AM1002" s="308"/>
      <c r="AN1002" s="308"/>
      <c r="AO1002" s="308"/>
      <c r="AP1002" s="308"/>
      <c r="AQ1002" s="308"/>
      <c r="AR1002" s="308"/>
      <c r="AS1002" s="308"/>
      <c r="AT1002" s="308"/>
      <c r="AU1002" s="308"/>
      <c r="AV1002" s="327"/>
      <c r="AW1002" s="295"/>
      <c r="AX1002" s="312"/>
      <c r="AY1002" s="313"/>
      <c r="AZ1002" s="313"/>
      <c r="BA1002" s="313"/>
      <c r="BB1002" s="313"/>
      <c r="BC1002" s="313"/>
      <c r="BD1002" s="313"/>
      <c r="BE1002" s="313"/>
      <c r="BF1002" s="313"/>
      <c r="BG1002" s="313"/>
      <c r="BH1002" s="314"/>
      <c r="BI1002" s="122"/>
      <c r="BJ1002" s="115" t="s">
        <v>2</v>
      </c>
      <c r="BK1002" s="200"/>
      <c r="BL1002" s="130" t="str">
        <f>IF(BM1002&lt;&gt;"","●","")</f>
        <v/>
      </c>
      <c r="BM1002" s="132" t="str">
        <f>IF(OR(AND(OR(V1002=0,V1002=""),AX1002&gt;0),AND(V1002&gt;0,OR(AX1002=0,AX1002=""))),"「レセプト件数」、「算定回数」のいずれかが「0」か「空白」となっていますが、それ以外が1以上となっています。正しいレセプト件数・算定回数をご記入ください。",IF(OR(V1002&gt;AX1002),"「算定回数」が「レセプト件数」よりも小さくなっています。算定レセプトにおける算定回数をご記入ください。",""))</f>
        <v/>
      </c>
      <c r="BN1002" s="129"/>
      <c r="BO1002" s="129"/>
      <c r="BP1002" s="129"/>
      <c r="BQ1002" s="129"/>
      <c r="BR1002" s="129"/>
      <c r="BS1002" s="129"/>
      <c r="BT1002" s="129"/>
      <c r="BU1002" s="129"/>
      <c r="BV1002" s="129"/>
      <c r="BW1002" s="129"/>
      <c r="BX1002" s="129"/>
      <c r="BY1002" s="129"/>
      <c r="BZ1002" s="129"/>
      <c r="CA1002" s="129"/>
      <c r="CB1002" s="129"/>
      <c r="CC1002" s="129"/>
      <c r="CD1002" s="129"/>
      <c r="CE1002" s="129"/>
      <c r="CF1002" s="129"/>
      <c r="CG1002" s="129"/>
      <c r="CH1002" s="129"/>
      <c r="CI1002" s="129"/>
      <c r="CJ1002" s="129"/>
      <c r="CK1002" s="129"/>
      <c r="CL1002" s="129"/>
      <c r="CM1002" s="129"/>
      <c r="CN1002" s="129"/>
      <c r="CO1002" s="129"/>
      <c r="CP1002" s="129"/>
      <c r="CQ1002" s="129"/>
      <c r="CR1002" s="129"/>
      <c r="CS1002" s="129"/>
      <c r="CT1002" s="129"/>
      <c r="CU1002" s="129"/>
      <c r="CV1002" s="131"/>
      <c r="CW1002" s="131"/>
      <c r="CX1002" s="131"/>
      <c r="CY1002" s="129"/>
      <c r="CZ1002" s="129"/>
      <c r="DA1002" s="129"/>
      <c r="DB1002" s="129"/>
      <c r="DC1002" s="129"/>
      <c r="DD1002" s="129"/>
      <c r="DE1002" s="129"/>
      <c r="DF1002" s="129"/>
      <c r="DG1002" s="129"/>
      <c r="DH1002" s="129"/>
      <c r="DI1002" s="129"/>
      <c r="DJ1002" s="129"/>
      <c r="DK1002" s="129"/>
      <c r="DL1002" s="129"/>
      <c r="DM1002" s="129"/>
      <c r="DN1002" s="129"/>
      <c r="DO1002" s="129"/>
      <c r="DP1002" s="129"/>
      <c r="DQ1002" s="129"/>
      <c r="DR1002" s="129"/>
      <c r="DS1002" s="129"/>
      <c r="DT1002" s="129"/>
      <c r="DU1002" s="129"/>
      <c r="DV1002" s="129"/>
      <c r="DW1002" s="129"/>
      <c r="DX1002" s="129"/>
      <c r="DY1002" s="129"/>
      <c r="DZ1002" s="129"/>
      <c r="EA1002" s="129"/>
      <c r="EB1002" s="129"/>
      <c r="EC1002" s="129"/>
      <c r="ED1002" s="129"/>
      <c r="EE1002" s="129"/>
      <c r="EF1002" s="129"/>
      <c r="EG1002" s="129"/>
      <c r="EH1002" s="129"/>
      <c r="EI1002" s="129"/>
      <c r="EJ1002" s="129"/>
      <c r="EK1002" s="129"/>
      <c r="EL1002" s="129"/>
      <c r="EM1002" s="129"/>
      <c r="EN1002" s="129"/>
      <c r="EO1002" s="129"/>
      <c r="EP1002" s="129"/>
      <c r="EQ1002" s="129"/>
      <c r="ER1002" s="129"/>
      <c r="ES1002" s="129"/>
      <c r="ET1002" s="129"/>
      <c r="EU1002" s="129"/>
      <c r="EV1002" s="129"/>
      <c r="EW1002" s="129"/>
    </row>
    <row r="1003" spans="1:153" ht="2.25" customHeight="1" thickBot="1">
      <c r="A1003" s="133"/>
      <c r="B1003" s="126"/>
      <c r="C1003" s="126"/>
      <c r="D1003" s="126"/>
      <c r="E1003" s="126"/>
      <c r="F1003" s="137"/>
      <c r="G1003" s="126"/>
      <c r="H1003" s="126"/>
      <c r="I1003" s="126"/>
      <c r="J1003" s="126"/>
      <c r="K1003" s="126"/>
      <c r="L1003" s="126"/>
      <c r="M1003" s="126"/>
      <c r="N1003" s="126"/>
      <c r="O1003" s="126"/>
      <c r="P1003" s="126"/>
      <c r="Q1003" s="126"/>
      <c r="R1003" s="126"/>
      <c r="S1003" s="126"/>
      <c r="T1003" s="126"/>
      <c r="U1003" s="299"/>
      <c r="V1003" s="298"/>
      <c r="W1003" s="298"/>
      <c r="X1003" s="298"/>
      <c r="Y1003" s="298"/>
      <c r="Z1003" s="298"/>
      <c r="AA1003" s="298"/>
      <c r="AB1003" s="298"/>
      <c r="AC1003" s="298"/>
      <c r="AD1003" s="298"/>
      <c r="AE1003" s="298"/>
      <c r="AF1003" s="298"/>
      <c r="AG1003" s="121"/>
      <c r="AH1003" s="116"/>
      <c r="AI1003" s="307"/>
      <c r="AJ1003" s="308"/>
      <c r="AK1003" s="308"/>
      <c r="AL1003" s="308"/>
      <c r="AM1003" s="308"/>
      <c r="AN1003" s="308"/>
      <c r="AO1003" s="308"/>
      <c r="AP1003" s="308"/>
      <c r="AQ1003" s="308"/>
      <c r="AR1003" s="308"/>
      <c r="AS1003" s="308"/>
      <c r="AT1003" s="308"/>
      <c r="AU1003" s="308"/>
      <c r="AV1003" s="327"/>
      <c r="AW1003" s="298"/>
      <c r="AX1003" s="298"/>
      <c r="AY1003" s="298"/>
      <c r="AZ1003" s="298"/>
      <c r="BA1003" s="298"/>
      <c r="BB1003" s="298"/>
      <c r="BC1003" s="298"/>
      <c r="BD1003" s="298"/>
      <c r="BE1003" s="298"/>
      <c r="BF1003" s="298"/>
      <c r="BG1003" s="298"/>
      <c r="BH1003" s="298"/>
      <c r="BI1003" s="121"/>
      <c r="BJ1003" s="116"/>
      <c r="BK1003" s="200"/>
      <c r="BL1003" s="129"/>
      <c r="BM1003" s="160"/>
      <c r="BN1003" s="129"/>
      <c r="BO1003" s="129"/>
      <c r="BP1003" s="129"/>
      <c r="BQ1003" s="129"/>
      <c r="BR1003" s="129"/>
      <c r="BS1003" s="129"/>
      <c r="BT1003" s="129"/>
      <c r="BU1003" s="129"/>
      <c r="BV1003" s="129"/>
      <c r="BW1003" s="129"/>
      <c r="BX1003" s="129"/>
      <c r="BY1003" s="129"/>
      <c r="BZ1003" s="129"/>
      <c r="CA1003" s="129"/>
      <c r="CB1003" s="129"/>
      <c r="CC1003" s="129"/>
      <c r="CD1003" s="129"/>
      <c r="CE1003" s="129"/>
      <c r="CF1003" s="129"/>
      <c r="CG1003" s="129"/>
      <c r="CH1003" s="129"/>
      <c r="CI1003" s="129"/>
      <c r="CJ1003" s="129"/>
      <c r="CK1003" s="129"/>
      <c r="CL1003" s="129"/>
      <c r="CM1003" s="129"/>
      <c r="CN1003" s="129"/>
      <c r="CO1003" s="129"/>
      <c r="CP1003" s="129"/>
      <c r="CQ1003" s="129"/>
      <c r="CR1003" s="129"/>
      <c r="CS1003" s="129"/>
      <c r="CT1003" s="129"/>
      <c r="CU1003" s="129"/>
      <c r="CV1003" s="129"/>
      <c r="CW1003" s="129"/>
      <c r="CX1003" s="129"/>
      <c r="CY1003" s="129"/>
      <c r="CZ1003" s="129"/>
      <c r="DA1003" s="129"/>
      <c r="DB1003" s="129"/>
      <c r="DC1003" s="129"/>
      <c r="DD1003" s="129"/>
      <c r="DE1003" s="129"/>
      <c r="DF1003" s="129"/>
      <c r="DG1003" s="129"/>
      <c r="DH1003" s="129"/>
      <c r="DI1003" s="129"/>
      <c r="DJ1003" s="129"/>
      <c r="DK1003" s="129"/>
      <c r="DL1003" s="129"/>
      <c r="DM1003" s="129"/>
      <c r="DN1003" s="129"/>
      <c r="DO1003" s="129"/>
      <c r="DP1003" s="129"/>
      <c r="DQ1003" s="129"/>
      <c r="DR1003" s="129"/>
      <c r="DS1003" s="129"/>
      <c r="DT1003" s="129"/>
      <c r="DU1003" s="129"/>
      <c r="DV1003" s="129"/>
      <c r="DW1003" s="129"/>
      <c r="DX1003" s="129"/>
      <c r="DY1003" s="129"/>
      <c r="DZ1003" s="129"/>
      <c r="EA1003" s="129"/>
      <c r="EB1003" s="129"/>
      <c r="EC1003" s="129"/>
      <c r="ED1003" s="129"/>
      <c r="EE1003" s="129"/>
      <c r="EF1003" s="129"/>
      <c r="EG1003" s="129"/>
      <c r="EH1003" s="129"/>
      <c r="EI1003" s="129"/>
      <c r="EJ1003" s="129"/>
      <c r="EK1003" s="129"/>
      <c r="EL1003" s="129"/>
      <c r="EM1003" s="129"/>
      <c r="EN1003" s="129"/>
      <c r="EO1003" s="129"/>
      <c r="EP1003" s="129"/>
      <c r="EQ1003" s="129"/>
      <c r="ER1003" s="129"/>
      <c r="ES1003" s="129"/>
      <c r="ET1003" s="129"/>
      <c r="EU1003" s="129"/>
      <c r="EV1003" s="129"/>
      <c r="EW1003" s="129"/>
    </row>
    <row r="1004" spans="1:153" ht="2.25" customHeight="1">
      <c r="A1004" s="135"/>
      <c r="B1004" s="291"/>
      <c r="C1004" s="291"/>
      <c r="D1004" s="291"/>
      <c r="E1004" s="291"/>
      <c r="F1004" s="136"/>
      <c r="G1004" s="291"/>
      <c r="H1004" s="291"/>
      <c r="I1004" s="291"/>
      <c r="J1004" s="291"/>
      <c r="K1004" s="291"/>
      <c r="L1004" s="291"/>
      <c r="M1004" s="291"/>
      <c r="N1004" s="291"/>
      <c r="O1004" s="291"/>
      <c r="P1004" s="291"/>
      <c r="Q1004" s="291"/>
      <c r="R1004" s="291"/>
      <c r="S1004" s="291"/>
      <c r="T1004" s="291"/>
      <c r="U1004" s="296"/>
      <c r="V1004" s="297"/>
      <c r="W1004" s="297"/>
      <c r="X1004" s="297"/>
      <c r="Y1004" s="297"/>
      <c r="Z1004" s="297"/>
      <c r="AA1004" s="297"/>
      <c r="AB1004" s="297"/>
      <c r="AC1004" s="297"/>
      <c r="AD1004" s="297"/>
      <c r="AE1004" s="297"/>
      <c r="AF1004" s="297"/>
      <c r="AG1004" s="117"/>
      <c r="AH1004" s="114"/>
      <c r="AI1004" s="341"/>
      <c r="AJ1004" s="342"/>
      <c r="AK1004" s="342"/>
      <c r="AL1004" s="342"/>
      <c r="AM1004" s="342"/>
      <c r="AN1004" s="342"/>
      <c r="AO1004" s="342"/>
      <c r="AP1004" s="342"/>
      <c r="AQ1004" s="342"/>
      <c r="AR1004" s="342"/>
      <c r="AS1004" s="342"/>
      <c r="AT1004" s="342"/>
      <c r="AU1004" s="342"/>
      <c r="AV1004" s="342"/>
      <c r="AW1004" s="343"/>
      <c r="AX1004" s="343"/>
      <c r="AY1004" s="343"/>
      <c r="AZ1004" s="343"/>
      <c r="BA1004" s="343"/>
      <c r="BB1004" s="343"/>
      <c r="BC1004" s="343"/>
      <c r="BD1004" s="343"/>
      <c r="BE1004" s="343"/>
      <c r="BF1004" s="343"/>
      <c r="BG1004" s="343"/>
      <c r="BH1004" s="343"/>
      <c r="BI1004" s="343"/>
      <c r="BJ1004" s="344"/>
      <c r="BK1004" s="200"/>
      <c r="BL1004" s="129"/>
      <c r="BM1004" s="160"/>
      <c r="BN1004" s="129"/>
      <c r="BO1004" s="129"/>
      <c r="BP1004" s="129"/>
      <c r="BQ1004" s="129"/>
      <c r="BR1004" s="129"/>
      <c r="BS1004" s="129"/>
      <c r="BT1004" s="129"/>
      <c r="BU1004" s="129"/>
      <c r="BV1004" s="129"/>
      <c r="BW1004" s="129"/>
      <c r="BX1004" s="129"/>
      <c r="BY1004" s="129"/>
      <c r="BZ1004" s="129"/>
      <c r="CA1004" s="129"/>
      <c r="CB1004" s="129"/>
      <c r="CC1004" s="129"/>
      <c r="CD1004" s="129"/>
      <c r="CE1004" s="129"/>
      <c r="CF1004" s="129"/>
      <c r="CG1004" s="129"/>
      <c r="CH1004" s="129"/>
      <c r="CI1004" s="129"/>
      <c r="CJ1004" s="129"/>
      <c r="CK1004" s="129"/>
      <c r="CL1004" s="129"/>
      <c r="CM1004" s="129"/>
      <c r="CN1004" s="129"/>
      <c r="CO1004" s="129"/>
      <c r="CP1004" s="129"/>
      <c r="CQ1004" s="129"/>
      <c r="CR1004" s="129"/>
      <c r="CS1004" s="129"/>
      <c r="CT1004" s="129"/>
      <c r="CU1004" s="129"/>
      <c r="CV1004" s="129"/>
      <c r="CW1004" s="129"/>
      <c r="CX1004" s="129"/>
      <c r="CY1004" s="129"/>
      <c r="CZ1004" s="129"/>
      <c r="DA1004" s="129"/>
      <c r="DB1004" s="129"/>
      <c r="DC1004" s="129"/>
      <c r="DD1004" s="129"/>
      <c r="DE1004" s="129"/>
      <c r="DF1004" s="129"/>
      <c r="DG1004" s="129"/>
      <c r="DH1004" s="129"/>
      <c r="DI1004" s="129"/>
      <c r="DJ1004" s="129"/>
      <c r="DK1004" s="129"/>
      <c r="DL1004" s="129"/>
      <c r="DM1004" s="129"/>
      <c r="DN1004" s="129"/>
      <c r="DO1004" s="129"/>
      <c r="DP1004" s="129"/>
      <c r="DQ1004" s="129"/>
      <c r="DR1004" s="129"/>
      <c r="DS1004" s="129"/>
      <c r="DT1004" s="129"/>
      <c r="DU1004" s="129"/>
      <c r="DV1004" s="129"/>
      <c r="DW1004" s="129"/>
      <c r="DX1004" s="129"/>
      <c r="DY1004" s="129"/>
      <c r="DZ1004" s="129"/>
      <c r="EA1004" s="129"/>
      <c r="EB1004" s="129"/>
      <c r="EC1004" s="129"/>
      <c r="ED1004" s="129"/>
      <c r="EE1004" s="129"/>
      <c r="EF1004" s="129"/>
      <c r="EG1004" s="129"/>
      <c r="EH1004" s="129"/>
      <c r="EI1004" s="129"/>
      <c r="EJ1004" s="129"/>
      <c r="EK1004" s="129"/>
      <c r="EL1004" s="129"/>
      <c r="EM1004" s="129"/>
      <c r="EN1004" s="129"/>
      <c r="EO1004" s="129"/>
      <c r="EP1004" s="129"/>
      <c r="EQ1004" s="129"/>
      <c r="ER1004" s="129"/>
      <c r="ES1004" s="129"/>
      <c r="ET1004" s="129"/>
      <c r="EU1004" s="129"/>
      <c r="EV1004" s="129"/>
      <c r="EW1004" s="129"/>
    </row>
    <row r="1005" spans="1:153" ht="19.5" customHeight="1">
      <c r="A1005" s="133" t="s">
        <v>1122</v>
      </c>
      <c r="B1005" s="126"/>
      <c r="C1005" s="126"/>
      <c r="D1005" s="126"/>
      <c r="E1005" s="126"/>
      <c r="F1005" s="137"/>
      <c r="G1005" s="126"/>
      <c r="H1005" s="126"/>
      <c r="I1005" s="126"/>
      <c r="J1005" s="126"/>
      <c r="K1005" s="126"/>
      <c r="L1005" s="126"/>
      <c r="M1005" s="126"/>
      <c r="N1005" s="126"/>
      <c r="O1005" s="126"/>
      <c r="P1005" s="126"/>
      <c r="Q1005" s="126"/>
      <c r="R1005" s="310" t="s">
        <v>3409</v>
      </c>
      <c r="S1005" s="310"/>
      <c r="T1005" s="311"/>
      <c r="U1005" s="294"/>
      <c r="V1005" s="312"/>
      <c r="W1005" s="313"/>
      <c r="X1005" s="313"/>
      <c r="Y1005" s="313"/>
      <c r="Z1005" s="313"/>
      <c r="AA1005" s="313"/>
      <c r="AB1005" s="313"/>
      <c r="AC1005" s="313"/>
      <c r="AD1005" s="313"/>
      <c r="AE1005" s="313"/>
      <c r="AF1005" s="314"/>
      <c r="AG1005" s="122"/>
      <c r="AH1005" s="115" t="s">
        <v>0</v>
      </c>
      <c r="AI1005" s="341"/>
      <c r="AJ1005" s="342"/>
      <c r="AK1005" s="342"/>
      <c r="AL1005" s="342"/>
      <c r="AM1005" s="342"/>
      <c r="AN1005" s="342"/>
      <c r="AO1005" s="342"/>
      <c r="AP1005" s="342"/>
      <c r="AQ1005" s="342"/>
      <c r="AR1005" s="342"/>
      <c r="AS1005" s="342"/>
      <c r="AT1005" s="342"/>
      <c r="AU1005" s="342"/>
      <c r="AV1005" s="342"/>
      <c r="AW1005" s="342"/>
      <c r="AX1005" s="342"/>
      <c r="AY1005" s="342"/>
      <c r="AZ1005" s="342"/>
      <c r="BA1005" s="342"/>
      <c r="BB1005" s="342"/>
      <c r="BC1005" s="342"/>
      <c r="BD1005" s="342"/>
      <c r="BE1005" s="342"/>
      <c r="BF1005" s="342"/>
      <c r="BG1005" s="342"/>
      <c r="BH1005" s="342"/>
      <c r="BI1005" s="342"/>
      <c r="BJ1005" s="345"/>
      <c r="BK1005" s="200"/>
      <c r="BL1005" s="130" t="str">
        <f>IF(BM1005&lt;&gt;"","●","")</f>
        <v/>
      </c>
      <c r="BM1005" s="132"/>
      <c r="BN1005" s="129"/>
      <c r="BO1005" s="129"/>
      <c r="BP1005" s="129"/>
      <c r="BQ1005" s="129"/>
      <c r="BR1005" s="129"/>
      <c r="BS1005" s="129"/>
      <c r="BT1005" s="129"/>
      <c r="BU1005" s="129"/>
      <c r="BV1005" s="129"/>
      <c r="BW1005" s="129"/>
      <c r="BX1005" s="129"/>
      <c r="BY1005" s="129"/>
      <c r="BZ1005" s="129"/>
      <c r="CA1005" s="129"/>
      <c r="CB1005" s="129"/>
      <c r="CC1005" s="129"/>
      <c r="CD1005" s="129"/>
      <c r="CE1005" s="129"/>
      <c r="CF1005" s="129"/>
      <c r="CG1005" s="129"/>
      <c r="CH1005" s="129"/>
      <c r="CI1005" s="129"/>
      <c r="CJ1005" s="129"/>
      <c r="CK1005" s="129"/>
      <c r="CL1005" s="129"/>
      <c r="CM1005" s="129"/>
      <c r="CN1005" s="129"/>
      <c r="CO1005" s="129"/>
      <c r="CP1005" s="129"/>
      <c r="CQ1005" s="129"/>
      <c r="CR1005" s="129"/>
      <c r="CS1005" s="129"/>
      <c r="CT1005" s="129"/>
      <c r="CU1005" s="129"/>
      <c r="CV1005" s="131"/>
      <c r="CW1005" s="131"/>
      <c r="CX1005" s="131"/>
      <c r="CY1005" s="129"/>
      <c r="CZ1005" s="129"/>
      <c r="DA1005" s="129"/>
      <c r="DB1005" s="129"/>
      <c r="DC1005" s="129"/>
      <c r="DD1005" s="129"/>
      <c r="DE1005" s="129"/>
      <c r="DF1005" s="129"/>
      <c r="DG1005" s="129"/>
      <c r="DH1005" s="129"/>
      <c r="DI1005" s="129"/>
      <c r="DJ1005" s="129"/>
      <c r="DK1005" s="129"/>
      <c r="DL1005" s="129"/>
      <c r="DM1005" s="129"/>
      <c r="DN1005" s="129"/>
      <c r="DO1005" s="129"/>
      <c r="DP1005" s="129"/>
      <c r="DQ1005" s="129"/>
      <c r="DR1005" s="129"/>
      <c r="DS1005" s="129"/>
      <c r="DT1005" s="129"/>
      <c r="DU1005" s="129"/>
      <c r="DV1005" s="129"/>
      <c r="DW1005" s="129"/>
      <c r="DX1005" s="129"/>
      <c r="DY1005" s="129"/>
      <c r="DZ1005" s="129"/>
      <c r="EA1005" s="129"/>
      <c r="EB1005" s="129"/>
      <c r="EC1005" s="129"/>
      <c r="ED1005" s="129"/>
      <c r="EE1005" s="129"/>
      <c r="EF1005" s="129"/>
      <c r="EG1005" s="129"/>
      <c r="EH1005" s="129"/>
      <c r="EI1005" s="129"/>
      <c r="EJ1005" s="129"/>
      <c r="EK1005" s="129"/>
      <c r="EL1005" s="129"/>
      <c r="EM1005" s="129"/>
      <c r="EN1005" s="129"/>
      <c r="EO1005" s="129"/>
      <c r="EP1005" s="129"/>
      <c r="EQ1005" s="129"/>
      <c r="ER1005" s="129"/>
      <c r="ES1005" s="129"/>
      <c r="ET1005" s="129"/>
      <c r="EU1005" s="129"/>
      <c r="EV1005" s="129"/>
      <c r="EW1005" s="129"/>
    </row>
    <row r="1006" spans="1:153" ht="2.25" customHeight="1" thickBot="1">
      <c r="A1006" s="133"/>
      <c r="B1006" s="126"/>
      <c r="C1006" s="126"/>
      <c r="D1006" s="126"/>
      <c r="E1006" s="126"/>
      <c r="F1006" s="137"/>
      <c r="G1006" s="126"/>
      <c r="H1006" s="126"/>
      <c r="I1006" s="126"/>
      <c r="J1006" s="126"/>
      <c r="K1006" s="126"/>
      <c r="L1006" s="126"/>
      <c r="M1006" s="126"/>
      <c r="N1006" s="126"/>
      <c r="O1006" s="126"/>
      <c r="P1006" s="126"/>
      <c r="Q1006" s="126"/>
      <c r="R1006" s="126"/>
      <c r="S1006" s="126"/>
      <c r="T1006" s="126"/>
      <c r="U1006" s="299"/>
      <c r="V1006" s="298"/>
      <c r="W1006" s="298"/>
      <c r="X1006" s="298"/>
      <c r="Y1006" s="298"/>
      <c r="Z1006" s="298"/>
      <c r="AA1006" s="298"/>
      <c r="AB1006" s="298"/>
      <c r="AC1006" s="298"/>
      <c r="AD1006" s="298"/>
      <c r="AE1006" s="298"/>
      <c r="AF1006" s="298"/>
      <c r="AG1006" s="121"/>
      <c r="AH1006" s="116"/>
      <c r="AI1006" s="341"/>
      <c r="AJ1006" s="342"/>
      <c r="AK1006" s="342"/>
      <c r="AL1006" s="342"/>
      <c r="AM1006" s="342"/>
      <c r="AN1006" s="342"/>
      <c r="AO1006" s="342"/>
      <c r="AP1006" s="342"/>
      <c r="AQ1006" s="342"/>
      <c r="AR1006" s="342"/>
      <c r="AS1006" s="342"/>
      <c r="AT1006" s="342"/>
      <c r="AU1006" s="342"/>
      <c r="AV1006" s="342"/>
      <c r="AW1006" s="353"/>
      <c r="AX1006" s="353"/>
      <c r="AY1006" s="353"/>
      <c r="AZ1006" s="353"/>
      <c r="BA1006" s="353"/>
      <c r="BB1006" s="353"/>
      <c r="BC1006" s="353"/>
      <c r="BD1006" s="353"/>
      <c r="BE1006" s="353"/>
      <c r="BF1006" s="353"/>
      <c r="BG1006" s="353"/>
      <c r="BH1006" s="353"/>
      <c r="BI1006" s="353"/>
      <c r="BJ1006" s="361"/>
      <c r="BK1006" s="200"/>
      <c r="BL1006" s="129"/>
      <c r="BM1006" s="160"/>
      <c r="BN1006" s="129"/>
      <c r="BO1006" s="129"/>
      <c r="BP1006" s="129"/>
      <c r="BQ1006" s="129"/>
      <c r="BR1006" s="129"/>
      <c r="BS1006" s="129"/>
      <c r="BT1006" s="129"/>
      <c r="BU1006" s="129"/>
      <c r="BV1006" s="129"/>
      <c r="BW1006" s="129"/>
      <c r="BX1006" s="129"/>
      <c r="BY1006" s="129"/>
      <c r="BZ1006" s="129"/>
      <c r="CA1006" s="129"/>
      <c r="CB1006" s="129"/>
      <c r="CC1006" s="129"/>
      <c r="CD1006" s="129"/>
      <c r="CE1006" s="129"/>
      <c r="CF1006" s="129"/>
      <c r="CG1006" s="129"/>
      <c r="CH1006" s="129"/>
      <c r="CI1006" s="129"/>
      <c r="CJ1006" s="129"/>
      <c r="CK1006" s="129"/>
      <c r="CL1006" s="129"/>
      <c r="CM1006" s="129"/>
      <c r="CN1006" s="129"/>
      <c r="CO1006" s="129"/>
      <c r="CP1006" s="129"/>
      <c r="CQ1006" s="129"/>
      <c r="CR1006" s="129"/>
      <c r="CS1006" s="129"/>
      <c r="CT1006" s="129"/>
      <c r="CU1006" s="129"/>
      <c r="CV1006" s="129"/>
      <c r="CW1006" s="129"/>
      <c r="CX1006" s="129"/>
      <c r="CY1006" s="129"/>
      <c r="CZ1006" s="129"/>
      <c r="DA1006" s="129"/>
      <c r="DB1006" s="129"/>
      <c r="DC1006" s="129"/>
      <c r="DD1006" s="129"/>
      <c r="DE1006" s="129"/>
      <c r="DF1006" s="129"/>
      <c r="DG1006" s="129"/>
      <c r="DH1006" s="129"/>
      <c r="DI1006" s="129"/>
      <c r="DJ1006" s="129"/>
      <c r="DK1006" s="129"/>
      <c r="DL1006" s="129"/>
      <c r="DM1006" s="129"/>
      <c r="DN1006" s="129"/>
      <c r="DO1006" s="129"/>
      <c r="DP1006" s="129"/>
      <c r="DQ1006" s="129"/>
      <c r="DR1006" s="129"/>
      <c r="DS1006" s="129"/>
      <c r="DT1006" s="129"/>
      <c r="DU1006" s="129"/>
      <c r="DV1006" s="129"/>
      <c r="DW1006" s="129"/>
      <c r="DX1006" s="129"/>
      <c r="DY1006" s="129"/>
      <c r="DZ1006" s="129"/>
      <c r="EA1006" s="129"/>
      <c r="EB1006" s="129"/>
      <c r="EC1006" s="129"/>
      <c r="ED1006" s="129"/>
      <c r="EE1006" s="129"/>
      <c r="EF1006" s="129"/>
      <c r="EG1006" s="129"/>
      <c r="EH1006" s="129"/>
      <c r="EI1006" s="129"/>
      <c r="EJ1006" s="129"/>
      <c r="EK1006" s="129"/>
      <c r="EL1006" s="129"/>
      <c r="EM1006" s="129"/>
      <c r="EN1006" s="129"/>
      <c r="EO1006" s="129"/>
      <c r="EP1006" s="129"/>
      <c r="EQ1006" s="129"/>
      <c r="ER1006" s="129"/>
      <c r="ES1006" s="129"/>
      <c r="ET1006" s="129"/>
      <c r="EU1006" s="129"/>
      <c r="EV1006" s="129"/>
      <c r="EW1006" s="129"/>
    </row>
    <row r="1007" spans="1:153" ht="2.25" customHeight="1">
      <c r="A1007" s="135"/>
      <c r="B1007" s="291"/>
      <c r="C1007" s="291"/>
      <c r="D1007" s="291"/>
      <c r="E1007" s="291"/>
      <c r="F1007" s="136"/>
      <c r="G1007" s="291"/>
      <c r="H1007" s="291"/>
      <c r="I1007" s="291"/>
      <c r="J1007" s="291"/>
      <c r="K1007" s="291"/>
      <c r="L1007" s="291"/>
      <c r="M1007" s="291"/>
      <c r="N1007" s="291"/>
      <c r="O1007" s="291"/>
      <c r="P1007" s="291"/>
      <c r="Q1007" s="291"/>
      <c r="R1007" s="291"/>
      <c r="S1007" s="291"/>
      <c r="T1007" s="291"/>
      <c r="U1007" s="296"/>
      <c r="V1007" s="297"/>
      <c r="W1007" s="297"/>
      <c r="X1007" s="297"/>
      <c r="Y1007" s="297"/>
      <c r="Z1007" s="297"/>
      <c r="AA1007" s="297"/>
      <c r="AB1007" s="297"/>
      <c r="AC1007" s="297"/>
      <c r="AD1007" s="297"/>
      <c r="AE1007" s="297"/>
      <c r="AF1007" s="297"/>
      <c r="AG1007" s="117"/>
      <c r="AH1007" s="114"/>
      <c r="AI1007" s="358"/>
      <c r="AJ1007" s="359"/>
      <c r="AK1007" s="359"/>
      <c r="AL1007" s="359"/>
      <c r="AM1007" s="359"/>
      <c r="AN1007" s="359"/>
      <c r="AO1007" s="359"/>
      <c r="AP1007" s="359"/>
      <c r="AQ1007" s="359"/>
      <c r="AR1007" s="359"/>
      <c r="AS1007" s="359"/>
      <c r="AT1007" s="359"/>
      <c r="AU1007" s="359"/>
      <c r="AV1007" s="374"/>
      <c r="AW1007" s="297"/>
      <c r="AX1007" s="297"/>
      <c r="AY1007" s="297"/>
      <c r="AZ1007" s="297"/>
      <c r="BA1007" s="297"/>
      <c r="BB1007" s="297"/>
      <c r="BC1007" s="297"/>
      <c r="BD1007" s="297"/>
      <c r="BE1007" s="297"/>
      <c r="BF1007" s="297"/>
      <c r="BG1007" s="297"/>
      <c r="BH1007" s="297"/>
      <c r="BI1007" s="117"/>
      <c r="BJ1007" s="114"/>
      <c r="BK1007" s="200"/>
      <c r="BL1007" s="129"/>
      <c r="BM1007" s="160"/>
      <c r="BN1007" s="129"/>
      <c r="BO1007" s="129"/>
      <c r="BP1007" s="129"/>
      <c r="BQ1007" s="129"/>
      <c r="BR1007" s="129"/>
      <c r="BS1007" s="129"/>
      <c r="BT1007" s="129"/>
      <c r="BU1007" s="129"/>
      <c r="BV1007" s="129"/>
      <c r="BW1007" s="129"/>
      <c r="BX1007" s="129"/>
      <c r="BY1007" s="129"/>
      <c r="BZ1007" s="129"/>
      <c r="CA1007" s="129"/>
      <c r="CB1007" s="129"/>
      <c r="CC1007" s="129"/>
      <c r="CD1007" s="129"/>
      <c r="CE1007" s="129"/>
      <c r="CF1007" s="129"/>
      <c r="CG1007" s="129"/>
      <c r="CH1007" s="129"/>
      <c r="CI1007" s="129"/>
      <c r="CJ1007" s="129"/>
      <c r="CK1007" s="129"/>
      <c r="CL1007" s="129"/>
      <c r="CM1007" s="129"/>
      <c r="CN1007" s="129"/>
      <c r="CO1007" s="129"/>
      <c r="CP1007" s="129"/>
      <c r="CQ1007" s="129"/>
      <c r="CR1007" s="129"/>
      <c r="CS1007" s="129"/>
      <c r="CT1007" s="129"/>
      <c r="CU1007" s="129"/>
      <c r="CV1007" s="129"/>
      <c r="CW1007" s="129"/>
      <c r="CX1007" s="129"/>
      <c r="CY1007" s="129"/>
      <c r="CZ1007" s="129"/>
      <c r="DA1007" s="129"/>
      <c r="DB1007" s="129"/>
      <c r="DC1007" s="129"/>
      <c r="DD1007" s="129"/>
      <c r="DE1007" s="129"/>
      <c r="DF1007" s="129"/>
      <c r="DG1007" s="129"/>
      <c r="DH1007" s="129"/>
      <c r="DI1007" s="129"/>
      <c r="DJ1007" s="129"/>
      <c r="DK1007" s="129"/>
      <c r="DL1007" s="129"/>
      <c r="DM1007" s="129"/>
      <c r="DN1007" s="129"/>
      <c r="DO1007" s="129"/>
      <c r="DP1007" s="129"/>
      <c r="DQ1007" s="129"/>
      <c r="DR1007" s="129"/>
      <c r="DS1007" s="129"/>
      <c r="DT1007" s="129"/>
      <c r="DU1007" s="129"/>
      <c r="DV1007" s="129"/>
      <c r="DW1007" s="129"/>
      <c r="DX1007" s="129"/>
      <c r="DY1007" s="129"/>
      <c r="DZ1007" s="129"/>
      <c r="EA1007" s="129"/>
      <c r="EB1007" s="129"/>
      <c r="EC1007" s="129"/>
      <c r="ED1007" s="129"/>
      <c r="EE1007" s="129"/>
      <c r="EF1007" s="129"/>
      <c r="EG1007" s="129"/>
      <c r="EH1007" s="129"/>
      <c r="EI1007" s="129"/>
      <c r="EJ1007" s="129"/>
      <c r="EK1007" s="129"/>
      <c r="EL1007" s="129"/>
      <c r="EM1007" s="129"/>
      <c r="EN1007" s="129"/>
      <c r="EO1007" s="129"/>
      <c r="EP1007" s="129"/>
      <c r="EQ1007" s="129"/>
      <c r="ER1007" s="129"/>
      <c r="ES1007" s="129"/>
      <c r="ET1007" s="129"/>
      <c r="EU1007" s="129"/>
      <c r="EV1007" s="129"/>
      <c r="EW1007" s="129"/>
    </row>
    <row r="1008" spans="1:153" ht="19.5" customHeight="1">
      <c r="A1008" s="133" t="s">
        <v>1123</v>
      </c>
      <c r="B1008" s="126"/>
      <c r="C1008" s="126"/>
      <c r="D1008" s="126"/>
      <c r="E1008" s="126"/>
      <c r="F1008" s="137"/>
      <c r="G1008" s="126"/>
      <c r="H1008" s="126"/>
      <c r="I1008" s="126"/>
      <c r="J1008" s="126"/>
      <c r="K1008" s="126"/>
      <c r="L1008" s="126"/>
      <c r="M1008" s="126"/>
      <c r="N1008" s="126"/>
      <c r="O1008" s="126"/>
      <c r="P1008" s="126"/>
      <c r="Q1008" s="126"/>
      <c r="R1008" s="310" t="s">
        <v>3410</v>
      </c>
      <c r="S1008" s="310"/>
      <c r="T1008" s="311"/>
      <c r="U1008" s="294"/>
      <c r="V1008" s="312"/>
      <c r="W1008" s="313"/>
      <c r="X1008" s="313"/>
      <c r="Y1008" s="313"/>
      <c r="Z1008" s="313"/>
      <c r="AA1008" s="313"/>
      <c r="AB1008" s="313"/>
      <c r="AC1008" s="313"/>
      <c r="AD1008" s="313"/>
      <c r="AE1008" s="313"/>
      <c r="AF1008" s="314"/>
      <c r="AG1008" s="122"/>
      <c r="AH1008" s="115" t="s">
        <v>0</v>
      </c>
      <c r="AI1008" s="341"/>
      <c r="AJ1008" s="342"/>
      <c r="AK1008" s="342"/>
      <c r="AL1008" s="342"/>
      <c r="AM1008" s="342"/>
      <c r="AN1008" s="342"/>
      <c r="AO1008" s="342"/>
      <c r="AP1008" s="342"/>
      <c r="AQ1008" s="342"/>
      <c r="AR1008" s="342"/>
      <c r="AS1008" s="342"/>
      <c r="AT1008" s="342"/>
      <c r="AU1008" s="342"/>
      <c r="AV1008" s="351"/>
      <c r="AW1008" s="295"/>
      <c r="AX1008" s="312"/>
      <c r="AY1008" s="313"/>
      <c r="AZ1008" s="313"/>
      <c r="BA1008" s="313"/>
      <c r="BB1008" s="313"/>
      <c r="BC1008" s="313"/>
      <c r="BD1008" s="313"/>
      <c r="BE1008" s="313"/>
      <c r="BF1008" s="313"/>
      <c r="BG1008" s="313"/>
      <c r="BH1008" s="314"/>
      <c r="BI1008" s="122"/>
      <c r="BJ1008" s="115" t="s">
        <v>2</v>
      </c>
      <c r="BK1008" s="200"/>
      <c r="BL1008" s="130" t="str">
        <f>IF(BM1008&lt;&gt;"","●","")</f>
        <v/>
      </c>
      <c r="BM1008" s="132" t="str">
        <f>IF(OR(AND(OR(V1008=0,V1008=""),AX1008&gt;0),AND(V1008&gt;0,OR(AX1008=0,AX1008=""))),"「レセプト件数」、「算定回数」のいずれかが「0」か「空白」となっていますが、それ以外が1以上となっています。正しいレセプト件数・算定回数をご記入ください。",IF(OR(V1008&gt;AX1008),"「算定回数」が「レセプト件数」よりも小さくなっています。算定レセプトにおける算定回数をご記入ください。",""))</f>
        <v/>
      </c>
      <c r="BN1008" s="129"/>
      <c r="BO1008" s="129"/>
      <c r="BP1008" s="129"/>
      <c r="BQ1008" s="129"/>
      <c r="BR1008" s="129"/>
      <c r="BS1008" s="129"/>
      <c r="BT1008" s="129"/>
      <c r="BU1008" s="129"/>
      <c r="BV1008" s="129"/>
      <c r="BW1008" s="129"/>
      <c r="BX1008" s="129"/>
      <c r="BY1008" s="129"/>
      <c r="BZ1008" s="129"/>
      <c r="CA1008" s="129"/>
      <c r="CB1008" s="129"/>
      <c r="CC1008" s="129"/>
      <c r="CD1008" s="129"/>
      <c r="CE1008" s="129"/>
      <c r="CF1008" s="129"/>
      <c r="CG1008" s="129"/>
      <c r="CH1008" s="129"/>
      <c r="CI1008" s="129"/>
      <c r="CJ1008" s="129"/>
      <c r="CK1008" s="129"/>
      <c r="CL1008" s="129"/>
      <c r="CM1008" s="129"/>
      <c r="CN1008" s="129"/>
      <c r="CO1008" s="129"/>
      <c r="CP1008" s="129"/>
      <c r="CQ1008" s="129"/>
      <c r="CR1008" s="129"/>
      <c r="CS1008" s="129"/>
      <c r="CT1008" s="129"/>
      <c r="CU1008" s="129"/>
      <c r="CV1008" s="131"/>
      <c r="CW1008" s="131"/>
      <c r="CX1008" s="131"/>
      <c r="CY1008" s="129"/>
      <c r="CZ1008" s="129"/>
      <c r="DA1008" s="129"/>
      <c r="DB1008" s="129"/>
      <c r="DC1008" s="129"/>
      <c r="DD1008" s="129"/>
      <c r="DE1008" s="129"/>
      <c r="DF1008" s="129"/>
      <c r="DG1008" s="129"/>
      <c r="DH1008" s="129"/>
      <c r="DI1008" s="129"/>
      <c r="DJ1008" s="129"/>
      <c r="DK1008" s="129"/>
      <c r="DL1008" s="129"/>
      <c r="DM1008" s="129"/>
      <c r="DN1008" s="129"/>
      <c r="DO1008" s="129"/>
      <c r="DP1008" s="129"/>
      <c r="DQ1008" s="129"/>
      <c r="DR1008" s="129"/>
      <c r="DS1008" s="129"/>
      <c r="DT1008" s="129"/>
      <c r="DU1008" s="129"/>
      <c r="DV1008" s="129"/>
      <c r="DW1008" s="129"/>
      <c r="DX1008" s="129"/>
      <c r="DY1008" s="129"/>
      <c r="DZ1008" s="129"/>
      <c r="EA1008" s="129"/>
      <c r="EB1008" s="129"/>
      <c r="EC1008" s="129"/>
      <c r="ED1008" s="129"/>
      <c r="EE1008" s="129"/>
      <c r="EF1008" s="129"/>
      <c r="EG1008" s="129"/>
      <c r="EH1008" s="129"/>
      <c r="EI1008" s="129"/>
      <c r="EJ1008" s="129"/>
      <c r="EK1008" s="129"/>
      <c r="EL1008" s="129"/>
      <c r="EM1008" s="129"/>
      <c r="EN1008" s="129"/>
      <c r="EO1008" s="129"/>
      <c r="EP1008" s="129"/>
      <c r="EQ1008" s="129"/>
      <c r="ER1008" s="129"/>
      <c r="ES1008" s="129"/>
      <c r="ET1008" s="129"/>
      <c r="EU1008" s="129"/>
      <c r="EV1008" s="129"/>
      <c r="EW1008" s="129"/>
    </row>
    <row r="1009" spans="1:153" ht="2.25" customHeight="1" thickBot="1">
      <c r="A1009" s="37"/>
      <c r="B1009" s="127"/>
      <c r="C1009" s="127"/>
      <c r="D1009" s="127"/>
      <c r="E1009" s="127"/>
      <c r="F1009" s="134"/>
      <c r="G1009" s="127"/>
      <c r="H1009" s="127"/>
      <c r="I1009" s="127"/>
      <c r="J1009" s="127"/>
      <c r="K1009" s="127"/>
      <c r="L1009" s="127"/>
      <c r="M1009" s="127"/>
      <c r="N1009" s="127"/>
      <c r="O1009" s="127"/>
      <c r="P1009" s="127"/>
      <c r="Q1009" s="127"/>
      <c r="R1009" s="127"/>
      <c r="S1009" s="127"/>
      <c r="T1009" s="128"/>
      <c r="U1009" s="299"/>
      <c r="V1009" s="298"/>
      <c r="W1009" s="298"/>
      <c r="X1009" s="298"/>
      <c r="Y1009" s="298"/>
      <c r="Z1009" s="298"/>
      <c r="AA1009" s="298"/>
      <c r="AB1009" s="298"/>
      <c r="AC1009" s="298"/>
      <c r="AD1009" s="298"/>
      <c r="AE1009" s="298"/>
      <c r="AF1009" s="298"/>
      <c r="AG1009" s="121"/>
      <c r="AH1009" s="116"/>
      <c r="AI1009" s="346"/>
      <c r="AJ1009" s="347"/>
      <c r="AK1009" s="347"/>
      <c r="AL1009" s="347"/>
      <c r="AM1009" s="347"/>
      <c r="AN1009" s="347"/>
      <c r="AO1009" s="347"/>
      <c r="AP1009" s="347"/>
      <c r="AQ1009" s="347"/>
      <c r="AR1009" s="347"/>
      <c r="AS1009" s="347"/>
      <c r="AT1009" s="347"/>
      <c r="AU1009" s="347"/>
      <c r="AV1009" s="375"/>
      <c r="AW1009" s="298"/>
      <c r="AX1009" s="298"/>
      <c r="AY1009" s="298"/>
      <c r="AZ1009" s="298"/>
      <c r="BA1009" s="298"/>
      <c r="BB1009" s="298"/>
      <c r="BC1009" s="298"/>
      <c r="BD1009" s="298"/>
      <c r="BE1009" s="298"/>
      <c r="BF1009" s="298"/>
      <c r="BG1009" s="298"/>
      <c r="BH1009" s="298"/>
      <c r="BI1009" s="121"/>
      <c r="BJ1009" s="116"/>
      <c r="BK1009" s="200"/>
      <c r="BL1009" s="129"/>
      <c r="BM1009" s="160"/>
      <c r="BN1009" s="129"/>
      <c r="BO1009" s="129"/>
      <c r="BP1009" s="129"/>
      <c r="BQ1009" s="129"/>
      <c r="BR1009" s="129"/>
      <c r="BS1009" s="129"/>
      <c r="BT1009" s="129"/>
      <c r="BU1009" s="129"/>
      <c r="BV1009" s="129"/>
      <c r="BW1009" s="129"/>
      <c r="BX1009" s="129"/>
      <c r="BY1009" s="129"/>
      <c r="BZ1009" s="129"/>
      <c r="CA1009" s="129"/>
      <c r="CB1009" s="129"/>
      <c r="CC1009" s="129"/>
      <c r="CD1009" s="129"/>
      <c r="CE1009" s="129"/>
      <c r="CF1009" s="129"/>
      <c r="CG1009" s="129"/>
      <c r="CH1009" s="129"/>
      <c r="CI1009" s="129"/>
      <c r="CJ1009" s="129"/>
      <c r="CK1009" s="129"/>
      <c r="CL1009" s="129"/>
      <c r="CM1009" s="129"/>
      <c r="CN1009" s="129"/>
      <c r="CO1009" s="129"/>
      <c r="CP1009" s="129"/>
      <c r="CQ1009" s="129"/>
      <c r="CR1009" s="129"/>
      <c r="CS1009" s="129"/>
      <c r="CT1009" s="129"/>
      <c r="CU1009" s="129"/>
      <c r="CV1009" s="129"/>
      <c r="CW1009" s="129"/>
      <c r="CX1009" s="129"/>
      <c r="CY1009" s="129"/>
      <c r="CZ1009" s="129"/>
      <c r="DA1009" s="129"/>
      <c r="DB1009" s="129"/>
      <c r="DC1009" s="129"/>
      <c r="DD1009" s="129"/>
      <c r="DE1009" s="129"/>
      <c r="DF1009" s="129"/>
      <c r="DG1009" s="129"/>
      <c r="DH1009" s="129"/>
      <c r="DI1009" s="129"/>
      <c r="DJ1009" s="129"/>
      <c r="DK1009" s="129"/>
      <c r="DL1009" s="129"/>
      <c r="DM1009" s="129"/>
      <c r="DN1009" s="129"/>
      <c r="DO1009" s="129"/>
      <c r="DP1009" s="129"/>
      <c r="DQ1009" s="129"/>
      <c r="DR1009" s="129"/>
      <c r="DS1009" s="129"/>
      <c r="DT1009" s="129"/>
      <c r="DU1009" s="129"/>
      <c r="DV1009" s="129"/>
      <c r="DW1009" s="129"/>
      <c r="DX1009" s="129"/>
      <c r="DY1009" s="129"/>
      <c r="DZ1009" s="129"/>
      <c r="EA1009" s="129"/>
      <c r="EB1009" s="129"/>
      <c r="EC1009" s="129"/>
      <c r="ED1009" s="129"/>
      <c r="EE1009" s="129"/>
      <c r="EF1009" s="129"/>
      <c r="EG1009" s="129"/>
      <c r="EH1009" s="129"/>
      <c r="EI1009" s="129"/>
      <c r="EJ1009" s="129"/>
      <c r="EK1009" s="129"/>
      <c r="EL1009" s="129"/>
      <c r="EM1009" s="129"/>
      <c r="EN1009" s="129"/>
      <c r="EO1009" s="129"/>
      <c r="EP1009" s="129"/>
      <c r="EQ1009" s="129"/>
      <c r="ER1009" s="129"/>
      <c r="ES1009" s="129"/>
      <c r="ET1009" s="129"/>
      <c r="EU1009" s="129"/>
      <c r="EV1009" s="129"/>
      <c r="EW1009" s="129"/>
    </row>
    <row r="1010" spans="1:153" ht="12.75" customHeight="1">
      <c r="A1010" s="31"/>
      <c r="B1010" s="31"/>
      <c r="C1010" s="31"/>
      <c r="D1010" s="31"/>
      <c r="E1010" s="31"/>
      <c r="F1010" s="48"/>
      <c r="G1010" s="31"/>
      <c r="H1010" s="31"/>
      <c r="I1010" s="31"/>
      <c r="J1010" s="31"/>
      <c r="K1010" s="31"/>
      <c r="L1010" s="31"/>
      <c r="M1010" s="31"/>
      <c r="N1010" s="31"/>
      <c r="O1010" s="31"/>
      <c r="P1010" s="31"/>
      <c r="Q1010" s="31"/>
      <c r="R1010" s="31"/>
      <c r="S1010" s="31"/>
      <c r="T1010" s="31"/>
      <c r="U1010" s="281"/>
      <c r="V1010" s="281"/>
      <c r="W1010" s="281"/>
      <c r="X1010" s="281"/>
      <c r="Y1010" s="281"/>
      <c r="Z1010" s="281"/>
      <c r="AA1010" s="281"/>
      <c r="AB1010" s="281"/>
      <c r="AC1010" s="281"/>
      <c r="AD1010" s="281"/>
      <c r="AE1010" s="281"/>
      <c r="AF1010" s="281"/>
      <c r="AG1010" s="281"/>
      <c r="AH1010" s="281"/>
      <c r="AI1010" s="281"/>
      <c r="AJ1010" s="281"/>
      <c r="AK1010" s="281"/>
      <c r="AL1010" s="281"/>
      <c r="AM1010" s="281"/>
      <c r="AN1010" s="281"/>
      <c r="AO1010" s="281"/>
      <c r="AP1010" s="281"/>
      <c r="AQ1010" s="281"/>
      <c r="AR1010" s="281"/>
      <c r="AS1010" s="281"/>
      <c r="AT1010" s="281"/>
      <c r="AU1010" s="281"/>
      <c r="AV1010" s="281"/>
      <c r="AW1010" s="281"/>
      <c r="AX1010" s="281"/>
      <c r="AY1010" s="281"/>
      <c r="AZ1010" s="281"/>
      <c r="BA1010" s="281"/>
      <c r="BB1010" s="281"/>
      <c r="BC1010" s="281"/>
      <c r="BD1010" s="281"/>
      <c r="BE1010" s="281"/>
      <c r="BF1010" s="281"/>
      <c r="BG1010" s="281"/>
      <c r="BH1010" s="281"/>
      <c r="BI1010" s="281"/>
      <c r="BJ1010" s="281"/>
      <c r="BK1010" s="200"/>
      <c r="BL1010" s="129"/>
      <c r="BM1010" s="160"/>
      <c r="BN1010" s="129"/>
      <c r="BO1010" s="129"/>
      <c r="BP1010" s="129"/>
      <c r="BQ1010" s="129"/>
      <c r="BR1010" s="129"/>
      <c r="BS1010" s="129"/>
      <c r="BT1010" s="129"/>
      <c r="BU1010" s="129"/>
      <c r="BV1010" s="129"/>
      <c r="BW1010" s="129"/>
      <c r="BX1010" s="129"/>
      <c r="BY1010" s="129"/>
      <c r="BZ1010" s="129"/>
      <c r="CA1010" s="129"/>
      <c r="CB1010" s="129"/>
      <c r="CC1010" s="129"/>
      <c r="CD1010" s="129"/>
      <c r="CE1010" s="129"/>
      <c r="CF1010" s="129"/>
      <c r="CG1010" s="129"/>
      <c r="CH1010" s="129"/>
      <c r="CI1010" s="129"/>
      <c r="CJ1010" s="129"/>
      <c r="CK1010" s="129"/>
      <c r="CL1010" s="129"/>
      <c r="CM1010" s="129"/>
      <c r="CN1010" s="129"/>
      <c r="CO1010" s="129"/>
      <c r="CP1010" s="129"/>
      <c r="CQ1010" s="129"/>
      <c r="CR1010" s="129"/>
      <c r="CS1010" s="129"/>
      <c r="CT1010" s="129"/>
      <c r="CU1010" s="129"/>
      <c r="CV1010" s="129"/>
      <c r="CW1010" s="129"/>
      <c r="CX1010" s="129"/>
      <c r="CY1010" s="129"/>
      <c r="CZ1010" s="129"/>
      <c r="DA1010" s="129"/>
      <c r="DB1010" s="129"/>
      <c r="DC1010" s="129"/>
      <c r="DD1010" s="129"/>
      <c r="DE1010" s="129"/>
      <c r="DF1010" s="129"/>
      <c r="DG1010" s="129"/>
      <c r="DH1010" s="129"/>
      <c r="DI1010" s="129"/>
      <c r="DJ1010" s="129"/>
      <c r="DK1010" s="129"/>
      <c r="DL1010" s="129"/>
      <c r="DM1010" s="129"/>
      <c r="DN1010" s="129"/>
      <c r="DO1010" s="129"/>
      <c r="DP1010" s="129"/>
      <c r="DQ1010" s="129"/>
      <c r="DR1010" s="129"/>
      <c r="DS1010" s="129"/>
      <c r="DT1010" s="129"/>
      <c r="DU1010" s="129"/>
      <c r="DV1010" s="129"/>
      <c r="DW1010" s="129"/>
      <c r="DX1010" s="129"/>
      <c r="DY1010" s="129"/>
      <c r="DZ1010" s="129"/>
      <c r="EA1010" s="129"/>
      <c r="EB1010" s="129"/>
      <c r="EC1010" s="129"/>
      <c r="ED1010" s="129"/>
      <c r="EE1010" s="129"/>
      <c r="EF1010" s="129"/>
      <c r="EG1010" s="129"/>
      <c r="EH1010" s="129"/>
      <c r="EI1010" s="129"/>
      <c r="EJ1010" s="129"/>
      <c r="EK1010" s="129"/>
      <c r="EL1010" s="129"/>
      <c r="EM1010" s="129"/>
      <c r="EN1010" s="129"/>
      <c r="EO1010" s="129"/>
      <c r="EP1010" s="129"/>
      <c r="EQ1010" s="129"/>
      <c r="ER1010" s="129"/>
      <c r="ES1010" s="129"/>
      <c r="ET1010" s="129"/>
      <c r="EU1010" s="129"/>
      <c r="EV1010" s="129"/>
      <c r="EW1010" s="129"/>
    </row>
    <row r="1011" spans="1:153" ht="17.25" customHeight="1">
      <c r="A1011" s="328" t="s">
        <v>6408</v>
      </c>
      <c r="B1011" s="329"/>
      <c r="C1011" s="329"/>
      <c r="D1011" s="329"/>
      <c r="E1011" s="329"/>
      <c r="F1011" s="329"/>
      <c r="G1011" s="329"/>
      <c r="H1011" s="329"/>
      <c r="I1011" s="329"/>
      <c r="J1011" s="329"/>
      <c r="K1011" s="329"/>
      <c r="L1011" s="329"/>
      <c r="M1011" s="329"/>
      <c r="N1011" s="329"/>
      <c r="O1011" s="329"/>
      <c r="P1011" s="329"/>
      <c r="Q1011" s="329"/>
      <c r="R1011" s="329"/>
      <c r="S1011" s="329"/>
      <c r="T1011" s="329"/>
      <c r="U1011" s="329"/>
      <c r="V1011" s="329"/>
      <c r="W1011" s="329"/>
      <c r="X1011" s="329"/>
      <c r="Y1011" s="329"/>
      <c r="Z1011" s="329"/>
      <c r="AA1011" s="329"/>
      <c r="AB1011" s="329"/>
      <c r="AC1011" s="329"/>
      <c r="AD1011" s="329"/>
      <c r="AE1011" s="329"/>
      <c r="AF1011" s="329"/>
      <c r="AG1011" s="329"/>
      <c r="AH1011" s="329"/>
      <c r="AI1011" s="329"/>
      <c r="AJ1011" s="329"/>
      <c r="AK1011" s="329"/>
      <c r="AL1011" s="329"/>
      <c r="AM1011" s="329"/>
      <c r="AN1011" s="329"/>
      <c r="AO1011" s="329"/>
      <c r="AP1011" s="329"/>
      <c r="AQ1011" s="329"/>
      <c r="AR1011" s="329"/>
      <c r="AS1011" s="329"/>
      <c r="AT1011" s="329"/>
      <c r="AU1011" s="329"/>
      <c r="AV1011" s="329"/>
      <c r="AW1011" s="330"/>
      <c r="AX1011" s="330"/>
      <c r="AY1011" s="330"/>
      <c r="AZ1011" s="330"/>
      <c r="BA1011" s="330"/>
      <c r="BB1011" s="330"/>
      <c r="BC1011" s="330"/>
      <c r="BD1011" s="330"/>
      <c r="BE1011" s="330"/>
      <c r="BF1011" s="330"/>
      <c r="BG1011" s="330"/>
      <c r="BH1011" s="330"/>
      <c r="BI1011" s="330"/>
      <c r="BJ1011" s="331"/>
      <c r="BK1011" s="200"/>
      <c r="BL1011" s="129"/>
      <c r="BM1011" s="160"/>
      <c r="BN1011" s="129"/>
      <c r="BO1011" s="129"/>
      <c r="BP1011" s="129"/>
      <c r="BQ1011" s="129"/>
      <c r="BR1011" s="129"/>
      <c r="BS1011" s="129"/>
      <c r="BT1011" s="129"/>
      <c r="BU1011" s="129"/>
      <c r="BV1011" s="129"/>
      <c r="BW1011" s="129"/>
      <c r="BX1011" s="129"/>
      <c r="BY1011" s="129"/>
      <c r="BZ1011" s="129"/>
      <c r="CA1011" s="129"/>
      <c r="CB1011" s="129"/>
      <c r="CC1011" s="129"/>
      <c r="CD1011" s="129"/>
      <c r="CE1011" s="129"/>
      <c r="CF1011" s="129"/>
      <c r="CG1011" s="129"/>
      <c r="CH1011" s="129"/>
      <c r="CI1011" s="129"/>
      <c r="CJ1011" s="129"/>
      <c r="CK1011" s="129"/>
      <c r="CL1011" s="129"/>
      <c r="CM1011" s="129"/>
      <c r="CN1011" s="129"/>
      <c r="CO1011" s="129"/>
      <c r="CP1011" s="129"/>
      <c r="CQ1011" s="129"/>
      <c r="CR1011" s="129"/>
      <c r="CS1011" s="129"/>
      <c r="CT1011" s="129"/>
      <c r="CU1011" s="129"/>
      <c r="CV1011" s="129"/>
      <c r="CW1011" s="129"/>
      <c r="CX1011" s="129"/>
      <c r="CY1011" s="129"/>
      <c r="CZ1011" s="129"/>
      <c r="DA1011" s="129"/>
      <c r="DB1011" s="129"/>
      <c r="DC1011" s="129"/>
      <c r="DD1011" s="129"/>
      <c r="DE1011" s="129"/>
      <c r="DF1011" s="129"/>
      <c r="DG1011" s="129"/>
      <c r="DH1011" s="129"/>
      <c r="DI1011" s="129"/>
      <c r="DJ1011" s="129"/>
      <c r="DK1011" s="129"/>
      <c r="DL1011" s="129"/>
      <c r="DM1011" s="129"/>
      <c r="DN1011" s="129"/>
      <c r="DO1011" s="129"/>
      <c r="DP1011" s="129"/>
      <c r="DQ1011" s="129"/>
      <c r="DR1011" s="129"/>
      <c r="DS1011" s="129"/>
      <c r="DT1011" s="129"/>
      <c r="DU1011" s="129"/>
      <c r="DV1011" s="129"/>
      <c r="DW1011" s="129"/>
      <c r="DX1011" s="129"/>
      <c r="DY1011" s="129"/>
      <c r="DZ1011" s="129"/>
      <c r="EA1011" s="129"/>
      <c r="EB1011" s="129"/>
      <c r="EC1011" s="129"/>
      <c r="ED1011" s="129"/>
      <c r="EE1011" s="129"/>
      <c r="EF1011" s="129"/>
      <c r="EG1011" s="129"/>
      <c r="EH1011" s="129"/>
      <c r="EI1011" s="129"/>
      <c r="EJ1011" s="129"/>
      <c r="EK1011" s="129"/>
      <c r="EL1011" s="129"/>
      <c r="EM1011" s="129"/>
      <c r="EN1011" s="129"/>
      <c r="EO1011" s="129"/>
      <c r="EP1011" s="129"/>
      <c r="EQ1011" s="129"/>
      <c r="ER1011" s="129"/>
      <c r="ES1011" s="129"/>
      <c r="ET1011" s="129"/>
      <c r="EU1011" s="129"/>
      <c r="EV1011" s="129"/>
      <c r="EW1011" s="129"/>
    </row>
    <row r="1012" spans="1:153" s="65" customFormat="1" ht="17.25" customHeight="1" thickBot="1">
      <c r="A1012" s="32"/>
      <c r="B1012" s="33"/>
      <c r="C1012" s="33"/>
      <c r="D1012" s="33"/>
      <c r="E1012" s="33"/>
      <c r="F1012" s="34"/>
      <c r="G1012" s="33"/>
      <c r="H1012" s="33"/>
      <c r="I1012" s="33"/>
      <c r="J1012" s="33"/>
      <c r="K1012" s="33"/>
      <c r="L1012" s="33"/>
      <c r="M1012" s="33"/>
      <c r="N1012" s="33"/>
      <c r="O1012" s="33"/>
      <c r="P1012" s="33"/>
      <c r="Q1012" s="33"/>
      <c r="R1012" s="33"/>
      <c r="S1012" s="33"/>
      <c r="T1012" s="33"/>
      <c r="U1012" s="337" t="s">
        <v>6385</v>
      </c>
      <c r="V1012" s="338"/>
      <c r="W1012" s="338"/>
      <c r="X1012" s="338"/>
      <c r="Y1012" s="338"/>
      <c r="Z1012" s="338"/>
      <c r="AA1012" s="338"/>
      <c r="AB1012" s="338"/>
      <c r="AC1012" s="338"/>
      <c r="AD1012" s="338"/>
      <c r="AE1012" s="338"/>
      <c r="AF1012" s="338"/>
      <c r="AG1012" s="338"/>
      <c r="AH1012" s="338"/>
      <c r="AI1012" s="339" t="s">
        <v>4</v>
      </c>
      <c r="AJ1012" s="339"/>
      <c r="AK1012" s="339"/>
      <c r="AL1012" s="339"/>
      <c r="AM1012" s="339"/>
      <c r="AN1012" s="339"/>
      <c r="AO1012" s="339"/>
      <c r="AP1012" s="339"/>
      <c r="AQ1012" s="339"/>
      <c r="AR1012" s="339"/>
      <c r="AS1012" s="339"/>
      <c r="AT1012" s="339"/>
      <c r="AU1012" s="339"/>
      <c r="AV1012" s="339"/>
      <c r="AW1012" s="339" t="s">
        <v>19</v>
      </c>
      <c r="AX1012" s="339"/>
      <c r="AY1012" s="339"/>
      <c r="AZ1012" s="339"/>
      <c r="BA1012" s="339"/>
      <c r="BB1012" s="339"/>
      <c r="BC1012" s="339"/>
      <c r="BD1012" s="339"/>
      <c r="BE1012" s="339"/>
      <c r="BF1012" s="339"/>
      <c r="BG1012" s="339"/>
      <c r="BH1012" s="339"/>
      <c r="BI1012" s="339"/>
      <c r="BJ1012" s="340"/>
      <c r="BK1012" s="200"/>
      <c r="BL1012" s="80"/>
      <c r="BM1012" s="160"/>
      <c r="BN1012" s="80"/>
      <c r="BO1012" s="80"/>
      <c r="BP1012" s="80"/>
      <c r="BQ1012" s="80"/>
      <c r="BR1012" s="80"/>
      <c r="BS1012" s="80"/>
      <c r="BT1012" s="80"/>
      <c r="BU1012" s="80"/>
      <c r="BV1012" s="80"/>
      <c r="BW1012" s="80"/>
      <c r="BX1012" s="80"/>
      <c r="BY1012" s="80"/>
      <c r="BZ1012" s="80"/>
      <c r="CA1012" s="80"/>
      <c r="CB1012" s="80"/>
      <c r="CC1012" s="80"/>
      <c r="CD1012" s="80"/>
      <c r="CE1012" s="80"/>
      <c r="CF1012" s="80"/>
      <c r="CG1012" s="80"/>
      <c r="CH1012" s="80"/>
      <c r="CI1012" s="80"/>
      <c r="CJ1012" s="80"/>
      <c r="CK1012" s="80"/>
      <c r="CL1012" s="80"/>
      <c r="CM1012" s="80"/>
      <c r="CN1012" s="80"/>
      <c r="CO1012" s="80"/>
      <c r="CP1012" s="80"/>
      <c r="CQ1012" s="80"/>
      <c r="CR1012" s="80"/>
      <c r="CS1012" s="80"/>
      <c r="CT1012" s="80"/>
      <c r="CU1012" s="80"/>
      <c r="CV1012" s="80"/>
      <c r="CW1012" s="80"/>
      <c r="CX1012" s="80"/>
      <c r="CY1012" s="30"/>
      <c r="CZ1012" s="30"/>
      <c r="DA1012" s="30"/>
      <c r="DB1012" s="30"/>
      <c r="DC1012" s="30"/>
      <c r="DD1012" s="30"/>
      <c r="DE1012" s="30"/>
      <c r="DF1012" s="30"/>
      <c r="DG1012" s="30"/>
      <c r="DH1012" s="30"/>
      <c r="DI1012" s="30"/>
      <c r="DJ1012" s="30"/>
      <c r="DK1012" s="30"/>
      <c r="DL1012" s="30"/>
      <c r="DM1012" s="30"/>
      <c r="DN1012" s="30"/>
      <c r="DO1012" s="30"/>
      <c r="DP1012" s="30"/>
      <c r="DQ1012" s="30"/>
      <c r="DR1012" s="30"/>
      <c r="DS1012" s="30"/>
      <c r="DT1012" s="30"/>
      <c r="DU1012" s="30"/>
      <c r="DV1012" s="30"/>
      <c r="DW1012" s="30"/>
      <c r="DX1012" s="30"/>
      <c r="DY1012" s="30"/>
      <c r="DZ1012" s="30"/>
      <c r="EA1012" s="30"/>
      <c r="EB1012" s="30"/>
      <c r="EC1012" s="30"/>
      <c r="ED1012" s="30"/>
      <c r="EE1012" s="30"/>
      <c r="EF1012" s="30"/>
      <c r="EG1012" s="30"/>
      <c r="EH1012" s="30"/>
      <c r="EI1012" s="30"/>
      <c r="EJ1012" s="30"/>
      <c r="EK1012" s="30"/>
      <c r="EL1012" s="30"/>
      <c r="EM1012" s="30"/>
      <c r="EN1012" s="30"/>
      <c r="EO1012" s="30"/>
      <c r="EP1012" s="30"/>
      <c r="EQ1012" s="30"/>
      <c r="ER1012" s="30"/>
      <c r="ES1012" s="30"/>
      <c r="ET1012" s="30"/>
      <c r="EU1012" s="30"/>
      <c r="EV1012" s="30"/>
      <c r="EW1012" s="30"/>
    </row>
    <row r="1013" spans="1:153" ht="2.25" customHeight="1">
      <c r="A1013" s="135"/>
      <c r="B1013" s="291"/>
      <c r="C1013" s="291"/>
      <c r="D1013" s="291"/>
      <c r="E1013" s="291"/>
      <c r="F1013" s="136"/>
      <c r="G1013" s="291"/>
      <c r="H1013" s="291"/>
      <c r="I1013" s="291"/>
      <c r="J1013" s="291"/>
      <c r="K1013" s="291"/>
      <c r="L1013" s="291"/>
      <c r="M1013" s="291"/>
      <c r="N1013" s="291"/>
      <c r="O1013" s="291"/>
      <c r="P1013" s="291"/>
      <c r="Q1013" s="291"/>
      <c r="R1013" s="291"/>
      <c r="S1013" s="291"/>
      <c r="T1013" s="291"/>
      <c r="U1013" s="296"/>
      <c r="V1013" s="297"/>
      <c r="W1013" s="297"/>
      <c r="X1013" s="297"/>
      <c r="Y1013" s="297"/>
      <c r="Z1013" s="297"/>
      <c r="AA1013" s="297"/>
      <c r="AB1013" s="297"/>
      <c r="AC1013" s="297"/>
      <c r="AD1013" s="297"/>
      <c r="AE1013" s="297"/>
      <c r="AF1013" s="297"/>
      <c r="AG1013" s="117"/>
      <c r="AH1013" s="114"/>
      <c r="AI1013" s="358"/>
      <c r="AJ1013" s="359"/>
      <c r="AK1013" s="359"/>
      <c r="AL1013" s="359"/>
      <c r="AM1013" s="359"/>
      <c r="AN1013" s="359"/>
      <c r="AO1013" s="359"/>
      <c r="AP1013" s="359"/>
      <c r="AQ1013" s="359"/>
      <c r="AR1013" s="359"/>
      <c r="AS1013" s="359"/>
      <c r="AT1013" s="359"/>
      <c r="AU1013" s="359"/>
      <c r="AV1013" s="374"/>
      <c r="AW1013" s="297"/>
      <c r="AX1013" s="297"/>
      <c r="AY1013" s="297"/>
      <c r="AZ1013" s="297"/>
      <c r="BA1013" s="297"/>
      <c r="BB1013" s="297"/>
      <c r="BC1013" s="297"/>
      <c r="BD1013" s="297"/>
      <c r="BE1013" s="297"/>
      <c r="BF1013" s="297"/>
      <c r="BG1013" s="297"/>
      <c r="BH1013" s="297"/>
      <c r="BI1013" s="117"/>
      <c r="BJ1013" s="114"/>
      <c r="BK1013" s="200"/>
      <c r="BL1013" s="30"/>
      <c r="BM1013" s="161"/>
      <c r="BN1013" s="30"/>
      <c r="BO1013" s="30"/>
      <c r="BP1013" s="30"/>
      <c r="BQ1013" s="30"/>
      <c r="BR1013" s="30"/>
      <c r="BS1013" s="30"/>
      <c r="BT1013" s="30"/>
      <c r="BU1013" s="30"/>
      <c r="BV1013" s="30"/>
      <c r="BW1013" s="30"/>
      <c r="BX1013" s="30"/>
      <c r="BY1013" s="30"/>
      <c r="BZ1013" s="30"/>
      <c r="CA1013" s="30"/>
      <c r="CB1013" s="30"/>
      <c r="CC1013" s="30"/>
      <c r="CD1013" s="30"/>
      <c r="CE1013" s="30"/>
      <c r="CF1013" s="30"/>
      <c r="CG1013" s="30"/>
      <c r="CH1013" s="30"/>
      <c r="CI1013" s="30"/>
      <c r="CJ1013" s="30"/>
      <c r="CK1013" s="30"/>
      <c r="CL1013" s="30"/>
      <c r="CM1013" s="30"/>
      <c r="CN1013" s="30"/>
      <c r="CO1013" s="30"/>
      <c r="CP1013" s="30"/>
      <c r="CQ1013" s="30"/>
      <c r="CR1013" s="30"/>
      <c r="CS1013" s="30"/>
      <c r="CT1013" s="30"/>
      <c r="CU1013" s="30"/>
      <c r="CV1013" s="30"/>
      <c r="CW1013" s="30"/>
      <c r="CX1013" s="30"/>
      <c r="CY1013" s="129"/>
      <c r="CZ1013" s="129"/>
      <c r="DA1013" s="129"/>
      <c r="DB1013" s="129"/>
      <c r="DC1013" s="129"/>
      <c r="DD1013" s="129"/>
      <c r="DE1013" s="129"/>
      <c r="DF1013" s="129"/>
      <c r="DG1013" s="129"/>
      <c r="DH1013" s="129"/>
      <c r="DI1013" s="129"/>
      <c r="DJ1013" s="129"/>
      <c r="DK1013" s="129"/>
      <c r="DL1013" s="129"/>
      <c r="DM1013" s="129"/>
      <c r="DN1013" s="129"/>
      <c r="DO1013" s="129"/>
      <c r="DP1013" s="129"/>
      <c r="DQ1013" s="129"/>
      <c r="DR1013" s="129"/>
      <c r="DS1013" s="129"/>
      <c r="DT1013" s="129"/>
      <c r="DU1013" s="129"/>
      <c r="DV1013" s="129"/>
      <c r="DW1013" s="129"/>
      <c r="DX1013" s="129"/>
      <c r="DY1013" s="129"/>
      <c r="DZ1013" s="129"/>
      <c r="EA1013" s="129"/>
      <c r="EB1013" s="129"/>
      <c r="EC1013" s="129"/>
      <c r="ED1013" s="129"/>
      <c r="EE1013" s="129"/>
      <c r="EF1013" s="129"/>
      <c r="EG1013" s="129"/>
      <c r="EH1013" s="129"/>
      <c r="EI1013" s="129"/>
      <c r="EJ1013" s="129"/>
      <c r="EK1013" s="129"/>
      <c r="EL1013" s="129"/>
      <c r="EM1013" s="129"/>
      <c r="EN1013" s="129"/>
      <c r="EO1013" s="129"/>
      <c r="EP1013" s="129"/>
      <c r="EQ1013" s="129"/>
      <c r="ER1013" s="129"/>
      <c r="ES1013" s="129"/>
      <c r="ET1013" s="129"/>
      <c r="EU1013" s="129"/>
      <c r="EV1013" s="129"/>
      <c r="EW1013" s="129"/>
    </row>
    <row r="1014" spans="1:153" ht="19.5" customHeight="1">
      <c r="A1014" s="133" t="s">
        <v>102</v>
      </c>
      <c r="B1014" s="126"/>
      <c r="C1014" s="126"/>
      <c r="D1014" s="126"/>
      <c r="E1014" s="126"/>
      <c r="F1014" s="137"/>
      <c r="G1014" s="126"/>
      <c r="H1014" s="126"/>
      <c r="I1014" s="126"/>
      <c r="J1014" s="126"/>
      <c r="K1014" s="126"/>
      <c r="L1014" s="126"/>
      <c r="M1014" s="126"/>
      <c r="N1014" s="126"/>
      <c r="O1014" s="126"/>
      <c r="P1014" s="126"/>
      <c r="Q1014" s="126"/>
      <c r="R1014" s="310" t="s">
        <v>3411</v>
      </c>
      <c r="S1014" s="310"/>
      <c r="T1014" s="311"/>
      <c r="U1014" s="294"/>
      <c r="V1014" s="312"/>
      <c r="W1014" s="313"/>
      <c r="X1014" s="313"/>
      <c r="Y1014" s="313"/>
      <c r="Z1014" s="313"/>
      <c r="AA1014" s="313"/>
      <c r="AB1014" s="313"/>
      <c r="AC1014" s="313"/>
      <c r="AD1014" s="313"/>
      <c r="AE1014" s="313"/>
      <c r="AF1014" s="314"/>
      <c r="AG1014" s="122"/>
      <c r="AH1014" s="115" t="s">
        <v>0</v>
      </c>
      <c r="AI1014" s="341"/>
      <c r="AJ1014" s="342"/>
      <c r="AK1014" s="342"/>
      <c r="AL1014" s="342"/>
      <c r="AM1014" s="342"/>
      <c r="AN1014" s="342"/>
      <c r="AO1014" s="342"/>
      <c r="AP1014" s="342"/>
      <c r="AQ1014" s="342"/>
      <c r="AR1014" s="342"/>
      <c r="AS1014" s="342"/>
      <c r="AT1014" s="342"/>
      <c r="AU1014" s="342"/>
      <c r="AV1014" s="351"/>
      <c r="AW1014" s="295"/>
      <c r="AX1014" s="312"/>
      <c r="AY1014" s="313"/>
      <c r="AZ1014" s="313"/>
      <c r="BA1014" s="313"/>
      <c r="BB1014" s="313"/>
      <c r="BC1014" s="313"/>
      <c r="BD1014" s="313"/>
      <c r="BE1014" s="313"/>
      <c r="BF1014" s="313"/>
      <c r="BG1014" s="313"/>
      <c r="BH1014" s="314"/>
      <c r="BI1014" s="122"/>
      <c r="BJ1014" s="115" t="s">
        <v>2</v>
      </c>
      <c r="BK1014" s="200"/>
      <c r="BL1014" s="130" t="str">
        <f>IF(BM1014&lt;&gt;"","●","")</f>
        <v/>
      </c>
      <c r="BM1014" s="132" t="str">
        <f>IF(OR(AND(OR(V1014=0,V1014=""),AX1014&gt;0),AND(V1014&gt;0,OR(AX1014=0,AX1014=""))),"「レセプト件数」、「算定回数」のいずれかが「0」か「空白」となっていますが、それ以外が1以上となっています。正しいレセプト件数・算定回数をご記入ください。",IF(OR(V1014&gt;AX1014),"「算定回数」が「レセプト件数」よりも小さくなっています。算定レセプトにおける算定回数をご記入ください。",""))</f>
        <v/>
      </c>
      <c r="BN1014" s="129"/>
      <c r="BO1014" s="129"/>
      <c r="BP1014" s="129"/>
      <c r="BQ1014" s="129"/>
      <c r="BR1014" s="129"/>
      <c r="BS1014" s="129"/>
      <c r="BT1014" s="129"/>
      <c r="BU1014" s="129"/>
      <c r="BV1014" s="129"/>
      <c r="BW1014" s="129"/>
      <c r="BX1014" s="129"/>
      <c r="BY1014" s="129"/>
      <c r="BZ1014" s="129"/>
      <c r="CA1014" s="129"/>
      <c r="CB1014" s="129"/>
      <c r="CC1014" s="129"/>
      <c r="CD1014" s="129"/>
      <c r="CE1014" s="129"/>
      <c r="CF1014" s="129"/>
      <c r="CG1014" s="129"/>
      <c r="CH1014" s="129"/>
      <c r="CI1014" s="129"/>
      <c r="CJ1014" s="129"/>
      <c r="CK1014" s="129"/>
      <c r="CL1014" s="129"/>
      <c r="CM1014" s="129"/>
      <c r="CN1014" s="129"/>
      <c r="CO1014" s="129"/>
      <c r="CP1014" s="129"/>
      <c r="CQ1014" s="129"/>
      <c r="CR1014" s="129"/>
      <c r="CS1014" s="129"/>
      <c r="CT1014" s="129"/>
      <c r="CU1014" s="129"/>
      <c r="CV1014" s="131"/>
      <c r="CW1014" s="131"/>
      <c r="CX1014" s="131"/>
      <c r="CY1014" s="129"/>
      <c r="CZ1014" s="129"/>
      <c r="DA1014" s="129"/>
      <c r="DB1014" s="129"/>
      <c r="DC1014" s="129"/>
      <c r="DD1014" s="129"/>
      <c r="DE1014" s="129"/>
      <c r="DF1014" s="129"/>
      <c r="DG1014" s="129"/>
      <c r="DH1014" s="129"/>
      <c r="DI1014" s="129"/>
      <c r="DJ1014" s="129"/>
      <c r="DK1014" s="129"/>
      <c r="DL1014" s="129"/>
      <c r="DM1014" s="129"/>
      <c r="DN1014" s="129"/>
      <c r="DO1014" s="129"/>
      <c r="DP1014" s="129"/>
      <c r="DQ1014" s="129"/>
      <c r="DR1014" s="129"/>
      <c r="DS1014" s="129"/>
      <c r="DT1014" s="129"/>
      <c r="DU1014" s="129"/>
      <c r="DV1014" s="129"/>
      <c r="DW1014" s="129"/>
      <c r="DX1014" s="129"/>
      <c r="DY1014" s="129"/>
      <c r="DZ1014" s="129"/>
      <c r="EA1014" s="129"/>
      <c r="EB1014" s="129"/>
      <c r="EC1014" s="129"/>
      <c r="ED1014" s="129"/>
      <c r="EE1014" s="129"/>
      <c r="EF1014" s="129"/>
      <c r="EG1014" s="129"/>
      <c r="EH1014" s="129"/>
      <c r="EI1014" s="129"/>
      <c r="EJ1014" s="129"/>
      <c r="EK1014" s="129"/>
      <c r="EL1014" s="129"/>
      <c r="EM1014" s="129"/>
      <c r="EN1014" s="129"/>
      <c r="EO1014" s="129"/>
      <c r="EP1014" s="129"/>
      <c r="EQ1014" s="129"/>
      <c r="ER1014" s="129"/>
      <c r="ES1014" s="129"/>
      <c r="ET1014" s="129"/>
      <c r="EU1014" s="129"/>
      <c r="EV1014" s="129"/>
      <c r="EW1014" s="129"/>
    </row>
    <row r="1015" spans="1:153" ht="2.25" customHeight="1" thickBot="1">
      <c r="A1015" s="37"/>
      <c r="B1015" s="127"/>
      <c r="C1015" s="127"/>
      <c r="D1015" s="127"/>
      <c r="E1015" s="127"/>
      <c r="F1015" s="134"/>
      <c r="G1015" s="127"/>
      <c r="H1015" s="127"/>
      <c r="I1015" s="127"/>
      <c r="J1015" s="127"/>
      <c r="K1015" s="127"/>
      <c r="L1015" s="127"/>
      <c r="M1015" s="127"/>
      <c r="N1015" s="127"/>
      <c r="O1015" s="127"/>
      <c r="P1015" s="127"/>
      <c r="Q1015" s="127"/>
      <c r="R1015" s="127"/>
      <c r="S1015" s="127"/>
      <c r="T1015" s="128"/>
      <c r="U1015" s="299"/>
      <c r="V1015" s="298"/>
      <c r="W1015" s="298"/>
      <c r="X1015" s="298"/>
      <c r="Y1015" s="298"/>
      <c r="Z1015" s="298"/>
      <c r="AA1015" s="298"/>
      <c r="AB1015" s="298"/>
      <c r="AC1015" s="298"/>
      <c r="AD1015" s="298"/>
      <c r="AE1015" s="298"/>
      <c r="AF1015" s="298"/>
      <c r="AG1015" s="121"/>
      <c r="AH1015" s="116"/>
      <c r="AI1015" s="346"/>
      <c r="AJ1015" s="347"/>
      <c r="AK1015" s="347"/>
      <c r="AL1015" s="347"/>
      <c r="AM1015" s="347"/>
      <c r="AN1015" s="347"/>
      <c r="AO1015" s="347"/>
      <c r="AP1015" s="347"/>
      <c r="AQ1015" s="347"/>
      <c r="AR1015" s="347"/>
      <c r="AS1015" s="347"/>
      <c r="AT1015" s="347"/>
      <c r="AU1015" s="347"/>
      <c r="AV1015" s="375"/>
      <c r="AW1015" s="298"/>
      <c r="AX1015" s="298"/>
      <c r="AY1015" s="298"/>
      <c r="AZ1015" s="298"/>
      <c r="BA1015" s="298"/>
      <c r="BB1015" s="298"/>
      <c r="BC1015" s="298"/>
      <c r="BD1015" s="298"/>
      <c r="BE1015" s="298"/>
      <c r="BF1015" s="298"/>
      <c r="BG1015" s="298"/>
      <c r="BH1015" s="298"/>
      <c r="BI1015" s="121"/>
      <c r="BJ1015" s="116"/>
      <c r="BK1015" s="200"/>
      <c r="BL1015" s="129"/>
      <c r="BM1015" s="160"/>
      <c r="BN1015" s="129"/>
      <c r="BO1015" s="129"/>
      <c r="BP1015" s="129"/>
      <c r="BQ1015" s="129"/>
      <c r="BR1015" s="129"/>
      <c r="BS1015" s="129"/>
      <c r="BT1015" s="129"/>
      <c r="BU1015" s="129"/>
      <c r="BV1015" s="129"/>
      <c r="BW1015" s="129"/>
      <c r="BX1015" s="129"/>
      <c r="BY1015" s="129"/>
      <c r="BZ1015" s="129"/>
      <c r="CA1015" s="129"/>
      <c r="CB1015" s="129"/>
      <c r="CC1015" s="129"/>
      <c r="CD1015" s="129"/>
      <c r="CE1015" s="129"/>
      <c r="CF1015" s="129"/>
      <c r="CG1015" s="129"/>
      <c r="CH1015" s="129"/>
      <c r="CI1015" s="129"/>
      <c r="CJ1015" s="129"/>
      <c r="CK1015" s="129"/>
      <c r="CL1015" s="129"/>
      <c r="CM1015" s="129"/>
      <c r="CN1015" s="129"/>
      <c r="CO1015" s="129"/>
      <c r="CP1015" s="129"/>
      <c r="CQ1015" s="129"/>
      <c r="CR1015" s="129"/>
      <c r="CS1015" s="129"/>
      <c r="CT1015" s="129"/>
      <c r="CU1015" s="129"/>
      <c r="CV1015" s="129"/>
      <c r="CW1015" s="129"/>
      <c r="CX1015" s="129"/>
      <c r="CY1015" s="129"/>
      <c r="CZ1015" s="129"/>
      <c r="DA1015" s="129"/>
      <c r="DB1015" s="129"/>
      <c r="DC1015" s="129"/>
      <c r="DD1015" s="129"/>
      <c r="DE1015" s="129"/>
      <c r="DF1015" s="129"/>
      <c r="DG1015" s="129"/>
      <c r="DH1015" s="129"/>
      <c r="DI1015" s="129"/>
      <c r="DJ1015" s="129"/>
      <c r="DK1015" s="129"/>
      <c r="DL1015" s="129"/>
      <c r="DM1015" s="129"/>
      <c r="DN1015" s="129"/>
      <c r="DO1015" s="129"/>
      <c r="DP1015" s="129"/>
      <c r="DQ1015" s="129"/>
      <c r="DR1015" s="129"/>
      <c r="DS1015" s="129"/>
      <c r="DT1015" s="129"/>
      <c r="DU1015" s="129"/>
      <c r="DV1015" s="129"/>
      <c r="DW1015" s="129"/>
      <c r="DX1015" s="129"/>
      <c r="DY1015" s="129"/>
      <c r="DZ1015" s="129"/>
      <c r="EA1015" s="129"/>
      <c r="EB1015" s="129"/>
      <c r="EC1015" s="129"/>
      <c r="ED1015" s="129"/>
      <c r="EE1015" s="129"/>
      <c r="EF1015" s="129"/>
      <c r="EG1015" s="129"/>
      <c r="EH1015" s="129"/>
      <c r="EI1015" s="129"/>
      <c r="EJ1015" s="129"/>
      <c r="EK1015" s="129"/>
      <c r="EL1015" s="129"/>
      <c r="EM1015" s="129"/>
      <c r="EN1015" s="129"/>
      <c r="EO1015" s="129"/>
      <c r="EP1015" s="129"/>
      <c r="EQ1015" s="129"/>
      <c r="ER1015" s="129"/>
      <c r="ES1015" s="129"/>
      <c r="ET1015" s="129"/>
      <c r="EU1015" s="129"/>
      <c r="EV1015" s="129"/>
      <c r="EW1015" s="129"/>
    </row>
    <row r="1016" spans="1:153" ht="2.25" customHeight="1">
      <c r="A1016" s="135"/>
      <c r="B1016" s="291"/>
      <c r="C1016" s="291"/>
      <c r="D1016" s="291"/>
      <c r="E1016" s="291"/>
      <c r="F1016" s="136"/>
      <c r="G1016" s="291"/>
      <c r="H1016" s="291"/>
      <c r="I1016" s="291"/>
      <c r="J1016" s="291"/>
      <c r="K1016" s="291"/>
      <c r="L1016" s="291"/>
      <c r="M1016" s="291"/>
      <c r="N1016" s="291"/>
      <c r="O1016" s="291"/>
      <c r="P1016" s="291"/>
      <c r="Q1016" s="291"/>
      <c r="R1016" s="291"/>
      <c r="S1016" s="291"/>
      <c r="T1016" s="291"/>
      <c r="U1016" s="296"/>
      <c r="V1016" s="297"/>
      <c r="W1016" s="297"/>
      <c r="X1016" s="297"/>
      <c r="Y1016" s="297"/>
      <c r="Z1016" s="297"/>
      <c r="AA1016" s="297"/>
      <c r="AB1016" s="297"/>
      <c r="AC1016" s="297"/>
      <c r="AD1016" s="297"/>
      <c r="AE1016" s="297"/>
      <c r="AF1016" s="297"/>
      <c r="AG1016" s="117"/>
      <c r="AH1016" s="114"/>
      <c r="AI1016" s="341"/>
      <c r="AJ1016" s="342"/>
      <c r="AK1016" s="342"/>
      <c r="AL1016" s="342"/>
      <c r="AM1016" s="342"/>
      <c r="AN1016" s="342"/>
      <c r="AO1016" s="342"/>
      <c r="AP1016" s="342"/>
      <c r="AQ1016" s="342"/>
      <c r="AR1016" s="342"/>
      <c r="AS1016" s="342"/>
      <c r="AT1016" s="342"/>
      <c r="AU1016" s="342"/>
      <c r="AV1016" s="342"/>
      <c r="AW1016" s="342"/>
      <c r="AX1016" s="342"/>
      <c r="AY1016" s="342"/>
      <c r="AZ1016" s="342"/>
      <c r="BA1016" s="342"/>
      <c r="BB1016" s="342"/>
      <c r="BC1016" s="342"/>
      <c r="BD1016" s="342"/>
      <c r="BE1016" s="342"/>
      <c r="BF1016" s="342"/>
      <c r="BG1016" s="342"/>
      <c r="BH1016" s="342"/>
      <c r="BI1016" s="342"/>
      <c r="BJ1016" s="345"/>
      <c r="BK1016" s="200"/>
      <c r="BL1016" s="129"/>
      <c r="BM1016" s="160"/>
      <c r="BN1016" s="129"/>
      <c r="BO1016" s="129"/>
      <c r="BP1016" s="129"/>
      <c r="BQ1016" s="129"/>
      <c r="BR1016" s="129"/>
      <c r="BS1016" s="129"/>
      <c r="BT1016" s="129"/>
      <c r="BU1016" s="129"/>
      <c r="BV1016" s="129"/>
      <c r="BW1016" s="129"/>
      <c r="BX1016" s="129"/>
      <c r="BY1016" s="129"/>
      <c r="BZ1016" s="129"/>
      <c r="CA1016" s="129"/>
      <c r="CB1016" s="129"/>
      <c r="CC1016" s="129"/>
      <c r="CD1016" s="129"/>
      <c r="CE1016" s="129"/>
      <c r="CF1016" s="129"/>
      <c r="CG1016" s="129"/>
      <c r="CH1016" s="129"/>
      <c r="CI1016" s="129"/>
      <c r="CJ1016" s="129"/>
      <c r="CK1016" s="129"/>
      <c r="CL1016" s="129"/>
      <c r="CM1016" s="129"/>
      <c r="CN1016" s="129"/>
      <c r="CO1016" s="129"/>
      <c r="CP1016" s="129"/>
      <c r="CQ1016" s="129"/>
      <c r="CR1016" s="129"/>
      <c r="CS1016" s="129"/>
      <c r="CT1016" s="129"/>
      <c r="CU1016" s="129"/>
      <c r="CV1016" s="129"/>
      <c r="CW1016" s="129"/>
      <c r="CX1016" s="129"/>
      <c r="CY1016" s="129"/>
      <c r="CZ1016" s="129"/>
      <c r="DA1016" s="129"/>
      <c r="DB1016" s="129"/>
      <c r="DC1016" s="129"/>
      <c r="DD1016" s="129"/>
      <c r="DE1016" s="129"/>
      <c r="DF1016" s="129"/>
      <c r="DG1016" s="129"/>
      <c r="DH1016" s="129"/>
      <c r="DI1016" s="129"/>
      <c r="DJ1016" s="129"/>
      <c r="DK1016" s="129"/>
      <c r="DL1016" s="129"/>
      <c r="DM1016" s="129"/>
      <c r="DN1016" s="129"/>
      <c r="DO1016" s="129"/>
      <c r="DP1016" s="129"/>
      <c r="DQ1016" s="129"/>
      <c r="DR1016" s="129"/>
      <c r="DS1016" s="129"/>
      <c r="DT1016" s="129"/>
      <c r="DU1016" s="129"/>
      <c r="DV1016" s="129"/>
      <c r="DW1016" s="129"/>
      <c r="DX1016" s="129"/>
      <c r="DY1016" s="129"/>
      <c r="DZ1016" s="129"/>
      <c r="EA1016" s="129"/>
      <c r="EB1016" s="129"/>
      <c r="EC1016" s="129"/>
      <c r="ED1016" s="129"/>
      <c r="EE1016" s="129"/>
      <c r="EF1016" s="129"/>
      <c r="EG1016" s="129"/>
      <c r="EH1016" s="129"/>
      <c r="EI1016" s="129"/>
      <c r="EJ1016" s="129"/>
      <c r="EK1016" s="129"/>
      <c r="EL1016" s="129"/>
      <c r="EM1016" s="129"/>
      <c r="EN1016" s="129"/>
      <c r="EO1016" s="129"/>
      <c r="EP1016" s="129"/>
      <c r="EQ1016" s="129"/>
      <c r="ER1016" s="129"/>
      <c r="ES1016" s="129"/>
      <c r="ET1016" s="129"/>
      <c r="EU1016" s="129"/>
      <c r="EV1016" s="129"/>
      <c r="EW1016" s="129"/>
    </row>
    <row r="1017" spans="1:153" ht="19.5" customHeight="1">
      <c r="A1017" s="133" t="s">
        <v>103</v>
      </c>
      <c r="B1017" s="126"/>
      <c r="C1017" s="126"/>
      <c r="D1017" s="126"/>
      <c r="E1017" s="126"/>
      <c r="F1017" s="137"/>
      <c r="G1017" s="126"/>
      <c r="H1017" s="126"/>
      <c r="I1017" s="126"/>
      <c r="J1017" s="126"/>
      <c r="K1017" s="126"/>
      <c r="L1017" s="126"/>
      <c r="M1017" s="126"/>
      <c r="N1017" s="126"/>
      <c r="O1017" s="126"/>
      <c r="P1017" s="126"/>
      <c r="Q1017" s="126"/>
      <c r="R1017" s="310" t="s">
        <v>3412</v>
      </c>
      <c r="S1017" s="310"/>
      <c r="T1017" s="311"/>
      <c r="U1017" s="294"/>
      <c r="V1017" s="312"/>
      <c r="W1017" s="313"/>
      <c r="X1017" s="313"/>
      <c r="Y1017" s="313"/>
      <c r="Z1017" s="313"/>
      <c r="AA1017" s="313"/>
      <c r="AB1017" s="313"/>
      <c r="AC1017" s="313"/>
      <c r="AD1017" s="313"/>
      <c r="AE1017" s="313"/>
      <c r="AF1017" s="314"/>
      <c r="AG1017" s="122"/>
      <c r="AH1017" s="115" t="s">
        <v>0</v>
      </c>
      <c r="AI1017" s="341"/>
      <c r="AJ1017" s="342"/>
      <c r="AK1017" s="342"/>
      <c r="AL1017" s="342"/>
      <c r="AM1017" s="342"/>
      <c r="AN1017" s="342"/>
      <c r="AO1017" s="342"/>
      <c r="AP1017" s="342"/>
      <c r="AQ1017" s="342"/>
      <c r="AR1017" s="342"/>
      <c r="AS1017" s="342"/>
      <c r="AT1017" s="342"/>
      <c r="AU1017" s="342"/>
      <c r="AV1017" s="342"/>
      <c r="AW1017" s="342"/>
      <c r="AX1017" s="342"/>
      <c r="AY1017" s="342"/>
      <c r="AZ1017" s="342"/>
      <c r="BA1017" s="342"/>
      <c r="BB1017" s="342"/>
      <c r="BC1017" s="342"/>
      <c r="BD1017" s="342"/>
      <c r="BE1017" s="342"/>
      <c r="BF1017" s="342"/>
      <c r="BG1017" s="342"/>
      <c r="BH1017" s="342"/>
      <c r="BI1017" s="342"/>
      <c r="BJ1017" s="345"/>
      <c r="BK1017" s="200"/>
      <c r="BL1017" s="130" t="str">
        <f>IF(BM1017&lt;&gt;"","●","")</f>
        <v/>
      </c>
      <c r="BM1017" s="132" t="str">
        <f>IF(AND(OR(V1017=0,V1017=""),OR(V1020+V1023&gt;0,AJ1020+AJ1023&gt;0,AX1020+AX1023&gt;0)),"当該項目の「レセプト件数」が「0」か「空白」となっていますが、内訳の項目の「レセプト件数」、「算定日数」、「算定回数」のいずれかが1以上となっています。正しいレセプト件数をご記入ください。",IF(COUNTIF(BL1020:BL1032,"●")&gt;0,"内訳の項目に記入内容の見直しが必要な欄があります。メッセージの内容をご確認のうえ、適宜、ご修正ください。",IF(OR(V1017&lt;MAX(V1020,V1023),V1017&gt;V1020+V1023),"当該項目の「レセプト件数」が、内訳の個別の項目の数値を下回っているか、内訳の合計よりも大きくなっています。正しいレセプト件数をご記入ください。","")))</f>
        <v/>
      </c>
      <c r="BN1017" s="129"/>
      <c r="BO1017" s="129"/>
      <c r="BP1017" s="129"/>
      <c r="BQ1017" s="129"/>
      <c r="BR1017" s="129"/>
      <c r="BS1017" s="129"/>
      <c r="BT1017" s="129"/>
      <c r="BU1017" s="129"/>
      <c r="BV1017" s="129"/>
      <c r="BW1017" s="129"/>
      <c r="BX1017" s="129"/>
      <c r="BY1017" s="129"/>
      <c r="BZ1017" s="129"/>
      <c r="CA1017" s="129"/>
      <c r="CB1017" s="129"/>
      <c r="CC1017" s="129"/>
      <c r="CD1017" s="129"/>
      <c r="CE1017" s="129"/>
      <c r="CF1017" s="129"/>
      <c r="CG1017" s="129"/>
      <c r="CH1017" s="129"/>
      <c r="CI1017" s="129"/>
      <c r="CJ1017" s="129"/>
      <c r="CK1017" s="129"/>
      <c r="CL1017" s="129"/>
      <c r="CM1017" s="129"/>
      <c r="CN1017" s="129"/>
      <c r="CO1017" s="129"/>
      <c r="CP1017" s="129"/>
      <c r="CQ1017" s="129"/>
      <c r="CR1017" s="129"/>
      <c r="CS1017" s="129"/>
      <c r="CT1017" s="129"/>
      <c r="CU1017" s="129"/>
      <c r="CV1017" s="131"/>
      <c r="CW1017" s="131"/>
      <c r="CX1017" s="131"/>
      <c r="CY1017" s="129"/>
      <c r="CZ1017" s="129"/>
      <c r="DA1017" s="129"/>
      <c r="DB1017" s="129"/>
      <c r="DC1017" s="129"/>
      <c r="DD1017" s="129"/>
      <c r="DE1017" s="129"/>
      <c r="DF1017" s="129"/>
      <c r="DG1017" s="129"/>
      <c r="DH1017" s="129"/>
      <c r="DI1017" s="129"/>
      <c r="DJ1017" s="129"/>
      <c r="DK1017" s="129"/>
      <c r="DL1017" s="129"/>
      <c r="DM1017" s="129"/>
      <c r="DN1017" s="129"/>
      <c r="DO1017" s="129"/>
      <c r="DP1017" s="129"/>
      <c r="DQ1017" s="129"/>
      <c r="DR1017" s="129"/>
      <c r="DS1017" s="129"/>
      <c r="DT1017" s="129"/>
      <c r="DU1017" s="129"/>
      <c r="DV1017" s="129"/>
      <c r="DW1017" s="129"/>
      <c r="DX1017" s="129"/>
      <c r="DY1017" s="129"/>
      <c r="DZ1017" s="129"/>
      <c r="EA1017" s="129"/>
      <c r="EB1017" s="129"/>
      <c r="EC1017" s="129"/>
      <c r="ED1017" s="129"/>
      <c r="EE1017" s="129"/>
      <c r="EF1017" s="129"/>
      <c r="EG1017" s="129"/>
      <c r="EH1017" s="129"/>
      <c r="EI1017" s="129"/>
      <c r="EJ1017" s="129"/>
      <c r="EK1017" s="129"/>
      <c r="EL1017" s="129"/>
      <c r="EM1017" s="129"/>
      <c r="EN1017" s="129"/>
      <c r="EO1017" s="129"/>
      <c r="EP1017" s="129"/>
      <c r="EQ1017" s="129"/>
      <c r="ER1017" s="129"/>
      <c r="ES1017" s="129"/>
      <c r="ET1017" s="129"/>
      <c r="EU1017" s="129"/>
      <c r="EV1017" s="129"/>
      <c r="EW1017" s="129"/>
    </row>
    <row r="1018" spans="1:153" ht="2.25" customHeight="1" thickBot="1">
      <c r="A1018" s="133"/>
      <c r="B1018" s="126"/>
      <c r="C1018" s="126"/>
      <c r="D1018" s="126"/>
      <c r="E1018" s="126"/>
      <c r="F1018" s="137"/>
      <c r="G1018" s="126"/>
      <c r="H1018" s="126"/>
      <c r="I1018" s="126"/>
      <c r="J1018" s="126"/>
      <c r="K1018" s="126"/>
      <c r="L1018" s="126"/>
      <c r="M1018" s="126"/>
      <c r="N1018" s="126"/>
      <c r="O1018" s="126"/>
      <c r="P1018" s="126"/>
      <c r="Q1018" s="126"/>
      <c r="R1018" s="126"/>
      <c r="S1018" s="126"/>
      <c r="T1018" s="126"/>
      <c r="U1018" s="299"/>
      <c r="V1018" s="298"/>
      <c r="W1018" s="298"/>
      <c r="X1018" s="298"/>
      <c r="Y1018" s="298"/>
      <c r="Z1018" s="298"/>
      <c r="AA1018" s="298"/>
      <c r="AB1018" s="298"/>
      <c r="AC1018" s="298"/>
      <c r="AD1018" s="298"/>
      <c r="AE1018" s="298"/>
      <c r="AF1018" s="298"/>
      <c r="AG1018" s="121"/>
      <c r="AH1018" s="116"/>
      <c r="AI1018" s="352"/>
      <c r="AJ1018" s="353"/>
      <c r="AK1018" s="353"/>
      <c r="AL1018" s="353"/>
      <c r="AM1018" s="353"/>
      <c r="AN1018" s="353"/>
      <c r="AO1018" s="353"/>
      <c r="AP1018" s="353"/>
      <c r="AQ1018" s="353"/>
      <c r="AR1018" s="353"/>
      <c r="AS1018" s="353"/>
      <c r="AT1018" s="353"/>
      <c r="AU1018" s="353"/>
      <c r="AV1018" s="353"/>
      <c r="AW1018" s="353"/>
      <c r="AX1018" s="353"/>
      <c r="AY1018" s="353"/>
      <c r="AZ1018" s="353"/>
      <c r="BA1018" s="353"/>
      <c r="BB1018" s="353"/>
      <c r="BC1018" s="353"/>
      <c r="BD1018" s="353"/>
      <c r="BE1018" s="353"/>
      <c r="BF1018" s="353"/>
      <c r="BG1018" s="353"/>
      <c r="BH1018" s="353"/>
      <c r="BI1018" s="353"/>
      <c r="BJ1018" s="361"/>
      <c r="BK1018" s="200"/>
      <c r="BL1018" s="129"/>
      <c r="BM1018" s="160"/>
      <c r="BN1018" s="129"/>
      <c r="BO1018" s="129"/>
      <c r="BP1018" s="129"/>
      <c r="BQ1018" s="129"/>
      <c r="BR1018" s="129"/>
      <c r="BS1018" s="129"/>
      <c r="BT1018" s="129"/>
      <c r="BU1018" s="129"/>
      <c r="BV1018" s="129"/>
      <c r="BW1018" s="129"/>
      <c r="BX1018" s="129"/>
      <c r="BY1018" s="129"/>
      <c r="BZ1018" s="129"/>
      <c r="CA1018" s="129"/>
      <c r="CB1018" s="129"/>
      <c r="CC1018" s="129"/>
      <c r="CD1018" s="129"/>
      <c r="CE1018" s="129"/>
      <c r="CF1018" s="129"/>
      <c r="CG1018" s="129"/>
      <c r="CH1018" s="129"/>
      <c r="CI1018" s="129"/>
      <c r="CJ1018" s="129"/>
      <c r="CK1018" s="129"/>
      <c r="CL1018" s="129"/>
      <c r="CM1018" s="129"/>
      <c r="CN1018" s="129"/>
      <c r="CO1018" s="129"/>
      <c r="CP1018" s="129"/>
      <c r="CQ1018" s="129"/>
      <c r="CR1018" s="129"/>
      <c r="CS1018" s="129"/>
      <c r="CT1018" s="129"/>
      <c r="CU1018" s="129"/>
      <c r="CV1018" s="129"/>
      <c r="CW1018" s="129"/>
      <c r="CX1018" s="129"/>
      <c r="CY1018" s="129"/>
      <c r="CZ1018" s="129"/>
      <c r="DA1018" s="129"/>
      <c r="DB1018" s="129"/>
      <c r="DC1018" s="129"/>
      <c r="DD1018" s="129"/>
      <c r="DE1018" s="129"/>
      <c r="DF1018" s="129"/>
      <c r="DG1018" s="129"/>
      <c r="DH1018" s="129"/>
      <c r="DI1018" s="129"/>
      <c r="DJ1018" s="129"/>
      <c r="DK1018" s="129"/>
      <c r="DL1018" s="129"/>
      <c r="DM1018" s="129"/>
      <c r="DN1018" s="129"/>
      <c r="DO1018" s="129"/>
      <c r="DP1018" s="129"/>
      <c r="DQ1018" s="129"/>
      <c r="DR1018" s="129"/>
      <c r="DS1018" s="129"/>
      <c r="DT1018" s="129"/>
      <c r="DU1018" s="129"/>
      <c r="DV1018" s="129"/>
      <c r="DW1018" s="129"/>
      <c r="DX1018" s="129"/>
      <c r="DY1018" s="129"/>
      <c r="DZ1018" s="129"/>
      <c r="EA1018" s="129"/>
      <c r="EB1018" s="129"/>
      <c r="EC1018" s="129"/>
      <c r="ED1018" s="129"/>
      <c r="EE1018" s="129"/>
      <c r="EF1018" s="129"/>
      <c r="EG1018" s="129"/>
      <c r="EH1018" s="129"/>
      <c r="EI1018" s="129"/>
      <c r="EJ1018" s="129"/>
      <c r="EK1018" s="129"/>
      <c r="EL1018" s="129"/>
      <c r="EM1018" s="129"/>
      <c r="EN1018" s="129"/>
      <c r="EO1018" s="129"/>
      <c r="EP1018" s="129"/>
      <c r="EQ1018" s="129"/>
      <c r="ER1018" s="129"/>
      <c r="ES1018" s="129"/>
      <c r="ET1018" s="129"/>
      <c r="EU1018" s="129"/>
      <c r="EV1018" s="129"/>
      <c r="EW1018" s="129"/>
    </row>
    <row r="1019" spans="1:153" ht="2.25" customHeight="1">
      <c r="A1019" s="50"/>
      <c r="B1019" s="291"/>
      <c r="C1019" s="291"/>
      <c r="D1019" s="291"/>
      <c r="E1019" s="291"/>
      <c r="F1019" s="136"/>
      <c r="G1019" s="291"/>
      <c r="H1019" s="291"/>
      <c r="I1019" s="291"/>
      <c r="J1019" s="291"/>
      <c r="K1019" s="291"/>
      <c r="L1019" s="291"/>
      <c r="M1019" s="291"/>
      <c r="N1019" s="291"/>
      <c r="O1019" s="291"/>
      <c r="P1019" s="291"/>
      <c r="Q1019" s="291"/>
      <c r="R1019" s="291"/>
      <c r="S1019" s="291"/>
      <c r="T1019" s="291"/>
      <c r="U1019" s="296"/>
      <c r="V1019" s="297"/>
      <c r="W1019" s="297"/>
      <c r="X1019" s="297"/>
      <c r="Y1019" s="297"/>
      <c r="Z1019" s="297"/>
      <c r="AA1019" s="297"/>
      <c r="AB1019" s="297"/>
      <c r="AC1019" s="297"/>
      <c r="AD1019" s="297"/>
      <c r="AE1019" s="297"/>
      <c r="AF1019" s="297"/>
      <c r="AG1019" s="117"/>
      <c r="AH1019" s="114"/>
      <c r="AI1019" s="296"/>
      <c r="AJ1019" s="297"/>
      <c r="AK1019" s="297"/>
      <c r="AL1019" s="297"/>
      <c r="AM1019" s="297"/>
      <c r="AN1019" s="297"/>
      <c r="AO1019" s="297"/>
      <c r="AP1019" s="297"/>
      <c r="AQ1019" s="297"/>
      <c r="AR1019" s="297"/>
      <c r="AS1019" s="297"/>
      <c r="AT1019" s="297"/>
      <c r="AU1019" s="117"/>
      <c r="AV1019" s="114"/>
      <c r="AW1019" s="297"/>
      <c r="AX1019" s="297"/>
      <c r="AY1019" s="297"/>
      <c r="AZ1019" s="297"/>
      <c r="BA1019" s="297"/>
      <c r="BB1019" s="297"/>
      <c r="BC1019" s="297"/>
      <c r="BD1019" s="297"/>
      <c r="BE1019" s="297"/>
      <c r="BF1019" s="297"/>
      <c r="BG1019" s="297"/>
      <c r="BH1019" s="297"/>
      <c r="BI1019" s="117"/>
      <c r="BJ1019" s="114"/>
      <c r="BK1019" s="200"/>
      <c r="BL1019" s="129"/>
      <c r="BM1019" s="160"/>
      <c r="BN1019" s="129"/>
      <c r="BO1019" s="129"/>
      <c r="BP1019" s="129"/>
      <c r="BQ1019" s="129"/>
      <c r="BR1019" s="129"/>
      <c r="BS1019" s="129"/>
      <c r="BT1019" s="129"/>
      <c r="BU1019" s="129"/>
      <c r="BV1019" s="129"/>
      <c r="BW1019" s="129"/>
      <c r="BX1019" s="129"/>
      <c r="BY1019" s="129"/>
      <c r="BZ1019" s="129"/>
      <c r="CA1019" s="129"/>
      <c r="CB1019" s="129"/>
      <c r="CC1019" s="129"/>
      <c r="CD1019" s="129"/>
      <c r="CE1019" s="129"/>
      <c r="CF1019" s="129"/>
      <c r="CG1019" s="129"/>
      <c r="CH1019" s="129"/>
      <c r="CI1019" s="129"/>
      <c r="CJ1019" s="129"/>
      <c r="CK1019" s="129"/>
      <c r="CL1019" s="129"/>
      <c r="CM1019" s="129"/>
      <c r="CN1019" s="129"/>
      <c r="CO1019" s="129"/>
      <c r="CP1019" s="129"/>
      <c r="CQ1019" s="129"/>
      <c r="CR1019" s="129"/>
      <c r="CS1019" s="129"/>
      <c r="CT1019" s="129"/>
      <c r="CU1019" s="129"/>
      <c r="CV1019" s="129"/>
      <c r="CW1019" s="129"/>
      <c r="CX1019" s="129"/>
      <c r="CY1019" s="129"/>
      <c r="CZ1019" s="129"/>
      <c r="DA1019" s="129"/>
      <c r="DB1019" s="129"/>
      <c r="DC1019" s="129"/>
      <c r="DD1019" s="129"/>
      <c r="DE1019" s="129"/>
      <c r="DF1019" s="129"/>
      <c r="DG1019" s="129"/>
      <c r="DH1019" s="129"/>
      <c r="DI1019" s="129"/>
      <c r="DJ1019" s="129"/>
      <c r="DK1019" s="129"/>
      <c r="DL1019" s="129"/>
      <c r="DM1019" s="129"/>
      <c r="DN1019" s="129"/>
      <c r="DO1019" s="129"/>
      <c r="DP1019" s="129"/>
      <c r="DQ1019" s="129"/>
      <c r="DR1019" s="129"/>
      <c r="DS1019" s="129"/>
      <c r="DT1019" s="129"/>
      <c r="DU1019" s="129"/>
      <c r="DV1019" s="129"/>
      <c r="DW1019" s="129"/>
      <c r="DX1019" s="129"/>
      <c r="DY1019" s="129"/>
      <c r="DZ1019" s="129"/>
      <c r="EA1019" s="129"/>
      <c r="EB1019" s="129"/>
      <c r="EC1019" s="129"/>
      <c r="ED1019" s="129"/>
      <c r="EE1019" s="129"/>
      <c r="EF1019" s="129"/>
      <c r="EG1019" s="129"/>
      <c r="EH1019" s="129"/>
      <c r="EI1019" s="129"/>
      <c r="EJ1019" s="129"/>
      <c r="EK1019" s="129"/>
      <c r="EL1019" s="129"/>
      <c r="EM1019" s="129"/>
      <c r="EN1019" s="129"/>
      <c r="EO1019" s="129"/>
      <c r="EP1019" s="129"/>
      <c r="EQ1019" s="129"/>
      <c r="ER1019" s="129"/>
      <c r="ES1019" s="129"/>
      <c r="ET1019" s="129"/>
      <c r="EU1019" s="129"/>
      <c r="EV1019" s="129"/>
      <c r="EW1019" s="129"/>
    </row>
    <row r="1020" spans="1:153" ht="19.5" customHeight="1">
      <c r="A1020" s="45"/>
      <c r="B1020" s="126" t="s">
        <v>31</v>
      </c>
      <c r="C1020" s="126"/>
      <c r="D1020" s="126"/>
      <c r="E1020" s="126"/>
      <c r="F1020" s="137"/>
      <c r="G1020" s="126"/>
      <c r="H1020" s="126"/>
      <c r="I1020" s="126"/>
      <c r="J1020" s="126"/>
      <c r="K1020" s="126"/>
      <c r="L1020" s="126"/>
      <c r="M1020" s="126"/>
      <c r="N1020" s="126"/>
      <c r="O1020" s="126"/>
      <c r="P1020" s="126"/>
      <c r="Q1020" s="126"/>
      <c r="R1020" s="310" t="s">
        <v>3413</v>
      </c>
      <c r="S1020" s="310"/>
      <c r="T1020" s="311"/>
      <c r="U1020" s="294"/>
      <c r="V1020" s="312"/>
      <c r="W1020" s="313"/>
      <c r="X1020" s="313"/>
      <c r="Y1020" s="313"/>
      <c r="Z1020" s="313"/>
      <c r="AA1020" s="313"/>
      <c r="AB1020" s="313"/>
      <c r="AC1020" s="313"/>
      <c r="AD1020" s="313"/>
      <c r="AE1020" s="313"/>
      <c r="AF1020" s="314"/>
      <c r="AG1020" s="120"/>
      <c r="AH1020" s="115" t="s">
        <v>6391</v>
      </c>
      <c r="AI1020" s="118"/>
      <c r="AJ1020" s="312"/>
      <c r="AK1020" s="313"/>
      <c r="AL1020" s="313"/>
      <c r="AM1020" s="313"/>
      <c r="AN1020" s="313"/>
      <c r="AO1020" s="313"/>
      <c r="AP1020" s="313"/>
      <c r="AQ1020" s="313"/>
      <c r="AR1020" s="313"/>
      <c r="AS1020" s="313"/>
      <c r="AT1020" s="314"/>
      <c r="AU1020" s="120"/>
      <c r="AV1020" s="115" t="s">
        <v>6392</v>
      </c>
      <c r="AW1020" s="119"/>
      <c r="AX1020" s="312"/>
      <c r="AY1020" s="313"/>
      <c r="AZ1020" s="313"/>
      <c r="BA1020" s="313"/>
      <c r="BB1020" s="313"/>
      <c r="BC1020" s="313"/>
      <c r="BD1020" s="313"/>
      <c r="BE1020" s="313"/>
      <c r="BF1020" s="313"/>
      <c r="BG1020" s="313"/>
      <c r="BH1020" s="314"/>
      <c r="BI1020" s="122"/>
      <c r="BJ1020" s="115" t="s">
        <v>2</v>
      </c>
      <c r="BK1020" s="200"/>
      <c r="BL1020" s="130" t="str">
        <f>IF(BM1020&lt;&gt;"","●","")</f>
        <v/>
      </c>
      <c r="BM1020" s="132" t="str">
        <f>IF(OR(AND(OR(V1020=0,V1020=""),OR(AJ1020&gt;0,AX1020&gt;0)),AND(OR(V1020&gt;0,AX1020&gt;0),OR(AJ1020=0,AJ1020="")),AND(OR(V1020&gt;0,AJ1020&gt;0),OR(AX1020=0,AX1020=""))),"「レセプト件数」、「算定日数」、「算定回数」のいずれかが「0」か「空白」となっていますが、それ以外が1以上となっています。正しいレセプト件数・算定日数・算定回数をご記入ください。",IF(OR(V1020&gt;AJ1020,V1020&gt;AX1020),"「算定日数」あるいは「算定回数」が「レセプト件数」よりも小さくなっています。算定レセプトにおける算定日数・算定回数をご記入ください。",IF(AJ1020&gt;AX1020,"「算定回数」が「算定日数」よりも小さくなっています。算定日数における算定回数をご記入ください。","")))</f>
        <v/>
      </c>
      <c r="BN1020" s="129"/>
      <c r="BO1020" s="129"/>
      <c r="BP1020" s="129"/>
      <c r="BQ1020" s="129"/>
      <c r="BR1020" s="129"/>
      <c r="BS1020" s="129"/>
      <c r="BT1020" s="129"/>
      <c r="BU1020" s="129"/>
      <c r="BV1020" s="129"/>
      <c r="BW1020" s="129"/>
      <c r="BX1020" s="129"/>
      <c r="BY1020" s="129"/>
      <c r="BZ1020" s="129"/>
      <c r="CA1020" s="129"/>
      <c r="CB1020" s="129"/>
      <c r="CC1020" s="129"/>
      <c r="CD1020" s="129"/>
      <c r="CE1020" s="129"/>
      <c r="CF1020" s="129"/>
      <c r="CG1020" s="129"/>
      <c r="CH1020" s="129"/>
      <c r="CI1020" s="129"/>
      <c r="CJ1020" s="129"/>
      <c r="CK1020" s="129"/>
      <c r="CL1020" s="129"/>
      <c r="CM1020" s="129"/>
      <c r="CN1020" s="129"/>
      <c r="CO1020" s="129"/>
      <c r="CP1020" s="129"/>
      <c r="CQ1020" s="129"/>
      <c r="CR1020" s="129"/>
      <c r="CS1020" s="129"/>
      <c r="CT1020" s="129"/>
      <c r="CU1020" s="129"/>
      <c r="CV1020" s="131"/>
      <c r="CW1020" s="131"/>
      <c r="CX1020" s="131"/>
      <c r="CY1020" s="129"/>
      <c r="CZ1020" s="129"/>
      <c r="DA1020" s="129"/>
      <c r="DB1020" s="129"/>
      <c r="DC1020" s="129"/>
      <c r="DD1020" s="129"/>
      <c r="DE1020" s="129"/>
      <c r="DF1020" s="129"/>
      <c r="DG1020" s="129"/>
      <c r="DH1020" s="129"/>
      <c r="DI1020" s="129"/>
      <c r="DJ1020" s="129"/>
      <c r="DK1020" s="129"/>
      <c r="DL1020" s="129"/>
      <c r="DM1020" s="129"/>
      <c r="DN1020" s="129"/>
      <c r="DO1020" s="129"/>
      <c r="DP1020" s="129"/>
      <c r="DQ1020" s="129"/>
      <c r="DR1020" s="129"/>
      <c r="DS1020" s="129"/>
      <c r="DT1020" s="129"/>
      <c r="DU1020" s="129"/>
      <c r="DV1020" s="129"/>
      <c r="DW1020" s="129"/>
      <c r="DX1020" s="129"/>
      <c r="DY1020" s="129"/>
      <c r="DZ1020" s="129"/>
      <c r="EA1020" s="129"/>
      <c r="EB1020" s="129"/>
      <c r="EC1020" s="129"/>
      <c r="ED1020" s="129"/>
      <c r="EE1020" s="129"/>
      <c r="EF1020" s="129"/>
      <c r="EG1020" s="129"/>
      <c r="EH1020" s="129"/>
      <c r="EI1020" s="129"/>
      <c r="EJ1020" s="129"/>
      <c r="EK1020" s="129"/>
      <c r="EL1020" s="129"/>
      <c r="EM1020" s="129"/>
      <c r="EN1020" s="129"/>
      <c r="EO1020" s="129"/>
      <c r="EP1020" s="129"/>
      <c r="EQ1020" s="129"/>
      <c r="ER1020" s="129"/>
      <c r="ES1020" s="129"/>
      <c r="ET1020" s="129"/>
      <c r="EU1020" s="129"/>
      <c r="EV1020" s="129"/>
      <c r="EW1020" s="129"/>
    </row>
    <row r="1021" spans="1:153" ht="2.25" customHeight="1" thickBot="1">
      <c r="A1021" s="45"/>
      <c r="B1021" s="37"/>
      <c r="C1021" s="127"/>
      <c r="D1021" s="127"/>
      <c r="E1021" s="127"/>
      <c r="F1021" s="134"/>
      <c r="G1021" s="127"/>
      <c r="H1021" s="127"/>
      <c r="I1021" s="127"/>
      <c r="J1021" s="127"/>
      <c r="K1021" s="127"/>
      <c r="L1021" s="127"/>
      <c r="M1021" s="127"/>
      <c r="N1021" s="127"/>
      <c r="O1021" s="127"/>
      <c r="P1021" s="127"/>
      <c r="Q1021" s="127"/>
      <c r="R1021" s="127"/>
      <c r="S1021" s="127"/>
      <c r="T1021" s="128"/>
      <c r="U1021" s="299"/>
      <c r="V1021" s="298"/>
      <c r="W1021" s="298"/>
      <c r="X1021" s="298"/>
      <c r="Y1021" s="298"/>
      <c r="Z1021" s="298"/>
      <c r="AA1021" s="298"/>
      <c r="AB1021" s="298"/>
      <c r="AC1021" s="298"/>
      <c r="AD1021" s="298"/>
      <c r="AE1021" s="298"/>
      <c r="AF1021" s="298"/>
      <c r="AG1021" s="121"/>
      <c r="AH1021" s="116"/>
      <c r="AI1021" s="299"/>
      <c r="AJ1021" s="298"/>
      <c r="AK1021" s="298"/>
      <c r="AL1021" s="298"/>
      <c r="AM1021" s="298"/>
      <c r="AN1021" s="298"/>
      <c r="AO1021" s="298"/>
      <c r="AP1021" s="298"/>
      <c r="AQ1021" s="298"/>
      <c r="AR1021" s="298"/>
      <c r="AS1021" s="298"/>
      <c r="AT1021" s="298"/>
      <c r="AU1021" s="121"/>
      <c r="AV1021" s="116"/>
      <c r="AW1021" s="298"/>
      <c r="AX1021" s="298"/>
      <c r="AY1021" s="298"/>
      <c r="AZ1021" s="298"/>
      <c r="BA1021" s="298"/>
      <c r="BB1021" s="298"/>
      <c r="BC1021" s="298"/>
      <c r="BD1021" s="298"/>
      <c r="BE1021" s="298"/>
      <c r="BF1021" s="298"/>
      <c r="BG1021" s="298"/>
      <c r="BH1021" s="298"/>
      <c r="BI1021" s="121"/>
      <c r="BJ1021" s="116"/>
      <c r="BK1021" s="200"/>
      <c r="BL1021" s="129"/>
      <c r="BM1021" s="160"/>
      <c r="BN1021" s="129"/>
      <c r="BO1021" s="129"/>
      <c r="BP1021" s="129"/>
      <c r="BQ1021" s="129"/>
      <c r="BR1021" s="129"/>
      <c r="BS1021" s="129"/>
      <c r="BT1021" s="129"/>
      <c r="BU1021" s="129"/>
      <c r="BV1021" s="129"/>
      <c r="BW1021" s="129"/>
      <c r="BX1021" s="129"/>
      <c r="BY1021" s="129"/>
      <c r="BZ1021" s="129"/>
      <c r="CA1021" s="129"/>
      <c r="CB1021" s="129"/>
      <c r="CC1021" s="129"/>
      <c r="CD1021" s="129"/>
      <c r="CE1021" s="129"/>
      <c r="CF1021" s="129"/>
      <c r="CG1021" s="129"/>
      <c r="CH1021" s="129"/>
      <c r="CI1021" s="129"/>
      <c r="CJ1021" s="129"/>
      <c r="CK1021" s="129"/>
      <c r="CL1021" s="129"/>
      <c r="CM1021" s="129"/>
      <c r="CN1021" s="129"/>
      <c r="CO1021" s="129"/>
      <c r="CP1021" s="129"/>
      <c r="CQ1021" s="129"/>
      <c r="CR1021" s="129"/>
      <c r="CS1021" s="129"/>
      <c r="CT1021" s="129"/>
      <c r="CU1021" s="129"/>
      <c r="CV1021" s="129"/>
      <c r="CW1021" s="129"/>
      <c r="CX1021" s="129"/>
      <c r="CY1021" s="129"/>
      <c r="CZ1021" s="129"/>
      <c r="DA1021" s="129"/>
      <c r="DB1021" s="129"/>
      <c r="DC1021" s="129"/>
      <c r="DD1021" s="129"/>
      <c r="DE1021" s="129"/>
      <c r="DF1021" s="129"/>
      <c r="DG1021" s="129"/>
      <c r="DH1021" s="129"/>
      <c r="DI1021" s="129"/>
      <c r="DJ1021" s="129"/>
      <c r="DK1021" s="129"/>
      <c r="DL1021" s="129"/>
      <c r="DM1021" s="129"/>
      <c r="DN1021" s="129"/>
      <c r="DO1021" s="129"/>
      <c r="DP1021" s="129"/>
      <c r="DQ1021" s="129"/>
      <c r="DR1021" s="129"/>
      <c r="DS1021" s="129"/>
      <c r="DT1021" s="129"/>
      <c r="DU1021" s="129"/>
      <c r="DV1021" s="129"/>
      <c r="DW1021" s="129"/>
      <c r="DX1021" s="129"/>
      <c r="DY1021" s="129"/>
      <c r="DZ1021" s="129"/>
      <c r="EA1021" s="129"/>
      <c r="EB1021" s="129"/>
      <c r="EC1021" s="129"/>
      <c r="ED1021" s="129"/>
      <c r="EE1021" s="129"/>
      <c r="EF1021" s="129"/>
      <c r="EG1021" s="129"/>
      <c r="EH1021" s="129"/>
      <c r="EI1021" s="129"/>
      <c r="EJ1021" s="129"/>
      <c r="EK1021" s="129"/>
      <c r="EL1021" s="129"/>
      <c r="EM1021" s="129"/>
      <c r="EN1021" s="129"/>
      <c r="EO1021" s="129"/>
      <c r="EP1021" s="129"/>
      <c r="EQ1021" s="129"/>
      <c r="ER1021" s="129"/>
      <c r="ES1021" s="129"/>
      <c r="ET1021" s="129"/>
      <c r="EU1021" s="129"/>
      <c r="EV1021" s="129"/>
      <c r="EW1021" s="129"/>
    </row>
    <row r="1022" spans="1:153" ht="2.25" customHeight="1">
      <c r="A1022" s="50"/>
      <c r="B1022" s="291"/>
      <c r="C1022" s="291"/>
      <c r="D1022" s="291"/>
      <c r="E1022" s="291"/>
      <c r="F1022" s="136"/>
      <c r="G1022" s="291"/>
      <c r="H1022" s="291"/>
      <c r="I1022" s="291"/>
      <c r="J1022" s="291"/>
      <c r="K1022" s="291"/>
      <c r="L1022" s="291"/>
      <c r="M1022" s="291"/>
      <c r="N1022" s="291"/>
      <c r="O1022" s="291"/>
      <c r="P1022" s="291"/>
      <c r="Q1022" s="291"/>
      <c r="R1022" s="291"/>
      <c r="S1022" s="291"/>
      <c r="T1022" s="291"/>
      <c r="U1022" s="296"/>
      <c r="V1022" s="297"/>
      <c r="W1022" s="297"/>
      <c r="X1022" s="297"/>
      <c r="Y1022" s="297"/>
      <c r="Z1022" s="297"/>
      <c r="AA1022" s="297"/>
      <c r="AB1022" s="297"/>
      <c r="AC1022" s="297"/>
      <c r="AD1022" s="297"/>
      <c r="AE1022" s="297"/>
      <c r="AF1022" s="297"/>
      <c r="AG1022" s="117"/>
      <c r="AH1022" s="114"/>
      <c r="AI1022" s="371"/>
      <c r="AJ1022" s="372"/>
      <c r="AK1022" s="372"/>
      <c r="AL1022" s="372"/>
      <c r="AM1022" s="372"/>
      <c r="AN1022" s="372"/>
      <c r="AO1022" s="372"/>
      <c r="AP1022" s="372"/>
      <c r="AQ1022" s="372"/>
      <c r="AR1022" s="372"/>
      <c r="AS1022" s="372"/>
      <c r="AT1022" s="372"/>
      <c r="AU1022" s="372"/>
      <c r="AV1022" s="373"/>
      <c r="AW1022" s="297"/>
      <c r="AX1022" s="297"/>
      <c r="AY1022" s="297"/>
      <c r="AZ1022" s="297"/>
      <c r="BA1022" s="297"/>
      <c r="BB1022" s="297"/>
      <c r="BC1022" s="297"/>
      <c r="BD1022" s="297"/>
      <c r="BE1022" s="297"/>
      <c r="BF1022" s="297"/>
      <c r="BG1022" s="297"/>
      <c r="BH1022" s="297"/>
      <c r="BI1022" s="117"/>
      <c r="BJ1022" s="114"/>
      <c r="BK1022" s="200"/>
      <c r="BL1022" s="129"/>
      <c r="BM1022" s="160"/>
      <c r="BN1022" s="129"/>
      <c r="BO1022" s="129"/>
      <c r="BP1022" s="129"/>
      <c r="BQ1022" s="129"/>
      <c r="BR1022" s="129"/>
      <c r="BS1022" s="129"/>
      <c r="BT1022" s="129"/>
      <c r="BU1022" s="129"/>
      <c r="BV1022" s="129"/>
      <c r="BW1022" s="129"/>
      <c r="BX1022" s="129"/>
      <c r="BY1022" s="129"/>
      <c r="BZ1022" s="129"/>
      <c r="CA1022" s="129"/>
      <c r="CB1022" s="129"/>
      <c r="CC1022" s="129"/>
      <c r="CD1022" s="129"/>
      <c r="CE1022" s="129"/>
      <c r="CF1022" s="129"/>
      <c r="CG1022" s="129"/>
      <c r="CH1022" s="129"/>
      <c r="CI1022" s="129"/>
      <c r="CJ1022" s="129"/>
      <c r="CK1022" s="129"/>
      <c r="CL1022" s="129"/>
      <c r="CM1022" s="129"/>
      <c r="CN1022" s="129"/>
      <c r="CO1022" s="129"/>
      <c r="CP1022" s="129"/>
      <c r="CQ1022" s="129"/>
      <c r="CR1022" s="129"/>
      <c r="CS1022" s="129"/>
      <c r="CT1022" s="129"/>
      <c r="CU1022" s="129"/>
      <c r="CV1022" s="129"/>
      <c r="CW1022" s="129"/>
      <c r="CX1022" s="129"/>
      <c r="CY1022" s="129"/>
      <c r="CZ1022" s="129"/>
      <c r="DA1022" s="129"/>
      <c r="DB1022" s="129"/>
      <c r="DC1022" s="129"/>
      <c r="DD1022" s="129"/>
      <c r="DE1022" s="129"/>
      <c r="DF1022" s="129"/>
      <c r="DG1022" s="129"/>
      <c r="DH1022" s="129"/>
      <c r="DI1022" s="129"/>
      <c r="DJ1022" s="129"/>
      <c r="DK1022" s="129"/>
      <c r="DL1022" s="129"/>
      <c r="DM1022" s="129"/>
      <c r="DN1022" s="129"/>
      <c r="DO1022" s="129"/>
      <c r="DP1022" s="129"/>
      <c r="DQ1022" s="129"/>
      <c r="DR1022" s="129"/>
      <c r="DS1022" s="129"/>
      <c r="DT1022" s="129"/>
      <c r="DU1022" s="129"/>
      <c r="DV1022" s="129"/>
      <c r="DW1022" s="129"/>
      <c r="DX1022" s="129"/>
      <c r="DY1022" s="129"/>
      <c r="DZ1022" s="129"/>
      <c r="EA1022" s="129"/>
      <c r="EB1022" s="129"/>
      <c r="EC1022" s="129"/>
      <c r="ED1022" s="129"/>
      <c r="EE1022" s="129"/>
      <c r="EF1022" s="129"/>
      <c r="EG1022" s="129"/>
      <c r="EH1022" s="129"/>
      <c r="EI1022" s="129"/>
      <c r="EJ1022" s="129"/>
      <c r="EK1022" s="129"/>
      <c r="EL1022" s="129"/>
      <c r="EM1022" s="129"/>
      <c r="EN1022" s="129"/>
      <c r="EO1022" s="129"/>
      <c r="EP1022" s="129"/>
      <c r="EQ1022" s="129"/>
      <c r="ER1022" s="129"/>
      <c r="ES1022" s="129"/>
      <c r="ET1022" s="129"/>
      <c r="EU1022" s="129"/>
      <c r="EV1022" s="129"/>
      <c r="EW1022" s="129"/>
    </row>
    <row r="1023" spans="1:153" ht="19.5" customHeight="1">
      <c r="A1023" s="45"/>
      <c r="B1023" s="126" t="s">
        <v>51</v>
      </c>
      <c r="C1023" s="126"/>
      <c r="D1023" s="126"/>
      <c r="E1023" s="126"/>
      <c r="F1023" s="137"/>
      <c r="G1023" s="126"/>
      <c r="H1023" s="126"/>
      <c r="I1023" s="126"/>
      <c r="J1023" s="126"/>
      <c r="K1023" s="126"/>
      <c r="L1023" s="126"/>
      <c r="M1023" s="126"/>
      <c r="N1023" s="126"/>
      <c r="O1023" s="126"/>
      <c r="P1023" s="126"/>
      <c r="Q1023" s="126"/>
      <c r="R1023" s="310" t="s">
        <v>3414</v>
      </c>
      <c r="S1023" s="310"/>
      <c r="T1023" s="311"/>
      <c r="U1023" s="294"/>
      <c r="V1023" s="312"/>
      <c r="W1023" s="313"/>
      <c r="X1023" s="313"/>
      <c r="Y1023" s="313"/>
      <c r="Z1023" s="313"/>
      <c r="AA1023" s="313"/>
      <c r="AB1023" s="313"/>
      <c r="AC1023" s="313"/>
      <c r="AD1023" s="313"/>
      <c r="AE1023" s="313"/>
      <c r="AF1023" s="314"/>
      <c r="AG1023" s="122"/>
      <c r="AH1023" s="115" t="s">
        <v>0</v>
      </c>
      <c r="AI1023" s="307"/>
      <c r="AJ1023" s="308"/>
      <c r="AK1023" s="308"/>
      <c r="AL1023" s="308"/>
      <c r="AM1023" s="308"/>
      <c r="AN1023" s="308"/>
      <c r="AO1023" s="308"/>
      <c r="AP1023" s="308"/>
      <c r="AQ1023" s="308"/>
      <c r="AR1023" s="308"/>
      <c r="AS1023" s="308"/>
      <c r="AT1023" s="308"/>
      <c r="AU1023" s="308"/>
      <c r="AV1023" s="327"/>
      <c r="AW1023" s="295"/>
      <c r="AX1023" s="312"/>
      <c r="AY1023" s="313"/>
      <c r="AZ1023" s="313"/>
      <c r="BA1023" s="313"/>
      <c r="BB1023" s="313"/>
      <c r="BC1023" s="313"/>
      <c r="BD1023" s="313"/>
      <c r="BE1023" s="313"/>
      <c r="BF1023" s="313"/>
      <c r="BG1023" s="313"/>
      <c r="BH1023" s="314"/>
      <c r="BI1023" s="122"/>
      <c r="BJ1023" s="115" t="s">
        <v>2</v>
      </c>
      <c r="BK1023" s="200"/>
      <c r="BL1023" s="130" t="str">
        <f>IF(BM1023&lt;&gt;"","●","")</f>
        <v/>
      </c>
      <c r="BM1023" s="132" t="str">
        <f>IF(OR(AND(OR(V1023=0,V1023=""),OR(AX1023&gt;0,V1026+V1029+V1032&gt;0,AJ1026+AJ1029+AJ1032&gt;0,AX1026+AX1029+AX1032&gt;0)),AND(OR(V1023&gt;0,V1026+V1029+V1032&gt;0,AJ1026+AJ1029+AJ1032&gt;0,AX1026+AX1029+AX1032&gt;0),OR(AX1023=0,AX1023=""))),"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1023&gt;AX1023,"「算定回数」が「レセプト件数」よりも小さくなっています。算定レセプトにおける算定回数をご記入ください。",IF(COUNTIF(BL1026:BL1032,"●")&gt;0,"内訳の項目に記入内容の見直しが必要な欄があります。メッセージの内容をご確認のうえ、適宜、ご修正ください。",IF(AX1023&lt;&gt;AX1026+AX1029+AX1032,"当該項目の「算定回数」と、内訳の「算定回数」の合計が一致していません。正しい算定回数をご記入ください。",IF(OR(V1023&lt;MAX(V1026,V1029,V1032),V1023&gt;V1026+V1029+V1032),"当該項目の「レセプト件数」が、内訳の個別の項目の数値を下回っているか、内訳の合計よりも大きくなっています。正しいレセプト件数をご記入ください。","")))))</f>
        <v/>
      </c>
      <c r="BN1023" s="129"/>
      <c r="BO1023" s="129"/>
      <c r="BP1023" s="129"/>
      <c r="BQ1023" s="129"/>
      <c r="BR1023" s="129"/>
      <c r="BS1023" s="129"/>
      <c r="BT1023" s="129"/>
      <c r="BU1023" s="129"/>
      <c r="BV1023" s="129"/>
      <c r="BW1023" s="129"/>
      <c r="BX1023" s="129"/>
      <c r="BY1023" s="129"/>
      <c r="BZ1023" s="129"/>
      <c r="CA1023" s="129"/>
      <c r="CB1023" s="129"/>
      <c r="CC1023" s="129"/>
      <c r="CD1023" s="129"/>
      <c r="CE1023" s="129"/>
      <c r="CF1023" s="129"/>
      <c r="CG1023" s="129"/>
      <c r="CH1023" s="129"/>
      <c r="CI1023" s="129"/>
      <c r="CJ1023" s="129"/>
      <c r="CK1023" s="129"/>
      <c r="CL1023" s="129"/>
      <c r="CM1023" s="129"/>
      <c r="CN1023" s="129"/>
      <c r="CO1023" s="129"/>
      <c r="CP1023" s="129"/>
      <c r="CQ1023" s="129"/>
      <c r="CR1023" s="129"/>
      <c r="CS1023" s="129"/>
      <c r="CT1023" s="129"/>
      <c r="CU1023" s="129"/>
      <c r="CV1023" s="131"/>
      <c r="CW1023" s="131"/>
      <c r="CX1023" s="131"/>
      <c r="CY1023" s="129"/>
      <c r="CZ1023" s="129"/>
      <c r="DA1023" s="129"/>
      <c r="DB1023" s="129"/>
      <c r="DC1023" s="129"/>
      <c r="DD1023" s="129"/>
      <c r="DE1023" s="129"/>
      <c r="DF1023" s="129"/>
      <c r="DG1023" s="129"/>
      <c r="DH1023" s="129"/>
      <c r="DI1023" s="129"/>
      <c r="DJ1023" s="129"/>
      <c r="DK1023" s="129"/>
      <c r="DL1023" s="129"/>
      <c r="DM1023" s="129"/>
      <c r="DN1023" s="129"/>
      <c r="DO1023" s="129"/>
      <c r="DP1023" s="129"/>
      <c r="DQ1023" s="129"/>
      <c r="DR1023" s="129"/>
      <c r="DS1023" s="129"/>
      <c r="DT1023" s="129"/>
      <c r="DU1023" s="129"/>
      <c r="DV1023" s="129"/>
      <c r="DW1023" s="129"/>
      <c r="DX1023" s="129"/>
      <c r="DY1023" s="129"/>
      <c r="DZ1023" s="129"/>
      <c r="EA1023" s="129"/>
      <c r="EB1023" s="129"/>
      <c r="EC1023" s="129"/>
      <c r="ED1023" s="129"/>
      <c r="EE1023" s="129"/>
      <c r="EF1023" s="129"/>
      <c r="EG1023" s="129"/>
      <c r="EH1023" s="129"/>
      <c r="EI1023" s="129"/>
      <c r="EJ1023" s="129"/>
      <c r="EK1023" s="129"/>
      <c r="EL1023" s="129"/>
      <c r="EM1023" s="129"/>
      <c r="EN1023" s="129"/>
      <c r="EO1023" s="129"/>
      <c r="EP1023" s="129"/>
      <c r="EQ1023" s="129"/>
      <c r="ER1023" s="129"/>
      <c r="ES1023" s="129"/>
      <c r="ET1023" s="129"/>
      <c r="EU1023" s="129"/>
      <c r="EV1023" s="129"/>
      <c r="EW1023" s="129"/>
    </row>
    <row r="1024" spans="1:153" ht="2.25" customHeight="1" thickBot="1">
      <c r="A1024" s="45"/>
      <c r="B1024" s="133"/>
      <c r="C1024" s="126"/>
      <c r="D1024" s="126"/>
      <c r="E1024" s="126"/>
      <c r="F1024" s="137"/>
      <c r="G1024" s="126"/>
      <c r="H1024" s="126"/>
      <c r="I1024" s="126"/>
      <c r="J1024" s="126"/>
      <c r="K1024" s="126"/>
      <c r="L1024" s="126"/>
      <c r="M1024" s="126"/>
      <c r="N1024" s="126"/>
      <c r="O1024" s="126"/>
      <c r="P1024" s="126"/>
      <c r="Q1024" s="126"/>
      <c r="R1024" s="126"/>
      <c r="S1024" s="126"/>
      <c r="T1024" s="126"/>
      <c r="U1024" s="299"/>
      <c r="V1024" s="298"/>
      <c r="W1024" s="298"/>
      <c r="X1024" s="298"/>
      <c r="Y1024" s="298"/>
      <c r="Z1024" s="298"/>
      <c r="AA1024" s="298"/>
      <c r="AB1024" s="298"/>
      <c r="AC1024" s="298"/>
      <c r="AD1024" s="298"/>
      <c r="AE1024" s="298"/>
      <c r="AF1024" s="298"/>
      <c r="AG1024" s="121"/>
      <c r="AH1024" s="116"/>
      <c r="AI1024" s="307"/>
      <c r="AJ1024" s="308"/>
      <c r="AK1024" s="308"/>
      <c r="AL1024" s="308"/>
      <c r="AM1024" s="308"/>
      <c r="AN1024" s="308"/>
      <c r="AO1024" s="308"/>
      <c r="AP1024" s="308"/>
      <c r="AQ1024" s="308"/>
      <c r="AR1024" s="308"/>
      <c r="AS1024" s="308"/>
      <c r="AT1024" s="308"/>
      <c r="AU1024" s="308"/>
      <c r="AV1024" s="327"/>
      <c r="AW1024" s="298"/>
      <c r="AX1024" s="298"/>
      <c r="AY1024" s="298"/>
      <c r="AZ1024" s="298"/>
      <c r="BA1024" s="298"/>
      <c r="BB1024" s="298"/>
      <c r="BC1024" s="298"/>
      <c r="BD1024" s="298"/>
      <c r="BE1024" s="298"/>
      <c r="BF1024" s="298"/>
      <c r="BG1024" s="298"/>
      <c r="BH1024" s="298"/>
      <c r="BI1024" s="121"/>
      <c r="BJ1024" s="116"/>
      <c r="BK1024" s="200"/>
      <c r="BL1024" s="129"/>
      <c r="BM1024" s="160"/>
      <c r="BN1024" s="129"/>
      <c r="BO1024" s="129"/>
      <c r="BP1024" s="129"/>
      <c r="BQ1024" s="129"/>
      <c r="BR1024" s="129"/>
      <c r="BS1024" s="129"/>
      <c r="BT1024" s="129"/>
      <c r="BU1024" s="129"/>
      <c r="BV1024" s="129"/>
      <c r="BW1024" s="129"/>
      <c r="BX1024" s="129"/>
      <c r="BY1024" s="129"/>
      <c r="BZ1024" s="129"/>
      <c r="CA1024" s="129"/>
      <c r="CB1024" s="129"/>
      <c r="CC1024" s="129"/>
      <c r="CD1024" s="129"/>
      <c r="CE1024" s="129"/>
      <c r="CF1024" s="129"/>
      <c r="CG1024" s="129"/>
      <c r="CH1024" s="129"/>
      <c r="CI1024" s="129"/>
      <c r="CJ1024" s="129"/>
      <c r="CK1024" s="129"/>
      <c r="CL1024" s="129"/>
      <c r="CM1024" s="129"/>
      <c r="CN1024" s="129"/>
      <c r="CO1024" s="129"/>
      <c r="CP1024" s="129"/>
      <c r="CQ1024" s="129"/>
      <c r="CR1024" s="129"/>
      <c r="CS1024" s="129"/>
      <c r="CT1024" s="129"/>
      <c r="CU1024" s="129"/>
      <c r="CV1024" s="129"/>
      <c r="CW1024" s="129"/>
      <c r="CX1024" s="129"/>
      <c r="CY1024" s="129"/>
      <c r="CZ1024" s="129"/>
      <c r="DA1024" s="129"/>
      <c r="DB1024" s="129"/>
      <c r="DC1024" s="129"/>
      <c r="DD1024" s="129"/>
      <c r="DE1024" s="129"/>
      <c r="DF1024" s="129"/>
      <c r="DG1024" s="129"/>
      <c r="DH1024" s="129"/>
      <c r="DI1024" s="129"/>
      <c r="DJ1024" s="129"/>
      <c r="DK1024" s="129"/>
      <c r="DL1024" s="129"/>
      <c r="DM1024" s="129"/>
      <c r="DN1024" s="129"/>
      <c r="DO1024" s="129"/>
      <c r="DP1024" s="129"/>
      <c r="DQ1024" s="129"/>
      <c r="DR1024" s="129"/>
      <c r="DS1024" s="129"/>
      <c r="DT1024" s="129"/>
      <c r="DU1024" s="129"/>
      <c r="DV1024" s="129"/>
      <c r="DW1024" s="129"/>
      <c r="DX1024" s="129"/>
      <c r="DY1024" s="129"/>
      <c r="DZ1024" s="129"/>
      <c r="EA1024" s="129"/>
      <c r="EB1024" s="129"/>
      <c r="EC1024" s="129"/>
      <c r="ED1024" s="129"/>
      <c r="EE1024" s="129"/>
      <c r="EF1024" s="129"/>
      <c r="EG1024" s="129"/>
      <c r="EH1024" s="129"/>
      <c r="EI1024" s="129"/>
      <c r="EJ1024" s="129"/>
      <c r="EK1024" s="129"/>
      <c r="EL1024" s="129"/>
      <c r="EM1024" s="129"/>
      <c r="EN1024" s="129"/>
      <c r="EO1024" s="129"/>
      <c r="EP1024" s="129"/>
      <c r="EQ1024" s="129"/>
      <c r="ER1024" s="129"/>
      <c r="ES1024" s="129"/>
      <c r="ET1024" s="129"/>
      <c r="EU1024" s="129"/>
      <c r="EV1024" s="129"/>
      <c r="EW1024" s="129"/>
    </row>
    <row r="1025" spans="1:153" ht="2.25" customHeight="1">
      <c r="A1025" s="50"/>
      <c r="B1025" s="292"/>
      <c r="C1025" s="135"/>
      <c r="D1025" s="291"/>
      <c r="E1025" s="291"/>
      <c r="F1025" s="136"/>
      <c r="G1025" s="291"/>
      <c r="H1025" s="291"/>
      <c r="I1025" s="291"/>
      <c r="J1025" s="291"/>
      <c r="K1025" s="291"/>
      <c r="L1025" s="291"/>
      <c r="M1025" s="291"/>
      <c r="N1025" s="291"/>
      <c r="O1025" s="291"/>
      <c r="P1025" s="291"/>
      <c r="Q1025" s="291"/>
      <c r="R1025" s="291"/>
      <c r="S1025" s="291"/>
      <c r="T1025" s="291"/>
      <c r="U1025" s="296"/>
      <c r="V1025" s="297"/>
      <c r="W1025" s="297"/>
      <c r="X1025" s="297"/>
      <c r="Y1025" s="297"/>
      <c r="Z1025" s="297"/>
      <c r="AA1025" s="297"/>
      <c r="AB1025" s="297"/>
      <c r="AC1025" s="297"/>
      <c r="AD1025" s="297"/>
      <c r="AE1025" s="297"/>
      <c r="AF1025" s="297"/>
      <c r="AG1025" s="117"/>
      <c r="AH1025" s="114"/>
      <c r="AI1025" s="307"/>
      <c r="AJ1025" s="308"/>
      <c r="AK1025" s="308"/>
      <c r="AL1025" s="308"/>
      <c r="AM1025" s="308"/>
      <c r="AN1025" s="308"/>
      <c r="AO1025" s="308"/>
      <c r="AP1025" s="308"/>
      <c r="AQ1025" s="308"/>
      <c r="AR1025" s="308"/>
      <c r="AS1025" s="308"/>
      <c r="AT1025" s="308"/>
      <c r="AU1025" s="308"/>
      <c r="AV1025" s="327"/>
      <c r="AW1025" s="297"/>
      <c r="AX1025" s="297"/>
      <c r="AY1025" s="297"/>
      <c r="AZ1025" s="297"/>
      <c r="BA1025" s="297"/>
      <c r="BB1025" s="297"/>
      <c r="BC1025" s="297"/>
      <c r="BD1025" s="297"/>
      <c r="BE1025" s="297"/>
      <c r="BF1025" s="297"/>
      <c r="BG1025" s="297"/>
      <c r="BH1025" s="297"/>
      <c r="BI1025" s="117"/>
      <c r="BJ1025" s="114"/>
      <c r="BK1025" s="200"/>
      <c r="BL1025" s="129"/>
      <c r="BM1025" s="160"/>
      <c r="BN1025" s="129"/>
      <c r="BO1025" s="129"/>
      <c r="BP1025" s="129"/>
      <c r="BQ1025" s="129"/>
      <c r="BR1025" s="129"/>
      <c r="BS1025" s="129"/>
      <c r="BT1025" s="129"/>
      <c r="BU1025" s="129"/>
      <c r="BV1025" s="129"/>
      <c r="BW1025" s="129"/>
      <c r="BX1025" s="129"/>
      <c r="BY1025" s="129"/>
      <c r="BZ1025" s="129"/>
      <c r="CA1025" s="129"/>
      <c r="CB1025" s="129"/>
      <c r="CC1025" s="129"/>
      <c r="CD1025" s="129"/>
      <c r="CE1025" s="129"/>
      <c r="CF1025" s="129"/>
      <c r="CG1025" s="129"/>
      <c r="CH1025" s="129"/>
      <c r="CI1025" s="129"/>
      <c r="CJ1025" s="129"/>
      <c r="CK1025" s="129"/>
      <c r="CL1025" s="129"/>
      <c r="CM1025" s="129"/>
      <c r="CN1025" s="129"/>
      <c r="CO1025" s="129"/>
      <c r="CP1025" s="129"/>
      <c r="CQ1025" s="129"/>
      <c r="CR1025" s="129"/>
      <c r="CS1025" s="129"/>
      <c r="CT1025" s="129"/>
      <c r="CU1025" s="129"/>
      <c r="CV1025" s="129"/>
      <c r="CW1025" s="129"/>
      <c r="CX1025" s="129"/>
      <c r="CY1025" s="129"/>
      <c r="CZ1025" s="129"/>
      <c r="DA1025" s="129"/>
      <c r="DB1025" s="129"/>
      <c r="DC1025" s="129"/>
      <c r="DD1025" s="129"/>
      <c r="DE1025" s="129"/>
      <c r="DF1025" s="129"/>
      <c r="DG1025" s="129"/>
      <c r="DH1025" s="129"/>
      <c r="DI1025" s="129"/>
      <c r="DJ1025" s="129"/>
      <c r="DK1025" s="129"/>
      <c r="DL1025" s="129"/>
      <c r="DM1025" s="129"/>
      <c r="DN1025" s="129"/>
      <c r="DO1025" s="129"/>
      <c r="DP1025" s="129"/>
      <c r="DQ1025" s="129"/>
      <c r="DR1025" s="129"/>
      <c r="DS1025" s="129"/>
      <c r="DT1025" s="129"/>
      <c r="DU1025" s="129"/>
      <c r="DV1025" s="129"/>
      <c r="DW1025" s="129"/>
      <c r="DX1025" s="129"/>
      <c r="DY1025" s="129"/>
      <c r="DZ1025" s="129"/>
      <c r="EA1025" s="129"/>
      <c r="EB1025" s="129"/>
      <c r="EC1025" s="129"/>
      <c r="ED1025" s="129"/>
      <c r="EE1025" s="129"/>
      <c r="EF1025" s="129"/>
      <c r="EG1025" s="129"/>
      <c r="EH1025" s="129"/>
      <c r="EI1025" s="129"/>
      <c r="EJ1025" s="129"/>
      <c r="EK1025" s="129"/>
      <c r="EL1025" s="129"/>
      <c r="EM1025" s="129"/>
      <c r="EN1025" s="129"/>
      <c r="EO1025" s="129"/>
      <c r="EP1025" s="129"/>
      <c r="EQ1025" s="129"/>
      <c r="ER1025" s="129"/>
      <c r="ES1025" s="129"/>
      <c r="ET1025" s="129"/>
      <c r="EU1025" s="129"/>
      <c r="EV1025" s="129"/>
      <c r="EW1025" s="129"/>
    </row>
    <row r="1026" spans="1:153" ht="19.5" customHeight="1">
      <c r="A1026" s="45"/>
      <c r="B1026" s="133"/>
      <c r="C1026" s="133" t="s">
        <v>52</v>
      </c>
      <c r="D1026" s="126"/>
      <c r="E1026" s="126"/>
      <c r="F1026" s="137"/>
      <c r="G1026" s="126"/>
      <c r="H1026" s="126"/>
      <c r="I1026" s="126"/>
      <c r="J1026" s="126"/>
      <c r="K1026" s="126"/>
      <c r="L1026" s="126"/>
      <c r="M1026" s="126"/>
      <c r="N1026" s="126"/>
      <c r="O1026" s="126"/>
      <c r="P1026" s="126"/>
      <c r="Q1026" s="126"/>
      <c r="R1026" s="310" t="s">
        <v>3415</v>
      </c>
      <c r="S1026" s="310"/>
      <c r="T1026" s="311"/>
      <c r="U1026" s="294"/>
      <c r="V1026" s="312"/>
      <c r="W1026" s="313"/>
      <c r="X1026" s="313"/>
      <c r="Y1026" s="313"/>
      <c r="Z1026" s="313"/>
      <c r="AA1026" s="313"/>
      <c r="AB1026" s="313"/>
      <c r="AC1026" s="313"/>
      <c r="AD1026" s="313"/>
      <c r="AE1026" s="313"/>
      <c r="AF1026" s="314"/>
      <c r="AG1026" s="122"/>
      <c r="AH1026" s="115" t="s">
        <v>0</v>
      </c>
      <c r="AI1026" s="307"/>
      <c r="AJ1026" s="308"/>
      <c r="AK1026" s="308"/>
      <c r="AL1026" s="308"/>
      <c r="AM1026" s="308"/>
      <c r="AN1026" s="308"/>
      <c r="AO1026" s="308"/>
      <c r="AP1026" s="308"/>
      <c r="AQ1026" s="308"/>
      <c r="AR1026" s="308"/>
      <c r="AS1026" s="308"/>
      <c r="AT1026" s="308"/>
      <c r="AU1026" s="308"/>
      <c r="AV1026" s="327"/>
      <c r="AW1026" s="295"/>
      <c r="AX1026" s="312"/>
      <c r="AY1026" s="313"/>
      <c r="AZ1026" s="313"/>
      <c r="BA1026" s="313"/>
      <c r="BB1026" s="313"/>
      <c r="BC1026" s="313"/>
      <c r="BD1026" s="313"/>
      <c r="BE1026" s="313"/>
      <c r="BF1026" s="313"/>
      <c r="BG1026" s="313"/>
      <c r="BH1026" s="314"/>
      <c r="BI1026" s="122"/>
      <c r="BJ1026" s="115" t="s">
        <v>2</v>
      </c>
      <c r="BK1026" s="200"/>
      <c r="BL1026" s="130" t="str">
        <f>IF(BM1026&lt;&gt;"","●","")</f>
        <v/>
      </c>
      <c r="BM1026" s="132" t="str">
        <f>IF(OR(AND(OR(V1026=0,V1026=""),AX1026&gt;0),AND(V1026&gt;0,OR(AX1026=0,AX1026=""))),"「レセプト件数」、「算定回数」のいずれかが「0」か「空白」となっていますが、それ以外が1以上となっています。正しいレセプト件数・算定回数をご記入ください。",IF(OR(V1026&gt;AX1026),"「算定回数」が「レセプト件数」よりも小さくなっています。算定レセプトにおける算定回数をご記入ください。",""))</f>
        <v/>
      </c>
      <c r="BN1026" s="129"/>
      <c r="BO1026" s="129"/>
      <c r="BP1026" s="129"/>
      <c r="BQ1026" s="129"/>
      <c r="BR1026" s="129"/>
      <c r="BS1026" s="129"/>
      <c r="BT1026" s="129"/>
      <c r="BU1026" s="129"/>
      <c r="BV1026" s="129"/>
      <c r="BW1026" s="129"/>
      <c r="BX1026" s="129"/>
      <c r="BY1026" s="129"/>
      <c r="BZ1026" s="129"/>
      <c r="CA1026" s="129"/>
      <c r="CB1026" s="129"/>
      <c r="CC1026" s="129"/>
      <c r="CD1026" s="129"/>
      <c r="CE1026" s="129"/>
      <c r="CF1026" s="129"/>
      <c r="CG1026" s="129"/>
      <c r="CH1026" s="129"/>
      <c r="CI1026" s="129"/>
      <c r="CJ1026" s="129"/>
      <c r="CK1026" s="129"/>
      <c r="CL1026" s="129"/>
      <c r="CM1026" s="129"/>
      <c r="CN1026" s="129"/>
      <c r="CO1026" s="129"/>
      <c r="CP1026" s="129"/>
      <c r="CQ1026" s="129"/>
      <c r="CR1026" s="129"/>
      <c r="CS1026" s="129"/>
      <c r="CT1026" s="129"/>
      <c r="CU1026" s="129"/>
      <c r="CV1026" s="131"/>
      <c r="CW1026" s="131"/>
      <c r="CX1026" s="131"/>
      <c r="CY1026" s="129"/>
      <c r="CZ1026" s="129"/>
      <c r="DA1026" s="129"/>
      <c r="DB1026" s="129"/>
      <c r="DC1026" s="129"/>
      <c r="DD1026" s="129"/>
      <c r="DE1026" s="129"/>
      <c r="DF1026" s="129"/>
      <c r="DG1026" s="129"/>
      <c r="DH1026" s="129"/>
      <c r="DI1026" s="129"/>
      <c r="DJ1026" s="129"/>
      <c r="DK1026" s="129"/>
      <c r="DL1026" s="129"/>
      <c r="DM1026" s="129"/>
      <c r="DN1026" s="129"/>
      <c r="DO1026" s="129"/>
      <c r="DP1026" s="129"/>
      <c r="DQ1026" s="129"/>
      <c r="DR1026" s="129"/>
      <c r="DS1026" s="129"/>
      <c r="DT1026" s="129"/>
      <c r="DU1026" s="129"/>
      <c r="DV1026" s="129"/>
      <c r="DW1026" s="129"/>
      <c r="DX1026" s="129"/>
      <c r="DY1026" s="129"/>
      <c r="DZ1026" s="129"/>
      <c r="EA1026" s="129"/>
      <c r="EB1026" s="129"/>
      <c r="EC1026" s="129"/>
      <c r="ED1026" s="129"/>
      <c r="EE1026" s="129"/>
      <c r="EF1026" s="129"/>
      <c r="EG1026" s="129"/>
      <c r="EH1026" s="129"/>
      <c r="EI1026" s="129"/>
      <c r="EJ1026" s="129"/>
      <c r="EK1026" s="129"/>
      <c r="EL1026" s="129"/>
      <c r="EM1026" s="129"/>
      <c r="EN1026" s="129"/>
      <c r="EO1026" s="129"/>
      <c r="EP1026" s="129"/>
      <c r="EQ1026" s="129"/>
      <c r="ER1026" s="129"/>
      <c r="ES1026" s="129"/>
      <c r="ET1026" s="129"/>
      <c r="EU1026" s="129"/>
      <c r="EV1026" s="129"/>
      <c r="EW1026" s="129"/>
    </row>
    <row r="1027" spans="1:153" ht="2.25" customHeight="1" thickBot="1">
      <c r="A1027" s="45"/>
      <c r="B1027" s="133"/>
      <c r="C1027" s="133"/>
      <c r="D1027" s="126"/>
      <c r="E1027" s="126"/>
      <c r="F1027" s="137"/>
      <c r="G1027" s="126"/>
      <c r="H1027" s="126"/>
      <c r="I1027" s="126"/>
      <c r="J1027" s="126"/>
      <c r="K1027" s="126"/>
      <c r="L1027" s="126"/>
      <c r="M1027" s="126"/>
      <c r="N1027" s="126"/>
      <c r="O1027" s="126"/>
      <c r="P1027" s="126"/>
      <c r="Q1027" s="126"/>
      <c r="R1027" s="126"/>
      <c r="S1027" s="126"/>
      <c r="T1027" s="126"/>
      <c r="U1027" s="299"/>
      <c r="V1027" s="298"/>
      <c r="W1027" s="298"/>
      <c r="X1027" s="298"/>
      <c r="Y1027" s="298"/>
      <c r="Z1027" s="298"/>
      <c r="AA1027" s="298"/>
      <c r="AB1027" s="298"/>
      <c r="AC1027" s="298"/>
      <c r="AD1027" s="298"/>
      <c r="AE1027" s="298"/>
      <c r="AF1027" s="298"/>
      <c r="AG1027" s="121"/>
      <c r="AH1027" s="116"/>
      <c r="AI1027" s="307"/>
      <c r="AJ1027" s="308"/>
      <c r="AK1027" s="308"/>
      <c r="AL1027" s="308"/>
      <c r="AM1027" s="308"/>
      <c r="AN1027" s="308"/>
      <c r="AO1027" s="308"/>
      <c r="AP1027" s="308"/>
      <c r="AQ1027" s="308"/>
      <c r="AR1027" s="308"/>
      <c r="AS1027" s="308"/>
      <c r="AT1027" s="308"/>
      <c r="AU1027" s="308"/>
      <c r="AV1027" s="327"/>
      <c r="AW1027" s="298"/>
      <c r="AX1027" s="298"/>
      <c r="AY1027" s="298"/>
      <c r="AZ1027" s="298"/>
      <c r="BA1027" s="298"/>
      <c r="BB1027" s="298"/>
      <c r="BC1027" s="298"/>
      <c r="BD1027" s="298"/>
      <c r="BE1027" s="298"/>
      <c r="BF1027" s="298"/>
      <c r="BG1027" s="298"/>
      <c r="BH1027" s="298"/>
      <c r="BI1027" s="121"/>
      <c r="BJ1027" s="116"/>
      <c r="BK1027" s="200"/>
      <c r="BL1027" s="129"/>
      <c r="BM1027" s="160"/>
      <c r="BN1027" s="129"/>
      <c r="BO1027" s="129"/>
      <c r="BP1027" s="129"/>
      <c r="BQ1027" s="129"/>
      <c r="BR1027" s="129"/>
      <c r="BS1027" s="129"/>
      <c r="BT1027" s="129"/>
      <c r="BU1027" s="129"/>
      <c r="BV1027" s="129"/>
      <c r="BW1027" s="129"/>
      <c r="BX1027" s="129"/>
      <c r="BY1027" s="129"/>
      <c r="BZ1027" s="129"/>
      <c r="CA1027" s="129"/>
      <c r="CB1027" s="129"/>
      <c r="CC1027" s="129"/>
      <c r="CD1027" s="129"/>
      <c r="CE1027" s="129"/>
      <c r="CF1027" s="129"/>
      <c r="CG1027" s="129"/>
      <c r="CH1027" s="129"/>
      <c r="CI1027" s="129"/>
      <c r="CJ1027" s="129"/>
      <c r="CK1027" s="129"/>
      <c r="CL1027" s="129"/>
      <c r="CM1027" s="129"/>
      <c r="CN1027" s="129"/>
      <c r="CO1027" s="129"/>
      <c r="CP1027" s="129"/>
      <c r="CQ1027" s="129"/>
      <c r="CR1027" s="129"/>
      <c r="CS1027" s="129"/>
      <c r="CT1027" s="129"/>
      <c r="CU1027" s="129"/>
      <c r="CV1027" s="129"/>
      <c r="CW1027" s="129"/>
      <c r="CX1027" s="129"/>
      <c r="CY1027" s="129"/>
      <c r="CZ1027" s="129"/>
      <c r="DA1027" s="129"/>
      <c r="DB1027" s="129"/>
      <c r="DC1027" s="129"/>
      <c r="DD1027" s="129"/>
      <c r="DE1027" s="129"/>
      <c r="DF1027" s="129"/>
      <c r="DG1027" s="129"/>
      <c r="DH1027" s="129"/>
      <c r="DI1027" s="129"/>
      <c r="DJ1027" s="129"/>
      <c r="DK1027" s="129"/>
      <c r="DL1027" s="129"/>
      <c r="DM1027" s="129"/>
      <c r="DN1027" s="129"/>
      <c r="DO1027" s="129"/>
      <c r="DP1027" s="129"/>
      <c r="DQ1027" s="129"/>
      <c r="DR1027" s="129"/>
      <c r="DS1027" s="129"/>
      <c r="DT1027" s="129"/>
      <c r="DU1027" s="129"/>
      <c r="DV1027" s="129"/>
      <c r="DW1027" s="129"/>
      <c r="DX1027" s="129"/>
      <c r="DY1027" s="129"/>
      <c r="DZ1027" s="129"/>
      <c r="EA1027" s="129"/>
      <c r="EB1027" s="129"/>
      <c r="EC1027" s="129"/>
      <c r="ED1027" s="129"/>
      <c r="EE1027" s="129"/>
      <c r="EF1027" s="129"/>
      <c r="EG1027" s="129"/>
      <c r="EH1027" s="129"/>
      <c r="EI1027" s="129"/>
      <c r="EJ1027" s="129"/>
      <c r="EK1027" s="129"/>
      <c r="EL1027" s="129"/>
      <c r="EM1027" s="129"/>
      <c r="EN1027" s="129"/>
      <c r="EO1027" s="129"/>
      <c r="EP1027" s="129"/>
      <c r="EQ1027" s="129"/>
      <c r="ER1027" s="129"/>
      <c r="ES1027" s="129"/>
      <c r="ET1027" s="129"/>
      <c r="EU1027" s="129"/>
      <c r="EV1027" s="129"/>
      <c r="EW1027" s="129"/>
    </row>
    <row r="1028" spans="1:153" ht="2.25" customHeight="1">
      <c r="A1028" s="50"/>
      <c r="B1028" s="292"/>
      <c r="C1028" s="135"/>
      <c r="D1028" s="291"/>
      <c r="E1028" s="291"/>
      <c r="F1028" s="136"/>
      <c r="G1028" s="291"/>
      <c r="H1028" s="291"/>
      <c r="I1028" s="291"/>
      <c r="J1028" s="291"/>
      <c r="K1028" s="291"/>
      <c r="L1028" s="291"/>
      <c r="M1028" s="291"/>
      <c r="N1028" s="291"/>
      <c r="O1028" s="291"/>
      <c r="P1028" s="291"/>
      <c r="Q1028" s="291"/>
      <c r="R1028" s="291"/>
      <c r="S1028" s="291"/>
      <c r="T1028" s="291"/>
      <c r="U1028" s="296"/>
      <c r="V1028" s="297"/>
      <c r="W1028" s="297"/>
      <c r="X1028" s="297"/>
      <c r="Y1028" s="297"/>
      <c r="Z1028" s="297"/>
      <c r="AA1028" s="297"/>
      <c r="AB1028" s="297"/>
      <c r="AC1028" s="297"/>
      <c r="AD1028" s="297"/>
      <c r="AE1028" s="297"/>
      <c r="AF1028" s="297"/>
      <c r="AG1028" s="117"/>
      <c r="AH1028" s="114"/>
      <c r="AI1028" s="307"/>
      <c r="AJ1028" s="308"/>
      <c r="AK1028" s="308"/>
      <c r="AL1028" s="308"/>
      <c r="AM1028" s="308"/>
      <c r="AN1028" s="308"/>
      <c r="AO1028" s="308"/>
      <c r="AP1028" s="308"/>
      <c r="AQ1028" s="308"/>
      <c r="AR1028" s="308"/>
      <c r="AS1028" s="308"/>
      <c r="AT1028" s="308"/>
      <c r="AU1028" s="308"/>
      <c r="AV1028" s="327"/>
      <c r="AW1028" s="297"/>
      <c r="AX1028" s="297"/>
      <c r="AY1028" s="297"/>
      <c r="AZ1028" s="297"/>
      <c r="BA1028" s="297"/>
      <c r="BB1028" s="297"/>
      <c r="BC1028" s="297"/>
      <c r="BD1028" s="297"/>
      <c r="BE1028" s="297"/>
      <c r="BF1028" s="297"/>
      <c r="BG1028" s="297"/>
      <c r="BH1028" s="297"/>
      <c r="BI1028" s="117"/>
      <c r="BJ1028" s="114"/>
      <c r="BK1028" s="200"/>
      <c r="BL1028" s="129"/>
      <c r="BM1028" s="160"/>
      <c r="BN1028" s="129"/>
      <c r="BO1028" s="129"/>
      <c r="BP1028" s="129"/>
      <c r="BQ1028" s="129"/>
      <c r="BR1028" s="129"/>
      <c r="BS1028" s="129"/>
      <c r="BT1028" s="129"/>
      <c r="BU1028" s="129"/>
      <c r="BV1028" s="129"/>
      <c r="BW1028" s="129"/>
      <c r="BX1028" s="129"/>
      <c r="BY1028" s="129"/>
      <c r="BZ1028" s="129"/>
      <c r="CA1028" s="129"/>
      <c r="CB1028" s="129"/>
      <c r="CC1028" s="129"/>
      <c r="CD1028" s="129"/>
      <c r="CE1028" s="129"/>
      <c r="CF1028" s="129"/>
      <c r="CG1028" s="129"/>
      <c r="CH1028" s="129"/>
      <c r="CI1028" s="129"/>
      <c r="CJ1028" s="129"/>
      <c r="CK1028" s="129"/>
      <c r="CL1028" s="129"/>
      <c r="CM1028" s="129"/>
      <c r="CN1028" s="129"/>
      <c r="CO1028" s="129"/>
      <c r="CP1028" s="129"/>
      <c r="CQ1028" s="129"/>
      <c r="CR1028" s="129"/>
      <c r="CS1028" s="129"/>
      <c r="CT1028" s="129"/>
      <c r="CU1028" s="129"/>
      <c r="CV1028" s="129"/>
      <c r="CW1028" s="129"/>
      <c r="CX1028" s="129"/>
      <c r="CY1028" s="129"/>
      <c r="CZ1028" s="129"/>
      <c r="DA1028" s="129"/>
      <c r="DB1028" s="129"/>
      <c r="DC1028" s="129"/>
      <c r="DD1028" s="129"/>
      <c r="DE1028" s="129"/>
      <c r="DF1028" s="129"/>
      <c r="DG1028" s="129"/>
      <c r="DH1028" s="129"/>
      <c r="DI1028" s="129"/>
      <c r="DJ1028" s="129"/>
      <c r="DK1028" s="129"/>
      <c r="DL1028" s="129"/>
      <c r="DM1028" s="129"/>
      <c r="DN1028" s="129"/>
      <c r="DO1028" s="129"/>
      <c r="DP1028" s="129"/>
      <c r="DQ1028" s="129"/>
      <c r="DR1028" s="129"/>
      <c r="DS1028" s="129"/>
      <c r="DT1028" s="129"/>
      <c r="DU1028" s="129"/>
      <c r="DV1028" s="129"/>
      <c r="DW1028" s="129"/>
      <c r="DX1028" s="129"/>
      <c r="DY1028" s="129"/>
      <c r="DZ1028" s="129"/>
      <c r="EA1028" s="129"/>
      <c r="EB1028" s="129"/>
      <c r="EC1028" s="129"/>
      <c r="ED1028" s="129"/>
      <c r="EE1028" s="129"/>
      <c r="EF1028" s="129"/>
      <c r="EG1028" s="129"/>
      <c r="EH1028" s="129"/>
      <c r="EI1028" s="129"/>
      <c r="EJ1028" s="129"/>
      <c r="EK1028" s="129"/>
      <c r="EL1028" s="129"/>
      <c r="EM1028" s="129"/>
      <c r="EN1028" s="129"/>
      <c r="EO1028" s="129"/>
      <c r="EP1028" s="129"/>
      <c r="EQ1028" s="129"/>
      <c r="ER1028" s="129"/>
      <c r="ES1028" s="129"/>
      <c r="ET1028" s="129"/>
      <c r="EU1028" s="129"/>
      <c r="EV1028" s="129"/>
      <c r="EW1028" s="129"/>
    </row>
    <row r="1029" spans="1:153" ht="19.5" customHeight="1">
      <c r="A1029" s="45"/>
      <c r="B1029" s="133"/>
      <c r="C1029" s="133" t="s">
        <v>53</v>
      </c>
      <c r="D1029" s="126"/>
      <c r="E1029" s="126"/>
      <c r="F1029" s="137"/>
      <c r="G1029" s="126"/>
      <c r="H1029" s="126"/>
      <c r="I1029" s="126"/>
      <c r="J1029" s="126"/>
      <c r="K1029" s="126"/>
      <c r="L1029" s="126"/>
      <c r="M1029" s="126"/>
      <c r="N1029" s="126"/>
      <c r="O1029" s="126"/>
      <c r="P1029" s="126"/>
      <c r="Q1029" s="126"/>
      <c r="R1029" s="310" t="s">
        <v>3416</v>
      </c>
      <c r="S1029" s="310"/>
      <c r="T1029" s="311"/>
      <c r="U1029" s="294"/>
      <c r="V1029" s="312"/>
      <c r="W1029" s="313"/>
      <c r="X1029" s="313"/>
      <c r="Y1029" s="313"/>
      <c r="Z1029" s="313"/>
      <c r="AA1029" s="313"/>
      <c r="AB1029" s="313"/>
      <c r="AC1029" s="313"/>
      <c r="AD1029" s="313"/>
      <c r="AE1029" s="313"/>
      <c r="AF1029" s="314"/>
      <c r="AG1029" s="122"/>
      <c r="AH1029" s="115" t="s">
        <v>0</v>
      </c>
      <c r="AI1029" s="307"/>
      <c r="AJ1029" s="308"/>
      <c r="AK1029" s="308"/>
      <c r="AL1029" s="308"/>
      <c r="AM1029" s="308"/>
      <c r="AN1029" s="308"/>
      <c r="AO1029" s="308"/>
      <c r="AP1029" s="308"/>
      <c r="AQ1029" s="308"/>
      <c r="AR1029" s="308"/>
      <c r="AS1029" s="308"/>
      <c r="AT1029" s="308"/>
      <c r="AU1029" s="308"/>
      <c r="AV1029" s="327"/>
      <c r="AW1029" s="295"/>
      <c r="AX1029" s="312"/>
      <c r="AY1029" s="313"/>
      <c r="AZ1029" s="313"/>
      <c r="BA1029" s="313"/>
      <c r="BB1029" s="313"/>
      <c r="BC1029" s="313"/>
      <c r="BD1029" s="313"/>
      <c r="BE1029" s="313"/>
      <c r="BF1029" s="313"/>
      <c r="BG1029" s="313"/>
      <c r="BH1029" s="314"/>
      <c r="BI1029" s="122"/>
      <c r="BJ1029" s="115" t="s">
        <v>2</v>
      </c>
      <c r="BK1029" s="200"/>
      <c r="BL1029" s="130" t="str">
        <f>IF(BM1029&lt;&gt;"","●","")</f>
        <v/>
      </c>
      <c r="BM1029" s="132" t="str">
        <f>IF(OR(AND(OR(V1029=0,V1029=""),AX1029&gt;0),AND(V1029&gt;0,OR(AX1029=0,AX1029=""))),"「レセプト件数」、「算定回数」のいずれかが「0」か「空白」となっていますが、それ以外が1以上となっています。正しいレセプト件数・算定回数をご記入ください。",IF(OR(V1029&gt;AX1029),"「算定回数」が「レセプト件数」よりも小さくなっています。算定レセプトにおける算定回数をご記入ください。",""))</f>
        <v/>
      </c>
      <c r="BN1029" s="129"/>
      <c r="BO1029" s="129"/>
      <c r="BP1029" s="129"/>
      <c r="BQ1029" s="129"/>
      <c r="BR1029" s="129"/>
      <c r="BS1029" s="129"/>
      <c r="BT1029" s="129"/>
      <c r="BU1029" s="129"/>
      <c r="BV1029" s="129"/>
      <c r="BW1029" s="129"/>
      <c r="BX1029" s="129"/>
      <c r="BY1029" s="129"/>
      <c r="BZ1029" s="129"/>
      <c r="CA1029" s="129"/>
      <c r="CB1029" s="129"/>
      <c r="CC1029" s="129"/>
      <c r="CD1029" s="129"/>
      <c r="CE1029" s="129"/>
      <c r="CF1029" s="129"/>
      <c r="CG1029" s="129"/>
      <c r="CH1029" s="129"/>
      <c r="CI1029" s="129"/>
      <c r="CJ1029" s="129"/>
      <c r="CK1029" s="129"/>
      <c r="CL1029" s="129"/>
      <c r="CM1029" s="129"/>
      <c r="CN1029" s="129"/>
      <c r="CO1029" s="129"/>
      <c r="CP1029" s="129"/>
      <c r="CQ1029" s="129"/>
      <c r="CR1029" s="129"/>
      <c r="CS1029" s="129"/>
      <c r="CT1029" s="129"/>
      <c r="CU1029" s="129"/>
      <c r="CV1029" s="131"/>
      <c r="CW1029" s="131"/>
      <c r="CX1029" s="131"/>
      <c r="CY1029" s="129"/>
      <c r="CZ1029" s="129"/>
      <c r="DA1029" s="129"/>
      <c r="DB1029" s="129"/>
      <c r="DC1029" s="129"/>
      <c r="DD1029" s="129"/>
      <c r="DE1029" s="129"/>
      <c r="DF1029" s="129"/>
      <c r="DG1029" s="129"/>
      <c r="DH1029" s="129"/>
      <c r="DI1029" s="129"/>
      <c r="DJ1029" s="129"/>
      <c r="DK1029" s="129"/>
      <c r="DL1029" s="129"/>
      <c r="DM1029" s="129"/>
      <c r="DN1029" s="129"/>
      <c r="DO1029" s="129"/>
      <c r="DP1029" s="129"/>
      <c r="DQ1029" s="129"/>
      <c r="DR1029" s="129"/>
      <c r="DS1029" s="129"/>
      <c r="DT1029" s="129"/>
      <c r="DU1029" s="129"/>
      <c r="DV1029" s="129"/>
      <c r="DW1029" s="129"/>
      <c r="DX1029" s="129"/>
      <c r="DY1029" s="129"/>
      <c r="DZ1029" s="129"/>
      <c r="EA1029" s="129"/>
      <c r="EB1029" s="129"/>
      <c r="EC1029" s="129"/>
      <c r="ED1029" s="129"/>
      <c r="EE1029" s="129"/>
      <c r="EF1029" s="129"/>
      <c r="EG1029" s="129"/>
      <c r="EH1029" s="129"/>
      <c r="EI1029" s="129"/>
      <c r="EJ1029" s="129"/>
      <c r="EK1029" s="129"/>
      <c r="EL1029" s="129"/>
      <c r="EM1029" s="129"/>
      <c r="EN1029" s="129"/>
      <c r="EO1029" s="129"/>
      <c r="EP1029" s="129"/>
      <c r="EQ1029" s="129"/>
      <c r="ER1029" s="129"/>
      <c r="ES1029" s="129"/>
      <c r="ET1029" s="129"/>
      <c r="EU1029" s="129"/>
      <c r="EV1029" s="129"/>
      <c r="EW1029" s="129"/>
    </row>
    <row r="1030" spans="1:153" ht="2.25" customHeight="1" thickBot="1">
      <c r="A1030" s="45"/>
      <c r="B1030" s="133"/>
      <c r="C1030" s="133"/>
      <c r="D1030" s="126"/>
      <c r="E1030" s="126"/>
      <c r="F1030" s="137"/>
      <c r="G1030" s="126"/>
      <c r="H1030" s="126"/>
      <c r="I1030" s="126"/>
      <c r="J1030" s="126"/>
      <c r="K1030" s="126"/>
      <c r="L1030" s="126"/>
      <c r="M1030" s="126"/>
      <c r="N1030" s="126"/>
      <c r="O1030" s="126"/>
      <c r="P1030" s="126"/>
      <c r="Q1030" s="126"/>
      <c r="R1030" s="126"/>
      <c r="S1030" s="126"/>
      <c r="T1030" s="126"/>
      <c r="U1030" s="299"/>
      <c r="V1030" s="298"/>
      <c r="W1030" s="298"/>
      <c r="X1030" s="298"/>
      <c r="Y1030" s="298"/>
      <c r="Z1030" s="298"/>
      <c r="AA1030" s="298"/>
      <c r="AB1030" s="298"/>
      <c r="AC1030" s="298"/>
      <c r="AD1030" s="298"/>
      <c r="AE1030" s="298"/>
      <c r="AF1030" s="298"/>
      <c r="AG1030" s="121"/>
      <c r="AH1030" s="116"/>
      <c r="AI1030" s="307"/>
      <c r="AJ1030" s="308"/>
      <c r="AK1030" s="308"/>
      <c r="AL1030" s="308"/>
      <c r="AM1030" s="308"/>
      <c r="AN1030" s="308"/>
      <c r="AO1030" s="308"/>
      <c r="AP1030" s="308"/>
      <c r="AQ1030" s="308"/>
      <c r="AR1030" s="308"/>
      <c r="AS1030" s="308"/>
      <c r="AT1030" s="308"/>
      <c r="AU1030" s="308"/>
      <c r="AV1030" s="327"/>
      <c r="AW1030" s="298"/>
      <c r="AX1030" s="298"/>
      <c r="AY1030" s="298"/>
      <c r="AZ1030" s="298"/>
      <c r="BA1030" s="298"/>
      <c r="BB1030" s="298"/>
      <c r="BC1030" s="298"/>
      <c r="BD1030" s="298"/>
      <c r="BE1030" s="298"/>
      <c r="BF1030" s="298"/>
      <c r="BG1030" s="298"/>
      <c r="BH1030" s="298"/>
      <c r="BI1030" s="121"/>
      <c r="BJ1030" s="116"/>
      <c r="BK1030" s="200"/>
      <c r="BL1030" s="129"/>
      <c r="BM1030" s="160"/>
      <c r="BN1030" s="129"/>
      <c r="BO1030" s="129"/>
      <c r="BP1030" s="129"/>
      <c r="BQ1030" s="129"/>
      <c r="BR1030" s="129"/>
      <c r="BS1030" s="129"/>
      <c r="BT1030" s="129"/>
      <c r="BU1030" s="129"/>
      <c r="BV1030" s="129"/>
      <c r="BW1030" s="129"/>
      <c r="BX1030" s="129"/>
      <c r="BY1030" s="129"/>
      <c r="BZ1030" s="129"/>
      <c r="CA1030" s="129"/>
      <c r="CB1030" s="129"/>
      <c r="CC1030" s="129"/>
      <c r="CD1030" s="129"/>
      <c r="CE1030" s="129"/>
      <c r="CF1030" s="129"/>
      <c r="CG1030" s="129"/>
      <c r="CH1030" s="129"/>
      <c r="CI1030" s="129"/>
      <c r="CJ1030" s="129"/>
      <c r="CK1030" s="129"/>
      <c r="CL1030" s="129"/>
      <c r="CM1030" s="129"/>
      <c r="CN1030" s="129"/>
      <c r="CO1030" s="129"/>
      <c r="CP1030" s="129"/>
      <c r="CQ1030" s="129"/>
      <c r="CR1030" s="129"/>
      <c r="CS1030" s="129"/>
      <c r="CT1030" s="129"/>
      <c r="CU1030" s="129"/>
      <c r="CV1030" s="129"/>
      <c r="CW1030" s="129"/>
      <c r="CX1030" s="129"/>
      <c r="CY1030" s="129"/>
      <c r="CZ1030" s="129"/>
      <c r="DA1030" s="129"/>
      <c r="DB1030" s="129"/>
      <c r="DC1030" s="129"/>
      <c r="DD1030" s="129"/>
      <c r="DE1030" s="129"/>
      <c r="DF1030" s="129"/>
      <c r="DG1030" s="129"/>
      <c r="DH1030" s="129"/>
      <c r="DI1030" s="129"/>
      <c r="DJ1030" s="129"/>
      <c r="DK1030" s="129"/>
      <c r="DL1030" s="129"/>
      <c r="DM1030" s="129"/>
      <c r="DN1030" s="129"/>
      <c r="DO1030" s="129"/>
      <c r="DP1030" s="129"/>
      <c r="DQ1030" s="129"/>
      <c r="DR1030" s="129"/>
      <c r="DS1030" s="129"/>
      <c r="DT1030" s="129"/>
      <c r="DU1030" s="129"/>
      <c r="DV1030" s="129"/>
      <c r="DW1030" s="129"/>
      <c r="DX1030" s="129"/>
      <c r="DY1030" s="129"/>
      <c r="DZ1030" s="129"/>
      <c r="EA1030" s="129"/>
      <c r="EB1030" s="129"/>
      <c r="EC1030" s="129"/>
      <c r="ED1030" s="129"/>
      <c r="EE1030" s="129"/>
      <c r="EF1030" s="129"/>
      <c r="EG1030" s="129"/>
      <c r="EH1030" s="129"/>
      <c r="EI1030" s="129"/>
      <c r="EJ1030" s="129"/>
      <c r="EK1030" s="129"/>
      <c r="EL1030" s="129"/>
      <c r="EM1030" s="129"/>
      <c r="EN1030" s="129"/>
      <c r="EO1030" s="129"/>
      <c r="EP1030" s="129"/>
      <c r="EQ1030" s="129"/>
      <c r="ER1030" s="129"/>
      <c r="ES1030" s="129"/>
      <c r="ET1030" s="129"/>
      <c r="EU1030" s="129"/>
      <c r="EV1030" s="129"/>
      <c r="EW1030" s="129"/>
    </row>
    <row r="1031" spans="1:153" ht="2.25" customHeight="1">
      <c r="A1031" s="50"/>
      <c r="B1031" s="292"/>
      <c r="C1031" s="135"/>
      <c r="D1031" s="291"/>
      <c r="E1031" s="291"/>
      <c r="F1031" s="136"/>
      <c r="G1031" s="291"/>
      <c r="H1031" s="291"/>
      <c r="I1031" s="291"/>
      <c r="J1031" s="291"/>
      <c r="K1031" s="291"/>
      <c r="L1031" s="291"/>
      <c r="M1031" s="291"/>
      <c r="N1031" s="291"/>
      <c r="O1031" s="291"/>
      <c r="P1031" s="291"/>
      <c r="Q1031" s="291"/>
      <c r="R1031" s="291"/>
      <c r="S1031" s="291"/>
      <c r="T1031" s="291"/>
      <c r="U1031" s="296"/>
      <c r="V1031" s="297"/>
      <c r="W1031" s="297"/>
      <c r="X1031" s="297"/>
      <c r="Y1031" s="297"/>
      <c r="Z1031" s="297"/>
      <c r="AA1031" s="297"/>
      <c r="AB1031" s="297"/>
      <c r="AC1031" s="297"/>
      <c r="AD1031" s="297"/>
      <c r="AE1031" s="297"/>
      <c r="AF1031" s="297"/>
      <c r="AG1031" s="117"/>
      <c r="AH1031" s="114"/>
      <c r="AI1031" s="307"/>
      <c r="AJ1031" s="308"/>
      <c r="AK1031" s="308"/>
      <c r="AL1031" s="308"/>
      <c r="AM1031" s="308"/>
      <c r="AN1031" s="308"/>
      <c r="AO1031" s="308"/>
      <c r="AP1031" s="308"/>
      <c r="AQ1031" s="308"/>
      <c r="AR1031" s="308"/>
      <c r="AS1031" s="308"/>
      <c r="AT1031" s="308"/>
      <c r="AU1031" s="308"/>
      <c r="AV1031" s="327"/>
      <c r="AW1031" s="297"/>
      <c r="AX1031" s="297"/>
      <c r="AY1031" s="297"/>
      <c r="AZ1031" s="297"/>
      <c r="BA1031" s="297"/>
      <c r="BB1031" s="297"/>
      <c r="BC1031" s="297"/>
      <c r="BD1031" s="297"/>
      <c r="BE1031" s="297"/>
      <c r="BF1031" s="297"/>
      <c r="BG1031" s="297"/>
      <c r="BH1031" s="297"/>
      <c r="BI1031" s="117"/>
      <c r="BJ1031" s="114"/>
      <c r="BK1031" s="200"/>
      <c r="BL1031" s="129"/>
      <c r="BM1031" s="160"/>
      <c r="BN1031" s="129"/>
      <c r="BO1031" s="129"/>
      <c r="BP1031" s="129"/>
      <c r="BQ1031" s="129"/>
      <c r="BR1031" s="129"/>
      <c r="BS1031" s="129"/>
      <c r="BT1031" s="129"/>
      <c r="BU1031" s="129"/>
      <c r="BV1031" s="129"/>
      <c r="BW1031" s="129"/>
      <c r="BX1031" s="129"/>
      <c r="BY1031" s="129"/>
      <c r="BZ1031" s="129"/>
      <c r="CA1031" s="129"/>
      <c r="CB1031" s="129"/>
      <c r="CC1031" s="129"/>
      <c r="CD1031" s="129"/>
      <c r="CE1031" s="129"/>
      <c r="CF1031" s="129"/>
      <c r="CG1031" s="129"/>
      <c r="CH1031" s="129"/>
      <c r="CI1031" s="129"/>
      <c r="CJ1031" s="129"/>
      <c r="CK1031" s="129"/>
      <c r="CL1031" s="129"/>
      <c r="CM1031" s="129"/>
      <c r="CN1031" s="129"/>
      <c r="CO1031" s="129"/>
      <c r="CP1031" s="129"/>
      <c r="CQ1031" s="129"/>
      <c r="CR1031" s="129"/>
      <c r="CS1031" s="129"/>
      <c r="CT1031" s="129"/>
      <c r="CU1031" s="129"/>
      <c r="CV1031" s="129"/>
      <c r="CW1031" s="129"/>
      <c r="CX1031" s="129"/>
      <c r="CY1031" s="129"/>
      <c r="CZ1031" s="129"/>
      <c r="DA1031" s="129"/>
      <c r="DB1031" s="129"/>
      <c r="DC1031" s="129"/>
      <c r="DD1031" s="129"/>
      <c r="DE1031" s="129"/>
      <c r="DF1031" s="129"/>
      <c r="DG1031" s="129"/>
      <c r="DH1031" s="129"/>
      <c r="DI1031" s="129"/>
      <c r="DJ1031" s="129"/>
      <c r="DK1031" s="129"/>
      <c r="DL1031" s="129"/>
      <c r="DM1031" s="129"/>
      <c r="DN1031" s="129"/>
      <c r="DO1031" s="129"/>
      <c r="DP1031" s="129"/>
      <c r="DQ1031" s="129"/>
      <c r="DR1031" s="129"/>
      <c r="DS1031" s="129"/>
      <c r="DT1031" s="129"/>
      <c r="DU1031" s="129"/>
      <c r="DV1031" s="129"/>
      <c r="DW1031" s="129"/>
      <c r="DX1031" s="129"/>
      <c r="DY1031" s="129"/>
      <c r="DZ1031" s="129"/>
      <c r="EA1031" s="129"/>
      <c r="EB1031" s="129"/>
      <c r="EC1031" s="129"/>
      <c r="ED1031" s="129"/>
      <c r="EE1031" s="129"/>
      <c r="EF1031" s="129"/>
      <c r="EG1031" s="129"/>
      <c r="EH1031" s="129"/>
      <c r="EI1031" s="129"/>
      <c r="EJ1031" s="129"/>
      <c r="EK1031" s="129"/>
      <c r="EL1031" s="129"/>
      <c r="EM1031" s="129"/>
      <c r="EN1031" s="129"/>
      <c r="EO1031" s="129"/>
      <c r="EP1031" s="129"/>
      <c r="EQ1031" s="129"/>
      <c r="ER1031" s="129"/>
      <c r="ES1031" s="129"/>
      <c r="ET1031" s="129"/>
      <c r="EU1031" s="129"/>
      <c r="EV1031" s="129"/>
      <c r="EW1031" s="129"/>
    </row>
    <row r="1032" spans="1:153" ht="19.5" customHeight="1">
      <c r="A1032" s="45"/>
      <c r="B1032" s="126"/>
      <c r="C1032" s="133" t="s">
        <v>54</v>
      </c>
      <c r="D1032" s="126"/>
      <c r="E1032" s="126"/>
      <c r="F1032" s="137"/>
      <c r="G1032" s="126"/>
      <c r="H1032" s="126"/>
      <c r="I1032" s="126"/>
      <c r="J1032" s="126"/>
      <c r="K1032" s="126"/>
      <c r="L1032" s="126"/>
      <c r="M1032" s="126"/>
      <c r="N1032" s="126"/>
      <c r="O1032" s="126"/>
      <c r="P1032" s="126"/>
      <c r="Q1032" s="126"/>
      <c r="R1032" s="310" t="s">
        <v>3417</v>
      </c>
      <c r="S1032" s="310"/>
      <c r="T1032" s="311"/>
      <c r="U1032" s="294"/>
      <c r="V1032" s="312"/>
      <c r="W1032" s="313"/>
      <c r="X1032" s="313"/>
      <c r="Y1032" s="313"/>
      <c r="Z1032" s="313"/>
      <c r="AA1032" s="313"/>
      <c r="AB1032" s="313"/>
      <c r="AC1032" s="313"/>
      <c r="AD1032" s="313"/>
      <c r="AE1032" s="313"/>
      <c r="AF1032" s="314"/>
      <c r="AG1032" s="122"/>
      <c r="AH1032" s="115" t="s">
        <v>0</v>
      </c>
      <c r="AI1032" s="307"/>
      <c r="AJ1032" s="308"/>
      <c r="AK1032" s="308"/>
      <c r="AL1032" s="308"/>
      <c r="AM1032" s="308"/>
      <c r="AN1032" s="308"/>
      <c r="AO1032" s="308"/>
      <c r="AP1032" s="308"/>
      <c r="AQ1032" s="308"/>
      <c r="AR1032" s="308"/>
      <c r="AS1032" s="308"/>
      <c r="AT1032" s="308"/>
      <c r="AU1032" s="308"/>
      <c r="AV1032" s="327"/>
      <c r="AW1032" s="295"/>
      <c r="AX1032" s="312"/>
      <c r="AY1032" s="313"/>
      <c r="AZ1032" s="313"/>
      <c r="BA1032" s="313"/>
      <c r="BB1032" s="313"/>
      <c r="BC1032" s="313"/>
      <c r="BD1032" s="313"/>
      <c r="BE1032" s="313"/>
      <c r="BF1032" s="313"/>
      <c r="BG1032" s="313"/>
      <c r="BH1032" s="314"/>
      <c r="BI1032" s="122"/>
      <c r="BJ1032" s="115" t="s">
        <v>2</v>
      </c>
      <c r="BK1032" s="200"/>
      <c r="BL1032" s="130" t="str">
        <f>IF(BM1032&lt;&gt;"","●","")</f>
        <v/>
      </c>
      <c r="BM1032" s="132" t="str">
        <f>IF(OR(AND(OR(V1032=0,V1032=""),AX1032&gt;0),AND(V1032&gt;0,OR(AX1032=0,AX1032=""))),"「レセプト件数」、「算定回数」のいずれかが「0」か「空白」となっていますが、それ以外が1以上となっています。正しいレセプト件数・算定回数をご記入ください。",IF(OR(V1032&gt;AX1032),"「算定回数」が「レセプト件数」よりも小さくなっています。算定レセプトにおける算定回数をご記入ください。",""))</f>
        <v/>
      </c>
      <c r="BN1032" s="129"/>
      <c r="BO1032" s="129"/>
      <c r="BP1032" s="129"/>
      <c r="BQ1032" s="129"/>
      <c r="BR1032" s="129"/>
      <c r="BS1032" s="129"/>
      <c r="BT1032" s="129"/>
      <c r="BU1032" s="129"/>
      <c r="BV1032" s="129"/>
      <c r="BW1032" s="129"/>
      <c r="BX1032" s="129"/>
      <c r="BY1032" s="129"/>
      <c r="BZ1032" s="129"/>
      <c r="CA1032" s="129"/>
      <c r="CB1032" s="129"/>
      <c r="CC1032" s="129"/>
      <c r="CD1032" s="129"/>
      <c r="CE1032" s="129"/>
      <c r="CF1032" s="129"/>
      <c r="CG1032" s="129"/>
      <c r="CH1032" s="129"/>
      <c r="CI1032" s="129"/>
      <c r="CJ1032" s="129"/>
      <c r="CK1032" s="129"/>
      <c r="CL1032" s="129"/>
      <c r="CM1032" s="129"/>
      <c r="CN1032" s="129"/>
      <c r="CO1032" s="129"/>
      <c r="CP1032" s="129"/>
      <c r="CQ1032" s="129"/>
      <c r="CR1032" s="129"/>
      <c r="CS1032" s="129"/>
      <c r="CT1032" s="129"/>
      <c r="CU1032" s="129"/>
      <c r="CV1032" s="131"/>
      <c r="CW1032" s="131"/>
      <c r="CX1032" s="131"/>
      <c r="CY1032" s="129"/>
      <c r="CZ1032" s="129"/>
      <c r="DA1032" s="129"/>
      <c r="DB1032" s="129"/>
      <c r="DC1032" s="129"/>
      <c r="DD1032" s="129"/>
      <c r="DE1032" s="129"/>
      <c r="DF1032" s="129"/>
      <c r="DG1032" s="129"/>
      <c r="DH1032" s="129"/>
      <c r="DI1032" s="129"/>
      <c r="DJ1032" s="129"/>
      <c r="DK1032" s="129"/>
      <c r="DL1032" s="129"/>
      <c r="DM1032" s="129"/>
      <c r="DN1032" s="129"/>
      <c r="DO1032" s="129"/>
      <c r="DP1032" s="129"/>
      <c r="DQ1032" s="129"/>
      <c r="DR1032" s="129"/>
      <c r="DS1032" s="129"/>
      <c r="DT1032" s="129"/>
      <c r="DU1032" s="129"/>
      <c r="DV1032" s="129"/>
      <c r="DW1032" s="129"/>
      <c r="DX1032" s="129"/>
      <c r="DY1032" s="129"/>
      <c r="DZ1032" s="129"/>
      <c r="EA1032" s="129"/>
      <c r="EB1032" s="129"/>
      <c r="EC1032" s="129"/>
      <c r="ED1032" s="129"/>
      <c r="EE1032" s="129"/>
      <c r="EF1032" s="129"/>
      <c r="EG1032" s="129"/>
      <c r="EH1032" s="129"/>
      <c r="EI1032" s="129"/>
      <c r="EJ1032" s="129"/>
      <c r="EK1032" s="129"/>
      <c r="EL1032" s="129"/>
      <c r="EM1032" s="129"/>
      <c r="EN1032" s="129"/>
      <c r="EO1032" s="129"/>
      <c r="EP1032" s="129"/>
      <c r="EQ1032" s="129"/>
      <c r="ER1032" s="129"/>
      <c r="ES1032" s="129"/>
      <c r="ET1032" s="129"/>
      <c r="EU1032" s="129"/>
      <c r="EV1032" s="129"/>
      <c r="EW1032" s="129"/>
    </row>
    <row r="1033" spans="1:153" ht="2.25" customHeight="1" thickBot="1">
      <c r="A1033" s="47"/>
      <c r="B1033" s="126"/>
      <c r="C1033" s="37"/>
      <c r="D1033" s="126"/>
      <c r="E1033" s="126"/>
      <c r="F1033" s="137"/>
      <c r="G1033" s="126"/>
      <c r="H1033" s="126"/>
      <c r="I1033" s="126"/>
      <c r="J1033" s="126"/>
      <c r="K1033" s="126"/>
      <c r="L1033" s="126"/>
      <c r="M1033" s="126"/>
      <c r="N1033" s="126"/>
      <c r="O1033" s="126"/>
      <c r="P1033" s="126"/>
      <c r="Q1033" s="126"/>
      <c r="R1033" s="126"/>
      <c r="S1033" s="126"/>
      <c r="T1033" s="126"/>
      <c r="U1033" s="299"/>
      <c r="V1033" s="298"/>
      <c r="W1033" s="298"/>
      <c r="X1033" s="298"/>
      <c r="Y1033" s="298"/>
      <c r="Z1033" s="298"/>
      <c r="AA1033" s="298"/>
      <c r="AB1033" s="298"/>
      <c r="AC1033" s="298"/>
      <c r="AD1033" s="298"/>
      <c r="AE1033" s="298"/>
      <c r="AF1033" s="298"/>
      <c r="AG1033" s="121"/>
      <c r="AH1033" s="116"/>
      <c r="AI1033" s="307"/>
      <c r="AJ1033" s="308"/>
      <c r="AK1033" s="308"/>
      <c r="AL1033" s="308"/>
      <c r="AM1033" s="308"/>
      <c r="AN1033" s="308"/>
      <c r="AO1033" s="308"/>
      <c r="AP1033" s="308"/>
      <c r="AQ1033" s="308"/>
      <c r="AR1033" s="308"/>
      <c r="AS1033" s="308"/>
      <c r="AT1033" s="308"/>
      <c r="AU1033" s="308"/>
      <c r="AV1033" s="327"/>
      <c r="AW1033" s="298"/>
      <c r="AX1033" s="298"/>
      <c r="AY1033" s="298"/>
      <c r="AZ1033" s="298"/>
      <c r="BA1033" s="298"/>
      <c r="BB1033" s="298"/>
      <c r="BC1033" s="298"/>
      <c r="BD1033" s="298"/>
      <c r="BE1033" s="298"/>
      <c r="BF1033" s="298"/>
      <c r="BG1033" s="298"/>
      <c r="BH1033" s="298"/>
      <c r="BI1033" s="121"/>
      <c r="BJ1033" s="116"/>
      <c r="BK1033" s="200"/>
      <c r="BL1033" s="129"/>
      <c r="BM1033" s="160"/>
      <c r="BN1033" s="129"/>
      <c r="BO1033" s="129"/>
      <c r="BP1033" s="129"/>
      <c r="BQ1033" s="129"/>
      <c r="BR1033" s="129"/>
      <c r="BS1033" s="129"/>
      <c r="BT1033" s="129"/>
      <c r="BU1033" s="129"/>
      <c r="BV1033" s="129"/>
      <c r="BW1033" s="129"/>
      <c r="BX1033" s="129"/>
      <c r="BY1033" s="129"/>
      <c r="BZ1033" s="129"/>
      <c r="CA1033" s="129"/>
      <c r="CB1033" s="129"/>
      <c r="CC1033" s="129"/>
      <c r="CD1033" s="129"/>
      <c r="CE1033" s="129"/>
      <c r="CF1033" s="129"/>
      <c r="CG1033" s="129"/>
      <c r="CH1033" s="129"/>
      <c r="CI1033" s="129"/>
      <c r="CJ1033" s="129"/>
      <c r="CK1033" s="129"/>
      <c r="CL1033" s="129"/>
      <c r="CM1033" s="129"/>
      <c r="CN1033" s="129"/>
      <c r="CO1033" s="129"/>
      <c r="CP1033" s="129"/>
      <c r="CQ1033" s="129"/>
      <c r="CR1033" s="129"/>
      <c r="CS1033" s="129"/>
      <c r="CT1033" s="129"/>
      <c r="CU1033" s="129"/>
      <c r="CV1033" s="129"/>
      <c r="CW1033" s="129"/>
      <c r="CX1033" s="129"/>
      <c r="CY1033" s="129"/>
      <c r="CZ1033" s="129"/>
      <c r="DA1033" s="129"/>
      <c r="DB1033" s="129"/>
      <c r="DC1033" s="129"/>
      <c r="DD1033" s="129"/>
      <c r="DE1033" s="129"/>
      <c r="DF1033" s="129"/>
      <c r="DG1033" s="129"/>
      <c r="DH1033" s="129"/>
      <c r="DI1033" s="129"/>
      <c r="DJ1033" s="129"/>
      <c r="DK1033" s="129"/>
      <c r="DL1033" s="129"/>
      <c r="DM1033" s="129"/>
      <c r="DN1033" s="129"/>
      <c r="DO1033" s="129"/>
      <c r="DP1033" s="129"/>
      <c r="DQ1033" s="129"/>
      <c r="DR1033" s="129"/>
      <c r="DS1033" s="129"/>
      <c r="DT1033" s="129"/>
      <c r="DU1033" s="129"/>
      <c r="DV1033" s="129"/>
      <c r="DW1033" s="129"/>
      <c r="DX1033" s="129"/>
      <c r="DY1033" s="129"/>
      <c r="DZ1033" s="129"/>
      <c r="EA1033" s="129"/>
      <c r="EB1033" s="129"/>
      <c r="EC1033" s="129"/>
      <c r="ED1033" s="129"/>
      <c r="EE1033" s="129"/>
      <c r="EF1033" s="129"/>
      <c r="EG1033" s="129"/>
      <c r="EH1033" s="129"/>
      <c r="EI1033" s="129"/>
      <c r="EJ1033" s="129"/>
      <c r="EK1033" s="129"/>
      <c r="EL1033" s="129"/>
      <c r="EM1033" s="129"/>
      <c r="EN1033" s="129"/>
      <c r="EO1033" s="129"/>
      <c r="EP1033" s="129"/>
      <c r="EQ1033" s="129"/>
      <c r="ER1033" s="129"/>
      <c r="ES1033" s="129"/>
      <c r="ET1033" s="129"/>
      <c r="EU1033" s="129"/>
      <c r="EV1033" s="129"/>
      <c r="EW1033" s="129"/>
    </row>
    <row r="1034" spans="1:153" ht="2.25" customHeight="1">
      <c r="A1034" s="135"/>
      <c r="B1034" s="291"/>
      <c r="C1034" s="291"/>
      <c r="D1034" s="291"/>
      <c r="E1034" s="291"/>
      <c r="F1034" s="136"/>
      <c r="G1034" s="291"/>
      <c r="H1034" s="291"/>
      <c r="I1034" s="291"/>
      <c r="J1034" s="291"/>
      <c r="K1034" s="291"/>
      <c r="L1034" s="291"/>
      <c r="M1034" s="291"/>
      <c r="N1034" s="291"/>
      <c r="O1034" s="291"/>
      <c r="P1034" s="291"/>
      <c r="Q1034" s="291"/>
      <c r="R1034" s="291"/>
      <c r="S1034" s="291"/>
      <c r="T1034" s="291"/>
      <c r="U1034" s="296"/>
      <c r="V1034" s="297"/>
      <c r="W1034" s="297"/>
      <c r="X1034" s="297"/>
      <c r="Y1034" s="297"/>
      <c r="Z1034" s="297"/>
      <c r="AA1034" s="297"/>
      <c r="AB1034" s="297"/>
      <c r="AC1034" s="297"/>
      <c r="AD1034" s="297"/>
      <c r="AE1034" s="297"/>
      <c r="AF1034" s="297"/>
      <c r="AG1034" s="117"/>
      <c r="AH1034" s="114"/>
      <c r="AI1034" s="307"/>
      <c r="AJ1034" s="308"/>
      <c r="AK1034" s="308"/>
      <c r="AL1034" s="308"/>
      <c r="AM1034" s="308"/>
      <c r="AN1034" s="308"/>
      <c r="AO1034" s="308"/>
      <c r="AP1034" s="308"/>
      <c r="AQ1034" s="308"/>
      <c r="AR1034" s="308"/>
      <c r="AS1034" s="308"/>
      <c r="AT1034" s="308"/>
      <c r="AU1034" s="308"/>
      <c r="AV1034" s="327"/>
      <c r="AW1034" s="297"/>
      <c r="AX1034" s="297"/>
      <c r="AY1034" s="297"/>
      <c r="AZ1034" s="297"/>
      <c r="BA1034" s="297"/>
      <c r="BB1034" s="297"/>
      <c r="BC1034" s="297"/>
      <c r="BD1034" s="297"/>
      <c r="BE1034" s="297"/>
      <c r="BF1034" s="297"/>
      <c r="BG1034" s="297"/>
      <c r="BH1034" s="297"/>
      <c r="BI1034" s="117"/>
      <c r="BJ1034" s="114"/>
      <c r="BK1034" s="200"/>
      <c r="BL1034" s="129"/>
      <c r="BM1034" s="160"/>
      <c r="BN1034" s="129"/>
      <c r="BO1034" s="129"/>
      <c r="BP1034" s="129"/>
      <c r="BQ1034" s="129"/>
      <c r="BR1034" s="129"/>
      <c r="BS1034" s="129"/>
      <c r="BT1034" s="129"/>
      <c r="BU1034" s="129"/>
      <c r="BV1034" s="129"/>
      <c r="BW1034" s="129"/>
      <c r="BX1034" s="129"/>
      <c r="BY1034" s="129"/>
      <c r="BZ1034" s="129"/>
      <c r="CA1034" s="129"/>
      <c r="CB1034" s="129"/>
      <c r="CC1034" s="129"/>
      <c r="CD1034" s="129"/>
      <c r="CE1034" s="129"/>
      <c r="CF1034" s="129"/>
      <c r="CG1034" s="129"/>
      <c r="CH1034" s="129"/>
      <c r="CI1034" s="129"/>
      <c r="CJ1034" s="129"/>
      <c r="CK1034" s="129"/>
      <c r="CL1034" s="129"/>
      <c r="CM1034" s="129"/>
      <c r="CN1034" s="129"/>
      <c r="CO1034" s="129"/>
      <c r="CP1034" s="129"/>
      <c r="CQ1034" s="129"/>
      <c r="CR1034" s="129"/>
      <c r="CS1034" s="129"/>
      <c r="CT1034" s="129"/>
      <c r="CU1034" s="129"/>
      <c r="CV1034" s="129"/>
      <c r="CW1034" s="129"/>
      <c r="CX1034" s="129"/>
      <c r="CY1034" s="129"/>
      <c r="CZ1034" s="129"/>
      <c r="DA1034" s="129"/>
      <c r="DB1034" s="129"/>
      <c r="DC1034" s="129"/>
      <c r="DD1034" s="129"/>
      <c r="DE1034" s="129"/>
      <c r="DF1034" s="129"/>
      <c r="DG1034" s="129"/>
      <c r="DH1034" s="129"/>
      <c r="DI1034" s="129"/>
      <c r="DJ1034" s="129"/>
      <c r="DK1034" s="129"/>
      <c r="DL1034" s="129"/>
      <c r="DM1034" s="129"/>
      <c r="DN1034" s="129"/>
      <c r="DO1034" s="129"/>
      <c r="DP1034" s="129"/>
      <c r="DQ1034" s="129"/>
      <c r="DR1034" s="129"/>
      <c r="DS1034" s="129"/>
      <c r="DT1034" s="129"/>
      <c r="DU1034" s="129"/>
      <c r="DV1034" s="129"/>
      <c r="DW1034" s="129"/>
      <c r="DX1034" s="129"/>
      <c r="DY1034" s="129"/>
      <c r="DZ1034" s="129"/>
      <c r="EA1034" s="129"/>
      <c r="EB1034" s="129"/>
      <c r="EC1034" s="129"/>
      <c r="ED1034" s="129"/>
      <c r="EE1034" s="129"/>
      <c r="EF1034" s="129"/>
      <c r="EG1034" s="129"/>
      <c r="EH1034" s="129"/>
      <c r="EI1034" s="129"/>
      <c r="EJ1034" s="129"/>
      <c r="EK1034" s="129"/>
      <c r="EL1034" s="129"/>
      <c r="EM1034" s="129"/>
      <c r="EN1034" s="129"/>
      <c r="EO1034" s="129"/>
      <c r="EP1034" s="129"/>
      <c r="EQ1034" s="129"/>
      <c r="ER1034" s="129"/>
      <c r="ES1034" s="129"/>
      <c r="ET1034" s="129"/>
      <c r="EU1034" s="129"/>
      <c r="EV1034" s="129"/>
      <c r="EW1034" s="129"/>
    </row>
    <row r="1035" spans="1:153" ht="19.5" customHeight="1">
      <c r="A1035" s="133" t="s">
        <v>104</v>
      </c>
      <c r="B1035" s="126"/>
      <c r="C1035" s="126"/>
      <c r="D1035" s="126"/>
      <c r="E1035" s="126"/>
      <c r="F1035" s="137"/>
      <c r="G1035" s="126"/>
      <c r="H1035" s="126"/>
      <c r="I1035" s="126"/>
      <c r="J1035" s="126"/>
      <c r="K1035" s="126"/>
      <c r="L1035" s="126"/>
      <c r="M1035" s="126"/>
      <c r="N1035" s="126"/>
      <c r="O1035" s="126"/>
      <c r="P1035" s="126"/>
      <c r="Q1035" s="126"/>
      <c r="R1035" s="310" t="s">
        <v>3418</v>
      </c>
      <c r="S1035" s="310"/>
      <c r="T1035" s="311"/>
      <c r="U1035" s="294"/>
      <c r="V1035" s="312"/>
      <c r="W1035" s="313"/>
      <c r="X1035" s="313"/>
      <c r="Y1035" s="313"/>
      <c r="Z1035" s="313"/>
      <c r="AA1035" s="313"/>
      <c r="AB1035" s="313"/>
      <c r="AC1035" s="313"/>
      <c r="AD1035" s="313"/>
      <c r="AE1035" s="313"/>
      <c r="AF1035" s="314"/>
      <c r="AG1035" s="122"/>
      <c r="AH1035" s="115" t="s">
        <v>0</v>
      </c>
      <c r="AI1035" s="307"/>
      <c r="AJ1035" s="308"/>
      <c r="AK1035" s="308"/>
      <c r="AL1035" s="308"/>
      <c r="AM1035" s="308"/>
      <c r="AN1035" s="308"/>
      <c r="AO1035" s="308"/>
      <c r="AP1035" s="308"/>
      <c r="AQ1035" s="308"/>
      <c r="AR1035" s="308"/>
      <c r="AS1035" s="308"/>
      <c r="AT1035" s="308"/>
      <c r="AU1035" s="308"/>
      <c r="AV1035" s="327"/>
      <c r="AW1035" s="295"/>
      <c r="AX1035" s="312"/>
      <c r="AY1035" s="313"/>
      <c r="AZ1035" s="313"/>
      <c r="BA1035" s="313"/>
      <c r="BB1035" s="313"/>
      <c r="BC1035" s="313"/>
      <c r="BD1035" s="313"/>
      <c r="BE1035" s="313"/>
      <c r="BF1035" s="313"/>
      <c r="BG1035" s="313"/>
      <c r="BH1035" s="314"/>
      <c r="BI1035" s="122"/>
      <c r="BJ1035" s="115" t="s">
        <v>2</v>
      </c>
      <c r="BK1035" s="200"/>
      <c r="BL1035" s="130" t="str">
        <f>IF(BM1035&lt;&gt;"","●","")</f>
        <v/>
      </c>
      <c r="BM1035" s="132" t="str">
        <f>IF(OR(AND(OR(V1035=0,V1035=""),AX1035&gt;0),AND(V1035&gt;0,OR(AX1035=0,AX1035=""))),"「レセプト件数」、「算定回数」のいずれかが「0」か「空白」となっていますが、それ以外が1以上となっています。正しいレセプト件数・算定回数をご記入ください。",IF(OR(V1035&gt;AX1035),"「算定回数」が「レセプト件数」よりも小さくなっています。算定レセプトにおける算定回数をご記入ください。",""))</f>
        <v/>
      </c>
      <c r="BN1035" s="129"/>
      <c r="BO1035" s="129"/>
      <c r="BP1035" s="129"/>
      <c r="BQ1035" s="129"/>
      <c r="BR1035" s="129"/>
      <c r="BS1035" s="129"/>
      <c r="BT1035" s="129"/>
      <c r="BU1035" s="129"/>
      <c r="BV1035" s="129"/>
      <c r="BW1035" s="129"/>
      <c r="BX1035" s="129"/>
      <c r="BY1035" s="129"/>
      <c r="BZ1035" s="129"/>
      <c r="CA1035" s="129"/>
      <c r="CB1035" s="129"/>
      <c r="CC1035" s="129"/>
      <c r="CD1035" s="129"/>
      <c r="CE1035" s="129"/>
      <c r="CF1035" s="129"/>
      <c r="CG1035" s="129"/>
      <c r="CH1035" s="129"/>
      <c r="CI1035" s="129"/>
      <c r="CJ1035" s="129"/>
      <c r="CK1035" s="129"/>
      <c r="CL1035" s="129"/>
      <c r="CM1035" s="129"/>
      <c r="CN1035" s="129"/>
      <c r="CO1035" s="129"/>
      <c r="CP1035" s="129"/>
      <c r="CQ1035" s="129"/>
      <c r="CR1035" s="129"/>
      <c r="CS1035" s="129"/>
      <c r="CT1035" s="129"/>
      <c r="CU1035" s="129"/>
      <c r="CV1035" s="131"/>
      <c r="CW1035" s="131"/>
      <c r="CX1035" s="131"/>
      <c r="CY1035" s="129"/>
      <c r="CZ1035" s="129"/>
      <c r="DA1035" s="129"/>
      <c r="DB1035" s="129"/>
      <c r="DC1035" s="129"/>
      <c r="DD1035" s="129"/>
      <c r="DE1035" s="129"/>
      <c r="DF1035" s="129"/>
      <c r="DG1035" s="129"/>
      <c r="DH1035" s="129"/>
      <c r="DI1035" s="129"/>
      <c r="DJ1035" s="129"/>
      <c r="DK1035" s="129"/>
      <c r="DL1035" s="129"/>
      <c r="DM1035" s="129"/>
      <c r="DN1035" s="129"/>
      <c r="DO1035" s="129"/>
      <c r="DP1035" s="129"/>
      <c r="DQ1035" s="129"/>
      <c r="DR1035" s="129"/>
      <c r="DS1035" s="129"/>
      <c r="DT1035" s="129"/>
      <c r="DU1035" s="129"/>
      <c r="DV1035" s="129"/>
      <c r="DW1035" s="129"/>
      <c r="DX1035" s="129"/>
      <c r="DY1035" s="129"/>
      <c r="DZ1035" s="129"/>
      <c r="EA1035" s="129"/>
      <c r="EB1035" s="129"/>
      <c r="EC1035" s="129"/>
      <c r="ED1035" s="129"/>
      <c r="EE1035" s="129"/>
      <c r="EF1035" s="129"/>
      <c r="EG1035" s="129"/>
      <c r="EH1035" s="129"/>
      <c r="EI1035" s="129"/>
      <c r="EJ1035" s="129"/>
      <c r="EK1035" s="129"/>
      <c r="EL1035" s="129"/>
      <c r="EM1035" s="129"/>
      <c r="EN1035" s="129"/>
      <c r="EO1035" s="129"/>
      <c r="EP1035" s="129"/>
      <c r="EQ1035" s="129"/>
      <c r="ER1035" s="129"/>
      <c r="ES1035" s="129"/>
      <c r="ET1035" s="129"/>
      <c r="EU1035" s="129"/>
      <c r="EV1035" s="129"/>
      <c r="EW1035" s="129"/>
    </row>
    <row r="1036" spans="1:153" ht="2.25" customHeight="1" thickBot="1">
      <c r="A1036" s="133"/>
      <c r="B1036" s="126"/>
      <c r="C1036" s="126"/>
      <c r="D1036" s="126"/>
      <c r="E1036" s="126"/>
      <c r="F1036" s="137"/>
      <c r="G1036" s="126"/>
      <c r="H1036" s="126"/>
      <c r="I1036" s="126"/>
      <c r="J1036" s="126"/>
      <c r="K1036" s="126"/>
      <c r="L1036" s="126"/>
      <c r="M1036" s="126"/>
      <c r="N1036" s="126"/>
      <c r="O1036" s="126"/>
      <c r="P1036" s="126"/>
      <c r="Q1036" s="126"/>
      <c r="R1036" s="126"/>
      <c r="S1036" s="126"/>
      <c r="T1036" s="126"/>
      <c r="U1036" s="299"/>
      <c r="V1036" s="298"/>
      <c r="W1036" s="298"/>
      <c r="X1036" s="298"/>
      <c r="Y1036" s="298"/>
      <c r="Z1036" s="298"/>
      <c r="AA1036" s="298"/>
      <c r="AB1036" s="298"/>
      <c r="AC1036" s="298"/>
      <c r="AD1036" s="298"/>
      <c r="AE1036" s="298"/>
      <c r="AF1036" s="298"/>
      <c r="AG1036" s="121"/>
      <c r="AH1036" s="116"/>
      <c r="AI1036" s="307"/>
      <c r="AJ1036" s="308"/>
      <c r="AK1036" s="308"/>
      <c r="AL1036" s="308"/>
      <c r="AM1036" s="308"/>
      <c r="AN1036" s="308"/>
      <c r="AO1036" s="308"/>
      <c r="AP1036" s="308"/>
      <c r="AQ1036" s="308"/>
      <c r="AR1036" s="308"/>
      <c r="AS1036" s="308"/>
      <c r="AT1036" s="308"/>
      <c r="AU1036" s="308"/>
      <c r="AV1036" s="327"/>
      <c r="AW1036" s="298"/>
      <c r="AX1036" s="298"/>
      <c r="AY1036" s="298"/>
      <c r="AZ1036" s="298"/>
      <c r="BA1036" s="298"/>
      <c r="BB1036" s="298"/>
      <c r="BC1036" s="298"/>
      <c r="BD1036" s="298"/>
      <c r="BE1036" s="298"/>
      <c r="BF1036" s="298"/>
      <c r="BG1036" s="298"/>
      <c r="BH1036" s="298"/>
      <c r="BI1036" s="121"/>
      <c r="BJ1036" s="116"/>
      <c r="BK1036" s="200"/>
      <c r="BL1036" s="129"/>
      <c r="BM1036" s="160"/>
      <c r="BN1036" s="129"/>
      <c r="BO1036" s="129"/>
      <c r="BP1036" s="129"/>
      <c r="BQ1036" s="129"/>
      <c r="BR1036" s="129"/>
      <c r="BS1036" s="129"/>
      <c r="BT1036" s="129"/>
      <c r="BU1036" s="129"/>
      <c r="BV1036" s="129"/>
      <c r="BW1036" s="129"/>
      <c r="BX1036" s="129"/>
      <c r="BY1036" s="129"/>
      <c r="BZ1036" s="129"/>
      <c r="CA1036" s="129"/>
      <c r="CB1036" s="129"/>
      <c r="CC1036" s="129"/>
      <c r="CD1036" s="129"/>
      <c r="CE1036" s="129"/>
      <c r="CF1036" s="129"/>
      <c r="CG1036" s="129"/>
      <c r="CH1036" s="129"/>
      <c r="CI1036" s="129"/>
      <c r="CJ1036" s="129"/>
      <c r="CK1036" s="129"/>
      <c r="CL1036" s="129"/>
      <c r="CM1036" s="129"/>
      <c r="CN1036" s="129"/>
      <c r="CO1036" s="129"/>
      <c r="CP1036" s="129"/>
      <c r="CQ1036" s="129"/>
      <c r="CR1036" s="129"/>
      <c r="CS1036" s="129"/>
      <c r="CT1036" s="129"/>
      <c r="CU1036" s="129"/>
      <c r="CV1036" s="129"/>
      <c r="CW1036" s="129"/>
      <c r="CX1036" s="129"/>
      <c r="CY1036" s="129"/>
      <c r="CZ1036" s="129"/>
      <c r="DA1036" s="129"/>
      <c r="DB1036" s="129"/>
      <c r="DC1036" s="129"/>
      <c r="DD1036" s="129"/>
      <c r="DE1036" s="129"/>
      <c r="DF1036" s="129"/>
      <c r="DG1036" s="129"/>
      <c r="DH1036" s="129"/>
      <c r="DI1036" s="129"/>
      <c r="DJ1036" s="129"/>
      <c r="DK1036" s="129"/>
      <c r="DL1036" s="129"/>
      <c r="DM1036" s="129"/>
      <c r="DN1036" s="129"/>
      <c r="DO1036" s="129"/>
      <c r="DP1036" s="129"/>
      <c r="DQ1036" s="129"/>
      <c r="DR1036" s="129"/>
      <c r="DS1036" s="129"/>
      <c r="DT1036" s="129"/>
      <c r="DU1036" s="129"/>
      <c r="DV1036" s="129"/>
      <c r="DW1036" s="129"/>
      <c r="DX1036" s="129"/>
      <c r="DY1036" s="129"/>
      <c r="DZ1036" s="129"/>
      <c r="EA1036" s="129"/>
      <c r="EB1036" s="129"/>
      <c r="EC1036" s="129"/>
      <c r="ED1036" s="129"/>
      <c r="EE1036" s="129"/>
      <c r="EF1036" s="129"/>
      <c r="EG1036" s="129"/>
      <c r="EH1036" s="129"/>
      <c r="EI1036" s="129"/>
      <c r="EJ1036" s="129"/>
      <c r="EK1036" s="129"/>
      <c r="EL1036" s="129"/>
      <c r="EM1036" s="129"/>
      <c r="EN1036" s="129"/>
      <c r="EO1036" s="129"/>
      <c r="EP1036" s="129"/>
      <c r="EQ1036" s="129"/>
      <c r="ER1036" s="129"/>
      <c r="ES1036" s="129"/>
      <c r="ET1036" s="129"/>
      <c r="EU1036" s="129"/>
      <c r="EV1036" s="129"/>
      <c r="EW1036" s="129"/>
    </row>
    <row r="1037" spans="1:153" ht="2.25" customHeight="1">
      <c r="A1037" s="321" t="s">
        <v>123</v>
      </c>
      <c r="B1037" s="322"/>
      <c r="C1037" s="322"/>
      <c r="D1037" s="322"/>
      <c r="E1037" s="322"/>
      <c r="F1037" s="322"/>
      <c r="G1037" s="322"/>
      <c r="H1037" s="322"/>
      <c r="I1037" s="322"/>
      <c r="J1037" s="322"/>
      <c r="K1037" s="322"/>
      <c r="L1037" s="322"/>
      <c r="M1037" s="322"/>
      <c r="N1037" s="322"/>
      <c r="O1037" s="322"/>
      <c r="P1037" s="322"/>
      <c r="Q1037" s="322"/>
      <c r="R1037" s="36"/>
      <c r="S1037" s="291"/>
      <c r="T1037" s="61"/>
      <c r="U1037" s="296"/>
      <c r="V1037" s="297"/>
      <c r="W1037" s="297"/>
      <c r="X1037" s="297"/>
      <c r="Y1037" s="297"/>
      <c r="Z1037" s="297"/>
      <c r="AA1037" s="297"/>
      <c r="AB1037" s="297"/>
      <c r="AC1037" s="297"/>
      <c r="AD1037" s="297"/>
      <c r="AE1037" s="297"/>
      <c r="AF1037" s="297"/>
      <c r="AG1037" s="117"/>
      <c r="AH1037" s="114"/>
      <c r="AI1037" s="307"/>
      <c r="AJ1037" s="308"/>
      <c r="AK1037" s="308"/>
      <c r="AL1037" s="308"/>
      <c r="AM1037" s="308"/>
      <c r="AN1037" s="308"/>
      <c r="AO1037" s="308"/>
      <c r="AP1037" s="308"/>
      <c r="AQ1037" s="308"/>
      <c r="AR1037" s="308"/>
      <c r="AS1037" s="308"/>
      <c r="AT1037" s="308"/>
      <c r="AU1037" s="308"/>
      <c r="AV1037" s="327"/>
      <c r="AW1037" s="297"/>
      <c r="AX1037" s="297"/>
      <c r="AY1037" s="297"/>
      <c r="AZ1037" s="297"/>
      <c r="BA1037" s="297"/>
      <c r="BB1037" s="297"/>
      <c r="BC1037" s="297"/>
      <c r="BD1037" s="297"/>
      <c r="BE1037" s="297"/>
      <c r="BF1037" s="297"/>
      <c r="BG1037" s="297"/>
      <c r="BH1037" s="297"/>
      <c r="BI1037" s="117"/>
      <c r="BJ1037" s="114"/>
      <c r="BK1037" s="200"/>
      <c r="BL1037" s="129"/>
      <c r="BM1037" s="160"/>
      <c r="BN1037" s="129"/>
      <c r="BO1037" s="129"/>
      <c r="BP1037" s="129"/>
      <c r="BQ1037" s="129"/>
      <c r="BR1037" s="129"/>
      <c r="BS1037" s="129"/>
      <c r="BT1037" s="129"/>
      <c r="BU1037" s="129"/>
      <c r="BV1037" s="129"/>
      <c r="BW1037" s="129"/>
      <c r="BX1037" s="129"/>
      <c r="BY1037" s="129"/>
      <c r="BZ1037" s="129"/>
      <c r="CA1037" s="129"/>
      <c r="CB1037" s="129"/>
      <c r="CC1037" s="129"/>
      <c r="CD1037" s="129"/>
      <c r="CE1037" s="129"/>
      <c r="CF1037" s="129"/>
      <c r="CG1037" s="129"/>
      <c r="CH1037" s="129"/>
      <c r="CI1037" s="129"/>
      <c r="CJ1037" s="129"/>
      <c r="CK1037" s="129"/>
      <c r="CL1037" s="129"/>
      <c r="CM1037" s="129"/>
      <c r="CN1037" s="129"/>
      <c r="CO1037" s="129"/>
      <c r="CP1037" s="129"/>
      <c r="CQ1037" s="129"/>
      <c r="CR1037" s="129"/>
      <c r="CS1037" s="129"/>
      <c r="CT1037" s="129"/>
      <c r="CU1037" s="129"/>
      <c r="CV1037" s="129"/>
      <c r="CW1037" s="129"/>
      <c r="CX1037" s="129"/>
      <c r="CY1037" s="129"/>
      <c r="CZ1037" s="129"/>
      <c r="DA1037" s="129"/>
      <c r="DB1037" s="129"/>
      <c r="DC1037" s="129"/>
      <c r="DD1037" s="129"/>
      <c r="DE1037" s="129"/>
      <c r="DF1037" s="129"/>
      <c r="DG1037" s="129"/>
      <c r="DH1037" s="129"/>
      <c r="DI1037" s="129"/>
      <c r="DJ1037" s="129"/>
      <c r="DK1037" s="129"/>
      <c r="DL1037" s="129"/>
      <c r="DM1037" s="129"/>
      <c r="DN1037" s="129"/>
      <c r="DO1037" s="129"/>
      <c r="DP1037" s="129"/>
      <c r="DQ1037" s="129"/>
      <c r="DR1037" s="129"/>
      <c r="DS1037" s="129"/>
      <c r="DT1037" s="129"/>
      <c r="DU1037" s="129"/>
      <c r="DV1037" s="129"/>
      <c r="DW1037" s="129"/>
      <c r="DX1037" s="129"/>
      <c r="DY1037" s="129"/>
      <c r="DZ1037" s="129"/>
      <c r="EA1037" s="129"/>
      <c r="EB1037" s="129"/>
      <c r="EC1037" s="129"/>
      <c r="ED1037" s="129"/>
      <c r="EE1037" s="129"/>
      <c r="EF1037" s="129"/>
      <c r="EG1037" s="129"/>
      <c r="EH1037" s="129"/>
      <c r="EI1037" s="129"/>
      <c r="EJ1037" s="129"/>
      <c r="EK1037" s="129"/>
      <c r="EL1037" s="129"/>
      <c r="EM1037" s="129"/>
      <c r="EN1037" s="129"/>
      <c r="EO1037" s="129"/>
      <c r="EP1037" s="129"/>
      <c r="EQ1037" s="129"/>
      <c r="ER1037" s="129"/>
      <c r="ES1037" s="129"/>
      <c r="ET1037" s="129"/>
      <c r="EU1037" s="129"/>
      <c r="EV1037" s="129"/>
      <c r="EW1037" s="129"/>
    </row>
    <row r="1038" spans="1:153" ht="19.5" customHeight="1">
      <c r="A1038" s="323"/>
      <c r="B1038" s="324"/>
      <c r="C1038" s="324"/>
      <c r="D1038" s="324"/>
      <c r="E1038" s="324"/>
      <c r="F1038" s="324"/>
      <c r="G1038" s="324"/>
      <c r="H1038" s="324"/>
      <c r="I1038" s="324"/>
      <c r="J1038" s="324"/>
      <c r="K1038" s="324"/>
      <c r="L1038" s="324"/>
      <c r="M1038" s="324"/>
      <c r="N1038" s="324"/>
      <c r="O1038" s="324"/>
      <c r="P1038" s="324"/>
      <c r="Q1038" s="324"/>
      <c r="R1038" s="310" t="s">
        <v>3419</v>
      </c>
      <c r="S1038" s="310"/>
      <c r="T1038" s="311"/>
      <c r="U1038" s="294"/>
      <c r="V1038" s="312"/>
      <c r="W1038" s="313"/>
      <c r="X1038" s="313"/>
      <c r="Y1038" s="313"/>
      <c r="Z1038" s="313"/>
      <c r="AA1038" s="313"/>
      <c r="AB1038" s="313"/>
      <c r="AC1038" s="313"/>
      <c r="AD1038" s="313"/>
      <c r="AE1038" s="313"/>
      <c r="AF1038" s="314"/>
      <c r="AG1038" s="122"/>
      <c r="AH1038" s="115" t="s">
        <v>0</v>
      </c>
      <c r="AI1038" s="307"/>
      <c r="AJ1038" s="308"/>
      <c r="AK1038" s="308"/>
      <c r="AL1038" s="308"/>
      <c r="AM1038" s="308"/>
      <c r="AN1038" s="308"/>
      <c r="AO1038" s="308"/>
      <c r="AP1038" s="308"/>
      <c r="AQ1038" s="308"/>
      <c r="AR1038" s="308"/>
      <c r="AS1038" s="308"/>
      <c r="AT1038" s="308"/>
      <c r="AU1038" s="308"/>
      <c r="AV1038" s="327"/>
      <c r="AW1038" s="295"/>
      <c r="AX1038" s="312"/>
      <c r="AY1038" s="313"/>
      <c r="AZ1038" s="313"/>
      <c r="BA1038" s="313"/>
      <c r="BB1038" s="313"/>
      <c r="BC1038" s="313"/>
      <c r="BD1038" s="313"/>
      <c r="BE1038" s="313"/>
      <c r="BF1038" s="313"/>
      <c r="BG1038" s="313"/>
      <c r="BH1038" s="314"/>
      <c r="BI1038" s="122"/>
      <c r="BJ1038" s="115" t="s">
        <v>2</v>
      </c>
      <c r="BK1038" s="200"/>
      <c r="BL1038" s="130" t="str">
        <f>IF(BM1038&lt;&gt;"","●","")</f>
        <v/>
      </c>
      <c r="BM1038" s="132" t="str">
        <f>IF(OR(AND(OR(V1038=0,V1038=""),AX1038&gt;0),AND(V1038&gt;0,OR(AX1038=0,AX1038=""))),"「レセプト件数」、「算定回数」のいずれかが「0」か「空白」となっていますが、それ以外が1以上となっています。正しいレセプト件数・算定回数をご記入ください。",IF(OR(V1038&gt;AX1038),"「算定回数」が「レセプト件数」よりも小さくなっています。算定レセプトにおける算定回数をご記入ください。",""))</f>
        <v/>
      </c>
      <c r="BN1038" s="129"/>
      <c r="BO1038" s="129"/>
      <c r="BP1038" s="129"/>
      <c r="BQ1038" s="129"/>
      <c r="BR1038" s="129"/>
      <c r="BS1038" s="129"/>
      <c r="BT1038" s="129"/>
      <c r="BU1038" s="129"/>
      <c r="BV1038" s="129"/>
      <c r="BW1038" s="129"/>
      <c r="BX1038" s="129"/>
      <c r="BY1038" s="129"/>
      <c r="BZ1038" s="129"/>
      <c r="CA1038" s="129"/>
      <c r="CB1038" s="129"/>
      <c r="CC1038" s="129"/>
      <c r="CD1038" s="129"/>
      <c r="CE1038" s="129"/>
      <c r="CF1038" s="129"/>
      <c r="CG1038" s="129"/>
      <c r="CH1038" s="129"/>
      <c r="CI1038" s="129"/>
      <c r="CJ1038" s="129"/>
      <c r="CK1038" s="129"/>
      <c r="CL1038" s="129"/>
      <c r="CM1038" s="129"/>
      <c r="CN1038" s="129"/>
      <c r="CO1038" s="129"/>
      <c r="CP1038" s="129"/>
      <c r="CQ1038" s="129"/>
      <c r="CR1038" s="129"/>
      <c r="CS1038" s="129"/>
      <c r="CT1038" s="129"/>
      <c r="CU1038" s="129"/>
      <c r="CV1038" s="131"/>
      <c r="CW1038" s="131"/>
      <c r="CX1038" s="131"/>
      <c r="CY1038" s="129"/>
      <c r="CZ1038" s="129"/>
      <c r="DA1038" s="129"/>
      <c r="DB1038" s="129"/>
      <c r="DC1038" s="129"/>
      <c r="DD1038" s="129"/>
      <c r="DE1038" s="129"/>
      <c r="DF1038" s="129"/>
      <c r="DG1038" s="129"/>
      <c r="DH1038" s="129"/>
      <c r="DI1038" s="129"/>
      <c r="DJ1038" s="129"/>
      <c r="DK1038" s="129"/>
      <c r="DL1038" s="129"/>
      <c r="DM1038" s="129"/>
      <c r="DN1038" s="129"/>
      <c r="DO1038" s="129"/>
      <c r="DP1038" s="129"/>
      <c r="DQ1038" s="129"/>
      <c r="DR1038" s="129"/>
      <c r="DS1038" s="129"/>
      <c r="DT1038" s="129"/>
      <c r="DU1038" s="129"/>
      <c r="DV1038" s="129"/>
      <c r="DW1038" s="129"/>
      <c r="DX1038" s="129"/>
      <c r="DY1038" s="129"/>
      <c r="DZ1038" s="129"/>
      <c r="EA1038" s="129"/>
      <c r="EB1038" s="129"/>
      <c r="EC1038" s="129"/>
      <c r="ED1038" s="129"/>
      <c r="EE1038" s="129"/>
      <c r="EF1038" s="129"/>
      <c r="EG1038" s="129"/>
      <c r="EH1038" s="129"/>
      <c r="EI1038" s="129"/>
      <c r="EJ1038" s="129"/>
      <c r="EK1038" s="129"/>
      <c r="EL1038" s="129"/>
      <c r="EM1038" s="129"/>
      <c r="EN1038" s="129"/>
      <c r="EO1038" s="129"/>
      <c r="EP1038" s="129"/>
      <c r="EQ1038" s="129"/>
      <c r="ER1038" s="129"/>
      <c r="ES1038" s="129"/>
      <c r="ET1038" s="129"/>
      <c r="EU1038" s="129"/>
      <c r="EV1038" s="129"/>
      <c r="EW1038" s="129"/>
    </row>
    <row r="1039" spans="1:153" ht="2.25" customHeight="1" thickBot="1">
      <c r="A1039" s="325"/>
      <c r="B1039" s="326"/>
      <c r="C1039" s="326"/>
      <c r="D1039" s="326"/>
      <c r="E1039" s="326"/>
      <c r="F1039" s="326"/>
      <c r="G1039" s="326"/>
      <c r="H1039" s="326"/>
      <c r="I1039" s="326"/>
      <c r="J1039" s="326"/>
      <c r="K1039" s="326"/>
      <c r="L1039" s="326"/>
      <c r="M1039" s="326"/>
      <c r="N1039" s="326"/>
      <c r="O1039" s="326"/>
      <c r="P1039" s="326"/>
      <c r="Q1039" s="326"/>
      <c r="R1039" s="127"/>
      <c r="S1039" s="127"/>
      <c r="T1039" s="128"/>
      <c r="U1039" s="299"/>
      <c r="V1039" s="298"/>
      <c r="W1039" s="298"/>
      <c r="X1039" s="298"/>
      <c r="Y1039" s="298"/>
      <c r="Z1039" s="298"/>
      <c r="AA1039" s="298"/>
      <c r="AB1039" s="298"/>
      <c r="AC1039" s="298"/>
      <c r="AD1039" s="298"/>
      <c r="AE1039" s="298"/>
      <c r="AF1039" s="298"/>
      <c r="AG1039" s="121"/>
      <c r="AH1039" s="116"/>
      <c r="AI1039" s="307"/>
      <c r="AJ1039" s="308"/>
      <c r="AK1039" s="308"/>
      <c r="AL1039" s="308"/>
      <c r="AM1039" s="308"/>
      <c r="AN1039" s="308"/>
      <c r="AO1039" s="308"/>
      <c r="AP1039" s="308"/>
      <c r="AQ1039" s="308"/>
      <c r="AR1039" s="308"/>
      <c r="AS1039" s="308"/>
      <c r="AT1039" s="308"/>
      <c r="AU1039" s="308"/>
      <c r="AV1039" s="327"/>
      <c r="AW1039" s="298"/>
      <c r="AX1039" s="298"/>
      <c r="AY1039" s="298"/>
      <c r="AZ1039" s="298"/>
      <c r="BA1039" s="298"/>
      <c r="BB1039" s="298"/>
      <c r="BC1039" s="298"/>
      <c r="BD1039" s="298"/>
      <c r="BE1039" s="298"/>
      <c r="BF1039" s="298"/>
      <c r="BG1039" s="298"/>
      <c r="BH1039" s="298"/>
      <c r="BI1039" s="121"/>
      <c r="BJ1039" s="116"/>
      <c r="BK1039" s="200"/>
      <c r="BL1039" s="129"/>
      <c r="BM1039" s="160"/>
      <c r="BN1039" s="129"/>
      <c r="BO1039" s="129"/>
      <c r="BP1039" s="129"/>
      <c r="BQ1039" s="129"/>
      <c r="BR1039" s="129"/>
      <c r="BS1039" s="129"/>
      <c r="BT1039" s="129"/>
      <c r="BU1039" s="129"/>
      <c r="BV1039" s="129"/>
      <c r="BW1039" s="129"/>
      <c r="BX1039" s="129"/>
      <c r="BY1039" s="129"/>
      <c r="BZ1039" s="129"/>
      <c r="CA1039" s="129"/>
      <c r="CB1039" s="129"/>
      <c r="CC1039" s="129"/>
      <c r="CD1039" s="129"/>
      <c r="CE1039" s="129"/>
      <c r="CF1039" s="129"/>
      <c r="CG1039" s="129"/>
      <c r="CH1039" s="129"/>
      <c r="CI1039" s="129"/>
      <c r="CJ1039" s="129"/>
      <c r="CK1039" s="129"/>
      <c r="CL1039" s="129"/>
      <c r="CM1039" s="129"/>
      <c r="CN1039" s="129"/>
      <c r="CO1039" s="129"/>
      <c r="CP1039" s="129"/>
      <c r="CQ1039" s="129"/>
      <c r="CR1039" s="129"/>
      <c r="CS1039" s="129"/>
      <c r="CT1039" s="129"/>
      <c r="CU1039" s="129"/>
      <c r="CV1039" s="129"/>
      <c r="CW1039" s="129"/>
      <c r="CX1039" s="129"/>
      <c r="CY1039" s="129"/>
      <c r="CZ1039" s="129"/>
      <c r="DA1039" s="129"/>
      <c r="DB1039" s="129"/>
      <c r="DC1039" s="129"/>
      <c r="DD1039" s="129"/>
      <c r="DE1039" s="129"/>
      <c r="DF1039" s="129"/>
      <c r="DG1039" s="129"/>
      <c r="DH1039" s="129"/>
      <c r="DI1039" s="129"/>
      <c r="DJ1039" s="129"/>
      <c r="DK1039" s="129"/>
      <c r="DL1039" s="129"/>
      <c r="DM1039" s="129"/>
      <c r="DN1039" s="129"/>
      <c r="DO1039" s="129"/>
      <c r="DP1039" s="129"/>
      <c r="DQ1039" s="129"/>
      <c r="DR1039" s="129"/>
      <c r="DS1039" s="129"/>
      <c r="DT1039" s="129"/>
      <c r="DU1039" s="129"/>
      <c r="DV1039" s="129"/>
      <c r="DW1039" s="129"/>
      <c r="DX1039" s="129"/>
      <c r="DY1039" s="129"/>
      <c r="DZ1039" s="129"/>
      <c r="EA1039" s="129"/>
      <c r="EB1039" s="129"/>
      <c r="EC1039" s="129"/>
      <c r="ED1039" s="129"/>
      <c r="EE1039" s="129"/>
      <c r="EF1039" s="129"/>
      <c r="EG1039" s="129"/>
      <c r="EH1039" s="129"/>
      <c r="EI1039" s="129"/>
      <c r="EJ1039" s="129"/>
      <c r="EK1039" s="129"/>
      <c r="EL1039" s="129"/>
      <c r="EM1039" s="129"/>
      <c r="EN1039" s="129"/>
      <c r="EO1039" s="129"/>
      <c r="EP1039" s="129"/>
      <c r="EQ1039" s="129"/>
      <c r="ER1039" s="129"/>
      <c r="ES1039" s="129"/>
      <c r="ET1039" s="129"/>
      <c r="EU1039" s="129"/>
      <c r="EV1039" s="129"/>
      <c r="EW1039" s="129"/>
    </row>
    <row r="1040" spans="1:153" ht="2.25" customHeight="1">
      <c r="A1040" s="135"/>
      <c r="B1040" s="291"/>
      <c r="C1040" s="291"/>
      <c r="D1040" s="291"/>
      <c r="E1040" s="291"/>
      <c r="F1040" s="136"/>
      <c r="G1040" s="291"/>
      <c r="H1040" s="291"/>
      <c r="I1040" s="291"/>
      <c r="J1040" s="291"/>
      <c r="K1040" s="291"/>
      <c r="L1040" s="291"/>
      <c r="M1040" s="291"/>
      <c r="N1040" s="291"/>
      <c r="O1040" s="291"/>
      <c r="P1040" s="291"/>
      <c r="Q1040" s="291"/>
      <c r="R1040" s="291"/>
      <c r="S1040" s="291"/>
      <c r="T1040" s="291"/>
      <c r="U1040" s="296"/>
      <c r="V1040" s="297"/>
      <c r="W1040" s="297"/>
      <c r="X1040" s="297"/>
      <c r="Y1040" s="297"/>
      <c r="Z1040" s="297"/>
      <c r="AA1040" s="297"/>
      <c r="AB1040" s="297"/>
      <c r="AC1040" s="297"/>
      <c r="AD1040" s="297"/>
      <c r="AE1040" s="297"/>
      <c r="AF1040" s="297"/>
      <c r="AG1040" s="117"/>
      <c r="AH1040" s="114"/>
      <c r="AI1040" s="341"/>
      <c r="AJ1040" s="342"/>
      <c r="AK1040" s="342"/>
      <c r="AL1040" s="342"/>
      <c r="AM1040" s="342"/>
      <c r="AN1040" s="342"/>
      <c r="AO1040" s="342"/>
      <c r="AP1040" s="342"/>
      <c r="AQ1040" s="342"/>
      <c r="AR1040" s="342"/>
      <c r="AS1040" s="342"/>
      <c r="AT1040" s="342"/>
      <c r="AU1040" s="342"/>
      <c r="AV1040" s="342"/>
      <c r="AW1040" s="343"/>
      <c r="AX1040" s="343"/>
      <c r="AY1040" s="343"/>
      <c r="AZ1040" s="343"/>
      <c r="BA1040" s="343"/>
      <c r="BB1040" s="343"/>
      <c r="BC1040" s="343"/>
      <c r="BD1040" s="343"/>
      <c r="BE1040" s="343"/>
      <c r="BF1040" s="343"/>
      <c r="BG1040" s="343"/>
      <c r="BH1040" s="343"/>
      <c r="BI1040" s="343"/>
      <c r="BJ1040" s="344"/>
      <c r="BK1040" s="200"/>
      <c r="BL1040" s="129"/>
      <c r="BM1040" s="160"/>
      <c r="BN1040" s="129"/>
      <c r="BO1040" s="129"/>
      <c r="BP1040" s="129"/>
      <c r="BQ1040" s="129"/>
      <c r="BR1040" s="129"/>
      <c r="BS1040" s="129"/>
      <c r="BT1040" s="129"/>
      <c r="BU1040" s="129"/>
      <c r="BV1040" s="129"/>
      <c r="BW1040" s="129"/>
      <c r="BX1040" s="129"/>
      <c r="BY1040" s="129"/>
      <c r="BZ1040" s="129"/>
      <c r="CA1040" s="129"/>
      <c r="CB1040" s="129"/>
      <c r="CC1040" s="129"/>
      <c r="CD1040" s="129"/>
      <c r="CE1040" s="129"/>
      <c r="CF1040" s="129"/>
      <c r="CG1040" s="129"/>
      <c r="CH1040" s="129"/>
      <c r="CI1040" s="129"/>
      <c r="CJ1040" s="129"/>
      <c r="CK1040" s="129"/>
      <c r="CL1040" s="129"/>
      <c r="CM1040" s="129"/>
      <c r="CN1040" s="129"/>
      <c r="CO1040" s="129"/>
      <c r="CP1040" s="129"/>
      <c r="CQ1040" s="129"/>
      <c r="CR1040" s="129"/>
      <c r="CS1040" s="129"/>
      <c r="CT1040" s="129"/>
      <c r="CU1040" s="129"/>
      <c r="CV1040" s="129"/>
      <c r="CW1040" s="129"/>
      <c r="CX1040" s="129"/>
      <c r="CY1040" s="129"/>
      <c r="CZ1040" s="129"/>
      <c r="DA1040" s="129"/>
      <c r="DB1040" s="129"/>
      <c r="DC1040" s="129"/>
      <c r="DD1040" s="129"/>
      <c r="DE1040" s="129"/>
      <c r="DF1040" s="129"/>
      <c r="DG1040" s="129"/>
      <c r="DH1040" s="129"/>
      <c r="DI1040" s="129"/>
      <c r="DJ1040" s="129"/>
      <c r="DK1040" s="129"/>
      <c r="DL1040" s="129"/>
      <c r="DM1040" s="129"/>
      <c r="DN1040" s="129"/>
      <c r="DO1040" s="129"/>
      <c r="DP1040" s="129"/>
      <c r="DQ1040" s="129"/>
      <c r="DR1040" s="129"/>
      <c r="DS1040" s="129"/>
      <c r="DT1040" s="129"/>
      <c r="DU1040" s="129"/>
      <c r="DV1040" s="129"/>
      <c r="DW1040" s="129"/>
      <c r="DX1040" s="129"/>
      <c r="DY1040" s="129"/>
      <c r="DZ1040" s="129"/>
      <c r="EA1040" s="129"/>
      <c r="EB1040" s="129"/>
      <c r="EC1040" s="129"/>
      <c r="ED1040" s="129"/>
      <c r="EE1040" s="129"/>
      <c r="EF1040" s="129"/>
      <c r="EG1040" s="129"/>
      <c r="EH1040" s="129"/>
      <c r="EI1040" s="129"/>
      <c r="EJ1040" s="129"/>
      <c r="EK1040" s="129"/>
      <c r="EL1040" s="129"/>
      <c r="EM1040" s="129"/>
      <c r="EN1040" s="129"/>
      <c r="EO1040" s="129"/>
      <c r="EP1040" s="129"/>
      <c r="EQ1040" s="129"/>
      <c r="ER1040" s="129"/>
      <c r="ES1040" s="129"/>
      <c r="ET1040" s="129"/>
      <c r="EU1040" s="129"/>
      <c r="EV1040" s="129"/>
      <c r="EW1040" s="129"/>
    </row>
    <row r="1041" spans="1:153" ht="19.5" customHeight="1">
      <c r="A1041" s="133" t="s">
        <v>105</v>
      </c>
      <c r="B1041" s="126"/>
      <c r="C1041" s="126"/>
      <c r="D1041" s="126"/>
      <c r="E1041" s="126"/>
      <c r="F1041" s="137"/>
      <c r="G1041" s="126"/>
      <c r="H1041" s="126"/>
      <c r="I1041" s="126"/>
      <c r="J1041" s="126"/>
      <c r="K1041" s="126"/>
      <c r="L1041" s="126"/>
      <c r="M1041" s="126"/>
      <c r="N1041" s="126"/>
      <c r="O1041" s="126"/>
      <c r="P1041" s="126"/>
      <c r="Q1041" s="126"/>
      <c r="R1041" s="310" t="s">
        <v>3420</v>
      </c>
      <c r="S1041" s="310"/>
      <c r="T1041" s="311"/>
      <c r="U1041" s="294"/>
      <c r="V1041" s="312"/>
      <c r="W1041" s="313"/>
      <c r="X1041" s="313"/>
      <c r="Y1041" s="313"/>
      <c r="Z1041" s="313"/>
      <c r="AA1041" s="313"/>
      <c r="AB1041" s="313"/>
      <c r="AC1041" s="313"/>
      <c r="AD1041" s="313"/>
      <c r="AE1041" s="313"/>
      <c r="AF1041" s="314"/>
      <c r="AG1041" s="122"/>
      <c r="AH1041" s="115" t="s">
        <v>0</v>
      </c>
      <c r="AI1041" s="341"/>
      <c r="AJ1041" s="342"/>
      <c r="AK1041" s="342"/>
      <c r="AL1041" s="342"/>
      <c r="AM1041" s="342"/>
      <c r="AN1041" s="342"/>
      <c r="AO1041" s="342"/>
      <c r="AP1041" s="342"/>
      <c r="AQ1041" s="342"/>
      <c r="AR1041" s="342"/>
      <c r="AS1041" s="342"/>
      <c r="AT1041" s="342"/>
      <c r="AU1041" s="342"/>
      <c r="AV1041" s="342"/>
      <c r="AW1041" s="342"/>
      <c r="AX1041" s="342"/>
      <c r="AY1041" s="342"/>
      <c r="AZ1041" s="342"/>
      <c r="BA1041" s="342"/>
      <c r="BB1041" s="342"/>
      <c r="BC1041" s="342"/>
      <c r="BD1041" s="342"/>
      <c r="BE1041" s="342"/>
      <c r="BF1041" s="342"/>
      <c r="BG1041" s="342"/>
      <c r="BH1041" s="342"/>
      <c r="BI1041" s="342"/>
      <c r="BJ1041" s="345"/>
      <c r="BK1041" s="200"/>
      <c r="BL1041" s="130" t="str">
        <f>IF(BM1041&lt;&gt;"","●","")</f>
        <v/>
      </c>
      <c r="BM1041" s="132" t="str">
        <f>IF(AND(OR(V1041=0,V1041=""),OR(V1044+V1053+V1056+V1059&gt;0,AJ1044+AJ1053+AJ1056+AJ1059&gt;0,AX1044+AX1053+AX1056+AX1059&gt;0)),"当該項目の「レセプト件数」が「0」か「空白」となっていますが、内訳の項目の「レセプト件数」、「算定日数」、「算定回数」のいずれかが1以上となっています。正しいレセプト件数をご記入ください。",IF(COUNTIF(BL1044:BL1059,"●")&gt;0,"内訳の項目に記入内容の見直しが必要な欄があります。メッセージの内容をご確認のうえ、適宜、ご修正ください。",IF(OR(V1041&lt;MAX(V1044,V1053,V1056,V1059),V1041&gt;V1044+V1053+V1056+V1059),"当該項目の「レセプト件数」が、内訳の個別の項目の数値を下回っているか、内訳の合計よりも大きくなっています。正しいレセプト件数をご記入ください。","")))</f>
        <v/>
      </c>
      <c r="BN1041" s="129"/>
      <c r="BO1041" s="129"/>
      <c r="BP1041" s="129"/>
      <c r="BQ1041" s="129"/>
      <c r="BR1041" s="129"/>
      <c r="BS1041" s="129"/>
      <c r="BT1041" s="129"/>
      <c r="BU1041" s="129"/>
      <c r="BV1041" s="129"/>
      <c r="BW1041" s="129"/>
      <c r="BX1041" s="129"/>
      <c r="BY1041" s="129"/>
      <c r="BZ1041" s="129"/>
      <c r="CA1041" s="129"/>
      <c r="CB1041" s="129"/>
      <c r="CC1041" s="129"/>
      <c r="CD1041" s="129"/>
      <c r="CE1041" s="129"/>
      <c r="CF1041" s="129"/>
      <c r="CG1041" s="129"/>
      <c r="CH1041" s="129"/>
      <c r="CI1041" s="129"/>
      <c r="CJ1041" s="129"/>
      <c r="CK1041" s="129"/>
      <c r="CL1041" s="129"/>
      <c r="CM1041" s="129"/>
      <c r="CN1041" s="129"/>
      <c r="CO1041" s="129"/>
      <c r="CP1041" s="129"/>
      <c r="CQ1041" s="129"/>
      <c r="CR1041" s="129"/>
      <c r="CS1041" s="129"/>
      <c r="CT1041" s="129"/>
      <c r="CU1041" s="129"/>
      <c r="CV1041" s="131"/>
      <c r="CW1041" s="131"/>
      <c r="CX1041" s="131"/>
      <c r="CY1041" s="129"/>
      <c r="CZ1041" s="129"/>
      <c r="DA1041" s="129"/>
      <c r="DB1041" s="129"/>
      <c r="DC1041" s="129"/>
      <c r="DD1041" s="129"/>
      <c r="DE1041" s="129"/>
      <c r="DF1041" s="129"/>
      <c r="DG1041" s="129"/>
      <c r="DH1041" s="129"/>
      <c r="DI1041" s="129"/>
      <c r="DJ1041" s="129"/>
      <c r="DK1041" s="129"/>
      <c r="DL1041" s="129"/>
      <c r="DM1041" s="129"/>
      <c r="DN1041" s="129"/>
      <c r="DO1041" s="129"/>
      <c r="DP1041" s="129"/>
      <c r="DQ1041" s="129"/>
      <c r="DR1041" s="129"/>
      <c r="DS1041" s="129"/>
      <c r="DT1041" s="129"/>
      <c r="DU1041" s="129"/>
      <c r="DV1041" s="129"/>
      <c r="DW1041" s="129"/>
      <c r="DX1041" s="129"/>
      <c r="DY1041" s="129"/>
      <c r="DZ1041" s="129"/>
      <c r="EA1041" s="129"/>
      <c r="EB1041" s="129"/>
      <c r="EC1041" s="129"/>
      <c r="ED1041" s="129"/>
      <c r="EE1041" s="129"/>
      <c r="EF1041" s="129"/>
      <c r="EG1041" s="129"/>
      <c r="EH1041" s="129"/>
      <c r="EI1041" s="129"/>
      <c r="EJ1041" s="129"/>
      <c r="EK1041" s="129"/>
      <c r="EL1041" s="129"/>
      <c r="EM1041" s="129"/>
      <c r="EN1041" s="129"/>
      <c r="EO1041" s="129"/>
      <c r="EP1041" s="129"/>
      <c r="EQ1041" s="129"/>
      <c r="ER1041" s="129"/>
      <c r="ES1041" s="129"/>
      <c r="ET1041" s="129"/>
      <c r="EU1041" s="129"/>
      <c r="EV1041" s="129"/>
      <c r="EW1041" s="129"/>
    </row>
    <row r="1042" spans="1:153" ht="2.25" customHeight="1" thickBot="1">
      <c r="A1042" s="133"/>
      <c r="B1042" s="126"/>
      <c r="C1042" s="126"/>
      <c r="D1042" s="126"/>
      <c r="E1042" s="126"/>
      <c r="F1042" s="137"/>
      <c r="G1042" s="126"/>
      <c r="H1042" s="126"/>
      <c r="I1042" s="126"/>
      <c r="J1042" s="126"/>
      <c r="K1042" s="126"/>
      <c r="L1042" s="126"/>
      <c r="M1042" s="126"/>
      <c r="N1042" s="126"/>
      <c r="O1042" s="126"/>
      <c r="P1042" s="126"/>
      <c r="Q1042" s="126"/>
      <c r="R1042" s="126"/>
      <c r="S1042" s="126"/>
      <c r="T1042" s="126"/>
      <c r="U1042" s="299"/>
      <c r="V1042" s="298"/>
      <c r="W1042" s="298"/>
      <c r="X1042" s="298"/>
      <c r="Y1042" s="298"/>
      <c r="Z1042" s="298"/>
      <c r="AA1042" s="298"/>
      <c r="AB1042" s="298"/>
      <c r="AC1042" s="298"/>
      <c r="AD1042" s="298"/>
      <c r="AE1042" s="298"/>
      <c r="AF1042" s="298"/>
      <c r="AG1042" s="121"/>
      <c r="AH1042" s="116"/>
      <c r="AI1042" s="341"/>
      <c r="AJ1042" s="342"/>
      <c r="AK1042" s="342"/>
      <c r="AL1042" s="342"/>
      <c r="AM1042" s="342"/>
      <c r="AN1042" s="342"/>
      <c r="AO1042" s="342"/>
      <c r="AP1042" s="342"/>
      <c r="AQ1042" s="342"/>
      <c r="AR1042" s="342"/>
      <c r="AS1042" s="342"/>
      <c r="AT1042" s="342"/>
      <c r="AU1042" s="342"/>
      <c r="AV1042" s="342"/>
      <c r="AW1042" s="353"/>
      <c r="AX1042" s="353"/>
      <c r="AY1042" s="353"/>
      <c r="AZ1042" s="353"/>
      <c r="BA1042" s="353"/>
      <c r="BB1042" s="353"/>
      <c r="BC1042" s="353"/>
      <c r="BD1042" s="353"/>
      <c r="BE1042" s="353"/>
      <c r="BF1042" s="353"/>
      <c r="BG1042" s="353"/>
      <c r="BH1042" s="353"/>
      <c r="BI1042" s="353"/>
      <c r="BJ1042" s="361"/>
      <c r="BK1042" s="200"/>
      <c r="BL1042" s="129"/>
      <c r="BM1042" s="160"/>
      <c r="BN1042" s="129"/>
      <c r="BO1042" s="129"/>
      <c r="BP1042" s="129"/>
      <c r="BQ1042" s="129"/>
      <c r="BR1042" s="129"/>
      <c r="BS1042" s="129"/>
      <c r="BT1042" s="129"/>
      <c r="BU1042" s="129"/>
      <c r="BV1042" s="129"/>
      <c r="BW1042" s="129"/>
      <c r="BX1042" s="129"/>
      <c r="BY1042" s="129"/>
      <c r="BZ1042" s="129"/>
      <c r="CA1042" s="129"/>
      <c r="CB1042" s="129"/>
      <c r="CC1042" s="129"/>
      <c r="CD1042" s="129"/>
      <c r="CE1042" s="129"/>
      <c r="CF1042" s="129"/>
      <c r="CG1042" s="129"/>
      <c r="CH1042" s="129"/>
      <c r="CI1042" s="129"/>
      <c r="CJ1042" s="129"/>
      <c r="CK1042" s="129"/>
      <c r="CL1042" s="129"/>
      <c r="CM1042" s="129"/>
      <c r="CN1042" s="129"/>
      <c r="CO1042" s="129"/>
      <c r="CP1042" s="129"/>
      <c r="CQ1042" s="129"/>
      <c r="CR1042" s="129"/>
      <c r="CS1042" s="129"/>
      <c r="CT1042" s="129"/>
      <c r="CU1042" s="129"/>
      <c r="CV1042" s="129"/>
      <c r="CW1042" s="129"/>
      <c r="CX1042" s="129"/>
      <c r="CY1042" s="129"/>
      <c r="CZ1042" s="129"/>
      <c r="DA1042" s="129"/>
      <c r="DB1042" s="129"/>
      <c r="DC1042" s="129"/>
      <c r="DD1042" s="129"/>
      <c r="DE1042" s="129"/>
      <c r="DF1042" s="129"/>
      <c r="DG1042" s="129"/>
      <c r="DH1042" s="129"/>
      <c r="DI1042" s="129"/>
      <c r="DJ1042" s="129"/>
      <c r="DK1042" s="129"/>
      <c r="DL1042" s="129"/>
      <c r="DM1042" s="129"/>
      <c r="DN1042" s="129"/>
      <c r="DO1042" s="129"/>
      <c r="DP1042" s="129"/>
      <c r="DQ1042" s="129"/>
      <c r="DR1042" s="129"/>
      <c r="DS1042" s="129"/>
      <c r="DT1042" s="129"/>
      <c r="DU1042" s="129"/>
      <c r="DV1042" s="129"/>
      <c r="DW1042" s="129"/>
      <c r="DX1042" s="129"/>
      <c r="DY1042" s="129"/>
      <c r="DZ1042" s="129"/>
      <c r="EA1042" s="129"/>
      <c r="EB1042" s="129"/>
      <c r="EC1042" s="129"/>
      <c r="ED1042" s="129"/>
      <c r="EE1042" s="129"/>
      <c r="EF1042" s="129"/>
      <c r="EG1042" s="129"/>
      <c r="EH1042" s="129"/>
      <c r="EI1042" s="129"/>
      <c r="EJ1042" s="129"/>
      <c r="EK1042" s="129"/>
      <c r="EL1042" s="129"/>
      <c r="EM1042" s="129"/>
      <c r="EN1042" s="129"/>
      <c r="EO1042" s="129"/>
      <c r="EP1042" s="129"/>
      <c r="EQ1042" s="129"/>
      <c r="ER1042" s="129"/>
      <c r="ES1042" s="129"/>
      <c r="ET1042" s="129"/>
      <c r="EU1042" s="129"/>
      <c r="EV1042" s="129"/>
      <c r="EW1042" s="129"/>
    </row>
    <row r="1043" spans="1:153" ht="2.25" customHeight="1">
      <c r="A1043" s="50"/>
      <c r="B1043" s="291"/>
      <c r="C1043" s="291"/>
      <c r="D1043" s="291"/>
      <c r="E1043" s="291"/>
      <c r="F1043" s="136"/>
      <c r="G1043" s="291"/>
      <c r="H1043" s="291"/>
      <c r="I1043" s="291"/>
      <c r="J1043" s="291"/>
      <c r="K1043" s="291"/>
      <c r="L1043" s="291"/>
      <c r="M1043" s="291"/>
      <c r="N1043" s="291"/>
      <c r="O1043" s="291"/>
      <c r="P1043" s="291"/>
      <c r="Q1043" s="291"/>
      <c r="R1043" s="291"/>
      <c r="S1043" s="291"/>
      <c r="T1043" s="291"/>
      <c r="U1043" s="296"/>
      <c r="V1043" s="297"/>
      <c r="W1043" s="297"/>
      <c r="X1043" s="297"/>
      <c r="Y1043" s="297"/>
      <c r="Z1043" s="297"/>
      <c r="AA1043" s="297"/>
      <c r="AB1043" s="297"/>
      <c r="AC1043" s="297"/>
      <c r="AD1043" s="297"/>
      <c r="AE1043" s="297"/>
      <c r="AF1043" s="297"/>
      <c r="AG1043" s="117"/>
      <c r="AH1043" s="114"/>
      <c r="AI1043" s="307"/>
      <c r="AJ1043" s="308"/>
      <c r="AK1043" s="308"/>
      <c r="AL1043" s="308"/>
      <c r="AM1043" s="308"/>
      <c r="AN1043" s="308"/>
      <c r="AO1043" s="308"/>
      <c r="AP1043" s="308"/>
      <c r="AQ1043" s="308"/>
      <c r="AR1043" s="308"/>
      <c r="AS1043" s="308"/>
      <c r="AT1043" s="308"/>
      <c r="AU1043" s="308"/>
      <c r="AV1043" s="327"/>
      <c r="AW1043" s="297"/>
      <c r="AX1043" s="297"/>
      <c r="AY1043" s="297"/>
      <c r="AZ1043" s="297"/>
      <c r="BA1043" s="297"/>
      <c r="BB1043" s="297"/>
      <c r="BC1043" s="297"/>
      <c r="BD1043" s="297"/>
      <c r="BE1043" s="297"/>
      <c r="BF1043" s="297"/>
      <c r="BG1043" s="297"/>
      <c r="BH1043" s="297"/>
      <c r="BI1043" s="117"/>
      <c r="BJ1043" s="114"/>
      <c r="BK1043" s="200"/>
      <c r="BL1043" s="129"/>
      <c r="BM1043" s="160"/>
      <c r="BN1043" s="129"/>
      <c r="BO1043" s="129"/>
      <c r="BP1043" s="129"/>
      <c r="BQ1043" s="129"/>
      <c r="BR1043" s="129"/>
      <c r="BS1043" s="129"/>
      <c r="BT1043" s="129"/>
      <c r="BU1043" s="129"/>
      <c r="BV1043" s="129"/>
      <c r="BW1043" s="129"/>
      <c r="BX1043" s="129"/>
      <c r="BY1043" s="129"/>
      <c r="BZ1043" s="129"/>
      <c r="CA1043" s="129"/>
      <c r="CB1043" s="129"/>
      <c r="CC1043" s="129"/>
      <c r="CD1043" s="129"/>
      <c r="CE1043" s="129"/>
      <c r="CF1043" s="129"/>
      <c r="CG1043" s="129"/>
      <c r="CH1043" s="129"/>
      <c r="CI1043" s="129"/>
      <c r="CJ1043" s="129"/>
      <c r="CK1043" s="129"/>
      <c r="CL1043" s="129"/>
      <c r="CM1043" s="129"/>
      <c r="CN1043" s="129"/>
      <c r="CO1043" s="129"/>
      <c r="CP1043" s="129"/>
      <c r="CQ1043" s="129"/>
      <c r="CR1043" s="129"/>
      <c r="CS1043" s="129"/>
      <c r="CT1043" s="129"/>
      <c r="CU1043" s="129"/>
      <c r="CV1043" s="129"/>
      <c r="CW1043" s="129"/>
      <c r="CX1043" s="129"/>
      <c r="CY1043" s="129"/>
      <c r="CZ1043" s="129"/>
      <c r="DA1043" s="129"/>
      <c r="DB1043" s="129"/>
      <c r="DC1043" s="129"/>
      <c r="DD1043" s="129"/>
      <c r="DE1043" s="129"/>
      <c r="DF1043" s="129"/>
      <c r="DG1043" s="129"/>
      <c r="DH1043" s="129"/>
      <c r="DI1043" s="129"/>
      <c r="DJ1043" s="129"/>
      <c r="DK1043" s="129"/>
      <c r="DL1043" s="129"/>
      <c r="DM1043" s="129"/>
      <c r="DN1043" s="129"/>
      <c r="DO1043" s="129"/>
      <c r="DP1043" s="129"/>
      <c r="DQ1043" s="129"/>
      <c r="DR1043" s="129"/>
      <c r="DS1043" s="129"/>
      <c r="DT1043" s="129"/>
      <c r="DU1043" s="129"/>
      <c r="DV1043" s="129"/>
      <c r="DW1043" s="129"/>
      <c r="DX1043" s="129"/>
      <c r="DY1043" s="129"/>
      <c r="DZ1043" s="129"/>
      <c r="EA1043" s="129"/>
      <c r="EB1043" s="129"/>
      <c r="EC1043" s="129"/>
      <c r="ED1043" s="129"/>
      <c r="EE1043" s="129"/>
      <c r="EF1043" s="129"/>
      <c r="EG1043" s="129"/>
      <c r="EH1043" s="129"/>
      <c r="EI1043" s="129"/>
      <c r="EJ1043" s="129"/>
      <c r="EK1043" s="129"/>
      <c r="EL1043" s="129"/>
      <c r="EM1043" s="129"/>
      <c r="EN1043" s="129"/>
      <c r="EO1043" s="129"/>
      <c r="EP1043" s="129"/>
      <c r="EQ1043" s="129"/>
      <c r="ER1043" s="129"/>
      <c r="ES1043" s="129"/>
      <c r="ET1043" s="129"/>
      <c r="EU1043" s="129"/>
      <c r="EV1043" s="129"/>
      <c r="EW1043" s="129"/>
    </row>
    <row r="1044" spans="1:153" ht="19.5" customHeight="1">
      <c r="A1044" s="45"/>
      <c r="B1044" s="126" t="s">
        <v>55</v>
      </c>
      <c r="C1044" s="126"/>
      <c r="D1044" s="126"/>
      <c r="E1044" s="126"/>
      <c r="F1044" s="137"/>
      <c r="G1044" s="126"/>
      <c r="H1044" s="126"/>
      <c r="I1044" s="126"/>
      <c r="J1044" s="126"/>
      <c r="K1044" s="126"/>
      <c r="L1044" s="126"/>
      <c r="M1044" s="126"/>
      <c r="N1044" s="126"/>
      <c r="O1044" s="126"/>
      <c r="P1044" s="126"/>
      <c r="Q1044" s="126"/>
      <c r="R1044" s="310" t="s">
        <v>3421</v>
      </c>
      <c r="S1044" s="310"/>
      <c r="T1044" s="311"/>
      <c r="U1044" s="294"/>
      <c r="V1044" s="312"/>
      <c r="W1044" s="313"/>
      <c r="X1044" s="313"/>
      <c r="Y1044" s="313"/>
      <c r="Z1044" s="313"/>
      <c r="AA1044" s="313"/>
      <c r="AB1044" s="313"/>
      <c r="AC1044" s="313"/>
      <c r="AD1044" s="313"/>
      <c r="AE1044" s="313"/>
      <c r="AF1044" s="314"/>
      <c r="AG1044" s="122"/>
      <c r="AH1044" s="115" t="s">
        <v>0</v>
      </c>
      <c r="AI1044" s="307"/>
      <c r="AJ1044" s="308"/>
      <c r="AK1044" s="308"/>
      <c r="AL1044" s="308"/>
      <c r="AM1044" s="308"/>
      <c r="AN1044" s="308"/>
      <c r="AO1044" s="308"/>
      <c r="AP1044" s="308"/>
      <c r="AQ1044" s="308"/>
      <c r="AR1044" s="308"/>
      <c r="AS1044" s="308"/>
      <c r="AT1044" s="308"/>
      <c r="AU1044" s="308"/>
      <c r="AV1044" s="327"/>
      <c r="AW1044" s="295"/>
      <c r="AX1044" s="312"/>
      <c r="AY1044" s="313"/>
      <c r="AZ1044" s="313"/>
      <c r="BA1044" s="313"/>
      <c r="BB1044" s="313"/>
      <c r="BC1044" s="313"/>
      <c r="BD1044" s="313"/>
      <c r="BE1044" s="313"/>
      <c r="BF1044" s="313"/>
      <c r="BG1044" s="313"/>
      <c r="BH1044" s="314"/>
      <c r="BI1044" s="122"/>
      <c r="BJ1044" s="115" t="s">
        <v>2</v>
      </c>
      <c r="BK1044" s="200"/>
      <c r="BL1044" s="130" t="str">
        <f>IF(BM1044&lt;&gt;"","●","")</f>
        <v/>
      </c>
      <c r="BM1044" s="132" t="str">
        <f>IF(OR(AND(OR(V1044=0,V1044=""),OR(AX1044&gt;0,V1047+V1050&gt;0,AJ1047+AJ1050&gt;0,AX1047+AX1050&gt;0)),AND(OR(V1044&gt;0,V1047+V1050&gt;0,AJ1047+AJ1050&gt;0,AX1047+AX1050&gt;0),OR(AX1044=0,AX1044=""))),"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1044&gt;AX1044,"「算定回数」が「レセプト件数」よりも小さくなっています。算定レセプトにおける算定回数をご記入ください。",IF(COUNTIF(BL1047:BL1050,"●")&gt;0,"内訳の項目に記入内容の見直しが必要な欄があります。メッセージの内容をご確認のうえ、適宜、ご修正ください。",IF(AX1044&lt;&gt;AX1047+AX1050,"当該項目の「算定回数」と、内訳の「算定回数」の合計が一致していません。正しい算定回数をご記入ください。",IF(OR(V1044&lt;MAX(V1047,V1050),V1044&gt;V1047+V1050),"当該項目の「レセプト件数」が、内訳の個別の項目の数値を下回っているか、内訳の合計よりも大きくなっています。正しいレセプト件数をご記入ください。","")))))</f>
        <v/>
      </c>
      <c r="BN1044" s="129"/>
      <c r="BO1044" s="129"/>
      <c r="BP1044" s="129"/>
      <c r="BQ1044" s="129"/>
      <c r="BR1044" s="129"/>
      <c r="BS1044" s="129"/>
      <c r="BT1044" s="129"/>
      <c r="BU1044" s="129"/>
      <c r="BV1044" s="129"/>
      <c r="BW1044" s="129"/>
      <c r="BX1044" s="129"/>
      <c r="BY1044" s="129"/>
      <c r="BZ1044" s="129"/>
      <c r="CA1044" s="129"/>
      <c r="CB1044" s="129"/>
      <c r="CC1044" s="129"/>
      <c r="CD1044" s="129"/>
      <c r="CE1044" s="129"/>
      <c r="CF1044" s="129"/>
      <c r="CG1044" s="129"/>
      <c r="CH1044" s="129"/>
      <c r="CI1044" s="129"/>
      <c r="CJ1044" s="129"/>
      <c r="CK1044" s="129"/>
      <c r="CL1044" s="129"/>
      <c r="CM1044" s="129"/>
      <c r="CN1044" s="129"/>
      <c r="CO1044" s="129"/>
      <c r="CP1044" s="129"/>
      <c r="CQ1044" s="129"/>
      <c r="CR1044" s="129"/>
      <c r="CS1044" s="129"/>
      <c r="CT1044" s="129"/>
      <c r="CU1044" s="129"/>
      <c r="CV1044" s="131"/>
      <c r="CW1044" s="131"/>
      <c r="CX1044" s="131"/>
      <c r="CY1044" s="129"/>
      <c r="CZ1044" s="129"/>
      <c r="DA1044" s="129"/>
      <c r="DB1044" s="129"/>
      <c r="DC1044" s="129"/>
      <c r="DD1044" s="129"/>
      <c r="DE1044" s="129"/>
      <c r="DF1044" s="129"/>
      <c r="DG1044" s="129"/>
      <c r="DH1044" s="129"/>
      <c r="DI1044" s="129"/>
      <c r="DJ1044" s="129"/>
      <c r="DK1044" s="129"/>
      <c r="DL1044" s="129"/>
      <c r="DM1044" s="129"/>
      <c r="DN1044" s="129"/>
      <c r="DO1044" s="129"/>
      <c r="DP1044" s="129"/>
      <c r="DQ1044" s="129"/>
      <c r="DR1044" s="129"/>
      <c r="DS1044" s="129"/>
      <c r="DT1044" s="129"/>
      <c r="DU1044" s="129"/>
      <c r="DV1044" s="129"/>
      <c r="DW1044" s="129"/>
      <c r="DX1044" s="129"/>
      <c r="DY1044" s="129"/>
      <c r="DZ1044" s="129"/>
      <c r="EA1044" s="129"/>
      <c r="EB1044" s="129"/>
      <c r="EC1044" s="129"/>
      <c r="ED1044" s="129"/>
      <c r="EE1044" s="129"/>
      <c r="EF1044" s="129"/>
      <c r="EG1044" s="129"/>
      <c r="EH1044" s="129"/>
      <c r="EI1044" s="129"/>
      <c r="EJ1044" s="129"/>
      <c r="EK1044" s="129"/>
      <c r="EL1044" s="129"/>
      <c r="EM1044" s="129"/>
      <c r="EN1044" s="129"/>
      <c r="EO1044" s="129"/>
      <c r="EP1044" s="129"/>
      <c r="EQ1044" s="129"/>
      <c r="ER1044" s="129"/>
      <c r="ES1044" s="129"/>
      <c r="ET1044" s="129"/>
      <c r="EU1044" s="129"/>
      <c r="EV1044" s="129"/>
      <c r="EW1044" s="129"/>
    </row>
    <row r="1045" spans="1:153" ht="2.25" customHeight="1" thickBot="1">
      <c r="A1045" s="45"/>
      <c r="B1045" s="126"/>
      <c r="C1045" s="126"/>
      <c r="D1045" s="126"/>
      <c r="E1045" s="126"/>
      <c r="F1045" s="137"/>
      <c r="G1045" s="126"/>
      <c r="H1045" s="126"/>
      <c r="I1045" s="126"/>
      <c r="J1045" s="126"/>
      <c r="K1045" s="126"/>
      <c r="L1045" s="126"/>
      <c r="M1045" s="126"/>
      <c r="N1045" s="126"/>
      <c r="O1045" s="126"/>
      <c r="P1045" s="126"/>
      <c r="Q1045" s="126"/>
      <c r="R1045" s="126"/>
      <c r="S1045" s="126"/>
      <c r="T1045" s="126"/>
      <c r="U1045" s="299"/>
      <c r="V1045" s="298"/>
      <c r="W1045" s="298"/>
      <c r="X1045" s="298"/>
      <c r="Y1045" s="298"/>
      <c r="Z1045" s="298"/>
      <c r="AA1045" s="298"/>
      <c r="AB1045" s="298"/>
      <c r="AC1045" s="298"/>
      <c r="AD1045" s="298"/>
      <c r="AE1045" s="298"/>
      <c r="AF1045" s="298"/>
      <c r="AG1045" s="121"/>
      <c r="AH1045" s="116"/>
      <c r="AI1045" s="307"/>
      <c r="AJ1045" s="308"/>
      <c r="AK1045" s="308"/>
      <c r="AL1045" s="308"/>
      <c r="AM1045" s="308"/>
      <c r="AN1045" s="308"/>
      <c r="AO1045" s="308"/>
      <c r="AP1045" s="308"/>
      <c r="AQ1045" s="308"/>
      <c r="AR1045" s="308"/>
      <c r="AS1045" s="308"/>
      <c r="AT1045" s="308"/>
      <c r="AU1045" s="308"/>
      <c r="AV1045" s="327"/>
      <c r="AW1045" s="298"/>
      <c r="AX1045" s="298"/>
      <c r="AY1045" s="298"/>
      <c r="AZ1045" s="298"/>
      <c r="BA1045" s="298"/>
      <c r="BB1045" s="298"/>
      <c r="BC1045" s="298"/>
      <c r="BD1045" s="298"/>
      <c r="BE1045" s="298"/>
      <c r="BF1045" s="298"/>
      <c r="BG1045" s="298"/>
      <c r="BH1045" s="298"/>
      <c r="BI1045" s="121"/>
      <c r="BJ1045" s="116"/>
      <c r="BK1045" s="200"/>
      <c r="BL1045" s="129"/>
      <c r="BM1045" s="160"/>
      <c r="BN1045" s="129"/>
      <c r="BO1045" s="129"/>
      <c r="BP1045" s="129"/>
      <c r="BQ1045" s="129"/>
      <c r="BR1045" s="129"/>
      <c r="BS1045" s="129"/>
      <c r="BT1045" s="129"/>
      <c r="BU1045" s="129"/>
      <c r="BV1045" s="129"/>
      <c r="BW1045" s="129"/>
      <c r="BX1045" s="129"/>
      <c r="BY1045" s="129"/>
      <c r="BZ1045" s="129"/>
      <c r="CA1045" s="129"/>
      <c r="CB1045" s="129"/>
      <c r="CC1045" s="129"/>
      <c r="CD1045" s="129"/>
      <c r="CE1045" s="129"/>
      <c r="CF1045" s="129"/>
      <c r="CG1045" s="129"/>
      <c r="CH1045" s="129"/>
      <c r="CI1045" s="129"/>
      <c r="CJ1045" s="129"/>
      <c r="CK1045" s="129"/>
      <c r="CL1045" s="129"/>
      <c r="CM1045" s="129"/>
      <c r="CN1045" s="129"/>
      <c r="CO1045" s="129"/>
      <c r="CP1045" s="129"/>
      <c r="CQ1045" s="129"/>
      <c r="CR1045" s="129"/>
      <c r="CS1045" s="129"/>
      <c r="CT1045" s="129"/>
      <c r="CU1045" s="129"/>
      <c r="CV1045" s="129"/>
      <c r="CW1045" s="129"/>
      <c r="CX1045" s="129"/>
      <c r="CY1045" s="129"/>
      <c r="CZ1045" s="129"/>
      <c r="DA1045" s="129"/>
      <c r="DB1045" s="129"/>
      <c r="DC1045" s="129"/>
      <c r="DD1045" s="129"/>
      <c r="DE1045" s="129"/>
      <c r="DF1045" s="129"/>
      <c r="DG1045" s="129"/>
      <c r="DH1045" s="129"/>
      <c r="DI1045" s="129"/>
      <c r="DJ1045" s="129"/>
      <c r="DK1045" s="129"/>
      <c r="DL1045" s="129"/>
      <c r="DM1045" s="129"/>
      <c r="DN1045" s="129"/>
      <c r="DO1045" s="129"/>
      <c r="DP1045" s="129"/>
      <c r="DQ1045" s="129"/>
      <c r="DR1045" s="129"/>
      <c r="DS1045" s="129"/>
      <c r="DT1045" s="129"/>
      <c r="DU1045" s="129"/>
      <c r="DV1045" s="129"/>
      <c r="DW1045" s="129"/>
      <c r="DX1045" s="129"/>
      <c r="DY1045" s="129"/>
      <c r="DZ1045" s="129"/>
      <c r="EA1045" s="129"/>
      <c r="EB1045" s="129"/>
      <c r="EC1045" s="129"/>
      <c r="ED1045" s="129"/>
      <c r="EE1045" s="129"/>
      <c r="EF1045" s="129"/>
      <c r="EG1045" s="129"/>
      <c r="EH1045" s="129"/>
      <c r="EI1045" s="129"/>
      <c r="EJ1045" s="129"/>
      <c r="EK1045" s="129"/>
      <c r="EL1045" s="129"/>
      <c r="EM1045" s="129"/>
      <c r="EN1045" s="129"/>
      <c r="EO1045" s="129"/>
      <c r="EP1045" s="129"/>
      <c r="EQ1045" s="129"/>
      <c r="ER1045" s="129"/>
      <c r="ES1045" s="129"/>
      <c r="ET1045" s="129"/>
      <c r="EU1045" s="129"/>
      <c r="EV1045" s="129"/>
      <c r="EW1045" s="129"/>
    </row>
    <row r="1046" spans="1:153" ht="2.25" customHeight="1">
      <c r="A1046" s="50"/>
      <c r="B1046" s="292"/>
      <c r="C1046" s="135"/>
      <c r="D1046" s="291"/>
      <c r="E1046" s="291"/>
      <c r="F1046" s="136"/>
      <c r="G1046" s="291"/>
      <c r="H1046" s="291"/>
      <c r="I1046" s="291"/>
      <c r="J1046" s="291"/>
      <c r="K1046" s="291"/>
      <c r="L1046" s="291"/>
      <c r="M1046" s="291"/>
      <c r="N1046" s="291"/>
      <c r="O1046" s="291"/>
      <c r="P1046" s="291"/>
      <c r="Q1046" s="291"/>
      <c r="R1046" s="291"/>
      <c r="S1046" s="291"/>
      <c r="T1046" s="291"/>
      <c r="U1046" s="296"/>
      <c r="V1046" s="297"/>
      <c r="W1046" s="297"/>
      <c r="X1046" s="297"/>
      <c r="Y1046" s="297"/>
      <c r="Z1046" s="297"/>
      <c r="AA1046" s="297"/>
      <c r="AB1046" s="297"/>
      <c r="AC1046" s="297"/>
      <c r="AD1046" s="297"/>
      <c r="AE1046" s="297"/>
      <c r="AF1046" s="297"/>
      <c r="AG1046" s="117"/>
      <c r="AH1046" s="114"/>
      <c r="AI1046" s="307"/>
      <c r="AJ1046" s="308"/>
      <c r="AK1046" s="308"/>
      <c r="AL1046" s="308"/>
      <c r="AM1046" s="308"/>
      <c r="AN1046" s="308"/>
      <c r="AO1046" s="308"/>
      <c r="AP1046" s="308"/>
      <c r="AQ1046" s="308"/>
      <c r="AR1046" s="308"/>
      <c r="AS1046" s="308"/>
      <c r="AT1046" s="308"/>
      <c r="AU1046" s="308"/>
      <c r="AV1046" s="327"/>
      <c r="AW1046" s="297"/>
      <c r="AX1046" s="297"/>
      <c r="AY1046" s="297"/>
      <c r="AZ1046" s="297"/>
      <c r="BA1046" s="297"/>
      <c r="BB1046" s="297"/>
      <c r="BC1046" s="297"/>
      <c r="BD1046" s="297"/>
      <c r="BE1046" s="297"/>
      <c r="BF1046" s="297"/>
      <c r="BG1046" s="297"/>
      <c r="BH1046" s="297"/>
      <c r="BI1046" s="117"/>
      <c r="BJ1046" s="114"/>
      <c r="BK1046" s="200"/>
      <c r="BL1046" s="129"/>
      <c r="BM1046" s="160"/>
      <c r="BN1046" s="129"/>
      <c r="BO1046" s="129"/>
      <c r="BP1046" s="129"/>
      <c r="BQ1046" s="129"/>
      <c r="BR1046" s="129"/>
      <c r="BS1046" s="129"/>
      <c r="BT1046" s="129"/>
      <c r="BU1046" s="129"/>
      <c r="BV1046" s="129"/>
      <c r="BW1046" s="129"/>
      <c r="BX1046" s="129"/>
      <c r="BY1046" s="129"/>
      <c r="BZ1046" s="129"/>
      <c r="CA1046" s="129"/>
      <c r="CB1046" s="129"/>
      <c r="CC1046" s="129"/>
      <c r="CD1046" s="129"/>
      <c r="CE1046" s="129"/>
      <c r="CF1046" s="129"/>
      <c r="CG1046" s="129"/>
      <c r="CH1046" s="129"/>
      <c r="CI1046" s="129"/>
      <c r="CJ1046" s="129"/>
      <c r="CK1046" s="129"/>
      <c r="CL1046" s="129"/>
      <c r="CM1046" s="129"/>
      <c r="CN1046" s="129"/>
      <c r="CO1046" s="129"/>
      <c r="CP1046" s="129"/>
      <c r="CQ1046" s="129"/>
      <c r="CR1046" s="129"/>
      <c r="CS1046" s="129"/>
      <c r="CT1046" s="129"/>
      <c r="CU1046" s="129"/>
      <c r="CV1046" s="129"/>
      <c r="CW1046" s="129"/>
      <c r="CX1046" s="129"/>
      <c r="CY1046" s="129"/>
      <c r="CZ1046" s="129"/>
      <c r="DA1046" s="129"/>
      <c r="DB1046" s="129"/>
      <c r="DC1046" s="129"/>
      <c r="DD1046" s="129"/>
      <c r="DE1046" s="129"/>
      <c r="DF1046" s="129"/>
      <c r="DG1046" s="129"/>
      <c r="DH1046" s="129"/>
      <c r="DI1046" s="129"/>
      <c r="DJ1046" s="129"/>
      <c r="DK1046" s="129"/>
      <c r="DL1046" s="129"/>
      <c r="DM1046" s="129"/>
      <c r="DN1046" s="129"/>
      <c r="DO1046" s="129"/>
      <c r="DP1046" s="129"/>
      <c r="DQ1046" s="129"/>
      <c r="DR1046" s="129"/>
      <c r="DS1046" s="129"/>
      <c r="DT1046" s="129"/>
      <c r="DU1046" s="129"/>
      <c r="DV1046" s="129"/>
      <c r="DW1046" s="129"/>
      <c r="DX1046" s="129"/>
      <c r="DY1046" s="129"/>
      <c r="DZ1046" s="129"/>
      <c r="EA1046" s="129"/>
      <c r="EB1046" s="129"/>
      <c r="EC1046" s="129"/>
      <c r="ED1046" s="129"/>
      <c r="EE1046" s="129"/>
      <c r="EF1046" s="129"/>
      <c r="EG1046" s="129"/>
      <c r="EH1046" s="129"/>
      <c r="EI1046" s="129"/>
      <c r="EJ1046" s="129"/>
      <c r="EK1046" s="129"/>
      <c r="EL1046" s="129"/>
      <c r="EM1046" s="129"/>
      <c r="EN1046" s="129"/>
      <c r="EO1046" s="129"/>
      <c r="EP1046" s="129"/>
      <c r="EQ1046" s="129"/>
      <c r="ER1046" s="129"/>
      <c r="ES1046" s="129"/>
      <c r="ET1046" s="129"/>
      <c r="EU1046" s="129"/>
      <c r="EV1046" s="129"/>
      <c r="EW1046" s="129"/>
    </row>
    <row r="1047" spans="1:153" ht="19.5" customHeight="1">
      <c r="A1047" s="45"/>
      <c r="B1047" s="133"/>
      <c r="C1047" s="133" t="s">
        <v>56</v>
      </c>
      <c r="D1047" s="126"/>
      <c r="E1047" s="126"/>
      <c r="F1047" s="137"/>
      <c r="G1047" s="126"/>
      <c r="H1047" s="126"/>
      <c r="I1047" s="126"/>
      <c r="J1047" s="126"/>
      <c r="K1047" s="126"/>
      <c r="L1047" s="126"/>
      <c r="M1047" s="126"/>
      <c r="N1047" s="126"/>
      <c r="O1047" s="126"/>
      <c r="P1047" s="126"/>
      <c r="Q1047" s="126"/>
      <c r="R1047" s="310" t="s">
        <v>3422</v>
      </c>
      <c r="S1047" s="310"/>
      <c r="T1047" s="311"/>
      <c r="U1047" s="294"/>
      <c r="V1047" s="312"/>
      <c r="W1047" s="313"/>
      <c r="X1047" s="313"/>
      <c r="Y1047" s="313"/>
      <c r="Z1047" s="313"/>
      <c r="AA1047" s="313"/>
      <c r="AB1047" s="313"/>
      <c r="AC1047" s="313"/>
      <c r="AD1047" s="313"/>
      <c r="AE1047" s="313"/>
      <c r="AF1047" s="314"/>
      <c r="AG1047" s="122"/>
      <c r="AH1047" s="115" t="s">
        <v>0</v>
      </c>
      <c r="AI1047" s="307"/>
      <c r="AJ1047" s="308"/>
      <c r="AK1047" s="308"/>
      <c r="AL1047" s="308"/>
      <c r="AM1047" s="308"/>
      <c r="AN1047" s="308"/>
      <c r="AO1047" s="308"/>
      <c r="AP1047" s="308"/>
      <c r="AQ1047" s="308"/>
      <c r="AR1047" s="308"/>
      <c r="AS1047" s="308"/>
      <c r="AT1047" s="308"/>
      <c r="AU1047" s="308"/>
      <c r="AV1047" s="327"/>
      <c r="AW1047" s="295"/>
      <c r="AX1047" s="312"/>
      <c r="AY1047" s="313"/>
      <c r="AZ1047" s="313"/>
      <c r="BA1047" s="313"/>
      <c r="BB1047" s="313"/>
      <c r="BC1047" s="313"/>
      <c r="BD1047" s="313"/>
      <c r="BE1047" s="313"/>
      <c r="BF1047" s="313"/>
      <c r="BG1047" s="313"/>
      <c r="BH1047" s="314"/>
      <c r="BI1047" s="122"/>
      <c r="BJ1047" s="115" t="s">
        <v>2</v>
      </c>
      <c r="BK1047" s="200"/>
      <c r="BL1047" s="130" t="str">
        <f>IF(BM1047&lt;&gt;"","●","")</f>
        <v/>
      </c>
      <c r="BM1047" s="132" t="str">
        <f>IF(OR(AND(OR(V1047=0,V1047=""),AX1047&gt;0),AND(V1047&gt;0,OR(AX1047=0,AX1047=""))),"「レセプト件数」、「算定回数」のいずれかが「0」か「空白」となっていますが、それ以外が1以上となっています。正しいレセプト件数・算定回数をご記入ください。",IF(OR(V1047&gt;AX1047),"「算定回数」が「レセプト件数」よりも小さくなっています。算定レセプトにおける算定回数をご記入ください。",""))</f>
        <v/>
      </c>
      <c r="BN1047" s="129"/>
      <c r="BO1047" s="129"/>
      <c r="BP1047" s="129"/>
      <c r="BQ1047" s="129"/>
      <c r="BR1047" s="129"/>
      <c r="BS1047" s="129"/>
      <c r="BT1047" s="129"/>
      <c r="BU1047" s="129"/>
      <c r="BV1047" s="129"/>
      <c r="BW1047" s="129"/>
      <c r="BX1047" s="129"/>
      <c r="BY1047" s="129"/>
      <c r="BZ1047" s="129"/>
      <c r="CA1047" s="129"/>
      <c r="CB1047" s="129"/>
      <c r="CC1047" s="129"/>
      <c r="CD1047" s="129"/>
      <c r="CE1047" s="129"/>
      <c r="CF1047" s="129"/>
      <c r="CG1047" s="129"/>
      <c r="CH1047" s="129"/>
      <c r="CI1047" s="129"/>
      <c r="CJ1047" s="129"/>
      <c r="CK1047" s="129"/>
      <c r="CL1047" s="129"/>
      <c r="CM1047" s="129"/>
      <c r="CN1047" s="129"/>
      <c r="CO1047" s="129"/>
      <c r="CP1047" s="129"/>
      <c r="CQ1047" s="129"/>
      <c r="CR1047" s="129"/>
      <c r="CS1047" s="129"/>
      <c r="CT1047" s="129"/>
      <c r="CU1047" s="129"/>
      <c r="CV1047" s="131"/>
      <c r="CW1047" s="131"/>
      <c r="CX1047" s="131"/>
      <c r="CY1047" s="129"/>
      <c r="CZ1047" s="129"/>
      <c r="DA1047" s="129"/>
      <c r="DB1047" s="129"/>
      <c r="DC1047" s="129"/>
      <c r="DD1047" s="129"/>
      <c r="DE1047" s="129"/>
      <c r="DF1047" s="129"/>
      <c r="DG1047" s="129"/>
      <c r="DH1047" s="129"/>
      <c r="DI1047" s="129"/>
      <c r="DJ1047" s="129"/>
      <c r="DK1047" s="129"/>
      <c r="DL1047" s="129"/>
      <c r="DM1047" s="129"/>
      <c r="DN1047" s="129"/>
      <c r="DO1047" s="129"/>
      <c r="DP1047" s="129"/>
      <c r="DQ1047" s="129"/>
      <c r="DR1047" s="129"/>
      <c r="DS1047" s="129"/>
      <c r="DT1047" s="129"/>
      <c r="DU1047" s="129"/>
      <c r="DV1047" s="129"/>
      <c r="DW1047" s="129"/>
      <c r="DX1047" s="129"/>
      <c r="DY1047" s="129"/>
      <c r="DZ1047" s="129"/>
      <c r="EA1047" s="129"/>
      <c r="EB1047" s="129"/>
      <c r="EC1047" s="129"/>
      <c r="ED1047" s="129"/>
      <c r="EE1047" s="129"/>
      <c r="EF1047" s="129"/>
      <c r="EG1047" s="129"/>
      <c r="EH1047" s="129"/>
      <c r="EI1047" s="129"/>
      <c r="EJ1047" s="129"/>
      <c r="EK1047" s="129"/>
      <c r="EL1047" s="129"/>
      <c r="EM1047" s="129"/>
      <c r="EN1047" s="129"/>
      <c r="EO1047" s="129"/>
      <c r="EP1047" s="129"/>
      <c r="EQ1047" s="129"/>
      <c r="ER1047" s="129"/>
      <c r="ES1047" s="129"/>
      <c r="ET1047" s="129"/>
      <c r="EU1047" s="129"/>
      <c r="EV1047" s="129"/>
      <c r="EW1047" s="129"/>
    </row>
    <row r="1048" spans="1:153" ht="2.25" customHeight="1" thickBot="1">
      <c r="A1048" s="45"/>
      <c r="B1048" s="133"/>
      <c r="C1048" s="133"/>
      <c r="D1048" s="126"/>
      <c r="E1048" s="126"/>
      <c r="F1048" s="137"/>
      <c r="G1048" s="126"/>
      <c r="H1048" s="126"/>
      <c r="I1048" s="126"/>
      <c r="J1048" s="126"/>
      <c r="K1048" s="126"/>
      <c r="L1048" s="126"/>
      <c r="M1048" s="126"/>
      <c r="N1048" s="126"/>
      <c r="O1048" s="126"/>
      <c r="P1048" s="126"/>
      <c r="Q1048" s="126"/>
      <c r="R1048" s="126"/>
      <c r="S1048" s="126"/>
      <c r="T1048" s="126"/>
      <c r="U1048" s="299"/>
      <c r="V1048" s="298"/>
      <c r="W1048" s="298"/>
      <c r="X1048" s="298"/>
      <c r="Y1048" s="298"/>
      <c r="Z1048" s="298"/>
      <c r="AA1048" s="298"/>
      <c r="AB1048" s="298"/>
      <c r="AC1048" s="298"/>
      <c r="AD1048" s="298"/>
      <c r="AE1048" s="298"/>
      <c r="AF1048" s="298"/>
      <c r="AG1048" s="121"/>
      <c r="AH1048" s="116"/>
      <c r="AI1048" s="307"/>
      <c r="AJ1048" s="308"/>
      <c r="AK1048" s="308"/>
      <c r="AL1048" s="308"/>
      <c r="AM1048" s="308"/>
      <c r="AN1048" s="308"/>
      <c r="AO1048" s="308"/>
      <c r="AP1048" s="308"/>
      <c r="AQ1048" s="308"/>
      <c r="AR1048" s="308"/>
      <c r="AS1048" s="308"/>
      <c r="AT1048" s="308"/>
      <c r="AU1048" s="308"/>
      <c r="AV1048" s="327"/>
      <c r="AW1048" s="298"/>
      <c r="AX1048" s="298"/>
      <c r="AY1048" s="298"/>
      <c r="AZ1048" s="298"/>
      <c r="BA1048" s="298"/>
      <c r="BB1048" s="298"/>
      <c r="BC1048" s="298"/>
      <c r="BD1048" s="298"/>
      <c r="BE1048" s="298"/>
      <c r="BF1048" s="298"/>
      <c r="BG1048" s="298"/>
      <c r="BH1048" s="298"/>
      <c r="BI1048" s="121"/>
      <c r="BJ1048" s="116"/>
      <c r="BK1048" s="200"/>
      <c r="BL1048" s="129"/>
      <c r="BM1048" s="160"/>
      <c r="BN1048" s="129"/>
      <c r="BO1048" s="129"/>
      <c r="BP1048" s="129"/>
      <c r="BQ1048" s="129"/>
      <c r="BR1048" s="129"/>
      <c r="BS1048" s="129"/>
      <c r="BT1048" s="129"/>
      <c r="BU1048" s="129"/>
      <c r="BV1048" s="129"/>
      <c r="BW1048" s="129"/>
      <c r="BX1048" s="129"/>
      <c r="BY1048" s="129"/>
      <c r="BZ1048" s="129"/>
      <c r="CA1048" s="129"/>
      <c r="CB1048" s="129"/>
      <c r="CC1048" s="129"/>
      <c r="CD1048" s="129"/>
      <c r="CE1048" s="129"/>
      <c r="CF1048" s="129"/>
      <c r="CG1048" s="129"/>
      <c r="CH1048" s="129"/>
      <c r="CI1048" s="129"/>
      <c r="CJ1048" s="129"/>
      <c r="CK1048" s="129"/>
      <c r="CL1048" s="129"/>
      <c r="CM1048" s="129"/>
      <c r="CN1048" s="129"/>
      <c r="CO1048" s="129"/>
      <c r="CP1048" s="129"/>
      <c r="CQ1048" s="129"/>
      <c r="CR1048" s="129"/>
      <c r="CS1048" s="129"/>
      <c r="CT1048" s="129"/>
      <c r="CU1048" s="129"/>
      <c r="CV1048" s="129"/>
      <c r="CW1048" s="129"/>
      <c r="CX1048" s="129"/>
      <c r="CY1048" s="129"/>
      <c r="CZ1048" s="129"/>
      <c r="DA1048" s="129"/>
      <c r="DB1048" s="129"/>
      <c r="DC1048" s="129"/>
      <c r="DD1048" s="129"/>
      <c r="DE1048" s="129"/>
      <c r="DF1048" s="129"/>
      <c r="DG1048" s="129"/>
      <c r="DH1048" s="129"/>
      <c r="DI1048" s="129"/>
      <c r="DJ1048" s="129"/>
      <c r="DK1048" s="129"/>
      <c r="DL1048" s="129"/>
      <c r="DM1048" s="129"/>
      <c r="DN1048" s="129"/>
      <c r="DO1048" s="129"/>
      <c r="DP1048" s="129"/>
      <c r="DQ1048" s="129"/>
      <c r="DR1048" s="129"/>
      <c r="DS1048" s="129"/>
      <c r="DT1048" s="129"/>
      <c r="DU1048" s="129"/>
      <c r="DV1048" s="129"/>
      <c r="DW1048" s="129"/>
      <c r="DX1048" s="129"/>
      <c r="DY1048" s="129"/>
      <c r="DZ1048" s="129"/>
      <c r="EA1048" s="129"/>
      <c r="EB1048" s="129"/>
      <c r="EC1048" s="129"/>
      <c r="ED1048" s="129"/>
      <c r="EE1048" s="129"/>
      <c r="EF1048" s="129"/>
      <c r="EG1048" s="129"/>
      <c r="EH1048" s="129"/>
      <c r="EI1048" s="129"/>
      <c r="EJ1048" s="129"/>
      <c r="EK1048" s="129"/>
      <c r="EL1048" s="129"/>
      <c r="EM1048" s="129"/>
      <c r="EN1048" s="129"/>
      <c r="EO1048" s="129"/>
      <c r="EP1048" s="129"/>
      <c r="EQ1048" s="129"/>
      <c r="ER1048" s="129"/>
      <c r="ES1048" s="129"/>
      <c r="ET1048" s="129"/>
      <c r="EU1048" s="129"/>
      <c r="EV1048" s="129"/>
      <c r="EW1048" s="129"/>
    </row>
    <row r="1049" spans="1:153" ht="2.25" customHeight="1">
      <c r="A1049" s="50"/>
      <c r="B1049" s="292"/>
      <c r="C1049" s="135"/>
      <c r="D1049" s="291"/>
      <c r="E1049" s="291"/>
      <c r="F1049" s="136"/>
      <c r="G1049" s="291"/>
      <c r="H1049" s="291"/>
      <c r="I1049" s="291"/>
      <c r="J1049" s="291"/>
      <c r="K1049" s="291"/>
      <c r="L1049" s="291"/>
      <c r="M1049" s="291"/>
      <c r="N1049" s="291"/>
      <c r="O1049" s="291"/>
      <c r="P1049" s="291"/>
      <c r="Q1049" s="291"/>
      <c r="R1049" s="291"/>
      <c r="S1049" s="291"/>
      <c r="T1049" s="291"/>
      <c r="U1049" s="296"/>
      <c r="V1049" s="297"/>
      <c r="W1049" s="297"/>
      <c r="X1049" s="297"/>
      <c r="Y1049" s="297"/>
      <c r="Z1049" s="297"/>
      <c r="AA1049" s="297"/>
      <c r="AB1049" s="297"/>
      <c r="AC1049" s="297"/>
      <c r="AD1049" s="297"/>
      <c r="AE1049" s="297"/>
      <c r="AF1049" s="297"/>
      <c r="AG1049" s="117"/>
      <c r="AH1049" s="114"/>
      <c r="AI1049" s="341"/>
      <c r="AJ1049" s="342"/>
      <c r="AK1049" s="342"/>
      <c r="AL1049" s="342"/>
      <c r="AM1049" s="342"/>
      <c r="AN1049" s="342"/>
      <c r="AO1049" s="342"/>
      <c r="AP1049" s="342"/>
      <c r="AQ1049" s="342"/>
      <c r="AR1049" s="342"/>
      <c r="AS1049" s="342"/>
      <c r="AT1049" s="342"/>
      <c r="AU1049" s="342"/>
      <c r="AV1049" s="351"/>
      <c r="AW1049" s="297"/>
      <c r="AX1049" s="297"/>
      <c r="AY1049" s="297"/>
      <c r="AZ1049" s="297"/>
      <c r="BA1049" s="297"/>
      <c r="BB1049" s="297"/>
      <c r="BC1049" s="297"/>
      <c r="BD1049" s="297"/>
      <c r="BE1049" s="297"/>
      <c r="BF1049" s="297"/>
      <c r="BG1049" s="297"/>
      <c r="BH1049" s="297"/>
      <c r="BI1049" s="117"/>
      <c r="BJ1049" s="114"/>
      <c r="BK1049" s="200"/>
      <c r="BL1049" s="129"/>
      <c r="BM1049" s="160"/>
      <c r="BN1049" s="129"/>
      <c r="BO1049" s="129"/>
      <c r="BP1049" s="129"/>
      <c r="BQ1049" s="129"/>
      <c r="BR1049" s="129"/>
      <c r="BS1049" s="129"/>
      <c r="BT1049" s="129"/>
      <c r="BU1049" s="129"/>
      <c r="BV1049" s="129"/>
      <c r="BW1049" s="129"/>
      <c r="BX1049" s="129"/>
      <c r="BY1049" s="129"/>
      <c r="BZ1049" s="129"/>
      <c r="CA1049" s="129"/>
      <c r="CB1049" s="129"/>
      <c r="CC1049" s="129"/>
      <c r="CD1049" s="129"/>
      <c r="CE1049" s="129"/>
      <c r="CF1049" s="129"/>
      <c r="CG1049" s="129"/>
      <c r="CH1049" s="129"/>
      <c r="CI1049" s="129"/>
      <c r="CJ1049" s="129"/>
      <c r="CK1049" s="129"/>
      <c r="CL1049" s="129"/>
      <c r="CM1049" s="129"/>
      <c r="CN1049" s="129"/>
      <c r="CO1049" s="129"/>
      <c r="CP1049" s="129"/>
      <c r="CQ1049" s="129"/>
      <c r="CR1049" s="129"/>
      <c r="CS1049" s="129"/>
      <c r="CT1049" s="129"/>
      <c r="CU1049" s="129"/>
      <c r="CV1049" s="129"/>
      <c r="CW1049" s="129"/>
      <c r="CX1049" s="129"/>
      <c r="CY1049" s="129"/>
      <c r="CZ1049" s="129"/>
      <c r="DA1049" s="129"/>
      <c r="DB1049" s="129"/>
      <c r="DC1049" s="129"/>
      <c r="DD1049" s="129"/>
      <c r="DE1049" s="129"/>
      <c r="DF1049" s="129"/>
      <c r="DG1049" s="129"/>
      <c r="DH1049" s="129"/>
      <c r="DI1049" s="129"/>
      <c r="DJ1049" s="129"/>
      <c r="DK1049" s="129"/>
      <c r="DL1049" s="129"/>
      <c r="DM1049" s="129"/>
      <c r="DN1049" s="129"/>
      <c r="DO1049" s="129"/>
      <c r="DP1049" s="129"/>
      <c r="DQ1049" s="129"/>
      <c r="DR1049" s="129"/>
      <c r="DS1049" s="129"/>
      <c r="DT1049" s="129"/>
      <c r="DU1049" s="129"/>
      <c r="DV1049" s="129"/>
      <c r="DW1049" s="129"/>
      <c r="DX1049" s="129"/>
      <c r="DY1049" s="129"/>
      <c r="DZ1049" s="129"/>
      <c r="EA1049" s="129"/>
      <c r="EB1049" s="129"/>
      <c r="EC1049" s="129"/>
      <c r="ED1049" s="129"/>
      <c r="EE1049" s="129"/>
      <c r="EF1049" s="129"/>
      <c r="EG1049" s="129"/>
      <c r="EH1049" s="129"/>
      <c r="EI1049" s="129"/>
      <c r="EJ1049" s="129"/>
      <c r="EK1049" s="129"/>
      <c r="EL1049" s="129"/>
      <c r="EM1049" s="129"/>
      <c r="EN1049" s="129"/>
      <c r="EO1049" s="129"/>
      <c r="EP1049" s="129"/>
      <c r="EQ1049" s="129"/>
      <c r="ER1049" s="129"/>
      <c r="ES1049" s="129"/>
      <c r="ET1049" s="129"/>
      <c r="EU1049" s="129"/>
      <c r="EV1049" s="129"/>
      <c r="EW1049" s="129"/>
    </row>
    <row r="1050" spans="1:153" ht="19.5" customHeight="1">
      <c r="A1050" s="45"/>
      <c r="B1050" s="133"/>
      <c r="C1050" s="133" t="s">
        <v>57</v>
      </c>
      <c r="D1050" s="126"/>
      <c r="E1050" s="126"/>
      <c r="F1050" s="137"/>
      <c r="G1050" s="126"/>
      <c r="H1050" s="126"/>
      <c r="I1050" s="126"/>
      <c r="J1050" s="126"/>
      <c r="K1050" s="126"/>
      <c r="L1050" s="126"/>
      <c r="M1050" s="126"/>
      <c r="N1050" s="126"/>
      <c r="O1050" s="126"/>
      <c r="P1050" s="126"/>
      <c r="Q1050" s="126"/>
      <c r="R1050" s="310" t="s">
        <v>3423</v>
      </c>
      <c r="S1050" s="310"/>
      <c r="T1050" s="311"/>
      <c r="U1050" s="294"/>
      <c r="V1050" s="312"/>
      <c r="W1050" s="313"/>
      <c r="X1050" s="313"/>
      <c r="Y1050" s="313"/>
      <c r="Z1050" s="313"/>
      <c r="AA1050" s="313"/>
      <c r="AB1050" s="313"/>
      <c r="AC1050" s="313"/>
      <c r="AD1050" s="313"/>
      <c r="AE1050" s="313"/>
      <c r="AF1050" s="314"/>
      <c r="AG1050" s="122"/>
      <c r="AH1050" s="115" t="s">
        <v>0</v>
      </c>
      <c r="AI1050" s="341"/>
      <c r="AJ1050" s="342"/>
      <c r="AK1050" s="342"/>
      <c r="AL1050" s="342"/>
      <c r="AM1050" s="342"/>
      <c r="AN1050" s="342"/>
      <c r="AO1050" s="342"/>
      <c r="AP1050" s="342"/>
      <c r="AQ1050" s="342"/>
      <c r="AR1050" s="342"/>
      <c r="AS1050" s="342"/>
      <c r="AT1050" s="342"/>
      <c r="AU1050" s="342"/>
      <c r="AV1050" s="351"/>
      <c r="AW1050" s="295"/>
      <c r="AX1050" s="312"/>
      <c r="AY1050" s="313"/>
      <c r="AZ1050" s="313"/>
      <c r="BA1050" s="313"/>
      <c r="BB1050" s="313"/>
      <c r="BC1050" s="313"/>
      <c r="BD1050" s="313"/>
      <c r="BE1050" s="313"/>
      <c r="BF1050" s="313"/>
      <c r="BG1050" s="313"/>
      <c r="BH1050" s="314"/>
      <c r="BI1050" s="122"/>
      <c r="BJ1050" s="115" t="s">
        <v>2</v>
      </c>
      <c r="BK1050" s="200"/>
      <c r="BL1050" s="130" t="str">
        <f>IF(BM1050&lt;&gt;"","●","")</f>
        <v/>
      </c>
      <c r="BM1050" s="132" t="str">
        <f>IF(OR(AND(OR(V1050=0,V1050=""),AX1050&gt;0),AND(V1050&gt;0,OR(AX1050=0,AX1050=""))),"「レセプト件数」、「算定回数」のいずれかが「0」か「空白」となっていますが、それ以外が1以上となっています。正しいレセプト件数・算定回数をご記入ください。",IF(OR(V1050&gt;AX1050),"「算定回数」が「レセプト件数」よりも小さくなっています。算定レセプトにおける算定回数をご記入ください。",""))</f>
        <v/>
      </c>
      <c r="BN1050" s="129"/>
      <c r="BO1050" s="129"/>
      <c r="BP1050" s="129"/>
      <c r="BQ1050" s="129"/>
      <c r="BR1050" s="129"/>
      <c r="BS1050" s="129"/>
      <c r="BT1050" s="129"/>
      <c r="BU1050" s="129"/>
      <c r="BV1050" s="129"/>
      <c r="BW1050" s="129"/>
      <c r="BX1050" s="129"/>
      <c r="BY1050" s="129"/>
      <c r="BZ1050" s="129"/>
      <c r="CA1050" s="129"/>
      <c r="CB1050" s="129"/>
      <c r="CC1050" s="129"/>
      <c r="CD1050" s="129"/>
      <c r="CE1050" s="129"/>
      <c r="CF1050" s="129"/>
      <c r="CG1050" s="129"/>
      <c r="CH1050" s="129"/>
      <c r="CI1050" s="129"/>
      <c r="CJ1050" s="129"/>
      <c r="CK1050" s="129"/>
      <c r="CL1050" s="129"/>
      <c r="CM1050" s="129"/>
      <c r="CN1050" s="129"/>
      <c r="CO1050" s="129"/>
      <c r="CP1050" s="129"/>
      <c r="CQ1050" s="129"/>
      <c r="CR1050" s="129"/>
      <c r="CS1050" s="129"/>
      <c r="CT1050" s="129"/>
      <c r="CU1050" s="129"/>
      <c r="CV1050" s="131"/>
      <c r="CW1050" s="131"/>
      <c r="CX1050" s="131"/>
      <c r="CY1050" s="129"/>
      <c r="CZ1050" s="129"/>
      <c r="DA1050" s="129"/>
      <c r="DB1050" s="129"/>
      <c r="DC1050" s="129"/>
      <c r="DD1050" s="129"/>
      <c r="DE1050" s="129"/>
      <c r="DF1050" s="129"/>
      <c r="DG1050" s="129"/>
      <c r="DH1050" s="129"/>
      <c r="DI1050" s="129"/>
      <c r="DJ1050" s="129"/>
      <c r="DK1050" s="129"/>
      <c r="DL1050" s="129"/>
      <c r="DM1050" s="129"/>
      <c r="DN1050" s="129"/>
      <c r="DO1050" s="129"/>
      <c r="DP1050" s="129"/>
      <c r="DQ1050" s="129"/>
      <c r="DR1050" s="129"/>
      <c r="DS1050" s="129"/>
      <c r="DT1050" s="129"/>
      <c r="DU1050" s="129"/>
      <c r="DV1050" s="129"/>
      <c r="DW1050" s="129"/>
      <c r="DX1050" s="129"/>
      <c r="DY1050" s="129"/>
      <c r="DZ1050" s="129"/>
      <c r="EA1050" s="129"/>
      <c r="EB1050" s="129"/>
      <c r="EC1050" s="129"/>
      <c r="ED1050" s="129"/>
      <c r="EE1050" s="129"/>
      <c r="EF1050" s="129"/>
      <c r="EG1050" s="129"/>
      <c r="EH1050" s="129"/>
      <c r="EI1050" s="129"/>
      <c r="EJ1050" s="129"/>
      <c r="EK1050" s="129"/>
      <c r="EL1050" s="129"/>
      <c r="EM1050" s="129"/>
      <c r="EN1050" s="129"/>
      <c r="EO1050" s="129"/>
      <c r="EP1050" s="129"/>
      <c r="EQ1050" s="129"/>
      <c r="ER1050" s="129"/>
      <c r="ES1050" s="129"/>
      <c r="ET1050" s="129"/>
      <c r="EU1050" s="129"/>
      <c r="EV1050" s="129"/>
      <c r="EW1050" s="129"/>
    </row>
    <row r="1051" spans="1:153" ht="2.25" customHeight="1" thickBot="1">
      <c r="A1051" s="45"/>
      <c r="B1051" s="133"/>
      <c r="C1051" s="133"/>
      <c r="D1051" s="126"/>
      <c r="E1051" s="126"/>
      <c r="F1051" s="137"/>
      <c r="G1051" s="126"/>
      <c r="H1051" s="126"/>
      <c r="I1051" s="126"/>
      <c r="J1051" s="126"/>
      <c r="K1051" s="126"/>
      <c r="L1051" s="126"/>
      <c r="M1051" s="126"/>
      <c r="N1051" s="126"/>
      <c r="O1051" s="126"/>
      <c r="P1051" s="126"/>
      <c r="Q1051" s="126"/>
      <c r="R1051" s="126"/>
      <c r="S1051" s="126"/>
      <c r="T1051" s="126"/>
      <c r="U1051" s="299"/>
      <c r="V1051" s="298"/>
      <c r="W1051" s="298"/>
      <c r="X1051" s="298"/>
      <c r="Y1051" s="298"/>
      <c r="Z1051" s="298"/>
      <c r="AA1051" s="298"/>
      <c r="AB1051" s="298"/>
      <c r="AC1051" s="298"/>
      <c r="AD1051" s="298"/>
      <c r="AE1051" s="298"/>
      <c r="AF1051" s="298"/>
      <c r="AG1051" s="121"/>
      <c r="AH1051" s="116"/>
      <c r="AI1051" s="352"/>
      <c r="AJ1051" s="353"/>
      <c r="AK1051" s="353"/>
      <c r="AL1051" s="353"/>
      <c r="AM1051" s="353"/>
      <c r="AN1051" s="353"/>
      <c r="AO1051" s="353"/>
      <c r="AP1051" s="353"/>
      <c r="AQ1051" s="353"/>
      <c r="AR1051" s="353"/>
      <c r="AS1051" s="353"/>
      <c r="AT1051" s="353"/>
      <c r="AU1051" s="353"/>
      <c r="AV1051" s="354"/>
      <c r="AW1051" s="298"/>
      <c r="AX1051" s="298"/>
      <c r="AY1051" s="298"/>
      <c r="AZ1051" s="298"/>
      <c r="BA1051" s="298"/>
      <c r="BB1051" s="298"/>
      <c r="BC1051" s="298"/>
      <c r="BD1051" s="298"/>
      <c r="BE1051" s="298"/>
      <c r="BF1051" s="298"/>
      <c r="BG1051" s="298"/>
      <c r="BH1051" s="298"/>
      <c r="BI1051" s="121"/>
      <c r="BJ1051" s="116"/>
      <c r="BK1051" s="200"/>
      <c r="BL1051" s="129"/>
      <c r="BM1051" s="160"/>
      <c r="BN1051" s="129"/>
      <c r="BO1051" s="129"/>
      <c r="BP1051" s="129"/>
      <c r="BQ1051" s="129"/>
      <c r="BR1051" s="129"/>
      <c r="BS1051" s="129"/>
      <c r="BT1051" s="129"/>
      <c r="BU1051" s="129"/>
      <c r="BV1051" s="129"/>
      <c r="BW1051" s="129"/>
      <c r="BX1051" s="129"/>
      <c r="BY1051" s="129"/>
      <c r="BZ1051" s="129"/>
      <c r="CA1051" s="129"/>
      <c r="CB1051" s="129"/>
      <c r="CC1051" s="129"/>
      <c r="CD1051" s="129"/>
      <c r="CE1051" s="129"/>
      <c r="CF1051" s="129"/>
      <c r="CG1051" s="129"/>
      <c r="CH1051" s="129"/>
      <c r="CI1051" s="129"/>
      <c r="CJ1051" s="129"/>
      <c r="CK1051" s="129"/>
      <c r="CL1051" s="129"/>
      <c r="CM1051" s="129"/>
      <c r="CN1051" s="129"/>
      <c r="CO1051" s="129"/>
      <c r="CP1051" s="129"/>
      <c r="CQ1051" s="129"/>
      <c r="CR1051" s="129"/>
      <c r="CS1051" s="129"/>
      <c r="CT1051" s="129"/>
      <c r="CU1051" s="129"/>
      <c r="CV1051" s="129"/>
      <c r="CW1051" s="129"/>
      <c r="CX1051" s="129"/>
      <c r="CY1051" s="129"/>
      <c r="CZ1051" s="129"/>
      <c r="DA1051" s="129"/>
      <c r="DB1051" s="129"/>
      <c r="DC1051" s="129"/>
      <c r="DD1051" s="129"/>
      <c r="DE1051" s="129"/>
      <c r="DF1051" s="129"/>
      <c r="DG1051" s="129"/>
      <c r="DH1051" s="129"/>
      <c r="DI1051" s="129"/>
      <c r="DJ1051" s="129"/>
      <c r="DK1051" s="129"/>
      <c r="DL1051" s="129"/>
      <c r="DM1051" s="129"/>
      <c r="DN1051" s="129"/>
      <c r="DO1051" s="129"/>
      <c r="DP1051" s="129"/>
      <c r="DQ1051" s="129"/>
      <c r="DR1051" s="129"/>
      <c r="DS1051" s="129"/>
      <c r="DT1051" s="129"/>
      <c r="DU1051" s="129"/>
      <c r="DV1051" s="129"/>
      <c r="DW1051" s="129"/>
      <c r="DX1051" s="129"/>
      <c r="DY1051" s="129"/>
      <c r="DZ1051" s="129"/>
      <c r="EA1051" s="129"/>
      <c r="EB1051" s="129"/>
      <c r="EC1051" s="129"/>
      <c r="ED1051" s="129"/>
      <c r="EE1051" s="129"/>
      <c r="EF1051" s="129"/>
      <c r="EG1051" s="129"/>
      <c r="EH1051" s="129"/>
      <c r="EI1051" s="129"/>
      <c r="EJ1051" s="129"/>
      <c r="EK1051" s="129"/>
      <c r="EL1051" s="129"/>
      <c r="EM1051" s="129"/>
      <c r="EN1051" s="129"/>
      <c r="EO1051" s="129"/>
      <c r="EP1051" s="129"/>
      <c r="EQ1051" s="129"/>
      <c r="ER1051" s="129"/>
      <c r="ES1051" s="129"/>
      <c r="ET1051" s="129"/>
      <c r="EU1051" s="129"/>
      <c r="EV1051" s="129"/>
      <c r="EW1051" s="129"/>
    </row>
    <row r="1052" spans="1:153" ht="2.25" customHeight="1">
      <c r="A1052" s="50"/>
      <c r="B1052" s="321" t="s">
        <v>124</v>
      </c>
      <c r="C1052" s="322"/>
      <c r="D1052" s="322"/>
      <c r="E1052" s="322"/>
      <c r="F1052" s="322"/>
      <c r="G1052" s="322"/>
      <c r="H1052" s="322"/>
      <c r="I1052" s="322"/>
      <c r="J1052" s="322"/>
      <c r="K1052" s="322"/>
      <c r="L1052" s="322"/>
      <c r="M1052" s="322"/>
      <c r="N1052" s="322"/>
      <c r="O1052" s="322"/>
      <c r="P1052" s="322"/>
      <c r="Q1052" s="322"/>
      <c r="R1052" s="36"/>
      <c r="S1052" s="291"/>
      <c r="T1052" s="291"/>
      <c r="U1052" s="296"/>
      <c r="V1052" s="297"/>
      <c r="W1052" s="297"/>
      <c r="X1052" s="297"/>
      <c r="Y1052" s="297"/>
      <c r="Z1052" s="297"/>
      <c r="AA1052" s="297"/>
      <c r="AB1052" s="297"/>
      <c r="AC1052" s="297"/>
      <c r="AD1052" s="297"/>
      <c r="AE1052" s="297"/>
      <c r="AF1052" s="297"/>
      <c r="AG1052" s="117"/>
      <c r="AH1052" s="114"/>
      <c r="AI1052" s="296"/>
      <c r="AJ1052" s="297"/>
      <c r="AK1052" s="297"/>
      <c r="AL1052" s="297"/>
      <c r="AM1052" s="297"/>
      <c r="AN1052" s="297"/>
      <c r="AO1052" s="297"/>
      <c r="AP1052" s="297"/>
      <c r="AQ1052" s="297"/>
      <c r="AR1052" s="297"/>
      <c r="AS1052" s="297"/>
      <c r="AT1052" s="297"/>
      <c r="AU1052" s="117"/>
      <c r="AV1052" s="114"/>
      <c r="AW1052" s="297"/>
      <c r="AX1052" s="297"/>
      <c r="AY1052" s="297"/>
      <c r="AZ1052" s="297"/>
      <c r="BA1052" s="297"/>
      <c r="BB1052" s="297"/>
      <c r="BC1052" s="297"/>
      <c r="BD1052" s="297"/>
      <c r="BE1052" s="297"/>
      <c r="BF1052" s="297"/>
      <c r="BG1052" s="297"/>
      <c r="BH1052" s="297"/>
      <c r="BI1052" s="117"/>
      <c r="BJ1052" s="114"/>
      <c r="BK1052" s="200"/>
      <c r="BL1052" s="129"/>
      <c r="BM1052" s="160"/>
      <c r="BN1052" s="129"/>
      <c r="BO1052" s="129"/>
      <c r="BP1052" s="129"/>
      <c r="BQ1052" s="129"/>
      <c r="BR1052" s="129"/>
      <c r="BS1052" s="129"/>
      <c r="BT1052" s="129"/>
      <c r="BU1052" s="129"/>
      <c r="BV1052" s="129"/>
      <c r="BW1052" s="129"/>
      <c r="BX1052" s="129"/>
      <c r="BY1052" s="129"/>
      <c r="BZ1052" s="129"/>
      <c r="CA1052" s="129"/>
      <c r="CB1052" s="129"/>
      <c r="CC1052" s="129"/>
      <c r="CD1052" s="129"/>
      <c r="CE1052" s="129"/>
      <c r="CF1052" s="129"/>
      <c r="CG1052" s="129"/>
      <c r="CH1052" s="129"/>
      <c r="CI1052" s="129"/>
      <c r="CJ1052" s="129"/>
      <c r="CK1052" s="129"/>
      <c r="CL1052" s="129"/>
      <c r="CM1052" s="129"/>
      <c r="CN1052" s="129"/>
      <c r="CO1052" s="129"/>
      <c r="CP1052" s="129"/>
      <c r="CQ1052" s="129"/>
      <c r="CR1052" s="129"/>
      <c r="CS1052" s="129"/>
      <c r="CT1052" s="129"/>
      <c r="CU1052" s="129"/>
      <c r="CV1052" s="129"/>
      <c r="CW1052" s="129"/>
      <c r="CX1052" s="129"/>
      <c r="CY1052" s="129"/>
      <c r="CZ1052" s="129"/>
      <c r="DA1052" s="129"/>
      <c r="DB1052" s="129"/>
      <c r="DC1052" s="129"/>
      <c r="DD1052" s="129"/>
      <c r="DE1052" s="129"/>
      <c r="DF1052" s="129"/>
      <c r="DG1052" s="129"/>
      <c r="DH1052" s="129"/>
      <c r="DI1052" s="129"/>
      <c r="DJ1052" s="129"/>
      <c r="DK1052" s="129"/>
      <c r="DL1052" s="129"/>
      <c r="DM1052" s="129"/>
      <c r="DN1052" s="129"/>
      <c r="DO1052" s="129"/>
      <c r="DP1052" s="129"/>
      <c r="DQ1052" s="129"/>
      <c r="DR1052" s="129"/>
      <c r="DS1052" s="129"/>
      <c r="DT1052" s="129"/>
      <c r="DU1052" s="129"/>
      <c r="DV1052" s="129"/>
      <c r="DW1052" s="129"/>
      <c r="DX1052" s="129"/>
      <c r="DY1052" s="129"/>
      <c r="DZ1052" s="129"/>
      <c r="EA1052" s="129"/>
      <c r="EB1052" s="129"/>
      <c r="EC1052" s="129"/>
      <c r="ED1052" s="129"/>
      <c r="EE1052" s="129"/>
      <c r="EF1052" s="129"/>
      <c r="EG1052" s="129"/>
      <c r="EH1052" s="129"/>
      <c r="EI1052" s="129"/>
      <c r="EJ1052" s="129"/>
      <c r="EK1052" s="129"/>
      <c r="EL1052" s="129"/>
      <c r="EM1052" s="129"/>
      <c r="EN1052" s="129"/>
      <c r="EO1052" s="129"/>
      <c r="EP1052" s="129"/>
      <c r="EQ1052" s="129"/>
      <c r="ER1052" s="129"/>
      <c r="ES1052" s="129"/>
      <c r="ET1052" s="129"/>
      <c r="EU1052" s="129"/>
      <c r="EV1052" s="129"/>
      <c r="EW1052" s="129"/>
    </row>
    <row r="1053" spans="1:153" ht="19.5" customHeight="1">
      <c r="A1053" s="45"/>
      <c r="B1053" s="323"/>
      <c r="C1053" s="324"/>
      <c r="D1053" s="324"/>
      <c r="E1053" s="324"/>
      <c r="F1053" s="324"/>
      <c r="G1053" s="324"/>
      <c r="H1053" s="324"/>
      <c r="I1053" s="324"/>
      <c r="J1053" s="324"/>
      <c r="K1053" s="324"/>
      <c r="L1053" s="324"/>
      <c r="M1053" s="324"/>
      <c r="N1053" s="324"/>
      <c r="O1053" s="324"/>
      <c r="P1053" s="324"/>
      <c r="Q1053" s="324"/>
      <c r="R1053" s="310" t="s">
        <v>3424</v>
      </c>
      <c r="S1053" s="310"/>
      <c r="T1053" s="311"/>
      <c r="U1053" s="294"/>
      <c r="V1053" s="312"/>
      <c r="W1053" s="313"/>
      <c r="X1053" s="313"/>
      <c r="Y1053" s="313"/>
      <c r="Z1053" s="313"/>
      <c r="AA1053" s="313"/>
      <c r="AB1053" s="313"/>
      <c r="AC1053" s="313"/>
      <c r="AD1053" s="313"/>
      <c r="AE1053" s="313"/>
      <c r="AF1053" s="314"/>
      <c r="AG1053" s="120"/>
      <c r="AH1053" s="115" t="s">
        <v>6388</v>
      </c>
      <c r="AI1053" s="118"/>
      <c r="AJ1053" s="312"/>
      <c r="AK1053" s="313"/>
      <c r="AL1053" s="313"/>
      <c r="AM1053" s="313"/>
      <c r="AN1053" s="313"/>
      <c r="AO1053" s="313"/>
      <c r="AP1053" s="313"/>
      <c r="AQ1053" s="313"/>
      <c r="AR1053" s="313"/>
      <c r="AS1053" s="313"/>
      <c r="AT1053" s="314"/>
      <c r="AU1053" s="120"/>
      <c r="AV1053" s="115" t="s">
        <v>6389</v>
      </c>
      <c r="AW1053" s="119"/>
      <c r="AX1053" s="312"/>
      <c r="AY1053" s="313"/>
      <c r="AZ1053" s="313"/>
      <c r="BA1053" s="313"/>
      <c r="BB1053" s="313"/>
      <c r="BC1053" s="313"/>
      <c r="BD1053" s="313"/>
      <c r="BE1053" s="313"/>
      <c r="BF1053" s="313"/>
      <c r="BG1053" s="313"/>
      <c r="BH1053" s="314"/>
      <c r="BI1053" s="122"/>
      <c r="BJ1053" s="115" t="s">
        <v>2</v>
      </c>
      <c r="BK1053" s="200"/>
      <c r="BL1053" s="130" t="str">
        <f>IF(BM1053&lt;&gt;"","●","")</f>
        <v/>
      </c>
      <c r="BM1053" s="132" t="str">
        <f>IF(OR(AND(OR(V1053=0,V1053=""),OR(AJ1053&gt;0,AX1053&gt;0)),AND(OR(V1053&gt;0,AX1053&gt;0),OR(AJ1053=0,AJ1053="")),AND(OR(V1053&gt;0,AJ1053&gt;0),OR(AX1053=0,AX1053=""))),"「レセプト件数」、「算定日数」、「算定回数」のいずれかが「0」か「空白」となっていますが、それ以外が1以上となっています。正しいレセプト件数・算定日数・算定回数をご記入ください。",IF(OR(V1053&gt;AJ1053,V1053&gt;AX1053),"「算定日数」あるいは「算定回数」が「レセプト件数」よりも小さくなっています。算定レセプトにおける算定日数・算定回数をご記入ください。",IF(AJ1053&gt;AX1053,"「算定回数」が「算定日数」よりも小さくなっています。算定日数における算定回数をご記入ください。","")))</f>
        <v/>
      </c>
      <c r="BN1053" s="129"/>
      <c r="BO1053" s="129"/>
      <c r="BP1053" s="129"/>
      <c r="BQ1053" s="129"/>
      <c r="BR1053" s="129"/>
      <c r="BS1053" s="129"/>
      <c r="BT1053" s="129"/>
      <c r="BU1053" s="129"/>
      <c r="BV1053" s="129"/>
      <c r="BW1053" s="129"/>
      <c r="BX1053" s="129"/>
      <c r="BY1053" s="129"/>
      <c r="BZ1053" s="129"/>
      <c r="CA1053" s="129"/>
      <c r="CB1053" s="129"/>
      <c r="CC1053" s="129"/>
      <c r="CD1053" s="129"/>
      <c r="CE1053" s="129"/>
      <c r="CF1053" s="129"/>
      <c r="CG1053" s="129"/>
      <c r="CH1053" s="129"/>
      <c r="CI1053" s="129"/>
      <c r="CJ1053" s="129"/>
      <c r="CK1053" s="129"/>
      <c r="CL1053" s="129"/>
      <c r="CM1053" s="129"/>
      <c r="CN1053" s="129"/>
      <c r="CO1053" s="129"/>
      <c r="CP1053" s="129"/>
      <c r="CQ1053" s="129"/>
      <c r="CR1053" s="129"/>
      <c r="CS1053" s="129"/>
      <c r="CT1053" s="129"/>
      <c r="CU1053" s="129"/>
      <c r="CV1053" s="131"/>
      <c r="CW1053" s="131"/>
      <c r="CX1053" s="131"/>
      <c r="CY1053" s="129"/>
      <c r="CZ1053" s="129"/>
      <c r="DA1053" s="129"/>
      <c r="DB1053" s="129"/>
      <c r="DC1053" s="129"/>
      <c r="DD1053" s="129"/>
      <c r="DE1053" s="129"/>
      <c r="DF1053" s="129"/>
      <c r="DG1053" s="129"/>
      <c r="DH1053" s="129"/>
      <c r="DI1053" s="129"/>
      <c r="DJ1053" s="129"/>
      <c r="DK1053" s="129"/>
      <c r="DL1053" s="129"/>
      <c r="DM1053" s="129"/>
      <c r="DN1053" s="129"/>
      <c r="DO1053" s="129"/>
      <c r="DP1053" s="129"/>
      <c r="DQ1053" s="129"/>
      <c r="DR1053" s="129"/>
      <c r="DS1053" s="129"/>
      <c r="DT1053" s="129"/>
      <c r="DU1053" s="129"/>
      <c r="DV1053" s="129"/>
      <c r="DW1053" s="129"/>
      <c r="DX1053" s="129"/>
      <c r="DY1053" s="129"/>
      <c r="DZ1053" s="129"/>
      <c r="EA1053" s="129"/>
      <c r="EB1053" s="129"/>
      <c r="EC1053" s="129"/>
      <c r="ED1053" s="129"/>
      <c r="EE1053" s="129"/>
      <c r="EF1053" s="129"/>
      <c r="EG1053" s="129"/>
      <c r="EH1053" s="129"/>
      <c r="EI1053" s="129"/>
      <c r="EJ1053" s="129"/>
      <c r="EK1053" s="129"/>
      <c r="EL1053" s="129"/>
      <c r="EM1053" s="129"/>
      <c r="EN1053" s="129"/>
      <c r="EO1053" s="129"/>
      <c r="EP1053" s="129"/>
      <c r="EQ1053" s="129"/>
      <c r="ER1053" s="129"/>
      <c r="ES1053" s="129"/>
      <c r="ET1053" s="129"/>
      <c r="EU1053" s="129"/>
      <c r="EV1053" s="129"/>
      <c r="EW1053" s="129"/>
    </row>
    <row r="1054" spans="1:153" ht="2.25" customHeight="1" thickBot="1">
      <c r="A1054" s="45"/>
      <c r="B1054" s="325"/>
      <c r="C1054" s="326"/>
      <c r="D1054" s="326"/>
      <c r="E1054" s="326"/>
      <c r="F1054" s="326"/>
      <c r="G1054" s="326"/>
      <c r="H1054" s="326"/>
      <c r="I1054" s="326"/>
      <c r="J1054" s="326"/>
      <c r="K1054" s="326"/>
      <c r="L1054" s="326"/>
      <c r="M1054" s="326"/>
      <c r="N1054" s="326"/>
      <c r="O1054" s="326"/>
      <c r="P1054" s="326"/>
      <c r="Q1054" s="326"/>
      <c r="R1054" s="127"/>
      <c r="S1054" s="126"/>
      <c r="T1054" s="126"/>
      <c r="U1054" s="299"/>
      <c r="V1054" s="298"/>
      <c r="W1054" s="298"/>
      <c r="X1054" s="298"/>
      <c r="Y1054" s="298"/>
      <c r="Z1054" s="298"/>
      <c r="AA1054" s="298"/>
      <c r="AB1054" s="298"/>
      <c r="AC1054" s="298"/>
      <c r="AD1054" s="298"/>
      <c r="AE1054" s="298"/>
      <c r="AF1054" s="298"/>
      <c r="AG1054" s="121"/>
      <c r="AH1054" s="116"/>
      <c r="AI1054" s="299"/>
      <c r="AJ1054" s="298"/>
      <c r="AK1054" s="298"/>
      <c r="AL1054" s="298"/>
      <c r="AM1054" s="298"/>
      <c r="AN1054" s="298"/>
      <c r="AO1054" s="298"/>
      <c r="AP1054" s="298"/>
      <c r="AQ1054" s="298"/>
      <c r="AR1054" s="298"/>
      <c r="AS1054" s="298"/>
      <c r="AT1054" s="298"/>
      <c r="AU1054" s="121"/>
      <c r="AV1054" s="116"/>
      <c r="AW1054" s="298"/>
      <c r="AX1054" s="298"/>
      <c r="AY1054" s="298"/>
      <c r="AZ1054" s="298"/>
      <c r="BA1054" s="298"/>
      <c r="BB1054" s="298"/>
      <c r="BC1054" s="298"/>
      <c r="BD1054" s="298"/>
      <c r="BE1054" s="298"/>
      <c r="BF1054" s="298"/>
      <c r="BG1054" s="298"/>
      <c r="BH1054" s="298"/>
      <c r="BI1054" s="121"/>
      <c r="BJ1054" s="116"/>
      <c r="BK1054" s="200"/>
      <c r="BL1054" s="129"/>
      <c r="BM1054" s="160"/>
      <c r="BN1054" s="129"/>
      <c r="BO1054" s="129"/>
      <c r="BP1054" s="129"/>
      <c r="BQ1054" s="129"/>
      <c r="BR1054" s="129"/>
      <c r="BS1054" s="129"/>
      <c r="BT1054" s="129"/>
      <c r="BU1054" s="129"/>
      <c r="BV1054" s="129"/>
      <c r="BW1054" s="129"/>
      <c r="BX1054" s="129"/>
      <c r="BY1054" s="129"/>
      <c r="BZ1054" s="129"/>
      <c r="CA1054" s="129"/>
      <c r="CB1054" s="129"/>
      <c r="CC1054" s="129"/>
      <c r="CD1054" s="129"/>
      <c r="CE1054" s="129"/>
      <c r="CF1054" s="129"/>
      <c r="CG1054" s="129"/>
      <c r="CH1054" s="129"/>
      <c r="CI1054" s="129"/>
      <c r="CJ1054" s="129"/>
      <c r="CK1054" s="129"/>
      <c r="CL1054" s="129"/>
      <c r="CM1054" s="129"/>
      <c r="CN1054" s="129"/>
      <c r="CO1054" s="129"/>
      <c r="CP1054" s="129"/>
      <c r="CQ1054" s="129"/>
      <c r="CR1054" s="129"/>
      <c r="CS1054" s="129"/>
      <c r="CT1054" s="129"/>
      <c r="CU1054" s="129"/>
      <c r="CV1054" s="129"/>
      <c r="CW1054" s="129"/>
      <c r="CX1054" s="129"/>
      <c r="CY1054" s="129"/>
      <c r="CZ1054" s="129"/>
      <c r="DA1054" s="129"/>
      <c r="DB1054" s="129"/>
      <c r="DC1054" s="129"/>
      <c r="DD1054" s="129"/>
      <c r="DE1054" s="129"/>
      <c r="DF1054" s="129"/>
      <c r="DG1054" s="129"/>
      <c r="DH1054" s="129"/>
      <c r="DI1054" s="129"/>
      <c r="DJ1054" s="129"/>
      <c r="DK1054" s="129"/>
      <c r="DL1054" s="129"/>
      <c r="DM1054" s="129"/>
      <c r="DN1054" s="129"/>
      <c r="DO1054" s="129"/>
      <c r="DP1054" s="129"/>
      <c r="DQ1054" s="129"/>
      <c r="DR1054" s="129"/>
      <c r="DS1054" s="129"/>
      <c r="DT1054" s="129"/>
      <c r="DU1054" s="129"/>
      <c r="DV1054" s="129"/>
      <c r="DW1054" s="129"/>
      <c r="DX1054" s="129"/>
      <c r="DY1054" s="129"/>
      <c r="DZ1054" s="129"/>
      <c r="EA1054" s="129"/>
      <c r="EB1054" s="129"/>
      <c r="EC1054" s="129"/>
      <c r="ED1054" s="129"/>
      <c r="EE1054" s="129"/>
      <c r="EF1054" s="129"/>
      <c r="EG1054" s="129"/>
      <c r="EH1054" s="129"/>
      <c r="EI1054" s="129"/>
      <c r="EJ1054" s="129"/>
      <c r="EK1054" s="129"/>
      <c r="EL1054" s="129"/>
      <c r="EM1054" s="129"/>
      <c r="EN1054" s="129"/>
      <c r="EO1054" s="129"/>
      <c r="EP1054" s="129"/>
      <c r="EQ1054" s="129"/>
      <c r="ER1054" s="129"/>
      <c r="ES1054" s="129"/>
      <c r="ET1054" s="129"/>
      <c r="EU1054" s="129"/>
      <c r="EV1054" s="129"/>
      <c r="EW1054" s="129"/>
    </row>
    <row r="1055" spans="1:153" ht="2.25" customHeight="1">
      <c r="A1055" s="50"/>
      <c r="B1055" s="321" t="s">
        <v>3087</v>
      </c>
      <c r="C1055" s="322"/>
      <c r="D1055" s="322"/>
      <c r="E1055" s="322"/>
      <c r="F1055" s="322"/>
      <c r="G1055" s="322"/>
      <c r="H1055" s="322"/>
      <c r="I1055" s="322"/>
      <c r="J1055" s="322"/>
      <c r="K1055" s="322"/>
      <c r="L1055" s="322"/>
      <c r="M1055" s="322"/>
      <c r="N1055" s="322"/>
      <c r="O1055" s="322"/>
      <c r="P1055" s="322"/>
      <c r="Q1055" s="322"/>
      <c r="R1055" s="36"/>
      <c r="S1055" s="291"/>
      <c r="T1055" s="291"/>
      <c r="U1055" s="296"/>
      <c r="V1055" s="297"/>
      <c r="W1055" s="297"/>
      <c r="X1055" s="297"/>
      <c r="Y1055" s="297"/>
      <c r="Z1055" s="297"/>
      <c r="AA1055" s="297"/>
      <c r="AB1055" s="297"/>
      <c r="AC1055" s="297"/>
      <c r="AD1055" s="297"/>
      <c r="AE1055" s="297"/>
      <c r="AF1055" s="297"/>
      <c r="AG1055" s="117"/>
      <c r="AH1055" s="114"/>
      <c r="AI1055" s="296"/>
      <c r="AJ1055" s="297"/>
      <c r="AK1055" s="297"/>
      <c r="AL1055" s="297"/>
      <c r="AM1055" s="297"/>
      <c r="AN1055" s="297"/>
      <c r="AO1055" s="297"/>
      <c r="AP1055" s="297"/>
      <c r="AQ1055" s="297"/>
      <c r="AR1055" s="297"/>
      <c r="AS1055" s="297"/>
      <c r="AT1055" s="297"/>
      <c r="AU1055" s="117"/>
      <c r="AV1055" s="114"/>
      <c r="AW1055" s="297"/>
      <c r="AX1055" s="297"/>
      <c r="AY1055" s="297"/>
      <c r="AZ1055" s="297"/>
      <c r="BA1055" s="297"/>
      <c r="BB1055" s="297"/>
      <c r="BC1055" s="297"/>
      <c r="BD1055" s="297"/>
      <c r="BE1055" s="297"/>
      <c r="BF1055" s="297"/>
      <c r="BG1055" s="297"/>
      <c r="BH1055" s="297"/>
      <c r="BI1055" s="117"/>
      <c r="BJ1055" s="114"/>
      <c r="BK1055" s="200"/>
      <c r="BL1055" s="129"/>
      <c r="BM1055" s="160"/>
      <c r="BN1055" s="129"/>
      <c r="BO1055" s="129"/>
      <c r="BP1055" s="129"/>
      <c r="BQ1055" s="129"/>
      <c r="BR1055" s="129"/>
      <c r="BS1055" s="129"/>
      <c r="BT1055" s="129"/>
      <c r="BU1055" s="129"/>
      <c r="BV1055" s="129"/>
      <c r="BW1055" s="129"/>
      <c r="BX1055" s="129"/>
      <c r="BY1055" s="129"/>
      <c r="BZ1055" s="129"/>
      <c r="CA1055" s="129"/>
      <c r="CB1055" s="129"/>
      <c r="CC1055" s="129"/>
      <c r="CD1055" s="129"/>
      <c r="CE1055" s="129"/>
      <c r="CF1055" s="129"/>
      <c r="CG1055" s="129"/>
      <c r="CH1055" s="129"/>
      <c r="CI1055" s="129"/>
      <c r="CJ1055" s="129"/>
      <c r="CK1055" s="129"/>
      <c r="CL1055" s="129"/>
      <c r="CM1055" s="129"/>
      <c r="CN1055" s="129"/>
      <c r="CO1055" s="129"/>
      <c r="CP1055" s="129"/>
      <c r="CQ1055" s="129"/>
      <c r="CR1055" s="129"/>
      <c r="CS1055" s="129"/>
      <c r="CT1055" s="129"/>
      <c r="CU1055" s="129"/>
      <c r="CV1055" s="129"/>
      <c r="CW1055" s="129"/>
      <c r="CX1055" s="129"/>
      <c r="CY1055" s="129"/>
      <c r="CZ1055" s="129"/>
      <c r="DA1055" s="129"/>
      <c r="DB1055" s="129"/>
      <c r="DC1055" s="129"/>
      <c r="DD1055" s="129"/>
      <c r="DE1055" s="129"/>
      <c r="DF1055" s="129"/>
      <c r="DG1055" s="129"/>
      <c r="DH1055" s="129"/>
      <c r="DI1055" s="129"/>
      <c r="DJ1055" s="129"/>
      <c r="DK1055" s="129"/>
      <c r="DL1055" s="129"/>
      <c r="DM1055" s="129"/>
      <c r="DN1055" s="129"/>
      <c r="DO1055" s="129"/>
      <c r="DP1055" s="129"/>
      <c r="DQ1055" s="129"/>
      <c r="DR1055" s="129"/>
      <c r="DS1055" s="129"/>
      <c r="DT1055" s="129"/>
      <c r="DU1055" s="129"/>
      <c r="DV1055" s="129"/>
      <c r="DW1055" s="129"/>
      <c r="DX1055" s="129"/>
      <c r="DY1055" s="129"/>
      <c r="DZ1055" s="129"/>
      <c r="EA1055" s="129"/>
      <c r="EB1055" s="129"/>
      <c r="EC1055" s="129"/>
      <c r="ED1055" s="129"/>
      <c r="EE1055" s="129"/>
      <c r="EF1055" s="129"/>
      <c r="EG1055" s="129"/>
      <c r="EH1055" s="129"/>
      <c r="EI1055" s="129"/>
      <c r="EJ1055" s="129"/>
      <c r="EK1055" s="129"/>
      <c r="EL1055" s="129"/>
      <c r="EM1055" s="129"/>
      <c r="EN1055" s="129"/>
      <c r="EO1055" s="129"/>
      <c r="EP1055" s="129"/>
      <c r="EQ1055" s="129"/>
      <c r="ER1055" s="129"/>
      <c r="ES1055" s="129"/>
      <c r="ET1055" s="129"/>
      <c r="EU1055" s="129"/>
      <c r="EV1055" s="129"/>
      <c r="EW1055" s="129"/>
    </row>
    <row r="1056" spans="1:153" ht="19.5" customHeight="1">
      <c r="A1056" s="45"/>
      <c r="B1056" s="323"/>
      <c r="C1056" s="324"/>
      <c r="D1056" s="324"/>
      <c r="E1056" s="324"/>
      <c r="F1056" s="324"/>
      <c r="G1056" s="324"/>
      <c r="H1056" s="324"/>
      <c r="I1056" s="324"/>
      <c r="J1056" s="324"/>
      <c r="K1056" s="324"/>
      <c r="L1056" s="324"/>
      <c r="M1056" s="324"/>
      <c r="N1056" s="324"/>
      <c r="O1056" s="324"/>
      <c r="P1056" s="324"/>
      <c r="Q1056" s="324"/>
      <c r="R1056" s="310" t="s">
        <v>3425</v>
      </c>
      <c r="S1056" s="310"/>
      <c r="T1056" s="311"/>
      <c r="U1056" s="294"/>
      <c r="V1056" s="312"/>
      <c r="W1056" s="313"/>
      <c r="X1056" s="313"/>
      <c r="Y1056" s="313"/>
      <c r="Z1056" s="313"/>
      <c r="AA1056" s="313"/>
      <c r="AB1056" s="313"/>
      <c r="AC1056" s="313"/>
      <c r="AD1056" s="313"/>
      <c r="AE1056" s="313"/>
      <c r="AF1056" s="314"/>
      <c r="AG1056" s="120"/>
      <c r="AH1056" s="115" t="s">
        <v>6388</v>
      </c>
      <c r="AI1056" s="118"/>
      <c r="AJ1056" s="312"/>
      <c r="AK1056" s="313"/>
      <c r="AL1056" s="313"/>
      <c r="AM1056" s="313"/>
      <c r="AN1056" s="313"/>
      <c r="AO1056" s="313"/>
      <c r="AP1056" s="313"/>
      <c r="AQ1056" s="313"/>
      <c r="AR1056" s="313"/>
      <c r="AS1056" s="313"/>
      <c r="AT1056" s="314"/>
      <c r="AU1056" s="120"/>
      <c r="AV1056" s="115" t="s">
        <v>6389</v>
      </c>
      <c r="AW1056" s="119"/>
      <c r="AX1056" s="312"/>
      <c r="AY1056" s="313"/>
      <c r="AZ1056" s="313"/>
      <c r="BA1056" s="313"/>
      <c r="BB1056" s="313"/>
      <c r="BC1056" s="313"/>
      <c r="BD1056" s="313"/>
      <c r="BE1056" s="313"/>
      <c r="BF1056" s="313"/>
      <c r="BG1056" s="313"/>
      <c r="BH1056" s="314"/>
      <c r="BI1056" s="122"/>
      <c r="BJ1056" s="115" t="s">
        <v>2</v>
      </c>
      <c r="BK1056" s="200"/>
      <c r="BL1056" s="130" t="str">
        <f>IF(BM1056&lt;&gt;"","●","")</f>
        <v/>
      </c>
      <c r="BM1056" s="132" t="str">
        <f>IF(OR(AND(OR(V1056=0,V1056=""),OR(AJ1056&gt;0,AX1056&gt;0)),AND(OR(V1056&gt;0,AX1056&gt;0),OR(AJ1056=0,AJ1056="")),AND(OR(V1056&gt;0,AJ1056&gt;0),OR(AX1056=0,AX1056=""))),"「レセプト件数」、「算定日数」、「算定回数」のいずれかが「0」か「空白」となっていますが、それ以外が1以上となっています。正しいレセプト件数・算定日数・算定回数をご記入ください。",IF(OR(V1056&gt;AJ1056,V1056&gt;AX1056),"「算定日数」あるいは「算定回数」が「レセプト件数」よりも小さくなっています。算定レセプトにおける算定日数・算定回数をご記入ください。",IF(AJ1056&gt;AX1056,"「算定回数」が「算定日数」よりも小さくなっています。算定日数における算定回数をご記入ください。","")))</f>
        <v/>
      </c>
      <c r="BN1056" s="129"/>
      <c r="BO1056" s="129"/>
      <c r="BP1056" s="129"/>
      <c r="BQ1056" s="129"/>
      <c r="BR1056" s="129"/>
      <c r="BS1056" s="129"/>
      <c r="BT1056" s="129"/>
      <c r="BU1056" s="129"/>
      <c r="BV1056" s="129"/>
      <c r="BW1056" s="129"/>
      <c r="BX1056" s="129"/>
      <c r="BY1056" s="129"/>
      <c r="BZ1056" s="129"/>
      <c r="CA1056" s="129"/>
      <c r="CB1056" s="129"/>
      <c r="CC1056" s="129"/>
      <c r="CD1056" s="129"/>
      <c r="CE1056" s="129"/>
      <c r="CF1056" s="129"/>
      <c r="CG1056" s="129"/>
      <c r="CH1056" s="129"/>
      <c r="CI1056" s="129"/>
      <c r="CJ1056" s="129"/>
      <c r="CK1056" s="129"/>
      <c r="CL1056" s="129"/>
      <c r="CM1056" s="129"/>
      <c r="CN1056" s="129"/>
      <c r="CO1056" s="129"/>
      <c r="CP1056" s="129"/>
      <c r="CQ1056" s="129"/>
      <c r="CR1056" s="129"/>
      <c r="CS1056" s="129"/>
      <c r="CT1056" s="129"/>
      <c r="CU1056" s="129"/>
      <c r="CV1056" s="131"/>
      <c r="CW1056" s="131"/>
      <c r="CX1056" s="131"/>
      <c r="CY1056" s="129"/>
      <c r="CZ1056" s="129"/>
      <c r="DA1056" s="129"/>
      <c r="DB1056" s="129"/>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129"/>
      <c r="DW1056" s="129"/>
      <c r="DX1056" s="129"/>
      <c r="DY1056" s="129"/>
      <c r="DZ1056" s="129"/>
      <c r="EA1056" s="129"/>
      <c r="EB1056" s="129"/>
      <c r="EC1056" s="129"/>
      <c r="ED1056" s="129"/>
      <c r="EE1056" s="129"/>
      <c r="EF1056" s="129"/>
      <c r="EG1056" s="129"/>
      <c r="EH1056" s="129"/>
      <c r="EI1056" s="129"/>
      <c r="EJ1056" s="129"/>
      <c r="EK1056" s="129"/>
      <c r="EL1056" s="129"/>
      <c r="EM1056" s="129"/>
      <c r="EN1056" s="129"/>
      <c r="EO1056" s="129"/>
      <c r="EP1056" s="129"/>
      <c r="EQ1056" s="129"/>
      <c r="ER1056" s="129"/>
      <c r="ES1056" s="129"/>
      <c r="ET1056" s="129"/>
      <c r="EU1056" s="129"/>
      <c r="EV1056" s="129"/>
      <c r="EW1056" s="129"/>
    </row>
    <row r="1057" spans="1:153" ht="2.25" customHeight="1" thickBot="1">
      <c r="A1057" s="45"/>
      <c r="B1057" s="325"/>
      <c r="C1057" s="326"/>
      <c r="D1057" s="326"/>
      <c r="E1057" s="326"/>
      <c r="F1057" s="326"/>
      <c r="G1057" s="326"/>
      <c r="H1057" s="326"/>
      <c r="I1057" s="326"/>
      <c r="J1057" s="326"/>
      <c r="K1057" s="326"/>
      <c r="L1057" s="326"/>
      <c r="M1057" s="326"/>
      <c r="N1057" s="326"/>
      <c r="O1057" s="326"/>
      <c r="P1057" s="326"/>
      <c r="Q1057" s="326"/>
      <c r="R1057" s="127"/>
      <c r="S1057" s="126"/>
      <c r="T1057" s="126"/>
      <c r="U1057" s="299"/>
      <c r="V1057" s="298"/>
      <c r="W1057" s="298"/>
      <c r="X1057" s="298"/>
      <c r="Y1057" s="298"/>
      <c r="Z1057" s="298"/>
      <c r="AA1057" s="298"/>
      <c r="AB1057" s="298"/>
      <c r="AC1057" s="298"/>
      <c r="AD1057" s="298"/>
      <c r="AE1057" s="298"/>
      <c r="AF1057" s="298"/>
      <c r="AG1057" s="121"/>
      <c r="AH1057" s="116"/>
      <c r="AI1057" s="299"/>
      <c r="AJ1057" s="298"/>
      <c r="AK1057" s="298"/>
      <c r="AL1057" s="298"/>
      <c r="AM1057" s="298"/>
      <c r="AN1057" s="298"/>
      <c r="AO1057" s="298"/>
      <c r="AP1057" s="298"/>
      <c r="AQ1057" s="298"/>
      <c r="AR1057" s="298"/>
      <c r="AS1057" s="298"/>
      <c r="AT1057" s="298"/>
      <c r="AU1057" s="121"/>
      <c r="AV1057" s="116"/>
      <c r="AW1057" s="298"/>
      <c r="AX1057" s="298"/>
      <c r="AY1057" s="298"/>
      <c r="AZ1057" s="298"/>
      <c r="BA1057" s="298"/>
      <c r="BB1057" s="298"/>
      <c r="BC1057" s="298"/>
      <c r="BD1057" s="298"/>
      <c r="BE1057" s="298"/>
      <c r="BF1057" s="298"/>
      <c r="BG1057" s="298"/>
      <c r="BH1057" s="298"/>
      <c r="BI1057" s="121"/>
      <c r="BJ1057" s="116"/>
      <c r="BK1057" s="200"/>
      <c r="BL1057" s="129"/>
      <c r="BM1057" s="160"/>
      <c r="BN1057" s="129"/>
      <c r="BO1057" s="129"/>
      <c r="BP1057" s="129"/>
      <c r="BQ1057" s="129"/>
      <c r="BR1057" s="129"/>
      <c r="BS1057" s="129"/>
      <c r="BT1057" s="129"/>
      <c r="BU1057" s="129"/>
      <c r="BV1057" s="129"/>
      <c r="BW1057" s="129"/>
      <c r="BX1057" s="129"/>
      <c r="BY1057" s="129"/>
      <c r="BZ1057" s="129"/>
      <c r="CA1057" s="129"/>
      <c r="CB1057" s="129"/>
      <c r="CC1057" s="129"/>
      <c r="CD1057" s="129"/>
      <c r="CE1057" s="129"/>
      <c r="CF1057" s="129"/>
      <c r="CG1057" s="129"/>
      <c r="CH1057" s="129"/>
      <c r="CI1057" s="129"/>
      <c r="CJ1057" s="129"/>
      <c r="CK1057" s="129"/>
      <c r="CL1057" s="129"/>
      <c r="CM1057" s="129"/>
      <c r="CN1057" s="129"/>
      <c r="CO1057" s="129"/>
      <c r="CP1057" s="129"/>
      <c r="CQ1057" s="129"/>
      <c r="CR1057" s="129"/>
      <c r="CS1057" s="129"/>
      <c r="CT1057" s="129"/>
      <c r="CU1057" s="129"/>
      <c r="CV1057" s="129"/>
      <c r="CW1057" s="129"/>
      <c r="CX1057" s="129"/>
      <c r="CY1057" s="129"/>
      <c r="CZ1057" s="129"/>
      <c r="DA1057" s="129"/>
      <c r="DB1057" s="129"/>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129"/>
      <c r="DW1057" s="129"/>
      <c r="DX1057" s="129"/>
      <c r="DY1057" s="129"/>
      <c r="DZ1057" s="129"/>
      <c r="EA1057" s="129"/>
      <c r="EB1057" s="129"/>
      <c r="EC1057" s="129"/>
      <c r="ED1057" s="129"/>
      <c r="EE1057" s="129"/>
      <c r="EF1057" s="129"/>
      <c r="EG1057" s="129"/>
      <c r="EH1057" s="129"/>
      <c r="EI1057" s="129"/>
      <c r="EJ1057" s="129"/>
      <c r="EK1057" s="129"/>
      <c r="EL1057" s="129"/>
      <c r="EM1057" s="129"/>
      <c r="EN1057" s="129"/>
      <c r="EO1057" s="129"/>
      <c r="EP1057" s="129"/>
      <c r="EQ1057" s="129"/>
      <c r="ER1057" s="129"/>
      <c r="ES1057" s="129"/>
      <c r="ET1057" s="129"/>
      <c r="EU1057" s="129"/>
      <c r="EV1057" s="129"/>
      <c r="EW1057" s="129"/>
    </row>
    <row r="1058" spans="1:153" ht="2.25" customHeight="1">
      <c r="A1058" s="50"/>
      <c r="B1058" s="365" t="s">
        <v>202</v>
      </c>
      <c r="C1058" s="366"/>
      <c r="D1058" s="366"/>
      <c r="E1058" s="366"/>
      <c r="F1058" s="366"/>
      <c r="G1058" s="366"/>
      <c r="H1058" s="366"/>
      <c r="I1058" s="366"/>
      <c r="J1058" s="366"/>
      <c r="K1058" s="366"/>
      <c r="L1058" s="366"/>
      <c r="M1058" s="366"/>
      <c r="N1058" s="366"/>
      <c r="O1058" s="366"/>
      <c r="P1058" s="366"/>
      <c r="Q1058" s="366"/>
      <c r="R1058" s="36"/>
      <c r="S1058" s="291"/>
      <c r="T1058" s="61"/>
      <c r="U1058" s="296"/>
      <c r="V1058" s="297"/>
      <c r="W1058" s="297"/>
      <c r="X1058" s="297"/>
      <c r="Y1058" s="297"/>
      <c r="Z1058" s="297"/>
      <c r="AA1058" s="297"/>
      <c r="AB1058" s="297"/>
      <c r="AC1058" s="297"/>
      <c r="AD1058" s="297"/>
      <c r="AE1058" s="297"/>
      <c r="AF1058" s="297"/>
      <c r="AG1058" s="117"/>
      <c r="AH1058" s="114"/>
      <c r="AI1058" s="371"/>
      <c r="AJ1058" s="372"/>
      <c r="AK1058" s="372"/>
      <c r="AL1058" s="372"/>
      <c r="AM1058" s="372"/>
      <c r="AN1058" s="372"/>
      <c r="AO1058" s="372"/>
      <c r="AP1058" s="372"/>
      <c r="AQ1058" s="372"/>
      <c r="AR1058" s="372"/>
      <c r="AS1058" s="372"/>
      <c r="AT1058" s="372"/>
      <c r="AU1058" s="372"/>
      <c r="AV1058" s="373"/>
      <c r="AW1058" s="297"/>
      <c r="AX1058" s="297"/>
      <c r="AY1058" s="297"/>
      <c r="AZ1058" s="297"/>
      <c r="BA1058" s="297"/>
      <c r="BB1058" s="297"/>
      <c r="BC1058" s="297"/>
      <c r="BD1058" s="297"/>
      <c r="BE1058" s="297"/>
      <c r="BF1058" s="297"/>
      <c r="BG1058" s="297"/>
      <c r="BH1058" s="297"/>
      <c r="BI1058" s="117"/>
      <c r="BJ1058" s="114"/>
      <c r="BK1058" s="200"/>
      <c r="BL1058" s="129"/>
      <c r="BM1058" s="160"/>
      <c r="BN1058" s="129"/>
      <c r="BO1058" s="129"/>
      <c r="BP1058" s="129"/>
      <c r="BQ1058" s="129"/>
      <c r="BR1058" s="129"/>
      <c r="BS1058" s="129"/>
      <c r="BT1058" s="129"/>
      <c r="BU1058" s="129"/>
      <c r="BV1058" s="129"/>
      <c r="BW1058" s="129"/>
      <c r="BX1058" s="129"/>
      <c r="BY1058" s="129"/>
      <c r="BZ1058" s="129"/>
      <c r="CA1058" s="129"/>
      <c r="CB1058" s="129"/>
      <c r="CC1058" s="129"/>
      <c r="CD1058" s="129"/>
      <c r="CE1058" s="129"/>
      <c r="CF1058" s="129"/>
      <c r="CG1058" s="129"/>
      <c r="CH1058" s="129"/>
      <c r="CI1058" s="129"/>
      <c r="CJ1058" s="129"/>
      <c r="CK1058" s="129"/>
      <c r="CL1058" s="129"/>
      <c r="CM1058" s="129"/>
      <c r="CN1058" s="129"/>
      <c r="CO1058" s="129"/>
      <c r="CP1058" s="129"/>
      <c r="CQ1058" s="129"/>
      <c r="CR1058" s="129"/>
      <c r="CS1058" s="129"/>
      <c r="CT1058" s="129"/>
      <c r="CU1058" s="129"/>
      <c r="CV1058" s="129"/>
      <c r="CW1058" s="129"/>
      <c r="CX1058" s="129"/>
      <c r="CY1058" s="129"/>
      <c r="CZ1058" s="129"/>
      <c r="DA1058" s="129"/>
      <c r="DB1058" s="129"/>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129"/>
      <c r="DW1058" s="129"/>
      <c r="DX1058" s="129"/>
      <c r="DY1058" s="129"/>
      <c r="DZ1058" s="129"/>
      <c r="EA1058" s="129"/>
      <c r="EB1058" s="129"/>
      <c r="EC1058" s="129"/>
      <c r="ED1058" s="129"/>
      <c r="EE1058" s="129"/>
      <c r="EF1058" s="129"/>
      <c r="EG1058" s="129"/>
      <c r="EH1058" s="129"/>
      <c r="EI1058" s="129"/>
      <c r="EJ1058" s="129"/>
      <c r="EK1058" s="129"/>
      <c r="EL1058" s="129"/>
      <c r="EM1058" s="129"/>
      <c r="EN1058" s="129"/>
      <c r="EO1058" s="129"/>
      <c r="EP1058" s="129"/>
      <c r="EQ1058" s="129"/>
      <c r="ER1058" s="129"/>
      <c r="ES1058" s="129"/>
      <c r="ET1058" s="129"/>
      <c r="EU1058" s="129"/>
      <c r="EV1058" s="129"/>
      <c r="EW1058" s="129"/>
    </row>
    <row r="1059" spans="1:153" ht="19.5" customHeight="1">
      <c r="A1059" s="45"/>
      <c r="B1059" s="367"/>
      <c r="C1059" s="368"/>
      <c r="D1059" s="368"/>
      <c r="E1059" s="368"/>
      <c r="F1059" s="368"/>
      <c r="G1059" s="368"/>
      <c r="H1059" s="368"/>
      <c r="I1059" s="368"/>
      <c r="J1059" s="368"/>
      <c r="K1059" s="368"/>
      <c r="L1059" s="368"/>
      <c r="M1059" s="368"/>
      <c r="N1059" s="368"/>
      <c r="O1059" s="368"/>
      <c r="P1059" s="368"/>
      <c r="Q1059" s="368"/>
      <c r="R1059" s="310" t="s">
        <v>3426</v>
      </c>
      <c r="S1059" s="310"/>
      <c r="T1059" s="311"/>
      <c r="U1059" s="294"/>
      <c r="V1059" s="312"/>
      <c r="W1059" s="313"/>
      <c r="X1059" s="313"/>
      <c r="Y1059" s="313"/>
      <c r="Z1059" s="313"/>
      <c r="AA1059" s="313"/>
      <c r="AB1059" s="313"/>
      <c r="AC1059" s="313"/>
      <c r="AD1059" s="313"/>
      <c r="AE1059" s="313"/>
      <c r="AF1059" s="314"/>
      <c r="AG1059" s="122"/>
      <c r="AH1059" s="115" t="s">
        <v>0</v>
      </c>
      <c r="AI1059" s="307"/>
      <c r="AJ1059" s="308"/>
      <c r="AK1059" s="308"/>
      <c r="AL1059" s="308"/>
      <c r="AM1059" s="308"/>
      <c r="AN1059" s="308"/>
      <c r="AO1059" s="308"/>
      <c r="AP1059" s="308"/>
      <c r="AQ1059" s="308"/>
      <c r="AR1059" s="308"/>
      <c r="AS1059" s="308"/>
      <c r="AT1059" s="308"/>
      <c r="AU1059" s="308"/>
      <c r="AV1059" s="327"/>
      <c r="AW1059" s="295"/>
      <c r="AX1059" s="312"/>
      <c r="AY1059" s="313"/>
      <c r="AZ1059" s="313"/>
      <c r="BA1059" s="313"/>
      <c r="BB1059" s="313"/>
      <c r="BC1059" s="313"/>
      <c r="BD1059" s="313"/>
      <c r="BE1059" s="313"/>
      <c r="BF1059" s="313"/>
      <c r="BG1059" s="313"/>
      <c r="BH1059" s="314"/>
      <c r="BI1059" s="122"/>
      <c r="BJ1059" s="115" t="s">
        <v>2</v>
      </c>
      <c r="BK1059" s="200"/>
      <c r="BL1059" s="130" t="str">
        <f>IF(BM1059&lt;&gt;"","●","")</f>
        <v/>
      </c>
      <c r="BM1059" s="132" t="str">
        <f>IF(OR(AND(OR(V1059=0,V1059=""),AX1059&gt;0),AND(V1059&gt;0,OR(AX1059=0,AX1059=""))),"「レセプト件数」、「算定回数」のいずれかが「0」か「空白」となっていますが、それ以外が1以上となっています。正しいレセプト件数・算定回数をご記入ください。",IF(OR(V1059&gt;AX1059),"「算定回数」が「レセプト件数」よりも小さくなっています。算定レセプトにおける算定回数をご記入ください。",""))</f>
        <v/>
      </c>
      <c r="BN1059" s="129"/>
      <c r="BO1059" s="129"/>
      <c r="BP1059" s="129"/>
      <c r="BQ1059" s="129"/>
      <c r="BR1059" s="129"/>
      <c r="BS1059" s="129"/>
      <c r="BT1059" s="129"/>
      <c r="BU1059" s="129"/>
      <c r="BV1059" s="129"/>
      <c r="BW1059" s="129"/>
      <c r="BX1059" s="129"/>
      <c r="BY1059" s="129"/>
      <c r="BZ1059" s="129"/>
      <c r="CA1059" s="129"/>
      <c r="CB1059" s="129"/>
      <c r="CC1059" s="129"/>
      <c r="CD1059" s="129"/>
      <c r="CE1059" s="129"/>
      <c r="CF1059" s="129"/>
      <c r="CG1059" s="129"/>
      <c r="CH1059" s="129"/>
      <c r="CI1059" s="129"/>
      <c r="CJ1059" s="129"/>
      <c r="CK1059" s="129"/>
      <c r="CL1059" s="129"/>
      <c r="CM1059" s="129"/>
      <c r="CN1059" s="129"/>
      <c r="CO1059" s="129"/>
      <c r="CP1059" s="129"/>
      <c r="CQ1059" s="129"/>
      <c r="CR1059" s="129"/>
      <c r="CS1059" s="129"/>
      <c r="CT1059" s="129"/>
      <c r="CU1059" s="129"/>
      <c r="CV1059" s="131"/>
      <c r="CW1059" s="131"/>
      <c r="CX1059" s="131"/>
      <c r="CY1059" s="129"/>
      <c r="CZ1059" s="129"/>
      <c r="DA1059" s="129"/>
      <c r="DB1059" s="129"/>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129"/>
      <c r="DW1059" s="129"/>
      <c r="DX1059" s="129"/>
      <c r="DY1059" s="129"/>
      <c r="DZ1059" s="129"/>
      <c r="EA1059" s="129"/>
      <c r="EB1059" s="129"/>
      <c r="EC1059" s="129"/>
      <c r="ED1059" s="129"/>
      <c r="EE1059" s="129"/>
      <c r="EF1059" s="129"/>
      <c r="EG1059" s="129"/>
      <c r="EH1059" s="129"/>
      <c r="EI1059" s="129"/>
      <c r="EJ1059" s="129"/>
      <c r="EK1059" s="129"/>
      <c r="EL1059" s="129"/>
      <c r="EM1059" s="129"/>
      <c r="EN1059" s="129"/>
      <c r="EO1059" s="129"/>
      <c r="EP1059" s="129"/>
      <c r="EQ1059" s="129"/>
      <c r="ER1059" s="129"/>
      <c r="ES1059" s="129"/>
      <c r="ET1059" s="129"/>
      <c r="EU1059" s="129"/>
      <c r="EV1059" s="129"/>
      <c r="EW1059" s="129"/>
    </row>
    <row r="1060" spans="1:153" ht="2.25" customHeight="1" thickBot="1">
      <c r="A1060" s="47"/>
      <c r="B1060" s="369"/>
      <c r="C1060" s="370"/>
      <c r="D1060" s="370"/>
      <c r="E1060" s="370"/>
      <c r="F1060" s="370"/>
      <c r="G1060" s="370"/>
      <c r="H1060" s="370"/>
      <c r="I1060" s="370"/>
      <c r="J1060" s="370"/>
      <c r="K1060" s="370"/>
      <c r="L1060" s="370"/>
      <c r="M1060" s="370"/>
      <c r="N1060" s="370"/>
      <c r="O1060" s="370"/>
      <c r="P1060" s="370"/>
      <c r="Q1060" s="370"/>
      <c r="R1060" s="127"/>
      <c r="S1060" s="127"/>
      <c r="T1060" s="128"/>
      <c r="U1060" s="299"/>
      <c r="V1060" s="298"/>
      <c r="W1060" s="298"/>
      <c r="X1060" s="298"/>
      <c r="Y1060" s="298"/>
      <c r="Z1060" s="298"/>
      <c r="AA1060" s="298"/>
      <c r="AB1060" s="298"/>
      <c r="AC1060" s="298"/>
      <c r="AD1060" s="298"/>
      <c r="AE1060" s="298"/>
      <c r="AF1060" s="298"/>
      <c r="AG1060" s="121"/>
      <c r="AH1060" s="116"/>
      <c r="AI1060" s="307"/>
      <c r="AJ1060" s="308"/>
      <c r="AK1060" s="308"/>
      <c r="AL1060" s="308"/>
      <c r="AM1060" s="308"/>
      <c r="AN1060" s="308"/>
      <c r="AO1060" s="308"/>
      <c r="AP1060" s="308"/>
      <c r="AQ1060" s="308"/>
      <c r="AR1060" s="308"/>
      <c r="AS1060" s="308"/>
      <c r="AT1060" s="308"/>
      <c r="AU1060" s="308"/>
      <c r="AV1060" s="327"/>
      <c r="AW1060" s="298"/>
      <c r="AX1060" s="298"/>
      <c r="AY1060" s="298"/>
      <c r="AZ1060" s="298"/>
      <c r="BA1060" s="298"/>
      <c r="BB1060" s="298"/>
      <c r="BC1060" s="298"/>
      <c r="BD1060" s="298"/>
      <c r="BE1060" s="298"/>
      <c r="BF1060" s="298"/>
      <c r="BG1060" s="298"/>
      <c r="BH1060" s="298"/>
      <c r="BI1060" s="121"/>
      <c r="BJ1060" s="116"/>
      <c r="BK1060" s="200"/>
      <c r="BL1060" s="129"/>
      <c r="BM1060" s="160"/>
      <c r="BN1060" s="129"/>
      <c r="BO1060" s="129"/>
      <c r="BP1060" s="129"/>
      <c r="BQ1060" s="129"/>
      <c r="BR1060" s="129"/>
      <c r="BS1060" s="129"/>
      <c r="BT1060" s="129"/>
      <c r="BU1060" s="129"/>
      <c r="BV1060" s="129"/>
      <c r="BW1060" s="129"/>
      <c r="BX1060" s="129"/>
      <c r="BY1060" s="129"/>
      <c r="BZ1060" s="129"/>
      <c r="CA1060" s="129"/>
      <c r="CB1060" s="129"/>
      <c r="CC1060" s="129"/>
      <c r="CD1060" s="129"/>
      <c r="CE1060" s="129"/>
      <c r="CF1060" s="129"/>
      <c r="CG1060" s="129"/>
      <c r="CH1060" s="129"/>
      <c r="CI1060" s="129"/>
      <c r="CJ1060" s="129"/>
      <c r="CK1060" s="129"/>
      <c r="CL1060" s="129"/>
      <c r="CM1060" s="129"/>
      <c r="CN1060" s="129"/>
      <c r="CO1060" s="129"/>
      <c r="CP1060" s="129"/>
      <c r="CQ1060" s="129"/>
      <c r="CR1060" s="129"/>
      <c r="CS1060" s="129"/>
      <c r="CT1060" s="129"/>
      <c r="CU1060" s="129"/>
      <c r="CV1060" s="129"/>
      <c r="CW1060" s="129"/>
      <c r="CX1060" s="129"/>
      <c r="CY1060" s="129"/>
      <c r="CZ1060" s="129"/>
      <c r="DA1060" s="129"/>
      <c r="DB1060" s="129"/>
      <c r="DC1060" s="129"/>
      <c r="DD1060" s="129"/>
      <c r="DE1060" s="129"/>
      <c r="DF1060" s="129"/>
      <c r="DG1060" s="129"/>
      <c r="DH1060" s="129"/>
      <c r="DI1060" s="129"/>
      <c r="DJ1060" s="129"/>
      <c r="DK1060" s="129"/>
      <c r="DL1060" s="129"/>
      <c r="DM1060" s="129"/>
      <c r="DN1060" s="129"/>
      <c r="DO1060" s="129"/>
      <c r="DP1060" s="129"/>
      <c r="DQ1060" s="129"/>
      <c r="DR1060" s="129"/>
      <c r="DS1060" s="129"/>
      <c r="DT1060" s="129"/>
      <c r="DU1060" s="129"/>
      <c r="DV1060" s="129"/>
      <c r="DW1060" s="129"/>
      <c r="DX1060" s="129"/>
      <c r="DY1060" s="129"/>
      <c r="DZ1060" s="129"/>
      <c r="EA1060" s="129"/>
      <c r="EB1060" s="129"/>
      <c r="EC1060" s="129"/>
      <c r="ED1060" s="129"/>
      <c r="EE1060" s="129"/>
      <c r="EF1060" s="129"/>
      <c r="EG1060" s="129"/>
      <c r="EH1060" s="129"/>
      <c r="EI1060" s="129"/>
      <c r="EJ1060" s="129"/>
      <c r="EK1060" s="129"/>
      <c r="EL1060" s="129"/>
      <c r="EM1060" s="129"/>
      <c r="EN1060" s="129"/>
      <c r="EO1060" s="129"/>
      <c r="EP1060" s="129"/>
      <c r="EQ1060" s="129"/>
      <c r="ER1060" s="129"/>
      <c r="ES1060" s="129"/>
      <c r="ET1060" s="129"/>
      <c r="EU1060" s="129"/>
      <c r="EV1060" s="129"/>
      <c r="EW1060" s="129"/>
    </row>
    <row r="1061" spans="1:153" ht="6" hidden="1" customHeight="1">
      <c r="A1061" s="31"/>
      <c r="B1061" s="31"/>
      <c r="C1061" s="31"/>
      <c r="D1061" s="31"/>
      <c r="E1061" s="31"/>
      <c r="F1061" s="48"/>
      <c r="G1061" s="31"/>
      <c r="H1061" s="31"/>
      <c r="I1061" s="31"/>
      <c r="J1061" s="31"/>
      <c r="K1061" s="31"/>
      <c r="L1061" s="31"/>
      <c r="M1061" s="31"/>
      <c r="N1061" s="31"/>
      <c r="O1061" s="31"/>
      <c r="P1061" s="31"/>
      <c r="Q1061" s="31"/>
      <c r="R1061" s="31"/>
      <c r="S1061" s="31"/>
      <c r="T1061" s="31"/>
      <c r="U1061" s="281"/>
      <c r="V1061" s="281"/>
      <c r="W1061" s="281"/>
      <c r="X1061" s="281"/>
      <c r="Y1061" s="281"/>
      <c r="Z1061" s="281"/>
      <c r="AA1061" s="281"/>
      <c r="AB1061" s="281"/>
      <c r="AC1061" s="281"/>
      <c r="AD1061" s="281"/>
      <c r="AE1061" s="281"/>
      <c r="AF1061" s="281"/>
      <c r="AG1061" s="281"/>
      <c r="AH1061" s="281"/>
      <c r="AI1061" s="281"/>
      <c r="AJ1061" s="281"/>
      <c r="AK1061" s="281"/>
      <c r="AL1061" s="281"/>
      <c r="AM1061" s="281"/>
      <c r="AN1061" s="281"/>
      <c r="AO1061" s="281"/>
      <c r="AP1061" s="281"/>
      <c r="AQ1061" s="281"/>
      <c r="AR1061" s="281"/>
      <c r="AS1061" s="281"/>
      <c r="AT1061" s="281"/>
      <c r="AU1061" s="281"/>
      <c r="AV1061" s="281"/>
      <c r="AW1061" s="281"/>
      <c r="AX1061" s="281"/>
      <c r="AY1061" s="281"/>
      <c r="AZ1061" s="281"/>
      <c r="BA1061" s="281"/>
      <c r="BB1061" s="281"/>
      <c r="BC1061" s="281"/>
      <c r="BD1061" s="281"/>
      <c r="BE1061" s="281"/>
      <c r="BF1061" s="281"/>
      <c r="BG1061" s="281"/>
      <c r="BH1061" s="281"/>
      <c r="BI1061" s="281"/>
      <c r="BJ1061" s="281"/>
      <c r="BK1061" s="200"/>
      <c r="BL1061" s="129"/>
      <c r="BM1061" s="160"/>
      <c r="BN1061" s="129"/>
      <c r="BO1061" s="129"/>
      <c r="BP1061" s="129"/>
      <c r="BQ1061" s="129"/>
      <c r="BR1061" s="129"/>
      <c r="BS1061" s="129"/>
      <c r="BT1061" s="129"/>
      <c r="BU1061" s="129"/>
      <c r="BV1061" s="129"/>
      <c r="BW1061" s="129"/>
      <c r="BX1061" s="129"/>
      <c r="BY1061" s="129"/>
      <c r="BZ1061" s="129"/>
      <c r="CA1061" s="129"/>
      <c r="CB1061" s="129"/>
      <c r="CC1061" s="129"/>
      <c r="CD1061" s="129"/>
      <c r="CE1061" s="129"/>
      <c r="CF1061" s="129"/>
      <c r="CG1061" s="129"/>
      <c r="CH1061" s="129"/>
      <c r="CI1061" s="129"/>
      <c r="CJ1061" s="129"/>
      <c r="CK1061" s="129"/>
      <c r="CL1061" s="129"/>
      <c r="CM1061" s="129"/>
      <c r="CN1061" s="129"/>
      <c r="CO1061" s="129"/>
      <c r="CP1061" s="129"/>
      <c r="CQ1061" s="129"/>
      <c r="CR1061" s="129"/>
      <c r="CS1061" s="129"/>
      <c r="CT1061" s="129"/>
      <c r="CU1061" s="129"/>
      <c r="CV1061" s="129"/>
      <c r="CW1061" s="129"/>
      <c r="CX1061" s="129"/>
      <c r="CY1061" s="129"/>
      <c r="CZ1061" s="129"/>
      <c r="DA1061" s="129"/>
      <c r="DB1061" s="129"/>
      <c r="DC1061" s="129"/>
      <c r="DD1061" s="129"/>
      <c r="DE1061" s="129"/>
      <c r="DF1061" s="129"/>
      <c r="DG1061" s="129"/>
      <c r="DH1061" s="129"/>
      <c r="DI1061" s="129"/>
      <c r="DJ1061" s="129"/>
      <c r="DK1061" s="129"/>
      <c r="DL1061" s="129"/>
      <c r="DM1061" s="129"/>
      <c r="DN1061" s="129"/>
      <c r="DO1061" s="129"/>
      <c r="DP1061" s="129"/>
      <c r="DQ1061" s="129"/>
      <c r="DR1061" s="129"/>
      <c r="DS1061" s="129"/>
      <c r="DT1061" s="129"/>
      <c r="DU1061" s="129"/>
      <c r="DV1061" s="129"/>
      <c r="DW1061" s="129"/>
      <c r="DX1061" s="129"/>
      <c r="DY1061" s="129"/>
      <c r="DZ1061" s="129"/>
      <c r="EA1061" s="129"/>
      <c r="EB1061" s="129"/>
      <c r="EC1061" s="129"/>
      <c r="ED1061" s="129"/>
      <c r="EE1061" s="129"/>
      <c r="EF1061" s="129"/>
      <c r="EG1061" s="129"/>
      <c r="EH1061" s="129"/>
      <c r="EI1061" s="129"/>
      <c r="EJ1061" s="129"/>
      <c r="EK1061" s="129"/>
      <c r="EL1061" s="129"/>
      <c r="EM1061" s="129"/>
      <c r="EN1061" s="129"/>
      <c r="EO1061" s="129"/>
      <c r="EP1061" s="129"/>
      <c r="EQ1061" s="129"/>
      <c r="ER1061" s="129"/>
      <c r="ES1061" s="129"/>
      <c r="ET1061" s="129"/>
      <c r="EU1061" s="129"/>
      <c r="EV1061" s="129"/>
      <c r="EW1061" s="129"/>
    </row>
    <row r="1062" spans="1:153" ht="19.5" customHeight="1">
      <c r="A1062" s="328" t="s">
        <v>6409</v>
      </c>
      <c r="B1062" s="329"/>
      <c r="C1062" s="329"/>
      <c r="D1062" s="329"/>
      <c r="E1062" s="329"/>
      <c r="F1062" s="329"/>
      <c r="G1062" s="329"/>
      <c r="H1062" s="329"/>
      <c r="I1062" s="329"/>
      <c r="J1062" s="329"/>
      <c r="K1062" s="329"/>
      <c r="L1062" s="329"/>
      <c r="M1062" s="329"/>
      <c r="N1062" s="329"/>
      <c r="O1062" s="329"/>
      <c r="P1062" s="329"/>
      <c r="Q1062" s="329"/>
      <c r="R1062" s="329"/>
      <c r="S1062" s="329"/>
      <c r="T1062" s="329"/>
      <c r="U1062" s="329"/>
      <c r="V1062" s="329"/>
      <c r="W1062" s="329"/>
      <c r="X1062" s="329"/>
      <c r="Y1062" s="329"/>
      <c r="Z1062" s="329"/>
      <c r="AA1062" s="329"/>
      <c r="AB1062" s="329"/>
      <c r="AC1062" s="329"/>
      <c r="AD1062" s="329"/>
      <c r="AE1062" s="329"/>
      <c r="AF1062" s="329"/>
      <c r="AG1062" s="329"/>
      <c r="AH1062" s="329"/>
      <c r="AI1062" s="329"/>
      <c r="AJ1062" s="329"/>
      <c r="AK1062" s="329"/>
      <c r="AL1062" s="329"/>
      <c r="AM1062" s="329"/>
      <c r="AN1062" s="329"/>
      <c r="AO1062" s="329"/>
      <c r="AP1062" s="329"/>
      <c r="AQ1062" s="329"/>
      <c r="AR1062" s="329"/>
      <c r="AS1062" s="329"/>
      <c r="AT1062" s="329"/>
      <c r="AU1062" s="329"/>
      <c r="AV1062" s="329"/>
      <c r="AW1062" s="330"/>
      <c r="AX1062" s="330"/>
      <c r="AY1062" s="330"/>
      <c r="AZ1062" s="330"/>
      <c r="BA1062" s="330"/>
      <c r="BB1062" s="330"/>
      <c r="BC1062" s="330"/>
      <c r="BD1062" s="330"/>
      <c r="BE1062" s="330"/>
      <c r="BF1062" s="330"/>
      <c r="BG1062" s="330"/>
      <c r="BH1062" s="330"/>
      <c r="BI1062" s="330"/>
      <c r="BJ1062" s="331"/>
      <c r="BK1062" s="200"/>
      <c r="BL1062" s="129"/>
      <c r="BM1062" s="160"/>
      <c r="BN1062" s="129"/>
      <c r="BO1062" s="129"/>
      <c r="BP1062" s="129"/>
      <c r="BQ1062" s="129"/>
      <c r="BR1062" s="129"/>
      <c r="BS1062" s="129"/>
      <c r="BT1062" s="129"/>
      <c r="BU1062" s="129"/>
      <c r="BV1062" s="129"/>
      <c r="BW1062" s="129"/>
      <c r="BX1062" s="129"/>
      <c r="BY1062" s="129"/>
      <c r="BZ1062" s="129"/>
      <c r="CA1062" s="129"/>
      <c r="CB1062" s="129"/>
      <c r="CC1062" s="129"/>
      <c r="CD1062" s="129"/>
      <c r="CE1062" s="129"/>
      <c r="CF1062" s="129"/>
      <c r="CG1062" s="129"/>
      <c r="CH1062" s="129"/>
      <c r="CI1062" s="129"/>
      <c r="CJ1062" s="129"/>
      <c r="CK1062" s="129"/>
      <c r="CL1062" s="129"/>
      <c r="CM1062" s="129"/>
      <c r="CN1062" s="129"/>
      <c r="CO1062" s="129"/>
      <c r="CP1062" s="129"/>
      <c r="CQ1062" s="129"/>
      <c r="CR1062" s="129"/>
      <c r="CS1062" s="129"/>
      <c r="CT1062" s="129"/>
      <c r="CU1062" s="129"/>
      <c r="CV1062" s="129"/>
      <c r="CW1062" s="129"/>
      <c r="CX1062" s="129"/>
      <c r="CY1062" s="129"/>
      <c r="CZ1062" s="129"/>
      <c r="DA1062" s="129"/>
      <c r="DB1062" s="129"/>
      <c r="DC1062" s="129"/>
      <c r="DD1062" s="129"/>
      <c r="DE1062" s="129"/>
      <c r="DF1062" s="129"/>
      <c r="DG1062" s="129"/>
      <c r="DH1062" s="129"/>
      <c r="DI1062" s="129"/>
      <c r="DJ1062" s="129"/>
      <c r="DK1062" s="129"/>
      <c r="DL1062" s="129"/>
      <c r="DM1062" s="129"/>
      <c r="DN1062" s="129"/>
      <c r="DO1062" s="129"/>
      <c r="DP1062" s="129"/>
      <c r="DQ1062" s="129"/>
      <c r="DR1062" s="129"/>
      <c r="DS1062" s="129"/>
      <c r="DT1062" s="129"/>
      <c r="DU1062" s="129"/>
      <c r="DV1062" s="129"/>
      <c r="DW1062" s="129"/>
      <c r="DX1062" s="129"/>
      <c r="DY1062" s="129"/>
      <c r="DZ1062" s="129"/>
      <c r="EA1062" s="129"/>
      <c r="EB1062" s="129"/>
      <c r="EC1062" s="129"/>
      <c r="ED1062" s="129"/>
      <c r="EE1062" s="129"/>
      <c r="EF1062" s="129"/>
      <c r="EG1062" s="129"/>
      <c r="EH1062" s="129"/>
      <c r="EI1062" s="129"/>
      <c r="EJ1062" s="129"/>
      <c r="EK1062" s="129"/>
      <c r="EL1062" s="129"/>
      <c r="EM1062" s="129"/>
      <c r="EN1062" s="129"/>
      <c r="EO1062" s="129"/>
      <c r="EP1062" s="129"/>
      <c r="EQ1062" s="129"/>
      <c r="ER1062" s="129"/>
      <c r="ES1062" s="129"/>
      <c r="ET1062" s="129"/>
      <c r="EU1062" s="129"/>
      <c r="EV1062" s="129"/>
      <c r="EW1062" s="129"/>
    </row>
    <row r="1063" spans="1:153" s="65" customFormat="1" ht="18.75" customHeight="1" thickBot="1">
      <c r="A1063" s="35"/>
      <c r="B1063" s="33"/>
      <c r="C1063" s="33"/>
      <c r="D1063" s="33"/>
      <c r="E1063" s="33"/>
      <c r="F1063" s="34"/>
      <c r="G1063" s="33"/>
      <c r="H1063" s="33"/>
      <c r="I1063" s="33"/>
      <c r="J1063" s="33"/>
      <c r="K1063" s="33"/>
      <c r="L1063" s="33"/>
      <c r="M1063" s="33"/>
      <c r="N1063" s="33"/>
      <c r="O1063" s="33"/>
      <c r="P1063" s="33"/>
      <c r="Q1063" s="33"/>
      <c r="R1063" s="33"/>
      <c r="S1063" s="33"/>
      <c r="T1063" s="33"/>
      <c r="U1063" s="337" t="s">
        <v>6385</v>
      </c>
      <c r="V1063" s="338"/>
      <c r="W1063" s="338"/>
      <c r="X1063" s="338"/>
      <c r="Y1063" s="338"/>
      <c r="Z1063" s="338"/>
      <c r="AA1063" s="338"/>
      <c r="AB1063" s="338"/>
      <c r="AC1063" s="338"/>
      <c r="AD1063" s="338"/>
      <c r="AE1063" s="338"/>
      <c r="AF1063" s="338"/>
      <c r="AG1063" s="338"/>
      <c r="AH1063" s="338"/>
      <c r="AI1063" s="339" t="s">
        <v>4</v>
      </c>
      <c r="AJ1063" s="339"/>
      <c r="AK1063" s="339"/>
      <c r="AL1063" s="339"/>
      <c r="AM1063" s="339"/>
      <c r="AN1063" s="339"/>
      <c r="AO1063" s="339"/>
      <c r="AP1063" s="339"/>
      <c r="AQ1063" s="339"/>
      <c r="AR1063" s="339"/>
      <c r="AS1063" s="339"/>
      <c r="AT1063" s="339"/>
      <c r="AU1063" s="339"/>
      <c r="AV1063" s="339"/>
      <c r="AW1063" s="339" t="s">
        <v>19</v>
      </c>
      <c r="AX1063" s="339"/>
      <c r="AY1063" s="339"/>
      <c r="AZ1063" s="339"/>
      <c r="BA1063" s="339"/>
      <c r="BB1063" s="339"/>
      <c r="BC1063" s="339"/>
      <c r="BD1063" s="339"/>
      <c r="BE1063" s="339"/>
      <c r="BF1063" s="339"/>
      <c r="BG1063" s="339"/>
      <c r="BH1063" s="339"/>
      <c r="BI1063" s="339"/>
      <c r="BJ1063" s="340"/>
      <c r="BK1063" s="200"/>
      <c r="BL1063" s="80"/>
      <c r="BM1063" s="160"/>
      <c r="BN1063" s="80"/>
      <c r="BO1063" s="80"/>
      <c r="BP1063" s="80"/>
      <c r="BQ1063" s="80"/>
      <c r="BR1063" s="80"/>
      <c r="BS1063" s="80"/>
      <c r="BT1063" s="80"/>
      <c r="BU1063" s="80"/>
      <c r="BV1063" s="80"/>
      <c r="BW1063" s="80"/>
      <c r="BX1063" s="80"/>
      <c r="BY1063" s="80"/>
      <c r="BZ1063" s="80"/>
      <c r="CA1063" s="80"/>
      <c r="CB1063" s="80"/>
      <c r="CC1063" s="80"/>
      <c r="CD1063" s="80"/>
      <c r="CE1063" s="80"/>
      <c r="CF1063" s="80"/>
      <c r="CG1063" s="80"/>
      <c r="CH1063" s="80"/>
      <c r="CI1063" s="80"/>
      <c r="CJ1063" s="80"/>
      <c r="CK1063" s="80"/>
      <c r="CL1063" s="80"/>
      <c r="CM1063" s="80"/>
      <c r="CN1063" s="80"/>
      <c r="CO1063" s="80"/>
      <c r="CP1063" s="80"/>
      <c r="CQ1063" s="80"/>
      <c r="CR1063" s="80"/>
      <c r="CS1063" s="80"/>
      <c r="CT1063" s="80"/>
      <c r="CU1063" s="80"/>
      <c r="CV1063" s="80"/>
      <c r="CW1063" s="80"/>
      <c r="CX1063" s="80"/>
      <c r="CY1063" s="30"/>
      <c r="CZ1063" s="30"/>
      <c r="DA1063" s="30"/>
      <c r="DB1063" s="30"/>
      <c r="DC1063" s="30"/>
      <c r="DD1063" s="30"/>
      <c r="DE1063" s="30"/>
      <c r="DF1063" s="30"/>
      <c r="DG1063" s="30"/>
      <c r="DH1063" s="30"/>
      <c r="DI1063" s="30"/>
      <c r="DJ1063" s="30"/>
      <c r="DK1063" s="30"/>
      <c r="DL1063" s="30"/>
      <c r="DM1063" s="30"/>
      <c r="DN1063" s="30"/>
      <c r="DO1063" s="30"/>
      <c r="DP1063" s="30"/>
      <c r="DQ1063" s="30"/>
      <c r="DR1063" s="30"/>
      <c r="DS1063" s="30"/>
      <c r="DT1063" s="30"/>
      <c r="DU1063" s="30"/>
      <c r="DV1063" s="30"/>
      <c r="DW1063" s="30"/>
      <c r="DX1063" s="30"/>
      <c r="DY1063" s="30"/>
      <c r="DZ1063" s="30"/>
      <c r="EA1063" s="30"/>
      <c r="EB1063" s="30"/>
      <c r="EC1063" s="30"/>
      <c r="ED1063" s="30"/>
      <c r="EE1063" s="30"/>
      <c r="EF1063" s="30"/>
      <c r="EG1063" s="30"/>
      <c r="EH1063" s="30"/>
      <c r="EI1063" s="30"/>
      <c r="EJ1063" s="30"/>
      <c r="EK1063" s="30"/>
      <c r="EL1063" s="30"/>
      <c r="EM1063" s="30"/>
      <c r="EN1063" s="30"/>
      <c r="EO1063" s="30"/>
      <c r="EP1063" s="30"/>
      <c r="EQ1063" s="30"/>
      <c r="ER1063" s="30"/>
      <c r="ES1063" s="30"/>
      <c r="ET1063" s="30"/>
      <c r="EU1063" s="30"/>
      <c r="EV1063" s="30"/>
      <c r="EW1063" s="30"/>
    </row>
    <row r="1064" spans="1:153" ht="2.25" customHeight="1">
      <c r="A1064" s="135"/>
      <c r="B1064" s="291"/>
      <c r="C1064" s="291"/>
      <c r="D1064" s="291"/>
      <c r="E1064" s="291"/>
      <c r="F1064" s="136"/>
      <c r="G1064" s="291"/>
      <c r="H1064" s="291"/>
      <c r="I1064" s="291"/>
      <c r="J1064" s="291"/>
      <c r="K1064" s="291"/>
      <c r="L1064" s="291"/>
      <c r="M1064" s="291"/>
      <c r="N1064" s="291"/>
      <c r="O1064" s="291"/>
      <c r="P1064" s="291"/>
      <c r="Q1064" s="291"/>
      <c r="R1064" s="291"/>
      <c r="S1064" s="291"/>
      <c r="T1064" s="291"/>
      <c r="U1064" s="296"/>
      <c r="V1064" s="297"/>
      <c r="W1064" s="297"/>
      <c r="X1064" s="297"/>
      <c r="Y1064" s="297"/>
      <c r="Z1064" s="297"/>
      <c r="AA1064" s="297"/>
      <c r="AB1064" s="297"/>
      <c r="AC1064" s="297"/>
      <c r="AD1064" s="297"/>
      <c r="AE1064" s="297"/>
      <c r="AF1064" s="297"/>
      <c r="AG1064" s="117"/>
      <c r="AH1064" s="114"/>
      <c r="AI1064" s="307"/>
      <c r="AJ1064" s="308"/>
      <c r="AK1064" s="308"/>
      <c r="AL1064" s="308"/>
      <c r="AM1064" s="308"/>
      <c r="AN1064" s="308"/>
      <c r="AO1064" s="308"/>
      <c r="AP1064" s="308"/>
      <c r="AQ1064" s="308"/>
      <c r="AR1064" s="308"/>
      <c r="AS1064" s="308"/>
      <c r="AT1064" s="308"/>
      <c r="AU1064" s="308"/>
      <c r="AV1064" s="327"/>
      <c r="AW1064" s="297"/>
      <c r="AX1064" s="297"/>
      <c r="AY1064" s="297"/>
      <c r="AZ1064" s="297"/>
      <c r="BA1064" s="297"/>
      <c r="BB1064" s="297"/>
      <c r="BC1064" s="297"/>
      <c r="BD1064" s="297"/>
      <c r="BE1064" s="297"/>
      <c r="BF1064" s="297"/>
      <c r="BG1064" s="297"/>
      <c r="BH1064" s="297"/>
      <c r="BI1064" s="117"/>
      <c r="BJ1064" s="114"/>
      <c r="BK1064" s="200"/>
      <c r="BL1064" s="129"/>
      <c r="BM1064" s="160"/>
      <c r="BN1064" s="129"/>
      <c r="BO1064" s="129"/>
      <c r="BP1064" s="129"/>
      <c r="BQ1064" s="129"/>
      <c r="BR1064" s="129"/>
      <c r="BS1064" s="129"/>
      <c r="BT1064" s="129"/>
      <c r="BU1064" s="129"/>
      <c r="BV1064" s="129"/>
      <c r="BW1064" s="129"/>
      <c r="BX1064" s="129"/>
      <c r="BY1064" s="129"/>
      <c r="BZ1064" s="129"/>
      <c r="CA1064" s="129"/>
      <c r="CB1064" s="129"/>
      <c r="CC1064" s="129"/>
      <c r="CD1064" s="129"/>
      <c r="CE1064" s="129"/>
      <c r="CF1064" s="129"/>
      <c r="CG1064" s="129"/>
      <c r="CH1064" s="129"/>
      <c r="CI1064" s="129"/>
      <c r="CJ1064" s="129"/>
      <c r="CK1064" s="129"/>
      <c r="CL1064" s="129"/>
      <c r="CM1064" s="129"/>
      <c r="CN1064" s="129"/>
      <c r="CO1064" s="129"/>
      <c r="CP1064" s="129"/>
      <c r="CQ1064" s="129"/>
      <c r="CR1064" s="129"/>
      <c r="CS1064" s="129"/>
      <c r="CT1064" s="129"/>
      <c r="CU1064" s="129"/>
      <c r="CV1064" s="129"/>
      <c r="CW1064" s="129"/>
      <c r="CX1064" s="129"/>
      <c r="CY1064" s="129"/>
      <c r="CZ1064" s="129"/>
      <c r="DA1064" s="129"/>
      <c r="DB1064" s="129"/>
      <c r="DC1064" s="129"/>
      <c r="DD1064" s="129"/>
      <c r="DE1064" s="129"/>
      <c r="DF1064" s="129"/>
      <c r="DG1064" s="129"/>
      <c r="DH1064" s="129"/>
      <c r="DI1064" s="129"/>
      <c r="DJ1064" s="129"/>
      <c r="DK1064" s="129"/>
      <c r="DL1064" s="129"/>
      <c r="DM1064" s="129"/>
      <c r="DN1064" s="129"/>
      <c r="DO1064" s="129"/>
      <c r="DP1064" s="129"/>
      <c r="DQ1064" s="129"/>
      <c r="DR1064" s="129"/>
      <c r="DS1064" s="129"/>
      <c r="DT1064" s="129"/>
      <c r="DU1064" s="129"/>
      <c r="DV1064" s="129"/>
      <c r="DW1064" s="129"/>
      <c r="DX1064" s="129"/>
      <c r="DY1064" s="129"/>
      <c r="DZ1064" s="129"/>
      <c r="EA1064" s="129"/>
      <c r="EB1064" s="129"/>
      <c r="EC1064" s="129"/>
      <c r="ED1064" s="129"/>
      <c r="EE1064" s="129"/>
      <c r="EF1064" s="129"/>
      <c r="EG1064" s="129"/>
      <c r="EH1064" s="129"/>
      <c r="EI1064" s="129"/>
      <c r="EJ1064" s="129"/>
      <c r="EK1064" s="129"/>
      <c r="EL1064" s="129"/>
      <c r="EM1064" s="129"/>
      <c r="EN1064" s="129"/>
      <c r="EO1064" s="129"/>
      <c r="EP1064" s="129"/>
      <c r="EQ1064" s="129"/>
      <c r="ER1064" s="129"/>
      <c r="ES1064" s="129"/>
      <c r="ET1064" s="129"/>
      <c r="EU1064" s="129"/>
      <c r="EV1064" s="129"/>
      <c r="EW1064" s="129"/>
    </row>
    <row r="1065" spans="1:153" ht="19.5" customHeight="1">
      <c r="A1065" s="133" t="s">
        <v>106</v>
      </c>
      <c r="B1065" s="126"/>
      <c r="C1065" s="126"/>
      <c r="D1065" s="126"/>
      <c r="E1065" s="126"/>
      <c r="F1065" s="137"/>
      <c r="G1065" s="126"/>
      <c r="H1065" s="126"/>
      <c r="I1065" s="126"/>
      <c r="J1065" s="126"/>
      <c r="K1065" s="126"/>
      <c r="L1065" s="126"/>
      <c r="M1065" s="126"/>
      <c r="N1065" s="126"/>
      <c r="O1065" s="126"/>
      <c r="P1065" s="126"/>
      <c r="Q1065" s="126"/>
      <c r="R1065" s="310" t="s">
        <v>3427</v>
      </c>
      <c r="S1065" s="310"/>
      <c r="T1065" s="311"/>
      <c r="U1065" s="294"/>
      <c r="V1065" s="312"/>
      <c r="W1065" s="313"/>
      <c r="X1065" s="313"/>
      <c r="Y1065" s="313"/>
      <c r="Z1065" s="313"/>
      <c r="AA1065" s="313"/>
      <c r="AB1065" s="313"/>
      <c r="AC1065" s="313"/>
      <c r="AD1065" s="313"/>
      <c r="AE1065" s="313"/>
      <c r="AF1065" s="314"/>
      <c r="AG1065" s="122"/>
      <c r="AH1065" s="115" t="s">
        <v>0</v>
      </c>
      <c r="AI1065" s="307"/>
      <c r="AJ1065" s="308"/>
      <c r="AK1065" s="308"/>
      <c r="AL1065" s="308"/>
      <c r="AM1065" s="308"/>
      <c r="AN1065" s="308"/>
      <c r="AO1065" s="308"/>
      <c r="AP1065" s="308"/>
      <c r="AQ1065" s="308"/>
      <c r="AR1065" s="308"/>
      <c r="AS1065" s="308"/>
      <c r="AT1065" s="308"/>
      <c r="AU1065" s="308"/>
      <c r="AV1065" s="327"/>
      <c r="AW1065" s="295"/>
      <c r="AX1065" s="312"/>
      <c r="AY1065" s="313"/>
      <c r="AZ1065" s="313"/>
      <c r="BA1065" s="313"/>
      <c r="BB1065" s="313"/>
      <c r="BC1065" s="313"/>
      <c r="BD1065" s="313"/>
      <c r="BE1065" s="313"/>
      <c r="BF1065" s="313"/>
      <c r="BG1065" s="313"/>
      <c r="BH1065" s="314"/>
      <c r="BI1065" s="122"/>
      <c r="BJ1065" s="115" t="s">
        <v>2</v>
      </c>
      <c r="BK1065" s="200"/>
      <c r="BL1065" s="130" t="str">
        <f>IF(BM1065&lt;&gt;"","●","")</f>
        <v/>
      </c>
      <c r="BM1065" s="132" t="str">
        <f>IF(OR(AND(OR(V1065=0,V1065=""),AX1065&gt;0),AND(V1065&gt;0,OR(AX1065=0,AX1065=""))),"「レセプト件数」、「算定回数」のいずれかが「0」か「空白」となっていますが、それ以外が1以上となっています。正しいレセプト件数・算定回数をご記入ください。",IF(OR(V1065&gt;AX1065),"「算定回数」が「レセプト件数」よりも小さくなっています。算定レセプトにおける算定回数をご記入ください。",""))</f>
        <v/>
      </c>
      <c r="BN1065" s="129"/>
      <c r="BO1065" s="129"/>
      <c r="BP1065" s="129"/>
      <c r="BQ1065" s="129"/>
      <c r="BR1065" s="129"/>
      <c r="BS1065" s="129"/>
      <c r="BT1065" s="129"/>
      <c r="BU1065" s="129"/>
      <c r="BV1065" s="129"/>
      <c r="BW1065" s="129"/>
      <c r="BX1065" s="129"/>
      <c r="BY1065" s="129"/>
      <c r="BZ1065" s="129"/>
      <c r="CA1065" s="129"/>
      <c r="CB1065" s="129"/>
      <c r="CC1065" s="129"/>
      <c r="CD1065" s="129"/>
      <c r="CE1065" s="129"/>
      <c r="CF1065" s="129"/>
      <c r="CG1065" s="129"/>
      <c r="CH1065" s="129"/>
      <c r="CI1065" s="129"/>
      <c r="CJ1065" s="129"/>
      <c r="CK1065" s="129"/>
      <c r="CL1065" s="129"/>
      <c r="CM1065" s="129"/>
      <c r="CN1065" s="129"/>
      <c r="CO1065" s="129"/>
      <c r="CP1065" s="129"/>
      <c r="CQ1065" s="129"/>
      <c r="CR1065" s="129"/>
      <c r="CS1065" s="129"/>
      <c r="CT1065" s="129"/>
      <c r="CU1065" s="129"/>
      <c r="CV1065" s="131"/>
      <c r="CW1065" s="131"/>
      <c r="CX1065" s="131"/>
      <c r="CY1065" s="129"/>
      <c r="CZ1065" s="129"/>
      <c r="DA1065" s="129"/>
      <c r="DB1065" s="129"/>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129"/>
      <c r="DW1065" s="129"/>
      <c r="DX1065" s="129"/>
      <c r="DY1065" s="129"/>
      <c r="DZ1065" s="129"/>
      <c r="EA1065" s="129"/>
      <c r="EB1065" s="129"/>
      <c r="EC1065" s="129"/>
      <c r="ED1065" s="129"/>
      <c r="EE1065" s="129"/>
      <c r="EF1065" s="129"/>
      <c r="EG1065" s="129"/>
      <c r="EH1065" s="129"/>
      <c r="EI1065" s="129"/>
      <c r="EJ1065" s="129"/>
      <c r="EK1065" s="129"/>
      <c r="EL1065" s="129"/>
      <c r="EM1065" s="129"/>
      <c r="EN1065" s="129"/>
      <c r="EO1065" s="129"/>
      <c r="EP1065" s="129"/>
      <c r="EQ1065" s="129"/>
      <c r="ER1065" s="129"/>
      <c r="ES1065" s="129"/>
      <c r="ET1065" s="129"/>
      <c r="EU1065" s="129"/>
      <c r="EV1065" s="129"/>
      <c r="EW1065" s="129"/>
    </row>
    <row r="1066" spans="1:153" ht="2.25" customHeight="1" thickBot="1">
      <c r="A1066" s="37"/>
      <c r="B1066" s="127"/>
      <c r="C1066" s="127"/>
      <c r="D1066" s="127"/>
      <c r="E1066" s="127"/>
      <c r="F1066" s="134"/>
      <c r="G1066" s="127"/>
      <c r="H1066" s="127"/>
      <c r="I1066" s="127"/>
      <c r="J1066" s="127"/>
      <c r="K1066" s="127"/>
      <c r="L1066" s="127"/>
      <c r="M1066" s="127"/>
      <c r="N1066" s="127"/>
      <c r="O1066" s="127"/>
      <c r="P1066" s="127"/>
      <c r="Q1066" s="127"/>
      <c r="R1066" s="127"/>
      <c r="S1066" s="127"/>
      <c r="T1066" s="128"/>
      <c r="U1066" s="299"/>
      <c r="V1066" s="298"/>
      <c r="W1066" s="298"/>
      <c r="X1066" s="298"/>
      <c r="Y1066" s="298"/>
      <c r="Z1066" s="298"/>
      <c r="AA1066" s="298"/>
      <c r="AB1066" s="298"/>
      <c r="AC1066" s="298"/>
      <c r="AD1066" s="298"/>
      <c r="AE1066" s="298"/>
      <c r="AF1066" s="298"/>
      <c r="AG1066" s="121"/>
      <c r="AH1066" s="116"/>
      <c r="AI1066" s="307"/>
      <c r="AJ1066" s="308"/>
      <c r="AK1066" s="308"/>
      <c r="AL1066" s="308"/>
      <c r="AM1066" s="308"/>
      <c r="AN1066" s="308"/>
      <c r="AO1066" s="308"/>
      <c r="AP1066" s="308"/>
      <c r="AQ1066" s="308"/>
      <c r="AR1066" s="308"/>
      <c r="AS1066" s="308"/>
      <c r="AT1066" s="308"/>
      <c r="AU1066" s="308"/>
      <c r="AV1066" s="327"/>
      <c r="AW1066" s="298"/>
      <c r="AX1066" s="298"/>
      <c r="AY1066" s="298"/>
      <c r="AZ1066" s="298"/>
      <c r="BA1066" s="298"/>
      <c r="BB1066" s="298"/>
      <c r="BC1066" s="298"/>
      <c r="BD1066" s="298"/>
      <c r="BE1066" s="298"/>
      <c r="BF1066" s="298"/>
      <c r="BG1066" s="298"/>
      <c r="BH1066" s="298"/>
      <c r="BI1066" s="121"/>
      <c r="BJ1066" s="116"/>
      <c r="BK1066" s="200"/>
      <c r="BL1066" s="129"/>
      <c r="BM1066" s="160"/>
      <c r="BN1066" s="129"/>
      <c r="BO1066" s="129"/>
      <c r="BP1066" s="129"/>
      <c r="BQ1066" s="129"/>
      <c r="BR1066" s="129"/>
      <c r="BS1066" s="129"/>
      <c r="BT1066" s="129"/>
      <c r="BU1066" s="129"/>
      <c r="BV1066" s="129"/>
      <c r="BW1066" s="129"/>
      <c r="BX1066" s="129"/>
      <c r="BY1066" s="129"/>
      <c r="BZ1066" s="129"/>
      <c r="CA1066" s="129"/>
      <c r="CB1066" s="129"/>
      <c r="CC1066" s="129"/>
      <c r="CD1066" s="129"/>
      <c r="CE1066" s="129"/>
      <c r="CF1066" s="129"/>
      <c r="CG1066" s="129"/>
      <c r="CH1066" s="129"/>
      <c r="CI1066" s="129"/>
      <c r="CJ1066" s="129"/>
      <c r="CK1066" s="129"/>
      <c r="CL1066" s="129"/>
      <c r="CM1066" s="129"/>
      <c r="CN1066" s="129"/>
      <c r="CO1066" s="129"/>
      <c r="CP1066" s="129"/>
      <c r="CQ1066" s="129"/>
      <c r="CR1066" s="129"/>
      <c r="CS1066" s="129"/>
      <c r="CT1066" s="129"/>
      <c r="CU1066" s="129"/>
      <c r="CV1066" s="129"/>
      <c r="CW1066" s="129"/>
      <c r="CX1066" s="129"/>
      <c r="CY1066" s="129"/>
      <c r="CZ1066" s="129"/>
      <c r="DA1066" s="129"/>
      <c r="DB1066" s="129"/>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129"/>
      <c r="DW1066" s="129"/>
      <c r="DX1066" s="129"/>
      <c r="DY1066" s="129"/>
      <c r="DZ1066" s="129"/>
      <c r="EA1066" s="129"/>
      <c r="EB1066" s="129"/>
      <c r="EC1066" s="129"/>
      <c r="ED1066" s="129"/>
      <c r="EE1066" s="129"/>
      <c r="EF1066" s="129"/>
      <c r="EG1066" s="129"/>
      <c r="EH1066" s="129"/>
      <c r="EI1066" s="129"/>
      <c r="EJ1066" s="129"/>
      <c r="EK1066" s="129"/>
      <c r="EL1066" s="129"/>
      <c r="EM1066" s="129"/>
      <c r="EN1066" s="129"/>
      <c r="EO1066" s="129"/>
      <c r="EP1066" s="129"/>
      <c r="EQ1066" s="129"/>
      <c r="ER1066" s="129"/>
      <c r="ES1066" s="129"/>
      <c r="ET1066" s="129"/>
      <c r="EU1066" s="129"/>
      <c r="EV1066" s="129"/>
      <c r="EW1066" s="129"/>
    </row>
    <row r="1067" spans="1:153" ht="2.25" customHeight="1">
      <c r="A1067" s="135"/>
      <c r="B1067" s="291"/>
      <c r="C1067" s="291"/>
      <c r="D1067" s="291"/>
      <c r="E1067" s="291"/>
      <c r="F1067" s="136"/>
      <c r="G1067" s="291"/>
      <c r="H1067" s="291"/>
      <c r="I1067" s="291"/>
      <c r="J1067" s="291"/>
      <c r="K1067" s="291"/>
      <c r="L1067" s="291"/>
      <c r="M1067" s="291"/>
      <c r="N1067" s="291"/>
      <c r="O1067" s="291"/>
      <c r="P1067" s="291"/>
      <c r="Q1067" s="291"/>
      <c r="R1067" s="291"/>
      <c r="S1067" s="291"/>
      <c r="T1067" s="291"/>
      <c r="U1067" s="296"/>
      <c r="V1067" s="297"/>
      <c r="W1067" s="297"/>
      <c r="X1067" s="297"/>
      <c r="Y1067" s="297"/>
      <c r="Z1067" s="297"/>
      <c r="AA1067" s="297"/>
      <c r="AB1067" s="297"/>
      <c r="AC1067" s="297"/>
      <c r="AD1067" s="297"/>
      <c r="AE1067" s="297"/>
      <c r="AF1067" s="297"/>
      <c r="AG1067" s="117"/>
      <c r="AH1067" s="114"/>
      <c r="AI1067" s="307"/>
      <c r="AJ1067" s="308"/>
      <c r="AK1067" s="308"/>
      <c r="AL1067" s="308"/>
      <c r="AM1067" s="308"/>
      <c r="AN1067" s="308"/>
      <c r="AO1067" s="308"/>
      <c r="AP1067" s="308"/>
      <c r="AQ1067" s="308"/>
      <c r="AR1067" s="308"/>
      <c r="AS1067" s="308"/>
      <c r="AT1067" s="308"/>
      <c r="AU1067" s="308"/>
      <c r="AV1067" s="327"/>
      <c r="AW1067" s="297"/>
      <c r="AX1067" s="297"/>
      <c r="AY1067" s="297"/>
      <c r="AZ1067" s="297"/>
      <c r="BA1067" s="297"/>
      <c r="BB1067" s="297"/>
      <c r="BC1067" s="297"/>
      <c r="BD1067" s="297"/>
      <c r="BE1067" s="297"/>
      <c r="BF1067" s="297"/>
      <c r="BG1067" s="297"/>
      <c r="BH1067" s="297"/>
      <c r="BI1067" s="117"/>
      <c r="BJ1067" s="114"/>
      <c r="BK1067" s="200"/>
      <c r="BL1067" s="129"/>
      <c r="BM1067" s="160"/>
      <c r="BN1067" s="129"/>
      <c r="BO1067" s="129"/>
      <c r="BP1067" s="129"/>
      <c r="BQ1067" s="129"/>
      <c r="BR1067" s="129"/>
      <c r="BS1067" s="129"/>
      <c r="BT1067" s="129"/>
      <c r="BU1067" s="129"/>
      <c r="BV1067" s="129"/>
      <c r="BW1067" s="129"/>
      <c r="BX1067" s="129"/>
      <c r="BY1067" s="129"/>
      <c r="BZ1067" s="129"/>
      <c r="CA1067" s="129"/>
      <c r="CB1067" s="129"/>
      <c r="CC1067" s="129"/>
      <c r="CD1067" s="129"/>
      <c r="CE1067" s="129"/>
      <c r="CF1067" s="129"/>
      <c r="CG1067" s="129"/>
      <c r="CH1067" s="129"/>
      <c r="CI1067" s="129"/>
      <c r="CJ1067" s="129"/>
      <c r="CK1067" s="129"/>
      <c r="CL1067" s="129"/>
      <c r="CM1067" s="129"/>
      <c r="CN1067" s="129"/>
      <c r="CO1067" s="129"/>
      <c r="CP1067" s="129"/>
      <c r="CQ1067" s="129"/>
      <c r="CR1067" s="129"/>
      <c r="CS1067" s="129"/>
      <c r="CT1067" s="129"/>
      <c r="CU1067" s="129"/>
      <c r="CV1067" s="129"/>
      <c r="CW1067" s="129"/>
      <c r="CX1067" s="129"/>
      <c r="CY1067" s="129"/>
      <c r="CZ1067" s="129"/>
      <c r="DA1067" s="129"/>
      <c r="DB1067" s="129"/>
      <c r="DC1067" s="129"/>
      <c r="DD1067" s="129"/>
      <c r="DE1067" s="129"/>
      <c r="DF1067" s="129"/>
      <c r="DG1067" s="129"/>
      <c r="DH1067" s="129"/>
      <c r="DI1067" s="129"/>
      <c r="DJ1067" s="129"/>
      <c r="DK1067" s="129"/>
      <c r="DL1067" s="129"/>
      <c r="DM1067" s="129"/>
      <c r="DN1067" s="129"/>
      <c r="DO1067" s="129"/>
      <c r="DP1067" s="129"/>
      <c r="DQ1067" s="129"/>
      <c r="DR1067" s="129"/>
      <c r="DS1067" s="129"/>
      <c r="DT1067" s="129"/>
      <c r="DU1067" s="129"/>
      <c r="DV1067" s="129"/>
      <c r="DW1067" s="129"/>
      <c r="DX1067" s="129"/>
      <c r="DY1067" s="129"/>
      <c r="DZ1067" s="129"/>
      <c r="EA1067" s="129"/>
      <c r="EB1067" s="129"/>
      <c r="EC1067" s="129"/>
      <c r="ED1067" s="129"/>
      <c r="EE1067" s="129"/>
      <c r="EF1067" s="129"/>
      <c r="EG1067" s="129"/>
      <c r="EH1067" s="129"/>
      <c r="EI1067" s="129"/>
      <c r="EJ1067" s="129"/>
      <c r="EK1067" s="129"/>
      <c r="EL1067" s="129"/>
      <c r="EM1067" s="129"/>
      <c r="EN1067" s="129"/>
      <c r="EO1067" s="129"/>
      <c r="EP1067" s="129"/>
      <c r="EQ1067" s="129"/>
      <c r="ER1067" s="129"/>
      <c r="ES1067" s="129"/>
      <c r="ET1067" s="129"/>
      <c r="EU1067" s="129"/>
      <c r="EV1067" s="129"/>
      <c r="EW1067" s="129"/>
    </row>
    <row r="1068" spans="1:153" ht="19.5" customHeight="1">
      <c r="A1068" s="133" t="s">
        <v>107</v>
      </c>
      <c r="B1068" s="126"/>
      <c r="C1068" s="126"/>
      <c r="D1068" s="126"/>
      <c r="E1068" s="126"/>
      <c r="F1068" s="137"/>
      <c r="G1068" s="126"/>
      <c r="H1068" s="126"/>
      <c r="I1068" s="126"/>
      <c r="J1068" s="126"/>
      <c r="K1068" s="126"/>
      <c r="L1068" s="126"/>
      <c r="M1068" s="126"/>
      <c r="N1068" s="126"/>
      <c r="O1068" s="126"/>
      <c r="P1068" s="126"/>
      <c r="Q1068" s="126"/>
      <c r="R1068" s="310" t="s">
        <v>3428</v>
      </c>
      <c r="S1068" s="310"/>
      <c r="T1068" s="311"/>
      <c r="U1068" s="294"/>
      <c r="V1068" s="312"/>
      <c r="W1068" s="313"/>
      <c r="X1068" s="313"/>
      <c r="Y1068" s="313"/>
      <c r="Z1068" s="313"/>
      <c r="AA1068" s="313"/>
      <c r="AB1068" s="313"/>
      <c r="AC1068" s="313"/>
      <c r="AD1068" s="313"/>
      <c r="AE1068" s="313"/>
      <c r="AF1068" s="314"/>
      <c r="AG1068" s="122"/>
      <c r="AH1068" s="115" t="s">
        <v>0</v>
      </c>
      <c r="AI1068" s="307"/>
      <c r="AJ1068" s="308"/>
      <c r="AK1068" s="308"/>
      <c r="AL1068" s="308"/>
      <c r="AM1068" s="308"/>
      <c r="AN1068" s="308"/>
      <c r="AO1068" s="308"/>
      <c r="AP1068" s="308"/>
      <c r="AQ1068" s="308"/>
      <c r="AR1068" s="308"/>
      <c r="AS1068" s="308"/>
      <c r="AT1068" s="308"/>
      <c r="AU1068" s="308"/>
      <c r="AV1068" s="327"/>
      <c r="AW1068" s="295"/>
      <c r="AX1068" s="312"/>
      <c r="AY1068" s="313"/>
      <c r="AZ1068" s="313"/>
      <c r="BA1068" s="313"/>
      <c r="BB1068" s="313"/>
      <c r="BC1068" s="313"/>
      <c r="BD1068" s="313"/>
      <c r="BE1068" s="313"/>
      <c r="BF1068" s="313"/>
      <c r="BG1068" s="313"/>
      <c r="BH1068" s="314"/>
      <c r="BI1068" s="122"/>
      <c r="BJ1068" s="115" t="s">
        <v>2</v>
      </c>
      <c r="BK1068" s="200"/>
      <c r="BL1068" s="130" t="str">
        <f>IF(BM1068&lt;&gt;"","●","")</f>
        <v/>
      </c>
      <c r="BM1068" s="132" t="str">
        <f>IF(OR(AND(OR(V1068=0,V1068=""),OR(AX1068&gt;0,V1071+V1092&gt;0,AJ1071+AJ1092&gt;0,AX1071+AX1092&gt;0)),AND(OR(V1068&gt;0,V1071+V1092&gt;0,AJ1071+AJ1092&gt;0,AX1071+AX1092&gt;0),OR(AX1068=0,AX1068=""))),"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1068&gt;AX1068,"「算定回数」が「レセプト件数」よりも小さくなっています。算定レセプトにおける算定回数をご記入ください。",IF(COUNTIF(BL1071:BL1098,"●")&gt;0,"内訳の項目に記入内容の見直しが必要な欄があります。メッセージの内容をご確認のうえ、適宜、ご修正ください。",IF(AX1068&lt;&gt;AX1071+AX1092,"当該項目の「算定回数」と、内訳の「算定回数」の合計が一致していません。正しい算定回数をご記入ください。",IF(OR(V1068&lt;MAX(V1071,V1092),V1068&gt;V1071+V1092),"当該項目の「レセプト件数」が、内訳の個別の項目の数値を下回っているか、内訳の合計よりも大きくなっています。正しいレセプト件数をご記入ください。","")))))</f>
        <v/>
      </c>
      <c r="BN1068" s="129"/>
      <c r="BO1068" s="129"/>
      <c r="BP1068" s="129"/>
      <c r="BQ1068" s="129"/>
      <c r="BR1068" s="129"/>
      <c r="BS1068" s="129"/>
      <c r="BT1068" s="129"/>
      <c r="BU1068" s="129"/>
      <c r="BV1068" s="129"/>
      <c r="BW1068" s="129"/>
      <c r="BX1068" s="129"/>
      <c r="BY1068" s="129"/>
      <c r="BZ1068" s="129"/>
      <c r="CA1068" s="129"/>
      <c r="CB1068" s="129"/>
      <c r="CC1068" s="129"/>
      <c r="CD1068" s="129"/>
      <c r="CE1068" s="129"/>
      <c r="CF1068" s="129"/>
      <c r="CG1068" s="129"/>
      <c r="CH1068" s="129"/>
      <c r="CI1068" s="129"/>
      <c r="CJ1068" s="129"/>
      <c r="CK1068" s="129"/>
      <c r="CL1068" s="129"/>
      <c r="CM1068" s="129"/>
      <c r="CN1068" s="129"/>
      <c r="CO1068" s="129"/>
      <c r="CP1068" s="129"/>
      <c r="CQ1068" s="129"/>
      <c r="CR1068" s="129"/>
      <c r="CS1068" s="129"/>
      <c r="CT1068" s="129"/>
      <c r="CU1068" s="129"/>
      <c r="CV1068" s="131"/>
      <c r="CW1068" s="131"/>
      <c r="CX1068" s="131"/>
      <c r="CY1068" s="129"/>
      <c r="CZ1068" s="129"/>
      <c r="DA1068" s="129"/>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129"/>
      <c r="DW1068" s="129"/>
      <c r="DX1068" s="129"/>
      <c r="DY1068" s="129"/>
      <c r="DZ1068" s="129"/>
      <c r="EA1068" s="129"/>
      <c r="EB1068" s="129"/>
      <c r="EC1068" s="129"/>
      <c r="ED1068" s="129"/>
      <c r="EE1068" s="129"/>
      <c r="EF1068" s="129"/>
      <c r="EG1068" s="129"/>
      <c r="EH1068" s="129"/>
      <c r="EI1068" s="129"/>
      <c r="EJ1068" s="129"/>
      <c r="EK1068" s="129"/>
      <c r="EL1068" s="129"/>
      <c r="EM1068" s="129"/>
      <c r="EN1068" s="129"/>
      <c r="EO1068" s="129"/>
      <c r="EP1068" s="129"/>
      <c r="EQ1068" s="129"/>
      <c r="ER1068" s="129"/>
      <c r="ES1068" s="129"/>
      <c r="ET1068" s="129"/>
      <c r="EU1068" s="129"/>
      <c r="EV1068" s="129"/>
      <c r="EW1068" s="129"/>
    </row>
    <row r="1069" spans="1:153" ht="2.25" customHeight="1" thickBot="1">
      <c r="A1069" s="133"/>
      <c r="B1069" s="126"/>
      <c r="C1069" s="126"/>
      <c r="D1069" s="126"/>
      <c r="E1069" s="126"/>
      <c r="F1069" s="137"/>
      <c r="G1069" s="126"/>
      <c r="H1069" s="126"/>
      <c r="I1069" s="126"/>
      <c r="J1069" s="126"/>
      <c r="K1069" s="126"/>
      <c r="L1069" s="126"/>
      <c r="M1069" s="126"/>
      <c r="N1069" s="126"/>
      <c r="O1069" s="126"/>
      <c r="P1069" s="126"/>
      <c r="Q1069" s="126"/>
      <c r="R1069" s="126"/>
      <c r="S1069" s="126"/>
      <c r="T1069" s="126"/>
      <c r="U1069" s="299"/>
      <c r="V1069" s="298"/>
      <c r="W1069" s="298"/>
      <c r="X1069" s="298"/>
      <c r="Y1069" s="298"/>
      <c r="Z1069" s="298"/>
      <c r="AA1069" s="298"/>
      <c r="AB1069" s="298"/>
      <c r="AC1069" s="298"/>
      <c r="AD1069" s="298"/>
      <c r="AE1069" s="298"/>
      <c r="AF1069" s="298"/>
      <c r="AG1069" s="121"/>
      <c r="AH1069" s="116"/>
      <c r="AI1069" s="307"/>
      <c r="AJ1069" s="308"/>
      <c r="AK1069" s="308"/>
      <c r="AL1069" s="308"/>
      <c r="AM1069" s="308"/>
      <c r="AN1069" s="308"/>
      <c r="AO1069" s="308"/>
      <c r="AP1069" s="308"/>
      <c r="AQ1069" s="308"/>
      <c r="AR1069" s="308"/>
      <c r="AS1069" s="308"/>
      <c r="AT1069" s="308"/>
      <c r="AU1069" s="308"/>
      <c r="AV1069" s="327"/>
      <c r="AW1069" s="298"/>
      <c r="AX1069" s="298"/>
      <c r="AY1069" s="298"/>
      <c r="AZ1069" s="298"/>
      <c r="BA1069" s="298"/>
      <c r="BB1069" s="298"/>
      <c r="BC1069" s="298"/>
      <c r="BD1069" s="298"/>
      <c r="BE1069" s="298"/>
      <c r="BF1069" s="298"/>
      <c r="BG1069" s="298"/>
      <c r="BH1069" s="298"/>
      <c r="BI1069" s="121"/>
      <c r="BJ1069" s="116"/>
      <c r="BK1069" s="200"/>
      <c r="BL1069" s="129"/>
      <c r="BM1069" s="160"/>
      <c r="BN1069" s="129"/>
      <c r="BO1069" s="129"/>
      <c r="BP1069" s="129"/>
      <c r="BQ1069" s="129"/>
      <c r="BR1069" s="129"/>
      <c r="BS1069" s="129"/>
      <c r="BT1069" s="129"/>
      <c r="BU1069" s="129"/>
      <c r="BV1069" s="129"/>
      <c r="BW1069" s="129"/>
      <c r="BX1069" s="129"/>
      <c r="BY1069" s="129"/>
      <c r="BZ1069" s="129"/>
      <c r="CA1069" s="129"/>
      <c r="CB1069" s="129"/>
      <c r="CC1069" s="129"/>
      <c r="CD1069" s="129"/>
      <c r="CE1069" s="129"/>
      <c r="CF1069" s="129"/>
      <c r="CG1069" s="129"/>
      <c r="CH1069" s="129"/>
      <c r="CI1069" s="129"/>
      <c r="CJ1069" s="129"/>
      <c r="CK1069" s="129"/>
      <c r="CL1069" s="129"/>
      <c r="CM1069" s="129"/>
      <c r="CN1069" s="129"/>
      <c r="CO1069" s="129"/>
      <c r="CP1069" s="129"/>
      <c r="CQ1069" s="129"/>
      <c r="CR1069" s="129"/>
      <c r="CS1069" s="129"/>
      <c r="CT1069" s="129"/>
      <c r="CU1069" s="129"/>
      <c r="CV1069" s="129"/>
      <c r="CW1069" s="129"/>
      <c r="CX1069" s="129"/>
      <c r="CY1069" s="129"/>
      <c r="CZ1069" s="129"/>
      <c r="DA1069" s="129"/>
      <c r="DB1069" s="129"/>
      <c r="DC1069" s="129"/>
      <c r="DD1069" s="129"/>
      <c r="DE1069" s="129"/>
      <c r="DF1069" s="129"/>
      <c r="DG1069" s="129"/>
      <c r="DH1069" s="129"/>
      <c r="DI1069" s="129"/>
      <c r="DJ1069" s="129"/>
      <c r="DK1069" s="129"/>
      <c r="DL1069" s="129"/>
      <c r="DM1069" s="129"/>
      <c r="DN1069" s="129"/>
      <c r="DO1069" s="129"/>
      <c r="DP1069" s="129"/>
      <c r="DQ1069" s="129"/>
      <c r="DR1069" s="129"/>
      <c r="DS1069" s="129"/>
      <c r="DT1069" s="129"/>
      <c r="DU1069" s="129"/>
      <c r="DV1069" s="129"/>
      <c r="DW1069" s="129"/>
      <c r="DX1069" s="129"/>
      <c r="DY1069" s="129"/>
      <c r="DZ1069" s="129"/>
      <c r="EA1069" s="129"/>
      <c r="EB1069" s="129"/>
      <c r="EC1069" s="129"/>
      <c r="ED1069" s="129"/>
      <c r="EE1069" s="129"/>
      <c r="EF1069" s="129"/>
      <c r="EG1069" s="129"/>
      <c r="EH1069" s="129"/>
      <c r="EI1069" s="129"/>
      <c r="EJ1069" s="129"/>
      <c r="EK1069" s="129"/>
      <c r="EL1069" s="129"/>
      <c r="EM1069" s="129"/>
      <c r="EN1069" s="129"/>
      <c r="EO1069" s="129"/>
      <c r="EP1069" s="129"/>
      <c r="EQ1069" s="129"/>
      <c r="ER1069" s="129"/>
      <c r="ES1069" s="129"/>
      <c r="ET1069" s="129"/>
      <c r="EU1069" s="129"/>
      <c r="EV1069" s="129"/>
      <c r="EW1069" s="129"/>
    </row>
    <row r="1070" spans="1:153" ht="2.25" customHeight="1">
      <c r="A1070" s="50"/>
      <c r="B1070" s="291"/>
      <c r="C1070" s="291"/>
      <c r="D1070" s="291"/>
      <c r="E1070" s="291"/>
      <c r="F1070" s="136"/>
      <c r="G1070" s="291"/>
      <c r="H1070" s="291"/>
      <c r="I1070" s="291"/>
      <c r="J1070" s="291"/>
      <c r="K1070" s="291"/>
      <c r="L1070" s="291"/>
      <c r="M1070" s="291"/>
      <c r="N1070" s="291"/>
      <c r="O1070" s="291"/>
      <c r="P1070" s="291"/>
      <c r="Q1070" s="291"/>
      <c r="R1070" s="291"/>
      <c r="S1070" s="291"/>
      <c r="T1070" s="291"/>
      <c r="U1070" s="296"/>
      <c r="V1070" s="297"/>
      <c r="W1070" s="297"/>
      <c r="X1070" s="297"/>
      <c r="Y1070" s="297"/>
      <c r="Z1070" s="297"/>
      <c r="AA1070" s="297"/>
      <c r="AB1070" s="297"/>
      <c r="AC1070" s="297"/>
      <c r="AD1070" s="297"/>
      <c r="AE1070" s="297"/>
      <c r="AF1070" s="297"/>
      <c r="AG1070" s="117"/>
      <c r="AH1070" s="114"/>
      <c r="AI1070" s="307"/>
      <c r="AJ1070" s="308"/>
      <c r="AK1070" s="308"/>
      <c r="AL1070" s="308"/>
      <c r="AM1070" s="308"/>
      <c r="AN1070" s="308"/>
      <c r="AO1070" s="308"/>
      <c r="AP1070" s="308"/>
      <c r="AQ1070" s="308"/>
      <c r="AR1070" s="308"/>
      <c r="AS1070" s="308"/>
      <c r="AT1070" s="308"/>
      <c r="AU1070" s="308"/>
      <c r="AV1070" s="327"/>
      <c r="AW1070" s="297"/>
      <c r="AX1070" s="297"/>
      <c r="AY1070" s="297"/>
      <c r="AZ1070" s="297"/>
      <c r="BA1070" s="297"/>
      <c r="BB1070" s="297"/>
      <c r="BC1070" s="297"/>
      <c r="BD1070" s="297"/>
      <c r="BE1070" s="297"/>
      <c r="BF1070" s="297"/>
      <c r="BG1070" s="297"/>
      <c r="BH1070" s="297"/>
      <c r="BI1070" s="117"/>
      <c r="BJ1070" s="114"/>
      <c r="BK1070" s="200"/>
      <c r="BL1070" s="129"/>
      <c r="BM1070" s="160"/>
      <c r="BN1070" s="129"/>
      <c r="BO1070" s="129"/>
      <c r="BP1070" s="129"/>
      <c r="BQ1070" s="129"/>
      <c r="BR1070" s="129"/>
      <c r="BS1070" s="129"/>
      <c r="BT1070" s="129"/>
      <c r="BU1070" s="129"/>
      <c r="BV1070" s="129"/>
      <c r="BW1070" s="129"/>
      <c r="BX1070" s="129"/>
      <c r="BY1070" s="129"/>
      <c r="BZ1070" s="129"/>
      <c r="CA1070" s="129"/>
      <c r="CB1070" s="129"/>
      <c r="CC1070" s="129"/>
      <c r="CD1070" s="129"/>
      <c r="CE1070" s="129"/>
      <c r="CF1070" s="129"/>
      <c r="CG1070" s="129"/>
      <c r="CH1070" s="129"/>
      <c r="CI1070" s="129"/>
      <c r="CJ1070" s="129"/>
      <c r="CK1070" s="129"/>
      <c r="CL1070" s="129"/>
      <c r="CM1070" s="129"/>
      <c r="CN1070" s="129"/>
      <c r="CO1070" s="129"/>
      <c r="CP1070" s="129"/>
      <c r="CQ1070" s="129"/>
      <c r="CR1070" s="129"/>
      <c r="CS1070" s="129"/>
      <c r="CT1070" s="129"/>
      <c r="CU1070" s="129"/>
      <c r="CV1070" s="129"/>
      <c r="CW1070" s="129"/>
      <c r="CX1070" s="129"/>
      <c r="CY1070" s="129"/>
      <c r="CZ1070" s="129"/>
      <c r="DA1070" s="129"/>
      <c r="DB1070" s="129"/>
      <c r="DC1070" s="129"/>
      <c r="DD1070" s="129"/>
      <c r="DE1070" s="129"/>
      <c r="DF1070" s="129"/>
      <c r="DG1070" s="129"/>
      <c r="DH1070" s="129"/>
      <c r="DI1070" s="129"/>
      <c r="DJ1070" s="129"/>
      <c r="DK1070" s="129"/>
      <c r="DL1070" s="129"/>
      <c r="DM1070" s="129"/>
      <c r="DN1070" s="129"/>
      <c r="DO1070" s="129"/>
      <c r="DP1070" s="129"/>
      <c r="DQ1070" s="129"/>
      <c r="DR1070" s="129"/>
      <c r="DS1070" s="129"/>
      <c r="DT1070" s="129"/>
      <c r="DU1070" s="129"/>
      <c r="DV1070" s="129"/>
      <c r="DW1070" s="129"/>
      <c r="DX1070" s="129"/>
      <c r="DY1070" s="129"/>
      <c r="DZ1070" s="129"/>
      <c r="EA1070" s="129"/>
      <c r="EB1070" s="129"/>
      <c r="EC1070" s="129"/>
      <c r="ED1070" s="129"/>
      <c r="EE1070" s="129"/>
      <c r="EF1070" s="129"/>
      <c r="EG1070" s="129"/>
      <c r="EH1070" s="129"/>
      <c r="EI1070" s="129"/>
      <c r="EJ1070" s="129"/>
      <c r="EK1070" s="129"/>
      <c r="EL1070" s="129"/>
      <c r="EM1070" s="129"/>
      <c r="EN1070" s="129"/>
      <c r="EO1070" s="129"/>
      <c r="EP1070" s="129"/>
      <c r="EQ1070" s="129"/>
      <c r="ER1070" s="129"/>
      <c r="ES1070" s="129"/>
      <c r="ET1070" s="129"/>
      <c r="EU1070" s="129"/>
      <c r="EV1070" s="129"/>
      <c r="EW1070" s="129"/>
    </row>
    <row r="1071" spans="1:153" ht="19.5" customHeight="1">
      <c r="A1071" s="45"/>
      <c r="B1071" s="126" t="s">
        <v>58</v>
      </c>
      <c r="C1071" s="126"/>
      <c r="D1071" s="126"/>
      <c r="E1071" s="126"/>
      <c r="F1071" s="137"/>
      <c r="G1071" s="126"/>
      <c r="H1071" s="126"/>
      <c r="I1071" s="126"/>
      <c r="J1071" s="126"/>
      <c r="K1071" s="126"/>
      <c r="L1071" s="126"/>
      <c r="M1071" s="126"/>
      <c r="N1071" s="126"/>
      <c r="O1071" s="126"/>
      <c r="P1071" s="126"/>
      <c r="Q1071" s="126"/>
      <c r="R1071" s="310" t="s">
        <v>3429</v>
      </c>
      <c r="S1071" s="310"/>
      <c r="T1071" s="311"/>
      <c r="U1071" s="294"/>
      <c r="V1071" s="312"/>
      <c r="W1071" s="313"/>
      <c r="X1071" s="313"/>
      <c r="Y1071" s="313"/>
      <c r="Z1071" s="313"/>
      <c r="AA1071" s="313"/>
      <c r="AB1071" s="313"/>
      <c r="AC1071" s="313"/>
      <c r="AD1071" s="313"/>
      <c r="AE1071" s="313"/>
      <c r="AF1071" s="314"/>
      <c r="AG1071" s="122"/>
      <c r="AH1071" s="115" t="s">
        <v>0</v>
      </c>
      <c r="AI1071" s="307"/>
      <c r="AJ1071" s="308"/>
      <c r="AK1071" s="308"/>
      <c r="AL1071" s="308"/>
      <c r="AM1071" s="308"/>
      <c r="AN1071" s="308"/>
      <c r="AO1071" s="308"/>
      <c r="AP1071" s="308"/>
      <c r="AQ1071" s="308"/>
      <c r="AR1071" s="308"/>
      <c r="AS1071" s="308"/>
      <c r="AT1071" s="308"/>
      <c r="AU1071" s="308"/>
      <c r="AV1071" s="327"/>
      <c r="AW1071" s="295"/>
      <c r="AX1071" s="312"/>
      <c r="AY1071" s="313"/>
      <c r="AZ1071" s="313"/>
      <c r="BA1071" s="313"/>
      <c r="BB1071" s="313"/>
      <c r="BC1071" s="313"/>
      <c r="BD1071" s="313"/>
      <c r="BE1071" s="313"/>
      <c r="BF1071" s="313"/>
      <c r="BG1071" s="313"/>
      <c r="BH1071" s="314"/>
      <c r="BI1071" s="122"/>
      <c r="BJ1071" s="115" t="s">
        <v>2</v>
      </c>
      <c r="BK1071" s="200"/>
      <c r="BL1071" s="130" t="str">
        <f>IF(BM1071&lt;&gt;"","●","")</f>
        <v/>
      </c>
      <c r="BM1071" s="132" t="str">
        <f>IF(OR(AND(OR(V1071=0,V1071=""),OR(AX1071&gt;0,V1074+V1086+V1089&gt;0,AJ1074+AJ1086+AJ1089&gt;0,AX1074+AX1086+AX1089&gt;0)),AND(OR(V1071&gt;0,V1074+V1086+V1089&gt;0,AJ1074+AJ1086+AJ1089&gt;0,AX1074+AX1086+AX1089&gt;0),OR(AX1071=0,AX1071=""))),"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1071&gt;AX1071,"「算定回数」が「レセプト件数」よりも小さくなっています。算定レセプトにおける算定回数をご記入ください。",IF(COUNTIF(BL1074:BL1089,"●")&gt;0,"内訳の項目に記入内容の見直しが必要な欄があります。メッセージの内容をご確認のうえ、適宜、ご修正ください。",IF(AX1071&lt;&gt;AX1074+AX1086+AX1089,"当該項目の「算定回数」と、内訳の「算定回数」の合計が一致していません。正しい算定回数をご記入ください。",IF(OR(V1071&lt;MAX(V1074,V1086,V1089),V1071&gt;V1074+V1086+V1089),"当該項目の「レセプト件数」が、内訳の個別の項目の数値を下回っているか、内訳の合計よりも大きくなっています。正しいレセプト件数をご記入ください。","")))))</f>
        <v/>
      </c>
      <c r="BN1071" s="129"/>
      <c r="BO1071" s="129"/>
      <c r="BP1071" s="129"/>
      <c r="BQ1071" s="129"/>
      <c r="BR1071" s="129"/>
      <c r="BS1071" s="129"/>
      <c r="BT1071" s="129"/>
      <c r="BU1071" s="129"/>
      <c r="BV1071" s="129"/>
      <c r="BW1071" s="129"/>
      <c r="BX1071" s="129"/>
      <c r="BY1071" s="129"/>
      <c r="BZ1071" s="129"/>
      <c r="CA1071" s="129"/>
      <c r="CB1071" s="129"/>
      <c r="CC1071" s="129"/>
      <c r="CD1071" s="129"/>
      <c r="CE1071" s="129"/>
      <c r="CF1071" s="129"/>
      <c r="CG1071" s="129"/>
      <c r="CH1071" s="129"/>
      <c r="CI1071" s="129"/>
      <c r="CJ1071" s="129"/>
      <c r="CK1071" s="129"/>
      <c r="CL1071" s="129"/>
      <c r="CM1071" s="129"/>
      <c r="CN1071" s="129"/>
      <c r="CO1071" s="129"/>
      <c r="CP1071" s="129"/>
      <c r="CQ1071" s="129"/>
      <c r="CR1071" s="129"/>
      <c r="CS1071" s="129"/>
      <c r="CT1071" s="129"/>
      <c r="CU1071" s="129"/>
      <c r="CV1071" s="131"/>
      <c r="CW1071" s="131"/>
      <c r="CX1071" s="131"/>
      <c r="CY1071" s="129"/>
      <c r="CZ1071" s="129"/>
      <c r="DA1071" s="129"/>
      <c r="DB1071" s="129"/>
      <c r="DC1071" s="129"/>
      <c r="DD1071" s="129"/>
      <c r="DE1071" s="129"/>
      <c r="DF1071" s="129"/>
      <c r="DG1071" s="129"/>
      <c r="DH1071" s="129"/>
      <c r="DI1071" s="129"/>
      <c r="DJ1071" s="129"/>
      <c r="DK1071" s="129"/>
      <c r="DL1071" s="129"/>
      <c r="DM1071" s="129"/>
      <c r="DN1071" s="129"/>
      <c r="DO1071" s="129"/>
      <c r="DP1071" s="129"/>
      <c r="DQ1071" s="129"/>
      <c r="DR1071" s="129"/>
      <c r="DS1071" s="129"/>
      <c r="DT1071" s="129"/>
      <c r="DU1071" s="129"/>
      <c r="DV1071" s="129"/>
      <c r="DW1071" s="129"/>
      <c r="DX1071" s="129"/>
      <c r="DY1071" s="129"/>
      <c r="DZ1071" s="129"/>
      <c r="EA1071" s="129"/>
      <c r="EB1071" s="129"/>
      <c r="EC1071" s="129"/>
      <c r="ED1071" s="129"/>
      <c r="EE1071" s="129"/>
      <c r="EF1071" s="129"/>
      <c r="EG1071" s="129"/>
      <c r="EH1071" s="129"/>
      <c r="EI1071" s="129"/>
      <c r="EJ1071" s="129"/>
      <c r="EK1071" s="129"/>
      <c r="EL1071" s="129"/>
      <c r="EM1071" s="129"/>
      <c r="EN1071" s="129"/>
      <c r="EO1071" s="129"/>
      <c r="EP1071" s="129"/>
      <c r="EQ1071" s="129"/>
      <c r="ER1071" s="129"/>
      <c r="ES1071" s="129"/>
      <c r="ET1071" s="129"/>
      <c r="EU1071" s="129"/>
      <c r="EV1071" s="129"/>
      <c r="EW1071" s="129"/>
    </row>
    <row r="1072" spans="1:153" ht="2.25" customHeight="1" thickBot="1">
      <c r="A1072" s="45"/>
      <c r="B1072" s="126"/>
      <c r="C1072" s="126"/>
      <c r="D1072" s="126"/>
      <c r="E1072" s="126"/>
      <c r="F1072" s="137"/>
      <c r="G1072" s="126"/>
      <c r="H1072" s="126"/>
      <c r="I1072" s="126"/>
      <c r="J1072" s="126"/>
      <c r="K1072" s="126"/>
      <c r="L1072" s="126"/>
      <c r="M1072" s="126"/>
      <c r="N1072" s="126"/>
      <c r="O1072" s="126"/>
      <c r="P1072" s="126"/>
      <c r="Q1072" s="126"/>
      <c r="R1072" s="126"/>
      <c r="S1072" s="126"/>
      <c r="T1072" s="126"/>
      <c r="U1072" s="299"/>
      <c r="V1072" s="298"/>
      <c r="W1072" s="298"/>
      <c r="X1072" s="298"/>
      <c r="Y1072" s="298"/>
      <c r="Z1072" s="298"/>
      <c r="AA1072" s="298"/>
      <c r="AB1072" s="298"/>
      <c r="AC1072" s="298"/>
      <c r="AD1072" s="298"/>
      <c r="AE1072" s="298"/>
      <c r="AF1072" s="298"/>
      <c r="AG1072" s="121"/>
      <c r="AH1072" s="116"/>
      <c r="AI1072" s="307"/>
      <c r="AJ1072" s="308"/>
      <c r="AK1072" s="308"/>
      <c r="AL1072" s="308"/>
      <c r="AM1072" s="308"/>
      <c r="AN1072" s="308"/>
      <c r="AO1072" s="308"/>
      <c r="AP1072" s="308"/>
      <c r="AQ1072" s="308"/>
      <c r="AR1072" s="308"/>
      <c r="AS1072" s="308"/>
      <c r="AT1072" s="308"/>
      <c r="AU1072" s="308"/>
      <c r="AV1072" s="327"/>
      <c r="AW1072" s="298"/>
      <c r="AX1072" s="298"/>
      <c r="AY1072" s="298"/>
      <c r="AZ1072" s="298"/>
      <c r="BA1072" s="298"/>
      <c r="BB1072" s="298"/>
      <c r="BC1072" s="298"/>
      <c r="BD1072" s="298"/>
      <c r="BE1072" s="298"/>
      <c r="BF1072" s="298"/>
      <c r="BG1072" s="298"/>
      <c r="BH1072" s="298"/>
      <c r="BI1072" s="121"/>
      <c r="BJ1072" s="116"/>
      <c r="BK1072" s="200"/>
      <c r="BL1072" s="129"/>
      <c r="BM1072" s="160"/>
      <c r="BN1072" s="129"/>
      <c r="BO1072" s="129"/>
      <c r="BP1072" s="129"/>
      <c r="BQ1072" s="129"/>
      <c r="BR1072" s="129"/>
      <c r="BS1072" s="129"/>
      <c r="BT1072" s="129"/>
      <c r="BU1072" s="129"/>
      <c r="BV1072" s="129"/>
      <c r="BW1072" s="129"/>
      <c r="BX1072" s="129"/>
      <c r="BY1072" s="129"/>
      <c r="BZ1072" s="129"/>
      <c r="CA1072" s="129"/>
      <c r="CB1072" s="129"/>
      <c r="CC1072" s="129"/>
      <c r="CD1072" s="129"/>
      <c r="CE1072" s="129"/>
      <c r="CF1072" s="129"/>
      <c r="CG1072" s="129"/>
      <c r="CH1072" s="129"/>
      <c r="CI1072" s="129"/>
      <c r="CJ1072" s="129"/>
      <c r="CK1072" s="129"/>
      <c r="CL1072" s="129"/>
      <c r="CM1072" s="129"/>
      <c r="CN1072" s="129"/>
      <c r="CO1072" s="129"/>
      <c r="CP1072" s="129"/>
      <c r="CQ1072" s="129"/>
      <c r="CR1072" s="129"/>
      <c r="CS1072" s="129"/>
      <c r="CT1072" s="129"/>
      <c r="CU1072" s="129"/>
      <c r="CV1072" s="129"/>
      <c r="CW1072" s="129"/>
      <c r="CX1072" s="129"/>
      <c r="CY1072" s="129"/>
      <c r="CZ1072" s="129"/>
      <c r="DA1072" s="129"/>
      <c r="DB1072" s="129"/>
      <c r="DC1072" s="129"/>
      <c r="DD1072" s="129"/>
      <c r="DE1072" s="129"/>
      <c r="DF1072" s="129"/>
      <c r="DG1072" s="129"/>
      <c r="DH1072" s="129"/>
      <c r="DI1072" s="129"/>
      <c r="DJ1072" s="129"/>
      <c r="DK1072" s="129"/>
      <c r="DL1072" s="129"/>
      <c r="DM1072" s="129"/>
      <c r="DN1072" s="129"/>
      <c r="DO1072" s="129"/>
      <c r="DP1072" s="129"/>
      <c r="DQ1072" s="129"/>
      <c r="DR1072" s="129"/>
      <c r="DS1072" s="129"/>
      <c r="DT1072" s="129"/>
      <c r="DU1072" s="129"/>
      <c r="DV1072" s="129"/>
      <c r="DW1072" s="129"/>
      <c r="DX1072" s="129"/>
      <c r="DY1072" s="129"/>
      <c r="DZ1072" s="129"/>
      <c r="EA1072" s="129"/>
      <c r="EB1072" s="129"/>
      <c r="EC1072" s="129"/>
      <c r="ED1072" s="129"/>
      <c r="EE1072" s="129"/>
      <c r="EF1072" s="129"/>
      <c r="EG1072" s="129"/>
      <c r="EH1072" s="129"/>
      <c r="EI1072" s="129"/>
      <c r="EJ1072" s="129"/>
      <c r="EK1072" s="129"/>
      <c r="EL1072" s="129"/>
      <c r="EM1072" s="129"/>
      <c r="EN1072" s="129"/>
      <c r="EO1072" s="129"/>
      <c r="EP1072" s="129"/>
      <c r="EQ1072" s="129"/>
      <c r="ER1072" s="129"/>
      <c r="ES1072" s="129"/>
      <c r="ET1072" s="129"/>
      <c r="EU1072" s="129"/>
      <c r="EV1072" s="129"/>
      <c r="EW1072" s="129"/>
    </row>
    <row r="1073" spans="1:153" ht="2.25" customHeight="1">
      <c r="A1073" s="50"/>
      <c r="B1073" s="292"/>
      <c r="C1073" s="135"/>
      <c r="D1073" s="291"/>
      <c r="E1073" s="291"/>
      <c r="F1073" s="136"/>
      <c r="G1073" s="291"/>
      <c r="H1073" s="291"/>
      <c r="I1073" s="291"/>
      <c r="J1073" s="291"/>
      <c r="K1073" s="291"/>
      <c r="L1073" s="291"/>
      <c r="M1073" s="291"/>
      <c r="N1073" s="291"/>
      <c r="O1073" s="291"/>
      <c r="P1073" s="291"/>
      <c r="Q1073" s="291"/>
      <c r="R1073" s="291"/>
      <c r="S1073" s="291"/>
      <c r="T1073" s="291"/>
      <c r="U1073" s="296"/>
      <c r="V1073" s="297"/>
      <c r="W1073" s="297"/>
      <c r="X1073" s="297"/>
      <c r="Y1073" s="297"/>
      <c r="Z1073" s="297"/>
      <c r="AA1073" s="297"/>
      <c r="AB1073" s="297"/>
      <c r="AC1073" s="297"/>
      <c r="AD1073" s="297"/>
      <c r="AE1073" s="297"/>
      <c r="AF1073" s="297"/>
      <c r="AG1073" s="117"/>
      <c r="AH1073" s="114"/>
      <c r="AI1073" s="307"/>
      <c r="AJ1073" s="308"/>
      <c r="AK1073" s="308"/>
      <c r="AL1073" s="308"/>
      <c r="AM1073" s="308"/>
      <c r="AN1073" s="308"/>
      <c r="AO1073" s="308"/>
      <c r="AP1073" s="308"/>
      <c r="AQ1073" s="308"/>
      <c r="AR1073" s="308"/>
      <c r="AS1073" s="308"/>
      <c r="AT1073" s="308"/>
      <c r="AU1073" s="308"/>
      <c r="AV1073" s="327"/>
      <c r="AW1073" s="297"/>
      <c r="AX1073" s="297"/>
      <c r="AY1073" s="297"/>
      <c r="AZ1073" s="297"/>
      <c r="BA1073" s="297"/>
      <c r="BB1073" s="297"/>
      <c r="BC1073" s="297"/>
      <c r="BD1073" s="297"/>
      <c r="BE1073" s="297"/>
      <c r="BF1073" s="297"/>
      <c r="BG1073" s="297"/>
      <c r="BH1073" s="297"/>
      <c r="BI1073" s="117"/>
      <c r="BJ1073" s="114"/>
      <c r="BK1073" s="200"/>
      <c r="BL1073" s="129"/>
      <c r="BM1073" s="160"/>
      <c r="BN1073" s="129"/>
      <c r="BO1073" s="129"/>
      <c r="BP1073" s="129"/>
      <c r="BQ1073" s="129"/>
      <c r="BR1073" s="129"/>
      <c r="BS1073" s="129"/>
      <c r="BT1073" s="129"/>
      <c r="BU1073" s="129"/>
      <c r="BV1073" s="129"/>
      <c r="BW1073" s="129"/>
      <c r="BX1073" s="129"/>
      <c r="BY1073" s="129"/>
      <c r="BZ1073" s="129"/>
      <c r="CA1073" s="129"/>
      <c r="CB1073" s="129"/>
      <c r="CC1073" s="129"/>
      <c r="CD1073" s="129"/>
      <c r="CE1073" s="129"/>
      <c r="CF1073" s="129"/>
      <c r="CG1073" s="129"/>
      <c r="CH1073" s="129"/>
      <c r="CI1073" s="129"/>
      <c r="CJ1073" s="129"/>
      <c r="CK1073" s="129"/>
      <c r="CL1073" s="129"/>
      <c r="CM1073" s="129"/>
      <c r="CN1073" s="129"/>
      <c r="CO1073" s="129"/>
      <c r="CP1073" s="129"/>
      <c r="CQ1073" s="129"/>
      <c r="CR1073" s="129"/>
      <c r="CS1073" s="129"/>
      <c r="CT1073" s="129"/>
      <c r="CU1073" s="129"/>
      <c r="CV1073" s="129"/>
      <c r="CW1073" s="129"/>
      <c r="CX1073" s="129"/>
      <c r="CY1073" s="129"/>
      <c r="CZ1073" s="129"/>
      <c r="DA1073" s="129"/>
      <c r="DB1073" s="129"/>
      <c r="DC1073" s="129"/>
      <c r="DD1073" s="129"/>
      <c r="DE1073" s="129"/>
      <c r="DF1073" s="129"/>
      <c r="DG1073" s="129"/>
      <c r="DH1073" s="129"/>
      <c r="DI1073" s="129"/>
      <c r="DJ1073" s="129"/>
      <c r="DK1073" s="129"/>
      <c r="DL1073" s="129"/>
      <c r="DM1073" s="129"/>
      <c r="DN1073" s="129"/>
      <c r="DO1073" s="129"/>
      <c r="DP1073" s="129"/>
      <c r="DQ1073" s="129"/>
      <c r="DR1073" s="129"/>
      <c r="DS1073" s="129"/>
      <c r="DT1073" s="129"/>
      <c r="DU1073" s="129"/>
      <c r="DV1073" s="129"/>
      <c r="DW1073" s="129"/>
      <c r="DX1073" s="129"/>
      <c r="DY1073" s="129"/>
      <c r="DZ1073" s="129"/>
      <c r="EA1073" s="129"/>
      <c r="EB1073" s="129"/>
      <c r="EC1073" s="129"/>
      <c r="ED1073" s="129"/>
      <c r="EE1073" s="129"/>
      <c r="EF1073" s="129"/>
      <c r="EG1073" s="129"/>
      <c r="EH1073" s="129"/>
      <c r="EI1073" s="129"/>
      <c r="EJ1073" s="129"/>
      <c r="EK1073" s="129"/>
      <c r="EL1073" s="129"/>
      <c r="EM1073" s="129"/>
      <c r="EN1073" s="129"/>
      <c r="EO1073" s="129"/>
      <c r="EP1073" s="129"/>
      <c r="EQ1073" s="129"/>
      <c r="ER1073" s="129"/>
      <c r="ES1073" s="129"/>
      <c r="ET1073" s="129"/>
      <c r="EU1073" s="129"/>
      <c r="EV1073" s="129"/>
      <c r="EW1073" s="129"/>
    </row>
    <row r="1074" spans="1:153" ht="19.5" customHeight="1">
      <c r="A1074" s="45"/>
      <c r="B1074" s="133"/>
      <c r="C1074" s="133" t="s">
        <v>59</v>
      </c>
      <c r="D1074" s="126"/>
      <c r="E1074" s="126"/>
      <c r="F1074" s="137"/>
      <c r="G1074" s="126"/>
      <c r="H1074" s="126"/>
      <c r="I1074" s="126"/>
      <c r="J1074" s="126"/>
      <c r="K1074" s="126"/>
      <c r="L1074" s="126"/>
      <c r="M1074" s="126"/>
      <c r="N1074" s="126"/>
      <c r="O1074" s="126"/>
      <c r="P1074" s="126"/>
      <c r="Q1074" s="126"/>
      <c r="R1074" s="310" t="s">
        <v>3430</v>
      </c>
      <c r="S1074" s="310"/>
      <c r="T1074" s="311"/>
      <c r="U1074" s="294"/>
      <c r="V1074" s="312"/>
      <c r="W1074" s="313"/>
      <c r="X1074" s="313"/>
      <c r="Y1074" s="313"/>
      <c r="Z1074" s="313"/>
      <c r="AA1074" s="313"/>
      <c r="AB1074" s="313"/>
      <c r="AC1074" s="313"/>
      <c r="AD1074" s="313"/>
      <c r="AE1074" s="313"/>
      <c r="AF1074" s="314"/>
      <c r="AG1074" s="122"/>
      <c r="AH1074" s="115" t="s">
        <v>0</v>
      </c>
      <c r="AI1074" s="307"/>
      <c r="AJ1074" s="308"/>
      <c r="AK1074" s="308"/>
      <c r="AL1074" s="308"/>
      <c r="AM1074" s="308"/>
      <c r="AN1074" s="308"/>
      <c r="AO1074" s="308"/>
      <c r="AP1074" s="308"/>
      <c r="AQ1074" s="308"/>
      <c r="AR1074" s="308"/>
      <c r="AS1074" s="308"/>
      <c r="AT1074" s="308"/>
      <c r="AU1074" s="308"/>
      <c r="AV1074" s="327"/>
      <c r="AW1074" s="295"/>
      <c r="AX1074" s="312"/>
      <c r="AY1074" s="313"/>
      <c r="AZ1074" s="313"/>
      <c r="BA1074" s="313"/>
      <c r="BB1074" s="313"/>
      <c r="BC1074" s="313"/>
      <c r="BD1074" s="313"/>
      <c r="BE1074" s="313"/>
      <c r="BF1074" s="313"/>
      <c r="BG1074" s="313"/>
      <c r="BH1074" s="314"/>
      <c r="BI1074" s="122"/>
      <c r="BJ1074" s="115" t="s">
        <v>2</v>
      </c>
      <c r="BK1074" s="200"/>
      <c r="BL1074" s="130" t="str">
        <f>IF(BM1074&lt;&gt;"","●","")</f>
        <v/>
      </c>
      <c r="BM1074" s="132" t="str">
        <f>IF(OR(AND(OR(V1074=0,V1074=""),OR(AX1074&gt;0,V1077+V1080+V1083&gt;0,AJ1077+AJ1080+AJ1083&gt;0,AX1077+AX1080+AX1083&gt;0)),AND(OR(V1074&gt;0,V1077+V1080+V1083&gt;0,AJ1077+AJ1080+AJ1083&gt;0,AX1077+AX1080+AX1083&gt;0),OR(AX1074=0,AX1074=""))),"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1074&gt;AX1074,"「算定回数」が「レセプト件数」よりも小さくなっています。算定レセプトにおける算定回数をご記入ください。",IF(COUNTIF(BL1077:BL1083,"●")&gt;0,"内訳の項目に記入内容の見直しが必要な欄があります。メッセージの内容をご確認のうえ、適宜、ご修正ください。",IF(AX1074&lt;&gt;AX1077+AX1080+AX1083,"当該項目の「算定回数」と、内訳の「算定回数」の合計が一致していません。正しい算定回数をご記入ください。",IF(OR(V1074&lt;MAX(V1077,V1080,V1083),V1074&gt;V1077+V1080+V1083),"当該項目の「レセプト件数」が、内訳の個別の項目の数値を下回っているか、内訳の合計よりも大きくなっています。正しいレセプト件数をご記入ください。","")))))</f>
        <v/>
      </c>
      <c r="BN1074" s="129"/>
      <c r="BO1074" s="129"/>
      <c r="BP1074" s="129"/>
      <c r="BQ1074" s="129"/>
      <c r="BR1074" s="129"/>
      <c r="BS1074" s="129"/>
      <c r="BT1074" s="129"/>
      <c r="BU1074" s="129"/>
      <c r="BV1074" s="129"/>
      <c r="BW1074" s="129"/>
      <c r="BX1074" s="129"/>
      <c r="BY1074" s="129"/>
      <c r="BZ1074" s="129"/>
      <c r="CA1074" s="129"/>
      <c r="CB1074" s="129"/>
      <c r="CC1074" s="129"/>
      <c r="CD1074" s="129"/>
      <c r="CE1074" s="129"/>
      <c r="CF1074" s="129"/>
      <c r="CG1074" s="129"/>
      <c r="CH1074" s="129"/>
      <c r="CI1074" s="129"/>
      <c r="CJ1074" s="129"/>
      <c r="CK1074" s="129"/>
      <c r="CL1074" s="129"/>
      <c r="CM1074" s="129"/>
      <c r="CN1074" s="129"/>
      <c r="CO1074" s="129"/>
      <c r="CP1074" s="129"/>
      <c r="CQ1074" s="129"/>
      <c r="CR1074" s="129"/>
      <c r="CS1074" s="129"/>
      <c r="CT1074" s="129"/>
      <c r="CU1074" s="129"/>
      <c r="CV1074" s="131"/>
      <c r="CW1074" s="131"/>
      <c r="CX1074" s="131"/>
      <c r="CY1074" s="129"/>
      <c r="CZ1074" s="129"/>
      <c r="DA1074" s="129"/>
      <c r="DB1074" s="129"/>
      <c r="DC1074" s="129"/>
      <c r="DD1074" s="129"/>
      <c r="DE1074" s="129"/>
      <c r="DF1074" s="129"/>
      <c r="DG1074" s="129"/>
      <c r="DH1074" s="129"/>
      <c r="DI1074" s="129"/>
      <c r="DJ1074" s="129"/>
      <c r="DK1074" s="129"/>
      <c r="DL1074" s="129"/>
      <c r="DM1074" s="129"/>
      <c r="DN1074" s="129"/>
      <c r="DO1074" s="129"/>
      <c r="DP1074" s="129"/>
      <c r="DQ1074" s="129"/>
      <c r="DR1074" s="129"/>
      <c r="DS1074" s="129"/>
      <c r="DT1074" s="129"/>
      <c r="DU1074" s="129"/>
      <c r="DV1074" s="129"/>
      <c r="DW1074" s="129"/>
      <c r="DX1074" s="129"/>
      <c r="DY1074" s="129"/>
      <c r="DZ1074" s="129"/>
      <c r="EA1074" s="129"/>
      <c r="EB1074" s="129"/>
      <c r="EC1074" s="129"/>
      <c r="ED1074" s="129"/>
      <c r="EE1074" s="129"/>
      <c r="EF1074" s="129"/>
      <c r="EG1074" s="129"/>
      <c r="EH1074" s="129"/>
      <c r="EI1074" s="129"/>
      <c r="EJ1074" s="129"/>
      <c r="EK1074" s="129"/>
      <c r="EL1074" s="129"/>
      <c r="EM1074" s="129"/>
      <c r="EN1074" s="129"/>
      <c r="EO1074" s="129"/>
      <c r="EP1074" s="129"/>
      <c r="EQ1074" s="129"/>
      <c r="ER1074" s="129"/>
      <c r="ES1074" s="129"/>
      <c r="ET1074" s="129"/>
      <c r="EU1074" s="129"/>
      <c r="EV1074" s="129"/>
      <c r="EW1074" s="129"/>
    </row>
    <row r="1075" spans="1:153" ht="2.25" customHeight="1" thickBot="1">
      <c r="A1075" s="45"/>
      <c r="B1075" s="133"/>
      <c r="C1075" s="133"/>
      <c r="D1075" s="126"/>
      <c r="E1075" s="126"/>
      <c r="F1075" s="137"/>
      <c r="G1075" s="126"/>
      <c r="H1075" s="126"/>
      <c r="I1075" s="126"/>
      <c r="J1075" s="126"/>
      <c r="K1075" s="126"/>
      <c r="L1075" s="126"/>
      <c r="M1075" s="126"/>
      <c r="N1075" s="126"/>
      <c r="O1075" s="126"/>
      <c r="P1075" s="126"/>
      <c r="Q1075" s="126"/>
      <c r="R1075" s="126"/>
      <c r="S1075" s="126"/>
      <c r="T1075" s="126"/>
      <c r="U1075" s="299"/>
      <c r="V1075" s="298"/>
      <c r="W1075" s="298"/>
      <c r="X1075" s="298"/>
      <c r="Y1075" s="298"/>
      <c r="Z1075" s="298"/>
      <c r="AA1075" s="298"/>
      <c r="AB1075" s="298"/>
      <c r="AC1075" s="298"/>
      <c r="AD1075" s="298"/>
      <c r="AE1075" s="298"/>
      <c r="AF1075" s="298"/>
      <c r="AG1075" s="121"/>
      <c r="AH1075" s="116"/>
      <c r="AI1075" s="307"/>
      <c r="AJ1075" s="308"/>
      <c r="AK1075" s="308"/>
      <c r="AL1075" s="308"/>
      <c r="AM1075" s="308"/>
      <c r="AN1075" s="308"/>
      <c r="AO1075" s="308"/>
      <c r="AP1075" s="308"/>
      <c r="AQ1075" s="308"/>
      <c r="AR1075" s="308"/>
      <c r="AS1075" s="308"/>
      <c r="AT1075" s="308"/>
      <c r="AU1075" s="308"/>
      <c r="AV1075" s="327"/>
      <c r="AW1075" s="298"/>
      <c r="AX1075" s="298"/>
      <c r="AY1075" s="298"/>
      <c r="AZ1075" s="298"/>
      <c r="BA1075" s="298"/>
      <c r="BB1075" s="298"/>
      <c r="BC1075" s="298"/>
      <c r="BD1075" s="298"/>
      <c r="BE1075" s="298"/>
      <c r="BF1075" s="298"/>
      <c r="BG1075" s="298"/>
      <c r="BH1075" s="298"/>
      <c r="BI1075" s="121"/>
      <c r="BJ1075" s="116"/>
      <c r="BK1075" s="200"/>
      <c r="BL1075" s="129"/>
      <c r="BM1075" s="160"/>
      <c r="BN1075" s="129"/>
      <c r="BO1075" s="129"/>
      <c r="BP1075" s="129"/>
      <c r="BQ1075" s="129"/>
      <c r="BR1075" s="129"/>
      <c r="BS1075" s="129"/>
      <c r="BT1075" s="129"/>
      <c r="BU1075" s="129"/>
      <c r="BV1075" s="129"/>
      <c r="BW1075" s="129"/>
      <c r="BX1075" s="129"/>
      <c r="BY1075" s="129"/>
      <c r="BZ1075" s="129"/>
      <c r="CA1075" s="129"/>
      <c r="CB1075" s="129"/>
      <c r="CC1075" s="129"/>
      <c r="CD1075" s="129"/>
      <c r="CE1075" s="129"/>
      <c r="CF1075" s="129"/>
      <c r="CG1075" s="129"/>
      <c r="CH1075" s="129"/>
      <c r="CI1075" s="129"/>
      <c r="CJ1075" s="129"/>
      <c r="CK1075" s="129"/>
      <c r="CL1075" s="129"/>
      <c r="CM1075" s="129"/>
      <c r="CN1075" s="129"/>
      <c r="CO1075" s="129"/>
      <c r="CP1075" s="129"/>
      <c r="CQ1075" s="129"/>
      <c r="CR1075" s="129"/>
      <c r="CS1075" s="129"/>
      <c r="CT1075" s="129"/>
      <c r="CU1075" s="129"/>
      <c r="CV1075" s="129"/>
      <c r="CW1075" s="129"/>
      <c r="CX1075" s="129"/>
      <c r="CY1075" s="129"/>
      <c r="CZ1075" s="129"/>
      <c r="DA1075" s="129"/>
      <c r="DB1075" s="129"/>
      <c r="DC1075" s="129"/>
      <c r="DD1075" s="129"/>
      <c r="DE1075" s="129"/>
      <c r="DF1075" s="129"/>
      <c r="DG1075" s="129"/>
      <c r="DH1075" s="129"/>
      <c r="DI1075" s="129"/>
      <c r="DJ1075" s="129"/>
      <c r="DK1075" s="129"/>
      <c r="DL1075" s="129"/>
      <c r="DM1075" s="129"/>
      <c r="DN1075" s="129"/>
      <c r="DO1075" s="129"/>
      <c r="DP1075" s="129"/>
      <c r="DQ1075" s="129"/>
      <c r="DR1075" s="129"/>
      <c r="DS1075" s="129"/>
      <c r="DT1075" s="129"/>
      <c r="DU1075" s="129"/>
      <c r="DV1075" s="129"/>
      <c r="DW1075" s="129"/>
      <c r="DX1075" s="129"/>
      <c r="DY1075" s="129"/>
      <c r="DZ1075" s="129"/>
      <c r="EA1075" s="129"/>
      <c r="EB1075" s="129"/>
      <c r="EC1075" s="129"/>
      <c r="ED1075" s="129"/>
      <c r="EE1075" s="129"/>
      <c r="EF1075" s="129"/>
      <c r="EG1075" s="129"/>
      <c r="EH1075" s="129"/>
      <c r="EI1075" s="129"/>
      <c r="EJ1075" s="129"/>
      <c r="EK1075" s="129"/>
      <c r="EL1075" s="129"/>
      <c r="EM1075" s="129"/>
      <c r="EN1075" s="129"/>
      <c r="EO1075" s="129"/>
      <c r="EP1075" s="129"/>
      <c r="EQ1075" s="129"/>
      <c r="ER1075" s="129"/>
      <c r="ES1075" s="129"/>
      <c r="ET1075" s="129"/>
      <c r="EU1075" s="129"/>
      <c r="EV1075" s="129"/>
      <c r="EW1075" s="129"/>
    </row>
    <row r="1076" spans="1:153" ht="2.25" customHeight="1">
      <c r="A1076" s="50"/>
      <c r="B1076" s="292"/>
      <c r="C1076" s="292"/>
      <c r="D1076" s="135"/>
      <c r="E1076" s="291"/>
      <c r="F1076" s="136"/>
      <c r="G1076" s="291"/>
      <c r="H1076" s="291"/>
      <c r="I1076" s="291"/>
      <c r="J1076" s="291"/>
      <c r="K1076" s="291"/>
      <c r="L1076" s="291"/>
      <c r="M1076" s="291"/>
      <c r="N1076" s="291"/>
      <c r="O1076" s="291"/>
      <c r="P1076" s="291"/>
      <c r="Q1076" s="291"/>
      <c r="R1076" s="291"/>
      <c r="S1076" s="291"/>
      <c r="T1076" s="291"/>
      <c r="U1076" s="296"/>
      <c r="V1076" s="297"/>
      <c r="W1076" s="297"/>
      <c r="X1076" s="297"/>
      <c r="Y1076" s="297"/>
      <c r="Z1076" s="297"/>
      <c r="AA1076" s="297"/>
      <c r="AB1076" s="297"/>
      <c r="AC1076" s="297"/>
      <c r="AD1076" s="297"/>
      <c r="AE1076" s="297"/>
      <c r="AF1076" s="297"/>
      <c r="AG1076" s="117"/>
      <c r="AH1076" s="114"/>
      <c r="AI1076" s="307"/>
      <c r="AJ1076" s="308"/>
      <c r="AK1076" s="308"/>
      <c r="AL1076" s="308"/>
      <c r="AM1076" s="308"/>
      <c r="AN1076" s="308"/>
      <c r="AO1076" s="308"/>
      <c r="AP1076" s="308"/>
      <c r="AQ1076" s="308"/>
      <c r="AR1076" s="308"/>
      <c r="AS1076" s="308"/>
      <c r="AT1076" s="308"/>
      <c r="AU1076" s="308"/>
      <c r="AV1076" s="327"/>
      <c r="AW1076" s="297"/>
      <c r="AX1076" s="297"/>
      <c r="AY1076" s="297"/>
      <c r="AZ1076" s="297"/>
      <c r="BA1076" s="297"/>
      <c r="BB1076" s="297"/>
      <c r="BC1076" s="297"/>
      <c r="BD1076" s="297"/>
      <c r="BE1076" s="297"/>
      <c r="BF1076" s="297"/>
      <c r="BG1076" s="297"/>
      <c r="BH1076" s="297"/>
      <c r="BI1076" s="117"/>
      <c r="BJ1076" s="114"/>
      <c r="BK1076" s="200"/>
      <c r="BL1076" s="129"/>
      <c r="BM1076" s="160"/>
      <c r="BN1076" s="129"/>
      <c r="BO1076" s="129"/>
      <c r="BP1076" s="129"/>
      <c r="BQ1076" s="129"/>
      <c r="BR1076" s="129"/>
      <c r="BS1076" s="129"/>
      <c r="BT1076" s="129"/>
      <c r="BU1076" s="129"/>
      <c r="BV1076" s="129"/>
      <c r="BW1076" s="129"/>
      <c r="BX1076" s="129"/>
      <c r="BY1076" s="129"/>
      <c r="BZ1076" s="129"/>
      <c r="CA1076" s="129"/>
      <c r="CB1076" s="129"/>
      <c r="CC1076" s="129"/>
      <c r="CD1076" s="129"/>
      <c r="CE1076" s="129"/>
      <c r="CF1076" s="129"/>
      <c r="CG1076" s="129"/>
      <c r="CH1076" s="129"/>
      <c r="CI1076" s="129"/>
      <c r="CJ1076" s="129"/>
      <c r="CK1076" s="129"/>
      <c r="CL1076" s="129"/>
      <c r="CM1076" s="129"/>
      <c r="CN1076" s="129"/>
      <c r="CO1076" s="129"/>
      <c r="CP1076" s="129"/>
      <c r="CQ1076" s="129"/>
      <c r="CR1076" s="129"/>
      <c r="CS1076" s="129"/>
      <c r="CT1076" s="129"/>
      <c r="CU1076" s="129"/>
      <c r="CV1076" s="129"/>
      <c r="CW1076" s="129"/>
      <c r="CX1076" s="129"/>
      <c r="CY1076" s="129"/>
      <c r="CZ1076" s="129"/>
      <c r="DA1076" s="129"/>
      <c r="DB1076" s="129"/>
      <c r="DC1076" s="129"/>
      <c r="DD1076" s="129"/>
      <c r="DE1076" s="129"/>
      <c r="DF1076" s="129"/>
      <c r="DG1076" s="129"/>
      <c r="DH1076" s="129"/>
      <c r="DI1076" s="129"/>
      <c r="DJ1076" s="129"/>
      <c r="DK1076" s="129"/>
      <c r="DL1076" s="129"/>
      <c r="DM1076" s="129"/>
      <c r="DN1076" s="129"/>
      <c r="DO1076" s="129"/>
      <c r="DP1076" s="129"/>
      <c r="DQ1076" s="129"/>
      <c r="DR1076" s="129"/>
      <c r="DS1076" s="129"/>
      <c r="DT1076" s="129"/>
      <c r="DU1076" s="129"/>
      <c r="DV1076" s="129"/>
      <c r="DW1076" s="129"/>
      <c r="DX1076" s="129"/>
      <c r="DY1076" s="129"/>
      <c r="DZ1076" s="129"/>
      <c r="EA1076" s="129"/>
      <c r="EB1076" s="129"/>
      <c r="EC1076" s="129"/>
      <c r="ED1076" s="129"/>
      <c r="EE1076" s="129"/>
      <c r="EF1076" s="129"/>
      <c r="EG1076" s="129"/>
      <c r="EH1076" s="129"/>
      <c r="EI1076" s="129"/>
      <c r="EJ1076" s="129"/>
      <c r="EK1076" s="129"/>
      <c r="EL1076" s="129"/>
      <c r="EM1076" s="129"/>
      <c r="EN1076" s="129"/>
      <c r="EO1076" s="129"/>
      <c r="EP1076" s="129"/>
      <c r="EQ1076" s="129"/>
      <c r="ER1076" s="129"/>
      <c r="ES1076" s="129"/>
      <c r="ET1076" s="129"/>
      <c r="EU1076" s="129"/>
      <c r="EV1076" s="129"/>
      <c r="EW1076" s="129"/>
    </row>
    <row r="1077" spans="1:153" ht="19.5" customHeight="1">
      <c r="A1077" s="45"/>
      <c r="B1077" s="133"/>
      <c r="C1077" s="133"/>
      <c r="D1077" s="133" t="s">
        <v>60</v>
      </c>
      <c r="E1077" s="126"/>
      <c r="F1077" s="137"/>
      <c r="G1077" s="126"/>
      <c r="H1077" s="126"/>
      <c r="I1077" s="126"/>
      <c r="J1077" s="126"/>
      <c r="K1077" s="126"/>
      <c r="L1077" s="126"/>
      <c r="M1077" s="126"/>
      <c r="N1077" s="126"/>
      <c r="O1077" s="126"/>
      <c r="P1077" s="126"/>
      <c r="Q1077" s="126"/>
      <c r="R1077" s="310" t="s">
        <v>3431</v>
      </c>
      <c r="S1077" s="310"/>
      <c r="T1077" s="311"/>
      <c r="U1077" s="294"/>
      <c r="V1077" s="312"/>
      <c r="W1077" s="313"/>
      <c r="X1077" s="313"/>
      <c r="Y1077" s="313"/>
      <c r="Z1077" s="313"/>
      <c r="AA1077" s="313"/>
      <c r="AB1077" s="313"/>
      <c r="AC1077" s="313"/>
      <c r="AD1077" s="313"/>
      <c r="AE1077" s="313"/>
      <c r="AF1077" s="314"/>
      <c r="AG1077" s="122"/>
      <c r="AH1077" s="115" t="s">
        <v>0</v>
      </c>
      <c r="AI1077" s="307"/>
      <c r="AJ1077" s="308"/>
      <c r="AK1077" s="308"/>
      <c r="AL1077" s="308"/>
      <c r="AM1077" s="308"/>
      <c r="AN1077" s="308"/>
      <c r="AO1077" s="308"/>
      <c r="AP1077" s="308"/>
      <c r="AQ1077" s="308"/>
      <c r="AR1077" s="308"/>
      <c r="AS1077" s="308"/>
      <c r="AT1077" s="308"/>
      <c r="AU1077" s="308"/>
      <c r="AV1077" s="327"/>
      <c r="AW1077" s="295"/>
      <c r="AX1077" s="312"/>
      <c r="AY1077" s="313"/>
      <c r="AZ1077" s="313"/>
      <c r="BA1077" s="313"/>
      <c r="BB1077" s="313"/>
      <c r="BC1077" s="313"/>
      <c r="BD1077" s="313"/>
      <c r="BE1077" s="313"/>
      <c r="BF1077" s="313"/>
      <c r="BG1077" s="313"/>
      <c r="BH1077" s="314"/>
      <c r="BI1077" s="122"/>
      <c r="BJ1077" s="115" t="s">
        <v>2</v>
      </c>
      <c r="BK1077" s="200"/>
      <c r="BL1077" s="130" t="str">
        <f>IF(BM1077&lt;&gt;"","●","")</f>
        <v/>
      </c>
      <c r="BM1077" s="132" t="str">
        <f>IF(OR(AND(OR(V1077=0,V1077=""),AX1077&gt;0),AND(V1077&gt;0,OR(AX1077=0,AX1077=""))),"「レセプト件数」、「算定回数」のいずれかが「0」か「空白」となっていますが、それ以外が1以上となっています。正しいレセプト件数・算定回数をご記入ください。",IF(OR(V1077&gt;AX1077),"「算定回数」が「レセプト件数」よりも小さくなっています。算定レセプトにおける算定回数をご記入ください。",""))</f>
        <v/>
      </c>
      <c r="BN1077" s="129"/>
      <c r="BO1077" s="129"/>
      <c r="BP1077" s="129"/>
      <c r="BQ1077" s="129"/>
      <c r="BR1077" s="129"/>
      <c r="BS1077" s="129"/>
      <c r="BT1077" s="129"/>
      <c r="BU1077" s="129"/>
      <c r="BV1077" s="129"/>
      <c r="BW1077" s="129"/>
      <c r="BX1077" s="129"/>
      <c r="BY1077" s="129"/>
      <c r="BZ1077" s="129"/>
      <c r="CA1077" s="129"/>
      <c r="CB1077" s="129"/>
      <c r="CC1077" s="129"/>
      <c r="CD1077" s="129"/>
      <c r="CE1077" s="129"/>
      <c r="CF1077" s="129"/>
      <c r="CG1077" s="129"/>
      <c r="CH1077" s="129"/>
      <c r="CI1077" s="129"/>
      <c r="CJ1077" s="129"/>
      <c r="CK1077" s="129"/>
      <c r="CL1077" s="129"/>
      <c r="CM1077" s="129"/>
      <c r="CN1077" s="129"/>
      <c r="CO1077" s="129"/>
      <c r="CP1077" s="129"/>
      <c r="CQ1077" s="129"/>
      <c r="CR1077" s="129"/>
      <c r="CS1077" s="129"/>
      <c r="CT1077" s="129"/>
      <c r="CU1077" s="129"/>
      <c r="CV1077" s="131"/>
      <c r="CW1077" s="131"/>
      <c r="CX1077" s="131"/>
      <c r="CY1077" s="129"/>
      <c r="CZ1077" s="129"/>
      <c r="DA1077" s="129"/>
      <c r="DB1077" s="129"/>
      <c r="DC1077" s="129"/>
      <c r="DD1077" s="129"/>
      <c r="DE1077" s="129"/>
      <c r="DF1077" s="129"/>
      <c r="DG1077" s="129"/>
      <c r="DH1077" s="129"/>
      <c r="DI1077" s="129"/>
      <c r="DJ1077" s="129"/>
      <c r="DK1077" s="129"/>
      <c r="DL1077" s="129"/>
      <c r="DM1077" s="129"/>
      <c r="DN1077" s="129"/>
      <c r="DO1077" s="129"/>
      <c r="DP1077" s="129"/>
      <c r="DQ1077" s="129"/>
      <c r="DR1077" s="129"/>
      <c r="DS1077" s="129"/>
      <c r="DT1077" s="129"/>
      <c r="DU1077" s="129"/>
      <c r="DV1077" s="129"/>
      <c r="DW1077" s="129"/>
      <c r="DX1077" s="129"/>
      <c r="DY1077" s="129"/>
      <c r="DZ1077" s="129"/>
      <c r="EA1077" s="129"/>
      <c r="EB1077" s="129"/>
      <c r="EC1077" s="129"/>
      <c r="ED1077" s="129"/>
      <c r="EE1077" s="129"/>
      <c r="EF1077" s="129"/>
      <c r="EG1077" s="129"/>
      <c r="EH1077" s="129"/>
      <c r="EI1077" s="129"/>
      <c r="EJ1077" s="129"/>
      <c r="EK1077" s="129"/>
      <c r="EL1077" s="129"/>
      <c r="EM1077" s="129"/>
      <c r="EN1077" s="129"/>
      <c r="EO1077" s="129"/>
      <c r="EP1077" s="129"/>
      <c r="EQ1077" s="129"/>
      <c r="ER1077" s="129"/>
      <c r="ES1077" s="129"/>
      <c r="ET1077" s="129"/>
      <c r="EU1077" s="129"/>
      <c r="EV1077" s="129"/>
      <c r="EW1077" s="129"/>
    </row>
    <row r="1078" spans="1:153" ht="2.25" customHeight="1" thickBot="1">
      <c r="A1078" s="45"/>
      <c r="B1078" s="133"/>
      <c r="C1078" s="133"/>
      <c r="D1078" s="133"/>
      <c r="E1078" s="126"/>
      <c r="F1078" s="137"/>
      <c r="G1078" s="126"/>
      <c r="H1078" s="126"/>
      <c r="I1078" s="126"/>
      <c r="J1078" s="126"/>
      <c r="K1078" s="126"/>
      <c r="L1078" s="126"/>
      <c r="M1078" s="126"/>
      <c r="N1078" s="126"/>
      <c r="O1078" s="126"/>
      <c r="P1078" s="126"/>
      <c r="Q1078" s="126"/>
      <c r="R1078" s="126"/>
      <c r="S1078" s="126"/>
      <c r="T1078" s="126"/>
      <c r="U1078" s="299"/>
      <c r="V1078" s="298"/>
      <c r="W1078" s="298"/>
      <c r="X1078" s="298"/>
      <c r="Y1078" s="298"/>
      <c r="Z1078" s="298"/>
      <c r="AA1078" s="298"/>
      <c r="AB1078" s="298"/>
      <c r="AC1078" s="298"/>
      <c r="AD1078" s="298"/>
      <c r="AE1078" s="298"/>
      <c r="AF1078" s="298"/>
      <c r="AG1078" s="121"/>
      <c r="AH1078" s="116"/>
      <c r="AI1078" s="307"/>
      <c r="AJ1078" s="308"/>
      <c r="AK1078" s="308"/>
      <c r="AL1078" s="308"/>
      <c r="AM1078" s="308"/>
      <c r="AN1078" s="308"/>
      <c r="AO1078" s="308"/>
      <c r="AP1078" s="308"/>
      <c r="AQ1078" s="308"/>
      <c r="AR1078" s="308"/>
      <c r="AS1078" s="308"/>
      <c r="AT1078" s="308"/>
      <c r="AU1078" s="308"/>
      <c r="AV1078" s="327"/>
      <c r="AW1078" s="298"/>
      <c r="AX1078" s="298"/>
      <c r="AY1078" s="298"/>
      <c r="AZ1078" s="298"/>
      <c r="BA1078" s="298"/>
      <c r="BB1078" s="298"/>
      <c r="BC1078" s="298"/>
      <c r="BD1078" s="298"/>
      <c r="BE1078" s="298"/>
      <c r="BF1078" s="298"/>
      <c r="BG1078" s="298"/>
      <c r="BH1078" s="298"/>
      <c r="BI1078" s="121"/>
      <c r="BJ1078" s="116"/>
      <c r="BK1078" s="200"/>
      <c r="BL1078" s="129"/>
      <c r="BM1078" s="160"/>
      <c r="BN1078" s="129"/>
      <c r="BO1078" s="129"/>
      <c r="BP1078" s="129"/>
      <c r="BQ1078" s="129"/>
      <c r="BR1078" s="129"/>
      <c r="BS1078" s="129"/>
      <c r="BT1078" s="129"/>
      <c r="BU1078" s="129"/>
      <c r="BV1078" s="129"/>
      <c r="BW1078" s="129"/>
      <c r="BX1078" s="129"/>
      <c r="BY1078" s="129"/>
      <c r="BZ1078" s="129"/>
      <c r="CA1078" s="129"/>
      <c r="CB1078" s="129"/>
      <c r="CC1078" s="129"/>
      <c r="CD1078" s="129"/>
      <c r="CE1078" s="129"/>
      <c r="CF1078" s="129"/>
      <c r="CG1078" s="129"/>
      <c r="CH1078" s="129"/>
      <c r="CI1078" s="129"/>
      <c r="CJ1078" s="129"/>
      <c r="CK1078" s="129"/>
      <c r="CL1078" s="129"/>
      <c r="CM1078" s="129"/>
      <c r="CN1078" s="129"/>
      <c r="CO1078" s="129"/>
      <c r="CP1078" s="129"/>
      <c r="CQ1078" s="129"/>
      <c r="CR1078" s="129"/>
      <c r="CS1078" s="129"/>
      <c r="CT1078" s="129"/>
      <c r="CU1078" s="129"/>
      <c r="CV1078" s="129"/>
      <c r="CW1078" s="129"/>
      <c r="CX1078" s="129"/>
      <c r="CY1078" s="129"/>
      <c r="CZ1078" s="129"/>
      <c r="DA1078" s="129"/>
      <c r="DB1078" s="129"/>
      <c r="DC1078" s="129"/>
      <c r="DD1078" s="129"/>
      <c r="DE1078" s="129"/>
      <c r="DF1078" s="129"/>
      <c r="DG1078" s="129"/>
      <c r="DH1078" s="129"/>
      <c r="DI1078" s="129"/>
      <c r="DJ1078" s="129"/>
      <c r="DK1078" s="129"/>
      <c r="DL1078" s="129"/>
      <c r="DM1078" s="129"/>
      <c r="DN1078" s="129"/>
      <c r="DO1078" s="129"/>
      <c r="DP1078" s="129"/>
      <c r="DQ1078" s="129"/>
      <c r="DR1078" s="129"/>
      <c r="DS1078" s="129"/>
      <c r="DT1078" s="129"/>
      <c r="DU1078" s="129"/>
      <c r="DV1078" s="129"/>
      <c r="DW1078" s="129"/>
      <c r="DX1078" s="129"/>
      <c r="DY1078" s="129"/>
      <c r="DZ1078" s="129"/>
      <c r="EA1078" s="129"/>
      <c r="EB1078" s="129"/>
      <c r="EC1078" s="129"/>
      <c r="ED1078" s="129"/>
      <c r="EE1078" s="129"/>
      <c r="EF1078" s="129"/>
      <c r="EG1078" s="129"/>
      <c r="EH1078" s="129"/>
      <c r="EI1078" s="129"/>
      <c r="EJ1078" s="129"/>
      <c r="EK1078" s="129"/>
      <c r="EL1078" s="129"/>
      <c r="EM1078" s="129"/>
      <c r="EN1078" s="129"/>
      <c r="EO1078" s="129"/>
      <c r="EP1078" s="129"/>
      <c r="EQ1078" s="129"/>
      <c r="ER1078" s="129"/>
      <c r="ES1078" s="129"/>
      <c r="ET1078" s="129"/>
      <c r="EU1078" s="129"/>
      <c r="EV1078" s="129"/>
      <c r="EW1078" s="129"/>
    </row>
    <row r="1079" spans="1:153" ht="2.25" customHeight="1">
      <c r="A1079" s="50"/>
      <c r="B1079" s="292"/>
      <c r="C1079" s="292"/>
      <c r="D1079" s="135"/>
      <c r="E1079" s="291"/>
      <c r="F1079" s="136"/>
      <c r="G1079" s="291"/>
      <c r="H1079" s="291"/>
      <c r="I1079" s="291"/>
      <c r="J1079" s="291"/>
      <c r="K1079" s="291"/>
      <c r="L1079" s="291"/>
      <c r="M1079" s="291"/>
      <c r="N1079" s="291"/>
      <c r="O1079" s="291"/>
      <c r="P1079" s="291"/>
      <c r="Q1079" s="291"/>
      <c r="R1079" s="291"/>
      <c r="S1079" s="291"/>
      <c r="T1079" s="291"/>
      <c r="U1079" s="296"/>
      <c r="V1079" s="297"/>
      <c r="W1079" s="297"/>
      <c r="X1079" s="297"/>
      <c r="Y1079" s="297"/>
      <c r="Z1079" s="297"/>
      <c r="AA1079" s="297"/>
      <c r="AB1079" s="297"/>
      <c r="AC1079" s="297"/>
      <c r="AD1079" s="297"/>
      <c r="AE1079" s="297"/>
      <c r="AF1079" s="297"/>
      <c r="AG1079" s="117"/>
      <c r="AH1079" s="114"/>
      <c r="AI1079" s="307"/>
      <c r="AJ1079" s="308"/>
      <c r="AK1079" s="308"/>
      <c r="AL1079" s="308"/>
      <c r="AM1079" s="308"/>
      <c r="AN1079" s="308"/>
      <c r="AO1079" s="308"/>
      <c r="AP1079" s="308"/>
      <c r="AQ1079" s="308"/>
      <c r="AR1079" s="308"/>
      <c r="AS1079" s="308"/>
      <c r="AT1079" s="308"/>
      <c r="AU1079" s="308"/>
      <c r="AV1079" s="327"/>
      <c r="AW1079" s="297"/>
      <c r="AX1079" s="297"/>
      <c r="AY1079" s="297"/>
      <c r="AZ1079" s="297"/>
      <c r="BA1079" s="297"/>
      <c r="BB1079" s="297"/>
      <c r="BC1079" s="297"/>
      <c r="BD1079" s="297"/>
      <c r="BE1079" s="297"/>
      <c r="BF1079" s="297"/>
      <c r="BG1079" s="297"/>
      <c r="BH1079" s="297"/>
      <c r="BI1079" s="117"/>
      <c r="BJ1079" s="114"/>
      <c r="BK1079" s="200"/>
      <c r="BL1079" s="129"/>
      <c r="BM1079" s="160"/>
      <c r="BN1079" s="129"/>
      <c r="BO1079" s="129"/>
      <c r="BP1079" s="129"/>
      <c r="BQ1079" s="129"/>
      <c r="BR1079" s="129"/>
      <c r="BS1079" s="129"/>
      <c r="BT1079" s="129"/>
      <c r="BU1079" s="129"/>
      <c r="BV1079" s="129"/>
      <c r="BW1079" s="129"/>
      <c r="BX1079" s="129"/>
      <c r="BY1079" s="129"/>
      <c r="BZ1079" s="129"/>
      <c r="CA1079" s="129"/>
      <c r="CB1079" s="129"/>
      <c r="CC1079" s="129"/>
      <c r="CD1079" s="129"/>
      <c r="CE1079" s="129"/>
      <c r="CF1079" s="129"/>
      <c r="CG1079" s="129"/>
      <c r="CH1079" s="129"/>
      <c r="CI1079" s="129"/>
      <c r="CJ1079" s="129"/>
      <c r="CK1079" s="129"/>
      <c r="CL1079" s="129"/>
      <c r="CM1079" s="129"/>
      <c r="CN1079" s="129"/>
      <c r="CO1079" s="129"/>
      <c r="CP1079" s="129"/>
      <c r="CQ1079" s="129"/>
      <c r="CR1079" s="129"/>
      <c r="CS1079" s="129"/>
      <c r="CT1079" s="129"/>
      <c r="CU1079" s="129"/>
      <c r="CV1079" s="129"/>
      <c r="CW1079" s="129"/>
      <c r="CX1079" s="129"/>
      <c r="CY1079" s="129"/>
      <c r="CZ1079" s="129"/>
      <c r="DA1079" s="129"/>
      <c r="DB1079" s="129"/>
      <c r="DC1079" s="129"/>
      <c r="DD1079" s="129"/>
      <c r="DE1079" s="129"/>
      <c r="DF1079" s="129"/>
      <c r="DG1079" s="129"/>
      <c r="DH1079" s="129"/>
      <c r="DI1079" s="129"/>
      <c r="DJ1079" s="129"/>
      <c r="DK1079" s="129"/>
      <c r="DL1079" s="129"/>
      <c r="DM1079" s="129"/>
      <c r="DN1079" s="129"/>
      <c r="DO1079" s="129"/>
      <c r="DP1079" s="129"/>
      <c r="DQ1079" s="129"/>
      <c r="DR1079" s="129"/>
      <c r="DS1079" s="129"/>
      <c r="DT1079" s="129"/>
      <c r="DU1079" s="129"/>
      <c r="DV1079" s="129"/>
      <c r="DW1079" s="129"/>
      <c r="DX1079" s="129"/>
      <c r="DY1079" s="129"/>
      <c r="DZ1079" s="129"/>
      <c r="EA1079" s="129"/>
      <c r="EB1079" s="129"/>
      <c r="EC1079" s="129"/>
      <c r="ED1079" s="129"/>
      <c r="EE1079" s="129"/>
      <c r="EF1079" s="129"/>
      <c r="EG1079" s="129"/>
      <c r="EH1079" s="129"/>
      <c r="EI1079" s="129"/>
      <c r="EJ1079" s="129"/>
      <c r="EK1079" s="129"/>
      <c r="EL1079" s="129"/>
      <c r="EM1079" s="129"/>
      <c r="EN1079" s="129"/>
      <c r="EO1079" s="129"/>
      <c r="EP1079" s="129"/>
      <c r="EQ1079" s="129"/>
      <c r="ER1079" s="129"/>
      <c r="ES1079" s="129"/>
      <c r="ET1079" s="129"/>
      <c r="EU1079" s="129"/>
      <c r="EV1079" s="129"/>
      <c r="EW1079" s="129"/>
    </row>
    <row r="1080" spans="1:153" ht="19.5" customHeight="1">
      <c r="A1080" s="45"/>
      <c r="B1080" s="133"/>
      <c r="C1080" s="133"/>
      <c r="D1080" s="133" t="s">
        <v>61</v>
      </c>
      <c r="E1080" s="126"/>
      <c r="F1080" s="137"/>
      <c r="G1080" s="126"/>
      <c r="H1080" s="126"/>
      <c r="I1080" s="126"/>
      <c r="J1080" s="126"/>
      <c r="K1080" s="126"/>
      <c r="L1080" s="126"/>
      <c r="M1080" s="126"/>
      <c r="N1080" s="126"/>
      <c r="O1080" s="126"/>
      <c r="P1080" s="126"/>
      <c r="Q1080" s="126"/>
      <c r="R1080" s="310" t="s">
        <v>3432</v>
      </c>
      <c r="S1080" s="310"/>
      <c r="T1080" s="311"/>
      <c r="U1080" s="294"/>
      <c r="V1080" s="312"/>
      <c r="W1080" s="313"/>
      <c r="X1080" s="313"/>
      <c r="Y1080" s="313"/>
      <c r="Z1080" s="313"/>
      <c r="AA1080" s="313"/>
      <c r="AB1080" s="313"/>
      <c r="AC1080" s="313"/>
      <c r="AD1080" s="313"/>
      <c r="AE1080" s="313"/>
      <c r="AF1080" s="314"/>
      <c r="AG1080" s="122"/>
      <c r="AH1080" s="115" t="s">
        <v>0</v>
      </c>
      <c r="AI1080" s="307"/>
      <c r="AJ1080" s="308"/>
      <c r="AK1080" s="308"/>
      <c r="AL1080" s="308"/>
      <c r="AM1080" s="308"/>
      <c r="AN1080" s="308"/>
      <c r="AO1080" s="308"/>
      <c r="AP1080" s="308"/>
      <c r="AQ1080" s="308"/>
      <c r="AR1080" s="308"/>
      <c r="AS1080" s="308"/>
      <c r="AT1080" s="308"/>
      <c r="AU1080" s="308"/>
      <c r="AV1080" s="327"/>
      <c r="AW1080" s="295"/>
      <c r="AX1080" s="312"/>
      <c r="AY1080" s="313"/>
      <c r="AZ1080" s="313"/>
      <c r="BA1080" s="313"/>
      <c r="BB1080" s="313"/>
      <c r="BC1080" s="313"/>
      <c r="BD1080" s="313"/>
      <c r="BE1080" s="313"/>
      <c r="BF1080" s="313"/>
      <c r="BG1080" s="313"/>
      <c r="BH1080" s="314"/>
      <c r="BI1080" s="122"/>
      <c r="BJ1080" s="115" t="s">
        <v>2</v>
      </c>
      <c r="BK1080" s="200"/>
      <c r="BL1080" s="130" t="str">
        <f>IF(BM1080&lt;&gt;"","●","")</f>
        <v/>
      </c>
      <c r="BM1080" s="132" t="str">
        <f>IF(OR(AND(OR(V1080=0,V1080=""),AX1080&gt;0),AND(V1080&gt;0,OR(AX1080=0,AX1080=""))),"「レセプト件数」、「算定回数」のいずれかが「0」か「空白」となっていますが、それ以外が1以上となっています。正しいレセプト件数・算定回数をご記入ください。",IF(OR(V1080&gt;AX1080),"「算定回数」が「レセプト件数」よりも小さくなっています。算定レセプトにおける算定回数をご記入ください。",""))</f>
        <v/>
      </c>
      <c r="BN1080" s="129"/>
      <c r="BO1080" s="129"/>
      <c r="BP1080" s="129"/>
      <c r="BQ1080" s="129"/>
      <c r="BR1080" s="129"/>
      <c r="BS1080" s="129"/>
      <c r="BT1080" s="129"/>
      <c r="BU1080" s="129"/>
      <c r="BV1080" s="129"/>
      <c r="BW1080" s="129"/>
      <c r="BX1080" s="129"/>
      <c r="BY1080" s="129"/>
      <c r="BZ1080" s="129"/>
      <c r="CA1080" s="129"/>
      <c r="CB1080" s="129"/>
      <c r="CC1080" s="129"/>
      <c r="CD1080" s="129"/>
      <c r="CE1080" s="129"/>
      <c r="CF1080" s="129"/>
      <c r="CG1080" s="129"/>
      <c r="CH1080" s="129"/>
      <c r="CI1080" s="129"/>
      <c r="CJ1080" s="129"/>
      <c r="CK1080" s="129"/>
      <c r="CL1080" s="129"/>
      <c r="CM1080" s="129"/>
      <c r="CN1080" s="129"/>
      <c r="CO1080" s="129"/>
      <c r="CP1080" s="129"/>
      <c r="CQ1080" s="129"/>
      <c r="CR1080" s="129"/>
      <c r="CS1080" s="129"/>
      <c r="CT1080" s="129"/>
      <c r="CU1080" s="129"/>
      <c r="CV1080" s="131"/>
      <c r="CW1080" s="131"/>
      <c r="CX1080" s="131"/>
      <c r="CY1080" s="129"/>
      <c r="CZ1080" s="129"/>
      <c r="DA1080" s="129"/>
      <c r="DB1080" s="129"/>
      <c r="DC1080" s="129"/>
      <c r="DD1080" s="129"/>
      <c r="DE1080" s="129"/>
      <c r="DF1080" s="129"/>
      <c r="DG1080" s="129"/>
      <c r="DH1080" s="129"/>
      <c r="DI1080" s="129"/>
      <c r="DJ1080" s="129"/>
      <c r="DK1080" s="129"/>
      <c r="DL1080" s="129"/>
      <c r="DM1080" s="129"/>
      <c r="DN1080" s="129"/>
      <c r="DO1080" s="129"/>
      <c r="DP1080" s="129"/>
      <c r="DQ1080" s="129"/>
      <c r="DR1080" s="129"/>
      <c r="DS1080" s="129"/>
      <c r="DT1080" s="129"/>
      <c r="DU1080" s="129"/>
      <c r="DV1080" s="129"/>
      <c r="DW1080" s="129"/>
      <c r="DX1080" s="129"/>
      <c r="DY1080" s="129"/>
      <c r="DZ1080" s="129"/>
      <c r="EA1080" s="129"/>
      <c r="EB1080" s="129"/>
      <c r="EC1080" s="129"/>
      <c r="ED1080" s="129"/>
      <c r="EE1080" s="129"/>
      <c r="EF1080" s="129"/>
      <c r="EG1080" s="129"/>
      <c r="EH1080" s="129"/>
      <c r="EI1080" s="129"/>
      <c r="EJ1080" s="129"/>
      <c r="EK1080" s="129"/>
      <c r="EL1080" s="129"/>
      <c r="EM1080" s="129"/>
      <c r="EN1080" s="129"/>
      <c r="EO1080" s="129"/>
      <c r="EP1080" s="129"/>
      <c r="EQ1080" s="129"/>
      <c r="ER1080" s="129"/>
      <c r="ES1080" s="129"/>
      <c r="ET1080" s="129"/>
      <c r="EU1080" s="129"/>
      <c r="EV1080" s="129"/>
      <c r="EW1080" s="129"/>
    </row>
    <row r="1081" spans="1:153" ht="2.25" customHeight="1" thickBot="1">
      <c r="A1081" s="45"/>
      <c r="B1081" s="133"/>
      <c r="C1081" s="133"/>
      <c r="D1081" s="133"/>
      <c r="E1081" s="126"/>
      <c r="F1081" s="137"/>
      <c r="G1081" s="126"/>
      <c r="H1081" s="126"/>
      <c r="I1081" s="126"/>
      <c r="J1081" s="126"/>
      <c r="K1081" s="126"/>
      <c r="L1081" s="126"/>
      <c r="M1081" s="126"/>
      <c r="N1081" s="126"/>
      <c r="O1081" s="126"/>
      <c r="P1081" s="126"/>
      <c r="Q1081" s="126"/>
      <c r="R1081" s="126"/>
      <c r="S1081" s="126"/>
      <c r="T1081" s="126"/>
      <c r="U1081" s="299"/>
      <c r="V1081" s="298"/>
      <c r="W1081" s="298"/>
      <c r="X1081" s="298"/>
      <c r="Y1081" s="298"/>
      <c r="Z1081" s="298"/>
      <c r="AA1081" s="298"/>
      <c r="AB1081" s="298"/>
      <c r="AC1081" s="298"/>
      <c r="AD1081" s="298"/>
      <c r="AE1081" s="298"/>
      <c r="AF1081" s="298"/>
      <c r="AG1081" s="121"/>
      <c r="AH1081" s="116"/>
      <c r="AI1081" s="307"/>
      <c r="AJ1081" s="308"/>
      <c r="AK1081" s="308"/>
      <c r="AL1081" s="308"/>
      <c r="AM1081" s="308"/>
      <c r="AN1081" s="308"/>
      <c r="AO1081" s="308"/>
      <c r="AP1081" s="308"/>
      <c r="AQ1081" s="308"/>
      <c r="AR1081" s="308"/>
      <c r="AS1081" s="308"/>
      <c r="AT1081" s="308"/>
      <c r="AU1081" s="308"/>
      <c r="AV1081" s="327"/>
      <c r="AW1081" s="298"/>
      <c r="AX1081" s="298"/>
      <c r="AY1081" s="298"/>
      <c r="AZ1081" s="298"/>
      <c r="BA1081" s="298"/>
      <c r="BB1081" s="298"/>
      <c r="BC1081" s="298"/>
      <c r="BD1081" s="298"/>
      <c r="BE1081" s="298"/>
      <c r="BF1081" s="298"/>
      <c r="BG1081" s="298"/>
      <c r="BH1081" s="298"/>
      <c r="BI1081" s="121"/>
      <c r="BJ1081" s="116"/>
      <c r="BK1081" s="200"/>
      <c r="BL1081" s="129"/>
      <c r="BM1081" s="160"/>
      <c r="BN1081" s="129"/>
      <c r="BO1081" s="129"/>
      <c r="BP1081" s="129"/>
      <c r="BQ1081" s="129"/>
      <c r="BR1081" s="129"/>
      <c r="BS1081" s="129"/>
      <c r="BT1081" s="129"/>
      <c r="BU1081" s="129"/>
      <c r="BV1081" s="129"/>
      <c r="BW1081" s="129"/>
      <c r="BX1081" s="129"/>
      <c r="BY1081" s="129"/>
      <c r="BZ1081" s="129"/>
      <c r="CA1081" s="129"/>
      <c r="CB1081" s="129"/>
      <c r="CC1081" s="129"/>
      <c r="CD1081" s="129"/>
      <c r="CE1081" s="129"/>
      <c r="CF1081" s="129"/>
      <c r="CG1081" s="129"/>
      <c r="CH1081" s="129"/>
      <c r="CI1081" s="129"/>
      <c r="CJ1081" s="129"/>
      <c r="CK1081" s="129"/>
      <c r="CL1081" s="129"/>
      <c r="CM1081" s="129"/>
      <c r="CN1081" s="129"/>
      <c r="CO1081" s="129"/>
      <c r="CP1081" s="129"/>
      <c r="CQ1081" s="129"/>
      <c r="CR1081" s="129"/>
      <c r="CS1081" s="129"/>
      <c r="CT1081" s="129"/>
      <c r="CU1081" s="129"/>
      <c r="CV1081" s="129"/>
      <c r="CW1081" s="129"/>
      <c r="CX1081" s="129"/>
      <c r="CY1081" s="129"/>
      <c r="CZ1081" s="129"/>
      <c r="DA1081" s="129"/>
      <c r="DB1081" s="129"/>
      <c r="DC1081" s="129"/>
      <c r="DD1081" s="129"/>
      <c r="DE1081" s="129"/>
      <c r="DF1081" s="129"/>
      <c r="DG1081" s="129"/>
      <c r="DH1081" s="129"/>
      <c r="DI1081" s="129"/>
      <c r="DJ1081" s="129"/>
      <c r="DK1081" s="129"/>
      <c r="DL1081" s="129"/>
      <c r="DM1081" s="129"/>
      <c r="DN1081" s="129"/>
      <c r="DO1081" s="129"/>
      <c r="DP1081" s="129"/>
      <c r="DQ1081" s="129"/>
      <c r="DR1081" s="129"/>
      <c r="DS1081" s="129"/>
      <c r="DT1081" s="129"/>
      <c r="DU1081" s="129"/>
      <c r="DV1081" s="129"/>
      <c r="DW1081" s="129"/>
      <c r="DX1081" s="129"/>
      <c r="DY1081" s="129"/>
      <c r="DZ1081" s="129"/>
      <c r="EA1081" s="129"/>
      <c r="EB1081" s="129"/>
      <c r="EC1081" s="129"/>
      <c r="ED1081" s="129"/>
      <c r="EE1081" s="129"/>
      <c r="EF1081" s="129"/>
      <c r="EG1081" s="129"/>
      <c r="EH1081" s="129"/>
      <c r="EI1081" s="129"/>
      <c r="EJ1081" s="129"/>
      <c r="EK1081" s="129"/>
      <c r="EL1081" s="129"/>
      <c r="EM1081" s="129"/>
      <c r="EN1081" s="129"/>
      <c r="EO1081" s="129"/>
      <c r="EP1081" s="129"/>
      <c r="EQ1081" s="129"/>
      <c r="ER1081" s="129"/>
      <c r="ES1081" s="129"/>
      <c r="ET1081" s="129"/>
      <c r="EU1081" s="129"/>
      <c r="EV1081" s="129"/>
      <c r="EW1081" s="129"/>
    </row>
    <row r="1082" spans="1:153" ht="2.25" customHeight="1">
      <c r="A1082" s="50"/>
      <c r="B1082" s="292"/>
      <c r="C1082" s="292"/>
      <c r="D1082" s="135"/>
      <c r="E1082" s="291"/>
      <c r="F1082" s="136"/>
      <c r="G1082" s="291"/>
      <c r="H1082" s="291"/>
      <c r="I1082" s="291"/>
      <c r="J1082" s="291"/>
      <c r="K1082" s="291"/>
      <c r="L1082" s="291"/>
      <c r="M1082" s="291"/>
      <c r="N1082" s="291"/>
      <c r="O1082" s="291"/>
      <c r="P1082" s="291"/>
      <c r="Q1082" s="291"/>
      <c r="R1082" s="291"/>
      <c r="S1082" s="291"/>
      <c r="T1082" s="291"/>
      <c r="U1082" s="296"/>
      <c r="V1082" s="297"/>
      <c r="W1082" s="297"/>
      <c r="X1082" s="297"/>
      <c r="Y1082" s="297"/>
      <c r="Z1082" s="297"/>
      <c r="AA1082" s="297"/>
      <c r="AB1082" s="297"/>
      <c r="AC1082" s="297"/>
      <c r="AD1082" s="297"/>
      <c r="AE1082" s="297"/>
      <c r="AF1082" s="297"/>
      <c r="AG1082" s="117"/>
      <c r="AH1082" s="114"/>
      <c r="AI1082" s="307"/>
      <c r="AJ1082" s="308"/>
      <c r="AK1082" s="308"/>
      <c r="AL1082" s="308"/>
      <c r="AM1082" s="308"/>
      <c r="AN1082" s="308"/>
      <c r="AO1082" s="308"/>
      <c r="AP1082" s="308"/>
      <c r="AQ1082" s="308"/>
      <c r="AR1082" s="308"/>
      <c r="AS1082" s="308"/>
      <c r="AT1082" s="308"/>
      <c r="AU1082" s="308"/>
      <c r="AV1082" s="327"/>
      <c r="AW1082" s="297"/>
      <c r="AX1082" s="297"/>
      <c r="AY1082" s="297"/>
      <c r="AZ1082" s="297"/>
      <c r="BA1082" s="297"/>
      <c r="BB1082" s="297"/>
      <c r="BC1082" s="297"/>
      <c r="BD1082" s="297"/>
      <c r="BE1082" s="297"/>
      <c r="BF1082" s="297"/>
      <c r="BG1082" s="297"/>
      <c r="BH1082" s="297"/>
      <c r="BI1082" s="117"/>
      <c r="BJ1082" s="114"/>
      <c r="BK1082" s="200"/>
      <c r="BL1082" s="129"/>
      <c r="BM1082" s="160"/>
      <c r="BN1082" s="129"/>
      <c r="BO1082" s="129"/>
      <c r="BP1082" s="129"/>
      <c r="BQ1082" s="129"/>
      <c r="BR1082" s="129"/>
      <c r="BS1082" s="129"/>
      <c r="BT1082" s="129"/>
      <c r="BU1082" s="129"/>
      <c r="BV1082" s="129"/>
      <c r="BW1082" s="129"/>
      <c r="BX1082" s="129"/>
      <c r="BY1082" s="129"/>
      <c r="BZ1082" s="129"/>
      <c r="CA1082" s="129"/>
      <c r="CB1082" s="129"/>
      <c r="CC1082" s="129"/>
      <c r="CD1082" s="129"/>
      <c r="CE1082" s="129"/>
      <c r="CF1082" s="129"/>
      <c r="CG1082" s="129"/>
      <c r="CH1082" s="129"/>
      <c r="CI1082" s="129"/>
      <c r="CJ1082" s="129"/>
      <c r="CK1082" s="129"/>
      <c r="CL1082" s="129"/>
      <c r="CM1082" s="129"/>
      <c r="CN1082" s="129"/>
      <c r="CO1082" s="129"/>
      <c r="CP1082" s="129"/>
      <c r="CQ1082" s="129"/>
      <c r="CR1082" s="129"/>
      <c r="CS1082" s="129"/>
      <c r="CT1082" s="129"/>
      <c r="CU1082" s="129"/>
      <c r="CV1082" s="129"/>
      <c r="CW1082" s="129"/>
      <c r="CX1082" s="129"/>
      <c r="CY1082" s="129"/>
      <c r="CZ1082" s="129"/>
      <c r="DA1082" s="129"/>
      <c r="DB1082" s="129"/>
      <c r="DC1082" s="129"/>
      <c r="DD1082" s="129"/>
      <c r="DE1082" s="129"/>
      <c r="DF1082" s="129"/>
      <c r="DG1082" s="129"/>
      <c r="DH1082" s="129"/>
      <c r="DI1082" s="129"/>
      <c r="DJ1082" s="129"/>
      <c r="DK1082" s="129"/>
      <c r="DL1082" s="129"/>
      <c r="DM1082" s="129"/>
      <c r="DN1082" s="129"/>
      <c r="DO1082" s="129"/>
      <c r="DP1082" s="129"/>
      <c r="DQ1082" s="129"/>
      <c r="DR1082" s="129"/>
      <c r="DS1082" s="129"/>
      <c r="DT1082" s="129"/>
      <c r="DU1082" s="129"/>
      <c r="DV1082" s="129"/>
      <c r="DW1082" s="129"/>
      <c r="DX1082" s="129"/>
      <c r="DY1082" s="129"/>
      <c r="DZ1082" s="129"/>
      <c r="EA1082" s="129"/>
      <c r="EB1082" s="129"/>
      <c r="EC1082" s="129"/>
      <c r="ED1082" s="129"/>
      <c r="EE1082" s="129"/>
      <c r="EF1082" s="129"/>
      <c r="EG1082" s="129"/>
      <c r="EH1082" s="129"/>
      <c r="EI1082" s="129"/>
      <c r="EJ1082" s="129"/>
      <c r="EK1082" s="129"/>
      <c r="EL1082" s="129"/>
      <c r="EM1082" s="129"/>
      <c r="EN1082" s="129"/>
      <c r="EO1082" s="129"/>
      <c r="EP1082" s="129"/>
      <c r="EQ1082" s="129"/>
      <c r="ER1082" s="129"/>
      <c r="ES1082" s="129"/>
      <c r="ET1082" s="129"/>
      <c r="EU1082" s="129"/>
      <c r="EV1082" s="129"/>
      <c r="EW1082" s="129"/>
    </row>
    <row r="1083" spans="1:153" ht="19.5" customHeight="1">
      <c r="A1083" s="45"/>
      <c r="B1083" s="133"/>
      <c r="C1083" s="133"/>
      <c r="D1083" s="133" t="s">
        <v>62</v>
      </c>
      <c r="E1083" s="126"/>
      <c r="F1083" s="137"/>
      <c r="G1083" s="126"/>
      <c r="H1083" s="126"/>
      <c r="I1083" s="126"/>
      <c r="J1083" s="126"/>
      <c r="K1083" s="126"/>
      <c r="L1083" s="126"/>
      <c r="M1083" s="126"/>
      <c r="N1083" s="126"/>
      <c r="O1083" s="126"/>
      <c r="P1083" s="126"/>
      <c r="Q1083" s="126"/>
      <c r="R1083" s="310" t="s">
        <v>3433</v>
      </c>
      <c r="S1083" s="310"/>
      <c r="T1083" s="311"/>
      <c r="U1083" s="294"/>
      <c r="V1083" s="312"/>
      <c r="W1083" s="313"/>
      <c r="X1083" s="313"/>
      <c r="Y1083" s="313"/>
      <c r="Z1083" s="313"/>
      <c r="AA1083" s="313"/>
      <c r="AB1083" s="313"/>
      <c r="AC1083" s="313"/>
      <c r="AD1083" s="313"/>
      <c r="AE1083" s="313"/>
      <c r="AF1083" s="314"/>
      <c r="AG1083" s="122"/>
      <c r="AH1083" s="115" t="s">
        <v>0</v>
      </c>
      <c r="AI1083" s="307"/>
      <c r="AJ1083" s="308"/>
      <c r="AK1083" s="308"/>
      <c r="AL1083" s="308"/>
      <c r="AM1083" s="308"/>
      <c r="AN1083" s="308"/>
      <c r="AO1083" s="308"/>
      <c r="AP1083" s="308"/>
      <c r="AQ1083" s="308"/>
      <c r="AR1083" s="308"/>
      <c r="AS1083" s="308"/>
      <c r="AT1083" s="308"/>
      <c r="AU1083" s="308"/>
      <c r="AV1083" s="327"/>
      <c r="AW1083" s="295"/>
      <c r="AX1083" s="312"/>
      <c r="AY1083" s="313"/>
      <c r="AZ1083" s="313"/>
      <c r="BA1083" s="313"/>
      <c r="BB1083" s="313"/>
      <c r="BC1083" s="313"/>
      <c r="BD1083" s="313"/>
      <c r="BE1083" s="313"/>
      <c r="BF1083" s="313"/>
      <c r="BG1083" s="313"/>
      <c r="BH1083" s="314"/>
      <c r="BI1083" s="122"/>
      <c r="BJ1083" s="115" t="s">
        <v>2</v>
      </c>
      <c r="BK1083" s="200"/>
      <c r="BL1083" s="130" t="str">
        <f>IF(BM1083&lt;&gt;"","●","")</f>
        <v/>
      </c>
      <c r="BM1083" s="132" t="str">
        <f>IF(OR(AND(OR(V1083=0,V1083=""),AX1083&gt;0),AND(V1083&gt;0,OR(AX1083=0,AX1083=""))),"「レセプト件数」、「算定回数」のいずれかが「0」か「空白」となっていますが、それ以外が1以上となっています。正しいレセプト件数・算定回数をご記入ください。",IF(OR(V1083&gt;AX1083),"「算定回数」が「レセプト件数」よりも小さくなっています。算定レセプトにおける算定回数をご記入ください。",""))</f>
        <v/>
      </c>
      <c r="BN1083" s="129"/>
      <c r="BO1083" s="129"/>
      <c r="BP1083" s="129"/>
      <c r="BQ1083" s="129"/>
      <c r="BR1083" s="129"/>
      <c r="BS1083" s="129"/>
      <c r="BT1083" s="129"/>
      <c r="BU1083" s="129"/>
      <c r="BV1083" s="129"/>
      <c r="BW1083" s="129"/>
      <c r="BX1083" s="129"/>
      <c r="BY1083" s="129"/>
      <c r="BZ1083" s="129"/>
      <c r="CA1083" s="129"/>
      <c r="CB1083" s="129"/>
      <c r="CC1083" s="129"/>
      <c r="CD1083" s="129"/>
      <c r="CE1083" s="129"/>
      <c r="CF1083" s="129"/>
      <c r="CG1083" s="129"/>
      <c r="CH1083" s="129"/>
      <c r="CI1083" s="129"/>
      <c r="CJ1083" s="129"/>
      <c r="CK1083" s="129"/>
      <c r="CL1083" s="129"/>
      <c r="CM1083" s="129"/>
      <c r="CN1083" s="129"/>
      <c r="CO1083" s="129"/>
      <c r="CP1083" s="129"/>
      <c r="CQ1083" s="129"/>
      <c r="CR1083" s="129"/>
      <c r="CS1083" s="129"/>
      <c r="CT1083" s="129"/>
      <c r="CU1083" s="129"/>
      <c r="CV1083" s="131"/>
      <c r="CW1083" s="131"/>
      <c r="CX1083" s="131"/>
      <c r="CY1083" s="129"/>
      <c r="CZ1083" s="129"/>
      <c r="DA1083" s="129"/>
      <c r="DB1083" s="129"/>
      <c r="DC1083" s="129"/>
      <c r="DD1083" s="129"/>
      <c r="DE1083" s="129"/>
      <c r="DF1083" s="129"/>
      <c r="DG1083" s="129"/>
      <c r="DH1083" s="129"/>
      <c r="DI1083" s="129"/>
      <c r="DJ1083" s="129"/>
      <c r="DK1083" s="129"/>
      <c r="DL1083" s="129"/>
      <c r="DM1083" s="129"/>
      <c r="DN1083" s="129"/>
      <c r="DO1083" s="129"/>
      <c r="DP1083" s="129"/>
      <c r="DQ1083" s="129"/>
      <c r="DR1083" s="129"/>
      <c r="DS1083" s="129"/>
      <c r="DT1083" s="129"/>
      <c r="DU1083" s="129"/>
      <c r="DV1083" s="129"/>
      <c r="DW1083" s="129"/>
      <c r="DX1083" s="129"/>
      <c r="DY1083" s="129"/>
      <c r="DZ1083" s="129"/>
      <c r="EA1083" s="129"/>
      <c r="EB1083" s="129"/>
      <c r="EC1083" s="129"/>
      <c r="ED1083" s="129"/>
      <c r="EE1083" s="129"/>
      <c r="EF1083" s="129"/>
      <c r="EG1083" s="129"/>
      <c r="EH1083" s="129"/>
      <c r="EI1083" s="129"/>
      <c r="EJ1083" s="129"/>
      <c r="EK1083" s="129"/>
      <c r="EL1083" s="129"/>
      <c r="EM1083" s="129"/>
      <c r="EN1083" s="129"/>
      <c r="EO1083" s="129"/>
      <c r="EP1083" s="129"/>
      <c r="EQ1083" s="129"/>
      <c r="ER1083" s="129"/>
      <c r="ES1083" s="129"/>
      <c r="ET1083" s="129"/>
      <c r="EU1083" s="129"/>
      <c r="EV1083" s="129"/>
      <c r="EW1083" s="129"/>
    </row>
    <row r="1084" spans="1:153" ht="2.25" customHeight="1" thickBot="1">
      <c r="A1084" s="45"/>
      <c r="B1084" s="133"/>
      <c r="C1084" s="133"/>
      <c r="D1084" s="133"/>
      <c r="E1084" s="126"/>
      <c r="F1084" s="137"/>
      <c r="G1084" s="126"/>
      <c r="H1084" s="126"/>
      <c r="I1084" s="126"/>
      <c r="J1084" s="126"/>
      <c r="K1084" s="126"/>
      <c r="L1084" s="126"/>
      <c r="M1084" s="126"/>
      <c r="N1084" s="126"/>
      <c r="O1084" s="126"/>
      <c r="P1084" s="126"/>
      <c r="Q1084" s="126"/>
      <c r="R1084" s="126"/>
      <c r="S1084" s="126"/>
      <c r="T1084" s="126"/>
      <c r="U1084" s="299"/>
      <c r="V1084" s="298"/>
      <c r="W1084" s="298"/>
      <c r="X1084" s="298"/>
      <c r="Y1084" s="298"/>
      <c r="Z1084" s="298"/>
      <c r="AA1084" s="298"/>
      <c r="AB1084" s="298"/>
      <c r="AC1084" s="298"/>
      <c r="AD1084" s="298"/>
      <c r="AE1084" s="298"/>
      <c r="AF1084" s="298"/>
      <c r="AG1084" s="121"/>
      <c r="AH1084" s="116"/>
      <c r="AI1084" s="307"/>
      <c r="AJ1084" s="308"/>
      <c r="AK1084" s="308"/>
      <c r="AL1084" s="308"/>
      <c r="AM1084" s="308"/>
      <c r="AN1084" s="308"/>
      <c r="AO1084" s="308"/>
      <c r="AP1084" s="308"/>
      <c r="AQ1084" s="308"/>
      <c r="AR1084" s="308"/>
      <c r="AS1084" s="308"/>
      <c r="AT1084" s="308"/>
      <c r="AU1084" s="308"/>
      <c r="AV1084" s="327"/>
      <c r="AW1084" s="298"/>
      <c r="AX1084" s="298"/>
      <c r="AY1084" s="298"/>
      <c r="AZ1084" s="298"/>
      <c r="BA1084" s="298"/>
      <c r="BB1084" s="298"/>
      <c r="BC1084" s="298"/>
      <c r="BD1084" s="298"/>
      <c r="BE1084" s="298"/>
      <c r="BF1084" s="298"/>
      <c r="BG1084" s="298"/>
      <c r="BH1084" s="298"/>
      <c r="BI1084" s="121"/>
      <c r="BJ1084" s="116"/>
      <c r="BK1084" s="200"/>
      <c r="BL1084" s="129"/>
      <c r="BM1084" s="160"/>
      <c r="BN1084" s="129"/>
      <c r="BO1084" s="129"/>
      <c r="BP1084" s="129"/>
      <c r="BQ1084" s="129"/>
      <c r="BR1084" s="129"/>
      <c r="BS1084" s="129"/>
      <c r="BT1084" s="129"/>
      <c r="BU1084" s="129"/>
      <c r="BV1084" s="129"/>
      <c r="BW1084" s="129"/>
      <c r="BX1084" s="129"/>
      <c r="BY1084" s="129"/>
      <c r="BZ1084" s="129"/>
      <c r="CA1084" s="129"/>
      <c r="CB1084" s="129"/>
      <c r="CC1084" s="129"/>
      <c r="CD1084" s="129"/>
      <c r="CE1084" s="129"/>
      <c r="CF1084" s="129"/>
      <c r="CG1084" s="129"/>
      <c r="CH1084" s="129"/>
      <c r="CI1084" s="129"/>
      <c r="CJ1084" s="129"/>
      <c r="CK1084" s="129"/>
      <c r="CL1084" s="129"/>
      <c r="CM1084" s="129"/>
      <c r="CN1084" s="129"/>
      <c r="CO1084" s="129"/>
      <c r="CP1084" s="129"/>
      <c r="CQ1084" s="129"/>
      <c r="CR1084" s="129"/>
      <c r="CS1084" s="129"/>
      <c r="CT1084" s="129"/>
      <c r="CU1084" s="129"/>
      <c r="CV1084" s="129"/>
      <c r="CW1084" s="129"/>
      <c r="CX1084" s="129"/>
      <c r="CY1084" s="129"/>
      <c r="CZ1084" s="129"/>
      <c r="DA1084" s="129"/>
      <c r="DB1084" s="129"/>
      <c r="DC1084" s="129"/>
      <c r="DD1084" s="129"/>
      <c r="DE1084" s="129"/>
      <c r="DF1084" s="129"/>
      <c r="DG1084" s="129"/>
      <c r="DH1084" s="129"/>
      <c r="DI1084" s="129"/>
      <c r="DJ1084" s="129"/>
      <c r="DK1084" s="129"/>
      <c r="DL1084" s="129"/>
      <c r="DM1084" s="129"/>
      <c r="DN1084" s="129"/>
      <c r="DO1084" s="129"/>
      <c r="DP1084" s="129"/>
      <c r="DQ1084" s="129"/>
      <c r="DR1084" s="129"/>
      <c r="DS1084" s="129"/>
      <c r="DT1084" s="129"/>
      <c r="DU1084" s="129"/>
      <c r="DV1084" s="129"/>
      <c r="DW1084" s="129"/>
      <c r="DX1084" s="129"/>
      <c r="DY1084" s="129"/>
      <c r="DZ1084" s="129"/>
      <c r="EA1084" s="129"/>
      <c r="EB1084" s="129"/>
      <c r="EC1084" s="129"/>
      <c r="ED1084" s="129"/>
      <c r="EE1084" s="129"/>
      <c r="EF1084" s="129"/>
      <c r="EG1084" s="129"/>
      <c r="EH1084" s="129"/>
      <c r="EI1084" s="129"/>
      <c r="EJ1084" s="129"/>
      <c r="EK1084" s="129"/>
      <c r="EL1084" s="129"/>
      <c r="EM1084" s="129"/>
      <c r="EN1084" s="129"/>
      <c r="EO1084" s="129"/>
      <c r="EP1084" s="129"/>
      <c r="EQ1084" s="129"/>
      <c r="ER1084" s="129"/>
      <c r="ES1084" s="129"/>
      <c r="ET1084" s="129"/>
      <c r="EU1084" s="129"/>
      <c r="EV1084" s="129"/>
      <c r="EW1084" s="129"/>
    </row>
    <row r="1085" spans="1:153" ht="2.25" customHeight="1">
      <c r="A1085" s="50"/>
      <c r="B1085" s="292"/>
      <c r="C1085" s="321" t="s">
        <v>125</v>
      </c>
      <c r="D1085" s="322"/>
      <c r="E1085" s="322"/>
      <c r="F1085" s="322"/>
      <c r="G1085" s="322"/>
      <c r="H1085" s="322"/>
      <c r="I1085" s="322"/>
      <c r="J1085" s="322"/>
      <c r="K1085" s="322"/>
      <c r="L1085" s="322"/>
      <c r="M1085" s="322"/>
      <c r="N1085" s="322"/>
      <c r="O1085" s="322"/>
      <c r="P1085" s="322"/>
      <c r="Q1085" s="322"/>
      <c r="R1085" s="36"/>
      <c r="S1085" s="291"/>
      <c r="T1085" s="291"/>
      <c r="U1085" s="296"/>
      <c r="V1085" s="297"/>
      <c r="W1085" s="297"/>
      <c r="X1085" s="297"/>
      <c r="Y1085" s="297"/>
      <c r="Z1085" s="297"/>
      <c r="AA1085" s="297"/>
      <c r="AB1085" s="297"/>
      <c r="AC1085" s="297"/>
      <c r="AD1085" s="297"/>
      <c r="AE1085" s="297"/>
      <c r="AF1085" s="297"/>
      <c r="AG1085" s="117"/>
      <c r="AH1085" s="114"/>
      <c r="AI1085" s="307"/>
      <c r="AJ1085" s="308"/>
      <c r="AK1085" s="308"/>
      <c r="AL1085" s="308"/>
      <c r="AM1085" s="308"/>
      <c r="AN1085" s="308"/>
      <c r="AO1085" s="308"/>
      <c r="AP1085" s="308"/>
      <c r="AQ1085" s="308"/>
      <c r="AR1085" s="308"/>
      <c r="AS1085" s="308"/>
      <c r="AT1085" s="308"/>
      <c r="AU1085" s="308"/>
      <c r="AV1085" s="327"/>
      <c r="AW1085" s="297"/>
      <c r="AX1085" s="297"/>
      <c r="AY1085" s="297"/>
      <c r="AZ1085" s="297"/>
      <c r="BA1085" s="297"/>
      <c r="BB1085" s="297"/>
      <c r="BC1085" s="297"/>
      <c r="BD1085" s="297"/>
      <c r="BE1085" s="297"/>
      <c r="BF1085" s="297"/>
      <c r="BG1085" s="297"/>
      <c r="BH1085" s="297"/>
      <c r="BI1085" s="117"/>
      <c r="BJ1085" s="114"/>
      <c r="BK1085" s="200"/>
      <c r="BL1085" s="129"/>
      <c r="BM1085" s="160"/>
      <c r="BN1085" s="129"/>
      <c r="BO1085" s="129"/>
      <c r="BP1085" s="129"/>
      <c r="BQ1085" s="129"/>
      <c r="BR1085" s="129"/>
      <c r="BS1085" s="129"/>
      <c r="BT1085" s="129"/>
      <c r="BU1085" s="129"/>
      <c r="BV1085" s="129"/>
      <c r="BW1085" s="129"/>
      <c r="BX1085" s="129"/>
      <c r="BY1085" s="129"/>
      <c r="BZ1085" s="129"/>
      <c r="CA1085" s="129"/>
      <c r="CB1085" s="129"/>
      <c r="CC1085" s="129"/>
      <c r="CD1085" s="129"/>
      <c r="CE1085" s="129"/>
      <c r="CF1085" s="129"/>
      <c r="CG1085" s="129"/>
      <c r="CH1085" s="129"/>
      <c r="CI1085" s="129"/>
      <c r="CJ1085" s="129"/>
      <c r="CK1085" s="129"/>
      <c r="CL1085" s="129"/>
      <c r="CM1085" s="129"/>
      <c r="CN1085" s="129"/>
      <c r="CO1085" s="129"/>
      <c r="CP1085" s="129"/>
      <c r="CQ1085" s="129"/>
      <c r="CR1085" s="129"/>
      <c r="CS1085" s="129"/>
      <c r="CT1085" s="129"/>
      <c r="CU1085" s="129"/>
      <c r="CV1085" s="129"/>
      <c r="CW1085" s="129"/>
      <c r="CX1085" s="129"/>
      <c r="CY1085" s="129"/>
      <c r="CZ1085" s="129"/>
      <c r="DA1085" s="129"/>
      <c r="DB1085" s="129"/>
      <c r="DC1085" s="129"/>
      <c r="DD1085" s="129"/>
      <c r="DE1085" s="129"/>
      <c r="DF1085" s="129"/>
      <c r="DG1085" s="129"/>
      <c r="DH1085" s="129"/>
      <c r="DI1085" s="129"/>
      <c r="DJ1085" s="129"/>
      <c r="DK1085" s="129"/>
      <c r="DL1085" s="129"/>
      <c r="DM1085" s="129"/>
      <c r="DN1085" s="129"/>
      <c r="DO1085" s="129"/>
      <c r="DP1085" s="129"/>
      <c r="DQ1085" s="129"/>
      <c r="DR1085" s="129"/>
      <c r="DS1085" s="129"/>
      <c r="DT1085" s="129"/>
      <c r="DU1085" s="129"/>
      <c r="DV1085" s="129"/>
      <c r="DW1085" s="129"/>
      <c r="DX1085" s="129"/>
      <c r="DY1085" s="129"/>
      <c r="DZ1085" s="129"/>
      <c r="EA1085" s="129"/>
      <c r="EB1085" s="129"/>
      <c r="EC1085" s="129"/>
      <c r="ED1085" s="129"/>
      <c r="EE1085" s="129"/>
      <c r="EF1085" s="129"/>
      <c r="EG1085" s="129"/>
      <c r="EH1085" s="129"/>
      <c r="EI1085" s="129"/>
      <c r="EJ1085" s="129"/>
      <c r="EK1085" s="129"/>
      <c r="EL1085" s="129"/>
      <c r="EM1085" s="129"/>
      <c r="EN1085" s="129"/>
      <c r="EO1085" s="129"/>
      <c r="EP1085" s="129"/>
      <c r="EQ1085" s="129"/>
      <c r="ER1085" s="129"/>
      <c r="ES1085" s="129"/>
      <c r="ET1085" s="129"/>
      <c r="EU1085" s="129"/>
      <c r="EV1085" s="129"/>
      <c r="EW1085" s="129"/>
    </row>
    <row r="1086" spans="1:153" ht="19.5" customHeight="1">
      <c r="A1086" s="45"/>
      <c r="B1086" s="133"/>
      <c r="C1086" s="323"/>
      <c r="D1086" s="324"/>
      <c r="E1086" s="324"/>
      <c r="F1086" s="324"/>
      <c r="G1086" s="324"/>
      <c r="H1086" s="324"/>
      <c r="I1086" s="324"/>
      <c r="J1086" s="324"/>
      <c r="K1086" s="324"/>
      <c r="L1086" s="324"/>
      <c r="M1086" s="324"/>
      <c r="N1086" s="324"/>
      <c r="O1086" s="324"/>
      <c r="P1086" s="324"/>
      <c r="Q1086" s="324"/>
      <c r="R1086" s="310" t="s">
        <v>3434</v>
      </c>
      <c r="S1086" s="310"/>
      <c r="T1086" s="311"/>
      <c r="U1086" s="294"/>
      <c r="V1086" s="312"/>
      <c r="W1086" s="313"/>
      <c r="X1086" s="313"/>
      <c r="Y1086" s="313"/>
      <c r="Z1086" s="313"/>
      <c r="AA1086" s="313"/>
      <c r="AB1086" s="313"/>
      <c r="AC1086" s="313"/>
      <c r="AD1086" s="313"/>
      <c r="AE1086" s="313"/>
      <c r="AF1086" s="314"/>
      <c r="AG1086" s="122"/>
      <c r="AH1086" s="115" t="s">
        <v>0</v>
      </c>
      <c r="AI1086" s="307"/>
      <c r="AJ1086" s="308"/>
      <c r="AK1086" s="308"/>
      <c r="AL1086" s="308"/>
      <c r="AM1086" s="308"/>
      <c r="AN1086" s="308"/>
      <c r="AO1086" s="308"/>
      <c r="AP1086" s="308"/>
      <c r="AQ1086" s="308"/>
      <c r="AR1086" s="308"/>
      <c r="AS1086" s="308"/>
      <c r="AT1086" s="308"/>
      <c r="AU1086" s="308"/>
      <c r="AV1086" s="327"/>
      <c r="AW1086" s="295"/>
      <c r="AX1086" s="312"/>
      <c r="AY1086" s="313"/>
      <c r="AZ1086" s="313"/>
      <c r="BA1086" s="313"/>
      <c r="BB1086" s="313"/>
      <c r="BC1086" s="313"/>
      <c r="BD1086" s="313"/>
      <c r="BE1086" s="313"/>
      <c r="BF1086" s="313"/>
      <c r="BG1086" s="313"/>
      <c r="BH1086" s="314"/>
      <c r="BI1086" s="122"/>
      <c r="BJ1086" s="115" t="s">
        <v>2</v>
      </c>
      <c r="BK1086" s="200"/>
      <c r="BL1086" s="130" t="str">
        <f>IF(BM1086&lt;&gt;"","●","")</f>
        <v/>
      </c>
      <c r="BM1086" s="132" t="str">
        <f>IF(OR(AND(OR(V1086=0,V1086=""),AX1086&gt;0),AND(V1086&gt;0,OR(AX1086=0,AX1086=""))),"「レセプト件数」、「算定回数」のいずれかが「0」か「空白」となっていますが、それ以外が1以上となっています。正しいレセプト件数・算定回数をご記入ください。",IF(OR(V1086&gt;AX1086),"「算定回数」が「レセプト件数」よりも小さくなっています。算定レセプトにおける算定回数をご記入ください。",""))</f>
        <v/>
      </c>
      <c r="BN1086" s="129"/>
      <c r="BO1086" s="129"/>
      <c r="BP1086" s="129"/>
      <c r="BQ1086" s="129"/>
      <c r="BR1086" s="129"/>
      <c r="BS1086" s="129"/>
      <c r="BT1086" s="129"/>
      <c r="BU1086" s="129"/>
      <c r="BV1086" s="129"/>
      <c r="BW1086" s="129"/>
      <c r="BX1086" s="129"/>
      <c r="BY1086" s="129"/>
      <c r="BZ1086" s="129"/>
      <c r="CA1086" s="129"/>
      <c r="CB1086" s="129"/>
      <c r="CC1086" s="129"/>
      <c r="CD1086" s="129"/>
      <c r="CE1086" s="129"/>
      <c r="CF1086" s="129"/>
      <c r="CG1086" s="129"/>
      <c r="CH1086" s="129"/>
      <c r="CI1086" s="129"/>
      <c r="CJ1086" s="129"/>
      <c r="CK1086" s="129"/>
      <c r="CL1086" s="129"/>
      <c r="CM1086" s="129"/>
      <c r="CN1086" s="129"/>
      <c r="CO1086" s="129"/>
      <c r="CP1086" s="129"/>
      <c r="CQ1086" s="129"/>
      <c r="CR1086" s="129"/>
      <c r="CS1086" s="129"/>
      <c r="CT1086" s="129"/>
      <c r="CU1086" s="129"/>
      <c r="CV1086" s="131"/>
      <c r="CW1086" s="131"/>
      <c r="CX1086" s="131"/>
      <c r="CY1086" s="129"/>
      <c r="CZ1086" s="129"/>
      <c r="DA1086" s="129"/>
      <c r="DB1086" s="129"/>
      <c r="DC1086" s="129"/>
      <c r="DD1086" s="129"/>
      <c r="DE1086" s="129"/>
      <c r="DF1086" s="129"/>
      <c r="DG1086" s="129"/>
      <c r="DH1086" s="129"/>
      <c r="DI1086" s="129"/>
      <c r="DJ1086" s="129"/>
      <c r="DK1086" s="129"/>
      <c r="DL1086" s="129"/>
      <c r="DM1086" s="129"/>
      <c r="DN1086" s="129"/>
      <c r="DO1086" s="129"/>
      <c r="DP1086" s="129"/>
      <c r="DQ1086" s="129"/>
      <c r="DR1086" s="129"/>
      <c r="DS1086" s="129"/>
      <c r="DT1086" s="129"/>
      <c r="DU1086" s="129"/>
      <c r="DV1086" s="129"/>
      <c r="DW1086" s="129"/>
      <c r="DX1086" s="129"/>
      <c r="DY1086" s="129"/>
      <c r="DZ1086" s="129"/>
      <c r="EA1086" s="129"/>
      <c r="EB1086" s="129"/>
      <c r="EC1086" s="129"/>
      <c r="ED1086" s="129"/>
      <c r="EE1086" s="129"/>
      <c r="EF1086" s="129"/>
      <c r="EG1086" s="129"/>
      <c r="EH1086" s="129"/>
      <c r="EI1086" s="129"/>
      <c r="EJ1086" s="129"/>
      <c r="EK1086" s="129"/>
      <c r="EL1086" s="129"/>
      <c r="EM1086" s="129"/>
      <c r="EN1086" s="129"/>
      <c r="EO1086" s="129"/>
      <c r="EP1086" s="129"/>
      <c r="EQ1086" s="129"/>
      <c r="ER1086" s="129"/>
      <c r="ES1086" s="129"/>
      <c r="ET1086" s="129"/>
      <c r="EU1086" s="129"/>
      <c r="EV1086" s="129"/>
      <c r="EW1086" s="129"/>
    </row>
    <row r="1087" spans="1:153" ht="2.25" customHeight="1" thickBot="1">
      <c r="A1087" s="45"/>
      <c r="B1087" s="133"/>
      <c r="C1087" s="325"/>
      <c r="D1087" s="326"/>
      <c r="E1087" s="326"/>
      <c r="F1087" s="326"/>
      <c r="G1087" s="326"/>
      <c r="H1087" s="326"/>
      <c r="I1087" s="326"/>
      <c r="J1087" s="326"/>
      <c r="K1087" s="326"/>
      <c r="L1087" s="326"/>
      <c r="M1087" s="326"/>
      <c r="N1087" s="326"/>
      <c r="O1087" s="326"/>
      <c r="P1087" s="326"/>
      <c r="Q1087" s="326"/>
      <c r="R1087" s="127"/>
      <c r="S1087" s="126"/>
      <c r="T1087" s="126"/>
      <c r="U1087" s="299"/>
      <c r="V1087" s="298"/>
      <c r="W1087" s="298"/>
      <c r="X1087" s="298"/>
      <c r="Y1087" s="298"/>
      <c r="Z1087" s="298"/>
      <c r="AA1087" s="298"/>
      <c r="AB1087" s="298"/>
      <c r="AC1087" s="298"/>
      <c r="AD1087" s="298"/>
      <c r="AE1087" s="298"/>
      <c r="AF1087" s="298"/>
      <c r="AG1087" s="121"/>
      <c r="AH1087" s="116"/>
      <c r="AI1087" s="307"/>
      <c r="AJ1087" s="308"/>
      <c r="AK1087" s="308"/>
      <c r="AL1087" s="308"/>
      <c r="AM1087" s="308"/>
      <c r="AN1087" s="308"/>
      <c r="AO1087" s="308"/>
      <c r="AP1087" s="308"/>
      <c r="AQ1087" s="308"/>
      <c r="AR1087" s="308"/>
      <c r="AS1087" s="308"/>
      <c r="AT1087" s="308"/>
      <c r="AU1087" s="308"/>
      <c r="AV1087" s="327"/>
      <c r="AW1087" s="298"/>
      <c r="AX1087" s="298"/>
      <c r="AY1087" s="298"/>
      <c r="AZ1087" s="298"/>
      <c r="BA1087" s="298"/>
      <c r="BB1087" s="298"/>
      <c r="BC1087" s="298"/>
      <c r="BD1087" s="298"/>
      <c r="BE1087" s="298"/>
      <c r="BF1087" s="298"/>
      <c r="BG1087" s="298"/>
      <c r="BH1087" s="298"/>
      <c r="BI1087" s="121"/>
      <c r="BJ1087" s="116"/>
      <c r="BK1087" s="200"/>
      <c r="BL1087" s="129"/>
      <c r="BM1087" s="160"/>
      <c r="BN1087" s="129"/>
      <c r="BO1087" s="129"/>
      <c r="BP1087" s="129"/>
      <c r="BQ1087" s="129"/>
      <c r="BR1087" s="129"/>
      <c r="BS1087" s="129"/>
      <c r="BT1087" s="129"/>
      <c r="BU1087" s="129"/>
      <c r="BV1087" s="129"/>
      <c r="BW1087" s="129"/>
      <c r="BX1087" s="129"/>
      <c r="BY1087" s="129"/>
      <c r="BZ1087" s="129"/>
      <c r="CA1087" s="129"/>
      <c r="CB1087" s="129"/>
      <c r="CC1087" s="129"/>
      <c r="CD1087" s="129"/>
      <c r="CE1087" s="129"/>
      <c r="CF1087" s="129"/>
      <c r="CG1087" s="129"/>
      <c r="CH1087" s="129"/>
      <c r="CI1087" s="129"/>
      <c r="CJ1087" s="129"/>
      <c r="CK1087" s="129"/>
      <c r="CL1087" s="129"/>
      <c r="CM1087" s="129"/>
      <c r="CN1087" s="129"/>
      <c r="CO1087" s="129"/>
      <c r="CP1087" s="129"/>
      <c r="CQ1087" s="129"/>
      <c r="CR1087" s="129"/>
      <c r="CS1087" s="129"/>
      <c r="CT1087" s="129"/>
      <c r="CU1087" s="129"/>
      <c r="CV1087" s="129"/>
      <c r="CW1087" s="129"/>
      <c r="CX1087" s="129"/>
      <c r="CY1087" s="129"/>
      <c r="CZ1087" s="129"/>
      <c r="DA1087" s="129"/>
      <c r="DB1087" s="129"/>
      <c r="DC1087" s="129"/>
      <c r="DD1087" s="129"/>
      <c r="DE1087" s="129"/>
      <c r="DF1087" s="129"/>
      <c r="DG1087" s="129"/>
      <c r="DH1087" s="129"/>
      <c r="DI1087" s="129"/>
      <c r="DJ1087" s="129"/>
      <c r="DK1087" s="129"/>
      <c r="DL1087" s="129"/>
      <c r="DM1087" s="129"/>
      <c r="DN1087" s="129"/>
      <c r="DO1087" s="129"/>
      <c r="DP1087" s="129"/>
      <c r="DQ1087" s="129"/>
      <c r="DR1087" s="129"/>
      <c r="DS1087" s="129"/>
      <c r="DT1087" s="129"/>
      <c r="DU1087" s="129"/>
      <c r="DV1087" s="129"/>
      <c r="DW1087" s="129"/>
      <c r="DX1087" s="129"/>
      <c r="DY1087" s="129"/>
      <c r="DZ1087" s="129"/>
      <c r="EA1087" s="129"/>
      <c r="EB1087" s="129"/>
      <c r="EC1087" s="129"/>
      <c r="ED1087" s="129"/>
      <c r="EE1087" s="129"/>
      <c r="EF1087" s="129"/>
      <c r="EG1087" s="129"/>
      <c r="EH1087" s="129"/>
      <c r="EI1087" s="129"/>
      <c r="EJ1087" s="129"/>
      <c r="EK1087" s="129"/>
      <c r="EL1087" s="129"/>
      <c r="EM1087" s="129"/>
      <c r="EN1087" s="129"/>
      <c r="EO1087" s="129"/>
      <c r="EP1087" s="129"/>
      <c r="EQ1087" s="129"/>
      <c r="ER1087" s="129"/>
      <c r="ES1087" s="129"/>
      <c r="ET1087" s="129"/>
      <c r="EU1087" s="129"/>
      <c r="EV1087" s="129"/>
      <c r="EW1087" s="129"/>
    </row>
    <row r="1088" spans="1:153" ht="2.25" customHeight="1">
      <c r="A1088" s="50"/>
      <c r="B1088" s="292"/>
      <c r="C1088" s="135"/>
      <c r="D1088" s="291"/>
      <c r="E1088" s="291"/>
      <c r="F1088" s="136"/>
      <c r="G1088" s="291"/>
      <c r="H1088" s="291"/>
      <c r="I1088" s="291"/>
      <c r="J1088" s="291"/>
      <c r="K1088" s="291"/>
      <c r="L1088" s="291"/>
      <c r="M1088" s="291"/>
      <c r="N1088" s="291"/>
      <c r="O1088" s="291"/>
      <c r="P1088" s="291"/>
      <c r="Q1088" s="291"/>
      <c r="R1088" s="291"/>
      <c r="S1088" s="291"/>
      <c r="T1088" s="291"/>
      <c r="U1088" s="296"/>
      <c r="V1088" s="297"/>
      <c r="W1088" s="297"/>
      <c r="X1088" s="297"/>
      <c r="Y1088" s="297"/>
      <c r="Z1088" s="297"/>
      <c r="AA1088" s="297"/>
      <c r="AB1088" s="297"/>
      <c r="AC1088" s="297"/>
      <c r="AD1088" s="297"/>
      <c r="AE1088" s="297"/>
      <c r="AF1088" s="297"/>
      <c r="AG1088" s="117"/>
      <c r="AH1088" s="114"/>
      <c r="AI1088" s="307"/>
      <c r="AJ1088" s="308"/>
      <c r="AK1088" s="308"/>
      <c r="AL1088" s="308"/>
      <c r="AM1088" s="308"/>
      <c r="AN1088" s="308"/>
      <c r="AO1088" s="308"/>
      <c r="AP1088" s="308"/>
      <c r="AQ1088" s="308"/>
      <c r="AR1088" s="308"/>
      <c r="AS1088" s="308"/>
      <c r="AT1088" s="308"/>
      <c r="AU1088" s="308"/>
      <c r="AV1088" s="327"/>
      <c r="AW1088" s="297"/>
      <c r="AX1088" s="297"/>
      <c r="AY1088" s="297"/>
      <c r="AZ1088" s="297"/>
      <c r="BA1088" s="297"/>
      <c r="BB1088" s="297"/>
      <c r="BC1088" s="297"/>
      <c r="BD1088" s="297"/>
      <c r="BE1088" s="297"/>
      <c r="BF1088" s="297"/>
      <c r="BG1088" s="297"/>
      <c r="BH1088" s="297"/>
      <c r="BI1088" s="117"/>
      <c r="BJ1088" s="114"/>
      <c r="BK1088" s="200"/>
      <c r="BL1088" s="129"/>
      <c r="BM1088" s="160"/>
      <c r="BN1088" s="129"/>
      <c r="BO1088" s="129"/>
      <c r="BP1088" s="129"/>
      <c r="BQ1088" s="129"/>
      <c r="BR1088" s="129"/>
      <c r="BS1088" s="129"/>
      <c r="BT1088" s="129"/>
      <c r="BU1088" s="129"/>
      <c r="BV1088" s="129"/>
      <c r="BW1088" s="129"/>
      <c r="BX1088" s="129"/>
      <c r="BY1088" s="129"/>
      <c r="BZ1088" s="129"/>
      <c r="CA1088" s="129"/>
      <c r="CB1088" s="129"/>
      <c r="CC1088" s="129"/>
      <c r="CD1088" s="129"/>
      <c r="CE1088" s="129"/>
      <c r="CF1088" s="129"/>
      <c r="CG1088" s="129"/>
      <c r="CH1088" s="129"/>
      <c r="CI1088" s="129"/>
      <c r="CJ1088" s="129"/>
      <c r="CK1088" s="129"/>
      <c r="CL1088" s="129"/>
      <c r="CM1088" s="129"/>
      <c r="CN1088" s="129"/>
      <c r="CO1088" s="129"/>
      <c r="CP1088" s="129"/>
      <c r="CQ1088" s="129"/>
      <c r="CR1088" s="129"/>
      <c r="CS1088" s="129"/>
      <c r="CT1088" s="129"/>
      <c r="CU1088" s="129"/>
      <c r="CV1088" s="129"/>
      <c r="CW1088" s="129"/>
      <c r="CX1088" s="129"/>
      <c r="CY1088" s="129"/>
      <c r="CZ1088" s="129"/>
      <c r="DA1088" s="129"/>
      <c r="DB1088" s="129"/>
      <c r="DC1088" s="129"/>
      <c r="DD1088" s="129"/>
      <c r="DE1088" s="129"/>
      <c r="DF1088" s="129"/>
      <c r="DG1088" s="129"/>
      <c r="DH1088" s="129"/>
      <c r="DI1088" s="129"/>
      <c r="DJ1088" s="129"/>
      <c r="DK1088" s="129"/>
      <c r="DL1088" s="129"/>
      <c r="DM1088" s="129"/>
      <c r="DN1088" s="129"/>
      <c r="DO1088" s="129"/>
      <c r="DP1088" s="129"/>
      <c r="DQ1088" s="129"/>
      <c r="DR1088" s="129"/>
      <c r="DS1088" s="129"/>
      <c r="DT1088" s="129"/>
      <c r="DU1088" s="129"/>
      <c r="DV1088" s="129"/>
      <c r="DW1088" s="129"/>
      <c r="DX1088" s="129"/>
      <c r="DY1088" s="129"/>
      <c r="DZ1088" s="129"/>
      <c r="EA1088" s="129"/>
      <c r="EB1088" s="129"/>
      <c r="EC1088" s="129"/>
      <c r="ED1088" s="129"/>
      <c r="EE1088" s="129"/>
      <c r="EF1088" s="129"/>
      <c r="EG1088" s="129"/>
      <c r="EH1088" s="129"/>
      <c r="EI1088" s="129"/>
      <c r="EJ1088" s="129"/>
      <c r="EK1088" s="129"/>
      <c r="EL1088" s="129"/>
      <c r="EM1088" s="129"/>
      <c r="EN1088" s="129"/>
      <c r="EO1088" s="129"/>
      <c r="EP1088" s="129"/>
      <c r="EQ1088" s="129"/>
      <c r="ER1088" s="129"/>
      <c r="ES1088" s="129"/>
      <c r="ET1088" s="129"/>
      <c r="EU1088" s="129"/>
      <c r="EV1088" s="129"/>
      <c r="EW1088" s="129"/>
    </row>
    <row r="1089" spans="1:153" ht="19.5" customHeight="1">
      <c r="A1089" s="45"/>
      <c r="B1089" s="133"/>
      <c r="C1089" s="133" t="s">
        <v>45</v>
      </c>
      <c r="D1089" s="126"/>
      <c r="E1089" s="126"/>
      <c r="F1089" s="137"/>
      <c r="G1089" s="126"/>
      <c r="H1089" s="126"/>
      <c r="I1089" s="126"/>
      <c r="J1089" s="126"/>
      <c r="K1089" s="126"/>
      <c r="L1089" s="126"/>
      <c r="M1089" s="126"/>
      <c r="N1089" s="126"/>
      <c r="O1089" s="126"/>
      <c r="P1089" s="126"/>
      <c r="Q1089" s="126"/>
      <c r="R1089" s="310" t="s">
        <v>3435</v>
      </c>
      <c r="S1089" s="310"/>
      <c r="T1089" s="311"/>
      <c r="U1089" s="294"/>
      <c r="V1089" s="312"/>
      <c r="W1089" s="313"/>
      <c r="X1089" s="313"/>
      <c r="Y1089" s="313"/>
      <c r="Z1089" s="313"/>
      <c r="AA1089" s="313"/>
      <c r="AB1089" s="313"/>
      <c r="AC1089" s="313"/>
      <c r="AD1089" s="313"/>
      <c r="AE1089" s="313"/>
      <c r="AF1089" s="314"/>
      <c r="AG1089" s="122"/>
      <c r="AH1089" s="115" t="s">
        <v>0</v>
      </c>
      <c r="AI1089" s="307"/>
      <c r="AJ1089" s="308"/>
      <c r="AK1089" s="308"/>
      <c r="AL1089" s="308"/>
      <c r="AM1089" s="308"/>
      <c r="AN1089" s="308"/>
      <c r="AO1089" s="308"/>
      <c r="AP1089" s="308"/>
      <c r="AQ1089" s="308"/>
      <c r="AR1089" s="308"/>
      <c r="AS1089" s="308"/>
      <c r="AT1089" s="308"/>
      <c r="AU1089" s="308"/>
      <c r="AV1089" s="327"/>
      <c r="AW1089" s="295"/>
      <c r="AX1089" s="312"/>
      <c r="AY1089" s="313"/>
      <c r="AZ1089" s="313"/>
      <c r="BA1089" s="313"/>
      <c r="BB1089" s="313"/>
      <c r="BC1089" s="313"/>
      <c r="BD1089" s="313"/>
      <c r="BE1089" s="313"/>
      <c r="BF1089" s="313"/>
      <c r="BG1089" s="313"/>
      <c r="BH1089" s="314"/>
      <c r="BI1089" s="122"/>
      <c r="BJ1089" s="115" t="s">
        <v>2</v>
      </c>
      <c r="BK1089" s="200"/>
      <c r="BL1089" s="130" t="str">
        <f>IF(BM1089&lt;&gt;"","●","")</f>
        <v/>
      </c>
      <c r="BM1089" s="132" t="str">
        <f>IF(OR(AND(OR(V1089=0,V1089=""),AX1089&gt;0),AND(V1089&gt;0,OR(AX1089=0,AX1089=""))),"「レセプト件数」、「算定回数」のいずれかが「0」か「空白」となっていますが、それ以外が1以上となっています。正しいレセプト件数・算定回数をご記入ください。",IF(OR(V1089&gt;AX1089),"「算定回数」が「レセプト件数」よりも小さくなっています。算定レセプトにおける算定回数をご記入ください。",""))</f>
        <v/>
      </c>
      <c r="BN1089" s="129"/>
      <c r="BO1089" s="129"/>
      <c r="BP1089" s="129"/>
      <c r="BQ1089" s="129"/>
      <c r="BR1089" s="129"/>
      <c r="BS1089" s="129"/>
      <c r="BT1089" s="129"/>
      <c r="BU1089" s="129"/>
      <c r="BV1089" s="129"/>
      <c r="BW1089" s="129"/>
      <c r="BX1089" s="129"/>
      <c r="BY1089" s="129"/>
      <c r="BZ1089" s="129"/>
      <c r="CA1089" s="129"/>
      <c r="CB1089" s="129"/>
      <c r="CC1089" s="129"/>
      <c r="CD1089" s="129"/>
      <c r="CE1089" s="129"/>
      <c r="CF1089" s="129"/>
      <c r="CG1089" s="129"/>
      <c r="CH1089" s="129"/>
      <c r="CI1089" s="129"/>
      <c r="CJ1089" s="129"/>
      <c r="CK1089" s="129"/>
      <c r="CL1089" s="129"/>
      <c r="CM1089" s="129"/>
      <c r="CN1089" s="129"/>
      <c r="CO1089" s="129"/>
      <c r="CP1089" s="129"/>
      <c r="CQ1089" s="129"/>
      <c r="CR1089" s="129"/>
      <c r="CS1089" s="129"/>
      <c r="CT1089" s="129"/>
      <c r="CU1089" s="129"/>
      <c r="CV1089" s="131"/>
      <c r="CW1089" s="131"/>
      <c r="CX1089" s="131"/>
      <c r="CY1089" s="129"/>
      <c r="CZ1089" s="129"/>
      <c r="DA1089" s="129"/>
      <c r="DB1089" s="129"/>
      <c r="DC1089" s="129"/>
      <c r="DD1089" s="129"/>
      <c r="DE1089" s="129"/>
      <c r="DF1089" s="129"/>
      <c r="DG1089" s="129"/>
      <c r="DH1089" s="129"/>
      <c r="DI1089" s="129"/>
      <c r="DJ1089" s="129"/>
      <c r="DK1089" s="129"/>
      <c r="DL1089" s="129"/>
      <c r="DM1089" s="129"/>
      <c r="DN1089" s="129"/>
      <c r="DO1089" s="129"/>
      <c r="DP1089" s="129"/>
      <c r="DQ1089" s="129"/>
      <c r="DR1089" s="129"/>
      <c r="DS1089" s="129"/>
      <c r="DT1089" s="129"/>
      <c r="DU1089" s="129"/>
      <c r="DV1089" s="129"/>
      <c r="DW1089" s="129"/>
      <c r="DX1089" s="129"/>
      <c r="DY1089" s="129"/>
      <c r="DZ1089" s="129"/>
      <c r="EA1089" s="129"/>
      <c r="EB1089" s="129"/>
      <c r="EC1089" s="129"/>
      <c r="ED1089" s="129"/>
      <c r="EE1089" s="129"/>
      <c r="EF1089" s="129"/>
      <c r="EG1089" s="129"/>
      <c r="EH1089" s="129"/>
      <c r="EI1089" s="129"/>
      <c r="EJ1089" s="129"/>
      <c r="EK1089" s="129"/>
      <c r="EL1089" s="129"/>
      <c r="EM1089" s="129"/>
      <c r="EN1089" s="129"/>
      <c r="EO1089" s="129"/>
      <c r="EP1089" s="129"/>
      <c r="EQ1089" s="129"/>
      <c r="ER1089" s="129"/>
      <c r="ES1089" s="129"/>
      <c r="ET1089" s="129"/>
      <c r="EU1089" s="129"/>
      <c r="EV1089" s="129"/>
      <c r="EW1089" s="129"/>
    </row>
    <row r="1090" spans="1:153" ht="2.25" customHeight="1" thickBot="1">
      <c r="A1090" s="45"/>
      <c r="B1090" s="133"/>
      <c r="C1090" s="133"/>
      <c r="D1090" s="126"/>
      <c r="E1090" s="126"/>
      <c r="F1090" s="137"/>
      <c r="G1090" s="126"/>
      <c r="H1090" s="126"/>
      <c r="I1090" s="126"/>
      <c r="J1090" s="126"/>
      <c r="K1090" s="126"/>
      <c r="L1090" s="126"/>
      <c r="M1090" s="126"/>
      <c r="N1090" s="126"/>
      <c r="O1090" s="126"/>
      <c r="P1090" s="126"/>
      <c r="Q1090" s="126"/>
      <c r="R1090" s="126"/>
      <c r="S1090" s="126"/>
      <c r="T1090" s="126"/>
      <c r="U1090" s="299"/>
      <c r="V1090" s="298"/>
      <c r="W1090" s="298"/>
      <c r="X1090" s="298"/>
      <c r="Y1090" s="298"/>
      <c r="Z1090" s="298"/>
      <c r="AA1090" s="298"/>
      <c r="AB1090" s="298"/>
      <c r="AC1090" s="298"/>
      <c r="AD1090" s="298"/>
      <c r="AE1090" s="298"/>
      <c r="AF1090" s="298"/>
      <c r="AG1090" s="121"/>
      <c r="AH1090" s="116"/>
      <c r="AI1090" s="307"/>
      <c r="AJ1090" s="308"/>
      <c r="AK1090" s="308"/>
      <c r="AL1090" s="308"/>
      <c r="AM1090" s="308"/>
      <c r="AN1090" s="308"/>
      <c r="AO1090" s="308"/>
      <c r="AP1090" s="308"/>
      <c r="AQ1090" s="308"/>
      <c r="AR1090" s="308"/>
      <c r="AS1090" s="308"/>
      <c r="AT1090" s="308"/>
      <c r="AU1090" s="308"/>
      <c r="AV1090" s="327"/>
      <c r="AW1090" s="298"/>
      <c r="AX1090" s="298"/>
      <c r="AY1090" s="298"/>
      <c r="AZ1090" s="298"/>
      <c r="BA1090" s="298"/>
      <c r="BB1090" s="298"/>
      <c r="BC1090" s="298"/>
      <c r="BD1090" s="298"/>
      <c r="BE1090" s="298"/>
      <c r="BF1090" s="298"/>
      <c r="BG1090" s="298"/>
      <c r="BH1090" s="298"/>
      <c r="BI1090" s="121"/>
      <c r="BJ1090" s="116"/>
      <c r="BK1090" s="200"/>
      <c r="BL1090" s="129"/>
      <c r="BM1090" s="160"/>
      <c r="BN1090" s="129"/>
      <c r="BO1090" s="129"/>
      <c r="BP1090" s="129"/>
      <c r="BQ1090" s="129"/>
      <c r="BR1090" s="129"/>
      <c r="BS1090" s="129"/>
      <c r="BT1090" s="129"/>
      <c r="BU1090" s="129"/>
      <c r="BV1090" s="129"/>
      <c r="BW1090" s="129"/>
      <c r="BX1090" s="129"/>
      <c r="BY1090" s="129"/>
      <c r="BZ1090" s="129"/>
      <c r="CA1090" s="129"/>
      <c r="CB1090" s="129"/>
      <c r="CC1090" s="129"/>
      <c r="CD1090" s="129"/>
      <c r="CE1090" s="129"/>
      <c r="CF1090" s="129"/>
      <c r="CG1090" s="129"/>
      <c r="CH1090" s="129"/>
      <c r="CI1090" s="129"/>
      <c r="CJ1090" s="129"/>
      <c r="CK1090" s="129"/>
      <c r="CL1090" s="129"/>
      <c r="CM1090" s="129"/>
      <c r="CN1090" s="129"/>
      <c r="CO1090" s="129"/>
      <c r="CP1090" s="129"/>
      <c r="CQ1090" s="129"/>
      <c r="CR1090" s="129"/>
      <c r="CS1090" s="129"/>
      <c r="CT1090" s="129"/>
      <c r="CU1090" s="129"/>
      <c r="CV1090" s="129"/>
      <c r="CW1090" s="129"/>
      <c r="CX1090" s="129"/>
      <c r="CY1090" s="129"/>
      <c r="CZ1090" s="129"/>
      <c r="DA1090" s="129"/>
      <c r="DB1090" s="129"/>
      <c r="DC1090" s="129"/>
      <c r="DD1090" s="129"/>
      <c r="DE1090" s="129"/>
      <c r="DF1090" s="129"/>
      <c r="DG1090" s="129"/>
      <c r="DH1090" s="129"/>
      <c r="DI1090" s="129"/>
      <c r="DJ1090" s="129"/>
      <c r="DK1090" s="129"/>
      <c r="DL1090" s="129"/>
      <c r="DM1090" s="129"/>
      <c r="DN1090" s="129"/>
      <c r="DO1090" s="129"/>
      <c r="DP1090" s="129"/>
      <c r="DQ1090" s="129"/>
      <c r="DR1090" s="129"/>
      <c r="DS1090" s="129"/>
      <c r="DT1090" s="129"/>
      <c r="DU1090" s="129"/>
      <c r="DV1090" s="129"/>
      <c r="DW1090" s="129"/>
      <c r="DX1090" s="129"/>
      <c r="DY1090" s="129"/>
      <c r="DZ1090" s="129"/>
      <c r="EA1090" s="129"/>
      <c r="EB1090" s="129"/>
      <c r="EC1090" s="129"/>
      <c r="ED1090" s="129"/>
      <c r="EE1090" s="129"/>
      <c r="EF1090" s="129"/>
      <c r="EG1090" s="129"/>
      <c r="EH1090" s="129"/>
      <c r="EI1090" s="129"/>
      <c r="EJ1090" s="129"/>
      <c r="EK1090" s="129"/>
      <c r="EL1090" s="129"/>
      <c r="EM1090" s="129"/>
      <c r="EN1090" s="129"/>
      <c r="EO1090" s="129"/>
      <c r="EP1090" s="129"/>
      <c r="EQ1090" s="129"/>
      <c r="ER1090" s="129"/>
      <c r="ES1090" s="129"/>
      <c r="ET1090" s="129"/>
      <c r="EU1090" s="129"/>
      <c r="EV1090" s="129"/>
      <c r="EW1090" s="129"/>
    </row>
    <row r="1091" spans="1:153" ht="2.25" customHeight="1">
      <c r="A1091" s="50"/>
      <c r="B1091" s="291"/>
      <c r="C1091" s="291"/>
      <c r="D1091" s="291"/>
      <c r="E1091" s="291"/>
      <c r="F1091" s="136"/>
      <c r="G1091" s="291"/>
      <c r="H1091" s="291"/>
      <c r="I1091" s="291"/>
      <c r="J1091" s="291"/>
      <c r="K1091" s="291"/>
      <c r="L1091" s="291"/>
      <c r="M1091" s="291"/>
      <c r="N1091" s="291"/>
      <c r="O1091" s="291"/>
      <c r="P1091" s="291"/>
      <c r="Q1091" s="291"/>
      <c r="R1091" s="291"/>
      <c r="S1091" s="291"/>
      <c r="T1091" s="291"/>
      <c r="U1091" s="296"/>
      <c r="V1091" s="297"/>
      <c r="W1091" s="297"/>
      <c r="X1091" s="297"/>
      <c r="Y1091" s="297"/>
      <c r="Z1091" s="297"/>
      <c r="AA1091" s="297"/>
      <c r="AB1091" s="297"/>
      <c r="AC1091" s="297"/>
      <c r="AD1091" s="297"/>
      <c r="AE1091" s="297"/>
      <c r="AF1091" s="297"/>
      <c r="AG1091" s="117"/>
      <c r="AH1091" s="114"/>
      <c r="AI1091" s="307"/>
      <c r="AJ1091" s="308"/>
      <c r="AK1091" s="308"/>
      <c r="AL1091" s="308"/>
      <c r="AM1091" s="308"/>
      <c r="AN1091" s="308"/>
      <c r="AO1091" s="308"/>
      <c r="AP1091" s="308"/>
      <c r="AQ1091" s="308"/>
      <c r="AR1091" s="308"/>
      <c r="AS1091" s="308"/>
      <c r="AT1091" s="308"/>
      <c r="AU1091" s="308"/>
      <c r="AV1091" s="327"/>
      <c r="AW1091" s="297"/>
      <c r="AX1091" s="297"/>
      <c r="AY1091" s="297"/>
      <c r="AZ1091" s="297"/>
      <c r="BA1091" s="297"/>
      <c r="BB1091" s="297"/>
      <c r="BC1091" s="297"/>
      <c r="BD1091" s="297"/>
      <c r="BE1091" s="297"/>
      <c r="BF1091" s="297"/>
      <c r="BG1091" s="297"/>
      <c r="BH1091" s="297"/>
      <c r="BI1091" s="117"/>
      <c r="BJ1091" s="114"/>
      <c r="BK1091" s="200"/>
      <c r="BL1091" s="129"/>
      <c r="BM1091" s="160"/>
      <c r="BN1091" s="129"/>
      <c r="BO1091" s="129"/>
      <c r="BP1091" s="129"/>
      <c r="BQ1091" s="129"/>
      <c r="BR1091" s="129"/>
      <c r="BS1091" s="129"/>
      <c r="BT1091" s="129"/>
      <c r="BU1091" s="129"/>
      <c r="BV1091" s="129"/>
      <c r="BW1091" s="129"/>
      <c r="BX1091" s="129"/>
      <c r="BY1091" s="129"/>
      <c r="BZ1091" s="129"/>
      <c r="CA1091" s="129"/>
      <c r="CB1091" s="129"/>
      <c r="CC1091" s="129"/>
      <c r="CD1091" s="129"/>
      <c r="CE1091" s="129"/>
      <c r="CF1091" s="129"/>
      <c r="CG1091" s="129"/>
      <c r="CH1091" s="129"/>
      <c r="CI1091" s="129"/>
      <c r="CJ1091" s="129"/>
      <c r="CK1091" s="129"/>
      <c r="CL1091" s="129"/>
      <c r="CM1091" s="129"/>
      <c r="CN1091" s="129"/>
      <c r="CO1091" s="129"/>
      <c r="CP1091" s="129"/>
      <c r="CQ1091" s="129"/>
      <c r="CR1091" s="129"/>
      <c r="CS1091" s="129"/>
      <c r="CT1091" s="129"/>
      <c r="CU1091" s="129"/>
      <c r="CV1091" s="129"/>
      <c r="CW1091" s="129"/>
      <c r="CX1091" s="129"/>
      <c r="CY1091" s="129"/>
      <c r="CZ1091" s="129"/>
      <c r="DA1091" s="129"/>
      <c r="DB1091" s="129"/>
      <c r="DC1091" s="129"/>
      <c r="DD1091" s="129"/>
      <c r="DE1091" s="129"/>
      <c r="DF1091" s="129"/>
      <c r="DG1091" s="129"/>
      <c r="DH1091" s="129"/>
      <c r="DI1091" s="129"/>
      <c r="DJ1091" s="129"/>
      <c r="DK1091" s="129"/>
      <c r="DL1091" s="129"/>
      <c r="DM1091" s="129"/>
      <c r="DN1091" s="129"/>
      <c r="DO1091" s="129"/>
      <c r="DP1091" s="129"/>
      <c r="DQ1091" s="129"/>
      <c r="DR1091" s="129"/>
      <c r="DS1091" s="129"/>
      <c r="DT1091" s="129"/>
      <c r="DU1091" s="129"/>
      <c r="DV1091" s="129"/>
      <c r="DW1091" s="129"/>
      <c r="DX1091" s="129"/>
      <c r="DY1091" s="129"/>
      <c r="DZ1091" s="129"/>
      <c r="EA1091" s="129"/>
      <c r="EB1091" s="129"/>
      <c r="EC1091" s="129"/>
      <c r="ED1091" s="129"/>
      <c r="EE1091" s="129"/>
      <c r="EF1091" s="129"/>
      <c r="EG1091" s="129"/>
      <c r="EH1091" s="129"/>
      <c r="EI1091" s="129"/>
      <c r="EJ1091" s="129"/>
      <c r="EK1091" s="129"/>
      <c r="EL1091" s="129"/>
      <c r="EM1091" s="129"/>
      <c r="EN1091" s="129"/>
      <c r="EO1091" s="129"/>
      <c r="EP1091" s="129"/>
      <c r="EQ1091" s="129"/>
      <c r="ER1091" s="129"/>
      <c r="ES1091" s="129"/>
      <c r="ET1091" s="129"/>
      <c r="EU1091" s="129"/>
      <c r="EV1091" s="129"/>
      <c r="EW1091" s="129"/>
    </row>
    <row r="1092" spans="1:153" ht="19.5" customHeight="1">
      <c r="A1092" s="45"/>
      <c r="B1092" s="126" t="s">
        <v>63</v>
      </c>
      <c r="C1092" s="126"/>
      <c r="D1092" s="126"/>
      <c r="E1092" s="126"/>
      <c r="F1092" s="137"/>
      <c r="G1092" s="126"/>
      <c r="H1092" s="126"/>
      <c r="I1092" s="126"/>
      <c r="J1092" s="126"/>
      <c r="K1092" s="126"/>
      <c r="L1092" s="126"/>
      <c r="M1092" s="126"/>
      <c r="N1092" s="126"/>
      <c r="O1092" s="126"/>
      <c r="P1092" s="126"/>
      <c r="Q1092" s="126"/>
      <c r="R1092" s="310" t="s">
        <v>3436</v>
      </c>
      <c r="S1092" s="310"/>
      <c r="T1092" s="311"/>
      <c r="U1092" s="294"/>
      <c r="V1092" s="312"/>
      <c r="W1092" s="313"/>
      <c r="X1092" s="313"/>
      <c r="Y1092" s="313"/>
      <c r="Z1092" s="313"/>
      <c r="AA1092" s="313"/>
      <c r="AB1092" s="313"/>
      <c r="AC1092" s="313"/>
      <c r="AD1092" s="313"/>
      <c r="AE1092" s="313"/>
      <c r="AF1092" s="314"/>
      <c r="AG1092" s="122"/>
      <c r="AH1092" s="115" t="s">
        <v>0</v>
      </c>
      <c r="AI1092" s="307"/>
      <c r="AJ1092" s="308"/>
      <c r="AK1092" s="308"/>
      <c r="AL1092" s="308"/>
      <c r="AM1092" s="308"/>
      <c r="AN1092" s="308"/>
      <c r="AO1092" s="308"/>
      <c r="AP1092" s="308"/>
      <c r="AQ1092" s="308"/>
      <c r="AR1092" s="308"/>
      <c r="AS1092" s="308"/>
      <c r="AT1092" s="308"/>
      <c r="AU1092" s="308"/>
      <c r="AV1092" s="327"/>
      <c r="AW1092" s="295"/>
      <c r="AX1092" s="312"/>
      <c r="AY1092" s="313"/>
      <c r="AZ1092" s="313"/>
      <c r="BA1092" s="313"/>
      <c r="BB1092" s="313"/>
      <c r="BC1092" s="313"/>
      <c r="BD1092" s="313"/>
      <c r="BE1092" s="313"/>
      <c r="BF1092" s="313"/>
      <c r="BG1092" s="313"/>
      <c r="BH1092" s="314"/>
      <c r="BI1092" s="122"/>
      <c r="BJ1092" s="115" t="s">
        <v>2</v>
      </c>
      <c r="BK1092" s="200"/>
      <c r="BL1092" s="130" t="str">
        <f>IF(BM1092&lt;&gt;"","●","")</f>
        <v/>
      </c>
      <c r="BM1092" s="132" t="str">
        <f>IF(OR(AND(OR(V1092=0,V1092=""),OR(AX1092&gt;0,V1095+V1098&gt;0,AJ1095+AJ1098&gt;0,AX1095+AX1098&gt;0)),AND(OR(V1092&gt;0,V1095+V1098&gt;0,AJ1095+AJ1098&gt;0,AX1095+AX1098&gt;0),OR(AX1092=0,AX1092=""))),"当該項目の「レセプト件数」、「算定回数」のいずれかが「0」か「空白」となっていますが、当該項目のそれ以外あるいは内訳の項目の「レセプト件数」、「算定回数」のいずれかが1以上となっています。正しいレセプト件数・算定回数をご記入ください。",IF(V1092&gt;AX1092,"「算定回数」が「レセプト件数」よりも小さくなっています。算定レセプトにおける算定回数をご記入ください。",IF(COUNTIF(BL1095:BL1098,"●")&gt;0,"内訳の項目に記入内容の見直しが必要な欄があります。メッセージの内容をご確認のうえ、適宜、ご修正ください。",IF(AX1092&lt;&gt;AX1095+AX1098,"当該項目の「算定回数」と、内訳の「算定回数」の合計が一致していません。正しい算定回数をご記入ください。",IF(OR(V1092&lt;MAX(V1095,V1098),V1092&gt;V1095+V1098),"当該項目の「レセプト件数」が、内訳の個別の項目の数値を下回っているか、内訳の合計よりも大きくなっています。正しいレセプト件数をご記入ください。","")))))</f>
        <v/>
      </c>
      <c r="BN1092" s="129"/>
      <c r="BO1092" s="129"/>
      <c r="BP1092" s="129"/>
      <c r="BQ1092" s="129"/>
      <c r="BR1092" s="129"/>
      <c r="BS1092" s="129"/>
      <c r="BT1092" s="129"/>
      <c r="BU1092" s="129"/>
      <c r="BV1092" s="129"/>
      <c r="BW1092" s="129"/>
      <c r="BX1092" s="129"/>
      <c r="BY1092" s="129"/>
      <c r="BZ1092" s="129"/>
      <c r="CA1092" s="129"/>
      <c r="CB1092" s="129"/>
      <c r="CC1092" s="129"/>
      <c r="CD1092" s="129"/>
      <c r="CE1092" s="129"/>
      <c r="CF1092" s="129"/>
      <c r="CG1092" s="129"/>
      <c r="CH1092" s="129"/>
      <c r="CI1092" s="129"/>
      <c r="CJ1092" s="129"/>
      <c r="CK1092" s="129"/>
      <c r="CL1092" s="129"/>
      <c r="CM1092" s="129"/>
      <c r="CN1092" s="129"/>
      <c r="CO1092" s="129"/>
      <c r="CP1092" s="129"/>
      <c r="CQ1092" s="129"/>
      <c r="CR1092" s="129"/>
      <c r="CS1092" s="129"/>
      <c r="CT1092" s="129"/>
      <c r="CU1092" s="129"/>
      <c r="CV1092" s="131"/>
      <c r="CW1092" s="131"/>
      <c r="CX1092" s="131"/>
      <c r="CY1092" s="129"/>
      <c r="CZ1092" s="129"/>
      <c r="DA1092" s="129"/>
      <c r="DB1092" s="129"/>
      <c r="DC1092" s="129"/>
      <c r="DD1092" s="129"/>
      <c r="DE1092" s="129"/>
      <c r="DF1092" s="129"/>
      <c r="DG1092" s="129"/>
      <c r="DH1092" s="129"/>
      <c r="DI1092" s="129"/>
      <c r="DJ1092" s="129"/>
      <c r="DK1092" s="129"/>
      <c r="DL1092" s="129"/>
      <c r="DM1092" s="129"/>
      <c r="DN1092" s="129"/>
      <c r="DO1092" s="129"/>
      <c r="DP1092" s="129"/>
      <c r="DQ1092" s="129"/>
      <c r="DR1092" s="129"/>
      <c r="DS1092" s="129"/>
      <c r="DT1092" s="129"/>
      <c r="DU1092" s="129"/>
      <c r="DV1092" s="129"/>
      <c r="DW1092" s="129"/>
      <c r="DX1092" s="129"/>
      <c r="DY1092" s="129"/>
      <c r="DZ1092" s="129"/>
      <c r="EA1092" s="129"/>
      <c r="EB1092" s="129"/>
      <c r="EC1092" s="129"/>
      <c r="ED1092" s="129"/>
      <c r="EE1092" s="129"/>
      <c r="EF1092" s="129"/>
      <c r="EG1092" s="129"/>
      <c r="EH1092" s="129"/>
      <c r="EI1092" s="129"/>
      <c r="EJ1092" s="129"/>
      <c r="EK1092" s="129"/>
      <c r="EL1092" s="129"/>
      <c r="EM1092" s="129"/>
      <c r="EN1092" s="129"/>
      <c r="EO1092" s="129"/>
      <c r="EP1092" s="129"/>
      <c r="EQ1092" s="129"/>
      <c r="ER1092" s="129"/>
      <c r="ES1092" s="129"/>
      <c r="ET1092" s="129"/>
      <c r="EU1092" s="129"/>
      <c r="EV1092" s="129"/>
      <c r="EW1092" s="129"/>
    </row>
    <row r="1093" spans="1:153" ht="2.25" customHeight="1" thickBot="1">
      <c r="A1093" s="45"/>
      <c r="B1093" s="126"/>
      <c r="C1093" s="126"/>
      <c r="D1093" s="126"/>
      <c r="E1093" s="126"/>
      <c r="F1093" s="137"/>
      <c r="G1093" s="126"/>
      <c r="H1093" s="126"/>
      <c r="I1093" s="126"/>
      <c r="J1093" s="126"/>
      <c r="K1093" s="126"/>
      <c r="L1093" s="126"/>
      <c r="M1093" s="126"/>
      <c r="N1093" s="126"/>
      <c r="O1093" s="126"/>
      <c r="P1093" s="126"/>
      <c r="Q1093" s="126"/>
      <c r="R1093" s="126"/>
      <c r="S1093" s="126"/>
      <c r="T1093" s="126"/>
      <c r="U1093" s="299"/>
      <c r="V1093" s="298"/>
      <c r="W1093" s="298"/>
      <c r="X1093" s="298"/>
      <c r="Y1093" s="298"/>
      <c r="Z1093" s="298"/>
      <c r="AA1093" s="298"/>
      <c r="AB1093" s="298"/>
      <c r="AC1093" s="298"/>
      <c r="AD1093" s="298"/>
      <c r="AE1093" s="298"/>
      <c r="AF1093" s="298"/>
      <c r="AG1093" s="121"/>
      <c r="AH1093" s="116"/>
      <c r="AI1093" s="307"/>
      <c r="AJ1093" s="308"/>
      <c r="AK1093" s="308"/>
      <c r="AL1093" s="308"/>
      <c r="AM1093" s="308"/>
      <c r="AN1093" s="308"/>
      <c r="AO1093" s="308"/>
      <c r="AP1093" s="308"/>
      <c r="AQ1093" s="308"/>
      <c r="AR1093" s="308"/>
      <c r="AS1093" s="308"/>
      <c r="AT1093" s="308"/>
      <c r="AU1093" s="308"/>
      <c r="AV1093" s="327"/>
      <c r="AW1093" s="298"/>
      <c r="AX1093" s="298"/>
      <c r="AY1093" s="298"/>
      <c r="AZ1093" s="298"/>
      <c r="BA1093" s="298"/>
      <c r="BB1093" s="298"/>
      <c r="BC1093" s="298"/>
      <c r="BD1093" s="298"/>
      <c r="BE1093" s="298"/>
      <c r="BF1093" s="298"/>
      <c r="BG1093" s="298"/>
      <c r="BH1093" s="298"/>
      <c r="BI1093" s="121"/>
      <c r="BJ1093" s="116"/>
      <c r="BK1093" s="200"/>
      <c r="BL1093" s="129"/>
      <c r="BM1093" s="160"/>
      <c r="BN1093" s="129"/>
      <c r="BO1093" s="129"/>
      <c r="BP1093" s="129"/>
      <c r="BQ1093" s="129"/>
      <c r="BR1093" s="129"/>
      <c r="BS1093" s="129"/>
      <c r="BT1093" s="129"/>
      <c r="BU1093" s="129"/>
      <c r="BV1093" s="129"/>
      <c r="BW1093" s="129"/>
      <c r="BX1093" s="129"/>
      <c r="BY1093" s="129"/>
      <c r="BZ1093" s="129"/>
      <c r="CA1093" s="129"/>
      <c r="CB1093" s="129"/>
      <c r="CC1093" s="129"/>
      <c r="CD1093" s="129"/>
      <c r="CE1093" s="129"/>
      <c r="CF1093" s="129"/>
      <c r="CG1093" s="129"/>
      <c r="CH1093" s="129"/>
      <c r="CI1093" s="129"/>
      <c r="CJ1093" s="129"/>
      <c r="CK1093" s="129"/>
      <c r="CL1093" s="129"/>
      <c r="CM1093" s="129"/>
      <c r="CN1093" s="129"/>
      <c r="CO1093" s="129"/>
      <c r="CP1093" s="129"/>
      <c r="CQ1093" s="129"/>
      <c r="CR1093" s="129"/>
      <c r="CS1093" s="129"/>
      <c r="CT1093" s="129"/>
      <c r="CU1093" s="129"/>
      <c r="CV1093" s="129"/>
      <c r="CW1093" s="129"/>
      <c r="CX1093" s="129"/>
      <c r="CY1093" s="129"/>
      <c r="CZ1093" s="129"/>
      <c r="DA1093" s="129"/>
      <c r="DB1093" s="129"/>
      <c r="DC1093" s="129"/>
      <c r="DD1093" s="129"/>
      <c r="DE1093" s="129"/>
      <c r="DF1093" s="129"/>
      <c r="DG1093" s="129"/>
      <c r="DH1093" s="129"/>
      <c r="DI1093" s="129"/>
      <c r="DJ1093" s="129"/>
      <c r="DK1093" s="129"/>
      <c r="DL1093" s="129"/>
      <c r="DM1093" s="129"/>
      <c r="DN1093" s="129"/>
      <c r="DO1093" s="129"/>
      <c r="DP1093" s="129"/>
      <c r="DQ1093" s="129"/>
      <c r="DR1093" s="129"/>
      <c r="DS1093" s="129"/>
      <c r="DT1093" s="129"/>
      <c r="DU1093" s="129"/>
      <c r="DV1093" s="129"/>
      <c r="DW1093" s="129"/>
      <c r="DX1093" s="129"/>
      <c r="DY1093" s="129"/>
      <c r="DZ1093" s="129"/>
      <c r="EA1093" s="129"/>
      <c r="EB1093" s="129"/>
      <c r="EC1093" s="129"/>
      <c r="ED1093" s="129"/>
      <c r="EE1093" s="129"/>
      <c r="EF1093" s="129"/>
      <c r="EG1093" s="129"/>
      <c r="EH1093" s="129"/>
      <c r="EI1093" s="129"/>
      <c r="EJ1093" s="129"/>
      <c r="EK1093" s="129"/>
      <c r="EL1093" s="129"/>
      <c r="EM1093" s="129"/>
      <c r="EN1093" s="129"/>
      <c r="EO1093" s="129"/>
      <c r="EP1093" s="129"/>
      <c r="EQ1093" s="129"/>
      <c r="ER1093" s="129"/>
      <c r="ES1093" s="129"/>
      <c r="ET1093" s="129"/>
      <c r="EU1093" s="129"/>
      <c r="EV1093" s="129"/>
      <c r="EW1093" s="129"/>
    </row>
    <row r="1094" spans="1:153" ht="2.25" customHeight="1">
      <c r="A1094" s="50"/>
      <c r="B1094" s="292"/>
      <c r="C1094" s="135"/>
      <c r="D1094" s="291"/>
      <c r="E1094" s="291"/>
      <c r="F1094" s="136"/>
      <c r="G1094" s="291"/>
      <c r="H1094" s="291"/>
      <c r="I1094" s="291"/>
      <c r="J1094" s="291"/>
      <c r="K1094" s="291"/>
      <c r="L1094" s="291"/>
      <c r="M1094" s="291"/>
      <c r="N1094" s="291"/>
      <c r="O1094" s="291"/>
      <c r="P1094" s="291"/>
      <c r="Q1094" s="291"/>
      <c r="R1094" s="291"/>
      <c r="S1094" s="291"/>
      <c r="T1094" s="291"/>
      <c r="U1094" s="296"/>
      <c r="V1094" s="297"/>
      <c r="W1094" s="297"/>
      <c r="X1094" s="297"/>
      <c r="Y1094" s="297"/>
      <c r="Z1094" s="297"/>
      <c r="AA1094" s="297"/>
      <c r="AB1094" s="297"/>
      <c r="AC1094" s="297"/>
      <c r="AD1094" s="297"/>
      <c r="AE1094" s="297"/>
      <c r="AF1094" s="297"/>
      <c r="AG1094" s="117"/>
      <c r="AH1094" s="114"/>
      <c r="AI1094" s="307"/>
      <c r="AJ1094" s="308"/>
      <c r="AK1094" s="308"/>
      <c r="AL1094" s="308"/>
      <c r="AM1094" s="308"/>
      <c r="AN1094" s="308"/>
      <c r="AO1094" s="308"/>
      <c r="AP1094" s="308"/>
      <c r="AQ1094" s="308"/>
      <c r="AR1094" s="308"/>
      <c r="AS1094" s="308"/>
      <c r="AT1094" s="308"/>
      <c r="AU1094" s="308"/>
      <c r="AV1094" s="327"/>
      <c r="AW1094" s="297"/>
      <c r="AX1094" s="297"/>
      <c r="AY1094" s="297"/>
      <c r="AZ1094" s="297"/>
      <c r="BA1094" s="297"/>
      <c r="BB1094" s="297"/>
      <c r="BC1094" s="297"/>
      <c r="BD1094" s="297"/>
      <c r="BE1094" s="297"/>
      <c r="BF1094" s="297"/>
      <c r="BG1094" s="297"/>
      <c r="BH1094" s="297"/>
      <c r="BI1094" s="117"/>
      <c r="BJ1094" s="114"/>
      <c r="BK1094" s="200"/>
      <c r="BL1094" s="129"/>
      <c r="BM1094" s="160"/>
      <c r="BN1094" s="129"/>
      <c r="BO1094" s="129"/>
      <c r="BP1094" s="129"/>
      <c r="BQ1094" s="129"/>
      <c r="BR1094" s="129"/>
      <c r="BS1094" s="129"/>
      <c r="BT1094" s="129"/>
      <c r="BU1094" s="129"/>
      <c r="BV1094" s="129"/>
      <c r="BW1094" s="129"/>
      <c r="BX1094" s="129"/>
      <c r="BY1094" s="129"/>
      <c r="BZ1094" s="129"/>
      <c r="CA1094" s="129"/>
      <c r="CB1094" s="129"/>
      <c r="CC1094" s="129"/>
      <c r="CD1094" s="129"/>
      <c r="CE1094" s="129"/>
      <c r="CF1094" s="129"/>
      <c r="CG1094" s="129"/>
      <c r="CH1094" s="129"/>
      <c r="CI1094" s="129"/>
      <c r="CJ1094" s="129"/>
      <c r="CK1094" s="129"/>
      <c r="CL1094" s="129"/>
      <c r="CM1094" s="129"/>
      <c r="CN1094" s="129"/>
      <c r="CO1094" s="129"/>
      <c r="CP1094" s="129"/>
      <c r="CQ1094" s="129"/>
      <c r="CR1094" s="129"/>
      <c r="CS1094" s="129"/>
      <c r="CT1094" s="129"/>
      <c r="CU1094" s="129"/>
      <c r="CV1094" s="129"/>
      <c r="CW1094" s="129"/>
      <c r="CX1094" s="129"/>
      <c r="CY1094" s="129"/>
      <c r="CZ1094" s="129"/>
      <c r="DA1094" s="129"/>
      <c r="DB1094" s="129"/>
      <c r="DC1094" s="129"/>
      <c r="DD1094" s="129"/>
      <c r="DE1094" s="129"/>
      <c r="DF1094" s="129"/>
      <c r="DG1094" s="129"/>
      <c r="DH1094" s="129"/>
      <c r="DI1094" s="129"/>
      <c r="DJ1094" s="129"/>
      <c r="DK1094" s="129"/>
      <c r="DL1094" s="129"/>
      <c r="DM1094" s="129"/>
      <c r="DN1094" s="129"/>
      <c r="DO1094" s="129"/>
      <c r="DP1094" s="129"/>
      <c r="DQ1094" s="129"/>
      <c r="DR1094" s="129"/>
      <c r="DS1094" s="129"/>
      <c r="DT1094" s="129"/>
      <c r="DU1094" s="129"/>
      <c r="DV1094" s="129"/>
      <c r="DW1094" s="129"/>
      <c r="DX1094" s="129"/>
      <c r="DY1094" s="129"/>
      <c r="DZ1094" s="129"/>
      <c r="EA1094" s="129"/>
      <c r="EB1094" s="129"/>
      <c r="EC1094" s="129"/>
      <c r="ED1094" s="129"/>
      <c r="EE1094" s="129"/>
      <c r="EF1094" s="129"/>
      <c r="EG1094" s="129"/>
      <c r="EH1094" s="129"/>
      <c r="EI1094" s="129"/>
      <c r="EJ1094" s="129"/>
      <c r="EK1094" s="129"/>
      <c r="EL1094" s="129"/>
      <c r="EM1094" s="129"/>
      <c r="EN1094" s="129"/>
      <c r="EO1094" s="129"/>
      <c r="EP1094" s="129"/>
      <c r="EQ1094" s="129"/>
      <c r="ER1094" s="129"/>
      <c r="ES1094" s="129"/>
      <c r="ET1094" s="129"/>
      <c r="EU1094" s="129"/>
      <c r="EV1094" s="129"/>
      <c r="EW1094" s="129"/>
    </row>
    <row r="1095" spans="1:153" ht="19.5" customHeight="1">
      <c r="A1095" s="45"/>
      <c r="B1095" s="133"/>
      <c r="C1095" s="133" t="s">
        <v>64</v>
      </c>
      <c r="D1095" s="126"/>
      <c r="E1095" s="126"/>
      <c r="F1095" s="137"/>
      <c r="G1095" s="126"/>
      <c r="H1095" s="126"/>
      <c r="I1095" s="126"/>
      <c r="J1095" s="126"/>
      <c r="K1095" s="126"/>
      <c r="L1095" s="126"/>
      <c r="M1095" s="126"/>
      <c r="N1095" s="126"/>
      <c r="O1095" s="126"/>
      <c r="P1095" s="126"/>
      <c r="Q1095" s="126"/>
      <c r="R1095" s="310" t="s">
        <v>3437</v>
      </c>
      <c r="S1095" s="310"/>
      <c r="T1095" s="311"/>
      <c r="U1095" s="294"/>
      <c r="V1095" s="312"/>
      <c r="W1095" s="313"/>
      <c r="X1095" s="313"/>
      <c r="Y1095" s="313"/>
      <c r="Z1095" s="313"/>
      <c r="AA1095" s="313"/>
      <c r="AB1095" s="313"/>
      <c r="AC1095" s="313"/>
      <c r="AD1095" s="313"/>
      <c r="AE1095" s="313"/>
      <c r="AF1095" s="314"/>
      <c r="AG1095" s="122"/>
      <c r="AH1095" s="115" t="s">
        <v>0</v>
      </c>
      <c r="AI1095" s="307"/>
      <c r="AJ1095" s="308"/>
      <c r="AK1095" s="308"/>
      <c r="AL1095" s="308"/>
      <c r="AM1095" s="308"/>
      <c r="AN1095" s="308"/>
      <c r="AO1095" s="308"/>
      <c r="AP1095" s="308"/>
      <c r="AQ1095" s="308"/>
      <c r="AR1095" s="308"/>
      <c r="AS1095" s="308"/>
      <c r="AT1095" s="308"/>
      <c r="AU1095" s="308"/>
      <c r="AV1095" s="327"/>
      <c r="AW1095" s="295"/>
      <c r="AX1095" s="312"/>
      <c r="AY1095" s="313"/>
      <c r="AZ1095" s="313"/>
      <c r="BA1095" s="313"/>
      <c r="BB1095" s="313"/>
      <c r="BC1095" s="313"/>
      <c r="BD1095" s="313"/>
      <c r="BE1095" s="313"/>
      <c r="BF1095" s="313"/>
      <c r="BG1095" s="313"/>
      <c r="BH1095" s="314"/>
      <c r="BI1095" s="122"/>
      <c r="BJ1095" s="115" t="s">
        <v>2</v>
      </c>
      <c r="BK1095" s="200"/>
      <c r="BL1095" s="130" t="str">
        <f>IF(BM1095&lt;&gt;"","●","")</f>
        <v/>
      </c>
      <c r="BM1095" s="132" t="str">
        <f>IF(OR(AND(OR(V1095=0,V1095=""),AX1095&gt;0),AND(V1095&gt;0,OR(AX1095=0,AX1095=""))),"「レセプト件数」、「算定回数」のいずれかが「0」か「空白」となっていますが、それ以外が1以上となっています。正しいレセプト件数・算定回数をご記入ください。",IF(OR(V1095&gt;AX1095),"「算定回数」が「レセプト件数」よりも小さくなっています。算定レセプトにおける算定回数をご記入ください。",""))</f>
        <v/>
      </c>
      <c r="BN1095" s="129"/>
      <c r="BO1095" s="129"/>
      <c r="BP1095" s="129"/>
      <c r="BQ1095" s="129"/>
      <c r="BR1095" s="129"/>
      <c r="BS1095" s="129"/>
      <c r="BT1095" s="129"/>
      <c r="BU1095" s="129"/>
      <c r="BV1095" s="129"/>
      <c r="BW1095" s="129"/>
      <c r="BX1095" s="129"/>
      <c r="BY1095" s="129"/>
      <c r="BZ1095" s="129"/>
      <c r="CA1095" s="129"/>
      <c r="CB1095" s="129"/>
      <c r="CC1095" s="129"/>
      <c r="CD1095" s="129"/>
      <c r="CE1095" s="129"/>
      <c r="CF1095" s="129"/>
      <c r="CG1095" s="129"/>
      <c r="CH1095" s="129"/>
      <c r="CI1095" s="129"/>
      <c r="CJ1095" s="129"/>
      <c r="CK1095" s="129"/>
      <c r="CL1095" s="129"/>
      <c r="CM1095" s="129"/>
      <c r="CN1095" s="129"/>
      <c r="CO1095" s="129"/>
      <c r="CP1095" s="129"/>
      <c r="CQ1095" s="129"/>
      <c r="CR1095" s="129"/>
      <c r="CS1095" s="129"/>
      <c r="CT1095" s="129"/>
      <c r="CU1095" s="129"/>
      <c r="CV1095" s="131"/>
      <c r="CW1095" s="131"/>
      <c r="CX1095" s="131"/>
      <c r="CY1095" s="129"/>
      <c r="CZ1095" s="129"/>
      <c r="DA1095" s="129"/>
      <c r="DB1095" s="129"/>
      <c r="DC1095" s="129"/>
      <c r="DD1095" s="129"/>
      <c r="DE1095" s="129"/>
      <c r="DF1095" s="129"/>
      <c r="DG1095" s="129"/>
      <c r="DH1095" s="129"/>
      <c r="DI1095" s="129"/>
      <c r="DJ1095" s="129"/>
      <c r="DK1095" s="129"/>
      <c r="DL1095" s="129"/>
      <c r="DM1095" s="129"/>
      <c r="DN1095" s="129"/>
      <c r="DO1095" s="129"/>
      <c r="DP1095" s="129"/>
      <c r="DQ1095" s="129"/>
      <c r="DR1095" s="129"/>
      <c r="DS1095" s="129"/>
      <c r="DT1095" s="129"/>
      <c r="DU1095" s="129"/>
      <c r="DV1095" s="129"/>
      <c r="DW1095" s="129"/>
      <c r="DX1095" s="129"/>
      <c r="DY1095" s="129"/>
      <c r="DZ1095" s="129"/>
      <c r="EA1095" s="129"/>
      <c r="EB1095" s="129"/>
      <c r="EC1095" s="129"/>
      <c r="ED1095" s="129"/>
      <c r="EE1095" s="129"/>
      <c r="EF1095" s="129"/>
      <c r="EG1095" s="129"/>
      <c r="EH1095" s="129"/>
      <c r="EI1095" s="129"/>
      <c r="EJ1095" s="129"/>
      <c r="EK1095" s="129"/>
      <c r="EL1095" s="129"/>
      <c r="EM1095" s="129"/>
      <c r="EN1095" s="129"/>
      <c r="EO1095" s="129"/>
      <c r="EP1095" s="129"/>
      <c r="EQ1095" s="129"/>
      <c r="ER1095" s="129"/>
      <c r="ES1095" s="129"/>
      <c r="ET1095" s="129"/>
      <c r="EU1095" s="129"/>
      <c r="EV1095" s="129"/>
      <c r="EW1095" s="129"/>
    </row>
    <row r="1096" spans="1:153" ht="2.25" customHeight="1" thickBot="1">
      <c r="A1096" s="45"/>
      <c r="B1096" s="133"/>
      <c r="C1096" s="133"/>
      <c r="D1096" s="126"/>
      <c r="E1096" s="126"/>
      <c r="F1096" s="137"/>
      <c r="G1096" s="126"/>
      <c r="H1096" s="126"/>
      <c r="I1096" s="126"/>
      <c r="J1096" s="126"/>
      <c r="K1096" s="126"/>
      <c r="L1096" s="126"/>
      <c r="M1096" s="126"/>
      <c r="N1096" s="126"/>
      <c r="O1096" s="126"/>
      <c r="P1096" s="126"/>
      <c r="Q1096" s="126"/>
      <c r="R1096" s="126"/>
      <c r="S1096" s="126"/>
      <c r="T1096" s="126"/>
      <c r="U1096" s="299"/>
      <c r="V1096" s="298"/>
      <c r="W1096" s="298"/>
      <c r="X1096" s="298"/>
      <c r="Y1096" s="298"/>
      <c r="Z1096" s="298"/>
      <c r="AA1096" s="298"/>
      <c r="AB1096" s="298"/>
      <c r="AC1096" s="298"/>
      <c r="AD1096" s="298"/>
      <c r="AE1096" s="298"/>
      <c r="AF1096" s="298"/>
      <c r="AG1096" s="121"/>
      <c r="AH1096" s="116"/>
      <c r="AI1096" s="307"/>
      <c r="AJ1096" s="308"/>
      <c r="AK1096" s="308"/>
      <c r="AL1096" s="308"/>
      <c r="AM1096" s="308"/>
      <c r="AN1096" s="308"/>
      <c r="AO1096" s="308"/>
      <c r="AP1096" s="308"/>
      <c r="AQ1096" s="308"/>
      <c r="AR1096" s="308"/>
      <c r="AS1096" s="308"/>
      <c r="AT1096" s="308"/>
      <c r="AU1096" s="308"/>
      <c r="AV1096" s="327"/>
      <c r="AW1096" s="298"/>
      <c r="AX1096" s="298"/>
      <c r="AY1096" s="298"/>
      <c r="AZ1096" s="298"/>
      <c r="BA1096" s="298"/>
      <c r="BB1096" s="298"/>
      <c r="BC1096" s="298"/>
      <c r="BD1096" s="298"/>
      <c r="BE1096" s="298"/>
      <c r="BF1096" s="298"/>
      <c r="BG1096" s="298"/>
      <c r="BH1096" s="298"/>
      <c r="BI1096" s="121"/>
      <c r="BJ1096" s="116"/>
      <c r="BK1096" s="200"/>
      <c r="BL1096" s="129"/>
      <c r="BM1096" s="160"/>
      <c r="BN1096" s="129"/>
      <c r="BO1096" s="129"/>
      <c r="BP1096" s="129"/>
      <c r="BQ1096" s="129"/>
      <c r="BR1096" s="129"/>
      <c r="BS1096" s="129"/>
      <c r="BT1096" s="129"/>
      <c r="BU1096" s="129"/>
      <c r="BV1096" s="129"/>
      <c r="BW1096" s="129"/>
      <c r="BX1096" s="129"/>
      <c r="BY1096" s="129"/>
      <c r="BZ1096" s="129"/>
      <c r="CA1096" s="129"/>
      <c r="CB1096" s="129"/>
      <c r="CC1096" s="129"/>
      <c r="CD1096" s="129"/>
      <c r="CE1096" s="129"/>
      <c r="CF1096" s="129"/>
      <c r="CG1096" s="129"/>
      <c r="CH1096" s="129"/>
      <c r="CI1096" s="129"/>
      <c r="CJ1096" s="129"/>
      <c r="CK1096" s="129"/>
      <c r="CL1096" s="129"/>
      <c r="CM1096" s="129"/>
      <c r="CN1096" s="129"/>
      <c r="CO1096" s="129"/>
      <c r="CP1096" s="129"/>
      <c r="CQ1096" s="129"/>
      <c r="CR1096" s="129"/>
      <c r="CS1096" s="129"/>
      <c r="CT1096" s="129"/>
      <c r="CU1096" s="129"/>
      <c r="CV1096" s="129"/>
      <c r="CW1096" s="129"/>
      <c r="CX1096" s="129"/>
      <c r="CY1096" s="129"/>
      <c r="CZ1096" s="129"/>
      <c r="DA1096" s="129"/>
      <c r="DB1096" s="129"/>
      <c r="DC1096" s="129"/>
      <c r="DD1096" s="129"/>
      <c r="DE1096" s="129"/>
      <c r="DF1096" s="129"/>
      <c r="DG1096" s="129"/>
      <c r="DH1096" s="129"/>
      <c r="DI1096" s="129"/>
      <c r="DJ1096" s="129"/>
      <c r="DK1096" s="129"/>
      <c r="DL1096" s="129"/>
      <c r="DM1096" s="129"/>
      <c r="DN1096" s="129"/>
      <c r="DO1096" s="129"/>
      <c r="DP1096" s="129"/>
      <c r="DQ1096" s="129"/>
      <c r="DR1096" s="129"/>
      <c r="DS1096" s="129"/>
      <c r="DT1096" s="129"/>
      <c r="DU1096" s="129"/>
      <c r="DV1096" s="129"/>
      <c r="DW1096" s="129"/>
      <c r="DX1096" s="129"/>
      <c r="DY1096" s="129"/>
      <c r="DZ1096" s="129"/>
      <c r="EA1096" s="129"/>
      <c r="EB1096" s="129"/>
      <c r="EC1096" s="129"/>
      <c r="ED1096" s="129"/>
      <c r="EE1096" s="129"/>
      <c r="EF1096" s="129"/>
      <c r="EG1096" s="129"/>
      <c r="EH1096" s="129"/>
      <c r="EI1096" s="129"/>
      <c r="EJ1096" s="129"/>
      <c r="EK1096" s="129"/>
      <c r="EL1096" s="129"/>
      <c r="EM1096" s="129"/>
      <c r="EN1096" s="129"/>
      <c r="EO1096" s="129"/>
      <c r="EP1096" s="129"/>
      <c r="EQ1096" s="129"/>
      <c r="ER1096" s="129"/>
      <c r="ES1096" s="129"/>
      <c r="ET1096" s="129"/>
      <c r="EU1096" s="129"/>
      <c r="EV1096" s="129"/>
      <c r="EW1096" s="129"/>
    </row>
    <row r="1097" spans="1:153" ht="2.25" customHeight="1">
      <c r="A1097" s="50"/>
      <c r="B1097" s="292"/>
      <c r="C1097" s="135"/>
      <c r="D1097" s="291"/>
      <c r="E1097" s="291"/>
      <c r="F1097" s="136"/>
      <c r="G1097" s="291"/>
      <c r="H1097" s="291"/>
      <c r="I1097" s="291"/>
      <c r="J1097" s="291"/>
      <c r="K1097" s="291"/>
      <c r="L1097" s="291"/>
      <c r="M1097" s="291"/>
      <c r="N1097" s="291"/>
      <c r="O1097" s="291"/>
      <c r="P1097" s="291"/>
      <c r="Q1097" s="291"/>
      <c r="R1097" s="291"/>
      <c r="S1097" s="291"/>
      <c r="T1097" s="291"/>
      <c r="U1097" s="296"/>
      <c r="V1097" s="297"/>
      <c r="W1097" s="297"/>
      <c r="X1097" s="297"/>
      <c r="Y1097" s="297"/>
      <c r="Z1097" s="297"/>
      <c r="AA1097" s="297"/>
      <c r="AB1097" s="297"/>
      <c r="AC1097" s="297"/>
      <c r="AD1097" s="297"/>
      <c r="AE1097" s="297"/>
      <c r="AF1097" s="297"/>
      <c r="AG1097" s="117"/>
      <c r="AH1097" s="114"/>
      <c r="AI1097" s="307"/>
      <c r="AJ1097" s="308"/>
      <c r="AK1097" s="308"/>
      <c r="AL1097" s="308"/>
      <c r="AM1097" s="308"/>
      <c r="AN1097" s="308"/>
      <c r="AO1097" s="308"/>
      <c r="AP1097" s="308"/>
      <c r="AQ1097" s="308"/>
      <c r="AR1097" s="308"/>
      <c r="AS1097" s="308"/>
      <c r="AT1097" s="308"/>
      <c r="AU1097" s="308"/>
      <c r="AV1097" s="327"/>
      <c r="AW1097" s="297"/>
      <c r="AX1097" s="297"/>
      <c r="AY1097" s="297"/>
      <c r="AZ1097" s="297"/>
      <c r="BA1097" s="297"/>
      <c r="BB1097" s="297"/>
      <c r="BC1097" s="297"/>
      <c r="BD1097" s="297"/>
      <c r="BE1097" s="297"/>
      <c r="BF1097" s="297"/>
      <c r="BG1097" s="297"/>
      <c r="BH1097" s="297"/>
      <c r="BI1097" s="117"/>
      <c r="BJ1097" s="114"/>
      <c r="BK1097" s="200"/>
      <c r="BL1097" s="129"/>
      <c r="BM1097" s="160"/>
      <c r="BN1097" s="129"/>
      <c r="BO1097" s="129"/>
      <c r="BP1097" s="129"/>
      <c r="BQ1097" s="129"/>
      <c r="BR1097" s="129"/>
      <c r="BS1097" s="129"/>
      <c r="BT1097" s="129"/>
      <c r="BU1097" s="129"/>
      <c r="BV1097" s="129"/>
      <c r="BW1097" s="129"/>
      <c r="BX1097" s="129"/>
      <c r="BY1097" s="129"/>
      <c r="BZ1097" s="129"/>
      <c r="CA1097" s="129"/>
      <c r="CB1097" s="129"/>
      <c r="CC1097" s="129"/>
      <c r="CD1097" s="129"/>
      <c r="CE1097" s="129"/>
      <c r="CF1097" s="129"/>
      <c r="CG1097" s="129"/>
      <c r="CH1097" s="129"/>
      <c r="CI1097" s="129"/>
      <c r="CJ1097" s="129"/>
      <c r="CK1097" s="129"/>
      <c r="CL1097" s="129"/>
      <c r="CM1097" s="129"/>
      <c r="CN1097" s="129"/>
      <c r="CO1097" s="129"/>
      <c r="CP1097" s="129"/>
      <c r="CQ1097" s="129"/>
      <c r="CR1097" s="129"/>
      <c r="CS1097" s="129"/>
      <c r="CT1097" s="129"/>
      <c r="CU1097" s="129"/>
      <c r="CV1097" s="129"/>
      <c r="CW1097" s="129"/>
      <c r="CX1097" s="129"/>
      <c r="CY1097" s="129"/>
      <c r="CZ1097" s="129"/>
      <c r="DA1097" s="129"/>
      <c r="DB1097" s="129"/>
      <c r="DC1097" s="129"/>
      <c r="DD1097" s="129"/>
      <c r="DE1097" s="129"/>
      <c r="DF1097" s="129"/>
      <c r="DG1097" s="129"/>
      <c r="DH1097" s="129"/>
      <c r="DI1097" s="129"/>
      <c r="DJ1097" s="129"/>
      <c r="DK1097" s="129"/>
      <c r="DL1097" s="129"/>
      <c r="DM1097" s="129"/>
      <c r="DN1097" s="129"/>
      <c r="DO1097" s="129"/>
      <c r="DP1097" s="129"/>
      <c r="DQ1097" s="129"/>
      <c r="DR1097" s="129"/>
      <c r="DS1097" s="129"/>
      <c r="DT1097" s="129"/>
      <c r="DU1097" s="129"/>
      <c r="DV1097" s="129"/>
      <c r="DW1097" s="129"/>
      <c r="DX1097" s="129"/>
      <c r="DY1097" s="129"/>
      <c r="DZ1097" s="129"/>
      <c r="EA1097" s="129"/>
      <c r="EB1097" s="129"/>
      <c r="EC1097" s="129"/>
      <c r="ED1097" s="129"/>
      <c r="EE1097" s="129"/>
      <c r="EF1097" s="129"/>
      <c r="EG1097" s="129"/>
      <c r="EH1097" s="129"/>
      <c r="EI1097" s="129"/>
      <c r="EJ1097" s="129"/>
      <c r="EK1097" s="129"/>
      <c r="EL1097" s="129"/>
      <c r="EM1097" s="129"/>
      <c r="EN1097" s="129"/>
      <c r="EO1097" s="129"/>
      <c r="EP1097" s="129"/>
      <c r="EQ1097" s="129"/>
      <c r="ER1097" s="129"/>
      <c r="ES1097" s="129"/>
      <c r="ET1097" s="129"/>
      <c r="EU1097" s="129"/>
      <c r="EV1097" s="129"/>
      <c r="EW1097" s="129"/>
    </row>
    <row r="1098" spans="1:153" ht="19.5" customHeight="1">
      <c r="A1098" s="45"/>
      <c r="B1098" s="133"/>
      <c r="C1098" s="133" t="s">
        <v>65</v>
      </c>
      <c r="D1098" s="126"/>
      <c r="E1098" s="126"/>
      <c r="F1098" s="137"/>
      <c r="G1098" s="126"/>
      <c r="H1098" s="126"/>
      <c r="I1098" s="126"/>
      <c r="J1098" s="126"/>
      <c r="K1098" s="126"/>
      <c r="L1098" s="126"/>
      <c r="M1098" s="126"/>
      <c r="N1098" s="126"/>
      <c r="O1098" s="126"/>
      <c r="P1098" s="126"/>
      <c r="Q1098" s="126"/>
      <c r="R1098" s="310" t="s">
        <v>3438</v>
      </c>
      <c r="S1098" s="310"/>
      <c r="T1098" s="311"/>
      <c r="U1098" s="294"/>
      <c r="V1098" s="312"/>
      <c r="W1098" s="313"/>
      <c r="X1098" s="313"/>
      <c r="Y1098" s="313"/>
      <c r="Z1098" s="313"/>
      <c r="AA1098" s="313"/>
      <c r="AB1098" s="313"/>
      <c r="AC1098" s="313"/>
      <c r="AD1098" s="313"/>
      <c r="AE1098" s="313"/>
      <c r="AF1098" s="314"/>
      <c r="AG1098" s="122"/>
      <c r="AH1098" s="115" t="s">
        <v>0</v>
      </c>
      <c r="AI1098" s="307"/>
      <c r="AJ1098" s="308"/>
      <c r="AK1098" s="308"/>
      <c r="AL1098" s="308"/>
      <c r="AM1098" s="308"/>
      <c r="AN1098" s="308"/>
      <c r="AO1098" s="308"/>
      <c r="AP1098" s="308"/>
      <c r="AQ1098" s="308"/>
      <c r="AR1098" s="308"/>
      <c r="AS1098" s="308"/>
      <c r="AT1098" s="308"/>
      <c r="AU1098" s="308"/>
      <c r="AV1098" s="327"/>
      <c r="AW1098" s="295"/>
      <c r="AX1098" s="312"/>
      <c r="AY1098" s="313"/>
      <c r="AZ1098" s="313"/>
      <c r="BA1098" s="313"/>
      <c r="BB1098" s="313"/>
      <c r="BC1098" s="313"/>
      <c r="BD1098" s="313"/>
      <c r="BE1098" s="313"/>
      <c r="BF1098" s="313"/>
      <c r="BG1098" s="313"/>
      <c r="BH1098" s="314"/>
      <c r="BI1098" s="122"/>
      <c r="BJ1098" s="115" t="s">
        <v>2</v>
      </c>
      <c r="BK1098" s="200"/>
      <c r="BL1098" s="130" t="str">
        <f>IF(BM1098&lt;&gt;"","●","")</f>
        <v/>
      </c>
      <c r="BM1098" s="132" t="str">
        <f>IF(OR(AND(OR(V1098=0,V1098=""),AX1098&gt;0),AND(V1098&gt;0,OR(AX1098=0,AX1098=""))),"「レセプト件数」、「算定回数」のいずれかが「0」か「空白」となっていますが、それ以外が1以上となっています。正しいレセプト件数・算定回数をご記入ください。",IF(OR(V1098&gt;AX1098),"「算定回数」が「レセプト件数」よりも小さくなっています。算定レセプトにおける算定回数をご記入ください。",""))</f>
        <v/>
      </c>
      <c r="BN1098" s="129"/>
      <c r="BO1098" s="129"/>
      <c r="BP1098" s="129"/>
      <c r="BQ1098" s="129"/>
      <c r="BR1098" s="129"/>
      <c r="BS1098" s="129"/>
      <c r="BT1098" s="129"/>
      <c r="BU1098" s="129"/>
      <c r="BV1098" s="129"/>
      <c r="BW1098" s="129"/>
      <c r="BX1098" s="129"/>
      <c r="BY1098" s="129"/>
      <c r="BZ1098" s="129"/>
      <c r="CA1098" s="129"/>
      <c r="CB1098" s="129"/>
      <c r="CC1098" s="129"/>
      <c r="CD1098" s="129"/>
      <c r="CE1098" s="129"/>
      <c r="CF1098" s="129"/>
      <c r="CG1098" s="129"/>
      <c r="CH1098" s="129"/>
      <c r="CI1098" s="129"/>
      <c r="CJ1098" s="129"/>
      <c r="CK1098" s="129"/>
      <c r="CL1098" s="129"/>
      <c r="CM1098" s="129"/>
      <c r="CN1098" s="129"/>
      <c r="CO1098" s="129"/>
      <c r="CP1098" s="129"/>
      <c r="CQ1098" s="129"/>
      <c r="CR1098" s="129"/>
      <c r="CS1098" s="129"/>
      <c r="CT1098" s="129"/>
      <c r="CU1098" s="129"/>
      <c r="CV1098" s="131"/>
      <c r="CW1098" s="131"/>
      <c r="CX1098" s="131"/>
      <c r="CY1098" s="129"/>
      <c r="CZ1098" s="129"/>
      <c r="DA1098" s="129"/>
      <c r="DB1098" s="129"/>
      <c r="DC1098" s="129"/>
      <c r="DD1098" s="129"/>
      <c r="DE1098" s="129"/>
      <c r="DF1098" s="129"/>
      <c r="DG1098" s="129"/>
      <c r="DH1098" s="129"/>
      <c r="DI1098" s="129"/>
      <c r="DJ1098" s="129"/>
      <c r="DK1098" s="129"/>
      <c r="DL1098" s="129"/>
      <c r="DM1098" s="129"/>
      <c r="DN1098" s="129"/>
      <c r="DO1098" s="129"/>
      <c r="DP1098" s="129"/>
      <c r="DQ1098" s="129"/>
      <c r="DR1098" s="129"/>
      <c r="DS1098" s="129"/>
      <c r="DT1098" s="129"/>
      <c r="DU1098" s="129"/>
      <c r="DV1098" s="129"/>
      <c r="DW1098" s="129"/>
      <c r="DX1098" s="129"/>
      <c r="DY1098" s="129"/>
      <c r="DZ1098" s="129"/>
      <c r="EA1098" s="129"/>
      <c r="EB1098" s="129"/>
      <c r="EC1098" s="129"/>
      <c r="ED1098" s="129"/>
      <c r="EE1098" s="129"/>
      <c r="EF1098" s="129"/>
      <c r="EG1098" s="129"/>
      <c r="EH1098" s="129"/>
      <c r="EI1098" s="129"/>
      <c r="EJ1098" s="129"/>
      <c r="EK1098" s="129"/>
      <c r="EL1098" s="129"/>
      <c r="EM1098" s="129"/>
      <c r="EN1098" s="129"/>
      <c r="EO1098" s="129"/>
      <c r="EP1098" s="129"/>
      <c r="EQ1098" s="129"/>
      <c r="ER1098" s="129"/>
      <c r="ES1098" s="129"/>
      <c r="ET1098" s="129"/>
      <c r="EU1098" s="129"/>
      <c r="EV1098" s="129"/>
      <c r="EW1098" s="129"/>
    </row>
    <row r="1099" spans="1:153" ht="2.25" customHeight="1" thickBot="1">
      <c r="A1099" s="45"/>
      <c r="B1099" s="133"/>
      <c r="C1099" s="133"/>
      <c r="D1099" s="126"/>
      <c r="E1099" s="126"/>
      <c r="F1099" s="137"/>
      <c r="G1099" s="126"/>
      <c r="H1099" s="126"/>
      <c r="I1099" s="126"/>
      <c r="J1099" s="126"/>
      <c r="K1099" s="126"/>
      <c r="L1099" s="126"/>
      <c r="M1099" s="126"/>
      <c r="N1099" s="126"/>
      <c r="O1099" s="126"/>
      <c r="P1099" s="126"/>
      <c r="Q1099" s="126"/>
      <c r="R1099" s="126"/>
      <c r="S1099" s="126"/>
      <c r="T1099" s="126"/>
      <c r="U1099" s="299"/>
      <c r="V1099" s="298"/>
      <c r="W1099" s="298"/>
      <c r="X1099" s="298"/>
      <c r="Y1099" s="298"/>
      <c r="Z1099" s="298"/>
      <c r="AA1099" s="298"/>
      <c r="AB1099" s="298"/>
      <c r="AC1099" s="298"/>
      <c r="AD1099" s="298"/>
      <c r="AE1099" s="298"/>
      <c r="AF1099" s="298"/>
      <c r="AG1099" s="121"/>
      <c r="AH1099" s="116"/>
      <c r="AI1099" s="362"/>
      <c r="AJ1099" s="363"/>
      <c r="AK1099" s="363"/>
      <c r="AL1099" s="363"/>
      <c r="AM1099" s="363"/>
      <c r="AN1099" s="363"/>
      <c r="AO1099" s="363"/>
      <c r="AP1099" s="363"/>
      <c r="AQ1099" s="363"/>
      <c r="AR1099" s="363"/>
      <c r="AS1099" s="363"/>
      <c r="AT1099" s="363"/>
      <c r="AU1099" s="363"/>
      <c r="AV1099" s="364"/>
      <c r="AW1099" s="298"/>
      <c r="AX1099" s="298"/>
      <c r="AY1099" s="298"/>
      <c r="AZ1099" s="298"/>
      <c r="BA1099" s="298"/>
      <c r="BB1099" s="298"/>
      <c r="BC1099" s="298"/>
      <c r="BD1099" s="298"/>
      <c r="BE1099" s="298"/>
      <c r="BF1099" s="298"/>
      <c r="BG1099" s="298"/>
      <c r="BH1099" s="298"/>
      <c r="BI1099" s="121"/>
      <c r="BJ1099" s="116"/>
      <c r="BK1099" s="200"/>
      <c r="BL1099" s="129"/>
      <c r="BM1099" s="160"/>
      <c r="BN1099" s="129"/>
      <c r="BO1099" s="129"/>
      <c r="BP1099" s="129"/>
      <c r="BQ1099" s="129"/>
      <c r="BR1099" s="129"/>
      <c r="BS1099" s="129"/>
      <c r="BT1099" s="129"/>
      <c r="BU1099" s="129"/>
      <c r="BV1099" s="129"/>
      <c r="BW1099" s="129"/>
      <c r="BX1099" s="129"/>
      <c r="BY1099" s="129"/>
      <c r="BZ1099" s="129"/>
      <c r="CA1099" s="129"/>
      <c r="CB1099" s="129"/>
      <c r="CC1099" s="129"/>
      <c r="CD1099" s="129"/>
      <c r="CE1099" s="129"/>
      <c r="CF1099" s="129"/>
      <c r="CG1099" s="129"/>
      <c r="CH1099" s="129"/>
      <c r="CI1099" s="129"/>
      <c r="CJ1099" s="129"/>
      <c r="CK1099" s="129"/>
      <c r="CL1099" s="129"/>
      <c r="CM1099" s="129"/>
      <c r="CN1099" s="129"/>
      <c r="CO1099" s="129"/>
      <c r="CP1099" s="129"/>
      <c r="CQ1099" s="129"/>
      <c r="CR1099" s="129"/>
      <c r="CS1099" s="129"/>
      <c r="CT1099" s="129"/>
      <c r="CU1099" s="129"/>
      <c r="CV1099" s="129"/>
      <c r="CW1099" s="129"/>
      <c r="CX1099" s="129"/>
      <c r="CY1099" s="129"/>
      <c r="CZ1099" s="129"/>
      <c r="DA1099" s="129"/>
      <c r="DB1099" s="129"/>
      <c r="DC1099" s="129"/>
      <c r="DD1099" s="129"/>
      <c r="DE1099" s="129"/>
      <c r="DF1099" s="129"/>
      <c r="DG1099" s="129"/>
      <c r="DH1099" s="129"/>
      <c r="DI1099" s="129"/>
      <c r="DJ1099" s="129"/>
      <c r="DK1099" s="129"/>
      <c r="DL1099" s="129"/>
      <c r="DM1099" s="129"/>
      <c r="DN1099" s="129"/>
      <c r="DO1099" s="129"/>
      <c r="DP1099" s="129"/>
      <c r="DQ1099" s="129"/>
      <c r="DR1099" s="129"/>
      <c r="DS1099" s="129"/>
      <c r="DT1099" s="129"/>
      <c r="DU1099" s="129"/>
      <c r="DV1099" s="129"/>
      <c r="DW1099" s="129"/>
      <c r="DX1099" s="129"/>
      <c r="DY1099" s="129"/>
      <c r="DZ1099" s="129"/>
      <c r="EA1099" s="129"/>
      <c r="EB1099" s="129"/>
      <c r="EC1099" s="129"/>
      <c r="ED1099" s="129"/>
      <c r="EE1099" s="129"/>
      <c r="EF1099" s="129"/>
      <c r="EG1099" s="129"/>
      <c r="EH1099" s="129"/>
      <c r="EI1099" s="129"/>
      <c r="EJ1099" s="129"/>
      <c r="EK1099" s="129"/>
      <c r="EL1099" s="129"/>
      <c r="EM1099" s="129"/>
      <c r="EN1099" s="129"/>
      <c r="EO1099" s="129"/>
      <c r="EP1099" s="129"/>
      <c r="EQ1099" s="129"/>
      <c r="ER1099" s="129"/>
      <c r="ES1099" s="129"/>
      <c r="ET1099" s="129"/>
      <c r="EU1099" s="129"/>
      <c r="EV1099" s="129"/>
      <c r="EW1099" s="129"/>
    </row>
    <row r="1100" spans="1:153" ht="2.25" customHeight="1">
      <c r="A1100" s="135"/>
      <c r="B1100" s="291"/>
      <c r="C1100" s="291"/>
      <c r="D1100" s="291"/>
      <c r="E1100" s="291"/>
      <c r="F1100" s="136"/>
      <c r="G1100" s="291"/>
      <c r="H1100" s="291"/>
      <c r="I1100" s="291"/>
      <c r="J1100" s="291"/>
      <c r="K1100" s="291"/>
      <c r="L1100" s="291"/>
      <c r="M1100" s="291"/>
      <c r="N1100" s="291"/>
      <c r="O1100" s="291"/>
      <c r="P1100" s="291"/>
      <c r="Q1100" s="291"/>
      <c r="R1100" s="291"/>
      <c r="S1100" s="291"/>
      <c r="T1100" s="291"/>
      <c r="U1100" s="296"/>
      <c r="V1100" s="297"/>
      <c r="W1100" s="297"/>
      <c r="X1100" s="297"/>
      <c r="Y1100" s="297"/>
      <c r="Z1100" s="297"/>
      <c r="AA1100" s="297"/>
      <c r="AB1100" s="297"/>
      <c r="AC1100" s="297"/>
      <c r="AD1100" s="297"/>
      <c r="AE1100" s="297"/>
      <c r="AF1100" s="297"/>
      <c r="AG1100" s="117"/>
      <c r="AH1100" s="114"/>
      <c r="AI1100" s="296"/>
      <c r="AJ1100" s="297"/>
      <c r="AK1100" s="297"/>
      <c r="AL1100" s="297"/>
      <c r="AM1100" s="297"/>
      <c r="AN1100" s="297"/>
      <c r="AO1100" s="297"/>
      <c r="AP1100" s="297"/>
      <c r="AQ1100" s="297"/>
      <c r="AR1100" s="297"/>
      <c r="AS1100" s="297"/>
      <c r="AT1100" s="297"/>
      <c r="AU1100" s="117"/>
      <c r="AV1100" s="114"/>
      <c r="AW1100" s="297"/>
      <c r="AX1100" s="297"/>
      <c r="AY1100" s="297"/>
      <c r="AZ1100" s="297"/>
      <c r="BA1100" s="297"/>
      <c r="BB1100" s="297"/>
      <c r="BC1100" s="297"/>
      <c r="BD1100" s="297"/>
      <c r="BE1100" s="297"/>
      <c r="BF1100" s="297"/>
      <c r="BG1100" s="297"/>
      <c r="BH1100" s="297"/>
      <c r="BI1100" s="117"/>
      <c r="BJ1100" s="114"/>
      <c r="BK1100" s="200"/>
      <c r="BL1100" s="129"/>
      <c r="BM1100" s="160"/>
      <c r="BN1100" s="129"/>
      <c r="BO1100" s="129"/>
      <c r="BP1100" s="129"/>
      <c r="BQ1100" s="129"/>
      <c r="BR1100" s="129"/>
      <c r="BS1100" s="129"/>
      <c r="BT1100" s="129"/>
      <c r="BU1100" s="129"/>
      <c r="BV1100" s="129"/>
      <c r="BW1100" s="129"/>
      <c r="BX1100" s="129"/>
      <c r="BY1100" s="129"/>
      <c r="BZ1100" s="129"/>
      <c r="CA1100" s="129"/>
      <c r="CB1100" s="129"/>
      <c r="CC1100" s="129"/>
      <c r="CD1100" s="129"/>
      <c r="CE1100" s="129"/>
      <c r="CF1100" s="129"/>
      <c r="CG1100" s="129"/>
      <c r="CH1100" s="129"/>
      <c r="CI1100" s="129"/>
      <c r="CJ1100" s="129"/>
      <c r="CK1100" s="129"/>
      <c r="CL1100" s="129"/>
      <c r="CM1100" s="129"/>
      <c r="CN1100" s="129"/>
      <c r="CO1100" s="129"/>
      <c r="CP1100" s="129"/>
      <c r="CQ1100" s="129"/>
      <c r="CR1100" s="129"/>
      <c r="CS1100" s="129"/>
      <c r="CT1100" s="129"/>
      <c r="CU1100" s="129"/>
      <c r="CV1100" s="129"/>
      <c r="CW1100" s="129"/>
      <c r="CX1100" s="129"/>
      <c r="CY1100" s="129"/>
      <c r="CZ1100" s="129"/>
      <c r="DA1100" s="129"/>
      <c r="DB1100" s="129"/>
      <c r="DC1100" s="129"/>
      <c r="DD1100" s="129"/>
      <c r="DE1100" s="129"/>
      <c r="DF1100" s="129"/>
      <c r="DG1100" s="129"/>
      <c r="DH1100" s="129"/>
      <c r="DI1100" s="129"/>
      <c r="DJ1100" s="129"/>
      <c r="DK1100" s="129"/>
      <c r="DL1100" s="129"/>
      <c r="DM1100" s="129"/>
      <c r="DN1100" s="129"/>
      <c r="DO1100" s="129"/>
      <c r="DP1100" s="129"/>
      <c r="DQ1100" s="129"/>
      <c r="DR1100" s="129"/>
      <c r="DS1100" s="129"/>
      <c r="DT1100" s="129"/>
      <c r="DU1100" s="129"/>
      <c r="DV1100" s="129"/>
      <c r="DW1100" s="129"/>
      <c r="DX1100" s="129"/>
      <c r="DY1100" s="129"/>
      <c r="DZ1100" s="129"/>
      <c r="EA1100" s="129"/>
      <c r="EB1100" s="129"/>
      <c r="EC1100" s="129"/>
      <c r="ED1100" s="129"/>
      <c r="EE1100" s="129"/>
      <c r="EF1100" s="129"/>
      <c r="EG1100" s="129"/>
      <c r="EH1100" s="129"/>
      <c r="EI1100" s="129"/>
      <c r="EJ1100" s="129"/>
      <c r="EK1100" s="129"/>
      <c r="EL1100" s="129"/>
      <c r="EM1100" s="129"/>
      <c r="EN1100" s="129"/>
      <c r="EO1100" s="129"/>
      <c r="EP1100" s="129"/>
      <c r="EQ1100" s="129"/>
      <c r="ER1100" s="129"/>
      <c r="ES1100" s="129"/>
      <c r="ET1100" s="129"/>
      <c r="EU1100" s="129"/>
      <c r="EV1100" s="129"/>
      <c r="EW1100" s="129"/>
    </row>
    <row r="1101" spans="1:153" ht="19.5" customHeight="1">
      <c r="A1101" s="133" t="s">
        <v>108</v>
      </c>
      <c r="B1101" s="126"/>
      <c r="C1101" s="126"/>
      <c r="D1101" s="126"/>
      <c r="E1101" s="126"/>
      <c r="F1101" s="137"/>
      <c r="G1101" s="126"/>
      <c r="H1101" s="126"/>
      <c r="I1101" s="126"/>
      <c r="J1101" s="126"/>
      <c r="K1101" s="126"/>
      <c r="L1101" s="126"/>
      <c r="M1101" s="126"/>
      <c r="N1101" s="126"/>
      <c r="O1101" s="126"/>
      <c r="P1101" s="126"/>
      <c r="Q1101" s="126"/>
      <c r="R1101" s="310" t="s">
        <v>3439</v>
      </c>
      <c r="S1101" s="310"/>
      <c r="T1101" s="311"/>
      <c r="U1101" s="294"/>
      <c r="V1101" s="312"/>
      <c r="W1101" s="313"/>
      <c r="X1101" s="313"/>
      <c r="Y1101" s="313"/>
      <c r="Z1101" s="313"/>
      <c r="AA1101" s="313"/>
      <c r="AB1101" s="313"/>
      <c r="AC1101" s="313"/>
      <c r="AD1101" s="313"/>
      <c r="AE1101" s="313"/>
      <c r="AF1101" s="314"/>
      <c r="AG1101" s="120"/>
      <c r="AH1101" s="115" t="s">
        <v>6388</v>
      </c>
      <c r="AI1101" s="118"/>
      <c r="AJ1101" s="312"/>
      <c r="AK1101" s="313"/>
      <c r="AL1101" s="313"/>
      <c r="AM1101" s="313"/>
      <c r="AN1101" s="313"/>
      <c r="AO1101" s="313"/>
      <c r="AP1101" s="313"/>
      <c r="AQ1101" s="313"/>
      <c r="AR1101" s="313"/>
      <c r="AS1101" s="313"/>
      <c r="AT1101" s="314"/>
      <c r="AU1101" s="120"/>
      <c r="AV1101" s="115" t="s">
        <v>6389</v>
      </c>
      <c r="AW1101" s="119"/>
      <c r="AX1101" s="312"/>
      <c r="AY1101" s="313"/>
      <c r="AZ1101" s="313"/>
      <c r="BA1101" s="313"/>
      <c r="BB1101" s="313"/>
      <c r="BC1101" s="313"/>
      <c r="BD1101" s="313"/>
      <c r="BE1101" s="313"/>
      <c r="BF1101" s="313"/>
      <c r="BG1101" s="313"/>
      <c r="BH1101" s="314"/>
      <c r="BI1101" s="122"/>
      <c r="BJ1101" s="115" t="s">
        <v>2</v>
      </c>
      <c r="BK1101" s="200"/>
      <c r="BL1101" s="130" t="str">
        <f>IF(BM1101&lt;&gt;"","●","")</f>
        <v/>
      </c>
      <c r="BM1101" s="132" t="str">
        <f>IF(OR(AND(OR(V1101=0,V1101=""),OR(AJ1101&gt;0,AX1101&gt;0)),AND(OR(V1101&gt;0,AX1101&gt;0),OR(AJ1101=0,AJ1101="")),AND(OR(V1101&gt;0,AJ1101&gt;0),OR(AX1101=0,AX1101=""))),"「レセプト件数」、「算定日数」、「算定回数」のいずれかが「0」か「空白」となっていますが、それ以外が1以上となっています。正しいレセプト件数・算定日数・算定回数をご記入ください。",IF(OR(V1101&gt;AJ1101,V1101&gt;AX1101),"「算定日数」あるいは「算定回数」が「レセプト件数」よりも小さくなっています。算定レセプトにおける算定日数・算定回数をご記入ください。",IF(AJ1101&gt;AX1101,"「算定回数」が「算定日数」よりも小さくなっています。算定日数における算定回数をご記入ください。","")))</f>
        <v/>
      </c>
      <c r="BN1101" s="129"/>
      <c r="BO1101" s="129"/>
      <c r="BP1101" s="129"/>
      <c r="BQ1101" s="129"/>
      <c r="BR1101" s="129"/>
      <c r="BS1101" s="129"/>
      <c r="BT1101" s="129"/>
      <c r="BU1101" s="129"/>
      <c r="BV1101" s="129"/>
      <c r="BW1101" s="129"/>
      <c r="BX1101" s="129"/>
      <c r="BY1101" s="129"/>
      <c r="BZ1101" s="129"/>
      <c r="CA1101" s="129"/>
      <c r="CB1101" s="129"/>
      <c r="CC1101" s="129"/>
      <c r="CD1101" s="129"/>
      <c r="CE1101" s="129"/>
      <c r="CF1101" s="129"/>
      <c r="CG1101" s="129"/>
      <c r="CH1101" s="129"/>
      <c r="CI1101" s="129"/>
      <c r="CJ1101" s="129"/>
      <c r="CK1101" s="129"/>
      <c r="CL1101" s="129"/>
      <c r="CM1101" s="129"/>
      <c r="CN1101" s="129"/>
      <c r="CO1101" s="129"/>
      <c r="CP1101" s="129"/>
      <c r="CQ1101" s="129"/>
      <c r="CR1101" s="129"/>
      <c r="CS1101" s="129"/>
      <c r="CT1101" s="129"/>
      <c r="CU1101" s="129"/>
      <c r="CV1101" s="131"/>
      <c r="CW1101" s="131"/>
      <c r="CX1101" s="131"/>
      <c r="CY1101" s="129"/>
      <c r="CZ1101" s="129"/>
      <c r="DA1101" s="129"/>
      <c r="DB1101" s="129"/>
      <c r="DC1101" s="129"/>
      <c r="DD1101" s="129"/>
      <c r="DE1101" s="129"/>
      <c r="DF1101" s="129"/>
      <c r="DG1101" s="129"/>
      <c r="DH1101" s="129"/>
      <c r="DI1101" s="129"/>
      <c r="DJ1101" s="129"/>
      <c r="DK1101" s="129"/>
      <c r="DL1101" s="129"/>
      <c r="DM1101" s="129"/>
      <c r="DN1101" s="129"/>
      <c r="DO1101" s="129"/>
      <c r="DP1101" s="129"/>
      <c r="DQ1101" s="129"/>
      <c r="DR1101" s="129"/>
      <c r="DS1101" s="129"/>
      <c r="DT1101" s="129"/>
      <c r="DU1101" s="129"/>
      <c r="DV1101" s="129"/>
      <c r="DW1101" s="129"/>
      <c r="DX1101" s="129"/>
      <c r="DY1101" s="129"/>
      <c r="DZ1101" s="129"/>
      <c r="EA1101" s="129"/>
      <c r="EB1101" s="129"/>
      <c r="EC1101" s="129"/>
      <c r="ED1101" s="129"/>
      <c r="EE1101" s="129"/>
      <c r="EF1101" s="129"/>
      <c r="EG1101" s="129"/>
      <c r="EH1101" s="129"/>
      <c r="EI1101" s="129"/>
      <c r="EJ1101" s="129"/>
      <c r="EK1101" s="129"/>
      <c r="EL1101" s="129"/>
      <c r="EM1101" s="129"/>
      <c r="EN1101" s="129"/>
      <c r="EO1101" s="129"/>
      <c r="EP1101" s="129"/>
      <c r="EQ1101" s="129"/>
      <c r="ER1101" s="129"/>
      <c r="ES1101" s="129"/>
      <c r="ET1101" s="129"/>
      <c r="EU1101" s="129"/>
      <c r="EV1101" s="129"/>
      <c r="EW1101" s="129"/>
    </row>
    <row r="1102" spans="1:153" ht="2.25" customHeight="1" thickBot="1">
      <c r="A1102" s="37"/>
      <c r="B1102" s="127"/>
      <c r="C1102" s="127"/>
      <c r="D1102" s="127"/>
      <c r="E1102" s="127"/>
      <c r="F1102" s="134"/>
      <c r="G1102" s="127"/>
      <c r="H1102" s="127"/>
      <c r="I1102" s="127"/>
      <c r="J1102" s="127"/>
      <c r="K1102" s="127"/>
      <c r="L1102" s="127"/>
      <c r="M1102" s="127"/>
      <c r="N1102" s="127"/>
      <c r="O1102" s="127"/>
      <c r="P1102" s="127"/>
      <c r="Q1102" s="127"/>
      <c r="R1102" s="127"/>
      <c r="S1102" s="127"/>
      <c r="T1102" s="128"/>
      <c r="U1102" s="299"/>
      <c r="V1102" s="298"/>
      <c r="W1102" s="298"/>
      <c r="X1102" s="298"/>
      <c r="Y1102" s="298"/>
      <c r="Z1102" s="298"/>
      <c r="AA1102" s="298"/>
      <c r="AB1102" s="298"/>
      <c r="AC1102" s="298"/>
      <c r="AD1102" s="298"/>
      <c r="AE1102" s="298"/>
      <c r="AF1102" s="298"/>
      <c r="AG1102" s="121"/>
      <c r="AH1102" s="116"/>
      <c r="AI1102" s="299"/>
      <c r="AJ1102" s="298"/>
      <c r="AK1102" s="298"/>
      <c r="AL1102" s="298"/>
      <c r="AM1102" s="298"/>
      <c r="AN1102" s="298"/>
      <c r="AO1102" s="298"/>
      <c r="AP1102" s="298"/>
      <c r="AQ1102" s="298"/>
      <c r="AR1102" s="298"/>
      <c r="AS1102" s="298"/>
      <c r="AT1102" s="298"/>
      <c r="AU1102" s="121"/>
      <c r="AV1102" s="116"/>
      <c r="AW1102" s="298"/>
      <c r="AX1102" s="298"/>
      <c r="AY1102" s="298"/>
      <c r="AZ1102" s="298"/>
      <c r="BA1102" s="298"/>
      <c r="BB1102" s="298"/>
      <c r="BC1102" s="298"/>
      <c r="BD1102" s="298"/>
      <c r="BE1102" s="298"/>
      <c r="BF1102" s="298"/>
      <c r="BG1102" s="298"/>
      <c r="BH1102" s="298"/>
      <c r="BI1102" s="121"/>
      <c r="BJ1102" s="116"/>
      <c r="BK1102" s="200"/>
      <c r="BL1102" s="129"/>
      <c r="BM1102" s="160"/>
      <c r="BN1102" s="129"/>
      <c r="BO1102" s="129"/>
      <c r="BP1102" s="129"/>
      <c r="BQ1102" s="129"/>
      <c r="BR1102" s="129"/>
      <c r="BS1102" s="129"/>
      <c r="BT1102" s="129"/>
      <c r="BU1102" s="129"/>
      <c r="BV1102" s="129"/>
      <c r="BW1102" s="129"/>
      <c r="BX1102" s="129"/>
      <c r="BY1102" s="129"/>
      <c r="BZ1102" s="129"/>
      <c r="CA1102" s="129"/>
      <c r="CB1102" s="129"/>
      <c r="CC1102" s="129"/>
      <c r="CD1102" s="129"/>
      <c r="CE1102" s="129"/>
      <c r="CF1102" s="129"/>
      <c r="CG1102" s="129"/>
      <c r="CH1102" s="129"/>
      <c r="CI1102" s="129"/>
      <c r="CJ1102" s="129"/>
      <c r="CK1102" s="129"/>
      <c r="CL1102" s="129"/>
      <c r="CM1102" s="129"/>
      <c r="CN1102" s="129"/>
      <c r="CO1102" s="129"/>
      <c r="CP1102" s="129"/>
      <c r="CQ1102" s="129"/>
      <c r="CR1102" s="129"/>
      <c r="CS1102" s="129"/>
      <c r="CT1102" s="129"/>
      <c r="CU1102" s="129"/>
      <c r="CV1102" s="129"/>
      <c r="CW1102" s="129"/>
      <c r="CX1102" s="129"/>
      <c r="CY1102" s="129"/>
      <c r="CZ1102" s="129"/>
      <c r="DA1102" s="129"/>
      <c r="DB1102" s="129"/>
      <c r="DC1102" s="129"/>
      <c r="DD1102" s="129"/>
      <c r="DE1102" s="129"/>
      <c r="DF1102" s="129"/>
      <c r="DG1102" s="129"/>
      <c r="DH1102" s="129"/>
      <c r="DI1102" s="129"/>
      <c r="DJ1102" s="129"/>
      <c r="DK1102" s="129"/>
      <c r="DL1102" s="129"/>
      <c r="DM1102" s="129"/>
      <c r="DN1102" s="129"/>
      <c r="DO1102" s="129"/>
      <c r="DP1102" s="129"/>
      <c r="DQ1102" s="129"/>
      <c r="DR1102" s="129"/>
      <c r="DS1102" s="129"/>
      <c r="DT1102" s="129"/>
      <c r="DU1102" s="129"/>
      <c r="DV1102" s="129"/>
      <c r="DW1102" s="129"/>
      <c r="DX1102" s="129"/>
      <c r="DY1102" s="129"/>
      <c r="DZ1102" s="129"/>
      <c r="EA1102" s="129"/>
      <c r="EB1102" s="129"/>
      <c r="EC1102" s="129"/>
      <c r="ED1102" s="129"/>
      <c r="EE1102" s="129"/>
      <c r="EF1102" s="129"/>
      <c r="EG1102" s="129"/>
      <c r="EH1102" s="129"/>
      <c r="EI1102" s="129"/>
      <c r="EJ1102" s="129"/>
      <c r="EK1102" s="129"/>
      <c r="EL1102" s="129"/>
      <c r="EM1102" s="129"/>
      <c r="EN1102" s="129"/>
      <c r="EO1102" s="129"/>
      <c r="EP1102" s="129"/>
      <c r="EQ1102" s="129"/>
      <c r="ER1102" s="129"/>
      <c r="ES1102" s="129"/>
      <c r="ET1102" s="129"/>
      <c r="EU1102" s="129"/>
      <c r="EV1102" s="129"/>
      <c r="EW1102" s="129"/>
    </row>
    <row r="1103" spans="1:153" ht="19.5" customHeight="1">
      <c r="A1103" s="31"/>
      <c r="B1103" s="31"/>
      <c r="C1103" s="31"/>
      <c r="D1103" s="31"/>
      <c r="E1103" s="31"/>
      <c r="F1103" s="48"/>
      <c r="G1103" s="31"/>
      <c r="H1103" s="31"/>
      <c r="I1103" s="31"/>
      <c r="J1103" s="31"/>
      <c r="K1103" s="31"/>
      <c r="L1103" s="31"/>
      <c r="M1103" s="31"/>
      <c r="N1103" s="31"/>
      <c r="O1103" s="31"/>
      <c r="P1103" s="31"/>
      <c r="Q1103" s="31"/>
      <c r="R1103" s="31"/>
      <c r="S1103" s="31"/>
      <c r="T1103" s="31"/>
      <c r="U1103" s="281"/>
      <c r="V1103" s="281"/>
      <c r="W1103" s="281"/>
      <c r="X1103" s="281"/>
      <c r="Y1103" s="281"/>
      <c r="Z1103" s="281"/>
      <c r="AA1103" s="281"/>
      <c r="AB1103" s="281"/>
      <c r="AC1103" s="281"/>
      <c r="AD1103" s="281"/>
      <c r="AE1103" s="281"/>
      <c r="AF1103" s="281"/>
      <c r="AG1103" s="281"/>
      <c r="AH1103" s="281"/>
      <c r="AI1103" s="281"/>
      <c r="AJ1103" s="281"/>
      <c r="AK1103" s="281"/>
      <c r="AL1103" s="281"/>
      <c r="AM1103" s="281"/>
      <c r="AN1103" s="281"/>
      <c r="AO1103" s="281"/>
      <c r="AP1103" s="281"/>
      <c r="AQ1103" s="281"/>
      <c r="AR1103" s="281"/>
      <c r="AS1103" s="281"/>
      <c r="AT1103" s="281"/>
      <c r="AU1103" s="281"/>
      <c r="AV1103" s="281"/>
      <c r="AW1103" s="281"/>
      <c r="AX1103" s="281"/>
      <c r="AY1103" s="281"/>
      <c r="AZ1103" s="281"/>
      <c r="BA1103" s="281"/>
      <c r="BB1103" s="281"/>
      <c r="BC1103" s="281"/>
      <c r="BD1103" s="281"/>
      <c r="BE1103" s="281"/>
      <c r="BF1103" s="281"/>
      <c r="BG1103" s="281"/>
      <c r="BH1103" s="281"/>
      <c r="BI1103" s="281"/>
      <c r="BJ1103" s="281"/>
      <c r="BK1103" s="200"/>
      <c r="BL1103" s="129"/>
      <c r="BM1103" s="160"/>
      <c r="BN1103" s="129"/>
      <c r="BO1103" s="129"/>
      <c r="BP1103" s="129"/>
      <c r="BQ1103" s="129"/>
      <c r="BR1103" s="129"/>
      <c r="BS1103" s="129"/>
      <c r="BT1103" s="129"/>
      <c r="BU1103" s="129"/>
      <c r="BV1103" s="129"/>
      <c r="BW1103" s="129"/>
      <c r="BX1103" s="129"/>
      <c r="BY1103" s="129"/>
      <c r="BZ1103" s="129"/>
      <c r="CA1103" s="129"/>
      <c r="CB1103" s="129"/>
      <c r="CC1103" s="129"/>
      <c r="CD1103" s="129"/>
      <c r="CE1103" s="129"/>
      <c r="CF1103" s="129"/>
      <c r="CG1103" s="129"/>
      <c r="CH1103" s="129"/>
      <c r="CI1103" s="129"/>
      <c r="CJ1103" s="129"/>
      <c r="CK1103" s="129"/>
      <c r="CL1103" s="129"/>
      <c r="CM1103" s="129"/>
      <c r="CN1103" s="129"/>
      <c r="CO1103" s="129"/>
      <c r="CP1103" s="129"/>
      <c r="CQ1103" s="129"/>
      <c r="CR1103" s="129"/>
      <c r="CS1103" s="129"/>
      <c r="CT1103" s="129"/>
      <c r="CU1103" s="129"/>
      <c r="CV1103" s="129"/>
      <c r="CW1103" s="129"/>
      <c r="CX1103" s="129"/>
      <c r="CY1103" s="129"/>
      <c r="CZ1103" s="129"/>
      <c r="DA1103" s="129"/>
      <c r="DB1103" s="129"/>
      <c r="DC1103" s="129"/>
      <c r="DD1103" s="129"/>
      <c r="DE1103" s="129"/>
      <c r="DF1103" s="129"/>
      <c r="DG1103" s="129"/>
      <c r="DH1103" s="129"/>
      <c r="DI1103" s="129"/>
      <c r="DJ1103" s="129"/>
      <c r="DK1103" s="129"/>
      <c r="DL1103" s="129"/>
      <c r="DM1103" s="129"/>
      <c r="DN1103" s="129"/>
      <c r="DO1103" s="129"/>
      <c r="DP1103" s="129"/>
      <c r="DQ1103" s="129"/>
      <c r="DR1103" s="129"/>
      <c r="DS1103" s="129"/>
      <c r="DT1103" s="129"/>
      <c r="DU1103" s="129"/>
      <c r="DV1103" s="129"/>
      <c r="DW1103" s="129"/>
      <c r="DX1103" s="129"/>
      <c r="DY1103" s="129"/>
      <c r="DZ1103" s="129"/>
      <c r="EA1103" s="129"/>
      <c r="EB1103" s="129"/>
      <c r="EC1103" s="129"/>
      <c r="ED1103" s="129"/>
      <c r="EE1103" s="129"/>
      <c r="EF1103" s="129"/>
      <c r="EG1103" s="129"/>
      <c r="EH1103" s="129"/>
      <c r="EI1103" s="129"/>
      <c r="EJ1103" s="129"/>
      <c r="EK1103" s="129"/>
      <c r="EL1103" s="129"/>
      <c r="EM1103" s="129"/>
      <c r="EN1103" s="129"/>
      <c r="EO1103" s="129"/>
      <c r="EP1103" s="129"/>
      <c r="EQ1103" s="129"/>
      <c r="ER1103" s="129"/>
      <c r="ES1103" s="129"/>
      <c r="ET1103" s="129"/>
      <c r="EU1103" s="129"/>
      <c r="EV1103" s="129"/>
      <c r="EW1103" s="129"/>
    </row>
    <row r="1104" spans="1:153" ht="30" customHeight="1">
      <c r="A1104" s="355" t="s">
        <v>6410</v>
      </c>
      <c r="B1104" s="356"/>
      <c r="C1104" s="356"/>
      <c r="D1104" s="356"/>
      <c r="E1104" s="356"/>
      <c r="F1104" s="356"/>
      <c r="G1104" s="356"/>
      <c r="H1104" s="356"/>
      <c r="I1104" s="356"/>
      <c r="J1104" s="356"/>
      <c r="K1104" s="356"/>
      <c r="L1104" s="356"/>
      <c r="M1104" s="356"/>
      <c r="N1104" s="356"/>
      <c r="O1104" s="356"/>
      <c r="P1104" s="356"/>
      <c r="Q1104" s="356"/>
      <c r="R1104" s="356"/>
      <c r="S1104" s="356"/>
      <c r="T1104" s="356"/>
      <c r="U1104" s="356"/>
      <c r="V1104" s="356"/>
      <c r="W1104" s="356"/>
      <c r="X1104" s="356"/>
      <c r="Y1104" s="356"/>
      <c r="Z1104" s="356"/>
      <c r="AA1104" s="356"/>
      <c r="AB1104" s="356"/>
      <c r="AC1104" s="356"/>
      <c r="AD1104" s="356"/>
      <c r="AE1104" s="356"/>
      <c r="AF1104" s="356"/>
      <c r="AG1104" s="356"/>
      <c r="AH1104" s="356"/>
      <c r="AI1104" s="356"/>
      <c r="AJ1104" s="356"/>
      <c r="AK1104" s="356"/>
      <c r="AL1104" s="356"/>
      <c r="AM1104" s="356"/>
      <c r="AN1104" s="356"/>
      <c r="AO1104" s="356"/>
      <c r="AP1104" s="356"/>
      <c r="AQ1104" s="356"/>
      <c r="AR1104" s="356"/>
      <c r="AS1104" s="356"/>
      <c r="AT1104" s="356"/>
      <c r="AU1104" s="356"/>
      <c r="AV1104" s="356"/>
      <c r="AW1104" s="356"/>
      <c r="AX1104" s="356"/>
      <c r="AY1104" s="356"/>
      <c r="AZ1104" s="356"/>
      <c r="BA1104" s="356"/>
      <c r="BB1104" s="356"/>
      <c r="BC1104" s="356"/>
      <c r="BD1104" s="356"/>
      <c r="BE1104" s="356"/>
      <c r="BF1104" s="356"/>
      <c r="BG1104" s="356"/>
      <c r="BH1104" s="356"/>
      <c r="BI1104" s="356"/>
      <c r="BJ1104" s="357"/>
      <c r="BK1104" s="200"/>
      <c r="BL1104" s="129"/>
      <c r="BM1104" s="160"/>
      <c r="BN1104" s="129"/>
      <c r="BO1104" s="129"/>
      <c r="BP1104" s="129"/>
      <c r="BQ1104" s="129"/>
      <c r="BR1104" s="129"/>
      <c r="BS1104" s="129"/>
      <c r="BT1104" s="129"/>
      <c r="BU1104" s="129"/>
      <c r="BV1104" s="129"/>
      <c r="BW1104" s="129"/>
      <c r="BX1104" s="129"/>
      <c r="BY1104" s="129"/>
      <c r="BZ1104" s="129"/>
      <c r="CA1104" s="129"/>
      <c r="CB1104" s="129"/>
      <c r="CC1104" s="129"/>
      <c r="CD1104" s="129"/>
      <c r="CE1104" s="129"/>
      <c r="CF1104" s="129"/>
      <c r="CG1104" s="129"/>
      <c r="CH1104" s="129"/>
      <c r="CI1104" s="129"/>
      <c r="CJ1104" s="129"/>
      <c r="CK1104" s="129"/>
      <c r="CL1104" s="129"/>
      <c r="CM1104" s="129"/>
      <c r="CN1104" s="129"/>
      <c r="CO1104" s="129"/>
      <c r="CP1104" s="129"/>
      <c r="CQ1104" s="129"/>
      <c r="CR1104" s="129"/>
      <c r="CS1104" s="129"/>
      <c r="CT1104" s="129"/>
      <c r="CU1104" s="129"/>
      <c r="CV1104" s="129"/>
      <c r="CW1104" s="129"/>
      <c r="CX1104" s="129"/>
      <c r="CY1104" s="129"/>
      <c r="CZ1104" s="129"/>
      <c r="DA1104" s="129"/>
      <c r="DB1104" s="129"/>
      <c r="DC1104" s="129"/>
      <c r="DD1104" s="129"/>
      <c r="DE1104" s="129"/>
      <c r="DF1104" s="129"/>
      <c r="DG1104" s="129"/>
      <c r="DH1104" s="129"/>
      <c r="DI1104" s="129"/>
      <c r="DJ1104" s="129"/>
      <c r="DK1104" s="129"/>
      <c r="DL1104" s="129"/>
      <c r="DM1104" s="129"/>
      <c r="DN1104" s="129"/>
      <c r="DO1104" s="129"/>
      <c r="DP1104" s="129"/>
      <c r="DQ1104" s="129"/>
      <c r="DR1104" s="129"/>
      <c r="DS1104" s="129"/>
      <c r="DT1104" s="129"/>
      <c r="DU1104" s="129"/>
      <c r="DV1104" s="129"/>
      <c r="DW1104" s="129"/>
      <c r="DX1104" s="129"/>
      <c r="DY1104" s="129"/>
      <c r="DZ1104" s="129"/>
      <c r="EA1104" s="129"/>
      <c r="EB1104" s="129"/>
      <c r="EC1104" s="129"/>
      <c r="ED1104" s="129"/>
      <c r="EE1104" s="129"/>
      <c r="EF1104" s="129"/>
      <c r="EG1104" s="129"/>
      <c r="EH1104" s="129"/>
      <c r="EI1104" s="129"/>
      <c r="EJ1104" s="129"/>
      <c r="EK1104" s="129"/>
      <c r="EL1104" s="129"/>
      <c r="EM1104" s="129"/>
      <c r="EN1104" s="129"/>
      <c r="EO1104" s="129"/>
      <c r="EP1104" s="129"/>
      <c r="EQ1104" s="129"/>
      <c r="ER1104" s="129"/>
      <c r="ES1104" s="129"/>
      <c r="ET1104" s="129"/>
      <c r="EU1104" s="129"/>
      <c r="EV1104" s="129"/>
      <c r="EW1104" s="129"/>
    </row>
    <row r="1105" spans="1:153" s="65" customFormat="1" ht="18.75" customHeight="1" thickBot="1">
      <c r="A1105" s="32"/>
      <c r="B1105" s="33"/>
      <c r="C1105" s="33"/>
      <c r="D1105" s="33"/>
      <c r="E1105" s="33"/>
      <c r="F1105" s="34"/>
      <c r="G1105" s="33"/>
      <c r="H1105" s="33"/>
      <c r="I1105" s="33"/>
      <c r="J1105" s="33"/>
      <c r="K1105" s="33"/>
      <c r="L1105" s="33"/>
      <c r="M1105" s="33"/>
      <c r="N1105" s="33"/>
      <c r="O1105" s="33"/>
      <c r="P1105" s="33"/>
      <c r="Q1105" s="33"/>
      <c r="R1105" s="33"/>
      <c r="S1105" s="33"/>
      <c r="T1105" s="33"/>
      <c r="U1105" s="337" t="s">
        <v>6385</v>
      </c>
      <c r="V1105" s="338"/>
      <c r="W1105" s="338"/>
      <c r="X1105" s="338"/>
      <c r="Y1105" s="338"/>
      <c r="Z1105" s="338"/>
      <c r="AA1105" s="338"/>
      <c r="AB1105" s="338"/>
      <c r="AC1105" s="338"/>
      <c r="AD1105" s="338"/>
      <c r="AE1105" s="338"/>
      <c r="AF1105" s="338"/>
      <c r="AG1105" s="338"/>
      <c r="AH1105" s="338"/>
      <c r="AI1105" s="339" t="s">
        <v>4</v>
      </c>
      <c r="AJ1105" s="339"/>
      <c r="AK1105" s="339"/>
      <c r="AL1105" s="339"/>
      <c r="AM1105" s="339"/>
      <c r="AN1105" s="339"/>
      <c r="AO1105" s="339"/>
      <c r="AP1105" s="339"/>
      <c r="AQ1105" s="339"/>
      <c r="AR1105" s="339"/>
      <c r="AS1105" s="339"/>
      <c r="AT1105" s="339"/>
      <c r="AU1105" s="339"/>
      <c r="AV1105" s="339"/>
      <c r="AW1105" s="339" t="s">
        <v>19</v>
      </c>
      <c r="AX1105" s="339"/>
      <c r="AY1105" s="339"/>
      <c r="AZ1105" s="339"/>
      <c r="BA1105" s="339"/>
      <c r="BB1105" s="339"/>
      <c r="BC1105" s="339"/>
      <c r="BD1105" s="339"/>
      <c r="BE1105" s="339"/>
      <c r="BF1105" s="339"/>
      <c r="BG1105" s="339"/>
      <c r="BH1105" s="339"/>
      <c r="BI1105" s="339"/>
      <c r="BJ1105" s="340"/>
      <c r="BK1105" s="200"/>
      <c r="BL1105" s="80"/>
      <c r="BM1105" s="160"/>
      <c r="BN1105" s="80"/>
      <c r="BO1105" s="80"/>
      <c r="BP1105" s="80"/>
      <c r="BQ1105" s="80"/>
      <c r="BR1105" s="80"/>
      <c r="BS1105" s="80"/>
      <c r="BT1105" s="80"/>
      <c r="BU1105" s="80"/>
      <c r="BV1105" s="80"/>
      <c r="BW1105" s="80"/>
      <c r="BX1105" s="80"/>
      <c r="BY1105" s="80"/>
      <c r="BZ1105" s="80"/>
      <c r="CA1105" s="80"/>
      <c r="CB1105" s="80"/>
      <c r="CC1105" s="80"/>
      <c r="CD1105" s="80"/>
      <c r="CE1105" s="80"/>
      <c r="CF1105" s="80"/>
      <c r="CG1105" s="80"/>
      <c r="CH1105" s="80"/>
      <c r="CI1105" s="80"/>
      <c r="CJ1105" s="80"/>
      <c r="CK1105" s="80"/>
      <c r="CL1105" s="80"/>
      <c r="CM1105" s="80"/>
      <c r="CN1105" s="80"/>
      <c r="CO1105" s="80"/>
      <c r="CP1105" s="80"/>
      <c r="CQ1105" s="80"/>
      <c r="CR1105" s="80"/>
      <c r="CS1105" s="80"/>
      <c r="CT1105" s="80"/>
      <c r="CU1105" s="80"/>
      <c r="CV1105" s="80"/>
      <c r="CW1105" s="80"/>
      <c r="CX1105" s="80"/>
      <c r="CY1105" s="30"/>
      <c r="CZ1105" s="30"/>
      <c r="DA1105" s="30"/>
      <c r="DB1105" s="30"/>
      <c r="DC1105" s="30"/>
      <c r="DD1105" s="30"/>
      <c r="DE1105" s="30"/>
      <c r="DF1105" s="30"/>
      <c r="DG1105" s="30"/>
      <c r="DH1105" s="30"/>
      <c r="DI1105" s="30"/>
      <c r="DJ1105" s="30"/>
      <c r="DK1105" s="30"/>
      <c r="DL1105" s="30"/>
      <c r="DM1105" s="30"/>
      <c r="DN1105" s="30"/>
      <c r="DO1105" s="30"/>
      <c r="DP1105" s="30"/>
      <c r="DQ1105" s="30"/>
      <c r="DR1105" s="30"/>
      <c r="DS1105" s="30"/>
      <c r="DT1105" s="30"/>
      <c r="DU1105" s="30"/>
      <c r="DV1105" s="30"/>
      <c r="DW1105" s="30"/>
      <c r="DX1105" s="30"/>
      <c r="DY1105" s="30"/>
      <c r="DZ1105" s="30"/>
      <c r="EA1105" s="30"/>
      <c r="EB1105" s="30"/>
      <c r="EC1105" s="30"/>
      <c r="ED1105" s="30"/>
      <c r="EE1105" s="30"/>
      <c r="EF1105" s="30"/>
      <c r="EG1105" s="30"/>
      <c r="EH1105" s="30"/>
      <c r="EI1105" s="30"/>
      <c r="EJ1105" s="30"/>
      <c r="EK1105" s="30"/>
      <c r="EL1105" s="30"/>
      <c r="EM1105" s="30"/>
      <c r="EN1105" s="30"/>
      <c r="EO1105" s="30"/>
      <c r="EP1105" s="30"/>
      <c r="EQ1105" s="30"/>
      <c r="ER1105" s="30"/>
      <c r="ES1105" s="30"/>
      <c r="ET1105" s="30"/>
      <c r="EU1105" s="30"/>
      <c r="EV1105" s="30"/>
      <c r="EW1105" s="30"/>
    </row>
    <row r="1106" spans="1:153" ht="2.25" customHeight="1">
      <c r="A1106" s="135"/>
      <c r="B1106" s="291"/>
      <c r="C1106" s="291"/>
      <c r="D1106" s="291"/>
      <c r="E1106" s="291"/>
      <c r="F1106" s="136"/>
      <c r="G1106" s="291"/>
      <c r="H1106" s="291"/>
      <c r="I1106" s="291"/>
      <c r="J1106" s="291"/>
      <c r="K1106" s="291"/>
      <c r="L1106" s="291"/>
      <c r="M1106" s="291"/>
      <c r="N1106" s="291"/>
      <c r="O1106" s="291"/>
      <c r="P1106" s="291"/>
      <c r="Q1106" s="291"/>
      <c r="R1106" s="291"/>
      <c r="S1106" s="291"/>
      <c r="T1106" s="291"/>
      <c r="U1106" s="296"/>
      <c r="V1106" s="297"/>
      <c r="W1106" s="297"/>
      <c r="X1106" s="297"/>
      <c r="Y1106" s="297"/>
      <c r="Z1106" s="297"/>
      <c r="AA1106" s="297"/>
      <c r="AB1106" s="297"/>
      <c r="AC1106" s="297"/>
      <c r="AD1106" s="297"/>
      <c r="AE1106" s="297"/>
      <c r="AF1106" s="297"/>
      <c r="AG1106" s="117"/>
      <c r="AH1106" s="114"/>
      <c r="AI1106" s="358"/>
      <c r="AJ1106" s="359"/>
      <c r="AK1106" s="359"/>
      <c r="AL1106" s="359"/>
      <c r="AM1106" s="359"/>
      <c r="AN1106" s="359"/>
      <c r="AO1106" s="359"/>
      <c r="AP1106" s="359"/>
      <c r="AQ1106" s="359"/>
      <c r="AR1106" s="359"/>
      <c r="AS1106" s="359"/>
      <c r="AT1106" s="359"/>
      <c r="AU1106" s="359"/>
      <c r="AV1106" s="359"/>
      <c r="AW1106" s="359"/>
      <c r="AX1106" s="359"/>
      <c r="AY1106" s="359"/>
      <c r="AZ1106" s="359"/>
      <c r="BA1106" s="359"/>
      <c r="BB1106" s="359"/>
      <c r="BC1106" s="359"/>
      <c r="BD1106" s="359"/>
      <c r="BE1106" s="359"/>
      <c r="BF1106" s="359"/>
      <c r="BG1106" s="359"/>
      <c r="BH1106" s="359"/>
      <c r="BI1106" s="359"/>
      <c r="BJ1106" s="360"/>
      <c r="BK1106" s="200"/>
      <c r="BL1106" s="30"/>
      <c r="BM1106" s="161"/>
      <c r="BN1106" s="30"/>
      <c r="BO1106" s="30"/>
      <c r="BP1106" s="30"/>
      <c r="BQ1106" s="30"/>
      <c r="BR1106" s="30"/>
      <c r="BS1106" s="30"/>
      <c r="BT1106" s="30"/>
      <c r="BU1106" s="30"/>
      <c r="BV1106" s="30"/>
      <c r="BW1106" s="30"/>
      <c r="BX1106" s="30"/>
      <c r="BY1106" s="30"/>
      <c r="BZ1106" s="30"/>
      <c r="CA1106" s="30"/>
      <c r="CB1106" s="30"/>
      <c r="CC1106" s="30"/>
      <c r="CD1106" s="30"/>
      <c r="CE1106" s="30"/>
      <c r="CF1106" s="30"/>
      <c r="CG1106" s="30"/>
      <c r="CH1106" s="30"/>
      <c r="CI1106" s="30"/>
      <c r="CJ1106" s="30"/>
      <c r="CK1106" s="30"/>
      <c r="CL1106" s="30"/>
      <c r="CM1106" s="30"/>
      <c r="CN1106" s="30"/>
      <c r="CO1106" s="30"/>
      <c r="CP1106" s="30"/>
      <c r="CQ1106" s="30"/>
      <c r="CR1106" s="30"/>
      <c r="CS1106" s="30"/>
      <c r="CT1106" s="30"/>
      <c r="CU1106" s="30"/>
      <c r="CV1106" s="30"/>
      <c r="CW1106" s="30"/>
      <c r="CX1106" s="30"/>
      <c r="CY1106" s="129"/>
      <c r="CZ1106" s="129"/>
      <c r="DA1106" s="129"/>
      <c r="DB1106" s="129"/>
      <c r="DC1106" s="129"/>
      <c r="DD1106" s="129"/>
      <c r="DE1106" s="129"/>
      <c r="DF1106" s="129"/>
      <c r="DG1106" s="129"/>
      <c r="DH1106" s="129"/>
      <c r="DI1106" s="129"/>
      <c r="DJ1106" s="129"/>
      <c r="DK1106" s="129"/>
      <c r="DL1106" s="129"/>
      <c r="DM1106" s="129"/>
      <c r="DN1106" s="129"/>
      <c r="DO1106" s="129"/>
      <c r="DP1106" s="129"/>
      <c r="DQ1106" s="129"/>
      <c r="DR1106" s="129"/>
      <c r="DS1106" s="129"/>
      <c r="DT1106" s="129"/>
      <c r="DU1106" s="129"/>
      <c r="DV1106" s="129"/>
      <c r="DW1106" s="129"/>
      <c r="DX1106" s="129"/>
      <c r="DY1106" s="129"/>
      <c r="DZ1106" s="129"/>
      <c r="EA1106" s="129"/>
      <c r="EB1106" s="129"/>
      <c r="EC1106" s="129"/>
      <c r="ED1106" s="129"/>
      <c r="EE1106" s="129"/>
      <c r="EF1106" s="129"/>
      <c r="EG1106" s="129"/>
      <c r="EH1106" s="129"/>
      <c r="EI1106" s="129"/>
      <c r="EJ1106" s="129"/>
      <c r="EK1106" s="129"/>
      <c r="EL1106" s="129"/>
      <c r="EM1106" s="129"/>
      <c r="EN1106" s="129"/>
      <c r="EO1106" s="129"/>
      <c r="EP1106" s="129"/>
      <c r="EQ1106" s="129"/>
      <c r="ER1106" s="129"/>
      <c r="ES1106" s="129"/>
      <c r="ET1106" s="129"/>
      <c r="EU1106" s="129"/>
      <c r="EV1106" s="129"/>
      <c r="EW1106" s="129"/>
    </row>
    <row r="1107" spans="1:153" ht="19.5" customHeight="1">
      <c r="A1107" s="133" t="s">
        <v>109</v>
      </c>
      <c r="B1107" s="126"/>
      <c r="C1107" s="126"/>
      <c r="D1107" s="126"/>
      <c r="E1107" s="126"/>
      <c r="F1107" s="137"/>
      <c r="G1107" s="126"/>
      <c r="H1107" s="126"/>
      <c r="I1107" s="126"/>
      <c r="J1107" s="126"/>
      <c r="K1107" s="126"/>
      <c r="L1107" s="126"/>
      <c r="M1107" s="126"/>
      <c r="N1107" s="126"/>
      <c r="O1107" s="126"/>
      <c r="P1107" s="126"/>
      <c r="Q1107" s="126"/>
      <c r="R1107" s="310" t="s">
        <v>3440</v>
      </c>
      <c r="S1107" s="310"/>
      <c r="T1107" s="311"/>
      <c r="U1107" s="294"/>
      <c r="V1107" s="312"/>
      <c r="W1107" s="313"/>
      <c r="X1107" s="313"/>
      <c r="Y1107" s="313"/>
      <c r="Z1107" s="313"/>
      <c r="AA1107" s="313"/>
      <c r="AB1107" s="313"/>
      <c r="AC1107" s="313"/>
      <c r="AD1107" s="313"/>
      <c r="AE1107" s="313"/>
      <c r="AF1107" s="314"/>
      <c r="AG1107" s="122"/>
      <c r="AH1107" s="115" t="s">
        <v>0</v>
      </c>
      <c r="AI1107" s="341"/>
      <c r="AJ1107" s="342"/>
      <c r="AK1107" s="342"/>
      <c r="AL1107" s="342"/>
      <c r="AM1107" s="342"/>
      <c r="AN1107" s="342"/>
      <c r="AO1107" s="342"/>
      <c r="AP1107" s="342"/>
      <c r="AQ1107" s="342"/>
      <c r="AR1107" s="342"/>
      <c r="AS1107" s="342"/>
      <c r="AT1107" s="342"/>
      <c r="AU1107" s="342"/>
      <c r="AV1107" s="342"/>
      <c r="AW1107" s="342"/>
      <c r="AX1107" s="342"/>
      <c r="AY1107" s="342"/>
      <c r="AZ1107" s="342"/>
      <c r="BA1107" s="342"/>
      <c r="BB1107" s="342"/>
      <c r="BC1107" s="342"/>
      <c r="BD1107" s="342"/>
      <c r="BE1107" s="342"/>
      <c r="BF1107" s="342"/>
      <c r="BG1107" s="342"/>
      <c r="BH1107" s="342"/>
      <c r="BI1107" s="342"/>
      <c r="BJ1107" s="345"/>
      <c r="BK1107" s="200"/>
      <c r="BL1107" s="130" t="str">
        <f>IF(BM1107&lt;&gt;"","●","")</f>
        <v/>
      </c>
      <c r="BM1107" s="132" t="str">
        <f>IF(AND(OR(V1107=0,V1107=""),OR(V1110+V1119+V1143+V1155+V1167+V1179+V1182+V1131&gt;0,AJ1110+AJ1119+AJ1143+AJ1155+AJ1167+AJ1179+AJ1182+AJ1131&gt;0,AX1110+AX1119+AX1143+AX1155+AX1167+AX1179+AX1182+AX1131&gt;0)),"当該項目の「レセプト件数」が「0」か「空白」となっていますが、内訳の項目の「レセプト件数」、「算定日数」、「算定回数」のいずれかが1以上となっています。正しいレセプト件数をご記入ください。",IF(COUNTIF(BL1110:BL1182,"●")&gt;0,"内訳の項目に記入内容の見直しが必要な欄があります。メッセージの内容をご確認のうえ、適宜、ご修正ください。",IF(OR(V1107&lt;MAX(V1110,V1119,V1143,V1155,V1167,V1179,V1182,V1131),V1107&gt;V1110+V1119+V1143+V1155+V1167+V1179+V1182+V1131),"当該項目の「レセプト件数」が、内訳の個別の項目の数値を下回っているか、内訳の合計よりも大きくなっています。正しいレセプト件数をご記入ください。","")))</f>
        <v/>
      </c>
      <c r="BN1107" s="129"/>
      <c r="BO1107" s="129"/>
      <c r="BP1107" s="129"/>
      <c r="BQ1107" s="129"/>
      <c r="BR1107" s="129"/>
      <c r="BS1107" s="129"/>
      <c r="BT1107" s="129"/>
      <c r="BU1107" s="129"/>
      <c r="BV1107" s="129"/>
      <c r="BW1107" s="129"/>
      <c r="BX1107" s="129"/>
      <c r="BY1107" s="129"/>
      <c r="BZ1107" s="129"/>
      <c r="CA1107" s="129"/>
      <c r="CB1107" s="129"/>
      <c r="CC1107" s="129"/>
      <c r="CD1107" s="129"/>
      <c r="CE1107" s="129"/>
      <c r="CF1107" s="129"/>
      <c r="CG1107" s="129"/>
      <c r="CH1107" s="129"/>
      <c r="CI1107" s="129"/>
      <c r="CJ1107" s="129"/>
      <c r="CK1107" s="129"/>
      <c r="CL1107" s="129"/>
      <c r="CM1107" s="129"/>
      <c r="CN1107" s="129"/>
      <c r="CO1107" s="129"/>
      <c r="CP1107" s="129"/>
      <c r="CQ1107" s="129"/>
      <c r="CR1107" s="129"/>
      <c r="CS1107" s="129"/>
      <c r="CT1107" s="129"/>
      <c r="CU1107" s="129"/>
      <c r="CV1107" s="131"/>
      <c r="CW1107" s="131"/>
      <c r="CX1107" s="131"/>
      <c r="CY1107" s="129"/>
      <c r="CZ1107" s="129"/>
      <c r="DA1107" s="129"/>
      <c r="DB1107" s="129"/>
      <c r="DC1107" s="129"/>
      <c r="DD1107" s="129"/>
      <c r="DE1107" s="129"/>
      <c r="DF1107" s="129"/>
      <c r="DG1107" s="129"/>
      <c r="DH1107" s="129"/>
      <c r="DI1107" s="129"/>
      <c r="DJ1107" s="129"/>
      <c r="DK1107" s="129"/>
      <c r="DL1107" s="129"/>
      <c r="DM1107" s="129"/>
      <c r="DN1107" s="129"/>
      <c r="DO1107" s="129"/>
      <c r="DP1107" s="129"/>
      <c r="DQ1107" s="129"/>
      <c r="DR1107" s="129"/>
      <c r="DS1107" s="129"/>
      <c r="DT1107" s="129"/>
      <c r="DU1107" s="129"/>
      <c r="DV1107" s="129"/>
      <c r="DW1107" s="129"/>
      <c r="DX1107" s="129"/>
      <c r="DY1107" s="129"/>
      <c r="DZ1107" s="129"/>
      <c r="EA1107" s="129"/>
      <c r="EB1107" s="129"/>
      <c r="EC1107" s="129"/>
      <c r="ED1107" s="129"/>
      <c r="EE1107" s="129"/>
      <c r="EF1107" s="129"/>
      <c r="EG1107" s="129"/>
      <c r="EH1107" s="129"/>
      <c r="EI1107" s="129"/>
      <c r="EJ1107" s="129"/>
      <c r="EK1107" s="129"/>
      <c r="EL1107" s="129"/>
      <c r="EM1107" s="129"/>
      <c r="EN1107" s="129"/>
      <c r="EO1107" s="129"/>
      <c r="EP1107" s="129"/>
      <c r="EQ1107" s="129"/>
      <c r="ER1107" s="129"/>
      <c r="ES1107" s="129"/>
      <c r="ET1107" s="129"/>
      <c r="EU1107" s="129"/>
      <c r="EV1107" s="129"/>
      <c r="EW1107" s="129"/>
    </row>
    <row r="1108" spans="1:153" ht="2.25" customHeight="1" thickBot="1">
      <c r="A1108" s="133"/>
      <c r="B1108" s="126"/>
      <c r="C1108" s="126"/>
      <c r="D1108" s="126"/>
      <c r="E1108" s="126"/>
      <c r="F1108" s="137"/>
      <c r="G1108" s="126"/>
      <c r="H1108" s="126"/>
      <c r="I1108" s="126"/>
      <c r="J1108" s="126"/>
      <c r="K1108" s="126"/>
      <c r="L1108" s="126"/>
      <c r="M1108" s="126"/>
      <c r="N1108" s="126"/>
      <c r="O1108" s="126"/>
      <c r="P1108" s="126"/>
      <c r="Q1108" s="126"/>
      <c r="R1108" s="126"/>
      <c r="S1108" s="126"/>
      <c r="T1108" s="126"/>
      <c r="U1108" s="299"/>
      <c r="V1108" s="298"/>
      <c r="W1108" s="298"/>
      <c r="X1108" s="298"/>
      <c r="Y1108" s="298"/>
      <c r="Z1108" s="298"/>
      <c r="AA1108" s="298"/>
      <c r="AB1108" s="298"/>
      <c r="AC1108" s="298"/>
      <c r="AD1108" s="298"/>
      <c r="AE1108" s="298"/>
      <c r="AF1108" s="298"/>
      <c r="AG1108" s="121"/>
      <c r="AH1108" s="116"/>
      <c r="AI1108" s="352"/>
      <c r="AJ1108" s="353"/>
      <c r="AK1108" s="353"/>
      <c r="AL1108" s="353"/>
      <c r="AM1108" s="353"/>
      <c r="AN1108" s="353"/>
      <c r="AO1108" s="353"/>
      <c r="AP1108" s="353"/>
      <c r="AQ1108" s="353"/>
      <c r="AR1108" s="353"/>
      <c r="AS1108" s="353"/>
      <c r="AT1108" s="353"/>
      <c r="AU1108" s="353"/>
      <c r="AV1108" s="353"/>
      <c r="AW1108" s="353"/>
      <c r="AX1108" s="353"/>
      <c r="AY1108" s="353"/>
      <c r="AZ1108" s="353"/>
      <c r="BA1108" s="353"/>
      <c r="BB1108" s="353"/>
      <c r="BC1108" s="353"/>
      <c r="BD1108" s="353"/>
      <c r="BE1108" s="353"/>
      <c r="BF1108" s="353"/>
      <c r="BG1108" s="353"/>
      <c r="BH1108" s="353"/>
      <c r="BI1108" s="353"/>
      <c r="BJ1108" s="361"/>
      <c r="BK1108" s="200"/>
      <c r="BL1108" s="129"/>
      <c r="BM1108" s="160"/>
      <c r="BN1108" s="129"/>
      <c r="BO1108" s="129"/>
      <c r="BP1108" s="129"/>
      <c r="BQ1108" s="129"/>
      <c r="BR1108" s="129"/>
      <c r="BS1108" s="129"/>
      <c r="BT1108" s="129"/>
      <c r="BU1108" s="129"/>
      <c r="BV1108" s="129"/>
      <c r="BW1108" s="129"/>
      <c r="BX1108" s="129"/>
      <c r="BY1108" s="129"/>
      <c r="BZ1108" s="129"/>
      <c r="CA1108" s="129"/>
      <c r="CB1108" s="129"/>
      <c r="CC1108" s="129"/>
      <c r="CD1108" s="129"/>
      <c r="CE1108" s="129"/>
      <c r="CF1108" s="129"/>
      <c r="CG1108" s="129"/>
      <c r="CH1108" s="129"/>
      <c r="CI1108" s="129"/>
      <c r="CJ1108" s="129"/>
      <c r="CK1108" s="129"/>
      <c r="CL1108" s="129"/>
      <c r="CM1108" s="129"/>
      <c r="CN1108" s="129"/>
      <c r="CO1108" s="129"/>
      <c r="CP1108" s="129"/>
      <c r="CQ1108" s="129"/>
      <c r="CR1108" s="129"/>
      <c r="CS1108" s="129"/>
      <c r="CT1108" s="129"/>
      <c r="CU1108" s="129"/>
      <c r="CV1108" s="129"/>
      <c r="CW1108" s="129"/>
      <c r="CX1108" s="129"/>
      <c r="CY1108" s="129"/>
      <c r="CZ1108" s="129"/>
      <c r="DA1108" s="129"/>
      <c r="DB1108" s="129"/>
      <c r="DC1108" s="129"/>
      <c r="DD1108" s="129"/>
      <c r="DE1108" s="129"/>
      <c r="DF1108" s="129"/>
      <c r="DG1108" s="129"/>
      <c r="DH1108" s="129"/>
      <c r="DI1108" s="129"/>
      <c r="DJ1108" s="129"/>
      <c r="DK1108" s="129"/>
      <c r="DL1108" s="129"/>
      <c r="DM1108" s="129"/>
      <c r="DN1108" s="129"/>
      <c r="DO1108" s="129"/>
      <c r="DP1108" s="129"/>
      <c r="DQ1108" s="129"/>
      <c r="DR1108" s="129"/>
      <c r="DS1108" s="129"/>
      <c r="DT1108" s="129"/>
      <c r="DU1108" s="129"/>
      <c r="DV1108" s="129"/>
      <c r="DW1108" s="129"/>
      <c r="DX1108" s="129"/>
      <c r="DY1108" s="129"/>
      <c r="DZ1108" s="129"/>
      <c r="EA1108" s="129"/>
      <c r="EB1108" s="129"/>
      <c r="EC1108" s="129"/>
      <c r="ED1108" s="129"/>
      <c r="EE1108" s="129"/>
      <c r="EF1108" s="129"/>
      <c r="EG1108" s="129"/>
      <c r="EH1108" s="129"/>
      <c r="EI1108" s="129"/>
      <c r="EJ1108" s="129"/>
      <c r="EK1108" s="129"/>
      <c r="EL1108" s="129"/>
      <c r="EM1108" s="129"/>
      <c r="EN1108" s="129"/>
      <c r="EO1108" s="129"/>
      <c r="EP1108" s="129"/>
      <c r="EQ1108" s="129"/>
      <c r="ER1108" s="129"/>
      <c r="ES1108" s="129"/>
      <c r="ET1108" s="129"/>
      <c r="EU1108" s="129"/>
      <c r="EV1108" s="129"/>
      <c r="EW1108" s="129"/>
    </row>
    <row r="1109" spans="1:153" ht="2.25" customHeight="1">
      <c r="A1109" s="50"/>
      <c r="B1109" s="291"/>
      <c r="C1109" s="291"/>
      <c r="D1109" s="291"/>
      <c r="E1109" s="291"/>
      <c r="F1109" s="136"/>
      <c r="G1109" s="291"/>
      <c r="H1109" s="291"/>
      <c r="I1109" s="291"/>
      <c r="J1109" s="291"/>
      <c r="K1109" s="291"/>
      <c r="L1109" s="291"/>
      <c r="M1109" s="291"/>
      <c r="N1109" s="291"/>
      <c r="O1109" s="291"/>
      <c r="P1109" s="291"/>
      <c r="Q1109" s="291"/>
      <c r="R1109" s="291"/>
      <c r="S1109" s="291"/>
      <c r="T1109" s="291"/>
      <c r="U1109" s="296"/>
      <c r="V1109" s="297"/>
      <c r="W1109" s="297"/>
      <c r="X1109" s="297"/>
      <c r="Y1109" s="297"/>
      <c r="Z1109" s="297"/>
      <c r="AA1109" s="297"/>
      <c r="AB1109" s="297"/>
      <c r="AC1109" s="297"/>
      <c r="AD1109" s="297"/>
      <c r="AE1109" s="297"/>
      <c r="AF1109" s="297"/>
      <c r="AG1109" s="117"/>
      <c r="AH1109" s="114"/>
      <c r="AI1109" s="296"/>
      <c r="AJ1109" s="297"/>
      <c r="AK1109" s="297"/>
      <c r="AL1109" s="297"/>
      <c r="AM1109" s="297"/>
      <c r="AN1109" s="297"/>
      <c r="AO1109" s="297"/>
      <c r="AP1109" s="297"/>
      <c r="AQ1109" s="297"/>
      <c r="AR1109" s="297"/>
      <c r="AS1109" s="297"/>
      <c r="AT1109" s="297"/>
      <c r="AU1109" s="117"/>
      <c r="AV1109" s="114"/>
      <c r="AW1109" s="297"/>
      <c r="AX1109" s="297"/>
      <c r="AY1109" s="297"/>
      <c r="AZ1109" s="297"/>
      <c r="BA1109" s="297"/>
      <c r="BB1109" s="297"/>
      <c r="BC1109" s="297"/>
      <c r="BD1109" s="297"/>
      <c r="BE1109" s="297"/>
      <c r="BF1109" s="297"/>
      <c r="BG1109" s="297"/>
      <c r="BH1109" s="297"/>
      <c r="BI1109" s="117"/>
      <c r="BJ1109" s="114"/>
      <c r="BK1109" s="200"/>
      <c r="BL1109" s="129"/>
      <c r="BM1109" s="160"/>
      <c r="BN1109" s="129"/>
      <c r="BO1109" s="129"/>
      <c r="BP1109" s="129"/>
      <c r="BQ1109" s="129"/>
      <c r="BR1109" s="129"/>
      <c r="BS1109" s="129"/>
      <c r="BT1109" s="129"/>
      <c r="BU1109" s="129"/>
      <c r="BV1109" s="129"/>
      <c r="BW1109" s="129"/>
      <c r="BX1109" s="129"/>
      <c r="BY1109" s="129"/>
      <c r="BZ1109" s="129"/>
      <c r="CA1109" s="129"/>
      <c r="CB1109" s="129"/>
      <c r="CC1109" s="129"/>
      <c r="CD1109" s="129"/>
      <c r="CE1109" s="129"/>
      <c r="CF1109" s="129"/>
      <c r="CG1109" s="129"/>
      <c r="CH1109" s="129"/>
      <c r="CI1109" s="129"/>
      <c r="CJ1109" s="129"/>
      <c r="CK1109" s="129"/>
      <c r="CL1109" s="129"/>
      <c r="CM1109" s="129"/>
      <c r="CN1109" s="129"/>
      <c r="CO1109" s="129"/>
      <c r="CP1109" s="129"/>
      <c r="CQ1109" s="129"/>
      <c r="CR1109" s="129"/>
      <c r="CS1109" s="129"/>
      <c r="CT1109" s="129"/>
      <c r="CU1109" s="129"/>
      <c r="CV1109" s="129"/>
      <c r="CW1109" s="129"/>
      <c r="CX1109" s="129"/>
      <c r="CY1109" s="129"/>
      <c r="CZ1109" s="129"/>
      <c r="DA1109" s="129"/>
      <c r="DB1109" s="129"/>
      <c r="DC1109" s="129"/>
      <c r="DD1109" s="129"/>
      <c r="DE1109" s="129"/>
      <c r="DF1109" s="129"/>
      <c r="DG1109" s="129"/>
      <c r="DH1109" s="129"/>
      <c r="DI1109" s="129"/>
      <c r="DJ1109" s="129"/>
      <c r="DK1109" s="129"/>
      <c r="DL1109" s="129"/>
      <c r="DM1109" s="129"/>
      <c r="DN1109" s="129"/>
      <c r="DO1109" s="129"/>
      <c r="DP1109" s="129"/>
      <c r="DQ1109" s="129"/>
      <c r="DR1109" s="129"/>
      <c r="DS1109" s="129"/>
      <c r="DT1109" s="129"/>
      <c r="DU1109" s="129"/>
      <c r="DV1109" s="129"/>
      <c r="DW1109" s="129"/>
      <c r="DX1109" s="129"/>
      <c r="DY1109" s="129"/>
      <c r="DZ1109" s="129"/>
      <c r="EA1109" s="129"/>
      <c r="EB1109" s="129"/>
      <c r="EC1109" s="129"/>
      <c r="ED1109" s="129"/>
      <c r="EE1109" s="129"/>
      <c r="EF1109" s="129"/>
      <c r="EG1109" s="129"/>
      <c r="EH1109" s="129"/>
      <c r="EI1109" s="129"/>
      <c r="EJ1109" s="129"/>
      <c r="EK1109" s="129"/>
      <c r="EL1109" s="129"/>
      <c r="EM1109" s="129"/>
      <c r="EN1109" s="129"/>
      <c r="EO1109" s="129"/>
      <c r="EP1109" s="129"/>
      <c r="EQ1109" s="129"/>
      <c r="ER1109" s="129"/>
      <c r="ES1109" s="129"/>
      <c r="ET1109" s="129"/>
      <c r="EU1109" s="129"/>
      <c r="EV1109" s="129"/>
      <c r="EW1109" s="129"/>
    </row>
    <row r="1110" spans="1:153" ht="19.5" customHeight="1">
      <c r="A1110" s="45"/>
      <c r="B1110" s="126" t="s">
        <v>66</v>
      </c>
      <c r="C1110" s="126"/>
      <c r="D1110" s="126"/>
      <c r="E1110" s="126"/>
      <c r="F1110" s="137"/>
      <c r="G1110" s="126"/>
      <c r="H1110" s="126"/>
      <c r="I1110" s="126"/>
      <c r="J1110" s="126"/>
      <c r="K1110" s="126"/>
      <c r="L1110" s="126"/>
      <c r="M1110" s="126"/>
      <c r="N1110" s="126"/>
      <c r="O1110" s="126"/>
      <c r="P1110" s="126"/>
      <c r="Q1110" s="126"/>
      <c r="R1110" s="310" t="s">
        <v>3441</v>
      </c>
      <c r="S1110" s="310"/>
      <c r="T1110" s="311"/>
      <c r="U1110" s="294"/>
      <c r="V1110" s="312"/>
      <c r="W1110" s="313"/>
      <c r="X1110" s="313"/>
      <c r="Y1110" s="313"/>
      <c r="Z1110" s="313"/>
      <c r="AA1110" s="313"/>
      <c r="AB1110" s="313"/>
      <c r="AC1110" s="313"/>
      <c r="AD1110" s="313"/>
      <c r="AE1110" s="313"/>
      <c r="AF1110" s="314"/>
      <c r="AG1110" s="120"/>
      <c r="AH1110" s="115" t="s">
        <v>6391</v>
      </c>
      <c r="AI1110" s="118"/>
      <c r="AJ1110" s="312"/>
      <c r="AK1110" s="313"/>
      <c r="AL1110" s="313"/>
      <c r="AM1110" s="313"/>
      <c r="AN1110" s="313"/>
      <c r="AO1110" s="313"/>
      <c r="AP1110" s="313"/>
      <c r="AQ1110" s="313"/>
      <c r="AR1110" s="313"/>
      <c r="AS1110" s="313"/>
      <c r="AT1110" s="314"/>
      <c r="AU1110" s="120"/>
      <c r="AV1110" s="115" t="s">
        <v>6392</v>
      </c>
      <c r="AW1110" s="119"/>
      <c r="AX1110" s="312"/>
      <c r="AY1110" s="313"/>
      <c r="AZ1110" s="313"/>
      <c r="BA1110" s="313"/>
      <c r="BB1110" s="313"/>
      <c r="BC1110" s="313"/>
      <c r="BD1110" s="313"/>
      <c r="BE1110" s="313"/>
      <c r="BF1110" s="313"/>
      <c r="BG1110" s="313"/>
      <c r="BH1110" s="314"/>
      <c r="BI1110" s="122"/>
      <c r="BJ1110" s="115" t="s">
        <v>2</v>
      </c>
      <c r="BK1110" s="200"/>
      <c r="BL1110" s="130" t="str">
        <f>IF(BM1110&lt;&gt;"","●","")</f>
        <v/>
      </c>
      <c r="BM1110" s="132" t="str">
        <f>IF(OR(AND(OR(V1110=0,V1110=""),OR(AJ1110&gt;0,AX1110&gt;0,V1113+V1116&gt;0,AJ1113+AJ1116&gt;0,AX1113+AX1116&gt;0)),AND(OR(V1110&gt;0,AX1110&gt;0,V1113+V1116&gt;0,AJ1113+AJ1116&gt;0,AX1113+AX1116&gt;0),OR(AJ1110=0,AJ1110="")),AND(OR(V1110&gt;0,AJ1110&gt;0,V1113+V1116&gt;0,AJ1113+AJ1116&gt;0,AX1113+AX1116&gt;0),AX1110=0,AX1110&lt;&gt;"")),"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1110&gt;AJ1110,V1110&gt;AX1110),"「算定日数」あるいは「算定回数」が「レセプト件数」よりも小さくなっています。算定レセプトにおける算定日数・算定回数をご記入ください。",IF(AJ1110&gt;AX1110,"「算定回数」が「算定日数」よりも小さくなっています。算定日数における算定回数をご記入ください。",IF(COUNTIF(BL1113:BL1116,"●")&gt;0,"内訳の項目に記入内容の見直しが必要な欄があります。メッセージの内容をご確認のうえ、適宜、ご修正ください。",IF(AX1110&lt;&gt;AX1113+AX1116,"当該項目の「算定回数」と、内訳の「算定回数」の合計が一致していません。正しい算定回数をご記入ください。",IF(OR(AJ1110&lt;AJ1113,AJ1110&lt;AJ1116,AJ1110&gt;AJ1113+AJ1116),"当該項目の「算定日数」が、内訳の個別の項目の数値を下回っているか、内訳の合計よりも大きくなっています。正しい算定日数をご記入ください。",IF(OR(V1110&lt;V1113,V1110&lt;V1116,V1110&gt;V1113+V1116),"当該項目の「レセプト件数」が、内訳の個別の項目の数値を下回っているか、内訳の合計よりも大きくなっています。正しいレセプト件数をご記入ください。","")))))))</f>
        <v/>
      </c>
      <c r="BN1110" s="129"/>
      <c r="BO1110" s="129"/>
      <c r="BP1110" s="129"/>
      <c r="BQ1110" s="129"/>
      <c r="BR1110" s="129"/>
      <c r="BS1110" s="129"/>
      <c r="BT1110" s="129"/>
      <c r="BU1110" s="129"/>
      <c r="BV1110" s="129"/>
      <c r="BW1110" s="129"/>
      <c r="BX1110" s="129"/>
      <c r="BY1110" s="129"/>
      <c r="BZ1110" s="129"/>
      <c r="CA1110" s="129"/>
      <c r="CB1110" s="129"/>
      <c r="CC1110" s="129"/>
      <c r="CD1110" s="129"/>
      <c r="CE1110" s="129"/>
      <c r="CF1110" s="129"/>
      <c r="CG1110" s="129"/>
      <c r="CH1110" s="129"/>
      <c r="CI1110" s="129"/>
      <c r="CJ1110" s="129"/>
      <c r="CK1110" s="129"/>
      <c r="CL1110" s="129"/>
      <c r="CM1110" s="129"/>
      <c r="CN1110" s="129"/>
      <c r="CO1110" s="129"/>
      <c r="CP1110" s="129"/>
      <c r="CQ1110" s="129"/>
      <c r="CR1110" s="129"/>
      <c r="CS1110" s="129"/>
      <c r="CT1110" s="129"/>
      <c r="CU1110" s="129"/>
      <c r="CV1110" s="131"/>
      <c r="CW1110" s="131"/>
      <c r="CX1110" s="131"/>
      <c r="CY1110" s="129"/>
      <c r="CZ1110" s="129"/>
      <c r="DA1110" s="129"/>
      <c r="DB1110" s="129"/>
      <c r="DC1110" s="129"/>
      <c r="DD1110" s="129"/>
      <c r="DE1110" s="129"/>
      <c r="DF1110" s="129"/>
      <c r="DG1110" s="129"/>
      <c r="DH1110" s="129"/>
      <c r="DI1110" s="129"/>
      <c r="DJ1110" s="129"/>
      <c r="DK1110" s="129"/>
      <c r="DL1110" s="129"/>
      <c r="DM1110" s="129"/>
      <c r="DN1110" s="129"/>
      <c r="DO1110" s="129"/>
      <c r="DP1110" s="129"/>
      <c r="DQ1110" s="129"/>
      <c r="DR1110" s="129"/>
      <c r="DS1110" s="129"/>
      <c r="DT1110" s="129"/>
      <c r="DU1110" s="129"/>
      <c r="DV1110" s="129"/>
      <c r="DW1110" s="129"/>
      <c r="DX1110" s="129"/>
      <c r="DY1110" s="129"/>
      <c r="DZ1110" s="129"/>
      <c r="EA1110" s="129"/>
      <c r="EB1110" s="129"/>
      <c r="EC1110" s="129"/>
      <c r="ED1110" s="129"/>
      <c r="EE1110" s="129"/>
      <c r="EF1110" s="129"/>
      <c r="EG1110" s="129"/>
      <c r="EH1110" s="129"/>
      <c r="EI1110" s="129"/>
      <c r="EJ1110" s="129"/>
      <c r="EK1110" s="129"/>
      <c r="EL1110" s="129"/>
      <c r="EM1110" s="129"/>
      <c r="EN1110" s="129"/>
      <c r="EO1110" s="129"/>
      <c r="EP1110" s="129"/>
      <c r="EQ1110" s="129"/>
      <c r="ER1110" s="129"/>
      <c r="ES1110" s="129"/>
      <c r="ET1110" s="129"/>
      <c r="EU1110" s="129"/>
      <c r="EV1110" s="129"/>
      <c r="EW1110" s="129"/>
    </row>
    <row r="1111" spans="1:153" ht="2.25" customHeight="1" thickBot="1">
      <c r="A1111" s="45"/>
      <c r="B1111" s="133"/>
      <c r="C1111" s="126"/>
      <c r="D1111" s="126"/>
      <c r="E1111" s="126"/>
      <c r="F1111" s="137"/>
      <c r="G1111" s="126"/>
      <c r="H1111" s="126"/>
      <c r="I1111" s="126"/>
      <c r="J1111" s="126"/>
      <c r="K1111" s="126"/>
      <c r="L1111" s="126"/>
      <c r="M1111" s="126"/>
      <c r="N1111" s="126"/>
      <c r="O1111" s="126"/>
      <c r="P1111" s="126"/>
      <c r="Q1111" s="126"/>
      <c r="R1111" s="126"/>
      <c r="S1111" s="126"/>
      <c r="T1111" s="126"/>
      <c r="U1111" s="299"/>
      <c r="V1111" s="298"/>
      <c r="W1111" s="298"/>
      <c r="X1111" s="298"/>
      <c r="Y1111" s="298"/>
      <c r="Z1111" s="298"/>
      <c r="AA1111" s="298"/>
      <c r="AB1111" s="298"/>
      <c r="AC1111" s="298"/>
      <c r="AD1111" s="298"/>
      <c r="AE1111" s="298"/>
      <c r="AF1111" s="298"/>
      <c r="AG1111" s="121"/>
      <c r="AH1111" s="116"/>
      <c r="AI1111" s="299"/>
      <c r="AJ1111" s="298"/>
      <c r="AK1111" s="298"/>
      <c r="AL1111" s="298"/>
      <c r="AM1111" s="298"/>
      <c r="AN1111" s="298"/>
      <c r="AO1111" s="298"/>
      <c r="AP1111" s="298"/>
      <c r="AQ1111" s="298"/>
      <c r="AR1111" s="298"/>
      <c r="AS1111" s="298"/>
      <c r="AT1111" s="298"/>
      <c r="AU1111" s="121"/>
      <c r="AV1111" s="116"/>
      <c r="AW1111" s="298"/>
      <c r="AX1111" s="298"/>
      <c r="AY1111" s="298"/>
      <c r="AZ1111" s="298"/>
      <c r="BA1111" s="298"/>
      <c r="BB1111" s="298"/>
      <c r="BC1111" s="298"/>
      <c r="BD1111" s="298"/>
      <c r="BE1111" s="298"/>
      <c r="BF1111" s="298"/>
      <c r="BG1111" s="298"/>
      <c r="BH1111" s="298"/>
      <c r="BI1111" s="121"/>
      <c r="BJ1111" s="116"/>
      <c r="BK1111" s="200"/>
      <c r="BL1111" s="129"/>
      <c r="BM1111" s="160"/>
      <c r="BN1111" s="129"/>
      <c r="BO1111" s="129"/>
      <c r="BP1111" s="129"/>
      <c r="BQ1111" s="129"/>
      <c r="BR1111" s="129"/>
      <c r="BS1111" s="129"/>
      <c r="BT1111" s="129"/>
      <c r="BU1111" s="129"/>
      <c r="BV1111" s="129"/>
      <c r="BW1111" s="129"/>
      <c r="BX1111" s="129"/>
      <c r="BY1111" s="129"/>
      <c r="BZ1111" s="129"/>
      <c r="CA1111" s="129"/>
      <c r="CB1111" s="129"/>
      <c r="CC1111" s="129"/>
      <c r="CD1111" s="129"/>
      <c r="CE1111" s="129"/>
      <c r="CF1111" s="129"/>
      <c r="CG1111" s="129"/>
      <c r="CH1111" s="129"/>
      <c r="CI1111" s="129"/>
      <c r="CJ1111" s="129"/>
      <c r="CK1111" s="129"/>
      <c r="CL1111" s="129"/>
      <c r="CM1111" s="129"/>
      <c r="CN1111" s="129"/>
      <c r="CO1111" s="129"/>
      <c r="CP1111" s="129"/>
      <c r="CQ1111" s="129"/>
      <c r="CR1111" s="129"/>
      <c r="CS1111" s="129"/>
      <c r="CT1111" s="129"/>
      <c r="CU1111" s="129"/>
      <c r="CV1111" s="129"/>
      <c r="CW1111" s="129"/>
      <c r="CX1111" s="129"/>
      <c r="CY1111" s="129"/>
      <c r="CZ1111" s="129"/>
      <c r="DA1111" s="129"/>
      <c r="DB1111" s="129"/>
      <c r="DC1111" s="129"/>
      <c r="DD1111" s="129"/>
      <c r="DE1111" s="129"/>
      <c r="DF1111" s="129"/>
      <c r="DG1111" s="129"/>
      <c r="DH1111" s="129"/>
      <c r="DI1111" s="129"/>
      <c r="DJ1111" s="129"/>
      <c r="DK1111" s="129"/>
      <c r="DL1111" s="129"/>
      <c r="DM1111" s="129"/>
      <c r="DN1111" s="129"/>
      <c r="DO1111" s="129"/>
      <c r="DP1111" s="129"/>
      <c r="DQ1111" s="129"/>
      <c r="DR1111" s="129"/>
      <c r="DS1111" s="129"/>
      <c r="DT1111" s="129"/>
      <c r="DU1111" s="129"/>
      <c r="DV1111" s="129"/>
      <c r="DW1111" s="129"/>
      <c r="DX1111" s="129"/>
      <c r="DY1111" s="129"/>
      <c r="DZ1111" s="129"/>
      <c r="EA1111" s="129"/>
      <c r="EB1111" s="129"/>
      <c r="EC1111" s="129"/>
      <c r="ED1111" s="129"/>
      <c r="EE1111" s="129"/>
      <c r="EF1111" s="129"/>
      <c r="EG1111" s="129"/>
      <c r="EH1111" s="129"/>
      <c r="EI1111" s="129"/>
      <c r="EJ1111" s="129"/>
      <c r="EK1111" s="129"/>
      <c r="EL1111" s="129"/>
      <c r="EM1111" s="129"/>
      <c r="EN1111" s="129"/>
      <c r="EO1111" s="129"/>
      <c r="EP1111" s="129"/>
      <c r="EQ1111" s="129"/>
      <c r="ER1111" s="129"/>
      <c r="ES1111" s="129"/>
      <c r="ET1111" s="129"/>
      <c r="EU1111" s="129"/>
      <c r="EV1111" s="129"/>
      <c r="EW1111" s="129"/>
    </row>
    <row r="1112" spans="1:153" ht="2.25" customHeight="1">
      <c r="A1112" s="50"/>
      <c r="B1112" s="292"/>
      <c r="C1112" s="135"/>
      <c r="D1112" s="291"/>
      <c r="E1112" s="291"/>
      <c r="F1112" s="136"/>
      <c r="G1112" s="291"/>
      <c r="H1112" s="291"/>
      <c r="I1112" s="291"/>
      <c r="J1112" s="291"/>
      <c r="K1112" s="291"/>
      <c r="L1112" s="291"/>
      <c r="M1112" s="291"/>
      <c r="N1112" s="291"/>
      <c r="O1112" s="291"/>
      <c r="P1112" s="291"/>
      <c r="Q1112" s="291"/>
      <c r="R1112" s="291"/>
      <c r="S1112" s="291"/>
      <c r="T1112" s="291"/>
      <c r="U1112" s="296"/>
      <c r="V1112" s="297"/>
      <c r="W1112" s="297"/>
      <c r="X1112" s="297"/>
      <c r="Y1112" s="297"/>
      <c r="Z1112" s="297"/>
      <c r="AA1112" s="297"/>
      <c r="AB1112" s="297"/>
      <c r="AC1112" s="297"/>
      <c r="AD1112" s="297"/>
      <c r="AE1112" s="297"/>
      <c r="AF1112" s="297"/>
      <c r="AG1112" s="117"/>
      <c r="AH1112" s="114"/>
      <c r="AI1112" s="296"/>
      <c r="AJ1112" s="297"/>
      <c r="AK1112" s="297"/>
      <c r="AL1112" s="297"/>
      <c r="AM1112" s="297"/>
      <c r="AN1112" s="297"/>
      <c r="AO1112" s="297"/>
      <c r="AP1112" s="297"/>
      <c r="AQ1112" s="297"/>
      <c r="AR1112" s="297"/>
      <c r="AS1112" s="297"/>
      <c r="AT1112" s="297"/>
      <c r="AU1112" s="117"/>
      <c r="AV1112" s="114"/>
      <c r="AW1112" s="297"/>
      <c r="AX1112" s="297"/>
      <c r="AY1112" s="297"/>
      <c r="AZ1112" s="297"/>
      <c r="BA1112" s="297"/>
      <c r="BB1112" s="297"/>
      <c r="BC1112" s="297"/>
      <c r="BD1112" s="297"/>
      <c r="BE1112" s="297"/>
      <c r="BF1112" s="297"/>
      <c r="BG1112" s="297"/>
      <c r="BH1112" s="297"/>
      <c r="BI1112" s="117"/>
      <c r="BJ1112" s="114"/>
      <c r="BK1112" s="200"/>
      <c r="BL1112" s="129"/>
      <c r="BM1112" s="160"/>
      <c r="BN1112" s="129"/>
      <c r="BO1112" s="129"/>
      <c r="BP1112" s="129"/>
      <c r="BQ1112" s="129"/>
      <c r="BR1112" s="129"/>
      <c r="BS1112" s="129"/>
      <c r="BT1112" s="129"/>
      <c r="BU1112" s="129"/>
      <c r="BV1112" s="129"/>
      <c r="BW1112" s="129"/>
      <c r="BX1112" s="129"/>
      <c r="BY1112" s="129"/>
      <c r="BZ1112" s="129"/>
      <c r="CA1112" s="129"/>
      <c r="CB1112" s="129"/>
      <c r="CC1112" s="129"/>
      <c r="CD1112" s="129"/>
      <c r="CE1112" s="129"/>
      <c r="CF1112" s="129"/>
      <c r="CG1112" s="129"/>
      <c r="CH1112" s="129"/>
      <c r="CI1112" s="129"/>
      <c r="CJ1112" s="129"/>
      <c r="CK1112" s="129"/>
      <c r="CL1112" s="129"/>
      <c r="CM1112" s="129"/>
      <c r="CN1112" s="129"/>
      <c r="CO1112" s="129"/>
      <c r="CP1112" s="129"/>
      <c r="CQ1112" s="129"/>
      <c r="CR1112" s="129"/>
      <c r="CS1112" s="129"/>
      <c r="CT1112" s="129"/>
      <c r="CU1112" s="129"/>
      <c r="CV1112" s="129"/>
      <c r="CW1112" s="129"/>
      <c r="CX1112" s="129"/>
      <c r="CY1112" s="129"/>
      <c r="CZ1112" s="129"/>
      <c r="DA1112" s="129"/>
      <c r="DB1112" s="129"/>
      <c r="DC1112" s="129"/>
      <c r="DD1112" s="129"/>
      <c r="DE1112" s="129"/>
      <c r="DF1112" s="129"/>
      <c r="DG1112" s="129"/>
      <c r="DH1112" s="129"/>
      <c r="DI1112" s="129"/>
      <c r="DJ1112" s="129"/>
      <c r="DK1112" s="129"/>
      <c r="DL1112" s="129"/>
      <c r="DM1112" s="129"/>
      <c r="DN1112" s="129"/>
      <c r="DO1112" s="129"/>
      <c r="DP1112" s="129"/>
      <c r="DQ1112" s="129"/>
      <c r="DR1112" s="129"/>
      <c r="DS1112" s="129"/>
      <c r="DT1112" s="129"/>
      <c r="DU1112" s="129"/>
      <c r="DV1112" s="129"/>
      <c r="DW1112" s="129"/>
      <c r="DX1112" s="129"/>
      <c r="DY1112" s="129"/>
      <c r="DZ1112" s="129"/>
      <c r="EA1112" s="129"/>
      <c r="EB1112" s="129"/>
      <c r="EC1112" s="129"/>
      <c r="ED1112" s="129"/>
      <c r="EE1112" s="129"/>
      <c r="EF1112" s="129"/>
      <c r="EG1112" s="129"/>
      <c r="EH1112" s="129"/>
      <c r="EI1112" s="129"/>
      <c r="EJ1112" s="129"/>
      <c r="EK1112" s="129"/>
      <c r="EL1112" s="129"/>
      <c r="EM1112" s="129"/>
      <c r="EN1112" s="129"/>
      <c r="EO1112" s="129"/>
      <c r="EP1112" s="129"/>
      <c r="EQ1112" s="129"/>
      <c r="ER1112" s="129"/>
      <c r="ES1112" s="129"/>
      <c r="ET1112" s="129"/>
      <c r="EU1112" s="129"/>
      <c r="EV1112" s="129"/>
      <c r="EW1112" s="129"/>
    </row>
    <row r="1113" spans="1:153" ht="19.5" customHeight="1">
      <c r="A1113" s="45"/>
      <c r="B1113" s="133"/>
      <c r="C1113" s="133" t="s">
        <v>126</v>
      </c>
      <c r="D1113" s="126"/>
      <c r="E1113" s="126"/>
      <c r="F1113" s="137"/>
      <c r="G1113" s="126"/>
      <c r="H1113" s="126"/>
      <c r="I1113" s="126"/>
      <c r="J1113" s="126"/>
      <c r="K1113" s="126"/>
      <c r="L1113" s="126"/>
      <c r="M1113" s="126"/>
      <c r="N1113" s="126"/>
      <c r="O1113" s="126"/>
      <c r="P1113" s="126"/>
      <c r="Q1113" s="126"/>
      <c r="R1113" s="310" t="s">
        <v>3442</v>
      </c>
      <c r="S1113" s="310"/>
      <c r="T1113" s="311"/>
      <c r="U1113" s="294"/>
      <c r="V1113" s="312"/>
      <c r="W1113" s="313"/>
      <c r="X1113" s="313"/>
      <c r="Y1113" s="313"/>
      <c r="Z1113" s="313"/>
      <c r="AA1113" s="313"/>
      <c r="AB1113" s="313"/>
      <c r="AC1113" s="313"/>
      <c r="AD1113" s="313"/>
      <c r="AE1113" s="313"/>
      <c r="AF1113" s="314"/>
      <c r="AG1113" s="120"/>
      <c r="AH1113" s="115" t="s">
        <v>6388</v>
      </c>
      <c r="AI1113" s="118"/>
      <c r="AJ1113" s="312"/>
      <c r="AK1113" s="313"/>
      <c r="AL1113" s="313"/>
      <c r="AM1113" s="313"/>
      <c r="AN1113" s="313"/>
      <c r="AO1113" s="313"/>
      <c r="AP1113" s="313"/>
      <c r="AQ1113" s="313"/>
      <c r="AR1113" s="313"/>
      <c r="AS1113" s="313"/>
      <c r="AT1113" s="314"/>
      <c r="AU1113" s="120"/>
      <c r="AV1113" s="115" t="s">
        <v>6389</v>
      </c>
      <c r="AW1113" s="119"/>
      <c r="AX1113" s="312"/>
      <c r="AY1113" s="313"/>
      <c r="AZ1113" s="313"/>
      <c r="BA1113" s="313"/>
      <c r="BB1113" s="313"/>
      <c r="BC1113" s="313"/>
      <c r="BD1113" s="313"/>
      <c r="BE1113" s="313"/>
      <c r="BF1113" s="313"/>
      <c r="BG1113" s="313"/>
      <c r="BH1113" s="314"/>
      <c r="BI1113" s="122"/>
      <c r="BJ1113" s="115" t="s">
        <v>2</v>
      </c>
      <c r="BK1113" s="200"/>
      <c r="BL1113" s="130" t="str">
        <f>IF(BM1113&lt;&gt;"","●","")</f>
        <v/>
      </c>
      <c r="BM1113" s="132" t="str">
        <f>IF(OR(AND(OR(V1113=0,V1113=""),OR(AJ1113&gt;0,AX1113&gt;0)),AND(OR(V1113&gt;0,AX1113&gt;0),OR(AJ1113=0,AJ1113="")),AND(OR(V1113&gt;0,AJ1113&gt;0),OR(AX1113=0,AX1113=""))),"「レセプト件数」、「算定日数」、「算定回数」のいずれかが「0」か「空白」となっていますが、それ以外が1以上となっています。正しいレセプト件数・算定日数・算定回数をご記入ください。",IF(OR(V1113&gt;AJ1113,V1113&gt;AX1113),"「算定日数」あるいは「算定回数」が「レセプト件数」よりも小さくなっています。算定レセプトにおける算定日数・算定回数をご記入ください。",IF(AJ1113&gt;AX1113,"「算定回数」が「算定日数」よりも小さくなっています。算定日数における算定回数をご記入ください。","")))</f>
        <v/>
      </c>
      <c r="BN1113" s="129"/>
      <c r="BO1113" s="129"/>
      <c r="BP1113" s="129"/>
      <c r="BQ1113" s="129"/>
      <c r="BR1113" s="129"/>
      <c r="BS1113" s="129"/>
      <c r="BT1113" s="129"/>
      <c r="BU1113" s="129"/>
      <c r="BV1113" s="129"/>
      <c r="BW1113" s="129"/>
      <c r="BX1113" s="129"/>
      <c r="BY1113" s="129"/>
      <c r="BZ1113" s="129"/>
      <c r="CA1113" s="129"/>
      <c r="CB1113" s="129"/>
      <c r="CC1113" s="129"/>
      <c r="CD1113" s="129"/>
      <c r="CE1113" s="129"/>
      <c r="CF1113" s="129"/>
      <c r="CG1113" s="129"/>
      <c r="CH1113" s="129"/>
      <c r="CI1113" s="129"/>
      <c r="CJ1113" s="129"/>
      <c r="CK1113" s="129"/>
      <c r="CL1113" s="129"/>
      <c r="CM1113" s="129"/>
      <c r="CN1113" s="129"/>
      <c r="CO1113" s="129"/>
      <c r="CP1113" s="129"/>
      <c r="CQ1113" s="129"/>
      <c r="CR1113" s="129"/>
      <c r="CS1113" s="129"/>
      <c r="CT1113" s="129"/>
      <c r="CU1113" s="129"/>
      <c r="CV1113" s="131"/>
      <c r="CW1113" s="131"/>
      <c r="CX1113" s="131"/>
      <c r="CY1113" s="129"/>
      <c r="CZ1113" s="129"/>
      <c r="DA1113" s="129"/>
      <c r="DB1113" s="129"/>
      <c r="DC1113" s="129"/>
      <c r="DD1113" s="129"/>
      <c r="DE1113" s="129"/>
      <c r="DF1113" s="129"/>
      <c r="DG1113" s="129"/>
      <c r="DH1113" s="129"/>
      <c r="DI1113" s="129"/>
      <c r="DJ1113" s="129"/>
      <c r="DK1113" s="129"/>
      <c r="DL1113" s="129"/>
      <c r="DM1113" s="129"/>
      <c r="DN1113" s="129"/>
      <c r="DO1113" s="129"/>
      <c r="DP1113" s="129"/>
      <c r="DQ1113" s="129"/>
      <c r="DR1113" s="129"/>
      <c r="DS1113" s="129"/>
      <c r="DT1113" s="129"/>
      <c r="DU1113" s="129"/>
      <c r="DV1113" s="129"/>
      <c r="DW1113" s="129"/>
      <c r="DX1113" s="129"/>
      <c r="DY1113" s="129"/>
      <c r="DZ1113" s="129"/>
      <c r="EA1113" s="129"/>
      <c r="EB1113" s="129"/>
      <c r="EC1113" s="129"/>
      <c r="ED1113" s="129"/>
      <c r="EE1113" s="129"/>
      <c r="EF1113" s="129"/>
      <c r="EG1113" s="129"/>
      <c r="EH1113" s="129"/>
      <c r="EI1113" s="129"/>
      <c r="EJ1113" s="129"/>
      <c r="EK1113" s="129"/>
      <c r="EL1113" s="129"/>
      <c r="EM1113" s="129"/>
      <c r="EN1113" s="129"/>
      <c r="EO1113" s="129"/>
      <c r="EP1113" s="129"/>
      <c r="EQ1113" s="129"/>
      <c r="ER1113" s="129"/>
      <c r="ES1113" s="129"/>
      <c r="ET1113" s="129"/>
      <c r="EU1113" s="129"/>
      <c r="EV1113" s="129"/>
      <c r="EW1113" s="129"/>
    </row>
    <row r="1114" spans="1:153" ht="2.25" customHeight="1" thickBot="1">
      <c r="A1114" s="45"/>
      <c r="B1114" s="133"/>
      <c r="C1114" s="133"/>
      <c r="D1114" s="126"/>
      <c r="E1114" s="126"/>
      <c r="F1114" s="137"/>
      <c r="G1114" s="126"/>
      <c r="H1114" s="126"/>
      <c r="I1114" s="126"/>
      <c r="J1114" s="126"/>
      <c r="K1114" s="126"/>
      <c r="L1114" s="126"/>
      <c r="M1114" s="126"/>
      <c r="N1114" s="126"/>
      <c r="O1114" s="126"/>
      <c r="P1114" s="126"/>
      <c r="Q1114" s="126"/>
      <c r="R1114" s="126"/>
      <c r="S1114" s="126"/>
      <c r="T1114" s="126"/>
      <c r="U1114" s="299"/>
      <c r="V1114" s="298"/>
      <c r="W1114" s="298"/>
      <c r="X1114" s="298"/>
      <c r="Y1114" s="298"/>
      <c r="Z1114" s="298"/>
      <c r="AA1114" s="298"/>
      <c r="AB1114" s="298"/>
      <c r="AC1114" s="298"/>
      <c r="AD1114" s="298"/>
      <c r="AE1114" s="298"/>
      <c r="AF1114" s="298"/>
      <c r="AG1114" s="121"/>
      <c r="AH1114" s="116"/>
      <c r="AI1114" s="299"/>
      <c r="AJ1114" s="298"/>
      <c r="AK1114" s="298"/>
      <c r="AL1114" s="298"/>
      <c r="AM1114" s="298"/>
      <c r="AN1114" s="298"/>
      <c r="AO1114" s="298"/>
      <c r="AP1114" s="298"/>
      <c r="AQ1114" s="298"/>
      <c r="AR1114" s="298"/>
      <c r="AS1114" s="298"/>
      <c r="AT1114" s="298"/>
      <c r="AU1114" s="121"/>
      <c r="AV1114" s="116"/>
      <c r="AW1114" s="298"/>
      <c r="AX1114" s="298"/>
      <c r="AY1114" s="298"/>
      <c r="AZ1114" s="298"/>
      <c r="BA1114" s="298"/>
      <c r="BB1114" s="298"/>
      <c r="BC1114" s="298"/>
      <c r="BD1114" s="298"/>
      <c r="BE1114" s="298"/>
      <c r="BF1114" s="298"/>
      <c r="BG1114" s="298"/>
      <c r="BH1114" s="298"/>
      <c r="BI1114" s="121"/>
      <c r="BJ1114" s="116"/>
      <c r="BK1114" s="200"/>
      <c r="BL1114" s="129"/>
      <c r="BM1114" s="160"/>
      <c r="BN1114" s="129"/>
      <c r="BO1114" s="129"/>
      <c r="BP1114" s="129"/>
      <c r="BQ1114" s="129"/>
      <c r="BR1114" s="129"/>
      <c r="BS1114" s="129"/>
      <c r="BT1114" s="129"/>
      <c r="BU1114" s="129"/>
      <c r="BV1114" s="129"/>
      <c r="BW1114" s="129"/>
      <c r="BX1114" s="129"/>
      <c r="BY1114" s="129"/>
      <c r="BZ1114" s="129"/>
      <c r="CA1114" s="129"/>
      <c r="CB1114" s="129"/>
      <c r="CC1114" s="129"/>
      <c r="CD1114" s="129"/>
      <c r="CE1114" s="129"/>
      <c r="CF1114" s="129"/>
      <c r="CG1114" s="129"/>
      <c r="CH1114" s="129"/>
      <c r="CI1114" s="129"/>
      <c r="CJ1114" s="129"/>
      <c r="CK1114" s="129"/>
      <c r="CL1114" s="129"/>
      <c r="CM1114" s="129"/>
      <c r="CN1114" s="129"/>
      <c r="CO1114" s="129"/>
      <c r="CP1114" s="129"/>
      <c r="CQ1114" s="129"/>
      <c r="CR1114" s="129"/>
      <c r="CS1114" s="129"/>
      <c r="CT1114" s="129"/>
      <c r="CU1114" s="129"/>
      <c r="CV1114" s="129"/>
      <c r="CW1114" s="129"/>
      <c r="CX1114" s="129"/>
      <c r="CY1114" s="129"/>
      <c r="CZ1114" s="129"/>
      <c r="DA1114" s="129"/>
      <c r="DB1114" s="129"/>
      <c r="DC1114" s="129"/>
      <c r="DD1114" s="129"/>
      <c r="DE1114" s="129"/>
      <c r="DF1114" s="129"/>
      <c r="DG1114" s="129"/>
      <c r="DH1114" s="129"/>
      <c r="DI1114" s="129"/>
      <c r="DJ1114" s="129"/>
      <c r="DK1114" s="129"/>
      <c r="DL1114" s="129"/>
      <c r="DM1114" s="129"/>
      <c r="DN1114" s="129"/>
      <c r="DO1114" s="129"/>
      <c r="DP1114" s="129"/>
      <c r="DQ1114" s="129"/>
      <c r="DR1114" s="129"/>
      <c r="DS1114" s="129"/>
      <c r="DT1114" s="129"/>
      <c r="DU1114" s="129"/>
      <c r="DV1114" s="129"/>
      <c r="DW1114" s="129"/>
      <c r="DX1114" s="129"/>
      <c r="DY1114" s="129"/>
      <c r="DZ1114" s="129"/>
      <c r="EA1114" s="129"/>
      <c r="EB1114" s="129"/>
      <c r="EC1114" s="129"/>
      <c r="ED1114" s="129"/>
      <c r="EE1114" s="129"/>
      <c r="EF1114" s="129"/>
      <c r="EG1114" s="129"/>
      <c r="EH1114" s="129"/>
      <c r="EI1114" s="129"/>
      <c r="EJ1114" s="129"/>
      <c r="EK1114" s="129"/>
      <c r="EL1114" s="129"/>
      <c r="EM1114" s="129"/>
      <c r="EN1114" s="129"/>
      <c r="EO1114" s="129"/>
      <c r="EP1114" s="129"/>
      <c r="EQ1114" s="129"/>
      <c r="ER1114" s="129"/>
      <c r="ES1114" s="129"/>
      <c r="ET1114" s="129"/>
      <c r="EU1114" s="129"/>
      <c r="EV1114" s="129"/>
      <c r="EW1114" s="129"/>
    </row>
    <row r="1115" spans="1:153" ht="2.25" customHeight="1">
      <c r="A1115" s="50"/>
      <c r="B1115" s="292"/>
      <c r="C1115" s="135"/>
      <c r="D1115" s="291"/>
      <c r="E1115" s="291"/>
      <c r="F1115" s="136"/>
      <c r="G1115" s="291"/>
      <c r="H1115" s="291"/>
      <c r="I1115" s="291"/>
      <c r="J1115" s="291"/>
      <c r="K1115" s="291"/>
      <c r="L1115" s="291"/>
      <c r="M1115" s="291"/>
      <c r="N1115" s="291"/>
      <c r="O1115" s="291"/>
      <c r="P1115" s="291"/>
      <c r="Q1115" s="291"/>
      <c r="R1115" s="291"/>
      <c r="S1115" s="291"/>
      <c r="T1115" s="291"/>
      <c r="U1115" s="296"/>
      <c r="V1115" s="297"/>
      <c r="W1115" s="297"/>
      <c r="X1115" s="297"/>
      <c r="Y1115" s="297"/>
      <c r="Z1115" s="297"/>
      <c r="AA1115" s="297"/>
      <c r="AB1115" s="297"/>
      <c r="AC1115" s="297"/>
      <c r="AD1115" s="297"/>
      <c r="AE1115" s="297"/>
      <c r="AF1115" s="297"/>
      <c r="AG1115" s="117"/>
      <c r="AH1115" s="114"/>
      <c r="AI1115" s="296"/>
      <c r="AJ1115" s="297"/>
      <c r="AK1115" s="297"/>
      <c r="AL1115" s="297"/>
      <c r="AM1115" s="297"/>
      <c r="AN1115" s="297"/>
      <c r="AO1115" s="297"/>
      <c r="AP1115" s="297"/>
      <c r="AQ1115" s="297"/>
      <c r="AR1115" s="297"/>
      <c r="AS1115" s="297"/>
      <c r="AT1115" s="297"/>
      <c r="AU1115" s="117"/>
      <c r="AV1115" s="114"/>
      <c r="AW1115" s="297"/>
      <c r="AX1115" s="297"/>
      <c r="AY1115" s="297"/>
      <c r="AZ1115" s="297"/>
      <c r="BA1115" s="297"/>
      <c r="BB1115" s="297"/>
      <c r="BC1115" s="297"/>
      <c r="BD1115" s="297"/>
      <c r="BE1115" s="297"/>
      <c r="BF1115" s="297"/>
      <c r="BG1115" s="297"/>
      <c r="BH1115" s="297"/>
      <c r="BI1115" s="117"/>
      <c r="BJ1115" s="114"/>
      <c r="BK1115" s="200"/>
      <c r="BL1115" s="129"/>
      <c r="BM1115" s="160"/>
      <c r="BN1115" s="129"/>
      <c r="BO1115" s="129"/>
      <c r="BP1115" s="129"/>
      <c r="BQ1115" s="129"/>
      <c r="BR1115" s="129"/>
      <c r="BS1115" s="129"/>
      <c r="BT1115" s="129"/>
      <c r="BU1115" s="129"/>
      <c r="BV1115" s="129"/>
      <c r="BW1115" s="129"/>
      <c r="BX1115" s="129"/>
      <c r="BY1115" s="129"/>
      <c r="BZ1115" s="129"/>
      <c r="CA1115" s="129"/>
      <c r="CB1115" s="129"/>
      <c r="CC1115" s="129"/>
      <c r="CD1115" s="129"/>
      <c r="CE1115" s="129"/>
      <c r="CF1115" s="129"/>
      <c r="CG1115" s="129"/>
      <c r="CH1115" s="129"/>
      <c r="CI1115" s="129"/>
      <c r="CJ1115" s="129"/>
      <c r="CK1115" s="129"/>
      <c r="CL1115" s="129"/>
      <c r="CM1115" s="129"/>
      <c r="CN1115" s="129"/>
      <c r="CO1115" s="129"/>
      <c r="CP1115" s="129"/>
      <c r="CQ1115" s="129"/>
      <c r="CR1115" s="129"/>
      <c r="CS1115" s="129"/>
      <c r="CT1115" s="129"/>
      <c r="CU1115" s="129"/>
      <c r="CV1115" s="129"/>
      <c r="CW1115" s="129"/>
      <c r="CX1115" s="129"/>
      <c r="CY1115" s="129"/>
      <c r="CZ1115" s="129"/>
      <c r="DA1115" s="129"/>
      <c r="DB1115" s="129"/>
      <c r="DC1115" s="129"/>
      <c r="DD1115" s="129"/>
      <c r="DE1115" s="129"/>
      <c r="DF1115" s="129"/>
      <c r="DG1115" s="129"/>
      <c r="DH1115" s="129"/>
      <c r="DI1115" s="129"/>
      <c r="DJ1115" s="129"/>
      <c r="DK1115" s="129"/>
      <c r="DL1115" s="129"/>
      <c r="DM1115" s="129"/>
      <c r="DN1115" s="129"/>
      <c r="DO1115" s="129"/>
      <c r="DP1115" s="129"/>
      <c r="DQ1115" s="129"/>
      <c r="DR1115" s="129"/>
      <c r="DS1115" s="129"/>
      <c r="DT1115" s="129"/>
      <c r="DU1115" s="129"/>
      <c r="DV1115" s="129"/>
      <c r="DW1115" s="129"/>
      <c r="DX1115" s="129"/>
      <c r="DY1115" s="129"/>
      <c r="DZ1115" s="129"/>
      <c r="EA1115" s="129"/>
      <c r="EB1115" s="129"/>
      <c r="EC1115" s="129"/>
      <c r="ED1115" s="129"/>
      <c r="EE1115" s="129"/>
      <c r="EF1115" s="129"/>
      <c r="EG1115" s="129"/>
      <c r="EH1115" s="129"/>
      <c r="EI1115" s="129"/>
      <c r="EJ1115" s="129"/>
      <c r="EK1115" s="129"/>
      <c r="EL1115" s="129"/>
      <c r="EM1115" s="129"/>
      <c r="EN1115" s="129"/>
      <c r="EO1115" s="129"/>
      <c r="EP1115" s="129"/>
      <c r="EQ1115" s="129"/>
      <c r="ER1115" s="129"/>
      <c r="ES1115" s="129"/>
      <c r="ET1115" s="129"/>
      <c r="EU1115" s="129"/>
      <c r="EV1115" s="129"/>
      <c r="EW1115" s="129"/>
    </row>
    <row r="1116" spans="1:153" ht="19.5" customHeight="1">
      <c r="A1116" s="45"/>
      <c r="B1116" s="126"/>
      <c r="C1116" s="133" t="s">
        <v>127</v>
      </c>
      <c r="D1116" s="126"/>
      <c r="E1116" s="126"/>
      <c r="F1116" s="137"/>
      <c r="G1116" s="126"/>
      <c r="H1116" s="126"/>
      <c r="I1116" s="126"/>
      <c r="J1116" s="126"/>
      <c r="K1116" s="126"/>
      <c r="L1116" s="126"/>
      <c r="M1116" s="126"/>
      <c r="N1116" s="126"/>
      <c r="O1116" s="126"/>
      <c r="P1116" s="126"/>
      <c r="Q1116" s="126"/>
      <c r="R1116" s="310" t="s">
        <v>3443</v>
      </c>
      <c r="S1116" s="310"/>
      <c r="T1116" s="311"/>
      <c r="U1116" s="294"/>
      <c r="V1116" s="312"/>
      <c r="W1116" s="313"/>
      <c r="X1116" s="313"/>
      <c r="Y1116" s="313"/>
      <c r="Z1116" s="313"/>
      <c r="AA1116" s="313"/>
      <c r="AB1116" s="313"/>
      <c r="AC1116" s="313"/>
      <c r="AD1116" s="313"/>
      <c r="AE1116" s="313"/>
      <c r="AF1116" s="314"/>
      <c r="AG1116" s="120"/>
      <c r="AH1116" s="115" t="s">
        <v>6388</v>
      </c>
      <c r="AI1116" s="118"/>
      <c r="AJ1116" s="312"/>
      <c r="AK1116" s="313"/>
      <c r="AL1116" s="313"/>
      <c r="AM1116" s="313"/>
      <c r="AN1116" s="313"/>
      <c r="AO1116" s="313"/>
      <c r="AP1116" s="313"/>
      <c r="AQ1116" s="313"/>
      <c r="AR1116" s="313"/>
      <c r="AS1116" s="313"/>
      <c r="AT1116" s="314"/>
      <c r="AU1116" s="120"/>
      <c r="AV1116" s="115" t="s">
        <v>6389</v>
      </c>
      <c r="AW1116" s="119"/>
      <c r="AX1116" s="312"/>
      <c r="AY1116" s="313"/>
      <c r="AZ1116" s="313"/>
      <c r="BA1116" s="313"/>
      <c r="BB1116" s="313"/>
      <c r="BC1116" s="313"/>
      <c r="BD1116" s="313"/>
      <c r="BE1116" s="313"/>
      <c r="BF1116" s="313"/>
      <c r="BG1116" s="313"/>
      <c r="BH1116" s="314"/>
      <c r="BI1116" s="122"/>
      <c r="BJ1116" s="115" t="s">
        <v>2</v>
      </c>
      <c r="BK1116" s="200"/>
      <c r="BL1116" s="130" t="str">
        <f>IF(BM1116&lt;&gt;"","●","")</f>
        <v/>
      </c>
      <c r="BM1116" s="132" t="str">
        <f>IF(OR(AND(OR(V1116=0,V1116=""),OR(AJ1116&gt;0,AX1116&gt;0)),AND(OR(V1116&gt;0,AX1116&gt;0),OR(AJ1116=0,AJ1116="")),AND(OR(V1116&gt;0,AJ1116&gt;0),OR(AX1116=0,AX1116=""))),"「レセプト件数」、「算定日数」、「算定回数」のいずれかが「0」か「空白」となっていますが、それ以外が1以上となっています。正しいレセプト件数・算定日数・算定回数をご記入ください。",IF(OR(V1116&gt;AJ1116,V1116&gt;AX1116),"「算定日数」あるいは「算定回数」が「レセプト件数」よりも小さくなっています。算定レセプトにおける算定日数・算定回数をご記入ください。",IF(AJ1116&gt;AX1116,"「算定回数」が「算定日数」よりも小さくなっています。算定日数における算定回数をご記入ください。","")))</f>
        <v/>
      </c>
      <c r="BN1116" s="129"/>
      <c r="BO1116" s="129"/>
      <c r="BP1116" s="129"/>
      <c r="BQ1116" s="129"/>
      <c r="BR1116" s="129"/>
      <c r="BS1116" s="129"/>
      <c r="BT1116" s="129"/>
      <c r="BU1116" s="129"/>
      <c r="BV1116" s="129"/>
      <c r="BW1116" s="129"/>
      <c r="BX1116" s="129"/>
      <c r="BY1116" s="129"/>
      <c r="BZ1116" s="129"/>
      <c r="CA1116" s="129"/>
      <c r="CB1116" s="129"/>
      <c r="CC1116" s="129"/>
      <c r="CD1116" s="129"/>
      <c r="CE1116" s="129"/>
      <c r="CF1116" s="129"/>
      <c r="CG1116" s="129"/>
      <c r="CH1116" s="129"/>
      <c r="CI1116" s="129"/>
      <c r="CJ1116" s="129"/>
      <c r="CK1116" s="129"/>
      <c r="CL1116" s="129"/>
      <c r="CM1116" s="129"/>
      <c r="CN1116" s="129"/>
      <c r="CO1116" s="129"/>
      <c r="CP1116" s="129"/>
      <c r="CQ1116" s="129"/>
      <c r="CR1116" s="129"/>
      <c r="CS1116" s="129"/>
      <c r="CT1116" s="129"/>
      <c r="CU1116" s="129"/>
      <c r="CV1116" s="131"/>
      <c r="CW1116" s="131"/>
      <c r="CX1116" s="131"/>
      <c r="CY1116" s="129"/>
      <c r="CZ1116" s="129"/>
      <c r="DA1116" s="129"/>
      <c r="DB1116" s="129"/>
      <c r="DC1116" s="129"/>
      <c r="DD1116" s="129"/>
      <c r="DE1116" s="129"/>
      <c r="DF1116" s="129"/>
      <c r="DG1116" s="129"/>
      <c r="DH1116" s="129"/>
      <c r="DI1116" s="129"/>
      <c r="DJ1116" s="129"/>
      <c r="DK1116" s="129"/>
      <c r="DL1116" s="129"/>
      <c r="DM1116" s="129"/>
      <c r="DN1116" s="129"/>
      <c r="DO1116" s="129"/>
      <c r="DP1116" s="129"/>
      <c r="DQ1116" s="129"/>
      <c r="DR1116" s="129"/>
      <c r="DS1116" s="129"/>
      <c r="DT1116" s="129"/>
      <c r="DU1116" s="129"/>
      <c r="DV1116" s="129"/>
      <c r="DW1116" s="129"/>
      <c r="DX1116" s="129"/>
      <c r="DY1116" s="129"/>
      <c r="DZ1116" s="129"/>
      <c r="EA1116" s="129"/>
      <c r="EB1116" s="129"/>
      <c r="EC1116" s="129"/>
      <c r="ED1116" s="129"/>
      <c r="EE1116" s="129"/>
      <c r="EF1116" s="129"/>
      <c r="EG1116" s="129"/>
      <c r="EH1116" s="129"/>
      <c r="EI1116" s="129"/>
      <c r="EJ1116" s="129"/>
      <c r="EK1116" s="129"/>
      <c r="EL1116" s="129"/>
      <c r="EM1116" s="129"/>
      <c r="EN1116" s="129"/>
      <c r="EO1116" s="129"/>
      <c r="EP1116" s="129"/>
      <c r="EQ1116" s="129"/>
      <c r="ER1116" s="129"/>
      <c r="ES1116" s="129"/>
      <c r="ET1116" s="129"/>
      <c r="EU1116" s="129"/>
      <c r="EV1116" s="129"/>
      <c r="EW1116" s="129"/>
    </row>
    <row r="1117" spans="1:153" ht="2.25" customHeight="1" thickBot="1">
      <c r="A1117" s="45"/>
      <c r="B1117" s="126"/>
      <c r="C1117" s="37"/>
      <c r="D1117" s="126"/>
      <c r="E1117" s="126"/>
      <c r="F1117" s="137"/>
      <c r="G1117" s="126"/>
      <c r="H1117" s="126"/>
      <c r="I1117" s="126"/>
      <c r="J1117" s="126"/>
      <c r="K1117" s="126"/>
      <c r="L1117" s="126"/>
      <c r="M1117" s="126"/>
      <c r="N1117" s="126"/>
      <c r="O1117" s="126"/>
      <c r="P1117" s="126"/>
      <c r="Q1117" s="126"/>
      <c r="R1117" s="126"/>
      <c r="S1117" s="126"/>
      <c r="T1117" s="126"/>
      <c r="U1117" s="299"/>
      <c r="V1117" s="298"/>
      <c r="W1117" s="298"/>
      <c r="X1117" s="298"/>
      <c r="Y1117" s="298"/>
      <c r="Z1117" s="298"/>
      <c r="AA1117" s="298"/>
      <c r="AB1117" s="298"/>
      <c r="AC1117" s="298"/>
      <c r="AD1117" s="298"/>
      <c r="AE1117" s="298"/>
      <c r="AF1117" s="298"/>
      <c r="AG1117" s="121"/>
      <c r="AH1117" s="116"/>
      <c r="AI1117" s="299"/>
      <c r="AJ1117" s="298"/>
      <c r="AK1117" s="298"/>
      <c r="AL1117" s="298"/>
      <c r="AM1117" s="298"/>
      <c r="AN1117" s="298"/>
      <c r="AO1117" s="298"/>
      <c r="AP1117" s="298"/>
      <c r="AQ1117" s="298"/>
      <c r="AR1117" s="298"/>
      <c r="AS1117" s="298"/>
      <c r="AT1117" s="298"/>
      <c r="AU1117" s="121"/>
      <c r="AV1117" s="116"/>
      <c r="AW1117" s="298"/>
      <c r="AX1117" s="298"/>
      <c r="AY1117" s="298"/>
      <c r="AZ1117" s="298"/>
      <c r="BA1117" s="298"/>
      <c r="BB1117" s="298"/>
      <c r="BC1117" s="298"/>
      <c r="BD1117" s="298"/>
      <c r="BE1117" s="298"/>
      <c r="BF1117" s="298"/>
      <c r="BG1117" s="298"/>
      <c r="BH1117" s="298"/>
      <c r="BI1117" s="121"/>
      <c r="BJ1117" s="116"/>
      <c r="BK1117" s="200"/>
      <c r="BL1117" s="129"/>
      <c r="BM1117" s="160"/>
      <c r="BN1117" s="129"/>
      <c r="BO1117" s="129"/>
      <c r="BP1117" s="129"/>
      <c r="BQ1117" s="129"/>
      <c r="BR1117" s="129"/>
      <c r="BS1117" s="129"/>
      <c r="BT1117" s="129"/>
      <c r="BU1117" s="129"/>
      <c r="BV1117" s="129"/>
      <c r="BW1117" s="129"/>
      <c r="BX1117" s="129"/>
      <c r="BY1117" s="129"/>
      <c r="BZ1117" s="129"/>
      <c r="CA1117" s="129"/>
      <c r="CB1117" s="129"/>
      <c r="CC1117" s="129"/>
      <c r="CD1117" s="129"/>
      <c r="CE1117" s="129"/>
      <c r="CF1117" s="129"/>
      <c r="CG1117" s="129"/>
      <c r="CH1117" s="129"/>
      <c r="CI1117" s="129"/>
      <c r="CJ1117" s="129"/>
      <c r="CK1117" s="129"/>
      <c r="CL1117" s="129"/>
      <c r="CM1117" s="129"/>
      <c r="CN1117" s="129"/>
      <c r="CO1117" s="129"/>
      <c r="CP1117" s="129"/>
      <c r="CQ1117" s="129"/>
      <c r="CR1117" s="129"/>
      <c r="CS1117" s="129"/>
      <c r="CT1117" s="129"/>
      <c r="CU1117" s="129"/>
      <c r="CV1117" s="129"/>
      <c r="CW1117" s="129"/>
      <c r="CX1117" s="129"/>
      <c r="CY1117" s="129"/>
      <c r="CZ1117" s="129"/>
      <c r="DA1117" s="129"/>
      <c r="DB1117" s="129"/>
      <c r="DC1117" s="129"/>
      <c r="DD1117" s="129"/>
      <c r="DE1117" s="129"/>
      <c r="DF1117" s="129"/>
      <c r="DG1117" s="129"/>
      <c r="DH1117" s="129"/>
      <c r="DI1117" s="129"/>
      <c r="DJ1117" s="129"/>
      <c r="DK1117" s="129"/>
      <c r="DL1117" s="129"/>
      <c r="DM1117" s="129"/>
      <c r="DN1117" s="129"/>
      <c r="DO1117" s="129"/>
      <c r="DP1117" s="129"/>
      <c r="DQ1117" s="129"/>
      <c r="DR1117" s="129"/>
      <c r="DS1117" s="129"/>
      <c r="DT1117" s="129"/>
      <c r="DU1117" s="129"/>
      <c r="DV1117" s="129"/>
      <c r="DW1117" s="129"/>
      <c r="DX1117" s="129"/>
      <c r="DY1117" s="129"/>
      <c r="DZ1117" s="129"/>
      <c r="EA1117" s="129"/>
      <c r="EB1117" s="129"/>
      <c r="EC1117" s="129"/>
      <c r="ED1117" s="129"/>
      <c r="EE1117" s="129"/>
      <c r="EF1117" s="129"/>
      <c r="EG1117" s="129"/>
      <c r="EH1117" s="129"/>
      <c r="EI1117" s="129"/>
      <c r="EJ1117" s="129"/>
      <c r="EK1117" s="129"/>
      <c r="EL1117" s="129"/>
      <c r="EM1117" s="129"/>
      <c r="EN1117" s="129"/>
      <c r="EO1117" s="129"/>
      <c r="EP1117" s="129"/>
      <c r="EQ1117" s="129"/>
      <c r="ER1117" s="129"/>
      <c r="ES1117" s="129"/>
      <c r="ET1117" s="129"/>
      <c r="EU1117" s="129"/>
      <c r="EV1117" s="129"/>
      <c r="EW1117" s="129"/>
    </row>
    <row r="1118" spans="1:153" ht="2.25" customHeight="1">
      <c r="A1118" s="50"/>
      <c r="B1118" s="291"/>
      <c r="C1118" s="291"/>
      <c r="D1118" s="291"/>
      <c r="E1118" s="291"/>
      <c r="F1118" s="136"/>
      <c r="G1118" s="291"/>
      <c r="H1118" s="291"/>
      <c r="I1118" s="291"/>
      <c r="J1118" s="291"/>
      <c r="K1118" s="291"/>
      <c r="L1118" s="291"/>
      <c r="M1118" s="291"/>
      <c r="N1118" s="291"/>
      <c r="O1118" s="291"/>
      <c r="P1118" s="291"/>
      <c r="Q1118" s="291"/>
      <c r="R1118" s="291"/>
      <c r="S1118" s="291"/>
      <c r="T1118" s="291"/>
      <c r="U1118" s="296"/>
      <c r="V1118" s="297"/>
      <c r="W1118" s="297"/>
      <c r="X1118" s="297"/>
      <c r="Y1118" s="297"/>
      <c r="Z1118" s="297"/>
      <c r="AA1118" s="297"/>
      <c r="AB1118" s="297"/>
      <c r="AC1118" s="297"/>
      <c r="AD1118" s="297"/>
      <c r="AE1118" s="297"/>
      <c r="AF1118" s="297"/>
      <c r="AG1118" s="117"/>
      <c r="AH1118" s="114"/>
      <c r="AI1118" s="296"/>
      <c r="AJ1118" s="297"/>
      <c r="AK1118" s="297"/>
      <c r="AL1118" s="297"/>
      <c r="AM1118" s="297"/>
      <c r="AN1118" s="297"/>
      <c r="AO1118" s="297"/>
      <c r="AP1118" s="297"/>
      <c r="AQ1118" s="297"/>
      <c r="AR1118" s="297"/>
      <c r="AS1118" s="297"/>
      <c r="AT1118" s="297"/>
      <c r="AU1118" s="117"/>
      <c r="AV1118" s="114"/>
      <c r="AW1118" s="297"/>
      <c r="AX1118" s="297"/>
      <c r="AY1118" s="297"/>
      <c r="AZ1118" s="297"/>
      <c r="BA1118" s="297"/>
      <c r="BB1118" s="297"/>
      <c r="BC1118" s="297"/>
      <c r="BD1118" s="297"/>
      <c r="BE1118" s="297"/>
      <c r="BF1118" s="297"/>
      <c r="BG1118" s="297"/>
      <c r="BH1118" s="297"/>
      <c r="BI1118" s="117"/>
      <c r="BJ1118" s="114"/>
      <c r="BK1118" s="200"/>
      <c r="BL1118" s="129"/>
      <c r="BM1118" s="160"/>
      <c r="BN1118" s="129"/>
      <c r="BO1118" s="129"/>
      <c r="BP1118" s="129"/>
      <c r="BQ1118" s="129"/>
      <c r="BR1118" s="129"/>
      <c r="BS1118" s="129"/>
      <c r="BT1118" s="129"/>
      <c r="BU1118" s="129"/>
      <c r="BV1118" s="129"/>
      <c r="BW1118" s="129"/>
      <c r="BX1118" s="129"/>
      <c r="BY1118" s="129"/>
      <c r="BZ1118" s="129"/>
      <c r="CA1118" s="129"/>
      <c r="CB1118" s="129"/>
      <c r="CC1118" s="129"/>
      <c r="CD1118" s="129"/>
      <c r="CE1118" s="129"/>
      <c r="CF1118" s="129"/>
      <c r="CG1118" s="129"/>
      <c r="CH1118" s="129"/>
      <c r="CI1118" s="129"/>
      <c r="CJ1118" s="129"/>
      <c r="CK1118" s="129"/>
      <c r="CL1118" s="129"/>
      <c r="CM1118" s="129"/>
      <c r="CN1118" s="129"/>
      <c r="CO1118" s="129"/>
      <c r="CP1118" s="129"/>
      <c r="CQ1118" s="129"/>
      <c r="CR1118" s="129"/>
      <c r="CS1118" s="129"/>
      <c r="CT1118" s="129"/>
      <c r="CU1118" s="129"/>
      <c r="CV1118" s="129"/>
      <c r="CW1118" s="129"/>
      <c r="CX1118" s="129"/>
      <c r="CY1118" s="129"/>
      <c r="CZ1118" s="129"/>
      <c r="DA1118" s="129"/>
      <c r="DB1118" s="129"/>
      <c r="DC1118" s="129"/>
      <c r="DD1118" s="129"/>
      <c r="DE1118" s="129"/>
      <c r="DF1118" s="129"/>
      <c r="DG1118" s="129"/>
      <c r="DH1118" s="129"/>
      <c r="DI1118" s="129"/>
      <c r="DJ1118" s="129"/>
      <c r="DK1118" s="129"/>
      <c r="DL1118" s="129"/>
      <c r="DM1118" s="129"/>
      <c r="DN1118" s="129"/>
      <c r="DO1118" s="129"/>
      <c r="DP1118" s="129"/>
      <c r="DQ1118" s="129"/>
      <c r="DR1118" s="129"/>
      <c r="DS1118" s="129"/>
      <c r="DT1118" s="129"/>
      <c r="DU1118" s="129"/>
      <c r="DV1118" s="129"/>
      <c r="DW1118" s="129"/>
      <c r="DX1118" s="129"/>
      <c r="DY1118" s="129"/>
      <c r="DZ1118" s="129"/>
      <c r="EA1118" s="129"/>
      <c r="EB1118" s="129"/>
      <c r="EC1118" s="129"/>
      <c r="ED1118" s="129"/>
      <c r="EE1118" s="129"/>
      <c r="EF1118" s="129"/>
      <c r="EG1118" s="129"/>
      <c r="EH1118" s="129"/>
      <c r="EI1118" s="129"/>
      <c r="EJ1118" s="129"/>
      <c r="EK1118" s="129"/>
      <c r="EL1118" s="129"/>
      <c r="EM1118" s="129"/>
      <c r="EN1118" s="129"/>
      <c r="EO1118" s="129"/>
      <c r="EP1118" s="129"/>
      <c r="EQ1118" s="129"/>
      <c r="ER1118" s="129"/>
      <c r="ES1118" s="129"/>
      <c r="ET1118" s="129"/>
      <c r="EU1118" s="129"/>
      <c r="EV1118" s="129"/>
      <c r="EW1118" s="129"/>
    </row>
    <row r="1119" spans="1:153" ht="19.5" customHeight="1">
      <c r="A1119" s="45"/>
      <c r="B1119" s="126" t="s">
        <v>67</v>
      </c>
      <c r="C1119" s="126"/>
      <c r="D1119" s="126"/>
      <c r="E1119" s="126"/>
      <c r="F1119" s="137"/>
      <c r="G1119" s="126"/>
      <c r="H1119" s="126"/>
      <c r="I1119" s="126"/>
      <c r="J1119" s="126"/>
      <c r="K1119" s="126"/>
      <c r="L1119" s="126"/>
      <c r="M1119" s="126"/>
      <c r="N1119" s="126"/>
      <c r="O1119" s="126"/>
      <c r="P1119" s="126"/>
      <c r="Q1119" s="126"/>
      <c r="R1119" s="310" t="s">
        <v>3444</v>
      </c>
      <c r="S1119" s="310"/>
      <c r="T1119" s="311"/>
      <c r="U1119" s="294"/>
      <c r="V1119" s="312"/>
      <c r="W1119" s="313"/>
      <c r="X1119" s="313"/>
      <c r="Y1119" s="313"/>
      <c r="Z1119" s="313"/>
      <c r="AA1119" s="313"/>
      <c r="AB1119" s="313"/>
      <c r="AC1119" s="313"/>
      <c r="AD1119" s="313"/>
      <c r="AE1119" s="313"/>
      <c r="AF1119" s="314"/>
      <c r="AG1119" s="120"/>
      <c r="AH1119" s="115" t="s">
        <v>6388</v>
      </c>
      <c r="AI1119" s="118"/>
      <c r="AJ1119" s="312"/>
      <c r="AK1119" s="313"/>
      <c r="AL1119" s="313"/>
      <c r="AM1119" s="313"/>
      <c r="AN1119" s="313"/>
      <c r="AO1119" s="313"/>
      <c r="AP1119" s="313"/>
      <c r="AQ1119" s="313"/>
      <c r="AR1119" s="313"/>
      <c r="AS1119" s="313"/>
      <c r="AT1119" s="314"/>
      <c r="AU1119" s="120"/>
      <c r="AV1119" s="115" t="s">
        <v>6389</v>
      </c>
      <c r="AW1119" s="119"/>
      <c r="AX1119" s="312"/>
      <c r="AY1119" s="313"/>
      <c r="AZ1119" s="313"/>
      <c r="BA1119" s="313"/>
      <c r="BB1119" s="313"/>
      <c r="BC1119" s="313"/>
      <c r="BD1119" s="313"/>
      <c r="BE1119" s="313"/>
      <c r="BF1119" s="313"/>
      <c r="BG1119" s="313"/>
      <c r="BH1119" s="314"/>
      <c r="BI1119" s="122"/>
      <c r="BJ1119" s="115" t="s">
        <v>2</v>
      </c>
      <c r="BK1119" s="200"/>
      <c r="BL1119" s="130" t="str">
        <f>IF(BM1119&lt;&gt;"","●","")</f>
        <v/>
      </c>
      <c r="BM1119" s="132" t="str">
        <f>IF(OR(AND(OR(V1119=0,V1119=""),OR(AJ1119&gt;0,AX1119&gt;0,V1122+V1125+V1128&gt;0,AJ1122+AJ1125+AJ1128&gt;0,AX1122+AX1125+AX1128&gt;0)),AND(OR(V1119&gt;0,AX1119&gt;0,V1122+V1125+V1128&gt;0,AJ1122+AJ1125+AJ1128&gt;0,AX1122+AX1125+AX1128&gt;0),OR(AJ1119=0,AJ1119="")),AND(OR(V1119&gt;0,AJ1119&gt;0,V1122+V1125+V1128&gt;0,AJ1122+AJ1125+AJ1128&gt;0,AX1122+AX1125+AX1128&gt;0),AX1119=0,AX1119&lt;&gt;"")),"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1119&gt;AJ1119,V1119&gt;AX1119),"「算定日数」あるいは「算定回数」が「レセプト件数」よりも小さくなっています。算定レセプトにおける算定日数・算定回数をご記入ください。",IF(AJ1119&gt;AX1119,"「算定回数」が「算定日数」よりも小さくなっています。算定日数における算定回数をご記入ください。",IF(COUNTIF(BL1122:BL1129,"●")&gt;0,"内訳の項目に記入内容の見直しが必要な欄があります。メッセージの内容をご確認のうえ、適宜、ご修正ください。",IF(AX1119&lt;&gt;AX1122+AX1125+AX1128,"当該項目の「算定回数」と、内訳の「算定回数」の合計が一致していません。正しい算定回数をご記入ください。",IF(OR(AJ1119&lt;AJ1122,AJ1119&lt;AJ1125,AJ1119&lt;AJ1128,AJ1119&gt;AJ1122+AJ1125+AJ1128),"当該項目の「算定日数」が、内訳の個別の項目の数値を下回っているか、内訳の合計よりも大きくなっています。正しい算定日数をご記入ください。",IF(OR(V1119&lt;V1122,V1119&lt;V1125,V1119&lt;V1128,V1119&gt;V1122+V1125+V1128),"当該項目の「レセプト件数」が、内訳の個別の項目の数値を下回っているか、内訳の合計よりも大きくなっています。正しいレセプト件数をご記入ください。","")))))))</f>
        <v/>
      </c>
      <c r="BN1119" s="129"/>
      <c r="BO1119" s="129"/>
      <c r="BP1119" s="129"/>
      <c r="BQ1119" s="129"/>
      <c r="BR1119" s="129"/>
      <c r="BS1119" s="129"/>
      <c r="BT1119" s="129"/>
      <c r="BU1119" s="129"/>
      <c r="BV1119" s="129"/>
      <c r="BW1119" s="129"/>
      <c r="BX1119" s="129"/>
      <c r="BY1119" s="129"/>
      <c r="BZ1119" s="129"/>
      <c r="CA1119" s="129"/>
      <c r="CB1119" s="129"/>
      <c r="CC1119" s="129"/>
      <c r="CD1119" s="129"/>
      <c r="CE1119" s="129"/>
      <c r="CF1119" s="129"/>
      <c r="CG1119" s="129"/>
      <c r="CH1119" s="129"/>
      <c r="CI1119" s="129"/>
      <c r="CJ1119" s="129"/>
      <c r="CK1119" s="129"/>
      <c r="CL1119" s="129"/>
      <c r="CM1119" s="129"/>
      <c r="CN1119" s="129"/>
      <c r="CO1119" s="129"/>
      <c r="CP1119" s="129"/>
      <c r="CQ1119" s="129"/>
      <c r="CR1119" s="129"/>
      <c r="CS1119" s="129"/>
      <c r="CT1119" s="129"/>
      <c r="CU1119" s="129"/>
      <c r="CV1119" s="131"/>
      <c r="CW1119" s="131"/>
      <c r="CX1119" s="131"/>
      <c r="CY1119" s="129"/>
      <c r="CZ1119" s="129"/>
      <c r="DA1119" s="129"/>
      <c r="DB1119" s="129"/>
      <c r="DC1119" s="129"/>
      <c r="DD1119" s="129"/>
      <c r="DE1119" s="129"/>
      <c r="DF1119" s="129"/>
      <c r="DG1119" s="129"/>
      <c r="DH1119" s="129"/>
      <c r="DI1119" s="129"/>
      <c r="DJ1119" s="129"/>
      <c r="DK1119" s="129"/>
      <c r="DL1119" s="129"/>
      <c r="DM1119" s="129"/>
      <c r="DN1119" s="129"/>
      <c r="DO1119" s="129"/>
      <c r="DP1119" s="129"/>
      <c r="DQ1119" s="129"/>
      <c r="DR1119" s="129"/>
      <c r="DS1119" s="129"/>
      <c r="DT1119" s="129"/>
      <c r="DU1119" s="129"/>
      <c r="DV1119" s="129"/>
      <c r="DW1119" s="129"/>
      <c r="DX1119" s="129"/>
      <c r="DY1119" s="129"/>
      <c r="DZ1119" s="129"/>
      <c r="EA1119" s="129"/>
      <c r="EB1119" s="129"/>
      <c r="EC1119" s="129"/>
      <c r="ED1119" s="129"/>
      <c r="EE1119" s="129"/>
      <c r="EF1119" s="129"/>
      <c r="EG1119" s="129"/>
      <c r="EH1119" s="129"/>
      <c r="EI1119" s="129"/>
      <c r="EJ1119" s="129"/>
      <c r="EK1119" s="129"/>
      <c r="EL1119" s="129"/>
      <c r="EM1119" s="129"/>
      <c r="EN1119" s="129"/>
      <c r="EO1119" s="129"/>
      <c r="EP1119" s="129"/>
      <c r="EQ1119" s="129"/>
      <c r="ER1119" s="129"/>
      <c r="ES1119" s="129"/>
      <c r="ET1119" s="129"/>
      <c r="EU1119" s="129"/>
      <c r="EV1119" s="129"/>
      <c r="EW1119" s="129"/>
    </row>
    <row r="1120" spans="1:153" ht="2.25" customHeight="1" thickBot="1">
      <c r="A1120" s="45"/>
      <c r="B1120" s="126"/>
      <c r="C1120" s="126"/>
      <c r="D1120" s="126"/>
      <c r="E1120" s="126"/>
      <c r="F1120" s="137"/>
      <c r="G1120" s="126"/>
      <c r="H1120" s="126"/>
      <c r="I1120" s="126"/>
      <c r="J1120" s="126"/>
      <c r="K1120" s="126"/>
      <c r="L1120" s="126"/>
      <c r="M1120" s="126"/>
      <c r="N1120" s="126"/>
      <c r="O1120" s="126"/>
      <c r="P1120" s="126"/>
      <c r="Q1120" s="126"/>
      <c r="R1120" s="126"/>
      <c r="S1120" s="126"/>
      <c r="T1120" s="126"/>
      <c r="U1120" s="299"/>
      <c r="V1120" s="298"/>
      <c r="W1120" s="298"/>
      <c r="X1120" s="298"/>
      <c r="Y1120" s="298"/>
      <c r="Z1120" s="298"/>
      <c r="AA1120" s="298"/>
      <c r="AB1120" s="298"/>
      <c r="AC1120" s="298"/>
      <c r="AD1120" s="298"/>
      <c r="AE1120" s="298"/>
      <c r="AF1120" s="298"/>
      <c r="AG1120" s="121"/>
      <c r="AH1120" s="116"/>
      <c r="AI1120" s="299"/>
      <c r="AJ1120" s="298"/>
      <c r="AK1120" s="298"/>
      <c r="AL1120" s="298"/>
      <c r="AM1120" s="298"/>
      <c r="AN1120" s="298"/>
      <c r="AO1120" s="298"/>
      <c r="AP1120" s="298"/>
      <c r="AQ1120" s="298"/>
      <c r="AR1120" s="298"/>
      <c r="AS1120" s="298"/>
      <c r="AT1120" s="298"/>
      <c r="AU1120" s="121"/>
      <c r="AV1120" s="116"/>
      <c r="AW1120" s="298"/>
      <c r="AX1120" s="298"/>
      <c r="AY1120" s="298"/>
      <c r="AZ1120" s="298"/>
      <c r="BA1120" s="298"/>
      <c r="BB1120" s="298"/>
      <c r="BC1120" s="298"/>
      <c r="BD1120" s="298"/>
      <c r="BE1120" s="298"/>
      <c r="BF1120" s="298"/>
      <c r="BG1120" s="298"/>
      <c r="BH1120" s="298"/>
      <c r="BI1120" s="121"/>
      <c r="BJ1120" s="116"/>
      <c r="BK1120" s="200"/>
      <c r="BL1120" s="129"/>
      <c r="BM1120" s="160"/>
      <c r="BN1120" s="129"/>
      <c r="BO1120" s="129"/>
      <c r="BP1120" s="129"/>
      <c r="BQ1120" s="129"/>
      <c r="BR1120" s="129"/>
      <c r="BS1120" s="129"/>
      <c r="BT1120" s="129"/>
      <c r="BU1120" s="129"/>
      <c r="BV1120" s="129"/>
      <c r="BW1120" s="129"/>
      <c r="BX1120" s="129"/>
      <c r="BY1120" s="129"/>
      <c r="BZ1120" s="129"/>
      <c r="CA1120" s="129"/>
      <c r="CB1120" s="129"/>
      <c r="CC1120" s="129"/>
      <c r="CD1120" s="129"/>
      <c r="CE1120" s="129"/>
      <c r="CF1120" s="129"/>
      <c r="CG1120" s="129"/>
      <c r="CH1120" s="129"/>
      <c r="CI1120" s="129"/>
      <c r="CJ1120" s="129"/>
      <c r="CK1120" s="129"/>
      <c r="CL1120" s="129"/>
      <c r="CM1120" s="129"/>
      <c r="CN1120" s="129"/>
      <c r="CO1120" s="129"/>
      <c r="CP1120" s="129"/>
      <c r="CQ1120" s="129"/>
      <c r="CR1120" s="129"/>
      <c r="CS1120" s="129"/>
      <c r="CT1120" s="129"/>
      <c r="CU1120" s="129"/>
      <c r="CV1120" s="129"/>
      <c r="CW1120" s="129"/>
      <c r="CX1120" s="129"/>
      <c r="CY1120" s="129"/>
      <c r="CZ1120" s="129"/>
      <c r="DA1120" s="129"/>
      <c r="DB1120" s="129"/>
      <c r="DC1120" s="129"/>
      <c r="DD1120" s="129"/>
      <c r="DE1120" s="129"/>
      <c r="DF1120" s="129"/>
      <c r="DG1120" s="129"/>
      <c r="DH1120" s="129"/>
      <c r="DI1120" s="129"/>
      <c r="DJ1120" s="129"/>
      <c r="DK1120" s="129"/>
      <c r="DL1120" s="129"/>
      <c r="DM1120" s="129"/>
      <c r="DN1120" s="129"/>
      <c r="DO1120" s="129"/>
      <c r="DP1120" s="129"/>
      <c r="DQ1120" s="129"/>
      <c r="DR1120" s="129"/>
      <c r="DS1120" s="129"/>
      <c r="DT1120" s="129"/>
      <c r="DU1120" s="129"/>
      <c r="DV1120" s="129"/>
      <c r="DW1120" s="129"/>
      <c r="DX1120" s="129"/>
      <c r="DY1120" s="129"/>
      <c r="DZ1120" s="129"/>
      <c r="EA1120" s="129"/>
      <c r="EB1120" s="129"/>
      <c r="EC1120" s="129"/>
      <c r="ED1120" s="129"/>
      <c r="EE1120" s="129"/>
      <c r="EF1120" s="129"/>
      <c r="EG1120" s="129"/>
      <c r="EH1120" s="129"/>
      <c r="EI1120" s="129"/>
      <c r="EJ1120" s="129"/>
      <c r="EK1120" s="129"/>
      <c r="EL1120" s="129"/>
      <c r="EM1120" s="129"/>
      <c r="EN1120" s="129"/>
      <c r="EO1120" s="129"/>
      <c r="EP1120" s="129"/>
      <c r="EQ1120" s="129"/>
      <c r="ER1120" s="129"/>
      <c r="ES1120" s="129"/>
      <c r="ET1120" s="129"/>
      <c r="EU1120" s="129"/>
      <c r="EV1120" s="129"/>
      <c r="EW1120" s="129"/>
    </row>
    <row r="1121" spans="1:153" ht="2.25" customHeight="1">
      <c r="A1121" s="50"/>
      <c r="B1121" s="292"/>
      <c r="C1121" s="135"/>
      <c r="D1121" s="291"/>
      <c r="E1121" s="291"/>
      <c r="F1121" s="136"/>
      <c r="G1121" s="291"/>
      <c r="H1121" s="291"/>
      <c r="I1121" s="291"/>
      <c r="J1121" s="291"/>
      <c r="K1121" s="291"/>
      <c r="L1121" s="291"/>
      <c r="M1121" s="291"/>
      <c r="N1121" s="291"/>
      <c r="O1121" s="291"/>
      <c r="P1121" s="291"/>
      <c r="Q1121" s="291"/>
      <c r="R1121" s="291"/>
      <c r="S1121" s="291"/>
      <c r="T1121" s="291"/>
      <c r="U1121" s="296"/>
      <c r="V1121" s="297"/>
      <c r="W1121" s="297"/>
      <c r="X1121" s="297"/>
      <c r="Y1121" s="297"/>
      <c r="Z1121" s="297"/>
      <c r="AA1121" s="297"/>
      <c r="AB1121" s="297"/>
      <c r="AC1121" s="297"/>
      <c r="AD1121" s="297"/>
      <c r="AE1121" s="297"/>
      <c r="AF1121" s="297"/>
      <c r="AG1121" s="117"/>
      <c r="AH1121" s="114"/>
      <c r="AI1121" s="296"/>
      <c r="AJ1121" s="297"/>
      <c r="AK1121" s="297"/>
      <c r="AL1121" s="297"/>
      <c r="AM1121" s="297"/>
      <c r="AN1121" s="297"/>
      <c r="AO1121" s="297"/>
      <c r="AP1121" s="297"/>
      <c r="AQ1121" s="297"/>
      <c r="AR1121" s="297"/>
      <c r="AS1121" s="297"/>
      <c r="AT1121" s="297"/>
      <c r="AU1121" s="117"/>
      <c r="AV1121" s="114"/>
      <c r="AW1121" s="297"/>
      <c r="AX1121" s="297"/>
      <c r="AY1121" s="297"/>
      <c r="AZ1121" s="297"/>
      <c r="BA1121" s="297"/>
      <c r="BB1121" s="297"/>
      <c r="BC1121" s="297"/>
      <c r="BD1121" s="297"/>
      <c r="BE1121" s="297"/>
      <c r="BF1121" s="297"/>
      <c r="BG1121" s="297"/>
      <c r="BH1121" s="297"/>
      <c r="BI1121" s="117"/>
      <c r="BJ1121" s="114"/>
      <c r="BK1121" s="200"/>
      <c r="BL1121" s="129"/>
      <c r="BM1121" s="160"/>
      <c r="BN1121" s="129"/>
      <c r="BO1121" s="129"/>
      <c r="BP1121" s="129"/>
      <c r="BQ1121" s="129"/>
      <c r="BR1121" s="129"/>
      <c r="BS1121" s="129"/>
      <c r="BT1121" s="129"/>
      <c r="BU1121" s="129"/>
      <c r="BV1121" s="129"/>
      <c r="BW1121" s="129"/>
      <c r="BX1121" s="129"/>
      <c r="BY1121" s="129"/>
      <c r="BZ1121" s="129"/>
      <c r="CA1121" s="129"/>
      <c r="CB1121" s="129"/>
      <c r="CC1121" s="129"/>
      <c r="CD1121" s="129"/>
      <c r="CE1121" s="129"/>
      <c r="CF1121" s="129"/>
      <c r="CG1121" s="129"/>
      <c r="CH1121" s="129"/>
      <c r="CI1121" s="129"/>
      <c r="CJ1121" s="129"/>
      <c r="CK1121" s="129"/>
      <c r="CL1121" s="129"/>
      <c r="CM1121" s="129"/>
      <c r="CN1121" s="129"/>
      <c r="CO1121" s="129"/>
      <c r="CP1121" s="129"/>
      <c r="CQ1121" s="129"/>
      <c r="CR1121" s="129"/>
      <c r="CS1121" s="129"/>
      <c r="CT1121" s="129"/>
      <c r="CU1121" s="129"/>
      <c r="CV1121" s="129"/>
      <c r="CW1121" s="129"/>
      <c r="CX1121" s="129"/>
      <c r="CY1121" s="129"/>
      <c r="CZ1121" s="129"/>
      <c r="DA1121" s="129"/>
      <c r="DB1121" s="129"/>
      <c r="DC1121" s="129"/>
      <c r="DD1121" s="129"/>
      <c r="DE1121" s="129"/>
      <c r="DF1121" s="129"/>
      <c r="DG1121" s="129"/>
      <c r="DH1121" s="129"/>
      <c r="DI1121" s="129"/>
      <c r="DJ1121" s="129"/>
      <c r="DK1121" s="129"/>
      <c r="DL1121" s="129"/>
      <c r="DM1121" s="129"/>
      <c r="DN1121" s="129"/>
      <c r="DO1121" s="129"/>
      <c r="DP1121" s="129"/>
      <c r="DQ1121" s="129"/>
      <c r="DR1121" s="129"/>
      <c r="DS1121" s="129"/>
      <c r="DT1121" s="129"/>
      <c r="DU1121" s="129"/>
      <c r="DV1121" s="129"/>
      <c r="DW1121" s="129"/>
      <c r="DX1121" s="129"/>
      <c r="DY1121" s="129"/>
      <c r="DZ1121" s="129"/>
      <c r="EA1121" s="129"/>
      <c r="EB1121" s="129"/>
      <c r="EC1121" s="129"/>
      <c r="ED1121" s="129"/>
      <c r="EE1121" s="129"/>
      <c r="EF1121" s="129"/>
      <c r="EG1121" s="129"/>
      <c r="EH1121" s="129"/>
      <c r="EI1121" s="129"/>
      <c r="EJ1121" s="129"/>
      <c r="EK1121" s="129"/>
      <c r="EL1121" s="129"/>
      <c r="EM1121" s="129"/>
      <c r="EN1121" s="129"/>
      <c r="EO1121" s="129"/>
      <c r="EP1121" s="129"/>
      <c r="EQ1121" s="129"/>
      <c r="ER1121" s="129"/>
      <c r="ES1121" s="129"/>
      <c r="ET1121" s="129"/>
      <c r="EU1121" s="129"/>
      <c r="EV1121" s="129"/>
      <c r="EW1121" s="129"/>
    </row>
    <row r="1122" spans="1:153" ht="19.5" customHeight="1">
      <c r="A1122" s="45"/>
      <c r="B1122" s="133"/>
      <c r="C1122" s="133" t="s">
        <v>6411</v>
      </c>
      <c r="D1122" s="126"/>
      <c r="E1122" s="126"/>
      <c r="F1122" s="137"/>
      <c r="G1122" s="126"/>
      <c r="H1122" s="126"/>
      <c r="I1122" s="126"/>
      <c r="J1122" s="126"/>
      <c r="K1122" s="126"/>
      <c r="L1122" s="126"/>
      <c r="M1122" s="126"/>
      <c r="N1122" s="126"/>
      <c r="O1122" s="126"/>
      <c r="P1122" s="126"/>
      <c r="Q1122" s="126"/>
      <c r="R1122" s="310" t="s">
        <v>3445</v>
      </c>
      <c r="S1122" s="310"/>
      <c r="T1122" s="311"/>
      <c r="U1122" s="294"/>
      <c r="V1122" s="312"/>
      <c r="W1122" s="313"/>
      <c r="X1122" s="313"/>
      <c r="Y1122" s="313"/>
      <c r="Z1122" s="313"/>
      <c r="AA1122" s="313"/>
      <c r="AB1122" s="313"/>
      <c r="AC1122" s="313"/>
      <c r="AD1122" s="313"/>
      <c r="AE1122" s="313"/>
      <c r="AF1122" s="314"/>
      <c r="AG1122" s="120"/>
      <c r="AH1122" s="115" t="s">
        <v>6388</v>
      </c>
      <c r="AI1122" s="118"/>
      <c r="AJ1122" s="312"/>
      <c r="AK1122" s="313"/>
      <c r="AL1122" s="313"/>
      <c r="AM1122" s="313"/>
      <c r="AN1122" s="313"/>
      <c r="AO1122" s="313"/>
      <c r="AP1122" s="313"/>
      <c r="AQ1122" s="313"/>
      <c r="AR1122" s="313"/>
      <c r="AS1122" s="313"/>
      <c r="AT1122" s="314"/>
      <c r="AU1122" s="120"/>
      <c r="AV1122" s="115" t="s">
        <v>6389</v>
      </c>
      <c r="AW1122" s="119"/>
      <c r="AX1122" s="312"/>
      <c r="AY1122" s="313"/>
      <c r="AZ1122" s="313"/>
      <c r="BA1122" s="313"/>
      <c r="BB1122" s="313"/>
      <c r="BC1122" s="313"/>
      <c r="BD1122" s="313"/>
      <c r="BE1122" s="313"/>
      <c r="BF1122" s="313"/>
      <c r="BG1122" s="313"/>
      <c r="BH1122" s="314"/>
      <c r="BI1122" s="122"/>
      <c r="BJ1122" s="115" t="s">
        <v>2</v>
      </c>
      <c r="BK1122" s="200"/>
      <c r="BL1122" s="130" t="str">
        <f>IF(BM1122&lt;&gt;"","●","")</f>
        <v/>
      </c>
      <c r="BM1122" s="132" t="str">
        <f>IF(OR(AND(OR(V1122=0,V1122=""),OR(AJ1122&gt;0,AX1122&gt;0)),AND(OR(V1122&gt;0,AX1122&gt;0),OR(AJ1122=0,AJ1122="")),AND(OR(V1122&gt;0,AJ1122&gt;0),OR(AX1122=0,AX1122=""))),"「レセプト件数」、「算定日数」、「算定回数」のいずれかが「0」か「空白」となっていますが、それ以外が1以上となっています。正しいレセプト件数・算定日数・算定回数をご記入ください。",IF(OR(V1122&gt;AJ1122,V1122&gt;AX1122),"「算定日数」あるいは「算定回数」が「レセプト件数」よりも小さくなっています。算定レセプトにおける算定日数・算定回数をご記入ください。",IF(AJ1122&gt;AX1122,"「算定回数」が「算定日数」よりも小さくなっています。算定日数における算定回数をご記入ください。","")))</f>
        <v/>
      </c>
      <c r="BN1122" s="129"/>
      <c r="BO1122" s="129"/>
      <c r="BP1122" s="129"/>
      <c r="BQ1122" s="129"/>
      <c r="BR1122" s="129"/>
      <c r="BS1122" s="129"/>
      <c r="BT1122" s="129"/>
      <c r="BU1122" s="129"/>
      <c r="BV1122" s="129"/>
      <c r="BW1122" s="129"/>
      <c r="BX1122" s="129"/>
      <c r="BY1122" s="129"/>
      <c r="BZ1122" s="129"/>
      <c r="CA1122" s="129"/>
      <c r="CB1122" s="129"/>
      <c r="CC1122" s="129"/>
      <c r="CD1122" s="129"/>
      <c r="CE1122" s="129"/>
      <c r="CF1122" s="129"/>
      <c r="CG1122" s="129"/>
      <c r="CH1122" s="129"/>
      <c r="CI1122" s="129"/>
      <c r="CJ1122" s="129"/>
      <c r="CK1122" s="129"/>
      <c r="CL1122" s="129"/>
      <c r="CM1122" s="129"/>
      <c r="CN1122" s="129"/>
      <c r="CO1122" s="129"/>
      <c r="CP1122" s="129"/>
      <c r="CQ1122" s="129"/>
      <c r="CR1122" s="129"/>
      <c r="CS1122" s="129"/>
      <c r="CT1122" s="129"/>
      <c r="CU1122" s="129"/>
      <c r="CV1122" s="131"/>
      <c r="CW1122" s="131"/>
      <c r="CX1122" s="131"/>
      <c r="CY1122" s="129"/>
      <c r="CZ1122" s="129"/>
      <c r="DA1122" s="129"/>
      <c r="DB1122" s="129"/>
      <c r="DC1122" s="129"/>
      <c r="DD1122" s="129"/>
      <c r="DE1122" s="129"/>
      <c r="DF1122" s="129"/>
      <c r="DG1122" s="129"/>
      <c r="DH1122" s="129"/>
      <c r="DI1122" s="129"/>
      <c r="DJ1122" s="129"/>
      <c r="DK1122" s="129"/>
      <c r="DL1122" s="129"/>
      <c r="DM1122" s="129"/>
      <c r="DN1122" s="129"/>
      <c r="DO1122" s="129"/>
      <c r="DP1122" s="129"/>
      <c r="DQ1122" s="129"/>
      <c r="DR1122" s="129"/>
      <c r="DS1122" s="129"/>
      <c r="DT1122" s="129"/>
      <c r="DU1122" s="129"/>
      <c r="DV1122" s="129"/>
      <c r="DW1122" s="129"/>
      <c r="DX1122" s="129"/>
      <c r="DY1122" s="129"/>
      <c r="DZ1122" s="129"/>
      <c r="EA1122" s="129"/>
      <c r="EB1122" s="129"/>
      <c r="EC1122" s="129"/>
      <c r="ED1122" s="129"/>
      <c r="EE1122" s="129"/>
      <c r="EF1122" s="129"/>
      <c r="EG1122" s="129"/>
      <c r="EH1122" s="129"/>
      <c r="EI1122" s="129"/>
      <c r="EJ1122" s="129"/>
      <c r="EK1122" s="129"/>
      <c r="EL1122" s="129"/>
      <c r="EM1122" s="129"/>
      <c r="EN1122" s="129"/>
      <c r="EO1122" s="129"/>
      <c r="EP1122" s="129"/>
      <c r="EQ1122" s="129"/>
      <c r="ER1122" s="129"/>
      <c r="ES1122" s="129"/>
      <c r="ET1122" s="129"/>
      <c r="EU1122" s="129"/>
      <c r="EV1122" s="129"/>
      <c r="EW1122" s="129"/>
    </row>
    <row r="1123" spans="1:153" ht="2.25" customHeight="1" thickBot="1">
      <c r="A1123" s="45"/>
      <c r="B1123" s="133"/>
      <c r="C1123" s="133"/>
      <c r="D1123" s="126"/>
      <c r="E1123" s="126"/>
      <c r="F1123" s="137"/>
      <c r="G1123" s="126"/>
      <c r="H1123" s="126"/>
      <c r="I1123" s="126"/>
      <c r="J1123" s="126"/>
      <c r="K1123" s="126"/>
      <c r="L1123" s="126"/>
      <c r="M1123" s="126"/>
      <c r="N1123" s="126"/>
      <c r="O1123" s="126"/>
      <c r="P1123" s="126"/>
      <c r="Q1123" s="126"/>
      <c r="R1123" s="126"/>
      <c r="S1123" s="126"/>
      <c r="T1123" s="126"/>
      <c r="U1123" s="299"/>
      <c r="V1123" s="298"/>
      <c r="W1123" s="298"/>
      <c r="X1123" s="298"/>
      <c r="Y1123" s="298"/>
      <c r="Z1123" s="298"/>
      <c r="AA1123" s="298"/>
      <c r="AB1123" s="298"/>
      <c r="AC1123" s="298"/>
      <c r="AD1123" s="298"/>
      <c r="AE1123" s="298"/>
      <c r="AF1123" s="298"/>
      <c r="AG1123" s="121"/>
      <c r="AH1123" s="116"/>
      <c r="AI1123" s="299"/>
      <c r="AJ1123" s="298"/>
      <c r="AK1123" s="298"/>
      <c r="AL1123" s="298"/>
      <c r="AM1123" s="298"/>
      <c r="AN1123" s="298"/>
      <c r="AO1123" s="298"/>
      <c r="AP1123" s="298"/>
      <c r="AQ1123" s="298"/>
      <c r="AR1123" s="298"/>
      <c r="AS1123" s="298"/>
      <c r="AT1123" s="298"/>
      <c r="AU1123" s="121"/>
      <c r="AV1123" s="116"/>
      <c r="AW1123" s="298"/>
      <c r="AX1123" s="298"/>
      <c r="AY1123" s="298"/>
      <c r="AZ1123" s="298"/>
      <c r="BA1123" s="298"/>
      <c r="BB1123" s="298"/>
      <c r="BC1123" s="298"/>
      <c r="BD1123" s="298"/>
      <c r="BE1123" s="298"/>
      <c r="BF1123" s="298"/>
      <c r="BG1123" s="298"/>
      <c r="BH1123" s="298"/>
      <c r="BI1123" s="121"/>
      <c r="BJ1123" s="116"/>
      <c r="BK1123" s="200"/>
      <c r="BL1123" s="129"/>
      <c r="BM1123" s="160"/>
      <c r="BN1123" s="129"/>
      <c r="BO1123" s="129"/>
      <c r="BP1123" s="129"/>
      <c r="BQ1123" s="129"/>
      <c r="BR1123" s="129"/>
      <c r="BS1123" s="129"/>
      <c r="BT1123" s="129"/>
      <c r="BU1123" s="129"/>
      <c r="BV1123" s="129"/>
      <c r="BW1123" s="129"/>
      <c r="BX1123" s="129"/>
      <c r="BY1123" s="129"/>
      <c r="BZ1123" s="129"/>
      <c r="CA1123" s="129"/>
      <c r="CB1123" s="129"/>
      <c r="CC1123" s="129"/>
      <c r="CD1123" s="129"/>
      <c r="CE1123" s="129"/>
      <c r="CF1123" s="129"/>
      <c r="CG1123" s="129"/>
      <c r="CH1123" s="129"/>
      <c r="CI1123" s="129"/>
      <c r="CJ1123" s="129"/>
      <c r="CK1123" s="129"/>
      <c r="CL1123" s="129"/>
      <c r="CM1123" s="129"/>
      <c r="CN1123" s="129"/>
      <c r="CO1123" s="129"/>
      <c r="CP1123" s="129"/>
      <c r="CQ1123" s="129"/>
      <c r="CR1123" s="129"/>
      <c r="CS1123" s="129"/>
      <c r="CT1123" s="129"/>
      <c r="CU1123" s="129"/>
      <c r="CV1123" s="129"/>
      <c r="CW1123" s="129"/>
      <c r="CX1123" s="129"/>
      <c r="CY1123" s="129"/>
      <c r="CZ1123" s="129"/>
      <c r="DA1123" s="129"/>
      <c r="DB1123" s="129"/>
      <c r="DC1123" s="129"/>
      <c r="DD1123" s="129"/>
      <c r="DE1123" s="129"/>
      <c r="DF1123" s="129"/>
      <c r="DG1123" s="129"/>
      <c r="DH1123" s="129"/>
      <c r="DI1123" s="129"/>
      <c r="DJ1123" s="129"/>
      <c r="DK1123" s="129"/>
      <c r="DL1123" s="129"/>
      <c r="DM1123" s="129"/>
      <c r="DN1123" s="129"/>
      <c r="DO1123" s="129"/>
      <c r="DP1123" s="129"/>
      <c r="DQ1123" s="129"/>
      <c r="DR1123" s="129"/>
      <c r="DS1123" s="129"/>
      <c r="DT1123" s="129"/>
      <c r="DU1123" s="129"/>
      <c r="DV1123" s="129"/>
      <c r="DW1123" s="129"/>
      <c r="DX1123" s="129"/>
      <c r="DY1123" s="129"/>
      <c r="DZ1123" s="129"/>
      <c r="EA1123" s="129"/>
      <c r="EB1123" s="129"/>
      <c r="EC1123" s="129"/>
      <c r="ED1123" s="129"/>
      <c r="EE1123" s="129"/>
      <c r="EF1123" s="129"/>
      <c r="EG1123" s="129"/>
      <c r="EH1123" s="129"/>
      <c r="EI1123" s="129"/>
      <c r="EJ1123" s="129"/>
      <c r="EK1123" s="129"/>
      <c r="EL1123" s="129"/>
      <c r="EM1123" s="129"/>
      <c r="EN1123" s="129"/>
      <c r="EO1123" s="129"/>
      <c r="EP1123" s="129"/>
      <c r="EQ1123" s="129"/>
      <c r="ER1123" s="129"/>
      <c r="ES1123" s="129"/>
      <c r="ET1123" s="129"/>
      <c r="EU1123" s="129"/>
      <c r="EV1123" s="129"/>
      <c r="EW1123" s="129"/>
    </row>
    <row r="1124" spans="1:153" ht="2.25" customHeight="1">
      <c r="A1124" s="50"/>
      <c r="B1124" s="292"/>
      <c r="C1124" s="135"/>
      <c r="D1124" s="291"/>
      <c r="E1124" s="291"/>
      <c r="F1124" s="136"/>
      <c r="G1124" s="291"/>
      <c r="H1124" s="291"/>
      <c r="I1124" s="291"/>
      <c r="J1124" s="291"/>
      <c r="K1124" s="291"/>
      <c r="L1124" s="291"/>
      <c r="M1124" s="291"/>
      <c r="N1124" s="291"/>
      <c r="O1124" s="291"/>
      <c r="P1124" s="291"/>
      <c r="Q1124" s="291"/>
      <c r="R1124" s="291"/>
      <c r="S1124" s="291"/>
      <c r="T1124" s="291"/>
      <c r="U1124" s="296"/>
      <c r="V1124" s="297"/>
      <c r="W1124" s="297"/>
      <c r="X1124" s="297"/>
      <c r="Y1124" s="297"/>
      <c r="Z1124" s="297"/>
      <c r="AA1124" s="297"/>
      <c r="AB1124" s="297"/>
      <c r="AC1124" s="297"/>
      <c r="AD1124" s="297"/>
      <c r="AE1124" s="297"/>
      <c r="AF1124" s="297"/>
      <c r="AG1124" s="117"/>
      <c r="AH1124" s="114"/>
      <c r="AI1124" s="296"/>
      <c r="AJ1124" s="297"/>
      <c r="AK1124" s="297"/>
      <c r="AL1124" s="297"/>
      <c r="AM1124" s="297"/>
      <c r="AN1124" s="297"/>
      <c r="AO1124" s="297"/>
      <c r="AP1124" s="297"/>
      <c r="AQ1124" s="297"/>
      <c r="AR1124" s="297"/>
      <c r="AS1124" s="297"/>
      <c r="AT1124" s="297"/>
      <c r="AU1124" s="117"/>
      <c r="AV1124" s="114"/>
      <c r="AW1124" s="297"/>
      <c r="AX1124" s="297"/>
      <c r="AY1124" s="297"/>
      <c r="AZ1124" s="297"/>
      <c r="BA1124" s="297"/>
      <c r="BB1124" s="297"/>
      <c r="BC1124" s="297"/>
      <c r="BD1124" s="297"/>
      <c r="BE1124" s="297"/>
      <c r="BF1124" s="297"/>
      <c r="BG1124" s="297"/>
      <c r="BH1124" s="297"/>
      <c r="BI1124" s="117"/>
      <c r="BJ1124" s="114"/>
      <c r="BK1124" s="200"/>
      <c r="BL1124" s="129"/>
      <c r="BM1124" s="160"/>
      <c r="BN1124" s="129"/>
      <c r="BO1124" s="129"/>
      <c r="BP1124" s="129"/>
      <c r="BQ1124" s="129"/>
      <c r="BR1124" s="129"/>
      <c r="BS1124" s="129"/>
      <c r="BT1124" s="129"/>
      <c r="BU1124" s="129"/>
      <c r="BV1124" s="129"/>
      <c r="BW1124" s="129"/>
      <c r="BX1124" s="129"/>
      <c r="BY1124" s="129"/>
      <c r="BZ1124" s="129"/>
      <c r="CA1124" s="129"/>
      <c r="CB1124" s="129"/>
      <c r="CC1124" s="129"/>
      <c r="CD1124" s="129"/>
      <c r="CE1124" s="129"/>
      <c r="CF1124" s="129"/>
      <c r="CG1124" s="129"/>
      <c r="CH1124" s="129"/>
      <c r="CI1124" s="129"/>
      <c r="CJ1124" s="129"/>
      <c r="CK1124" s="129"/>
      <c r="CL1124" s="129"/>
      <c r="CM1124" s="129"/>
      <c r="CN1124" s="129"/>
      <c r="CO1124" s="129"/>
      <c r="CP1124" s="129"/>
      <c r="CQ1124" s="129"/>
      <c r="CR1124" s="129"/>
      <c r="CS1124" s="129"/>
      <c r="CT1124" s="129"/>
      <c r="CU1124" s="129"/>
      <c r="CV1124" s="129"/>
      <c r="CW1124" s="129"/>
      <c r="CX1124" s="129"/>
      <c r="CY1124" s="129"/>
      <c r="CZ1124" s="129"/>
      <c r="DA1124" s="129"/>
      <c r="DB1124" s="129"/>
      <c r="DC1124" s="129"/>
      <c r="DD1124" s="129"/>
      <c r="DE1124" s="129"/>
      <c r="DF1124" s="129"/>
      <c r="DG1124" s="129"/>
      <c r="DH1124" s="129"/>
      <c r="DI1124" s="129"/>
      <c r="DJ1124" s="129"/>
      <c r="DK1124" s="129"/>
      <c r="DL1124" s="129"/>
      <c r="DM1124" s="129"/>
      <c r="DN1124" s="129"/>
      <c r="DO1124" s="129"/>
      <c r="DP1124" s="129"/>
      <c r="DQ1124" s="129"/>
      <c r="DR1124" s="129"/>
      <c r="DS1124" s="129"/>
      <c r="DT1124" s="129"/>
      <c r="DU1124" s="129"/>
      <c r="DV1124" s="129"/>
      <c r="DW1124" s="129"/>
      <c r="DX1124" s="129"/>
      <c r="DY1124" s="129"/>
      <c r="DZ1124" s="129"/>
      <c r="EA1124" s="129"/>
      <c r="EB1124" s="129"/>
      <c r="EC1124" s="129"/>
      <c r="ED1124" s="129"/>
      <c r="EE1124" s="129"/>
      <c r="EF1124" s="129"/>
      <c r="EG1124" s="129"/>
      <c r="EH1124" s="129"/>
      <c r="EI1124" s="129"/>
      <c r="EJ1124" s="129"/>
      <c r="EK1124" s="129"/>
      <c r="EL1124" s="129"/>
      <c r="EM1124" s="129"/>
      <c r="EN1124" s="129"/>
      <c r="EO1124" s="129"/>
      <c r="EP1124" s="129"/>
      <c r="EQ1124" s="129"/>
      <c r="ER1124" s="129"/>
      <c r="ES1124" s="129"/>
      <c r="ET1124" s="129"/>
      <c r="EU1124" s="129"/>
      <c r="EV1124" s="129"/>
      <c r="EW1124" s="129"/>
    </row>
    <row r="1125" spans="1:153" ht="19.5" customHeight="1">
      <c r="A1125" s="45"/>
      <c r="B1125" s="126"/>
      <c r="C1125" s="133" t="s">
        <v>6412</v>
      </c>
      <c r="D1125" s="126"/>
      <c r="E1125" s="126"/>
      <c r="F1125" s="137"/>
      <c r="G1125" s="126"/>
      <c r="H1125" s="126"/>
      <c r="I1125" s="126"/>
      <c r="J1125" s="126"/>
      <c r="K1125" s="126"/>
      <c r="L1125" s="126"/>
      <c r="M1125" s="126"/>
      <c r="N1125" s="126"/>
      <c r="O1125" s="126"/>
      <c r="P1125" s="126"/>
      <c r="Q1125" s="126"/>
      <c r="R1125" s="310" t="s">
        <v>3446</v>
      </c>
      <c r="S1125" s="310"/>
      <c r="T1125" s="311"/>
      <c r="U1125" s="294"/>
      <c r="V1125" s="312"/>
      <c r="W1125" s="313"/>
      <c r="X1125" s="313"/>
      <c r="Y1125" s="313"/>
      <c r="Z1125" s="313"/>
      <c r="AA1125" s="313"/>
      <c r="AB1125" s="313"/>
      <c r="AC1125" s="313"/>
      <c r="AD1125" s="313"/>
      <c r="AE1125" s="313"/>
      <c r="AF1125" s="314"/>
      <c r="AG1125" s="120"/>
      <c r="AH1125" s="115" t="s">
        <v>6388</v>
      </c>
      <c r="AI1125" s="118"/>
      <c r="AJ1125" s="312"/>
      <c r="AK1125" s="313"/>
      <c r="AL1125" s="313"/>
      <c r="AM1125" s="313"/>
      <c r="AN1125" s="313"/>
      <c r="AO1125" s="313"/>
      <c r="AP1125" s="313"/>
      <c r="AQ1125" s="313"/>
      <c r="AR1125" s="313"/>
      <c r="AS1125" s="313"/>
      <c r="AT1125" s="314"/>
      <c r="AU1125" s="120"/>
      <c r="AV1125" s="115" t="s">
        <v>6389</v>
      </c>
      <c r="AW1125" s="119"/>
      <c r="AX1125" s="312"/>
      <c r="AY1125" s="313"/>
      <c r="AZ1125" s="313"/>
      <c r="BA1125" s="313"/>
      <c r="BB1125" s="313"/>
      <c r="BC1125" s="313"/>
      <c r="BD1125" s="313"/>
      <c r="BE1125" s="313"/>
      <c r="BF1125" s="313"/>
      <c r="BG1125" s="313"/>
      <c r="BH1125" s="314"/>
      <c r="BI1125" s="122"/>
      <c r="BJ1125" s="115" t="s">
        <v>2</v>
      </c>
      <c r="BK1125" s="200"/>
      <c r="BL1125" s="130" t="str">
        <f>IF(BM1125&lt;&gt;"","●","")</f>
        <v/>
      </c>
      <c r="BM1125" s="132" t="str">
        <f>IF(OR(AND(OR(V1125=0,V1125=""),OR(AJ1125&gt;0,AX1125&gt;0)),AND(OR(V1125&gt;0,AX1125&gt;0),OR(AJ1125=0,AJ1125="")),AND(OR(V1125&gt;0,AJ1125&gt;0),OR(AX1125=0,AX1125=""))),"「レセプト件数」、「算定日数」、「算定回数」のいずれかが「0」か「空白」となっていますが、それ以外が1以上となっています。正しいレセプト件数・算定日数・算定回数をご記入ください。",IF(OR(V1125&gt;AJ1125,V1125&gt;AX1125),"「算定日数」あるいは「算定回数」が「レセプト件数」よりも小さくなっています。算定レセプトにおける算定日数・算定回数をご記入ください。",IF(AJ1125&gt;AX1125,"「算定回数」が「算定日数」よりも小さくなっています。算定日数における算定回数をご記入ください。","")))</f>
        <v/>
      </c>
      <c r="BN1125" s="129"/>
      <c r="BO1125" s="129"/>
      <c r="BP1125" s="129"/>
      <c r="BQ1125" s="129"/>
      <c r="BR1125" s="129"/>
      <c r="BS1125" s="129"/>
      <c r="BT1125" s="129"/>
      <c r="BU1125" s="129"/>
      <c r="BV1125" s="129"/>
      <c r="BW1125" s="129"/>
      <c r="BX1125" s="129"/>
      <c r="BY1125" s="129"/>
      <c r="BZ1125" s="129"/>
      <c r="CA1125" s="129"/>
      <c r="CB1125" s="129"/>
      <c r="CC1125" s="129"/>
      <c r="CD1125" s="129"/>
      <c r="CE1125" s="129"/>
      <c r="CF1125" s="129"/>
      <c r="CG1125" s="129"/>
      <c r="CH1125" s="129"/>
      <c r="CI1125" s="129"/>
      <c r="CJ1125" s="129"/>
      <c r="CK1125" s="129"/>
      <c r="CL1125" s="129"/>
      <c r="CM1125" s="129"/>
      <c r="CN1125" s="129"/>
      <c r="CO1125" s="129"/>
      <c r="CP1125" s="129"/>
      <c r="CQ1125" s="129"/>
      <c r="CR1125" s="129"/>
      <c r="CS1125" s="129"/>
      <c r="CT1125" s="129"/>
      <c r="CU1125" s="129"/>
      <c r="CV1125" s="131"/>
      <c r="CW1125" s="131"/>
      <c r="CX1125" s="131"/>
      <c r="CY1125" s="129"/>
      <c r="CZ1125" s="129"/>
      <c r="DA1125" s="129"/>
      <c r="DB1125" s="129"/>
      <c r="DC1125" s="129"/>
      <c r="DD1125" s="129"/>
      <c r="DE1125" s="129"/>
      <c r="DF1125" s="129"/>
      <c r="DG1125" s="129"/>
      <c r="DH1125" s="129"/>
      <c r="DI1125" s="129"/>
      <c r="DJ1125" s="129"/>
      <c r="DK1125" s="129"/>
      <c r="DL1125" s="129"/>
      <c r="DM1125" s="129"/>
      <c r="DN1125" s="129"/>
      <c r="DO1125" s="129"/>
      <c r="DP1125" s="129"/>
      <c r="DQ1125" s="129"/>
      <c r="DR1125" s="129"/>
      <c r="DS1125" s="129"/>
      <c r="DT1125" s="129"/>
      <c r="DU1125" s="129"/>
      <c r="DV1125" s="129"/>
      <c r="DW1125" s="129"/>
      <c r="DX1125" s="129"/>
      <c r="DY1125" s="129"/>
      <c r="DZ1125" s="129"/>
      <c r="EA1125" s="129"/>
      <c r="EB1125" s="129"/>
      <c r="EC1125" s="129"/>
      <c r="ED1125" s="129"/>
      <c r="EE1125" s="129"/>
      <c r="EF1125" s="129"/>
      <c r="EG1125" s="129"/>
      <c r="EH1125" s="129"/>
      <c r="EI1125" s="129"/>
      <c r="EJ1125" s="129"/>
      <c r="EK1125" s="129"/>
      <c r="EL1125" s="129"/>
      <c r="EM1125" s="129"/>
      <c r="EN1125" s="129"/>
      <c r="EO1125" s="129"/>
      <c r="EP1125" s="129"/>
      <c r="EQ1125" s="129"/>
      <c r="ER1125" s="129"/>
      <c r="ES1125" s="129"/>
      <c r="ET1125" s="129"/>
      <c r="EU1125" s="129"/>
      <c r="EV1125" s="129"/>
      <c r="EW1125" s="129"/>
    </row>
    <row r="1126" spans="1:153" ht="2.25" customHeight="1" thickBot="1">
      <c r="A1126" s="45"/>
      <c r="B1126" s="126"/>
      <c r="C1126" s="133"/>
      <c r="D1126" s="126"/>
      <c r="E1126" s="126"/>
      <c r="F1126" s="137"/>
      <c r="G1126" s="126"/>
      <c r="H1126" s="126"/>
      <c r="I1126" s="126"/>
      <c r="J1126" s="126"/>
      <c r="K1126" s="126"/>
      <c r="L1126" s="126"/>
      <c r="M1126" s="126"/>
      <c r="N1126" s="126"/>
      <c r="O1126" s="126"/>
      <c r="P1126" s="126"/>
      <c r="Q1126" s="126"/>
      <c r="R1126" s="126"/>
      <c r="S1126" s="126"/>
      <c r="T1126" s="126"/>
      <c r="U1126" s="299"/>
      <c r="V1126" s="298"/>
      <c r="W1126" s="298"/>
      <c r="X1126" s="298"/>
      <c r="Y1126" s="298"/>
      <c r="Z1126" s="298"/>
      <c r="AA1126" s="298"/>
      <c r="AB1126" s="298"/>
      <c r="AC1126" s="298"/>
      <c r="AD1126" s="298"/>
      <c r="AE1126" s="298"/>
      <c r="AF1126" s="298"/>
      <c r="AG1126" s="121"/>
      <c r="AH1126" s="116"/>
      <c r="AI1126" s="299"/>
      <c r="AJ1126" s="298"/>
      <c r="AK1126" s="298"/>
      <c r="AL1126" s="298"/>
      <c r="AM1126" s="298"/>
      <c r="AN1126" s="298"/>
      <c r="AO1126" s="298"/>
      <c r="AP1126" s="298"/>
      <c r="AQ1126" s="298"/>
      <c r="AR1126" s="298"/>
      <c r="AS1126" s="298"/>
      <c r="AT1126" s="298"/>
      <c r="AU1126" s="121"/>
      <c r="AV1126" s="116"/>
      <c r="AW1126" s="298"/>
      <c r="AX1126" s="298"/>
      <c r="AY1126" s="298"/>
      <c r="AZ1126" s="298"/>
      <c r="BA1126" s="298"/>
      <c r="BB1126" s="298"/>
      <c r="BC1126" s="298"/>
      <c r="BD1126" s="298"/>
      <c r="BE1126" s="298"/>
      <c r="BF1126" s="298"/>
      <c r="BG1126" s="298"/>
      <c r="BH1126" s="298"/>
      <c r="BI1126" s="121"/>
      <c r="BJ1126" s="116"/>
      <c r="BK1126" s="200"/>
      <c r="BL1126" s="129"/>
      <c r="BM1126" s="160"/>
      <c r="BN1126" s="129"/>
      <c r="BO1126" s="129"/>
      <c r="BP1126" s="129"/>
      <c r="BQ1126" s="129"/>
      <c r="BR1126" s="129"/>
      <c r="BS1126" s="129"/>
      <c r="BT1126" s="129"/>
      <c r="BU1126" s="129"/>
      <c r="BV1126" s="129"/>
      <c r="BW1126" s="129"/>
      <c r="BX1126" s="129"/>
      <c r="BY1126" s="129"/>
      <c r="BZ1126" s="129"/>
      <c r="CA1126" s="129"/>
      <c r="CB1126" s="129"/>
      <c r="CC1126" s="129"/>
      <c r="CD1126" s="129"/>
      <c r="CE1126" s="129"/>
      <c r="CF1126" s="129"/>
      <c r="CG1126" s="129"/>
      <c r="CH1126" s="129"/>
      <c r="CI1126" s="129"/>
      <c r="CJ1126" s="129"/>
      <c r="CK1126" s="129"/>
      <c r="CL1126" s="129"/>
      <c r="CM1126" s="129"/>
      <c r="CN1126" s="129"/>
      <c r="CO1126" s="129"/>
      <c r="CP1126" s="129"/>
      <c r="CQ1126" s="129"/>
      <c r="CR1126" s="129"/>
      <c r="CS1126" s="129"/>
      <c r="CT1126" s="129"/>
      <c r="CU1126" s="129"/>
      <c r="CV1126" s="129"/>
      <c r="CW1126" s="129"/>
      <c r="CX1126" s="129"/>
      <c r="CY1126" s="129"/>
      <c r="CZ1126" s="129"/>
      <c r="DA1126" s="129"/>
      <c r="DB1126" s="129"/>
      <c r="DC1126" s="129"/>
      <c r="DD1126" s="129"/>
      <c r="DE1126" s="129"/>
      <c r="DF1126" s="129"/>
      <c r="DG1126" s="129"/>
      <c r="DH1126" s="129"/>
      <c r="DI1126" s="129"/>
      <c r="DJ1126" s="129"/>
      <c r="DK1126" s="129"/>
      <c r="DL1126" s="129"/>
      <c r="DM1126" s="129"/>
      <c r="DN1126" s="129"/>
      <c r="DO1126" s="129"/>
      <c r="DP1126" s="129"/>
      <c r="DQ1126" s="129"/>
      <c r="DR1126" s="129"/>
      <c r="DS1126" s="129"/>
      <c r="DT1126" s="129"/>
      <c r="DU1126" s="129"/>
      <c r="DV1126" s="129"/>
      <c r="DW1126" s="129"/>
      <c r="DX1126" s="129"/>
      <c r="DY1126" s="129"/>
      <c r="DZ1126" s="129"/>
      <c r="EA1126" s="129"/>
      <c r="EB1126" s="129"/>
      <c r="EC1126" s="129"/>
      <c r="ED1126" s="129"/>
      <c r="EE1126" s="129"/>
      <c r="EF1126" s="129"/>
      <c r="EG1126" s="129"/>
      <c r="EH1126" s="129"/>
      <c r="EI1126" s="129"/>
      <c r="EJ1126" s="129"/>
      <c r="EK1126" s="129"/>
      <c r="EL1126" s="129"/>
      <c r="EM1126" s="129"/>
      <c r="EN1126" s="129"/>
      <c r="EO1126" s="129"/>
      <c r="EP1126" s="129"/>
      <c r="EQ1126" s="129"/>
      <c r="ER1126" s="129"/>
      <c r="ES1126" s="129"/>
      <c r="ET1126" s="129"/>
      <c r="EU1126" s="129"/>
      <c r="EV1126" s="129"/>
      <c r="EW1126" s="129"/>
    </row>
    <row r="1127" spans="1:153" ht="2.25" customHeight="1">
      <c r="A1127" s="50"/>
      <c r="B1127" s="292"/>
      <c r="C1127" s="135"/>
      <c r="D1127" s="291"/>
      <c r="E1127" s="291"/>
      <c r="F1127" s="136"/>
      <c r="G1127" s="291"/>
      <c r="H1127" s="291"/>
      <c r="I1127" s="291"/>
      <c r="J1127" s="291"/>
      <c r="K1127" s="291"/>
      <c r="L1127" s="291"/>
      <c r="M1127" s="291"/>
      <c r="N1127" s="291"/>
      <c r="O1127" s="291"/>
      <c r="P1127" s="291"/>
      <c r="Q1127" s="291"/>
      <c r="R1127" s="291"/>
      <c r="S1127" s="291"/>
      <c r="T1127" s="291"/>
      <c r="U1127" s="296"/>
      <c r="V1127" s="297"/>
      <c r="W1127" s="297"/>
      <c r="X1127" s="297"/>
      <c r="Y1127" s="297"/>
      <c r="Z1127" s="297"/>
      <c r="AA1127" s="297"/>
      <c r="AB1127" s="297"/>
      <c r="AC1127" s="297"/>
      <c r="AD1127" s="297"/>
      <c r="AE1127" s="297"/>
      <c r="AF1127" s="297"/>
      <c r="AG1127" s="117"/>
      <c r="AH1127" s="114"/>
      <c r="AI1127" s="296"/>
      <c r="AJ1127" s="297"/>
      <c r="AK1127" s="297"/>
      <c r="AL1127" s="297"/>
      <c r="AM1127" s="297"/>
      <c r="AN1127" s="297"/>
      <c r="AO1127" s="297"/>
      <c r="AP1127" s="297"/>
      <c r="AQ1127" s="297"/>
      <c r="AR1127" s="297"/>
      <c r="AS1127" s="297"/>
      <c r="AT1127" s="297"/>
      <c r="AU1127" s="117"/>
      <c r="AV1127" s="114"/>
      <c r="AW1127" s="297"/>
      <c r="AX1127" s="297"/>
      <c r="AY1127" s="297"/>
      <c r="AZ1127" s="297"/>
      <c r="BA1127" s="297"/>
      <c r="BB1127" s="297"/>
      <c r="BC1127" s="297"/>
      <c r="BD1127" s="297"/>
      <c r="BE1127" s="297"/>
      <c r="BF1127" s="297"/>
      <c r="BG1127" s="297"/>
      <c r="BH1127" s="297"/>
      <c r="BI1127" s="117"/>
      <c r="BJ1127" s="114"/>
      <c r="BK1127" s="200"/>
      <c r="BL1127" s="129"/>
      <c r="BM1127" s="160"/>
      <c r="BN1127" s="129"/>
      <c r="BO1127" s="129"/>
      <c r="BP1127" s="129"/>
      <c r="BQ1127" s="129"/>
      <c r="BR1127" s="129"/>
      <c r="BS1127" s="129"/>
      <c r="BT1127" s="129"/>
      <c r="BU1127" s="129"/>
      <c r="BV1127" s="129"/>
      <c r="BW1127" s="129"/>
      <c r="BX1127" s="129"/>
      <c r="BY1127" s="129"/>
      <c r="BZ1127" s="129"/>
      <c r="CA1127" s="129"/>
      <c r="CB1127" s="129"/>
      <c r="CC1127" s="129"/>
      <c r="CD1127" s="129"/>
      <c r="CE1127" s="129"/>
      <c r="CF1127" s="129"/>
      <c r="CG1127" s="129"/>
      <c r="CH1127" s="129"/>
      <c r="CI1127" s="129"/>
      <c r="CJ1127" s="129"/>
      <c r="CK1127" s="129"/>
      <c r="CL1127" s="129"/>
      <c r="CM1127" s="129"/>
      <c r="CN1127" s="129"/>
      <c r="CO1127" s="129"/>
      <c r="CP1127" s="129"/>
      <c r="CQ1127" s="129"/>
      <c r="CR1127" s="129"/>
      <c r="CS1127" s="129"/>
      <c r="CT1127" s="129"/>
      <c r="CU1127" s="129"/>
      <c r="CV1127" s="129"/>
      <c r="CW1127" s="129"/>
      <c r="CX1127" s="129"/>
      <c r="CY1127" s="129"/>
      <c r="CZ1127" s="129"/>
      <c r="DA1127" s="129"/>
      <c r="DB1127" s="129"/>
      <c r="DC1127" s="129"/>
      <c r="DD1127" s="129"/>
      <c r="DE1127" s="129"/>
      <c r="DF1127" s="129"/>
      <c r="DG1127" s="129"/>
      <c r="DH1127" s="129"/>
      <c r="DI1127" s="129"/>
      <c r="DJ1127" s="129"/>
      <c r="DK1127" s="129"/>
      <c r="DL1127" s="129"/>
      <c r="DM1127" s="129"/>
      <c r="DN1127" s="129"/>
      <c r="DO1127" s="129"/>
      <c r="DP1127" s="129"/>
      <c r="DQ1127" s="129"/>
      <c r="DR1127" s="129"/>
      <c r="DS1127" s="129"/>
      <c r="DT1127" s="129"/>
      <c r="DU1127" s="129"/>
      <c r="DV1127" s="129"/>
      <c r="DW1127" s="129"/>
      <c r="DX1127" s="129"/>
      <c r="DY1127" s="129"/>
      <c r="DZ1127" s="129"/>
      <c r="EA1127" s="129"/>
      <c r="EB1127" s="129"/>
      <c r="EC1127" s="129"/>
      <c r="ED1127" s="129"/>
      <c r="EE1127" s="129"/>
      <c r="EF1127" s="129"/>
      <c r="EG1127" s="129"/>
      <c r="EH1127" s="129"/>
      <c r="EI1127" s="129"/>
      <c r="EJ1127" s="129"/>
      <c r="EK1127" s="129"/>
      <c r="EL1127" s="129"/>
      <c r="EM1127" s="129"/>
      <c r="EN1127" s="129"/>
      <c r="EO1127" s="129"/>
      <c r="EP1127" s="129"/>
      <c r="EQ1127" s="129"/>
      <c r="ER1127" s="129"/>
      <c r="ES1127" s="129"/>
      <c r="ET1127" s="129"/>
      <c r="EU1127" s="129"/>
      <c r="EV1127" s="129"/>
      <c r="EW1127" s="129"/>
    </row>
    <row r="1128" spans="1:153" ht="19.5" customHeight="1">
      <c r="A1128" s="45"/>
      <c r="B1128" s="126"/>
      <c r="C1128" s="133" t="s">
        <v>6413</v>
      </c>
      <c r="D1128" s="126"/>
      <c r="E1128" s="126"/>
      <c r="F1128" s="137"/>
      <c r="G1128" s="126"/>
      <c r="H1128" s="126"/>
      <c r="I1128" s="126"/>
      <c r="J1128" s="126"/>
      <c r="K1128" s="126"/>
      <c r="L1128" s="126"/>
      <c r="M1128" s="126"/>
      <c r="N1128" s="126"/>
      <c r="O1128" s="126"/>
      <c r="P1128" s="126"/>
      <c r="Q1128" s="126"/>
      <c r="R1128" s="310" t="s">
        <v>3447</v>
      </c>
      <c r="S1128" s="310"/>
      <c r="T1128" s="311"/>
      <c r="U1128" s="294"/>
      <c r="V1128" s="312"/>
      <c r="W1128" s="313"/>
      <c r="X1128" s="313"/>
      <c r="Y1128" s="313"/>
      <c r="Z1128" s="313"/>
      <c r="AA1128" s="313"/>
      <c r="AB1128" s="313"/>
      <c r="AC1128" s="313"/>
      <c r="AD1128" s="313"/>
      <c r="AE1128" s="313"/>
      <c r="AF1128" s="314"/>
      <c r="AG1128" s="120"/>
      <c r="AH1128" s="115" t="s">
        <v>6388</v>
      </c>
      <c r="AI1128" s="118"/>
      <c r="AJ1128" s="312"/>
      <c r="AK1128" s="313"/>
      <c r="AL1128" s="313"/>
      <c r="AM1128" s="313"/>
      <c r="AN1128" s="313"/>
      <c r="AO1128" s="313"/>
      <c r="AP1128" s="313"/>
      <c r="AQ1128" s="313"/>
      <c r="AR1128" s="313"/>
      <c r="AS1128" s="313"/>
      <c r="AT1128" s="314"/>
      <c r="AU1128" s="120"/>
      <c r="AV1128" s="115" t="s">
        <v>6389</v>
      </c>
      <c r="AW1128" s="119"/>
      <c r="AX1128" s="312"/>
      <c r="AY1128" s="313"/>
      <c r="AZ1128" s="313"/>
      <c r="BA1128" s="313"/>
      <c r="BB1128" s="313"/>
      <c r="BC1128" s="313"/>
      <c r="BD1128" s="313"/>
      <c r="BE1128" s="313"/>
      <c r="BF1128" s="313"/>
      <c r="BG1128" s="313"/>
      <c r="BH1128" s="314"/>
      <c r="BI1128" s="122"/>
      <c r="BJ1128" s="115" t="s">
        <v>2</v>
      </c>
      <c r="BK1128" s="200"/>
      <c r="BL1128" s="130" t="str">
        <f>IF(BM1128&lt;&gt;"","●","")</f>
        <v/>
      </c>
      <c r="BM1128" s="132" t="str">
        <f>IF(OR(AND(OR(V1128=0,V1128=""),OR(AJ1128&gt;0,AX1128&gt;0)),AND(OR(V1128&gt;0,AX1128&gt;0),OR(AJ1128=0,AJ1128="")),AND(OR(V1128&gt;0,AJ1128&gt;0),OR(AX1128=0,AX1128=""))),"「レセプト件数」、「算定日数」、「算定回数」のいずれかが「0」か「空白」となっていますが、それ以外が1以上となっています。正しいレセプト件数・算定日数・算定回数をご記入ください。",IF(OR(V1128&gt;AJ1128,V1128&gt;AX1128),"「算定日数」あるいは「算定回数」が「レセプト件数」よりも小さくなっています。算定レセプトにおける算定日数・算定回数をご記入ください。",IF(AJ1128&gt;AX1128,"「算定回数」が「算定日数」よりも小さくなっています。算定日数における算定回数をご記入ください。","")))</f>
        <v/>
      </c>
      <c r="BN1128" s="129"/>
      <c r="BO1128" s="129"/>
      <c r="BP1128" s="129"/>
      <c r="BQ1128" s="129"/>
      <c r="BR1128" s="129"/>
      <c r="BS1128" s="129"/>
      <c r="BT1128" s="129"/>
      <c r="BU1128" s="129"/>
      <c r="BV1128" s="129"/>
      <c r="BW1128" s="129"/>
      <c r="BX1128" s="129"/>
      <c r="BY1128" s="129"/>
      <c r="BZ1128" s="129"/>
      <c r="CA1128" s="129"/>
      <c r="CB1128" s="129"/>
      <c r="CC1128" s="129"/>
      <c r="CD1128" s="129"/>
      <c r="CE1128" s="129"/>
      <c r="CF1128" s="129"/>
      <c r="CG1128" s="129"/>
      <c r="CH1128" s="129"/>
      <c r="CI1128" s="129"/>
      <c r="CJ1128" s="129"/>
      <c r="CK1128" s="129"/>
      <c r="CL1128" s="129"/>
      <c r="CM1128" s="129"/>
      <c r="CN1128" s="129"/>
      <c r="CO1128" s="129"/>
      <c r="CP1128" s="129"/>
      <c r="CQ1128" s="129"/>
      <c r="CR1128" s="129"/>
      <c r="CS1128" s="129"/>
      <c r="CT1128" s="129"/>
      <c r="CU1128" s="129"/>
      <c r="CV1128" s="131"/>
      <c r="CW1128" s="131"/>
      <c r="CX1128" s="131"/>
      <c r="CY1128" s="129"/>
      <c r="CZ1128" s="129"/>
      <c r="DA1128" s="129"/>
      <c r="DB1128" s="129"/>
      <c r="DC1128" s="129"/>
      <c r="DD1128" s="129"/>
      <c r="DE1128" s="129"/>
      <c r="DF1128" s="129"/>
      <c r="DG1128" s="129"/>
      <c r="DH1128" s="129"/>
      <c r="DI1128" s="129"/>
      <c r="DJ1128" s="129"/>
      <c r="DK1128" s="129"/>
      <c r="DL1128" s="129"/>
      <c r="DM1128" s="129"/>
      <c r="DN1128" s="129"/>
      <c r="DO1128" s="129"/>
      <c r="DP1128" s="129"/>
      <c r="DQ1128" s="129"/>
      <c r="DR1128" s="129"/>
      <c r="DS1128" s="129"/>
      <c r="DT1128" s="129"/>
      <c r="DU1128" s="129"/>
      <c r="DV1128" s="129"/>
      <c r="DW1128" s="129"/>
      <c r="DX1128" s="129"/>
      <c r="DY1128" s="129"/>
      <c r="DZ1128" s="129"/>
      <c r="EA1128" s="129"/>
      <c r="EB1128" s="129"/>
      <c r="EC1128" s="129"/>
      <c r="ED1128" s="129"/>
      <c r="EE1128" s="129"/>
      <c r="EF1128" s="129"/>
      <c r="EG1128" s="129"/>
      <c r="EH1128" s="129"/>
      <c r="EI1128" s="129"/>
      <c r="EJ1128" s="129"/>
      <c r="EK1128" s="129"/>
      <c r="EL1128" s="129"/>
      <c r="EM1128" s="129"/>
      <c r="EN1128" s="129"/>
      <c r="EO1128" s="129"/>
      <c r="EP1128" s="129"/>
      <c r="EQ1128" s="129"/>
      <c r="ER1128" s="129"/>
      <c r="ES1128" s="129"/>
      <c r="ET1128" s="129"/>
      <c r="EU1128" s="129"/>
      <c r="EV1128" s="129"/>
      <c r="EW1128" s="129"/>
    </row>
    <row r="1129" spans="1:153" ht="2.25" customHeight="1" thickBot="1">
      <c r="A1129" s="45"/>
      <c r="B1129" s="127"/>
      <c r="C1129" s="37"/>
      <c r="D1129" s="127"/>
      <c r="E1129" s="127"/>
      <c r="F1129" s="134"/>
      <c r="G1129" s="127"/>
      <c r="H1129" s="127"/>
      <c r="I1129" s="127"/>
      <c r="J1129" s="127"/>
      <c r="K1129" s="127"/>
      <c r="L1129" s="127"/>
      <c r="M1129" s="127"/>
      <c r="N1129" s="127"/>
      <c r="O1129" s="127"/>
      <c r="P1129" s="127"/>
      <c r="Q1129" s="127"/>
      <c r="R1129" s="127"/>
      <c r="S1129" s="127"/>
      <c r="T1129" s="128"/>
      <c r="U1129" s="299"/>
      <c r="V1129" s="298"/>
      <c r="W1129" s="298"/>
      <c r="X1129" s="298"/>
      <c r="Y1129" s="298"/>
      <c r="Z1129" s="298"/>
      <c r="AA1129" s="298"/>
      <c r="AB1129" s="298"/>
      <c r="AC1129" s="298"/>
      <c r="AD1129" s="298"/>
      <c r="AE1129" s="298"/>
      <c r="AF1129" s="298"/>
      <c r="AG1129" s="121"/>
      <c r="AH1129" s="116"/>
      <c r="AI1129" s="299"/>
      <c r="AJ1129" s="298"/>
      <c r="AK1129" s="298"/>
      <c r="AL1129" s="298"/>
      <c r="AM1129" s="298"/>
      <c r="AN1129" s="298"/>
      <c r="AO1129" s="298"/>
      <c r="AP1129" s="298"/>
      <c r="AQ1129" s="298"/>
      <c r="AR1129" s="298"/>
      <c r="AS1129" s="298"/>
      <c r="AT1129" s="298"/>
      <c r="AU1129" s="121"/>
      <c r="AV1129" s="116"/>
      <c r="AW1129" s="298"/>
      <c r="AX1129" s="298"/>
      <c r="AY1129" s="298"/>
      <c r="AZ1129" s="298"/>
      <c r="BA1129" s="298"/>
      <c r="BB1129" s="298"/>
      <c r="BC1129" s="298"/>
      <c r="BD1129" s="298"/>
      <c r="BE1129" s="298"/>
      <c r="BF1129" s="298"/>
      <c r="BG1129" s="298"/>
      <c r="BH1129" s="298"/>
      <c r="BI1129" s="121"/>
      <c r="BJ1129" s="116"/>
      <c r="BK1129" s="200"/>
      <c r="BL1129" s="129"/>
      <c r="BM1129" s="160"/>
      <c r="BN1129" s="129"/>
      <c r="BO1129" s="129"/>
      <c r="BP1129" s="129"/>
      <c r="BQ1129" s="129"/>
      <c r="BR1129" s="129"/>
      <c r="BS1129" s="129"/>
      <c r="BT1129" s="129"/>
      <c r="BU1129" s="129"/>
      <c r="BV1129" s="129"/>
      <c r="BW1129" s="129"/>
      <c r="BX1129" s="129"/>
      <c r="BY1129" s="129"/>
      <c r="BZ1129" s="129"/>
      <c r="CA1129" s="129"/>
      <c r="CB1129" s="129"/>
      <c r="CC1129" s="129"/>
      <c r="CD1129" s="129"/>
      <c r="CE1129" s="129"/>
      <c r="CF1129" s="129"/>
      <c r="CG1129" s="129"/>
      <c r="CH1129" s="129"/>
      <c r="CI1129" s="129"/>
      <c r="CJ1129" s="129"/>
      <c r="CK1129" s="129"/>
      <c r="CL1129" s="129"/>
      <c r="CM1129" s="129"/>
      <c r="CN1129" s="129"/>
      <c r="CO1129" s="129"/>
      <c r="CP1129" s="129"/>
      <c r="CQ1129" s="129"/>
      <c r="CR1129" s="129"/>
      <c r="CS1129" s="129"/>
      <c r="CT1129" s="129"/>
      <c r="CU1129" s="129"/>
      <c r="CV1129" s="129"/>
      <c r="CW1129" s="129"/>
      <c r="CX1129" s="129"/>
      <c r="CY1129" s="129"/>
      <c r="CZ1129" s="129"/>
      <c r="DA1129" s="129"/>
      <c r="DB1129" s="129"/>
      <c r="DC1129" s="129"/>
      <c r="DD1129" s="129"/>
      <c r="DE1129" s="129"/>
      <c r="DF1129" s="129"/>
      <c r="DG1129" s="129"/>
      <c r="DH1129" s="129"/>
      <c r="DI1129" s="129"/>
      <c r="DJ1129" s="129"/>
      <c r="DK1129" s="129"/>
      <c r="DL1129" s="129"/>
      <c r="DM1129" s="129"/>
      <c r="DN1129" s="129"/>
      <c r="DO1129" s="129"/>
      <c r="DP1129" s="129"/>
      <c r="DQ1129" s="129"/>
      <c r="DR1129" s="129"/>
      <c r="DS1129" s="129"/>
      <c r="DT1129" s="129"/>
      <c r="DU1129" s="129"/>
      <c r="DV1129" s="129"/>
      <c r="DW1129" s="129"/>
      <c r="DX1129" s="129"/>
      <c r="DY1129" s="129"/>
      <c r="DZ1129" s="129"/>
      <c r="EA1129" s="129"/>
      <c r="EB1129" s="129"/>
      <c r="EC1129" s="129"/>
      <c r="ED1129" s="129"/>
      <c r="EE1129" s="129"/>
      <c r="EF1129" s="129"/>
      <c r="EG1129" s="129"/>
      <c r="EH1129" s="129"/>
      <c r="EI1129" s="129"/>
      <c r="EJ1129" s="129"/>
      <c r="EK1129" s="129"/>
      <c r="EL1129" s="129"/>
      <c r="EM1129" s="129"/>
      <c r="EN1129" s="129"/>
      <c r="EO1129" s="129"/>
      <c r="EP1129" s="129"/>
      <c r="EQ1129" s="129"/>
      <c r="ER1129" s="129"/>
      <c r="ES1129" s="129"/>
      <c r="ET1129" s="129"/>
      <c r="EU1129" s="129"/>
      <c r="EV1129" s="129"/>
      <c r="EW1129" s="129"/>
    </row>
    <row r="1130" spans="1:153" ht="2.25" customHeight="1">
      <c r="A1130" s="50"/>
      <c r="B1130" s="291"/>
      <c r="C1130" s="291"/>
      <c r="D1130" s="291"/>
      <c r="E1130" s="291"/>
      <c r="F1130" s="136"/>
      <c r="G1130" s="291"/>
      <c r="H1130" s="291"/>
      <c r="I1130" s="291"/>
      <c r="J1130" s="291"/>
      <c r="K1130" s="291"/>
      <c r="L1130" s="291"/>
      <c r="M1130" s="291"/>
      <c r="N1130" s="291"/>
      <c r="O1130" s="291"/>
      <c r="P1130" s="291"/>
      <c r="Q1130" s="291"/>
      <c r="R1130" s="291"/>
      <c r="S1130" s="291"/>
      <c r="T1130" s="291"/>
      <c r="U1130" s="296"/>
      <c r="V1130" s="297"/>
      <c r="W1130" s="297"/>
      <c r="X1130" s="297"/>
      <c r="Y1130" s="297"/>
      <c r="Z1130" s="297"/>
      <c r="AA1130" s="297"/>
      <c r="AB1130" s="297"/>
      <c r="AC1130" s="297"/>
      <c r="AD1130" s="297"/>
      <c r="AE1130" s="297"/>
      <c r="AF1130" s="297"/>
      <c r="AG1130" s="117"/>
      <c r="AH1130" s="114"/>
      <c r="AI1130" s="296"/>
      <c r="AJ1130" s="297"/>
      <c r="AK1130" s="297"/>
      <c r="AL1130" s="297"/>
      <c r="AM1130" s="297"/>
      <c r="AN1130" s="297"/>
      <c r="AO1130" s="297"/>
      <c r="AP1130" s="297"/>
      <c r="AQ1130" s="297"/>
      <c r="AR1130" s="297"/>
      <c r="AS1130" s="297"/>
      <c r="AT1130" s="297"/>
      <c r="AU1130" s="117"/>
      <c r="AV1130" s="114"/>
      <c r="AW1130" s="297"/>
      <c r="AX1130" s="297"/>
      <c r="AY1130" s="297"/>
      <c r="AZ1130" s="297"/>
      <c r="BA1130" s="297"/>
      <c r="BB1130" s="297"/>
      <c r="BC1130" s="297"/>
      <c r="BD1130" s="297"/>
      <c r="BE1130" s="297"/>
      <c r="BF1130" s="297"/>
      <c r="BG1130" s="297"/>
      <c r="BH1130" s="297"/>
      <c r="BI1130" s="117"/>
      <c r="BJ1130" s="114"/>
      <c r="BK1130" s="200"/>
      <c r="BL1130" s="129"/>
      <c r="BM1130" s="160"/>
      <c r="BN1130" s="129"/>
      <c r="BO1130" s="129"/>
      <c r="BP1130" s="129"/>
      <c r="BQ1130" s="129"/>
      <c r="BR1130" s="129"/>
      <c r="BS1130" s="129"/>
      <c r="BT1130" s="129"/>
      <c r="BU1130" s="129"/>
      <c r="BV1130" s="129"/>
      <c r="BW1130" s="129"/>
      <c r="BX1130" s="129"/>
      <c r="BY1130" s="129"/>
      <c r="BZ1130" s="129"/>
      <c r="CA1130" s="129"/>
      <c r="CB1130" s="129"/>
      <c r="CC1130" s="129"/>
      <c r="CD1130" s="129"/>
      <c r="CE1130" s="129"/>
      <c r="CF1130" s="129"/>
      <c r="CG1130" s="129"/>
      <c r="CH1130" s="129"/>
      <c r="CI1130" s="129"/>
      <c r="CJ1130" s="129"/>
      <c r="CK1130" s="129"/>
      <c r="CL1130" s="129"/>
      <c r="CM1130" s="129"/>
      <c r="CN1130" s="129"/>
      <c r="CO1130" s="129"/>
      <c r="CP1130" s="129"/>
      <c r="CQ1130" s="129"/>
      <c r="CR1130" s="129"/>
      <c r="CS1130" s="129"/>
      <c r="CT1130" s="129"/>
      <c r="CU1130" s="129"/>
      <c r="CV1130" s="129"/>
      <c r="CW1130" s="129"/>
      <c r="CX1130" s="129"/>
      <c r="CY1130" s="129"/>
      <c r="CZ1130" s="129"/>
      <c r="DA1130" s="129"/>
      <c r="DB1130" s="129"/>
      <c r="DC1130" s="129"/>
      <c r="DD1130" s="129"/>
      <c r="DE1130" s="129"/>
      <c r="DF1130" s="129"/>
      <c r="DG1130" s="129"/>
      <c r="DH1130" s="129"/>
      <c r="DI1130" s="129"/>
      <c r="DJ1130" s="129"/>
      <c r="DK1130" s="129"/>
      <c r="DL1130" s="129"/>
      <c r="DM1130" s="129"/>
      <c r="DN1130" s="129"/>
      <c r="DO1130" s="129"/>
      <c r="DP1130" s="129"/>
      <c r="DQ1130" s="129"/>
      <c r="DR1130" s="129"/>
      <c r="DS1130" s="129"/>
      <c r="DT1130" s="129"/>
      <c r="DU1130" s="129"/>
      <c r="DV1130" s="129"/>
      <c r="DW1130" s="129"/>
      <c r="DX1130" s="129"/>
      <c r="DY1130" s="129"/>
      <c r="DZ1130" s="129"/>
      <c r="EA1130" s="129"/>
      <c r="EB1130" s="129"/>
      <c r="EC1130" s="129"/>
      <c r="ED1130" s="129"/>
      <c r="EE1130" s="129"/>
      <c r="EF1130" s="129"/>
      <c r="EG1130" s="129"/>
      <c r="EH1130" s="129"/>
      <c r="EI1130" s="129"/>
      <c r="EJ1130" s="129"/>
      <c r="EK1130" s="129"/>
      <c r="EL1130" s="129"/>
      <c r="EM1130" s="129"/>
      <c r="EN1130" s="129"/>
      <c r="EO1130" s="129"/>
      <c r="EP1130" s="129"/>
      <c r="EQ1130" s="129"/>
      <c r="ER1130" s="129"/>
      <c r="ES1130" s="129"/>
      <c r="ET1130" s="129"/>
      <c r="EU1130" s="129"/>
      <c r="EV1130" s="129"/>
      <c r="EW1130" s="129"/>
    </row>
    <row r="1131" spans="1:153" ht="19.5" customHeight="1">
      <c r="A1131" s="45"/>
      <c r="B1131" s="126" t="s">
        <v>1124</v>
      </c>
      <c r="C1131" s="126"/>
      <c r="D1131" s="126"/>
      <c r="E1131" s="126"/>
      <c r="F1131" s="137"/>
      <c r="G1131" s="126"/>
      <c r="H1131" s="126"/>
      <c r="I1131" s="126"/>
      <c r="J1131" s="126"/>
      <c r="K1131" s="126"/>
      <c r="L1131" s="126"/>
      <c r="M1131" s="126"/>
      <c r="N1131" s="126"/>
      <c r="O1131" s="126"/>
      <c r="P1131" s="126"/>
      <c r="Q1131" s="126"/>
      <c r="R1131" s="310" t="s">
        <v>3448</v>
      </c>
      <c r="S1131" s="310"/>
      <c r="T1131" s="311"/>
      <c r="U1131" s="294"/>
      <c r="V1131" s="312"/>
      <c r="W1131" s="313"/>
      <c r="X1131" s="313"/>
      <c r="Y1131" s="313"/>
      <c r="Z1131" s="313"/>
      <c r="AA1131" s="313"/>
      <c r="AB1131" s="313"/>
      <c r="AC1131" s="313"/>
      <c r="AD1131" s="313"/>
      <c r="AE1131" s="313"/>
      <c r="AF1131" s="314"/>
      <c r="AG1131" s="120"/>
      <c r="AH1131" s="115" t="s">
        <v>6388</v>
      </c>
      <c r="AI1131" s="118"/>
      <c r="AJ1131" s="312"/>
      <c r="AK1131" s="313"/>
      <c r="AL1131" s="313"/>
      <c r="AM1131" s="313"/>
      <c r="AN1131" s="313"/>
      <c r="AO1131" s="313"/>
      <c r="AP1131" s="313"/>
      <c r="AQ1131" s="313"/>
      <c r="AR1131" s="313"/>
      <c r="AS1131" s="313"/>
      <c r="AT1131" s="314"/>
      <c r="AU1131" s="120"/>
      <c r="AV1131" s="115" t="s">
        <v>6389</v>
      </c>
      <c r="AW1131" s="119"/>
      <c r="AX1131" s="312"/>
      <c r="AY1131" s="313"/>
      <c r="AZ1131" s="313"/>
      <c r="BA1131" s="313"/>
      <c r="BB1131" s="313"/>
      <c r="BC1131" s="313"/>
      <c r="BD1131" s="313"/>
      <c r="BE1131" s="313"/>
      <c r="BF1131" s="313"/>
      <c r="BG1131" s="313"/>
      <c r="BH1131" s="314"/>
      <c r="BI1131" s="122"/>
      <c r="BJ1131" s="115" t="s">
        <v>2</v>
      </c>
      <c r="BK1131" s="200"/>
      <c r="BL1131" s="130" t="str">
        <f>IF(BM1131&lt;&gt;"","●","")</f>
        <v/>
      </c>
      <c r="BM1131" s="132" t="str">
        <f>IF(OR(AND(OR(V1131=0,V1131=""),OR(AJ1131&gt;0,AX1131&gt;0,V1134+V1137+V1140&gt;0,AJ1134+AJ1137+AJ1140&gt;0,AX1134+AX1137+AX1140&gt;0)),AND(OR(V1131&gt;0,AX1131&gt;0,V1134+V1137+V1140&gt;0,AJ1134+AJ1137+AJ1140&gt;0,AX1134+AX1137+AX1140&gt;0),OR(AJ1131=0,AJ1131="")),AND(OR(V1131&gt;0,AJ1131&gt;0,V1134+V1137+V1140&gt;0,AJ1134+AJ1137+AJ1140&gt;0,AX1134+AX1137+AX1140&gt;0),AX1131=0,AX1131&lt;&gt;"")),"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1131&gt;AJ1131,V1131&gt;AX1131),"「算定日数」あるいは「算定回数」が「レセプト件数」よりも小さくなっています。算定レセプトにおける算定日数・算定回数をご記入ください。",IF(AJ1131&gt;AX1131,"「算定回数」が「算定日数」よりも小さくなっています。算定日数における算定回数をご記入ください。",IF(COUNTIF(BL1134:BL1141,"●")&gt;0,"内訳の項目に記入内容の見直しが必要な欄があります。メッセージの内容をご確認のうえ、適宜、ご修正ください。",IF(AX1131&lt;&gt;AX1134+AX1137+AX1140,"当該項目の「算定回数」と、内訳の「算定回数」の合計が一致していません。正しい算定回数をご記入ください。",IF(OR(AJ1131&lt;AJ1134,AJ1131&lt;AJ1137,AJ1131&lt;AJ1140,AJ1131&gt;AJ1134+AJ1137+AJ1140),"当該項目の「算定日数」が、内訳の個別の項目の数値を下回っているか、内訳の合計よりも大きくなっています。正しい算定日数をご記入ください。",IF(OR(V1131&lt;V1134,V1131&lt;V1137,V1131&lt;V1140,V1131&gt;V1134+V1137+V1140),"当該項目の「レセプト件数」が、内訳の個別の項目の数値を下回っているか、内訳の合計よりも大きくなっています。正しいレセプト件数をご記入ください。","")))))))</f>
        <v/>
      </c>
      <c r="BN1131" s="129"/>
      <c r="BO1131" s="129"/>
      <c r="BP1131" s="129"/>
      <c r="BQ1131" s="129"/>
      <c r="BR1131" s="129"/>
      <c r="BS1131" s="129"/>
      <c r="BT1131" s="129"/>
      <c r="BU1131" s="129"/>
      <c r="BV1131" s="129"/>
      <c r="BW1131" s="129"/>
      <c r="BX1131" s="129"/>
      <c r="BY1131" s="129"/>
      <c r="BZ1131" s="129"/>
      <c r="CA1131" s="129"/>
      <c r="CB1131" s="129"/>
      <c r="CC1131" s="129"/>
      <c r="CD1131" s="129"/>
      <c r="CE1131" s="129"/>
      <c r="CF1131" s="129"/>
      <c r="CG1131" s="129"/>
      <c r="CH1131" s="129"/>
      <c r="CI1131" s="129"/>
      <c r="CJ1131" s="129"/>
      <c r="CK1131" s="129"/>
      <c r="CL1131" s="129"/>
      <c r="CM1131" s="129"/>
      <c r="CN1131" s="129"/>
      <c r="CO1131" s="129"/>
      <c r="CP1131" s="129"/>
      <c r="CQ1131" s="129"/>
      <c r="CR1131" s="129"/>
      <c r="CS1131" s="129"/>
      <c r="CT1131" s="129"/>
      <c r="CU1131" s="129"/>
      <c r="CV1131" s="131"/>
      <c r="CW1131" s="131"/>
      <c r="CX1131" s="131"/>
      <c r="CY1131" s="129"/>
      <c r="CZ1131" s="129"/>
      <c r="DA1131" s="129"/>
      <c r="DB1131" s="129"/>
      <c r="DC1131" s="129"/>
      <c r="DD1131" s="129"/>
      <c r="DE1131" s="129"/>
      <c r="DF1131" s="129"/>
      <c r="DG1131" s="129"/>
      <c r="DH1131" s="129"/>
      <c r="DI1131" s="129"/>
      <c r="DJ1131" s="129"/>
      <c r="DK1131" s="129"/>
      <c r="DL1131" s="129"/>
      <c r="DM1131" s="129"/>
      <c r="DN1131" s="129"/>
      <c r="DO1131" s="129"/>
      <c r="DP1131" s="129"/>
      <c r="DQ1131" s="129"/>
      <c r="DR1131" s="129"/>
      <c r="DS1131" s="129"/>
      <c r="DT1131" s="129"/>
      <c r="DU1131" s="129"/>
      <c r="DV1131" s="129"/>
      <c r="DW1131" s="129"/>
      <c r="DX1131" s="129"/>
      <c r="DY1131" s="129"/>
      <c r="DZ1131" s="129"/>
      <c r="EA1131" s="129"/>
      <c r="EB1131" s="129"/>
      <c r="EC1131" s="129"/>
      <c r="ED1131" s="129"/>
      <c r="EE1131" s="129"/>
      <c r="EF1131" s="129"/>
      <c r="EG1131" s="129"/>
      <c r="EH1131" s="129"/>
      <c r="EI1131" s="129"/>
      <c r="EJ1131" s="129"/>
      <c r="EK1131" s="129"/>
      <c r="EL1131" s="129"/>
      <c r="EM1131" s="129"/>
      <c r="EN1131" s="129"/>
      <c r="EO1131" s="129"/>
      <c r="EP1131" s="129"/>
      <c r="EQ1131" s="129"/>
      <c r="ER1131" s="129"/>
      <c r="ES1131" s="129"/>
      <c r="ET1131" s="129"/>
      <c r="EU1131" s="129"/>
      <c r="EV1131" s="129"/>
      <c r="EW1131" s="129"/>
    </row>
    <row r="1132" spans="1:153" ht="2.25" customHeight="1" thickBot="1">
      <c r="A1132" s="45"/>
      <c r="B1132" s="126"/>
      <c r="C1132" s="126"/>
      <c r="D1132" s="126"/>
      <c r="E1132" s="126"/>
      <c r="F1132" s="137"/>
      <c r="G1132" s="126"/>
      <c r="H1132" s="126"/>
      <c r="I1132" s="126"/>
      <c r="J1132" s="126"/>
      <c r="K1132" s="126"/>
      <c r="L1132" s="126"/>
      <c r="M1132" s="126"/>
      <c r="N1132" s="126"/>
      <c r="O1132" s="126"/>
      <c r="P1132" s="126"/>
      <c r="Q1132" s="126"/>
      <c r="R1132" s="126"/>
      <c r="S1132" s="126"/>
      <c r="T1132" s="126"/>
      <c r="U1132" s="299"/>
      <c r="V1132" s="298"/>
      <c r="W1132" s="298"/>
      <c r="X1132" s="298"/>
      <c r="Y1132" s="298"/>
      <c r="Z1132" s="298"/>
      <c r="AA1132" s="298"/>
      <c r="AB1132" s="298"/>
      <c r="AC1132" s="298"/>
      <c r="AD1132" s="298"/>
      <c r="AE1132" s="298"/>
      <c r="AF1132" s="298"/>
      <c r="AG1132" s="121"/>
      <c r="AH1132" s="116"/>
      <c r="AI1132" s="299"/>
      <c r="AJ1132" s="298"/>
      <c r="AK1132" s="298"/>
      <c r="AL1132" s="298"/>
      <c r="AM1132" s="298"/>
      <c r="AN1132" s="298"/>
      <c r="AO1132" s="298"/>
      <c r="AP1132" s="298"/>
      <c r="AQ1132" s="298"/>
      <c r="AR1132" s="298"/>
      <c r="AS1132" s="298"/>
      <c r="AT1132" s="298"/>
      <c r="AU1132" s="121"/>
      <c r="AV1132" s="116"/>
      <c r="AW1132" s="298"/>
      <c r="AX1132" s="298"/>
      <c r="AY1132" s="298"/>
      <c r="AZ1132" s="298"/>
      <c r="BA1132" s="298"/>
      <c r="BB1132" s="298"/>
      <c r="BC1132" s="298"/>
      <c r="BD1132" s="298"/>
      <c r="BE1132" s="298"/>
      <c r="BF1132" s="298"/>
      <c r="BG1132" s="298"/>
      <c r="BH1132" s="298"/>
      <c r="BI1132" s="121"/>
      <c r="BJ1132" s="116"/>
      <c r="BK1132" s="200"/>
      <c r="BL1132" s="129"/>
      <c r="BM1132" s="160"/>
      <c r="BN1132" s="129"/>
      <c r="BO1132" s="129"/>
      <c r="BP1132" s="129"/>
      <c r="BQ1132" s="129"/>
      <c r="BR1132" s="129"/>
      <c r="BS1132" s="129"/>
      <c r="BT1132" s="129"/>
      <c r="BU1132" s="129"/>
      <c r="BV1132" s="129"/>
      <c r="BW1132" s="129"/>
      <c r="BX1132" s="129"/>
      <c r="BY1132" s="129"/>
      <c r="BZ1132" s="129"/>
      <c r="CA1132" s="129"/>
      <c r="CB1132" s="129"/>
      <c r="CC1132" s="129"/>
      <c r="CD1132" s="129"/>
      <c r="CE1132" s="129"/>
      <c r="CF1132" s="129"/>
      <c r="CG1132" s="129"/>
      <c r="CH1132" s="129"/>
      <c r="CI1132" s="129"/>
      <c r="CJ1132" s="129"/>
      <c r="CK1132" s="129"/>
      <c r="CL1132" s="129"/>
      <c r="CM1132" s="129"/>
      <c r="CN1132" s="129"/>
      <c r="CO1132" s="129"/>
      <c r="CP1132" s="129"/>
      <c r="CQ1132" s="129"/>
      <c r="CR1132" s="129"/>
      <c r="CS1132" s="129"/>
      <c r="CT1132" s="129"/>
      <c r="CU1132" s="129"/>
      <c r="CV1132" s="129"/>
      <c r="CW1132" s="129"/>
      <c r="CX1132" s="129"/>
      <c r="CY1132" s="129"/>
      <c r="CZ1132" s="129"/>
      <c r="DA1132" s="129"/>
      <c r="DB1132" s="129"/>
      <c r="DC1132" s="129"/>
      <c r="DD1132" s="129"/>
      <c r="DE1132" s="129"/>
      <c r="DF1132" s="129"/>
      <c r="DG1132" s="129"/>
      <c r="DH1132" s="129"/>
      <c r="DI1132" s="129"/>
      <c r="DJ1132" s="129"/>
      <c r="DK1132" s="129"/>
      <c r="DL1132" s="129"/>
      <c r="DM1132" s="129"/>
      <c r="DN1132" s="129"/>
      <c r="DO1132" s="129"/>
      <c r="DP1132" s="129"/>
      <c r="DQ1132" s="129"/>
      <c r="DR1132" s="129"/>
      <c r="DS1132" s="129"/>
      <c r="DT1132" s="129"/>
      <c r="DU1132" s="129"/>
      <c r="DV1132" s="129"/>
      <c r="DW1132" s="129"/>
      <c r="DX1132" s="129"/>
      <c r="DY1132" s="129"/>
      <c r="DZ1132" s="129"/>
      <c r="EA1132" s="129"/>
      <c r="EB1132" s="129"/>
      <c r="EC1132" s="129"/>
      <c r="ED1132" s="129"/>
      <c r="EE1132" s="129"/>
      <c r="EF1132" s="129"/>
      <c r="EG1132" s="129"/>
      <c r="EH1132" s="129"/>
      <c r="EI1132" s="129"/>
      <c r="EJ1132" s="129"/>
      <c r="EK1132" s="129"/>
      <c r="EL1132" s="129"/>
      <c r="EM1132" s="129"/>
      <c r="EN1132" s="129"/>
      <c r="EO1132" s="129"/>
      <c r="EP1132" s="129"/>
      <c r="EQ1132" s="129"/>
      <c r="ER1132" s="129"/>
      <c r="ES1132" s="129"/>
      <c r="ET1132" s="129"/>
      <c r="EU1132" s="129"/>
      <c r="EV1132" s="129"/>
      <c r="EW1132" s="129"/>
    </row>
    <row r="1133" spans="1:153" ht="2.25" customHeight="1">
      <c r="A1133" s="50"/>
      <c r="B1133" s="292"/>
      <c r="C1133" s="135"/>
      <c r="D1133" s="291"/>
      <c r="E1133" s="291"/>
      <c r="F1133" s="136"/>
      <c r="G1133" s="291"/>
      <c r="H1133" s="291"/>
      <c r="I1133" s="291"/>
      <c r="J1133" s="291"/>
      <c r="K1133" s="291"/>
      <c r="L1133" s="291"/>
      <c r="M1133" s="291"/>
      <c r="N1133" s="291"/>
      <c r="O1133" s="291"/>
      <c r="P1133" s="291"/>
      <c r="Q1133" s="291"/>
      <c r="R1133" s="291"/>
      <c r="S1133" s="291"/>
      <c r="T1133" s="291"/>
      <c r="U1133" s="296"/>
      <c r="V1133" s="297"/>
      <c r="W1133" s="297"/>
      <c r="X1133" s="297"/>
      <c r="Y1133" s="297"/>
      <c r="Z1133" s="297"/>
      <c r="AA1133" s="297"/>
      <c r="AB1133" s="297"/>
      <c r="AC1133" s="297"/>
      <c r="AD1133" s="297"/>
      <c r="AE1133" s="297"/>
      <c r="AF1133" s="297"/>
      <c r="AG1133" s="117"/>
      <c r="AH1133" s="114"/>
      <c r="AI1133" s="296"/>
      <c r="AJ1133" s="297"/>
      <c r="AK1133" s="297"/>
      <c r="AL1133" s="297"/>
      <c r="AM1133" s="297"/>
      <c r="AN1133" s="297"/>
      <c r="AO1133" s="297"/>
      <c r="AP1133" s="297"/>
      <c r="AQ1133" s="297"/>
      <c r="AR1133" s="297"/>
      <c r="AS1133" s="297"/>
      <c r="AT1133" s="297"/>
      <c r="AU1133" s="117"/>
      <c r="AV1133" s="114"/>
      <c r="AW1133" s="297"/>
      <c r="AX1133" s="297"/>
      <c r="AY1133" s="297"/>
      <c r="AZ1133" s="297"/>
      <c r="BA1133" s="297"/>
      <c r="BB1133" s="297"/>
      <c r="BC1133" s="297"/>
      <c r="BD1133" s="297"/>
      <c r="BE1133" s="297"/>
      <c r="BF1133" s="297"/>
      <c r="BG1133" s="297"/>
      <c r="BH1133" s="297"/>
      <c r="BI1133" s="117"/>
      <c r="BJ1133" s="114"/>
      <c r="BK1133" s="200"/>
      <c r="BL1133" s="129"/>
      <c r="BM1133" s="160"/>
      <c r="BN1133" s="129"/>
      <c r="BO1133" s="129"/>
      <c r="BP1133" s="129"/>
      <c r="BQ1133" s="129"/>
      <c r="BR1133" s="129"/>
      <c r="BS1133" s="129"/>
      <c r="BT1133" s="129"/>
      <c r="BU1133" s="129"/>
      <c r="BV1133" s="129"/>
      <c r="BW1133" s="129"/>
      <c r="BX1133" s="129"/>
      <c r="BY1133" s="129"/>
      <c r="BZ1133" s="129"/>
      <c r="CA1133" s="129"/>
      <c r="CB1133" s="129"/>
      <c r="CC1133" s="129"/>
      <c r="CD1133" s="129"/>
      <c r="CE1133" s="129"/>
      <c r="CF1133" s="129"/>
      <c r="CG1133" s="129"/>
      <c r="CH1133" s="129"/>
      <c r="CI1133" s="129"/>
      <c r="CJ1133" s="129"/>
      <c r="CK1133" s="129"/>
      <c r="CL1133" s="129"/>
      <c r="CM1133" s="129"/>
      <c r="CN1133" s="129"/>
      <c r="CO1133" s="129"/>
      <c r="CP1133" s="129"/>
      <c r="CQ1133" s="129"/>
      <c r="CR1133" s="129"/>
      <c r="CS1133" s="129"/>
      <c r="CT1133" s="129"/>
      <c r="CU1133" s="129"/>
      <c r="CV1133" s="129"/>
      <c r="CW1133" s="129"/>
      <c r="CX1133" s="129"/>
      <c r="CY1133" s="129"/>
      <c r="CZ1133" s="129"/>
      <c r="DA1133" s="129"/>
      <c r="DB1133" s="129"/>
      <c r="DC1133" s="129"/>
      <c r="DD1133" s="129"/>
      <c r="DE1133" s="129"/>
      <c r="DF1133" s="129"/>
      <c r="DG1133" s="129"/>
      <c r="DH1133" s="129"/>
      <c r="DI1133" s="129"/>
      <c r="DJ1133" s="129"/>
      <c r="DK1133" s="129"/>
      <c r="DL1133" s="129"/>
      <c r="DM1133" s="129"/>
      <c r="DN1133" s="129"/>
      <c r="DO1133" s="129"/>
      <c r="DP1133" s="129"/>
      <c r="DQ1133" s="129"/>
      <c r="DR1133" s="129"/>
      <c r="DS1133" s="129"/>
      <c r="DT1133" s="129"/>
      <c r="DU1133" s="129"/>
      <c r="DV1133" s="129"/>
      <c r="DW1133" s="129"/>
      <c r="DX1133" s="129"/>
      <c r="DY1133" s="129"/>
      <c r="DZ1133" s="129"/>
      <c r="EA1133" s="129"/>
      <c r="EB1133" s="129"/>
      <c r="EC1133" s="129"/>
      <c r="ED1133" s="129"/>
      <c r="EE1133" s="129"/>
      <c r="EF1133" s="129"/>
      <c r="EG1133" s="129"/>
      <c r="EH1133" s="129"/>
      <c r="EI1133" s="129"/>
      <c r="EJ1133" s="129"/>
      <c r="EK1133" s="129"/>
      <c r="EL1133" s="129"/>
      <c r="EM1133" s="129"/>
      <c r="EN1133" s="129"/>
      <c r="EO1133" s="129"/>
      <c r="EP1133" s="129"/>
      <c r="EQ1133" s="129"/>
      <c r="ER1133" s="129"/>
      <c r="ES1133" s="129"/>
      <c r="ET1133" s="129"/>
      <c r="EU1133" s="129"/>
      <c r="EV1133" s="129"/>
      <c r="EW1133" s="129"/>
    </row>
    <row r="1134" spans="1:153" ht="19.5" customHeight="1">
      <c r="A1134" s="45"/>
      <c r="B1134" s="133"/>
      <c r="C1134" s="133" t="s">
        <v>6414</v>
      </c>
      <c r="D1134" s="126"/>
      <c r="E1134" s="126"/>
      <c r="F1134" s="137"/>
      <c r="G1134" s="126"/>
      <c r="H1134" s="126"/>
      <c r="I1134" s="126"/>
      <c r="J1134" s="126"/>
      <c r="K1134" s="126"/>
      <c r="L1134" s="126"/>
      <c r="M1134" s="126"/>
      <c r="N1134" s="126"/>
      <c r="O1134" s="126"/>
      <c r="P1134" s="126"/>
      <c r="Q1134" s="126"/>
      <c r="R1134" s="310" t="s">
        <v>3449</v>
      </c>
      <c r="S1134" s="310"/>
      <c r="T1134" s="311"/>
      <c r="U1134" s="294"/>
      <c r="V1134" s="312"/>
      <c r="W1134" s="313"/>
      <c r="X1134" s="313"/>
      <c r="Y1134" s="313"/>
      <c r="Z1134" s="313"/>
      <c r="AA1134" s="313"/>
      <c r="AB1134" s="313"/>
      <c r="AC1134" s="313"/>
      <c r="AD1134" s="313"/>
      <c r="AE1134" s="313"/>
      <c r="AF1134" s="314"/>
      <c r="AG1134" s="120"/>
      <c r="AH1134" s="115" t="s">
        <v>6388</v>
      </c>
      <c r="AI1134" s="118"/>
      <c r="AJ1134" s="312"/>
      <c r="AK1134" s="313"/>
      <c r="AL1134" s="313"/>
      <c r="AM1134" s="313"/>
      <c r="AN1134" s="313"/>
      <c r="AO1134" s="313"/>
      <c r="AP1134" s="313"/>
      <c r="AQ1134" s="313"/>
      <c r="AR1134" s="313"/>
      <c r="AS1134" s="313"/>
      <c r="AT1134" s="314"/>
      <c r="AU1134" s="120"/>
      <c r="AV1134" s="115" t="s">
        <v>6389</v>
      </c>
      <c r="AW1134" s="119"/>
      <c r="AX1134" s="312"/>
      <c r="AY1134" s="313"/>
      <c r="AZ1134" s="313"/>
      <c r="BA1134" s="313"/>
      <c r="BB1134" s="313"/>
      <c r="BC1134" s="313"/>
      <c r="BD1134" s="313"/>
      <c r="BE1134" s="313"/>
      <c r="BF1134" s="313"/>
      <c r="BG1134" s="313"/>
      <c r="BH1134" s="314"/>
      <c r="BI1134" s="122"/>
      <c r="BJ1134" s="115" t="s">
        <v>2</v>
      </c>
      <c r="BK1134" s="200"/>
      <c r="BL1134" s="130" t="str">
        <f>IF(BM1134&lt;&gt;"","●","")</f>
        <v/>
      </c>
      <c r="BM1134" s="132" t="str">
        <f>IF(OR(AND(OR(V1134=0,V1134=""),OR(AJ1134&gt;0,AX1134&gt;0)),AND(OR(V1134&gt;0,AX1134&gt;0),OR(AJ1134=0,AJ1134="")),AND(OR(V1134&gt;0,AJ1134&gt;0),OR(AX1134=0,AX1134=""))),"「レセプト件数」、「算定日数」、「算定回数」のいずれかが「0」か「空白」となっていますが、それ以外が1以上となっています。正しいレセプト件数・算定日数・算定回数をご記入ください。",IF(OR(V1134&gt;AJ1134,V1134&gt;AX1134),"「算定日数」あるいは「算定回数」が「レセプト件数」よりも小さくなっています。算定レセプトにおける算定日数・算定回数をご記入ください。",IF(AJ1134&gt;AX1134,"「算定回数」が「算定日数」よりも小さくなっています。算定日数における算定回数をご記入ください。","")))</f>
        <v/>
      </c>
      <c r="BN1134" s="129"/>
      <c r="BO1134" s="129"/>
      <c r="BP1134" s="129"/>
      <c r="BQ1134" s="129"/>
      <c r="BR1134" s="129"/>
      <c r="BS1134" s="129"/>
      <c r="BT1134" s="129"/>
      <c r="BU1134" s="129"/>
      <c r="BV1134" s="129"/>
      <c r="BW1134" s="129"/>
      <c r="BX1134" s="129"/>
      <c r="BY1134" s="129"/>
      <c r="BZ1134" s="129"/>
      <c r="CA1134" s="129"/>
      <c r="CB1134" s="129"/>
      <c r="CC1134" s="129"/>
      <c r="CD1134" s="129"/>
      <c r="CE1134" s="129"/>
      <c r="CF1134" s="129"/>
      <c r="CG1134" s="129"/>
      <c r="CH1134" s="129"/>
      <c r="CI1134" s="129"/>
      <c r="CJ1134" s="129"/>
      <c r="CK1134" s="129"/>
      <c r="CL1134" s="129"/>
      <c r="CM1134" s="129"/>
      <c r="CN1134" s="129"/>
      <c r="CO1134" s="129"/>
      <c r="CP1134" s="129"/>
      <c r="CQ1134" s="129"/>
      <c r="CR1134" s="129"/>
      <c r="CS1134" s="129"/>
      <c r="CT1134" s="129"/>
      <c r="CU1134" s="129"/>
      <c r="CV1134" s="131"/>
      <c r="CW1134" s="131"/>
      <c r="CX1134" s="131"/>
      <c r="CY1134" s="129"/>
      <c r="CZ1134" s="129"/>
      <c r="DA1134" s="129"/>
      <c r="DB1134" s="129"/>
      <c r="DC1134" s="129"/>
      <c r="DD1134" s="129"/>
      <c r="DE1134" s="129"/>
      <c r="DF1134" s="129"/>
      <c r="DG1134" s="129"/>
      <c r="DH1134" s="129"/>
      <c r="DI1134" s="129"/>
      <c r="DJ1134" s="129"/>
      <c r="DK1134" s="129"/>
      <c r="DL1134" s="129"/>
      <c r="DM1134" s="129"/>
      <c r="DN1134" s="129"/>
      <c r="DO1134" s="129"/>
      <c r="DP1134" s="129"/>
      <c r="DQ1134" s="129"/>
      <c r="DR1134" s="129"/>
      <c r="DS1134" s="129"/>
      <c r="DT1134" s="129"/>
      <c r="DU1134" s="129"/>
      <c r="DV1134" s="129"/>
      <c r="DW1134" s="129"/>
      <c r="DX1134" s="129"/>
      <c r="DY1134" s="129"/>
      <c r="DZ1134" s="129"/>
      <c r="EA1134" s="129"/>
      <c r="EB1134" s="129"/>
      <c r="EC1134" s="129"/>
      <c r="ED1134" s="129"/>
      <c r="EE1134" s="129"/>
      <c r="EF1134" s="129"/>
      <c r="EG1134" s="129"/>
      <c r="EH1134" s="129"/>
      <c r="EI1134" s="129"/>
      <c r="EJ1134" s="129"/>
      <c r="EK1134" s="129"/>
      <c r="EL1134" s="129"/>
      <c r="EM1134" s="129"/>
      <c r="EN1134" s="129"/>
      <c r="EO1134" s="129"/>
      <c r="EP1134" s="129"/>
      <c r="EQ1134" s="129"/>
      <c r="ER1134" s="129"/>
      <c r="ES1134" s="129"/>
      <c r="ET1134" s="129"/>
      <c r="EU1134" s="129"/>
      <c r="EV1134" s="129"/>
      <c r="EW1134" s="129"/>
    </row>
    <row r="1135" spans="1:153" ht="2.25" customHeight="1" thickBot="1">
      <c r="A1135" s="45"/>
      <c r="B1135" s="133"/>
      <c r="C1135" s="133"/>
      <c r="D1135" s="126"/>
      <c r="E1135" s="126"/>
      <c r="F1135" s="137"/>
      <c r="G1135" s="126"/>
      <c r="H1135" s="126"/>
      <c r="I1135" s="126"/>
      <c r="J1135" s="126"/>
      <c r="K1135" s="126"/>
      <c r="L1135" s="126"/>
      <c r="M1135" s="126"/>
      <c r="N1135" s="126"/>
      <c r="O1135" s="126"/>
      <c r="P1135" s="126"/>
      <c r="Q1135" s="126"/>
      <c r="R1135" s="126"/>
      <c r="S1135" s="126"/>
      <c r="T1135" s="126"/>
      <c r="U1135" s="299"/>
      <c r="V1135" s="298"/>
      <c r="W1135" s="298"/>
      <c r="X1135" s="298"/>
      <c r="Y1135" s="298"/>
      <c r="Z1135" s="298"/>
      <c r="AA1135" s="298"/>
      <c r="AB1135" s="298"/>
      <c r="AC1135" s="298"/>
      <c r="AD1135" s="298"/>
      <c r="AE1135" s="298"/>
      <c r="AF1135" s="298"/>
      <c r="AG1135" s="121"/>
      <c r="AH1135" s="116"/>
      <c r="AI1135" s="299"/>
      <c r="AJ1135" s="298"/>
      <c r="AK1135" s="298"/>
      <c r="AL1135" s="298"/>
      <c r="AM1135" s="298"/>
      <c r="AN1135" s="298"/>
      <c r="AO1135" s="298"/>
      <c r="AP1135" s="298"/>
      <c r="AQ1135" s="298"/>
      <c r="AR1135" s="298"/>
      <c r="AS1135" s="298"/>
      <c r="AT1135" s="298"/>
      <c r="AU1135" s="121"/>
      <c r="AV1135" s="116"/>
      <c r="AW1135" s="298"/>
      <c r="AX1135" s="298"/>
      <c r="AY1135" s="298"/>
      <c r="AZ1135" s="298"/>
      <c r="BA1135" s="298"/>
      <c r="BB1135" s="298"/>
      <c r="BC1135" s="298"/>
      <c r="BD1135" s="298"/>
      <c r="BE1135" s="298"/>
      <c r="BF1135" s="298"/>
      <c r="BG1135" s="298"/>
      <c r="BH1135" s="298"/>
      <c r="BI1135" s="121"/>
      <c r="BJ1135" s="116"/>
      <c r="BK1135" s="200"/>
      <c r="BL1135" s="129"/>
      <c r="BM1135" s="160"/>
      <c r="BN1135" s="129"/>
      <c r="BO1135" s="129"/>
      <c r="BP1135" s="129"/>
      <c r="BQ1135" s="129"/>
      <c r="BR1135" s="129"/>
      <c r="BS1135" s="129"/>
      <c r="BT1135" s="129"/>
      <c r="BU1135" s="129"/>
      <c r="BV1135" s="129"/>
      <c r="BW1135" s="129"/>
      <c r="BX1135" s="129"/>
      <c r="BY1135" s="129"/>
      <c r="BZ1135" s="129"/>
      <c r="CA1135" s="129"/>
      <c r="CB1135" s="129"/>
      <c r="CC1135" s="129"/>
      <c r="CD1135" s="129"/>
      <c r="CE1135" s="129"/>
      <c r="CF1135" s="129"/>
      <c r="CG1135" s="129"/>
      <c r="CH1135" s="129"/>
      <c r="CI1135" s="129"/>
      <c r="CJ1135" s="129"/>
      <c r="CK1135" s="129"/>
      <c r="CL1135" s="129"/>
      <c r="CM1135" s="129"/>
      <c r="CN1135" s="129"/>
      <c r="CO1135" s="129"/>
      <c r="CP1135" s="129"/>
      <c r="CQ1135" s="129"/>
      <c r="CR1135" s="129"/>
      <c r="CS1135" s="129"/>
      <c r="CT1135" s="129"/>
      <c r="CU1135" s="129"/>
      <c r="CV1135" s="129"/>
      <c r="CW1135" s="129"/>
      <c r="CX1135" s="129"/>
      <c r="CY1135" s="129"/>
      <c r="CZ1135" s="129"/>
      <c r="DA1135" s="129"/>
      <c r="DB1135" s="129"/>
      <c r="DC1135" s="129"/>
      <c r="DD1135" s="129"/>
      <c r="DE1135" s="129"/>
      <c r="DF1135" s="129"/>
      <c r="DG1135" s="129"/>
      <c r="DH1135" s="129"/>
      <c r="DI1135" s="129"/>
      <c r="DJ1135" s="129"/>
      <c r="DK1135" s="129"/>
      <c r="DL1135" s="129"/>
      <c r="DM1135" s="129"/>
      <c r="DN1135" s="129"/>
      <c r="DO1135" s="129"/>
      <c r="DP1135" s="129"/>
      <c r="DQ1135" s="129"/>
      <c r="DR1135" s="129"/>
      <c r="DS1135" s="129"/>
      <c r="DT1135" s="129"/>
      <c r="DU1135" s="129"/>
      <c r="DV1135" s="129"/>
      <c r="DW1135" s="129"/>
      <c r="DX1135" s="129"/>
      <c r="DY1135" s="129"/>
      <c r="DZ1135" s="129"/>
      <c r="EA1135" s="129"/>
      <c r="EB1135" s="129"/>
      <c r="EC1135" s="129"/>
      <c r="ED1135" s="129"/>
      <c r="EE1135" s="129"/>
      <c r="EF1135" s="129"/>
      <c r="EG1135" s="129"/>
      <c r="EH1135" s="129"/>
      <c r="EI1135" s="129"/>
      <c r="EJ1135" s="129"/>
      <c r="EK1135" s="129"/>
      <c r="EL1135" s="129"/>
      <c r="EM1135" s="129"/>
      <c r="EN1135" s="129"/>
      <c r="EO1135" s="129"/>
      <c r="EP1135" s="129"/>
      <c r="EQ1135" s="129"/>
      <c r="ER1135" s="129"/>
      <c r="ES1135" s="129"/>
      <c r="ET1135" s="129"/>
      <c r="EU1135" s="129"/>
      <c r="EV1135" s="129"/>
      <c r="EW1135" s="129"/>
    </row>
    <row r="1136" spans="1:153" ht="2.25" customHeight="1">
      <c r="A1136" s="50"/>
      <c r="B1136" s="292"/>
      <c r="C1136" s="135"/>
      <c r="D1136" s="291"/>
      <c r="E1136" s="291"/>
      <c r="F1136" s="136"/>
      <c r="G1136" s="291"/>
      <c r="H1136" s="291"/>
      <c r="I1136" s="291"/>
      <c r="J1136" s="291"/>
      <c r="K1136" s="291"/>
      <c r="L1136" s="291"/>
      <c r="M1136" s="291"/>
      <c r="N1136" s="291"/>
      <c r="O1136" s="291"/>
      <c r="P1136" s="291"/>
      <c r="Q1136" s="291"/>
      <c r="R1136" s="291"/>
      <c r="S1136" s="291"/>
      <c r="T1136" s="291"/>
      <c r="U1136" s="296"/>
      <c r="V1136" s="297"/>
      <c r="W1136" s="297"/>
      <c r="X1136" s="297"/>
      <c r="Y1136" s="297"/>
      <c r="Z1136" s="297"/>
      <c r="AA1136" s="297"/>
      <c r="AB1136" s="297"/>
      <c r="AC1136" s="297"/>
      <c r="AD1136" s="297"/>
      <c r="AE1136" s="297"/>
      <c r="AF1136" s="297"/>
      <c r="AG1136" s="117"/>
      <c r="AH1136" s="114"/>
      <c r="AI1136" s="296"/>
      <c r="AJ1136" s="297"/>
      <c r="AK1136" s="297"/>
      <c r="AL1136" s="297"/>
      <c r="AM1136" s="297"/>
      <c r="AN1136" s="297"/>
      <c r="AO1136" s="297"/>
      <c r="AP1136" s="297"/>
      <c r="AQ1136" s="297"/>
      <c r="AR1136" s="297"/>
      <c r="AS1136" s="297"/>
      <c r="AT1136" s="297"/>
      <c r="AU1136" s="117"/>
      <c r="AV1136" s="114"/>
      <c r="AW1136" s="297"/>
      <c r="AX1136" s="297"/>
      <c r="AY1136" s="297"/>
      <c r="AZ1136" s="297"/>
      <c r="BA1136" s="297"/>
      <c r="BB1136" s="297"/>
      <c r="BC1136" s="297"/>
      <c r="BD1136" s="297"/>
      <c r="BE1136" s="297"/>
      <c r="BF1136" s="297"/>
      <c r="BG1136" s="297"/>
      <c r="BH1136" s="297"/>
      <c r="BI1136" s="117"/>
      <c r="BJ1136" s="114"/>
      <c r="BK1136" s="200"/>
      <c r="BL1136" s="129"/>
      <c r="BM1136" s="160"/>
      <c r="BN1136" s="129"/>
      <c r="BO1136" s="129"/>
      <c r="BP1136" s="129"/>
      <c r="BQ1136" s="129"/>
      <c r="BR1136" s="129"/>
      <c r="BS1136" s="129"/>
      <c r="BT1136" s="129"/>
      <c r="BU1136" s="129"/>
      <c r="BV1136" s="129"/>
      <c r="BW1136" s="129"/>
      <c r="BX1136" s="129"/>
      <c r="BY1136" s="129"/>
      <c r="BZ1136" s="129"/>
      <c r="CA1136" s="129"/>
      <c r="CB1136" s="129"/>
      <c r="CC1136" s="129"/>
      <c r="CD1136" s="129"/>
      <c r="CE1136" s="129"/>
      <c r="CF1136" s="129"/>
      <c r="CG1136" s="129"/>
      <c r="CH1136" s="129"/>
      <c r="CI1136" s="129"/>
      <c r="CJ1136" s="129"/>
      <c r="CK1136" s="129"/>
      <c r="CL1136" s="129"/>
      <c r="CM1136" s="129"/>
      <c r="CN1136" s="129"/>
      <c r="CO1136" s="129"/>
      <c r="CP1136" s="129"/>
      <c r="CQ1136" s="129"/>
      <c r="CR1136" s="129"/>
      <c r="CS1136" s="129"/>
      <c r="CT1136" s="129"/>
      <c r="CU1136" s="129"/>
      <c r="CV1136" s="129"/>
      <c r="CW1136" s="129"/>
      <c r="CX1136" s="129"/>
      <c r="CY1136" s="129"/>
      <c r="CZ1136" s="129"/>
      <c r="DA1136" s="129"/>
      <c r="DB1136" s="129"/>
      <c r="DC1136" s="129"/>
      <c r="DD1136" s="129"/>
      <c r="DE1136" s="129"/>
      <c r="DF1136" s="129"/>
      <c r="DG1136" s="129"/>
      <c r="DH1136" s="129"/>
      <c r="DI1136" s="129"/>
      <c r="DJ1136" s="129"/>
      <c r="DK1136" s="129"/>
      <c r="DL1136" s="129"/>
      <c r="DM1136" s="129"/>
      <c r="DN1136" s="129"/>
      <c r="DO1136" s="129"/>
      <c r="DP1136" s="129"/>
      <c r="DQ1136" s="129"/>
      <c r="DR1136" s="129"/>
      <c r="DS1136" s="129"/>
      <c r="DT1136" s="129"/>
      <c r="DU1136" s="129"/>
      <c r="DV1136" s="129"/>
      <c r="DW1136" s="129"/>
      <c r="DX1136" s="129"/>
      <c r="DY1136" s="129"/>
      <c r="DZ1136" s="129"/>
      <c r="EA1136" s="129"/>
      <c r="EB1136" s="129"/>
      <c r="EC1136" s="129"/>
      <c r="ED1136" s="129"/>
      <c r="EE1136" s="129"/>
      <c r="EF1136" s="129"/>
      <c r="EG1136" s="129"/>
      <c r="EH1136" s="129"/>
      <c r="EI1136" s="129"/>
      <c r="EJ1136" s="129"/>
      <c r="EK1136" s="129"/>
      <c r="EL1136" s="129"/>
      <c r="EM1136" s="129"/>
      <c r="EN1136" s="129"/>
      <c r="EO1136" s="129"/>
      <c r="EP1136" s="129"/>
      <c r="EQ1136" s="129"/>
      <c r="ER1136" s="129"/>
      <c r="ES1136" s="129"/>
      <c r="ET1136" s="129"/>
      <c r="EU1136" s="129"/>
      <c r="EV1136" s="129"/>
      <c r="EW1136" s="129"/>
    </row>
    <row r="1137" spans="1:153" ht="19.5" customHeight="1">
      <c r="A1137" s="45"/>
      <c r="B1137" s="126"/>
      <c r="C1137" s="133" t="s">
        <v>6415</v>
      </c>
      <c r="D1137" s="126"/>
      <c r="E1137" s="126"/>
      <c r="F1137" s="137"/>
      <c r="G1137" s="126"/>
      <c r="H1137" s="126"/>
      <c r="I1137" s="126"/>
      <c r="J1137" s="126"/>
      <c r="K1137" s="126"/>
      <c r="L1137" s="126"/>
      <c r="M1137" s="126"/>
      <c r="N1137" s="126"/>
      <c r="O1137" s="126"/>
      <c r="P1137" s="126"/>
      <c r="Q1137" s="126"/>
      <c r="R1137" s="310" t="s">
        <v>3450</v>
      </c>
      <c r="S1137" s="310"/>
      <c r="T1137" s="311"/>
      <c r="U1137" s="294"/>
      <c r="V1137" s="312"/>
      <c r="W1137" s="313"/>
      <c r="X1137" s="313"/>
      <c r="Y1137" s="313"/>
      <c r="Z1137" s="313"/>
      <c r="AA1137" s="313"/>
      <c r="AB1137" s="313"/>
      <c r="AC1137" s="313"/>
      <c r="AD1137" s="313"/>
      <c r="AE1137" s="313"/>
      <c r="AF1137" s="314"/>
      <c r="AG1137" s="120"/>
      <c r="AH1137" s="115" t="s">
        <v>6388</v>
      </c>
      <c r="AI1137" s="118"/>
      <c r="AJ1137" s="312"/>
      <c r="AK1137" s="313"/>
      <c r="AL1137" s="313"/>
      <c r="AM1137" s="313"/>
      <c r="AN1137" s="313"/>
      <c r="AO1137" s="313"/>
      <c r="AP1137" s="313"/>
      <c r="AQ1137" s="313"/>
      <c r="AR1137" s="313"/>
      <c r="AS1137" s="313"/>
      <c r="AT1137" s="314"/>
      <c r="AU1137" s="120"/>
      <c r="AV1137" s="115" t="s">
        <v>6389</v>
      </c>
      <c r="AW1137" s="119"/>
      <c r="AX1137" s="312"/>
      <c r="AY1137" s="313"/>
      <c r="AZ1137" s="313"/>
      <c r="BA1137" s="313"/>
      <c r="BB1137" s="313"/>
      <c r="BC1137" s="313"/>
      <c r="BD1137" s="313"/>
      <c r="BE1137" s="313"/>
      <c r="BF1137" s="313"/>
      <c r="BG1137" s="313"/>
      <c r="BH1137" s="314"/>
      <c r="BI1137" s="122"/>
      <c r="BJ1137" s="115" t="s">
        <v>2</v>
      </c>
      <c r="BK1137" s="200"/>
      <c r="BL1137" s="130" t="str">
        <f>IF(BM1137&lt;&gt;"","●","")</f>
        <v/>
      </c>
      <c r="BM1137" s="132" t="str">
        <f>IF(OR(AND(OR(V1137=0,V1137=""),OR(AJ1137&gt;0,AX1137&gt;0)),AND(OR(V1137&gt;0,AX1137&gt;0),OR(AJ1137=0,AJ1137="")),AND(OR(V1137&gt;0,AJ1137&gt;0),OR(AX1137=0,AX1137=""))),"「レセプト件数」、「算定日数」、「算定回数」のいずれかが「0」か「空白」となっていますが、それ以外が1以上となっています。正しいレセプト件数・算定日数・算定回数をご記入ください。",IF(OR(V1137&gt;AJ1137,V1137&gt;AX1137),"「算定日数」あるいは「算定回数」が「レセプト件数」よりも小さくなっています。算定レセプトにおける算定日数・算定回数をご記入ください。",IF(AJ1137&gt;AX1137,"「算定回数」が「算定日数」よりも小さくなっています。算定日数における算定回数をご記入ください。","")))</f>
        <v/>
      </c>
      <c r="BN1137" s="129"/>
      <c r="BO1137" s="129"/>
      <c r="BP1137" s="129"/>
      <c r="BQ1137" s="129"/>
      <c r="BR1137" s="129"/>
      <c r="BS1137" s="129"/>
      <c r="BT1137" s="129"/>
      <c r="BU1137" s="129"/>
      <c r="BV1137" s="129"/>
      <c r="BW1137" s="129"/>
      <c r="BX1137" s="129"/>
      <c r="BY1137" s="129"/>
      <c r="BZ1137" s="129"/>
      <c r="CA1137" s="129"/>
      <c r="CB1137" s="129"/>
      <c r="CC1137" s="129"/>
      <c r="CD1137" s="129"/>
      <c r="CE1137" s="129"/>
      <c r="CF1137" s="129"/>
      <c r="CG1137" s="129"/>
      <c r="CH1137" s="129"/>
      <c r="CI1137" s="129"/>
      <c r="CJ1137" s="129"/>
      <c r="CK1137" s="129"/>
      <c r="CL1137" s="129"/>
      <c r="CM1137" s="129"/>
      <c r="CN1137" s="129"/>
      <c r="CO1137" s="129"/>
      <c r="CP1137" s="129"/>
      <c r="CQ1137" s="129"/>
      <c r="CR1137" s="129"/>
      <c r="CS1137" s="129"/>
      <c r="CT1137" s="129"/>
      <c r="CU1137" s="129"/>
      <c r="CV1137" s="131"/>
      <c r="CW1137" s="131"/>
      <c r="CX1137" s="131"/>
      <c r="CY1137" s="129"/>
      <c r="CZ1137" s="129"/>
      <c r="DA1137" s="129"/>
      <c r="DB1137" s="129"/>
      <c r="DC1137" s="129"/>
      <c r="DD1137" s="129"/>
      <c r="DE1137" s="129"/>
      <c r="DF1137" s="129"/>
      <c r="DG1137" s="129"/>
      <c r="DH1137" s="129"/>
      <c r="DI1137" s="129"/>
      <c r="DJ1137" s="129"/>
      <c r="DK1137" s="129"/>
      <c r="DL1137" s="129"/>
      <c r="DM1137" s="129"/>
      <c r="DN1137" s="129"/>
      <c r="DO1137" s="129"/>
      <c r="DP1137" s="129"/>
      <c r="DQ1137" s="129"/>
      <c r="DR1137" s="129"/>
      <c r="DS1137" s="129"/>
      <c r="DT1137" s="129"/>
      <c r="DU1137" s="129"/>
      <c r="DV1137" s="129"/>
      <c r="DW1137" s="129"/>
      <c r="DX1137" s="129"/>
      <c r="DY1137" s="129"/>
      <c r="DZ1137" s="129"/>
      <c r="EA1137" s="129"/>
      <c r="EB1137" s="129"/>
      <c r="EC1137" s="129"/>
      <c r="ED1137" s="129"/>
      <c r="EE1137" s="129"/>
      <c r="EF1137" s="129"/>
      <c r="EG1137" s="129"/>
      <c r="EH1137" s="129"/>
      <c r="EI1137" s="129"/>
      <c r="EJ1137" s="129"/>
      <c r="EK1137" s="129"/>
      <c r="EL1137" s="129"/>
      <c r="EM1137" s="129"/>
      <c r="EN1137" s="129"/>
      <c r="EO1137" s="129"/>
      <c r="EP1137" s="129"/>
      <c r="EQ1137" s="129"/>
      <c r="ER1137" s="129"/>
      <c r="ES1137" s="129"/>
      <c r="ET1137" s="129"/>
      <c r="EU1137" s="129"/>
      <c r="EV1137" s="129"/>
      <c r="EW1137" s="129"/>
    </row>
    <row r="1138" spans="1:153" ht="2.25" customHeight="1" thickBot="1">
      <c r="A1138" s="45"/>
      <c r="B1138" s="126"/>
      <c r="C1138" s="133"/>
      <c r="D1138" s="126"/>
      <c r="E1138" s="126"/>
      <c r="F1138" s="137"/>
      <c r="G1138" s="126"/>
      <c r="H1138" s="126"/>
      <c r="I1138" s="126"/>
      <c r="J1138" s="126"/>
      <c r="K1138" s="126"/>
      <c r="L1138" s="126"/>
      <c r="M1138" s="126"/>
      <c r="N1138" s="126"/>
      <c r="O1138" s="126"/>
      <c r="P1138" s="126"/>
      <c r="Q1138" s="126"/>
      <c r="R1138" s="126"/>
      <c r="S1138" s="126"/>
      <c r="T1138" s="126"/>
      <c r="U1138" s="299"/>
      <c r="V1138" s="298"/>
      <c r="W1138" s="298"/>
      <c r="X1138" s="298"/>
      <c r="Y1138" s="298"/>
      <c r="Z1138" s="298"/>
      <c r="AA1138" s="298"/>
      <c r="AB1138" s="298"/>
      <c r="AC1138" s="298"/>
      <c r="AD1138" s="298"/>
      <c r="AE1138" s="298"/>
      <c r="AF1138" s="298"/>
      <c r="AG1138" s="121"/>
      <c r="AH1138" s="116"/>
      <c r="AI1138" s="299"/>
      <c r="AJ1138" s="298"/>
      <c r="AK1138" s="298"/>
      <c r="AL1138" s="298"/>
      <c r="AM1138" s="298"/>
      <c r="AN1138" s="298"/>
      <c r="AO1138" s="298"/>
      <c r="AP1138" s="298"/>
      <c r="AQ1138" s="298"/>
      <c r="AR1138" s="298"/>
      <c r="AS1138" s="298"/>
      <c r="AT1138" s="298"/>
      <c r="AU1138" s="121"/>
      <c r="AV1138" s="116"/>
      <c r="AW1138" s="298"/>
      <c r="AX1138" s="298"/>
      <c r="AY1138" s="298"/>
      <c r="AZ1138" s="298"/>
      <c r="BA1138" s="298"/>
      <c r="BB1138" s="298"/>
      <c r="BC1138" s="298"/>
      <c r="BD1138" s="298"/>
      <c r="BE1138" s="298"/>
      <c r="BF1138" s="298"/>
      <c r="BG1138" s="298"/>
      <c r="BH1138" s="298"/>
      <c r="BI1138" s="121"/>
      <c r="BJ1138" s="116"/>
      <c r="BK1138" s="200"/>
      <c r="BL1138" s="129"/>
      <c r="BM1138" s="160"/>
      <c r="BN1138" s="129"/>
      <c r="BO1138" s="129"/>
      <c r="BP1138" s="129"/>
      <c r="BQ1138" s="129"/>
      <c r="BR1138" s="129"/>
      <c r="BS1138" s="129"/>
      <c r="BT1138" s="129"/>
      <c r="BU1138" s="129"/>
      <c r="BV1138" s="129"/>
      <c r="BW1138" s="129"/>
      <c r="BX1138" s="129"/>
      <c r="BY1138" s="129"/>
      <c r="BZ1138" s="129"/>
      <c r="CA1138" s="129"/>
      <c r="CB1138" s="129"/>
      <c r="CC1138" s="129"/>
      <c r="CD1138" s="129"/>
      <c r="CE1138" s="129"/>
      <c r="CF1138" s="129"/>
      <c r="CG1138" s="129"/>
      <c r="CH1138" s="129"/>
      <c r="CI1138" s="129"/>
      <c r="CJ1138" s="129"/>
      <c r="CK1138" s="129"/>
      <c r="CL1138" s="129"/>
      <c r="CM1138" s="129"/>
      <c r="CN1138" s="129"/>
      <c r="CO1138" s="129"/>
      <c r="CP1138" s="129"/>
      <c r="CQ1138" s="129"/>
      <c r="CR1138" s="129"/>
      <c r="CS1138" s="129"/>
      <c r="CT1138" s="129"/>
      <c r="CU1138" s="129"/>
      <c r="CV1138" s="129"/>
      <c r="CW1138" s="129"/>
      <c r="CX1138" s="129"/>
      <c r="CY1138" s="129"/>
      <c r="CZ1138" s="129"/>
      <c r="DA1138" s="129"/>
      <c r="DB1138" s="129"/>
      <c r="DC1138" s="129"/>
      <c r="DD1138" s="129"/>
      <c r="DE1138" s="129"/>
      <c r="DF1138" s="129"/>
      <c r="DG1138" s="129"/>
      <c r="DH1138" s="129"/>
      <c r="DI1138" s="129"/>
      <c r="DJ1138" s="129"/>
      <c r="DK1138" s="129"/>
      <c r="DL1138" s="129"/>
      <c r="DM1138" s="129"/>
      <c r="DN1138" s="129"/>
      <c r="DO1138" s="129"/>
      <c r="DP1138" s="129"/>
      <c r="DQ1138" s="129"/>
      <c r="DR1138" s="129"/>
      <c r="DS1138" s="129"/>
      <c r="DT1138" s="129"/>
      <c r="DU1138" s="129"/>
      <c r="DV1138" s="129"/>
      <c r="DW1138" s="129"/>
      <c r="DX1138" s="129"/>
      <c r="DY1138" s="129"/>
      <c r="DZ1138" s="129"/>
      <c r="EA1138" s="129"/>
      <c r="EB1138" s="129"/>
      <c r="EC1138" s="129"/>
      <c r="ED1138" s="129"/>
      <c r="EE1138" s="129"/>
      <c r="EF1138" s="129"/>
      <c r="EG1138" s="129"/>
      <c r="EH1138" s="129"/>
      <c r="EI1138" s="129"/>
      <c r="EJ1138" s="129"/>
      <c r="EK1138" s="129"/>
      <c r="EL1138" s="129"/>
      <c r="EM1138" s="129"/>
      <c r="EN1138" s="129"/>
      <c r="EO1138" s="129"/>
      <c r="EP1138" s="129"/>
      <c r="EQ1138" s="129"/>
      <c r="ER1138" s="129"/>
      <c r="ES1138" s="129"/>
      <c r="ET1138" s="129"/>
      <c r="EU1138" s="129"/>
      <c r="EV1138" s="129"/>
      <c r="EW1138" s="129"/>
    </row>
    <row r="1139" spans="1:153" ht="2.25" customHeight="1">
      <c r="A1139" s="50"/>
      <c r="B1139" s="292"/>
      <c r="C1139" s="135"/>
      <c r="D1139" s="291"/>
      <c r="E1139" s="291"/>
      <c r="F1139" s="136"/>
      <c r="G1139" s="291"/>
      <c r="H1139" s="291"/>
      <c r="I1139" s="291"/>
      <c r="J1139" s="291"/>
      <c r="K1139" s="291"/>
      <c r="L1139" s="291"/>
      <c r="M1139" s="291"/>
      <c r="N1139" s="291"/>
      <c r="O1139" s="291"/>
      <c r="P1139" s="291"/>
      <c r="Q1139" s="291"/>
      <c r="R1139" s="291"/>
      <c r="S1139" s="291"/>
      <c r="T1139" s="291"/>
      <c r="U1139" s="296"/>
      <c r="V1139" s="297"/>
      <c r="W1139" s="297"/>
      <c r="X1139" s="297"/>
      <c r="Y1139" s="297"/>
      <c r="Z1139" s="297"/>
      <c r="AA1139" s="297"/>
      <c r="AB1139" s="297"/>
      <c r="AC1139" s="297"/>
      <c r="AD1139" s="297"/>
      <c r="AE1139" s="297"/>
      <c r="AF1139" s="297"/>
      <c r="AG1139" s="117"/>
      <c r="AH1139" s="114"/>
      <c r="AI1139" s="296"/>
      <c r="AJ1139" s="297"/>
      <c r="AK1139" s="297"/>
      <c r="AL1139" s="297"/>
      <c r="AM1139" s="297"/>
      <c r="AN1139" s="297"/>
      <c r="AO1139" s="297"/>
      <c r="AP1139" s="297"/>
      <c r="AQ1139" s="297"/>
      <c r="AR1139" s="297"/>
      <c r="AS1139" s="297"/>
      <c r="AT1139" s="297"/>
      <c r="AU1139" s="117"/>
      <c r="AV1139" s="114"/>
      <c r="AW1139" s="297"/>
      <c r="AX1139" s="297"/>
      <c r="AY1139" s="297"/>
      <c r="AZ1139" s="297"/>
      <c r="BA1139" s="297"/>
      <c r="BB1139" s="297"/>
      <c r="BC1139" s="297"/>
      <c r="BD1139" s="297"/>
      <c r="BE1139" s="297"/>
      <c r="BF1139" s="297"/>
      <c r="BG1139" s="297"/>
      <c r="BH1139" s="297"/>
      <c r="BI1139" s="117"/>
      <c r="BJ1139" s="114"/>
      <c r="BK1139" s="200"/>
      <c r="BL1139" s="129"/>
      <c r="BM1139" s="160"/>
      <c r="BN1139" s="129"/>
      <c r="BO1139" s="129"/>
      <c r="BP1139" s="129"/>
      <c r="BQ1139" s="129"/>
      <c r="BR1139" s="129"/>
      <c r="BS1139" s="129"/>
      <c r="BT1139" s="129"/>
      <c r="BU1139" s="129"/>
      <c r="BV1139" s="129"/>
      <c r="BW1139" s="129"/>
      <c r="BX1139" s="129"/>
      <c r="BY1139" s="129"/>
      <c r="BZ1139" s="129"/>
      <c r="CA1139" s="129"/>
      <c r="CB1139" s="129"/>
      <c r="CC1139" s="129"/>
      <c r="CD1139" s="129"/>
      <c r="CE1139" s="129"/>
      <c r="CF1139" s="129"/>
      <c r="CG1139" s="129"/>
      <c r="CH1139" s="129"/>
      <c r="CI1139" s="129"/>
      <c r="CJ1139" s="129"/>
      <c r="CK1139" s="129"/>
      <c r="CL1139" s="129"/>
      <c r="CM1139" s="129"/>
      <c r="CN1139" s="129"/>
      <c r="CO1139" s="129"/>
      <c r="CP1139" s="129"/>
      <c r="CQ1139" s="129"/>
      <c r="CR1139" s="129"/>
      <c r="CS1139" s="129"/>
      <c r="CT1139" s="129"/>
      <c r="CU1139" s="129"/>
      <c r="CV1139" s="129"/>
      <c r="CW1139" s="129"/>
      <c r="CX1139" s="129"/>
      <c r="CY1139" s="129"/>
      <c r="CZ1139" s="129"/>
      <c r="DA1139" s="129"/>
      <c r="DB1139" s="129"/>
      <c r="DC1139" s="129"/>
      <c r="DD1139" s="129"/>
      <c r="DE1139" s="129"/>
      <c r="DF1139" s="129"/>
      <c r="DG1139" s="129"/>
      <c r="DH1139" s="129"/>
      <c r="DI1139" s="129"/>
      <c r="DJ1139" s="129"/>
      <c r="DK1139" s="129"/>
      <c r="DL1139" s="129"/>
      <c r="DM1139" s="129"/>
      <c r="DN1139" s="129"/>
      <c r="DO1139" s="129"/>
      <c r="DP1139" s="129"/>
      <c r="DQ1139" s="129"/>
      <c r="DR1139" s="129"/>
      <c r="DS1139" s="129"/>
      <c r="DT1139" s="129"/>
      <c r="DU1139" s="129"/>
      <c r="DV1139" s="129"/>
      <c r="DW1139" s="129"/>
      <c r="DX1139" s="129"/>
      <c r="DY1139" s="129"/>
      <c r="DZ1139" s="129"/>
      <c r="EA1139" s="129"/>
      <c r="EB1139" s="129"/>
      <c r="EC1139" s="129"/>
      <c r="ED1139" s="129"/>
      <c r="EE1139" s="129"/>
      <c r="EF1139" s="129"/>
      <c r="EG1139" s="129"/>
      <c r="EH1139" s="129"/>
      <c r="EI1139" s="129"/>
      <c r="EJ1139" s="129"/>
      <c r="EK1139" s="129"/>
      <c r="EL1139" s="129"/>
      <c r="EM1139" s="129"/>
      <c r="EN1139" s="129"/>
      <c r="EO1139" s="129"/>
      <c r="EP1139" s="129"/>
      <c r="EQ1139" s="129"/>
      <c r="ER1139" s="129"/>
      <c r="ES1139" s="129"/>
      <c r="ET1139" s="129"/>
      <c r="EU1139" s="129"/>
      <c r="EV1139" s="129"/>
      <c r="EW1139" s="129"/>
    </row>
    <row r="1140" spans="1:153" ht="19.5" customHeight="1">
      <c r="A1140" s="45"/>
      <c r="B1140" s="126"/>
      <c r="C1140" s="133" t="s">
        <v>6416</v>
      </c>
      <c r="D1140" s="126"/>
      <c r="E1140" s="126"/>
      <c r="F1140" s="137"/>
      <c r="G1140" s="126"/>
      <c r="H1140" s="126"/>
      <c r="I1140" s="126"/>
      <c r="J1140" s="126"/>
      <c r="K1140" s="126"/>
      <c r="L1140" s="126"/>
      <c r="M1140" s="126"/>
      <c r="N1140" s="126"/>
      <c r="O1140" s="126"/>
      <c r="P1140" s="126"/>
      <c r="Q1140" s="126"/>
      <c r="R1140" s="310" t="s">
        <v>3451</v>
      </c>
      <c r="S1140" s="310"/>
      <c r="T1140" s="311"/>
      <c r="U1140" s="294"/>
      <c r="V1140" s="312"/>
      <c r="W1140" s="313"/>
      <c r="X1140" s="313"/>
      <c r="Y1140" s="313"/>
      <c r="Z1140" s="313"/>
      <c r="AA1140" s="313"/>
      <c r="AB1140" s="313"/>
      <c r="AC1140" s="313"/>
      <c r="AD1140" s="313"/>
      <c r="AE1140" s="313"/>
      <c r="AF1140" s="314"/>
      <c r="AG1140" s="120"/>
      <c r="AH1140" s="115" t="s">
        <v>6388</v>
      </c>
      <c r="AI1140" s="118"/>
      <c r="AJ1140" s="312"/>
      <c r="AK1140" s="313"/>
      <c r="AL1140" s="313"/>
      <c r="AM1140" s="313"/>
      <c r="AN1140" s="313"/>
      <c r="AO1140" s="313"/>
      <c r="AP1140" s="313"/>
      <c r="AQ1140" s="313"/>
      <c r="AR1140" s="313"/>
      <c r="AS1140" s="313"/>
      <c r="AT1140" s="314"/>
      <c r="AU1140" s="120"/>
      <c r="AV1140" s="115" t="s">
        <v>6389</v>
      </c>
      <c r="AW1140" s="119"/>
      <c r="AX1140" s="312"/>
      <c r="AY1140" s="313"/>
      <c r="AZ1140" s="313"/>
      <c r="BA1140" s="313"/>
      <c r="BB1140" s="313"/>
      <c r="BC1140" s="313"/>
      <c r="BD1140" s="313"/>
      <c r="BE1140" s="313"/>
      <c r="BF1140" s="313"/>
      <c r="BG1140" s="313"/>
      <c r="BH1140" s="314"/>
      <c r="BI1140" s="122"/>
      <c r="BJ1140" s="115" t="s">
        <v>2</v>
      </c>
      <c r="BK1140" s="200"/>
      <c r="BL1140" s="130" t="str">
        <f>IF(BM1140&lt;&gt;"","●","")</f>
        <v/>
      </c>
      <c r="BM1140" s="132" t="str">
        <f>IF(OR(AND(OR(V1140=0,V1140=""),OR(AJ1140&gt;0,AX1140&gt;0)),AND(OR(V1140&gt;0,AX1140&gt;0),OR(AJ1140=0,AJ1140="")),AND(OR(V1140&gt;0,AJ1140&gt;0),OR(AX1140=0,AX1140=""))),"「レセプト件数」、「算定日数」、「算定回数」のいずれかが「0」か「空白」となっていますが、それ以外が1以上となっています。正しいレセプト件数・算定日数・算定回数をご記入ください。",IF(OR(V1140&gt;AJ1140,V1140&gt;AX1140),"「算定日数」あるいは「算定回数」が「レセプト件数」よりも小さくなっています。算定レセプトにおける算定日数・算定回数をご記入ください。",IF(AJ1140&gt;AX1140,"「算定回数」が「算定日数」よりも小さくなっています。算定日数における算定回数をご記入ください。","")))</f>
        <v/>
      </c>
      <c r="BN1140" s="129"/>
      <c r="BO1140" s="129"/>
      <c r="BP1140" s="129"/>
      <c r="BQ1140" s="129"/>
      <c r="BR1140" s="129"/>
      <c r="BS1140" s="129"/>
      <c r="BT1140" s="129"/>
      <c r="BU1140" s="129"/>
      <c r="BV1140" s="129"/>
      <c r="BW1140" s="129"/>
      <c r="BX1140" s="129"/>
      <c r="BY1140" s="129"/>
      <c r="BZ1140" s="129"/>
      <c r="CA1140" s="129"/>
      <c r="CB1140" s="129"/>
      <c r="CC1140" s="129"/>
      <c r="CD1140" s="129"/>
      <c r="CE1140" s="129"/>
      <c r="CF1140" s="129"/>
      <c r="CG1140" s="129"/>
      <c r="CH1140" s="129"/>
      <c r="CI1140" s="129"/>
      <c r="CJ1140" s="129"/>
      <c r="CK1140" s="129"/>
      <c r="CL1140" s="129"/>
      <c r="CM1140" s="129"/>
      <c r="CN1140" s="129"/>
      <c r="CO1140" s="129"/>
      <c r="CP1140" s="129"/>
      <c r="CQ1140" s="129"/>
      <c r="CR1140" s="129"/>
      <c r="CS1140" s="129"/>
      <c r="CT1140" s="129"/>
      <c r="CU1140" s="129"/>
      <c r="CV1140" s="131"/>
      <c r="CW1140" s="131"/>
      <c r="CX1140" s="131"/>
      <c r="CY1140" s="129"/>
      <c r="CZ1140" s="129"/>
      <c r="DA1140" s="129"/>
      <c r="DB1140" s="129"/>
      <c r="DC1140" s="129"/>
      <c r="DD1140" s="129"/>
      <c r="DE1140" s="129"/>
      <c r="DF1140" s="129"/>
      <c r="DG1140" s="129"/>
      <c r="DH1140" s="129"/>
      <c r="DI1140" s="129"/>
      <c r="DJ1140" s="129"/>
      <c r="DK1140" s="129"/>
      <c r="DL1140" s="129"/>
      <c r="DM1140" s="129"/>
      <c r="DN1140" s="129"/>
      <c r="DO1140" s="129"/>
      <c r="DP1140" s="129"/>
      <c r="DQ1140" s="129"/>
      <c r="DR1140" s="129"/>
      <c r="DS1140" s="129"/>
      <c r="DT1140" s="129"/>
      <c r="DU1140" s="129"/>
      <c r="DV1140" s="129"/>
      <c r="DW1140" s="129"/>
      <c r="DX1140" s="129"/>
      <c r="DY1140" s="129"/>
      <c r="DZ1140" s="129"/>
      <c r="EA1140" s="129"/>
      <c r="EB1140" s="129"/>
      <c r="EC1140" s="129"/>
      <c r="ED1140" s="129"/>
      <c r="EE1140" s="129"/>
      <c r="EF1140" s="129"/>
      <c r="EG1140" s="129"/>
      <c r="EH1140" s="129"/>
      <c r="EI1140" s="129"/>
      <c r="EJ1140" s="129"/>
      <c r="EK1140" s="129"/>
      <c r="EL1140" s="129"/>
      <c r="EM1140" s="129"/>
      <c r="EN1140" s="129"/>
      <c r="EO1140" s="129"/>
      <c r="EP1140" s="129"/>
      <c r="EQ1140" s="129"/>
      <c r="ER1140" s="129"/>
      <c r="ES1140" s="129"/>
      <c r="ET1140" s="129"/>
      <c r="EU1140" s="129"/>
      <c r="EV1140" s="129"/>
      <c r="EW1140" s="129"/>
    </row>
    <row r="1141" spans="1:153" ht="2.25" customHeight="1" thickBot="1">
      <c r="A1141" s="45"/>
      <c r="B1141" s="126"/>
      <c r="C1141" s="133"/>
      <c r="D1141" s="126"/>
      <c r="E1141" s="126"/>
      <c r="F1141" s="137"/>
      <c r="G1141" s="126"/>
      <c r="H1141" s="126"/>
      <c r="I1141" s="126"/>
      <c r="J1141" s="126"/>
      <c r="K1141" s="126"/>
      <c r="L1141" s="126"/>
      <c r="M1141" s="126"/>
      <c r="N1141" s="126"/>
      <c r="O1141" s="126"/>
      <c r="P1141" s="126"/>
      <c r="Q1141" s="126"/>
      <c r="R1141" s="126"/>
      <c r="S1141" s="126"/>
      <c r="T1141" s="126"/>
      <c r="U1141" s="299"/>
      <c r="V1141" s="298"/>
      <c r="W1141" s="298"/>
      <c r="X1141" s="298"/>
      <c r="Y1141" s="298"/>
      <c r="Z1141" s="298"/>
      <c r="AA1141" s="298"/>
      <c r="AB1141" s="298"/>
      <c r="AC1141" s="298"/>
      <c r="AD1141" s="298"/>
      <c r="AE1141" s="298"/>
      <c r="AF1141" s="298"/>
      <c r="AG1141" s="121"/>
      <c r="AH1141" s="116"/>
      <c r="AI1141" s="299"/>
      <c r="AJ1141" s="298"/>
      <c r="AK1141" s="298"/>
      <c r="AL1141" s="298"/>
      <c r="AM1141" s="298"/>
      <c r="AN1141" s="298"/>
      <c r="AO1141" s="298"/>
      <c r="AP1141" s="298"/>
      <c r="AQ1141" s="298"/>
      <c r="AR1141" s="298"/>
      <c r="AS1141" s="298"/>
      <c r="AT1141" s="298"/>
      <c r="AU1141" s="121"/>
      <c r="AV1141" s="116"/>
      <c r="AW1141" s="298"/>
      <c r="AX1141" s="298"/>
      <c r="AY1141" s="298"/>
      <c r="AZ1141" s="298"/>
      <c r="BA1141" s="298"/>
      <c r="BB1141" s="298"/>
      <c r="BC1141" s="298"/>
      <c r="BD1141" s="298"/>
      <c r="BE1141" s="298"/>
      <c r="BF1141" s="298"/>
      <c r="BG1141" s="298"/>
      <c r="BH1141" s="298"/>
      <c r="BI1141" s="121"/>
      <c r="BJ1141" s="116"/>
      <c r="BK1141" s="200"/>
      <c r="BL1141" s="129"/>
      <c r="BM1141" s="160"/>
      <c r="BN1141" s="129"/>
      <c r="BO1141" s="129"/>
      <c r="BP1141" s="129"/>
      <c r="BQ1141" s="129"/>
      <c r="BR1141" s="129"/>
      <c r="BS1141" s="129"/>
      <c r="BT1141" s="129"/>
      <c r="BU1141" s="129"/>
      <c r="BV1141" s="129"/>
      <c r="BW1141" s="129"/>
      <c r="BX1141" s="129"/>
      <c r="BY1141" s="129"/>
      <c r="BZ1141" s="129"/>
      <c r="CA1141" s="129"/>
      <c r="CB1141" s="129"/>
      <c r="CC1141" s="129"/>
      <c r="CD1141" s="129"/>
      <c r="CE1141" s="129"/>
      <c r="CF1141" s="129"/>
      <c r="CG1141" s="129"/>
      <c r="CH1141" s="129"/>
      <c r="CI1141" s="129"/>
      <c r="CJ1141" s="129"/>
      <c r="CK1141" s="129"/>
      <c r="CL1141" s="129"/>
      <c r="CM1141" s="129"/>
      <c r="CN1141" s="129"/>
      <c r="CO1141" s="129"/>
      <c r="CP1141" s="129"/>
      <c r="CQ1141" s="129"/>
      <c r="CR1141" s="129"/>
      <c r="CS1141" s="129"/>
      <c r="CT1141" s="129"/>
      <c r="CU1141" s="129"/>
      <c r="CV1141" s="129"/>
      <c r="CW1141" s="129"/>
      <c r="CX1141" s="129"/>
      <c r="CY1141" s="129"/>
      <c r="CZ1141" s="129"/>
      <c r="DA1141" s="129"/>
      <c r="DB1141" s="129"/>
      <c r="DC1141" s="129"/>
      <c r="DD1141" s="129"/>
      <c r="DE1141" s="129"/>
      <c r="DF1141" s="129"/>
      <c r="DG1141" s="129"/>
      <c r="DH1141" s="129"/>
      <c r="DI1141" s="129"/>
      <c r="DJ1141" s="129"/>
      <c r="DK1141" s="129"/>
      <c r="DL1141" s="129"/>
      <c r="DM1141" s="129"/>
      <c r="DN1141" s="129"/>
      <c r="DO1141" s="129"/>
      <c r="DP1141" s="129"/>
      <c r="DQ1141" s="129"/>
      <c r="DR1141" s="129"/>
      <c r="DS1141" s="129"/>
      <c r="DT1141" s="129"/>
      <c r="DU1141" s="129"/>
      <c r="DV1141" s="129"/>
      <c r="DW1141" s="129"/>
      <c r="DX1141" s="129"/>
      <c r="DY1141" s="129"/>
      <c r="DZ1141" s="129"/>
      <c r="EA1141" s="129"/>
      <c r="EB1141" s="129"/>
      <c r="EC1141" s="129"/>
      <c r="ED1141" s="129"/>
      <c r="EE1141" s="129"/>
      <c r="EF1141" s="129"/>
      <c r="EG1141" s="129"/>
      <c r="EH1141" s="129"/>
      <c r="EI1141" s="129"/>
      <c r="EJ1141" s="129"/>
      <c r="EK1141" s="129"/>
      <c r="EL1141" s="129"/>
      <c r="EM1141" s="129"/>
      <c r="EN1141" s="129"/>
      <c r="EO1141" s="129"/>
      <c r="EP1141" s="129"/>
      <c r="EQ1141" s="129"/>
      <c r="ER1141" s="129"/>
      <c r="ES1141" s="129"/>
      <c r="ET1141" s="129"/>
      <c r="EU1141" s="129"/>
      <c r="EV1141" s="129"/>
      <c r="EW1141" s="129"/>
    </row>
    <row r="1142" spans="1:153" ht="2.25" customHeight="1">
      <c r="A1142" s="50"/>
      <c r="B1142" s="291"/>
      <c r="C1142" s="291"/>
      <c r="D1142" s="291"/>
      <c r="E1142" s="291"/>
      <c r="F1142" s="136"/>
      <c r="G1142" s="291"/>
      <c r="H1142" s="291"/>
      <c r="I1142" s="291"/>
      <c r="J1142" s="291"/>
      <c r="K1142" s="291"/>
      <c r="L1142" s="291"/>
      <c r="M1142" s="291"/>
      <c r="N1142" s="291"/>
      <c r="O1142" s="291"/>
      <c r="P1142" s="291"/>
      <c r="Q1142" s="291"/>
      <c r="R1142" s="291"/>
      <c r="S1142" s="291"/>
      <c r="T1142" s="291"/>
      <c r="U1142" s="296"/>
      <c r="V1142" s="297"/>
      <c r="W1142" s="297"/>
      <c r="X1142" s="297"/>
      <c r="Y1142" s="297"/>
      <c r="Z1142" s="297"/>
      <c r="AA1142" s="297"/>
      <c r="AB1142" s="297"/>
      <c r="AC1142" s="297"/>
      <c r="AD1142" s="297"/>
      <c r="AE1142" s="297"/>
      <c r="AF1142" s="297"/>
      <c r="AG1142" s="117"/>
      <c r="AH1142" s="114"/>
      <c r="AI1142" s="296"/>
      <c r="AJ1142" s="297"/>
      <c r="AK1142" s="297"/>
      <c r="AL1142" s="297"/>
      <c r="AM1142" s="297"/>
      <c r="AN1142" s="297"/>
      <c r="AO1142" s="297"/>
      <c r="AP1142" s="297"/>
      <c r="AQ1142" s="297"/>
      <c r="AR1142" s="297"/>
      <c r="AS1142" s="297"/>
      <c r="AT1142" s="297"/>
      <c r="AU1142" s="117"/>
      <c r="AV1142" s="114"/>
      <c r="AW1142" s="297"/>
      <c r="AX1142" s="297"/>
      <c r="AY1142" s="297"/>
      <c r="AZ1142" s="297"/>
      <c r="BA1142" s="297"/>
      <c r="BB1142" s="297"/>
      <c r="BC1142" s="297"/>
      <c r="BD1142" s="297"/>
      <c r="BE1142" s="297"/>
      <c r="BF1142" s="297"/>
      <c r="BG1142" s="297"/>
      <c r="BH1142" s="297"/>
      <c r="BI1142" s="117"/>
      <c r="BJ1142" s="114"/>
      <c r="BK1142" s="200"/>
      <c r="BL1142" s="129"/>
      <c r="BM1142" s="160"/>
      <c r="BN1142" s="129"/>
      <c r="BO1142" s="129"/>
      <c r="BP1142" s="129"/>
      <c r="BQ1142" s="129"/>
      <c r="BR1142" s="129"/>
      <c r="BS1142" s="129"/>
      <c r="BT1142" s="129"/>
      <c r="BU1142" s="129"/>
      <c r="BV1142" s="129"/>
      <c r="BW1142" s="129"/>
      <c r="BX1142" s="129"/>
      <c r="BY1142" s="129"/>
      <c r="BZ1142" s="129"/>
      <c r="CA1142" s="129"/>
      <c r="CB1142" s="129"/>
      <c r="CC1142" s="129"/>
      <c r="CD1142" s="129"/>
      <c r="CE1142" s="129"/>
      <c r="CF1142" s="129"/>
      <c r="CG1142" s="129"/>
      <c r="CH1142" s="129"/>
      <c r="CI1142" s="129"/>
      <c r="CJ1142" s="129"/>
      <c r="CK1142" s="129"/>
      <c r="CL1142" s="129"/>
      <c r="CM1142" s="129"/>
      <c r="CN1142" s="129"/>
      <c r="CO1142" s="129"/>
      <c r="CP1142" s="129"/>
      <c r="CQ1142" s="129"/>
      <c r="CR1142" s="129"/>
      <c r="CS1142" s="129"/>
      <c r="CT1142" s="129"/>
      <c r="CU1142" s="129"/>
      <c r="CV1142" s="129"/>
      <c r="CW1142" s="129"/>
      <c r="CX1142" s="129"/>
      <c r="CY1142" s="129"/>
      <c r="CZ1142" s="129"/>
      <c r="DA1142" s="129"/>
      <c r="DB1142" s="129"/>
      <c r="DC1142" s="129"/>
      <c r="DD1142" s="129"/>
      <c r="DE1142" s="129"/>
      <c r="DF1142" s="129"/>
      <c r="DG1142" s="129"/>
      <c r="DH1142" s="129"/>
      <c r="DI1142" s="129"/>
      <c r="DJ1142" s="129"/>
      <c r="DK1142" s="129"/>
      <c r="DL1142" s="129"/>
      <c r="DM1142" s="129"/>
      <c r="DN1142" s="129"/>
      <c r="DO1142" s="129"/>
      <c r="DP1142" s="129"/>
      <c r="DQ1142" s="129"/>
      <c r="DR1142" s="129"/>
      <c r="DS1142" s="129"/>
      <c r="DT1142" s="129"/>
      <c r="DU1142" s="129"/>
      <c r="DV1142" s="129"/>
      <c r="DW1142" s="129"/>
      <c r="DX1142" s="129"/>
      <c r="DY1142" s="129"/>
      <c r="DZ1142" s="129"/>
      <c r="EA1142" s="129"/>
      <c r="EB1142" s="129"/>
      <c r="EC1142" s="129"/>
      <c r="ED1142" s="129"/>
      <c r="EE1142" s="129"/>
      <c r="EF1142" s="129"/>
      <c r="EG1142" s="129"/>
      <c r="EH1142" s="129"/>
      <c r="EI1142" s="129"/>
      <c r="EJ1142" s="129"/>
      <c r="EK1142" s="129"/>
      <c r="EL1142" s="129"/>
      <c r="EM1142" s="129"/>
      <c r="EN1142" s="129"/>
      <c r="EO1142" s="129"/>
      <c r="EP1142" s="129"/>
      <c r="EQ1142" s="129"/>
      <c r="ER1142" s="129"/>
      <c r="ES1142" s="129"/>
      <c r="ET1142" s="129"/>
      <c r="EU1142" s="129"/>
      <c r="EV1142" s="129"/>
      <c r="EW1142" s="129"/>
    </row>
    <row r="1143" spans="1:153" ht="19.5" customHeight="1">
      <c r="A1143" s="45"/>
      <c r="B1143" s="126" t="s">
        <v>68</v>
      </c>
      <c r="C1143" s="126"/>
      <c r="D1143" s="126"/>
      <c r="E1143" s="126"/>
      <c r="F1143" s="137"/>
      <c r="G1143" s="126"/>
      <c r="H1143" s="126"/>
      <c r="I1143" s="126"/>
      <c r="J1143" s="126"/>
      <c r="K1143" s="126"/>
      <c r="L1143" s="126"/>
      <c r="M1143" s="126"/>
      <c r="N1143" s="126"/>
      <c r="O1143" s="126"/>
      <c r="P1143" s="126"/>
      <c r="Q1143" s="126"/>
      <c r="R1143" s="310" t="s">
        <v>3452</v>
      </c>
      <c r="S1143" s="310"/>
      <c r="T1143" s="311"/>
      <c r="U1143" s="294"/>
      <c r="V1143" s="312"/>
      <c r="W1143" s="313"/>
      <c r="X1143" s="313"/>
      <c r="Y1143" s="313"/>
      <c r="Z1143" s="313"/>
      <c r="AA1143" s="313"/>
      <c r="AB1143" s="313"/>
      <c r="AC1143" s="313"/>
      <c r="AD1143" s="313"/>
      <c r="AE1143" s="313"/>
      <c r="AF1143" s="314"/>
      <c r="AG1143" s="120"/>
      <c r="AH1143" s="115" t="s">
        <v>6388</v>
      </c>
      <c r="AI1143" s="118"/>
      <c r="AJ1143" s="312"/>
      <c r="AK1143" s="313"/>
      <c r="AL1143" s="313"/>
      <c r="AM1143" s="313"/>
      <c r="AN1143" s="313"/>
      <c r="AO1143" s="313"/>
      <c r="AP1143" s="313"/>
      <c r="AQ1143" s="313"/>
      <c r="AR1143" s="313"/>
      <c r="AS1143" s="313"/>
      <c r="AT1143" s="314"/>
      <c r="AU1143" s="120"/>
      <c r="AV1143" s="115" t="s">
        <v>6389</v>
      </c>
      <c r="AW1143" s="119"/>
      <c r="AX1143" s="312"/>
      <c r="AY1143" s="313"/>
      <c r="AZ1143" s="313"/>
      <c r="BA1143" s="313"/>
      <c r="BB1143" s="313"/>
      <c r="BC1143" s="313"/>
      <c r="BD1143" s="313"/>
      <c r="BE1143" s="313"/>
      <c r="BF1143" s="313"/>
      <c r="BG1143" s="313"/>
      <c r="BH1143" s="314"/>
      <c r="BI1143" s="122"/>
      <c r="BJ1143" s="115" t="s">
        <v>2</v>
      </c>
      <c r="BK1143" s="200"/>
      <c r="BL1143" s="130" t="str">
        <f>IF(BM1143&lt;&gt;"","●","")</f>
        <v/>
      </c>
      <c r="BM1143" s="132" t="str">
        <f>IF(OR(AND(OR(V1143=0,V1143=""),OR(AJ1143&gt;0,AX1143&gt;0,V1146+V1149+V1152&gt;0,AJ1146+AJ1149+AJ1152&gt;0,AX1146+AX1149+AX1152&gt;0)),AND(OR(V1143&gt;0,AX1143&gt;0,V1146+V1149+V1152&gt;0,AJ1146+AJ1149+AJ1152&gt;0,AX1146+AX1149+AX1152&gt;0),OR(AJ1143=0,AJ1143="")),AND(OR(V1143&gt;0,AJ1143&gt;0,V1146+V1149+V1152&gt;0,AJ1146+AJ1149+AJ1152&gt;0,AX1146+AX1149+AX1152&gt;0),OR(AX1143=0,AX1143=""))),"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1143&gt;AJ1143,V1143&gt;AX1143),"「算定日数」あるいは「算定回数」が「レセプト件数」よりも小さくなっています。算定レセプトにおける算定日数・算定回数をご記入ください。",IF(AJ1143&gt;AX1143,"「算定回数」が「算定日数」よりも小さくなっています。算定日数における算定回数をご記入ください。",IF(COUNTIF(BL1146:BL1152,"●")&gt;0,"内訳の項目に記入内容の見直しが必要な欄があります。メッセージの内容をご確認のうえ、適宜、ご修正ください。",IF(AX1143&lt;&gt;AX1146+AX1149+AX1152,"当該項目の「算定回数」と、内訳の「算定回数」の合計が一致していません。正しい算定回数をご記入ください。",IF(OR(AJ1143&lt;AJ1146,AJ1143&lt;AJ1149,AJ1143&lt;AJ1152,AJ1143&gt;AJ1146+AJ1149+AJ1152),"当該項目の「算定日数」が、内訳の個別の項目の数値を下回っているか、内訳の合計よりも大きくなっています。正しい算定日数をご記入ください。",IF(OR(V1143&lt;V1146,V1143&lt;V1149,V1143&lt;V1152,V1143&gt;V1146+V1149+V1152),"当該項目の「レセプト件数」が、内訳の個別の項目の数値を下回っているか、内訳の合計よりも大きくなっています。正しいレセプト件数をご記入ください。","")))))))</f>
        <v/>
      </c>
      <c r="BN1143" s="129"/>
      <c r="BO1143" s="129"/>
      <c r="BP1143" s="129"/>
      <c r="BQ1143" s="129"/>
      <c r="BR1143" s="129"/>
      <c r="BS1143" s="129"/>
      <c r="BT1143" s="129"/>
      <c r="BU1143" s="129"/>
      <c r="BV1143" s="129"/>
      <c r="BW1143" s="129"/>
      <c r="BX1143" s="129"/>
      <c r="BY1143" s="129"/>
      <c r="BZ1143" s="129"/>
      <c r="CA1143" s="129"/>
      <c r="CB1143" s="129"/>
      <c r="CC1143" s="129"/>
      <c r="CD1143" s="129"/>
      <c r="CE1143" s="129"/>
      <c r="CF1143" s="129"/>
      <c r="CG1143" s="129"/>
      <c r="CH1143" s="129"/>
      <c r="CI1143" s="129"/>
      <c r="CJ1143" s="129"/>
      <c r="CK1143" s="129"/>
      <c r="CL1143" s="129"/>
      <c r="CM1143" s="129"/>
      <c r="CN1143" s="129"/>
      <c r="CO1143" s="129"/>
      <c r="CP1143" s="129"/>
      <c r="CQ1143" s="129"/>
      <c r="CR1143" s="129"/>
      <c r="CS1143" s="129"/>
      <c r="CT1143" s="129"/>
      <c r="CU1143" s="129"/>
      <c r="CV1143" s="131"/>
      <c r="CW1143" s="131"/>
      <c r="CX1143" s="131"/>
      <c r="CY1143" s="129"/>
      <c r="CZ1143" s="129"/>
      <c r="DA1143" s="129"/>
      <c r="DB1143" s="129"/>
      <c r="DC1143" s="129"/>
      <c r="DD1143" s="129"/>
      <c r="DE1143" s="129"/>
      <c r="DF1143" s="129"/>
      <c r="DG1143" s="129"/>
      <c r="DH1143" s="129"/>
      <c r="DI1143" s="129"/>
      <c r="DJ1143" s="129"/>
      <c r="DK1143" s="129"/>
      <c r="DL1143" s="129"/>
      <c r="DM1143" s="129"/>
      <c r="DN1143" s="129"/>
      <c r="DO1143" s="129"/>
      <c r="DP1143" s="129"/>
      <c r="DQ1143" s="129"/>
      <c r="DR1143" s="129"/>
      <c r="DS1143" s="129"/>
      <c r="DT1143" s="129"/>
      <c r="DU1143" s="129"/>
      <c r="DV1143" s="129"/>
      <c r="DW1143" s="129"/>
      <c r="DX1143" s="129"/>
      <c r="DY1143" s="129"/>
      <c r="DZ1143" s="129"/>
      <c r="EA1143" s="129"/>
      <c r="EB1143" s="129"/>
      <c r="EC1143" s="129"/>
      <c r="ED1143" s="129"/>
      <c r="EE1143" s="129"/>
      <c r="EF1143" s="129"/>
      <c r="EG1143" s="129"/>
      <c r="EH1143" s="129"/>
      <c r="EI1143" s="129"/>
      <c r="EJ1143" s="129"/>
      <c r="EK1143" s="129"/>
      <c r="EL1143" s="129"/>
      <c r="EM1143" s="129"/>
      <c r="EN1143" s="129"/>
      <c r="EO1143" s="129"/>
      <c r="EP1143" s="129"/>
      <c r="EQ1143" s="129"/>
      <c r="ER1143" s="129"/>
      <c r="ES1143" s="129"/>
      <c r="ET1143" s="129"/>
      <c r="EU1143" s="129"/>
      <c r="EV1143" s="129"/>
      <c r="EW1143" s="129"/>
    </row>
    <row r="1144" spans="1:153" ht="2.25" customHeight="1" thickBot="1">
      <c r="A1144" s="45"/>
      <c r="B1144" s="126"/>
      <c r="C1144" s="126"/>
      <c r="D1144" s="126"/>
      <c r="E1144" s="126"/>
      <c r="F1144" s="137"/>
      <c r="G1144" s="126"/>
      <c r="H1144" s="126"/>
      <c r="I1144" s="126"/>
      <c r="J1144" s="126"/>
      <c r="K1144" s="126"/>
      <c r="L1144" s="126"/>
      <c r="M1144" s="126"/>
      <c r="N1144" s="126"/>
      <c r="O1144" s="126"/>
      <c r="P1144" s="126"/>
      <c r="Q1144" s="126"/>
      <c r="R1144" s="126"/>
      <c r="S1144" s="126"/>
      <c r="T1144" s="126"/>
      <c r="U1144" s="299"/>
      <c r="V1144" s="298"/>
      <c r="W1144" s="298"/>
      <c r="X1144" s="298"/>
      <c r="Y1144" s="298"/>
      <c r="Z1144" s="298"/>
      <c r="AA1144" s="298"/>
      <c r="AB1144" s="298"/>
      <c r="AC1144" s="298"/>
      <c r="AD1144" s="298"/>
      <c r="AE1144" s="298"/>
      <c r="AF1144" s="298"/>
      <c r="AG1144" s="121"/>
      <c r="AH1144" s="116"/>
      <c r="AI1144" s="299"/>
      <c r="AJ1144" s="298"/>
      <c r="AK1144" s="298"/>
      <c r="AL1144" s="298"/>
      <c r="AM1144" s="298"/>
      <c r="AN1144" s="298"/>
      <c r="AO1144" s="298"/>
      <c r="AP1144" s="298"/>
      <c r="AQ1144" s="298"/>
      <c r="AR1144" s="298"/>
      <c r="AS1144" s="298"/>
      <c r="AT1144" s="298"/>
      <c r="AU1144" s="121"/>
      <c r="AV1144" s="116"/>
      <c r="AW1144" s="298"/>
      <c r="AX1144" s="298"/>
      <c r="AY1144" s="298"/>
      <c r="AZ1144" s="298"/>
      <c r="BA1144" s="298"/>
      <c r="BB1144" s="298"/>
      <c r="BC1144" s="298"/>
      <c r="BD1144" s="298"/>
      <c r="BE1144" s="298"/>
      <c r="BF1144" s="298"/>
      <c r="BG1144" s="298"/>
      <c r="BH1144" s="298"/>
      <c r="BI1144" s="121"/>
      <c r="BJ1144" s="116"/>
      <c r="BK1144" s="200"/>
      <c r="BL1144" s="129"/>
      <c r="BM1144" s="160"/>
      <c r="BN1144" s="129"/>
      <c r="BO1144" s="129"/>
      <c r="BP1144" s="129"/>
      <c r="BQ1144" s="129"/>
      <c r="BR1144" s="129"/>
      <c r="BS1144" s="129"/>
      <c r="BT1144" s="129"/>
      <c r="BU1144" s="129"/>
      <c r="BV1144" s="129"/>
      <c r="BW1144" s="129"/>
      <c r="BX1144" s="129"/>
      <c r="BY1144" s="129"/>
      <c r="BZ1144" s="129"/>
      <c r="CA1144" s="129"/>
      <c r="CB1144" s="129"/>
      <c r="CC1144" s="129"/>
      <c r="CD1144" s="129"/>
      <c r="CE1144" s="129"/>
      <c r="CF1144" s="129"/>
      <c r="CG1144" s="129"/>
      <c r="CH1144" s="129"/>
      <c r="CI1144" s="129"/>
      <c r="CJ1144" s="129"/>
      <c r="CK1144" s="129"/>
      <c r="CL1144" s="129"/>
      <c r="CM1144" s="129"/>
      <c r="CN1144" s="129"/>
      <c r="CO1144" s="129"/>
      <c r="CP1144" s="129"/>
      <c r="CQ1144" s="129"/>
      <c r="CR1144" s="129"/>
      <c r="CS1144" s="129"/>
      <c r="CT1144" s="129"/>
      <c r="CU1144" s="129"/>
      <c r="CV1144" s="129"/>
      <c r="CW1144" s="129"/>
      <c r="CX1144" s="129"/>
      <c r="CY1144" s="129"/>
      <c r="CZ1144" s="129"/>
      <c r="DA1144" s="129"/>
      <c r="DB1144" s="129"/>
      <c r="DC1144" s="129"/>
      <c r="DD1144" s="129"/>
      <c r="DE1144" s="129"/>
      <c r="DF1144" s="129"/>
      <c r="DG1144" s="129"/>
      <c r="DH1144" s="129"/>
      <c r="DI1144" s="129"/>
      <c r="DJ1144" s="129"/>
      <c r="DK1144" s="129"/>
      <c r="DL1144" s="129"/>
      <c r="DM1144" s="129"/>
      <c r="DN1144" s="129"/>
      <c r="DO1144" s="129"/>
      <c r="DP1144" s="129"/>
      <c r="DQ1144" s="129"/>
      <c r="DR1144" s="129"/>
      <c r="DS1144" s="129"/>
      <c r="DT1144" s="129"/>
      <c r="DU1144" s="129"/>
      <c r="DV1144" s="129"/>
      <c r="DW1144" s="129"/>
      <c r="DX1144" s="129"/>
      <c r="DY1144" s="129"/>
      <c r="DZ1144" s="129"/>
      <c r="EA1144" s="129"/>
      <c r="EB1144" s="129"/>
      <c r="EC1144" s="129"/>
      <c r="ED1144" s="129"/>
      <c r="EE1144" s="129"/>
      <c r="EF1144" s="129"/>
      <c r="EG1144" s="129"/>
      <c r="EH1144" s="129"/>
      <c r="EI1144" s="129"/>
      <c r="EJ1144" s="129"/>
      <c r="EK1144" s="129"/>
      <c r="EL1144" s="129"/>
      <c r="EM1144" s="129"/>
      <c r="EN1144" s="129"/>
      <c r="EO1144" s="129"/>
      <c r="EP1144" s="129"/>
      <c r="EQ1144" s="129"/>
      <c r="ER1144" s="129"/>
      <c r="ES1144" s="129"/>
      <c r="ET1144" s="129"/>
      <c r="EU1144" s="129"/>
      <c r="EV1144" s="129"/>
      <c r="EW1144" s="129"/>
    </row>
    <row r="1145" spans="1:153" ht="2.25" customHeight="1">
      <c r="A1145" s="50"/>
      <c r="B1145" s="292"/>
      <c r="C1145" s="135"/>
      <c r="D1145" s="291"/>
      <c r="E1145" s="291"/>
      <c r="F1145" s="136"/>
      <c r="G1145" s="291"/>
      <c r="H1145" s="291"/>
      <c r="I1145" s="291"/>
      <c r="J1145" s="291"/>
      <c r="K1145" s="291"/>
      <c r="L1145" s="291"/>
      <c r="M1145" s="291"/>
      <c r="N1145" s="291"/>
      <c r="O1145" s="291"/>
      <c r="P1145" s="291"/>
      <c r="Q1145" s="291"/>
      <c r="R1145" s="291"/>
      <c r="S1145" s="291"/>
      <c r="T1145" s="291"/>
      <c r="U1145" s="296"/>
      <c r="V1145" s="297"/>
      <c r="W1145" s="297"/>
      <c r="X1145" s="297"/>
      <c r="Y1145" s="297"/>
      <c r="Z1145" s="297"/>
      <c r="AA1145" s="297"/>
      <c r="AB1145" s="297"/>
      <c r="AC1145" s="297"/>
      <c r="AD1145" s="297"/>
      <c r="AE1145" s="297"/>
      <c r="AF1145" s="297"/>
      <c r="AG1145" s="117"/>
      <c r="AH1145" s="114"/>
      <c r="AI1145" s="296"/>
      <c r="AJ1145" s="297"/>
      <c r="AK1145" s="297"/>
      <c r="AL1145" s="297"/>
      <c r="AM1145" s="297"/>
      <c r="AN1145" s="297"/>
      <c r="AO1145" s="297"/>
      <c r="AP1145" s="297"/>
      <c r="AQ1145" s="297"/>
      <c r="AR1145" s="297"/>
      <c r="AS1145" s="297"/>
      <c r="AT1145" s="297"/>
      <c r="AU1145" s="117"/>
      <c r="AV1145" s="114"/>
      <c r="AW1145" s="297"/>
      <c r="AX1145" s="297"/>
      <c r="AY1145" s="297"/>
      <c r="AZ1145" s="297"/>
      <c r="BA1145" s="297"/>
      <c r="BB1145" s="297"/>
      <c r="BC1145" s="297"/>
      <c r="BD1145" s="297"/>
      <c r="BE1145" s="297"/>
      <c r="BF1145" s="297"/>
      <c r="BG1145" s="297"/>
      <c r="BH1145" s="297"/>
      <c r="BI1145" s="117"/>
      <c r="BJ1145" s="114"/>
      <c r="BK1145" s="200"/>
      <c r="BL1145" s="129"/>
      <c r="BM1145" s="160"/>
      <c r="BN1145" s="129"/>
      <c r="BO1145" s="129"/>
      <c r="BP1145" s="129"/>
      <c r="BQ1145" s="129"/>
      <c r="BR1145" s="129"/>
      <c r="BS1145" s="129"/>
      <c r="BT1145" s="129"/>
      <c r="BU1145" s="129"/>
      <c r="BV1145" s="129"/>
      <c r="BW1145" s="129"/>
      <c r="BX1145" s="129"/>
      <c r="BY1145" s="129"/>
      <c r="BZ1145" s="129"/>
      <c r="CA1145" s="129"/>
      <c r="CB1145" s="129"/>
      <c r="CC1145" s="129"/>
      <c r="CD1145" s="129"/>
      <c r="CE1145" s="129"/>
      <c r="CF1145" s="129"/>
      <c r="CG1145" s="129"/>
      <c r="CH1145" s="129"/>
      <c r="CI1145" s="129"/>
      <c r="CJ1145" s="129"/>
      <c r="CK1145" s="129"/>
      <c r="CL1145" s="129"/>
      <c r="CM1145" s="129"/>
      <c r="CN1145" s="129"/>
      <c r="CO1145" s="129"/>
      <c r="CP1145" s="129"/>
      <c r="CQ1145" s="129"/>
      <c r="CR1145" s="129"/>
      <c r="CS1145" s="129"/>
      <c r="CT1145" s="129"/>
      <c r="CU1145" s="129"/>
      <c r="CV1145" s="129"/>
      <c r="CW1145" s="129"/>
      <c r="CX1145" s="129"/>
      <c r="CY1145" s="129"/>
      <c r="CZ1145" s="129"/>
      <c r="DA1145" s="129"/>
      <c r="DB1145" s="129"/>
      <c r="DC1145" s="129"/>
      <c r="DD1145" s="129"/>
      <c r="DE1145" s="129"/>
      <c r="DF1145" s="129"/>
      <c r="DG1145" s="129"/>
      <c r="DH1145" s="129"/>
      <c r="DI1145" s="129"/>
      <c r="DJ1145" s="129"/>
      <c r="DK1145" s="129"/>
      <c r="DL1145" s="129"/>
      <c r="DM1145" s="129"/>
      <c r="DN1145" s="129"/>
      <c r="DO1145" s="129"/>
      <c r="DP1145" s="129"/>
      <c r="DQ1145" s="129"/>
      <c r="DR1145" s="129"/>
      <c r="DS1145" s="129"/>
      <c r="DT1145" s="129"/>
      <c r="DU1145" s="129"/>
      <c r="DV1145" s="129"/>
      <c r="DW1145" s="129"/>
      <c r="DX1145" s="129"/>
      <c r="DY1145" s="129"/>
      <c r="DZ1145" s="129"/>
      <c r="EA1145" s="129"/>
      <c r="EB1145" s="129"/>
      <c r="EC1145" s="129"/>
      <c r="ED1145" s="129"/>
      <c r="EE1145" s="129"/>
      <c r="EF1145" s="129"/>
      <c r="EG1145" s="129"/>
      <c r="EH1145" s="129"/>
      <c r="EI1145" s="129"/>
      <c r="EJ1145" s="129"/>
      <c r="EK1145" s="129"/>
      <c r="EL1145" s="129"/>
      <c r="EM1145" s="129"/>
      <c r="EN1145" s="129"/>
      <c r="EO1145" s="129"/>
      <c r="EP1145" s="129"/>
      <c r="EQ1145" s="129"/>
      <c r="ER1145" s="129"/>
      <c r="ES1145" s="129"/>
      <c r="ET1145" s="129"/>
      <c r="EU1145" s="129"/>
      <c r="EV1145" s="129"/>
      <c r="EW1145" s="129"/>
    </row>
    <row r="1146" spans="1:153" ht="19.5" customHeight="1">
      <c r="A1146" s="45"/>
      <c r="B1146" s="133"/>
      <c r="C1146" s="133" t="s">
        <v>69</v>
      </c>
      <c r="D1146" s="126"/>
      <c r="E1146" s="126"/>
      <c r="F1146" s="137"/>
      <c r="G1146" s="126"/>
      <c r="H1146" s="126"/>
      <c r="I1146" s="126"/>
      <c r="J1146" s="126"/>
      <c r="K1146" s="126"/>
      <c r="L1146" s="126"/>
      <c r="M1146" s="126"/>
      <c r="N1146" s="126"/>
      <c r="O1146" s="126"/>
      <c r="P1146" s="126"/>
      <c r="Q1146" s="126"/>
      <c r="R1146" s="310" t="s">
        <v>3453</v>
      </c>
      <c r="S1146" s="310"/>
      <c r="T1146" s="311"/>
      <c r="U1146" s="294"/>
      <c r="V1146" s="312"/>
      <c r="W1146" s="313"/>
      <c r="X1146" s="313"/>
      <c r="Y1146" s="313"/>
      <c r="Z1146" s="313"/>
      <c r="AA1146" s="313"/>
      <c r="AB1146" s="313"/>
      <c r="AC1146" s="313"/>
      <c r="AD1146" s="313"/>
      <c r="AE1146" s="313"/>
      <c r="AF1146" s="314"/>
      <c r="AG1146" s="120"/>
      <c r="AH1146" s="115" t="s">
        <v>6388</v>
      </c>
      <c r="AI1146" s="118"/>
      <c r="AJ1146" s="312"/>
      <c r="AK1146" s="313"/>
      <c r="AL1146" s="313"/>
      <c r="AM1146" s="313"/>
      <c r="AN1146" s="313"/>
      <c r="AO1146" s="313"/>
      <c r="AP1146" s="313"/>
      <c r="AQ1146" s="313"/>
      <c r="AR1146" s="313"/>
      <c r="AS1146" s="313"/>
      <c r="AT1146" s="314"/>
      <c r="AU1146" s="120"/>
      <c r="AV1146" s="115" t="s">
        <v>6389</v>
      </c>
      <c r="AW1146" s="119"/>
      <c r="AX1146" s="312"/>
      <c r="AY1146" s="313"/>
      <c r="AZ1146" s="313"/>
      <c r="BA1146" s="313"/>
      <c r="BB1146" s="313"/>
      <c r="BC1146" s="313"/>
      <c r="BD1146" s="313"/>
      <c r="BE1146" s="313"/>
      <c r="BF1146" s="313"/>
      <c r="BG1146" s="313"/>
      <c r="BH1146" s="314"/>
      <c r="BI1146" s="122"/>
      <c r="BJ1146" s="115" t="s">
        <v>2</v>
      </c>
      <c r="BK1146" s="200"/>
      <c r="BL1146" s="130" t="str">
        <f>IF(BM1146&lt;&gt;"","●","")</f>
        <v/>
      </c>
      <c r="BM1146" s="132" t="str">
        <f>IF(OR(AND(OR(V1146=0,V1146=""),OR(AJ1146&gt;0,AX1146&gt;0)),AND(OR(V1146&gt;0,AX1146&gt;0),OR(AJ1146=0,AJ1146="")),AND(OR(V1146&gt;0,AJ1146&gt;0),OR(AX1146=0,AX1146=""))),"「レセプト件数」、「算定日数」、「算定回数」のいずれかが「0」か「空白」となっていますが、それ以外が1以上となっています。正しいレセプト件数・算定日数・算定回数をご記入ください。",IF(OR(V1146&gt;AJ1146,V1146&gt;AX1146),"「算定日数」あるいは「算定回数」が「レセプト件数」よりも小さくなっています。算定レセプトにおける算定日数・算定回数をご記入ください。",IF(AJ1146&gt;AX1146,"「算定回数」が「算定日数」よりも小さくなっています。算定日数における算定回数をご記入ください。","")))</f>
        <v/>
      </c>
      <c r="BN1146" s="129"/>
      <c r="BO1146" s="129"/>
      <c r="BP1146" s="129"/>
      <c r="BQ1146" s="129"/>
      <c r="BR1146" s="129"/>
      <c r="BS1146" s="129"/>
      <c r="BT1146" s="129"/>
      <c r="BU1146" s="129"/>
      <c r="BV1146" s="129"/>
      <c r="BW1146" s="129"/>
      <c r="BX1146" s="129"/>
      <c r="BY1146" s="129"/>
      <c r="BZ1146" s="129"/>
      <c r="CA1146" s="129"/>
      <c r="CB1146" s="129"/>
      <c r="CC1146" s="129"/>
      <c r="CD1146" s="129"/>
      <c r="CE1146" s="129"/>
      <c r="CF1146" s="129"/>
      <c r="CG1146" s="129"/>
      <c r="CH1146" s="129"/>
      <c r="CI1146" s="129"/>
      <c r="CJ1146" s="129"/>
      <c r="CK1146" s="129"/>
      <c r="CL1146" s="129"/>
      <c r="CM1146" s="129"/>
      <c r="CN1146" s="129"/>
      <c r="CO1146" s="129"/>
      <c r="CP1146" s="129"/>
      <c r="CQ1146" s="129"/>
      <c r="CR1146" s="129"/>
      <c r="CS1146" s="129"/>
      <c r="CT1146" s="129"/>
      <c r="CU1146" s="129"/>
      <c r="CV1146" s="131"/>
      <c r="CW1146" s="131"/>
      <c r="CX1146" s="131"/>
      <c r="CY1146" s="129"/>
      <c r="CZ1146" s="129"/>
      <c r="DA1146" s="129"/>
      <c r="DB1146" s="129"/>
      <c r="DC1146" s="129"/>
      <c r="DD1146" s="129"/>
      <c r="DE1146" s="129"/>
      <c r="DF1146" s="129"/>
      <c r="DG1146" s="129"/>
      <c r="DH1146" s="129"/>
      <c r="DI1146" s="129"/>
      <c r="DJ1146" s="129"/>
      <c r="DK1146" s="129"/>
      <c r="DL1146" s="129"/>
      <c r="DM1146" s="129"/>
      <c r="DN1146" s="129"/>
      <c r="DO1146" s="129"/>
      <c r="DP1146" s="129"/>
      <c r="DQ1146" s="129"/>
      <c r="DR1146" s="129"/>
      <c r="DS1146" s="129"/>
      <c r="DT1146" s="129"/>
      <c r="DU1146" s="129"/>
      <c r="DV1146" s="129"/>
      <c r="DW1146" s="129"/>
      <c r="DX1146" s="129"/>
      <c r="DY1146" s="129"/>
      <c r="DZ1146" s="129"/>
      <c r="EA1146" s="129"/>
      <c r="EB1146" s="129"/>
      <c r="EC1146" s="129"/>
      <c r="ED1146" s="129"/>
      <c r="EE1146" s="129"/>
      <c r="EF1146" s="129"/>
      <c r="EG1146" s="129"/>
      <c r="EH1146" s="129"/>
      <c r="EI1146" s="129"/>
      <c r="EJ1146" s="129"/>
      <c r="EK1146" s="129"/>
      <c r="EL1146" s="129"/>
      <c r="EM1146" s="129"/>
      <c r="EN1146" s="129"/>
      <c r="EO1146" s="129"/>
      <c r="EP1146" s="129"/>
      <c r="EQ1146" s="129"/>
      <c r="ER1146" s="129"/>
      <c r="ES1146" s="129"/>
      <c r="ET1146" s="129"/>
      <c r="EU1146" s="129"/>
      <c r="EV1146" s="129"/>
      <c r="EW1146" s="129"/>
    </row>
    <row r="1147" spans="1:153" ht="2.25" customHeight="1" thickBot="1">
      <c r="A1147" s="45"/>
      <c r="B1147" s="133"/>
      <c r="C1147" s="133"/>
      <c r="D1147" s="126"/>
      <c r="E1147" s="126"/>
      <c r="F1147" s="137"/>
      <c r="G1147" s="126"/>
      <c r="H1147" s="126"/>
      <c r="I1147" s="126"/>
      <c r="J1147" s="126"/>
      <c r="K1147" s="126"/>
      <c r="L1147" s="126"/>
      <c r="M1147" s="126"/>
      <c r="N1147" s="126"/>
      <c r="O1147" s="126"/>
      <c r="P1147" s="126"/>
      <c r="Q1147" s="126"/>
      <c r="R1147" s="126"/>
      <c r="S1147" s="126"/>
      <c r="T1147" s="126"/>
      <c r="U1147" s="299"/>
      <c r="V1147" s="298"/>
      <c r="W1147" s="298"/>
      <c r="X1147" s="298"/>
      <c r="Y1147" s="298"/>
      <c r="Z1147" s="298"/>
      <c r="AA1147" s="298"/>
      <c r="AB1147" s="298"/>
      <c r="AC1147" s="298"/>
      <c r="AD1147" s="298"/>
      <c r="AE1147" s="298"/>
      <c r="AF1147" s="298"/>
      <c r="AG1147" s="121"/>
      <c r="AH1147" s="116"/>
      <c r="AI1147" s="299"/>
      <c r="AJ1147" s="298"/>
      <c r="AK1147" s="298"/>
      <c r="AL1147" s="298"/>
      <c r="AM1147" s="298"/>
      <c r="AN1147" s="298"/>
      <c r="AO1147" s="298"/>
      <c r="AP1147" s="298"/>
      <c r="AQ1147" s="298"/>
      <c r="AR1147" s="298"/>
      <c r="AS1147" s="298"/>
      <c r="AT1147" s="298"/>
      <c r="AU1147" s="121"/>
      <c r="AV1147" s="116"/>
      <c r="AW1147" s="298"/>
      <c r="AX1147" s="298"/>
      <c r="AY1147" s="298"/>
      <c r="AZ1147" s="298"/>
      <c r="BA1147" s="298"/>
      <c r="BB1147" s="298"/>
      <c r="BC1147" s="298"/>
      <c r="BD1147" s="298"/>
      <c r="BE1147" s="298"/>
      <c r="BF1147" s="298"/>
      <c r="BG1147" s="298"/>
      <c r="BH1147" s="298"/>
      <c r="BI1147" s="121"/>
      <c r="BJ1147" s="116"/>
      <c r="BK1147" s="200"/>
      <c r="BL1147" s="129"/>
      <c r="BM1147" s="160"/>
      <c r="BN1147" s="129"/>
      <c r="BO1147" s="129"/>
      <c r="BP1147" s="129"/>
      <c r="BQ1147" s="129"/>
      <c r="BR1147" s="129"/>
      <c r="BS1147" s="129"/>
      <c r="BT1147" s="129"/>
      <c r="BU1147" s="129"/>
      <c r="BV1147" s="129"/>
      <c r="BW1147" s="129"/>
      <c r="BX1147" s="129"/>
      <c r="BY1147" s="129"/>
      <c r="BZ1147" s="129"/>
      <c r="CA1147" s="129"/>
      <c r="CB1147" s="129"/>
      <c r="CC1147" s="129"/>
      <c r="CD1147" s="129"/>
      <c r="CE1147" s="129"/>
      <c r="CF1147" s="129"/>
      <c r="CG1147" s="129"/>
      <c r="CH1147" s="129"/>
      <c r="CI1147" s="129"/>
      <c r="CJ1147" s="129"/>
      <c r="CK1147" s="129"/>
      <c r="CL1147" s="129"/>
      <c r="CM1147" s="129"/>
      <c r="CN1147" s="129"/>
      <c r="CO1147" s="129"/>
      <c r="CP1147" s="129"/>
      <c r="CQ1147" s="129"/>
      <c r="CR1147" s="129"/>
      <c r="CS1147" s="129"/>
      <c r="CT1147" s="129"/>
      <c r="CU1147" s="129"/>
      <c r="CV1147" s="129"/>
      <c r="CW1147" s="129"/>
      <c r="CX1147" s="129"/>
      <c r="CY1147" s="129"/>
      <c r="CZ1147" s="129"/>
      <c r="DA1147" s="129"/>
      <c r="DB1147" s="129"/>
      <c r="DC1147" s="129"/>
      <c r="DD1147" s="129"/>
      <c r="DE1147" s="129"/>
      <c r="DF1147" s="129"/>
      <c r="DG1147" s="129"/>
      <c r="DH1147" s="129"/>
      <c r="DI1147" s="129"/>
      <c r="DJ1147" s="129"/>
      <c r="DK1147" s="129"/>
      <c r="DL1147" s="129"/>
      <c r="DM1147" s="129"/>
      <c r="DN1147" s="129"/>
      <c r="DO1147" s="129"/>
      <c r="DP1147" s="129"/>
      <c r="DQ1147" s="129"/>
      <c r="DR1147" s="129"/>
      <c r="DS1147" s="129"/>
      <c r="DT1147" s="129"/>
      <c r="DU1147" s="129"/>
      <c r="DV1147" s="129"/>
      <c r="DW1147" s="129"/>
      <c r="DX1147" s="129"/>
      <c r="DY1147" s="129"/>
      <c r="DZ1147" s="129"/>
      <c r="EA1147" s="129"/>
      <c r="EB1147" s="129"/>
      <c r="EC1147" s="129"/>
      <c r="ED1147" s="129"/>
      <c r="EE1147" s="129"/>
      <c r="EF1147" s="129"/>
      <c r="EG1147" s="129"/>
      <c r="EH1147" s="129"/>
      <c r="EI1147" s="129"/>
      <c r="EJ1147" s="129"/>
      <c r="EK1147" s="129"/>
      <c r="EL1147" s="129"/>
      <c r="EM1147" s="129"/>
      <c r="EN1147" s="129"/>
      <c r="EO1147" s="129"/>
      <c r="EP1147" s="129"/>
      <c r="EQ1147" s="129"/>
      <c r="ER1147" s="129"/>
      <c r="ES1147" s="129"/>
      <c r="ET1147" s="129"/>
      <c r="EU1147" s="129"/>
      <c r="EV1147" s="129"/>
      <c r="EW1147" s="129"/>
    </row>
    <row r="1148" spans="1:153" ht="2.25" customHeight="1">
      <c r="A1148" s="50"/>
      <c r="B1148" s="292"/>
      <c r="C1148" s="135"/>
      <c r="D1148" s="291"/>
      <c r="E1148" s="291"/>
      <c r="F1148" s="136"/>
      <c r="G1148" s="291"/>
      <c r="H1148" s="291"/>
      <c r="I1148" s="291"/>
      <c r="J1148" s="291"/>
      <c r="K1148" s="291"/>
      <c r="L1148" s="291"/>
      <c r="M1148" s="291"/>
      <c r="N1148" s="291"/>
      <c r="O1148" s="291"/>
      <c r="P1148" s="291"/>
      <c r="Q1148" s="291"/>
      <c r="R1148" s="291"/>
      <c r="S1148" s="291"/>
      <c r="T1148" s="291"/>
      <c r="U1148" s="296"/>
      <c r="V1148" s="297"/>
      <c r="W1148" s="297"/>
      <c r="X1148" s="297"/>
      <c r="Y1148" s="297"/>
      <c r="Z1148" s="297"/>
      <c r="AA1148" s="297"/>
      <c r="AB1148" s="297"/>
      <c r="AC1148" s="297"/>
      <c r="AD1148" s="297"/>
      <c r="AE1148" s="297"/>
      <c r="AF1148" s="297"/>
      <c r="AG1148" s="117"/>
      <c r="AH1148" s="114"/>
      <c r="AI1148" s="296"/>
      <c r="AJ1148" s="297"/>
      <c r="AK1148" s="297"/>
      <c r="AL1148" s="297"/>
      <c r="AM1148" s="297"/>
      <c r="AN1148" s="297"/>
      <c r="AO1148" s="297"/>
      <c r="AP1148" s="297"/>
      <c r="AQ1148" s="297"/>
      <c r="AR1148" s="297"/>
      <c r="AS1148" s="297"/>
      <c r="AT1148" s="297"/>
      <c r="AU1148" s="117"/>
      <c r="AV1148" s="114"/>
      <c r="AW1148" s="297"/>
      <c r="AX1148" s="297"/>
      <c r="AY1148" s="297"/>
      <c r="AZ1148" s="297"/>
      <c r="BA1148" s="297"/>
      <c r="BB1148" s="297"/>
      <c r="BC1148" s="297"/>
      <c r="BD1148" s="297"/>
      <c r="BE1148" s="297"/>
      <c r="BF1148" s="297"/>
      <c r="BG1148" s="297"/>
      <c r="BH1148" s="297"/>
      <c r="BI1148" s="117"/>
      <c r="BJ1148" s="114"/>
      <c r="BK1148" s="200"/>
      <c r="BL1148" s="129"/>
      <c r="BM1148" s="160"/>
      <c r="BN1148" s="129"/>
      <c r="BO1148" s="129"/>
      <c r="BP1148" s="129"/>
      <c r="BQ1148" s="129"/>
      <c r="BR1148" s="129"/>
      <c r="BS1148" s="129"/>
      <c r="BT1148" s="129"/>
      <c r="BU1148" s="129"/>
      <c r="BV1148" s="129"/>
      <c r="BW1148" s="129"/>
      <c r="BX1148" s="129"/>
      <c r="BY1148" s="129"/>
      <c r="BZ1148" s="129"/>
      <c r="CA1148" s="129"/>
      <c r="CB1148" s="129"/>
      <c r="CC1148" s="129"/>
      <c r="CD1148" s="129"/>
      <c r="CE1148" s="129"/>
      <c r="CF1148" s="129"/>
      <c r="CG1148" s="129"/>
      <c r="CH1148" s="129"/>
      <c r="CI1148" s="129"/>
      <c r="CJ1148" s="129"/>
      <c r="CK1148" s="129"/>
      <c r="CL1148" s="129"/>
      <c r="CM1148" s="129"/>
      <c r="CN1148" s="129"/>
      <c r="CO1148" s="129"/>
      <c r="CP1148" s="129"/>
      <c r="CQ1148" s="129"/>
      <c r="CR1148" s="129"/>
      <c r="CS1148" s="129"/>
      <c r="CT1148" s="129"/>
      <c r="CU1148" s="129"/>
      <c r="CV1148" s="129"/>
      <c r="CW1148" s="129"/>
      <c r="CX1148" s="129"/>
      <c r="CY1148" s="129"/>
      <c r="CZ1148" s="129"/>
      <c r="DA1148" s="129"/>
      <c r="DB1148" s="129"/>
      <c r="DC1148" s="129"/>
      <c r="DD1148" s="129"/>
      <c r="DE1148" s="129"/>
      <c r="DF1148" s="129"/>
      <c r="DG1148" s="129"/>
      <c r="DH1148" s="129"/>
      <c r="DI1148" s="129"/>
      <c r="DJ1148" s="129"/>
      <c r="DK1148" s="129"/>
      <c r="DL1148" s="129"/>
      <c r="DM1148" s="129"/>
      <c r="DN1148" s="129"/>
      <c r="DO1148" s="129"/>
      <c r="DP1148" s="129"/>
      <c r="DQ1148" s="129"/>
      <c r="DR1148" s="129"/>
      <c r="DS1148" s="129"/>
      <c r="DT1148" s="129"/>
      <c r="DU1148" s="129"/>
      <c r="DV1148" s="129"/>
      <c r="DW1148" s="129"/>
      <c r="DX1148" s="129"/>
      <c r="DY1148" s="129"/>
      <c r="DZ1148" s="129"/>
      <c r="EA1148" s="129"/>
      <c r="EB1148" s="129"/>
      <c r="EC1148" s="129"/>
      <c r="ED1148" s="129"/>
      <c r="EE1148" s="129"/>
      <c r="EF1148" s="129"/>
      <c r="EG1148" s="129"/>
      <c r="EH1148" s="129"/>
      <c r="EI1148" s="129"/>
      <c r="EJ1148" s="129"/>
      <c r="EK1148" s="129"/>
      <c r="EL1148" s="129"/>
      <c r="EM1148" s="129"/>
      <c r="EN1148" s="129"/>
      <c r="EO1148" s="129"/>
      <c r="EP1148" s="129"/>
      <c r="EQ1148" s="129"/>
      <c r="ER1148" s="129"/>
      <c r="ES1148" s="129"/>
      <c r="ET1148" s="129"/>
      <c r="EU1148" s="129"/>
      <c r="EV1148" s="129"/>
      <c r="EW1148" s="129"/>
    </row>
    <row r="1149" spans="1:153" ht="19.5" customHeight="1">
      <c r="A1149" s="45"/>
      <c r="B1149" s="133"/>
      <c r="C1149" s="133" t="s">
        <v>70</v>
      </c>
      <c r="D1149" s="126"/>
      <c r="E1149" s="126"/>
      <c r="F1149" s="137"/>
      <c r="G1149" s="126"/>
      <c r="H1149" s="126"/>
      <c r="I1149" s="126"/>
      <c r="J1149" s="126"/>
      <c r="K1149" s="126"/>
      <c r="L1149" s="126"/>
      <c r="M1149" s="126"/>
      <c r="N1149" s="126"/>
      <c r="O1149" s="126"/>
      <c r="P1149" s="126"/>
      <c r="Q1149" s="126"/>
      <c r="R1149" s="310" t="s">
        <v>3454</v>
      </c>
      <c r="S1149" s="310"/>
      <c r="T1149" s="311"/>
      <c r="U1149" s="294"/>
      <c r="V1149" s="312"/>
      <c r="W1149" s="313"/>
      <c r="X1149" s="313"/>
      <c r="Y1149" s="313"/>
      <c r="Z1149" s="313"/>
      <c r="AA1149" s="313"/>
      <c r="AB1149" s="313"/>
      <c r="AC1149" s="313"/>
      <c r="AD1149" s="313"/>
      <c r="AE1149" s="313"/>
      <c r="AF1149" s="314"/>
      <c r="AG1149" s="120"/>
      <c r="AH1149" s="115" t="s">
        <v>6388</v>
      </c>
      <c r="AI1149" s="118"/>
      <c r="AJ1149" s="312"/>
      <c r="AK1149" s="313"/>
      <c r="AL1149" s="313"/>
      <c r="AM1149" s="313"/>
      <c r="AN1149" s="313"/>
      <c r="AO1149" s="313"/>
      <c r="AP1149" s="313"/>
      <c r="AQ1149" s="313"/>
      <c r="AR1149" s="313"/>
      <c r="AS1149" s="313"/>
      <c r="AT1149" s="314"/>
      <c r="AU1149" s="120"/>
      <c r="AV1149" s="115" t="s">
        <v>6389</v>
      </c>
      <c r="AW1149" s="119"/>
      <c r="AX1149" s="312"/>
      <c r="AY1149" s="313"/>
      <c r="AZ1149" s="313"/>
      <c r="BA1149" s="313"/>
      <c r="BB1149" s="313"/>
      <c r="BC1149" s="313"/>
      <c r="BD1149" s="313"/>
      <c r="BE1149" s="313"/>
      <c r="BF1149" s="313"/>
      <c r="BG1149" s="313"/>
      <c r="BH1149" s="314"/>
      <c r="BI1149" s="122"/>
      <c r="BJ1149" s="115" t="s">
        <v>2</v>
      </c>
      <c r="BK1149" s="200"/>
      <c r="BL1149" s="130" t="str">
        <f>IF(BM1149&lt;&gt;"","●","")</f>
        <v/>
      </c>
      <c r="BM1149" s="132" t="str">
        <f>IF(OR(AND(OR(V1149=0,V1149=""),OR(AJ1149&gt;0,AX1149&gt;0)),AND(OR(V1149&gt;0,AX1149&gt;0),OR(AJ1149=0,AJ1149="")),AND(OR(V1149&gt;0,AJ1149&gt;0),OR(AX1149=0,AX1149=""))),"「レセプト件数」、「算定日数」、「算定回数」のいずれかが「0」か「空白」となっていますが、それ以外が1以上となっています。正しいレセプト件数・算定日数・算定回数をご記入ください。",IF(OR(V1149&gt;AJ1149,V1149&gt;AX1149),"「算定日数」あるいは「算定回数」が「レセプト件数」よりも小さくなっています。算定レセプトにおける算定日数・算定回数をご記入ください。",IF(AJ1149&gt;AX1149,"「算定回数」が「算定日数」よりも小さくなっています。算定日数における算定回数をご記入ください。","")))</f>
        <v/>
      </c>
      <c r="BN1149" s="129"/>
      <c r="BO1149" s="129"/>
      <c r="BP1149" s="129"/>
      <c r="BQ1149" s="129"/>
      <c r="BR1149" s="129"/>
      <c r="BS1149" s="129"/>
      <c r="BT1149" s="129"/>
      <c r="BU1149" s="129"/>
      <c r="BV1149" s="129"/>
      <c r="BW1149" s="129"/>
      <c r="BX1149" s="129"/>
      <c r="BY1149" s="129"/>
      <c r="BZ1149" s="129"/>
      <c r="CA1149" s="129"/>
      <c r="CB1149" s="129"/>
      <c r="CC1149" s="129"/>
      <c r="CD1149" s="129"/>
      <c r="CE1149" s="129"/>
      <c r="CF1149" s="129"/>
      <c r="CG1149" s="129"/>
      <c r="CH1149" s="129"/>
      <c r="CI1149" s="129"/>
      <c r="CJ1149" s="129"/>
      <c r="CK1149" s="129"/>
      <c r="CL1149" s="129"/>
      <c r="CM1149" s="129"/>
      <c r="CN1149" s="129"/>
      <c r="CO1149" s="129"/>
      <c r="CP1149" s="129"/>
      <c r="CQ1149" s="129"/>
      <c r="CR1149" s="129"/>
      <c r="CS1149" s="129"/>
      <c r="CT1149" s="129"/>
      <c r="CU1149" s="129"/>
      <c r="CV1149" s="131"/>
      <c r="CW1149" s="131"/>
      <c r="CX1149" s="131"/>
      <c r="CY1149" s="129"/>
      <c r="CZ1149" s="129"/>
      <c r="DA1149" s="129"/>
      <c r="DB1149" s="129"/>
      <c r="DC1149" s="129"/>
      <c r="DD1149" s="129"/>
      <c r="DE1149" s="129"/>
      <c r="DF1149" s="129"/>
      <c r="DG1149" s="129"/>
      <c r="DH1149" s="129"/>
      <c r="DI1149" s="129"/>
      <c r="DJ1149" s="129"/>
      <c r="DK1149" s="129"/>
      <c r="DL1149" s="129"/>
      <c r="DM1149" s="129"/>
      <c r="DN1149" s="129"/>
      <c r="DO1149" s="129"/>
      <c r="DP1149" s="129"/>
      <c r="DQ1149" s="129"/>
      <c r="DR1149" s="129"/>
      <c r="DS1149" s="129"/>
      <c r="DT1149" s="129"/>
      <c r="DU1149" s="129"/>
      <c r="DV1149" s="129"/>
      <c r="DW1149" s="129"/>
      <c r="DX1149" s="129"/>
      <c r="DY1149" s="129"/>
      <c r="DZ1149" s="129"/>
      <c r="EA1149" s="129"/>
      <c r="EB1149" s="129"/>
      <c r="EC1149" s="129"/>
      <c r="ED1149" s="129"/>
      <c r="EE1149" s="129"/>
      <c r="EF1149" s="129"/>
      <c r="EG1149" s="129"/>
      <c r="EH1149" s="129"/>
      <c r="EI1149" s="129"/>
      <c r="EJ1149" s="129"/>
      <c r="EK1149" s="129"/>
      <c r="EL1149" s="129"/>
      <c r="EM1149" s="129"/>
      <c r="EN1149" s="129"/>
      <c r="EO1149" s="129"/>
      <c r="EP1149" s="129"/>
      <c r="EQ1149" s="129"/>
      <c r="ER1149" s="129"/>
      <c r="ES1149" s="129"/>
      <c r="ET1149" s="129"/>
      <c r="EU1149" s="129"/>
      <c r="EV1149" s="129"/>
      <c r="EW1149" s="129"/>
    </row>
    <row r="1150" spans="1:153" ht="2.25" customHeight="1" thickBot="1">
      <c r="A1150" s="45"/>
      <c r="B1150" s="133"/>
      <c r="C1150" s="133"/>
      <c r="D1150" s="126"/>
      <c r="E1150" s="126"/>
      <c r="F1150" s="137"/>
      <c r="G1150" s="126"/>
      <c r="H1150" s="126"/>
      <c r="I1150" s="126"/>
      <c r="J1150" s="126"/>
      <c r="K1150" s="126"/>
      <c r="L1150" s="126"/>
      <c r="M1150" s="126"/>
      <c r="N1150" s="126"/>
      <c r="O1150" s="126"/>
      <c r="P1150" s="126"/>
      <c r="Q1150" s="126"/>
      <c r="R1150" s="126"/>
      <c r="S1150" s="126"/>
      <c r="T1150" s="126"/>
      <c r="U1150" s="299"/>
      <c r="V1150" s="298"/>
      <c r="W1150" s="298"/>
      <c r="X1150" s="298"/>
      <c r="Y1150" s="298"/>
      <c r="Z1150" s="298"/>
      <c r="AA1150" s="298"/>
      <c r="AB1150" s="298"/>
      <c r="AC1150" s="298"/>
      <c r="AD1150" s="298"/>
      <c r="AE1150" s="298"/>
      <c r="AF1150" s="298"/>
      <c r="AG1150" s="121"/>
      <c r="AH1150" s="116"/>
      <c r="AI1150" s="299"/>
      <c r="AJ1150" s="298"/>
      <c r="AK1150" s="298"/>
      <c r="AL1150" s="298"/>
      <c r="AM1150" s="298"/>
      <c r="AN1150" s="298"/>
      <c r="AO1150" s="298"/>
      <c r="AP1150" s="298"/>
      <c r="AQ1150" s="298"/>
      <c r="AR1150" s="298"/>
      <c r="AS1150" s="298"/>
      <c r="AT1150" s="298"/>
      <c r="AU1150" s="121"/>
      <c r="AV1150" s="116"/>
      <c r="AW1150" s="298"/>
      <c r="AX1150" s="298"/>
      <c r="AY1150" s="298"/>
      <c r="AZ1150" s="298"/>
      <c r="BA1150" s="298"/>
      <c r="BB1150" s="298"/>
      <c r="BC1150" s="298"/>
      <c r="BD1150" s="298"/>
      <c r="BE1150" s="298"/>
      <c r="BF1150" s="298"/>
      <c r="BG1150" s="298"/>
      <c r="BH1150" s="298"/>
      <c r="BI1150" s="121"/>
      <c r="BJ1150" s="116"/>
      <c r="BK1150" s="200"/>
      <c r="BL1150" s="129"/>
      <c r="BM1150" s="160"/>
      <c r="BN1150" s="129"/>
      <c r="BO1150" s="129"/>
      <c r="BP1150" s="129"/>
      <c r="BQ1150" s="129"/>
      <c r="BR1150" s="129"/>
      <c r="BS1150" s="129"/>
      <c r="BT1150" s="129"/>
      <c r="BU1150" s="129"/>
      <c r="BV1150" s="129"/>
      <c r="BW1150" s="129"/>
      <c r="BX1150" s="129"/>
      <c r="BY1150" s="129"/>
      <c r="BZ1150" s="129"/>
      <c r="CA1150" s="129"/>
      <c r="CB1150" s="129"/>
      <c r="CC1150" s="129"/>
      <c r="CD1150" s="129"/>
      <c r="CE1150" s="129"/>
      <c r="CF1150" s="129"/>
      <c r="CG1150" s="129"/>
      <c r="CH1150" s="129"/>
      <c r="CI1150" s="129"/>
      <c r="CJ1150" s="129"/>
      <c r="CK1150" s="129"/>
      <c r="CL1150" s="129"/>
      <c r="CM1150" s="129"/>
      <c r="CN1150" s="129"/>
      <c r="CO1150" s="129"/>
      <c r="CP1150" s="129"/>
      <c r="CQ1150" s="129"/>
      <c r="CR1150" s="129"/>
      <c r="CS1150" s="129"/>
      <c r="CT1150" s="129"/>
      <c r="CU1150" s="129"/>
      <c r="CV1150" s="129"/>
      <c r="CW1150" s="129"/>
      <c r="CX1150" s="129"/>
      <c r="CY1150" s="129"/>
      <c r="CZ1150" s="129"/>
      <c r="DA1150" s="129"/>
      <c r="DB1150" s="129"/>
      <c r="DC1150" s="129"/>
      <c r="DD1150" s="129"/>
      <c r="DE1150" s="129"/>
      <c r="DF1150" s="129"/>
      <c r="DG1150" s="129"/>
      <c r="DH1150" s="129"/>
      <c r="DI1150" s="129"/>
      <c r="DJ1150" s="129"/>
      <c r="DK1150" s="129"/>
      <c r="DL1150" s="129"/>
      <c r="DM1150" s="129"/>
      <c r="DN1150" s="129"/>
      <c r="DO1150" s="129"/>
      <c r="DP1150" s="129"/>
      <c r="DQ1150" s="129"/>
      <c r="DR1150" s="129"/>
      <c r="DS1150" s="129"/>
      <c r="DT1150" s="129"/>
      <c r="DU1150" s="129"/>
      <c r="DV1150" s="129"/>
      <c r="DW1150" s="129"/>
      <c r="DX1150" s="129"/>
      <c r="DY1150" s="129"/>
      <c r="DZ1150" s="129"/>
      <c r="EA1150" s="129"/>
      <c r="EB1150" s="129"/>
      <c r="EC1150" s="129"/>
      <c r="ED1150" s="129"/>
      <c r="EE1150" s="129"/>
      <c r="EF1150" s="129"/>
      <c r="EG1150" s="129"/>
      <c r="EH1150" s="129"/>
      <c r="EI1150" s="129"/>
      <c r="EJ1150" s="129"/>
      <c r="EK1150" s="129"/>
      <c r="EL1150" s="129"/>
      <c r="EM1150" s="129"/>
      <c r="EN1150" s="129"/>
      <c r="EO1150" s="129"/>
      <c r="EP1150" s="129"/>
      <c r="EQ1150" s="129"/>
      <c r="ER1150" s="129"/>
      <c r="ES1150" s="129"/>
      <c r="ET1150" s="129"/>
      <c r="EU1150" s="129"/>
      <c r="EV1150" s="129"/>
      <c r="EW1150" s="129"/>
    </row>
    <row r="1151" spans="1:153" ht="2.25" customHeight="1">
      <c r="A1151" s="50"/>
      <c r="B1151" s="292"/>
      <c r="C1151" s="135"/>
      <c r="D1151" s="291"/>
      <c r="E1151" s="291"/>
      <c r="F1151" s="136"/>
      <c r="G1151" s="291"/>
      <c r="H1151" s="291"/>
      <c r="I1151" s="291"/>
      <c r="J1151" s="291"/>
      <c r="K1151" s="291"/>
      <c r="L1151" s="291"/>
      <c r="M1151" s="291"/>
      <c r="N1151" s="291"/>
      <c r="O1151" s="291"/>
      <c r="P1151" s="291"/>
      <c r="Q1151" s="291"/>
      <c r="R1151" s="291"/>
      <c r="S1151" s="291"/>
      <c r="T1151" s="291"/>
      <c r="U1151" s="296"/>
      <c r="V1151" s="297"/>
      <c r="W1151" s="297"/>
      <c r="X1151" s="297"/>
      <c r="Y1151" s="297"/>
      <c r="Z1151" s="297"/>
      <c r="AA1151" s="297"/>
      <c r="AB1151" s="297"/>
      <c r="AC1151" s="297"/>
      <c r="AD1151" s="297"/>
      <c r="AE1151" s="297"/>
      <c r="AF1151" s="297"/>
      <c r="AG1151" s="117"/>
      <c r="AH1151" s="114"/>
      <c r="AI1151" s="296"/>
      <c r="AJ1151" s="297"/>
      <c r="AK1151" s="297"/>
      <c r="AL1151" s="297"/>
      <c r="AM1151" s="297"/>
      <c r="AN1151" s="297"/>
      <c r="AO1151" s="297"/>
      <c r="AP1151" s="297"/>
      <c r="AQ1151" s="297"/>
      <c r="AR1151" s="297"/>
      <c r="AS1151" s="297"/>
      <c r="AT1151" s="297"/>
      <c r="AU1151" s="117"/>
      <c r="AV1151" s="114"/>
      <c r="AW1151" s="297"/>
      <c r="AX1151" s="297"/>
      <c r="AY1151" s="297"/>
      <c r="AZ1151" s="297"/>
      <c r="BA1151" s="297"/>
      <c r="BB1151" s="297"/>
      <c r="BC1151" s="297"/>
      <c r="BD1151" s="297"/>
      <c r="BE1151" s="297"/>
      <c r="BF1151" s="297"/>
      <c r="BG1151" s="297"/>
      <c r="BH1151" s="297"/>
      <c r="BI1151" s="117"/>
      <c r="BJ1151" s="114"/>
      <c r="BK1151" s="200"/>
      <c r="BL1151" s="129"/>
      <c r="BM1151" s="160"/>
      <c r="BN1151" s="129"/>
      <c r="BO1151" s="129"/>
      <c r="BP1151" s="129"/>
      <c r="BQ1151" s="129"/>
      <c r="BR1151" s="129"/>
      <c r="BS1151" s="129"/>
      <c r="BT1151" s="129"/>
      <c r="BU1151" s="129"/>
      <c r="BV1151" s="129"/>
      <c r="BW1151" s="129"/>
      <c r="BX1151" s="129"/>
      <c r="BY1151" s="129"/>
      <c r="BZ1151" s="129"/>
      <c r="CA1151" s="129"/>
      <c r="CB1151" s="129"/>
      <c r="CC1151" s="129"/>
      <c r="CD1151" s="129"/>
      <c r="CE1151" s="129"/>
      <c r="CF1151" s="129"/>
      <c r="CG1151" s="129"/>
      <c r="CH1151" s="129"/>
      <c r="CI1151" s="129"/>
      <c r="CJ1151" s="129"/>
      <c r="CK1151" s="129"/>
      <c r="CL1151" s="129"/>
      <c r="CM1151" s="129"/>
      <c r="CN1151" s="129"/>
      <c r="CO1151" s="129"/>
      <c r="CP1151" s="129"/>
      <c r="CQ1151" s="129"/>
      <c r="CR1151" s="129"/>
      <c r="CS1151" s="129"/>
      <c r="CT1151" s="129"/>
      <c r="CU1151" s="129"/>
      <c r="CV1151" s="129"/>
      <c r="CW1151" s="129"/>
      <c r="CX1151" s="129"/>
      <c r="CY1151" s="129"/>
      <c r="CZ1151" s="129"/>
      <c r="DA1151" s="129"/>
      <c r="DB1151" s="129"/>
      <c r="DC1151" s="129"/>
      <c r="DD1151" s="129"/>
      <c r="DE1151" s="129"/>
      <c r="DF1151" s="129"/>
      <c r="DG1151" s="129"/>
      <c r="DH1151" s="129"/>
      <c r="DI1151" s="129"/>
      <c r="DJ1151" s="129"/>
      <c r="DK1151" s="129"/>
      <c r="DL1151" s="129"/>
      <c r="DM1151" s="129"/>
      <c r="DN1151" s="129"/>
      <c r="DO1151" s="129"/>
      <c r="DP1151" s="129"/>
      <c r="DQ1151" s="129"/>
      <c r="DR1151" s="129"/>
      <c r="DS1151" s="129"/>
      <c r="DT1151" s="129"/>
      <c r="DU1151" s="129"/>
      <c r="DV1151" s="129"/>
      <c r="DW1151" s="129"/>
      <c r="DX1151" s="129"/>
      <c r="DY1151" s="129"/>
      <c r="DZ1151" s="129"/>
      <c r="EA1151" s="129"/>
      <c r="EB1151" s="129"/>
      <c r="EC1151" s="129"/>
      <c r="ED1151" s="129"/>
      <c r="EE1151" s="129"/>
      <c r="EF1151" s="129"/>
      <c r="EG1151" s="129"/>
      <c r="EH1151" s="129"/>
      <c r="EI1151" s="129"/>
      <c r="EJ1151" s="129"/>
      <c r="EK1151" s="129"/>
      <c r="EL1151" s="129"/>
      <c r="EM1151" s="129"/>
      <c r="EN1151" s="129"/>
      <c r="EO1151" s="129"/>
      <c r="EP1151" s="129"/>
      <c r="EQ1151" s="129"/>
      <c r="ER1151" s="129"/>
      <c r="ES1151" s="129"/>
      <c r="ET1151" s="129"/>
      <c r="EU1151" s="129"/>
      <c r="EV1151" s="129"/>
      <c r="EW1151" s="129"/>
    </row>
    <row r="1152" spans="1:153" ht="19.5" customHeight="1">
      <c r="A1152" s="45"/>
      <c r="B1152" s="126"/>
      <c r="C1152" s="133" t="s">
        <v>71</v>
      </c>
      <c r="D1152" s="126"/>
      <c r="E1152" s="126"/>
      <c r="F1152" s="137"/>
      <c r="G1152" s="126"/>
      <c r="H1152" s="126"/>
      <c r="I1152" s="126"/>
      <c r="J1152" s="126"/>
      <c r="K1152" s="126"/>
      <c r="L1152" s="126"/>
      <c r="M1152" s="126"/>
      <c r="N1152" s="126"/>
      <c r="O1152" s="126"/>
      <c r="P1152" s="126"/>
      <c r="Q1152" s="126"/>
      <c r="R1152" s="310" t="s">
        <v>3455</v>
      </c>
      <c r="S1152" s="310"/>
      <c r="T1152" s="311"/>
      <c r="U1152" s="294"/>
      <c r="V1152" s="312"/>
      <c r="W1152" s="313"/>
      <c r="X1152" s="313"/>
      <c r="Y1152" s="313"/>
      <c r="Z1152" s="313"/>
      <c r="AA1152" s="313"/>
      <c r="AB1152" s="313"/>
      <c r="AC1152" s="313"/>
      <c r="AD1152" s="313"/>
      <c r="AE1152" s="313"/>
      <c r="AF1152" s="314"/>
      <c r="AG1152" s="120"/>
      <c r="AH1152" s="115" t="s">
        <v>6388</v>
      </c>
      <c r="AI1152" s="118"/>
      <c r="AJ1152" s="312"/>
      <c r="AK1152" s="313"/>
      <c r="AL1152" s="313"/>
      <c r="AM1152" s="313"/>
      <c r="AN1152" s="313"/>
      <c r="AO1152" s="313"/>
      <c r="AP1152" s="313"/>
      <c r="AQ1152" s="313"/>
      <c r="AR1152" s="313"/>
      <c r="AS1152" s="313"/>
      <c r="AT1152" s="314"/>
      <c r="AU1152" s="120"/>
      <c r="AV1152" s="115" t="s">
        <v>6389</v>
      </c>
      <c r="AW1152" s="119"/>
      <c r="AX1152" s="312"/>
      <c r="AY1152" s="313"/>
      <c r="AZ1152" s="313"/>
      <c r="BA1152" s="313"/>
      <c r="BB1152" s="313"/>
      <c r="BC1152" s="313"/>
      <c r="BD1152" s="313"/>
      <c r="BE1152" s="313"/>
      <c r="BF1152" s="313"/>
      <c r="BG1152" s="313"/>
      <c r="BH1152" s="314"/>
      <c r="BI1152" s="122"/>
      <c r="BJ1152" s="115" t="s">
        <v>2</v>
      </c>
      <c r="BK1152" s="200"/>
      <c r="BL1152" s="130" t="str">
        <f>IF(BM1152&lt;&gt;"","●","")</f>
        <v/>
      </c>
      <c r="BM1152" s="132" t="str">
        <f>IF(OR(AND(OR(V1152=0,V1152=""),OR(AJ1152&gt;0,AX1152&gt;0)),AND(OR(V1152&gt;0,AX1152&gt;0),OR(AJ1152=0,AJ1152="")),AND(OR(V1152&gt;0,AJ1152&gt;0),OR(AX1152=0,AX1152=""))),"「レセプト件数」、「算定日数」、「算定回数」のいずれかが「0」か「空白」となっていますが、それ以外が1以上となっています。正しいレセプト件数・算定日数・算定回数をご記入ください。",IF(OR(V1152&gt;AJ1152,V1152&gt;AX1152),"「算定日数」あるいは「算定回数」が「レセプト件数」よりも小さくなっています。算定レセプトにおける算定日数・算定回数をご記入ください。",IF(AJ1152&gt;AX1152,"「算定回数」が「算定日数」よりも小さくなっています。算定日数における算定回数をご記入ください。","")))</f>
        <v/>
      </c>
      <c r="BN1152" s="129"/>
      <c r="BO1152" s="129"/>
      <c r="BP1152" s="129"/>
      <c r="BQ1152" s="129"/>
      <c r="BR1152" s="129"/>
      <c r="BS1152" s="129"/>
      <c r="BT1152" s="129"/>
      <c r="BU1152" s="129"/>
      <c r="BV1152" s="129"/>
      <c r="BW1152" s="129"/>
      <c r="BX1152" s="129"/>
      <c r="BY1152" s="129"/>
      <c r="BZ1152" s="129"/>
      <c r="CA1152" s="129"/>
      <c r="CB1152" s="129"/>
      <c r="CC1152" s="129"/>
      <c r="CD1152" s="129"/>
      <c r="CE1152" s="129"/>
      <c r="CF1152" s="129"/>
      <c r="CG1152" s="129"/>
      <c r="CH1152" s="129"/>
      <c r="CI1152" s="129"/>
      <c r="CJ1152" s="129"/>
      <c r="CK1152" s="129"/>
      <c r="CL1152" s="129"/>
      <c r="CM1152" s="129"/>
      <c r="CN1152" s="129"/>
      <c r="CO1152" s="129"/>
      <c r="CP1152" s="129"/>
      <c r="CQ1152" s="129"/>
      <c r="CR1152" s="129"/>
      <c r="CS1152" s="129"/>
      <c r="CT1152" s="129"/>
      <c r="CU1152" s="129"/>
      <c r="CV1152" s="131"/>
      <c r="CW1152" s="131"/>
      <c r="CX1152" s="131"/>
      <c r="CY1152" s="129"/>
      <c r="CZ1152" s="129"/>
      <c r="DA1152" s="129"/>
      <c r="DB1152" s="129"/>
      <c r="DC1152" s="129"/>
      <c r="DD1152" s="129"/>
      <c r="DE1152" s="129"/>
      <c r="DF1152" s="129"/>
      <c r="DG1152" s="129"/>
      <c r="DH1152" s="129"/>
      <c r="DI1152" s="129"/>
      <c r="DJ1152" s="129"/>
      <c r="DK1152" s="129"/>
      <c r="DL1152" s="129"/>
      <c r="DM1152" s="129"/>
      <c r="DN1152" s="129"/>
      <c r="DO1152" s="129"/>
      <c r="DP1152" s="129"/>
      <c r="DQ1152" s="129"/>
      <c r="DR1152" s="129"/>
      <c r="DS1152" s="129"/>
      <c r="DT1152" s="129"/>
      <c r="DU1152" s="129"/>
      <c r="DV1152" s="129"/>
      <c r="DW1152" s="129"/>
      <c r="DX1152" s="129"/>
      <c r="DY1152" s="129"/>
      <c r="DZ1152" s="129"/>
      <c r="EA1152" s="129"/>
      <c r="EB1152" s="129"/>
      <c r="EC1152" s="129"/>
      <c r="ED1152" s="129"/>
      <c r="EE1152" s="129"/>
      <c r="EF1152" s="129"/>
      <c r="EG1152" s="129"/>
      <c r="EH1152" s="129"/>
      <c r="EI1152" s="129"/>
      <c r="EJ1152" s="129"/>
      <c r="EK1152" s="129"/>
      <c r="EL1152" s="129"/>
      <c r="EM1152" s="129"/>
      <c r="EN1152" s="129"/>
      <c r="EO1152" s="129"/>
      <c r="EP1152" s="129"/>
      <c r="EQ1152" s="129"/>
      <c r="ER1152" s="129"/>
      <c r="ES1152" s="129"/>
      <c r="ET1152" s="129"/>
      <c r="EU1152" s="129"/>
      <c r="EV1152" s="129"/>
      <c r="EW1152" s="129"/>
    </row>
    <row r="1153" spans="1:153" ht="2.25" customHeight="1" thickBot="1">
      <c r="A1153" s="45"/>
      <c r="B1153" s="127"/>
      <c r="C1153" s="37"/>
      <c r="D1153" s="127"/>
      <c r="E1153" s="127"/>
      <c r="F1153" s="134"/>
      <c r="G1153" s="127"/>
      <c r="H1153" s="127"/>
      <c r="I1153" s="127"/>
      <c r="J1153" s="127"/>
      <c r="K1153" s="127"/>
      <c r="L1153" s="127"/>
      <c r="M1153" s="127"/>
      <c r="N1153" s="127"/>
      <c r="O1153" s="127"/>
      <c r="P1153" s="127"/>
      <c r="Q1153" s="127"/>
      <c r="R1153" s="127"/>
      <c r="S1153" s="127"/>
      <c r="T1153" s="128"/>
      <c r="U1153" s="299"/>
      <c r="V1153" s="298"/>
      <c r="W1153" s="298"/>
      <c r="X1153" s="298"/>
      <c r="Y1153" s="298"/>
      <c r="Z1153" s="298"/>
      <c r="AA1153" s="298"/>
      <c r="AB1153" s="298"/>
      <c r="AC1153" s="298"/>
      <c r="AD1153" s="298"/>
      <c r="AE1153" s="298"/>
      <c r="AF1153" s="298"/>
      <c r="AG1153" s="121"/>
      <c r="AH1153" s="116"/>
      <c r="AI1153" s="299"/>
      <c r="AJ1153" s="298"/>
      <c r="AK1153" s="298"/>
      <c r="AL1153" s="298"/>
      <c r="AM1153" s="298"/>
      <c r="AN1153" s="298"/>
      <c r="AO1153" s="298"/>
      <c r="AP1153" s="298"/>
      <c r="AQ1153" s="298"/>
      <c r="AR1153" s="298"/>
      <c r="AS1153" s="298"/>
      <c r="AT1153" s="298"/>
      <c r="AU1153" s="121"/>
      <c r="AV1153" s="116"/>
      <c r="AW1153" s="298"/>
      <c r="AX1153" s="298"/>
      <c r="AY1153" s="298"/>
      <c r="AZ1153" s="298"/>
      <c r="BA1153" s="298"/>
      <c r="BB1153" s="298"/>
      <c r="BC1153" s="298"/>
      <c r="BD1153" s="298"/>
      <c r="BE1153" s="298"/>
      <c r="BF1153" s="298"/>
      <c r="BG1153" s="298"/>
      <c r="BH1153" s="298"/>
      <c r="BI1153" s="121"/>
      <c r="BJ1153" s="116"/>
      <c r="BK1153" s="200"/>
      <c r="BL1153" s="129"/>
      <c r="BM1153" s="160"/>
      <c r="BN1153" s="129"/>
      <c r="BO1153" s="129"/>
      <c r="BP1153" s="129"/>
      <c r="BQ1153" s="129"/>
      <c r="BR1153" s="129"/>
      <c r="BS1153" s="129"/>
      <c r="BT1153" s="129"/>
      <c r="BU1153" s="129"/>
      <c r="BV1153" s="129"/>
      <c r="BW1153" s="129"/>
      <c r="BX1153" s="129"/>
      <c r="BY1153" s="129"/>
      <c r="BZ1153" s="129"/>
      <c r="CA1153" s="129"/>
      <c r="CB1153" s="129"/>
      <c r="CC1153" s="129"/>
      <c r="CD1153" s="129"/>
      <c r="CE1153" s="129"/>
      <c r="CF1153" s="129"/>
      <c r="CG1153" s="129"/>
      <c r="CH1153" s="129"/>
      <c r="CI1153" s="129"/>
      <c r="CJ1153" s="129"/>
      <c r="CK1153" s="129"/>
      <c r="CL1153" s="129"/>
      <c r="CM1153" s="129"/>
      <c r="CN1153" s="129"/>
      <c r="CO1153" s="129"/>
      <c r="CP1153" s="129"/>
      <c r="CQ1153" s="129"/>
      <c r="CR1153" s="129"/>
      <c r="CS1153" s="129"/>
      <c r="CT1153" s="129"/>
      <c r="CU1153" s="129"/>
      <c r="CV1153" s="129"/>
      <c r="CW1153" s="129"/>
      <c r="CX1153" s="129"/>
      <c r="CY1153" s="129"/>
      <c r="CZ1153" s="129"/>
      <c r="DA1153" s="129"/>
      <c r="DB1153" s="129"/>
      <c r="DC1153" s="129"/>
      <c r="DD1153" s="129"/>
      <c r="DE1153" s="129"/>
      <c r="DF1153" s="129"/>
      <c r="DG1153" s="129"/>
      <c r="DH1153" s="129"/>
      <c r="DI1153" s="129"/>
      <c r="DJ1153" s="129"/>
      <c r="DK1153" s="129"/>
      <c r="DL1153" s="129"/>
      <c r="DM1153" s="129"/>
      <c r="DN1153" s="129"/>
      <c r="DO1153" s="129"/>
      <c r="DP1153" s="129"/>
      <c r="DQ1153" s="129"/>
      <c r="DR1153" s="129"/>
      <c r="DS1153" s="129"/>
      <c r="DT1153" s="129"/>
      <c r="DU1153" s="129"/>
      <c r="DV1153" s="129"/>
      <c r="DW1153" s="129"/>
      <c r="DX1153" s="129"/>
      <c r="DY1153" s="129"/>
      <c r="DZ1153" s="129"/>
      <c r="EA1153" s="129"/>
      <c r="EB1153" s="129"/>
      <c r="EC1153" s="129"/>
      <c r="ED1153" s="129"/>
      <c r="EE1153" s="129"/>
      <c r="EF1153" s="129"/>
      <c r="EG1153" s="129"/>
      <c r="EH1153" s="129"/>
      <c r="EI1153" s="129"/>
      <c r="EJ1153" s="129"/>
      <c r="EK1153" s="129"/>
      <c r="EL1153" s="129"/>
      <c r="EM1153" s="129"/>
      <c r="EN1153" s="129"/>
      <c r="EO1153" s="129"/>
      <c r="EP1153" s="129"/>
      <c r="EQ1153" s="129"/>
      <c r="ER1153" s="129"/>
      <c r="ES1153" s="129"/>
      <c r="ET1153" s="129"/>
      <c r="EU1153" s="129"/>
      <c r="EV1153" s="129"/>
      <c r="EW1153" s="129"/>
    </row>
    <row r="1154" spans="1:153" ht="2.25" customHeight="1">
      <c r="A1154" s="50"/>
      <c r="B1154" s="291"/>
      <c r="C1154" s="291"/>
      <c r="D1154" s="291"/>
      <c r="E1154" s="291"/>
      <c r="F1154" s="136"/>
      <c r="G1154" s="291"/>
      <c r="H1154" s="291"/>
      <c r="I1154" s="291"/>
      <c r="J1154" s="291"/>
      <c r="K1154" s="291"/>
      <c r="L1154" s="291"/>
      <c r="M1154" s="291"/>
      <c r="N1154" s="291"/>
      <c r="O1154" s="291"/>
      <c r="P1154" s="291"/>
      <c r="Q1154" s="291"/>
      <c r="R1154" s="291"/>
      <c r="S1154" s="291"/>
      <c r="T1154" s="291"/>
      <c r="U1154" s="296"/>
      <c r="V1154" s="297"/>
      <c r="W1154" s="297"/>
      <c r="X1154" s="297"/>
      <c r="Y1154" s="297"/>
      <c r="Z1154" s="297"/>
      <c r="AA1154" s="297"/>
      <c r="AB1154" s="297"/>
      <c r="AC1154" s="297"/>
      <c r="AD1154" s="297"/>
      <c r="AE1154" s="297"/>
      <c r="AF1154" s="297"/>
      <c r="AG1154" s="117"/>
      <c r="AH1154" s="114"/>
      <c r="AI1154" s="296"/>
      <c r="AJ1154" s="297"/>
      <c r="AK1154" s="297"/>
      <c r="AL1154" s="297"/>
      <c r="AM1154" s="297"/>
      <c r="AN1154" s="297"/>
      <c r="AO1154" s="297"/>
      <c r="AP1154" s="297"/>
      <c r="AQ1154" s="297"/>
      <c r="AR1154" s="297"/>
      <c r="AS1154" s="297"/>
      <c r="AT1154" s="297"/>
      <c r="AU1154" s="117"/>
      <c r="AV1154" s="114"/>
      <c r="AW1154" s="297"/>
      <c r="AX1154" s="297"/>
      <c r="AY1154" s="297"/>
      <c r="AZ1154" s="297"/>
      <c r="BA1154" s="297"/>
      <c r="BB1154" s="297"/>
      <c r="BC1154" s="297"/>
      <c r="BD1154" s="297"/>
      <c r="BE1154" s="297"/>
      <c r="BF1154" s="297"/>
      <c r="BG1154" s="297"/>
      <c r="BH1154" s="297"/>
      <c r="BI1154" s="117"/>
      <c r="BJ1154" s="114"/>
      <c r="BK1154" s="200"/>
      <c r="BL1154" s="129"/>
      <c r="BM1154" s="160"/>
      <c r="BN1154" s="129"/>
      <c r="BO1154" s="129"/>
      <c r="BP1154" s="129"/>
      <c r="BQ1154" s="129"/>
      <c r="BR1154" s="129"/>
      <c r="BS1154" s="129"/>
      <c r="BT1154" s="129"/>
      <c r="BU1154" s="129"/>
      <c r="BV1154" s="129"/>
      <c r="BW1154" s="129"/>
      <c r="BX1154" s="129"/>
      <c r="BY1154" s="129"/>
      <c r="BZ1154" s="129"/>
      <c r="CA1154" s="129"/>
      <c r="CB1154" s="129"/>
      <c r="CC1154" s="129"/>
      <c r="CD1154" s="129"/>
      <c r="CE1154" s="129"/>
      <c r="CF1154" s="129"/>
      <c r="CG1154" s="129"/>
      <c r="CH1154" s="129"/>
      <c r="CI1154" s="129"/>
      <c r="CJ1154" s="129"/>
      <c r="CK1154" s="129"/>
      <c r="CL1154" s="129"/>
      <c r="CM1154" s="129"/>
      <c r="CN1154" s="129"/>
      <c r="CO1154" s="129"/>
      <c r="CP1154" s="129"/>
      <c r="CQ1154" s="129"/>
      <c r="CR1154" s="129"/>
      <c r="CS1154" s="129"/>
      <c r="CT1154" s="129"/>
      <c r="CU1154" s="129"/>
      <c r="CV1154" s="129"/>
      <c r="CW1154" s="129"/>
      <c r="CX1154" s="129"/>
      <c r="CY1154" s="129"/>
      <c r="CZ1154" s="129"/>
      <c r="DA1154" s="129"/>
      <c r="DB1154" s="129"/>
      <c r="DC1154" s="129"/>
      <c r="DD1154" s="129"/>
      <c r="DE1154" s="129"/>
      <c r="DF1154" s="129"/>
      <c r="DG1154" s="129"/>
      <c r="DH1154" s="129"/>
      <c r="DI1154" s="129"/>
      <c r="DJ1154" s="129"/>
      <c r="DK1154" s="129"/>
      <c r="DL1154" s="129"/>
      <c r="DM1154" s="129"/>
      <c r="DN1154" s="129"/>
      <c r="DO1154" s="129"/>
      <c r="DP1154" s="129"/>
      <c r="DQ1154" s="129"/>
      <c r="DR1154" s="129"/>
      <c r="DS1154" s="129"/>
      <c r="DT1154" s="129"/>
      <c r="DU1154" s="129"/>
      <c r="DV1154" s="129"/>
      <c r="DW1154" s="129"/>
      <c r="DX1154" s="129"/>
      <c r="DY1154" s="129"/>
      <c r="DZ1154" s="129"/>
      <c r="EA1154" s="129"/>
      <c r="EB1154" s="129"/>
      <c r="EC1154" s="129"/>
      <c r="ED1154" s="129"/>
      <c r="EE1154" s="129"/>
      <c r="EF1154" s="129"/>
      <c r="EG1154" s="129"/>
      <c r="EH1154" s="129"/>
      <c r="EI1154" s="129"/>
      <c r="EJ1154" s="129"/>
      <c r="EK1154" s="129"/>
      <c r="EL1154" s="129"/>
      <c r="EM1154" s="129"/>
      <c r="EN1154" s="129"/>
      <c r="EO1154" s="129"/>
      <c r="EP1154" s="129"/>
      <c r="EQ1154" s="129"/>
      <c r="ER1154" s="129"/>
      <c r="ES1154" s="129"/>
      <c r="ET1154" s="129"/>
      <c r="EU1154" s="129"/>
      <c r="EV1154" s="129"/>
      <c r="EW1154" s="129"/>
    </row>
    <row r="1155" spans="1:153" ht="19.5" customHeight="1">
      <c r="A1155" s="45"/>
      <c r="B1155" s="126" t="s">
        <v>72</v>
      </c>
      <c r="C1155" s="126"/>
      <c r="D1155" s="126"/>
      <c r="E1155" s="126"/>
      <c r="F1155" s="137"/>
      <c r="G1155" s="126"/>
      <c r="H1155" s="126"/>
      <c r="I1155" s="126"/>
      <c r="J1155" s="126"/>
      <c r="K1155" s="126"/>
      <c r="L1155" s="126"/>
      <c r="M1155" s="126"/>
      <c r="N1155" s="126"/>
      <c r="O1155" s="126"/>
      <c r="P1155" s="126"/>
      <c r="Q1155" s="126"/>
      <c r="R1155" s="310" t="s">
        <v>3456</v>
      </c>
      <c r="S1155" s="310"/>
      <c r="T1155" s="311"/>
      <c r="U1155" s="294"/>
      <c r="V1155" s="312"/>
      <c r="W1155" s="313"/>
      <c r="X1155" s="313"/>
      <c r="Y1155" s="313"/>
      <c r="Z1155" s="313"/>
      <c r="AA1155" s="313"/>
      <c r="AB1155" s="313"/>
      <c r="AC1155" s="313"/>
      <c r="AD1155" s="313"/>
      <c r="AE1155" s="313"/>
      <c r="AF1155" s="314"/>
      <c r="AG1155" s="120"/>
      <c r="AH1155" s="115" t="s">
        <v>6388</v>
      </c>
      <c r="AI1155" s="118"/>
      <c r="AJ1155" s="312"/>
      <c r="AK1155" s="313"/>
      <c r="AL1155" s="313"/>
      <c r="AM1155" s="313"/>
      <c r="AN1155" s="313"/>
      <c r="AO1155" s="313"/>
      <c r="AP1155" s="313"/>
      <c r="AQ1155" s="313"/>
      <c r="AR1155" s="313"/>
      <c r="AS1155" s="313"/>
      <c r="AT1155" s="314"/>
      <c r="AU1155" s="120"/>
      <c r="AV1155" s="115" t="s">
        <v>6389</v>
      </c>
      <c r="AW1155" s="119"/>
      <c r="AX1155" s="312"/>
      <c r="AY1155" s="313"/>
      <c r="AZ1155" s="313"/>
      <c r="BA1155" s="313"/>
      <c r="BB1155" s="313"/>
      <c r="BC1155" s="313"/>
      <c r="BD1155" s="313"/>
      <c r="BE1155" s="313"/>
      <c r="BF1155" s="313"/>
      <c r="BG1155" s="313"/>
      <c r="BH1155" s="314"/>
      <c r="BI1155" s="122"/>
      <c r="BJ1155" s="115" t="s">
        <v>2</v>
      </c>
      <c r="BK1155" s="200"/>
      <c r="BL1155" s="130" t="str">
        <f>IF(BM1155&lt;&gt;"","●","")</f>
        <v/>
      </c>
      <c r="BM1155" s="132" t="str">
        <f>IF(OR(AND(OR(V1155=0,V1155=""),OR(AJ1155&gt;0,AX1155&gt;0,V1158+V1161&gt;0,AJ1158+AJ1161&gt;0,AX1158+AX1161&gt;0)),AND(OR(V1155&gt;0,AX1155&gt;0,V1158+V1161&gt;0,AJ1158+AJ1161&gt;0,AX1158+AX1161&gt;0),OR(AJ1155=0,AJ1155="")),AND(OR(V1155&gt;0,AJ1155&gt;0,V1158+V1161&gt;0,AJ1158+AJ1161&gt;0,AX1158+AX1161&gt;0),OR(AX1155=0,AX1155=""))),"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1155&gt;AJ1155,V1155&gt;AX1155),"「算定日数」あるいは「算定回数」が「レセプト件数」よりも小さくなっています。算定レセプトにおける算定日数・算定回数をご記入ください。",IF(AJ1155&gt;AX1155,"「算定回数」が「算定日数」よりも小さくなっています。算定日数における算定回数をご記入ください。",IF(COUNTIF(BL1158:BL1161,"●")&gt;0,"内訳の項目に記入内容の見直しが必要な欄があります。メッセージの内容をご確認のうえ、適宜、ご修正ください。",IF(AX1155&lt;&gt;AX1158+AX1161,"当該項目の「算定回数」と、内訳の「算定回数」の合計が一致していません。正しい算定回数をご記入ください。",IF(OR(AJ1155&lt;AJ1158,AJ1155&lt;AJ1161,AJ1155&gt;AJ1158+AJ1161),"当該項目の「算定日数」が、内訳の個別の項目の数値を下回っているか、内訳の合計よりも大きくなっています。正しい算定日数をご記入ください。",IF(OR(V1155&lt;V1158,V1155&lt;V1161,V1155&gt;V1158+V1161),"当該項目の「レセプト件数」が、内訳の個別の項目の数値を下回っているか、内訳の合計よりも大きくなっています。正しいレセプト件数をご記入ください。","")))))))</f>
        <v/>
      </c>
      <c r="BN1155" s="129"/>
      <c r="BO1155" s="129"/>
      <c r="BP1155" s="129"/>
      <c r="BQ1155" s="129"/>
      <c r="BR1155" s="129"/>
      <c r="BS1155" s="129"/>
      <c r="BT1155" s="129"/>
      <c r="BU1155" s="129"/>
      <c r="BV1155" s="129"/>
      <c r="BW1155" s="129"/>
      <c r="BX1155" s="129"/>
      <c r="BY1155" s="129"/>
      <c r="BZ1155" s="129"/>
      <c r="CA1155" s="129"/>
      <c r="CB1155" s="129"/>
      <c r="CC1155" s="129"/>
      <c r="CD1155" s="129"/>
      <c r="CE1155" s="129"/>
      <c r="CF1155" s="129"/>
      <c r="CG1155" s="129"/>
      <c r="CH1155" s="129"/>
      <c r="CI1155" s="129"/>
      <c r="CJ1155" s="129"/>
      <c r="CK1155" s="129"/>
      <c r="CL1155" s="129"/>
      <c r="CM1155" s="129"/>
      <c r="CN1155" s="129"/>
      <c r="CO1155" s="129"/>
      <c r="CP1155" s="129"/>
      <c r="CQ1155" s="129"/>
      <c r="CR1155" s="129"/>
      <c r="CS1155" s="129"/>
      <c r="CT1155" s="129"/>
      <c r="CU1155" s="129"/>
      <c r="CV1155" s="131"/>
      <c r="CW1155" s="131"/>
      <c r="CX1155" s="131"/>
      <c r="CY1155" s="129"/>
      <c r="CZ1155" s="129"/>
      <c r="DA1155" s="129"/>
      <c r="DB1155" s="129"/>
      <c r="DC1155" s="129"/>
      <c r="DD1155" s="129"/>
      <c r="DE1155" s="129"/>
      <c r="DF1155" s="129"/>
      <c r="DG1155" s="129"/>
      <c r="DH1155" s="129"/>
      <c r="DI1155" s="129"/>
      <c r="DJ1155" s="129"/>
      <c r="DK1155" s="129"/>
      <c r="DL1155" s="129"/>
      <c r="DM1155" s="129"/>
      <c r="DN1155" s="129"/>
      <c r="DO1155" s="129"/>
      <c r="DP1155" s="129"/>
      <c r="DQ1155" s="129"/>
      <c r="DR1155" s="129"/>
      <c r="DS1155" s="129"/>
      <c r="DT1155" s="129"/>
      <c r="DU1155" s="129"/>
      <c r="DV1155" s="129"/>
      <c r="DW1155" s="129"/>
      <c r="DX1155" s="129"/>
      <c r="DY1155" s="129"/>
      <c r="DZ1155" s="129"/>
      <c r="EA1155" s="129"/>
      <c r="EB1155" s="129"/>
      <c r="EC1155" s="129"/>
      <c r="ED1155" s="129"/>
      <c r="EE1155" s="129"/>
      <c r="EF1155" s="129"/>
      <c r="EG1155" s="129"/>
      <c r="EH1155" s="129"/>
      <c r="EI1155" s="129"/>
      <c r="EJ1155" s="129"/>
      <c r="EK1155" s="129"/>
      <c r="EL1155" s="129"/>
      <c r="EM1155" s="129"/>
      <c r="EN1155" s="129"/>
      <c r="EO1155" s="129"/>
      <c r="EP1155" s="129"/>
      <c r="EQ1155" s="129"/>
      <c r="ER1155" s="129"/>
      <c r="ES1155" s="129"/>
      <c r="ET1155" s="129"/>
      <c r="EU1155" s="129"/>
      <c r="EV1155" s="129"/>
      <c r="EW1155" s="129"/>
    </row>
    <row r="1156" spans="1:153" ht="2.25" customHeight="1" thickBot="1">
      <c r="A1156" s="45"/>
      <c r="B1156" s="126"/>
      <c r="C1156" s="126"/>
      <c r="D1156" s="126"/>
      <c r="E1156" s="126"/>
      <c r="F1156" s="137"/>
      <c r="G1156" s="126"/>
      <c r="H1156" s="126"/>
      <c r="I1156" s="126"/>
      <c r="J1156" s="126"/>
      <c r="K1156" s="126"/>
      <c r="L1156" s="126"/>
      <c r="M1156" s="126"/>
      <c r="N1156" s="126"/>
      <c r="O1156" s="126"/>
      <c r="P1156" s="126"/>
      <c r="Q1156" s="126"/>
      <c r="R1156" s="126"/>
      <c r="S1156" s="126"/>
      <c r="T1156" s="126"/>
      <c r="U1156" s="299"/>
      <c r="V1156" s="298"/>
      <c r="W1156" s="298"/>
      <c r="X1156" s="298"/>
      <c r="Y1156" s="298"/>
      <c r="Z1156" s="298"/>
      <c r="AA1156" s="298"/>
      <c r="AB1156" s="298"/>
      <c r="AC1156" s="298"/>
      <c r="AD1156" s="298"/>
      <c r="AE1156" s="298"/>
      <c r="AF1156" s="298"/>
      <c r="AG1156" s="121"/>
      <c r="AH1156" s="116"/>
      <c r="AI1156" s="299"/>
      <c r="AJ1156" s="298"/>
      <c r="AK1156" s="298"/>
      <c r="AL1156" s="298"/>
      <c r="AM1156" s="298"/>
      <c r="AN1156" s="298"/>
      <c r="AO1156" s="298"/>
      <c r="AP1156" s="298"/>
      <c r="AQ1156" s="298"/>
      <c r="AR1156" s="298"/>
      <c r="AS1156" s="298"/>
      <c r="AT1156" s="298"/>
      <c r="AU1156" s="121"/>
      <c r="AV1156" s="116"/>
      <c r="AW1156" s="298"/>
      <c r="AX1156" s="298"/>
      <c r="AY1156" s="298"/>
      <c r="AZ1156" s="298"/>
      <c r="BA1156" s="298"/>
      <c r="BB1156" s="298"/>
      <c r="BC1156" s="298"/>
      <c r="BD1156" s="298"/>
      <c r="BE1156" s="298"/>
      <c r="BF1156" s="298"/>
      <c r="BG1156" s="298"/>
      <c r="BH1156" s="298"/>
      <c r="BI1156" s="121"/>
      <c r="BJ1156" s="116"/>
      <c r="BK1156" s="200"/>
      <c r="BL1156" s="129"/>
      <c r="BM1156" s="160"/>
      <c r="BN1156" s="129"/>
      <c r="BO1156" s="129"/>
      <c r="BP1156" s="129"/>
      <c r="BQ1156" s="129"/>
      <c r="BR1156" s="129"/>
      <c r="BS1156" s="129"/>
      <c r="BT1156" s="129"/>
      <c r="BU1156" s="129"/>
      <c r="BV1156" s="129"/>
      <c r="BW1156" s="129"/>
      <c r="BX1156" s="129"/>
      <c r="BY1156" s="129"/>
      <c r="BZ1156" s="129"/>
      <c r="CA1156" s="129"/>
      <c r="CB1156" s="129"/>
      <c r="CC1156" s="129"/>
      <c r="CD1156" s="129"/>
      <c r="CE1156" s="129"/>
      <c r="CF1156" s="129"/>
      <c r="CG1156" s="129"/>
      <c r="CH1156" s="129"/>
      <c r="CI1156" s="129"/>
      <c r="CJ1156" s="129"/>
      <c r="CK1156" s="129"/>
      <c r="CL1156" s="129"/>
      <c r="CM1156" s="129"/>
      <c r="CN1156" s="129"/>
      <c r="CO1156" s="129"/>
      <c r="CP1156" s="129"/>
      <c r="CQ1156" s="129"/>
      <c r="CR1156" s="129"/>
      <c r="CS1156" s="129"/>
      <c r="CT1156" s="129"/>
      <c r="CU1156" s="129"/>
      <c r="CV1156" s="129"/>
      <c r="CW1156" s="129"/>
      <c r="CX1156" s="129"/>
      <c r="CY1156" s="129"/>
      <c r="CZ1156" s="129"/>
      <c r="DA1156" s="129"/>
      <c r="DB1156" s="129"/>
      <c r="DC1156" s="129"/>
      <c r="DD1156" s="129"/>
      <c r="DE1156" s="129"/>
      <c r="DF1156" s="129"/>
      <c r="DG1156" s="129"/>
      <c r="DH1156" s="129"/>
      <c r="DI1156" s="129"/>
      <c r="DJ1156" s="129"/>
      <c r="DK1156" s="129"/>
      <c r="DL1156" s="129"/>
      <c r="DM1156" s="129"/>
      <c r="DN1156" s="129"/>
      <c r="DO1156" s="129"/>
      <c r="DP1156" s="129"/>
      <c r="DQ1156" s="129"/>
      <c r="DR1156" s="129"/>
      <c r="DS1156" s="129"/>
      <c r="DT1156" s="129"/>
      <c r="DU1156" s="129"/>
      <c r="DV1156" s="129"/>
      <c r="DW1156" s="129"/>
      <c r="DX1156" s="129"/>
      <c r="DY1156" s="129"/>
      <c r="DZ1156" s="129"/>
      <c r="EA1156" s="129"/>
      <c r="EB1156" s="129"/>
      <c r="EC1156" s="129"/>
      <c r="ED1156" s="129"/>
      <c r="EE1156" s="129"/>
      <c r="EF1156" s="129"/>
      <c r="EG1156" s="129"/>
      <c r="EH1156" s="129"/>
      <c r="EI1156" s="129"/>
      <c r="EJ1156" s="129"/>
      <c r="EK1156" s="129"/>
      <c r="EL1156" s="129"/>
      <c r="EM1156" s="129"/>
      <c r="EN1156" s="129"/>
      <c r="EO1156" s="129"/>
      <c r="EP1156" s="129"/>
      <c r="EQ1156" s="129"/>
      <c r="ER1156" s="129"/>
      <c r="ES1156" s="129"/>
      <c r="ET1156" s="129"/>
      <c r="EU1156" s="129"/>
      <c r="EV1156" s="129"/>
      <c r="EW1156" s="129"/>
    </row>
    <row r="1157" spans="1:153" ht="2.25" customHeight="1">
      <c r="A1157" s="50"/>
      <c r="B1157" s="292"/>
      <c r="C1157" s="135"/>
      <c r="D1157" s="291"/>
      <c r="E1157" s="291"/>
      <c r="F1157" s="136"/>
      <c r="G1157" s="291"/>
      <c r="H1157" s="291"/>
      <c r="I1157" s="291"/>
      <c r="J1157" s="291"/>
      <c r="K1157" s="291"/>
      <c r="L1157" s="291"/>
      <c r="M1157" s="291"/>
      <c r="N1157" s="291"/>
      <c r="O1157" s="291"/>
      <c r="P1157" s="291"/>
      <c r="Q1157" s="291"/>
      <c r="R1157" s="291"/>
      <c r="S1157" s="291"/>
      <c r="T1157" s="291"/>
      <c r="U1157" s="296"/>
      <c r="V1157" s="297"/>
      <c r="W1157" s="297"/>
      <c r="X1157" s="297"/>
      <c r="Y1157" s="297"/>
      <c r="Z1157" s="297"/>
      <c r="AA1157" s="297"/>
      <c r="AB1157" s="297"/>
      <c r="AC1157" s="297"/>
      <c r="AD1157" s="297"/>
      <c r="AE1157" s="297"/>
      <c r="AF1157" s="297"/>
      <c r="AG1157" s="117"/>
      <c r="AH1157" s="114"/>
      <c r="AI1157" s="296"/>
      <c r="AJ1157" s="297"/>
      <c r="AK1157" s="297"/>
      <c r="AL1157" s="297"/>
      <c r="AM1157" s="297"/>
      <c r="AN1157" s="297"/>
      <c r="AO1157" s="297"/>
      <c r="AP1157" s="297"/>
      <c r="AQ1157" s="297"/>
      <c r="AR1157" s="297"/>
      <c r="AS1157" s="297"/>
      <c r="AT1157" s="297"/>
      <c r="AU1157" s="117"/>
      <c r="AV1157" s="114"/>
      <c r="AW1157" s="297"/>
      <c r="AX1157" s="297"/>
      <c r="AY1157" s="297"/>
      <c r="AZ1157" s="297"/>
      <c r="BA1157" s="297"/>
      <c r="BB1157" s="297"/>
      <c r="BC1157" s="297"/>
      <c r="BD1157" s="297"/>
      <c r="BE1157" s="297"/>
      <c r="BF1157" s="297"/>
      <c r="BG1157" s="297"/>
      <c r="BH1157" s="297"/>
      <c r="BI1157" s="117"/>
      <c r="BJ1157" s="114"/>
      <c r="BK1157" s="200"/>
      <c r="BL1157" s="129"/>
      <c r="BM1157" s="160"/>
      <c r="BN1157" s="129"/>
      <c r="BO1157" s="129"/>
      <c r="BP1157" s="129"/>
      <c r="BQ1157" s="129"/>
      <c r="BR1157" s="129"/>
      <c r="BS1157" s="129"/>
      <c r="BT1157" s="129"/>
      <c r="BU1157" s="129"/>
      <c r="BV1157" s="129"/>
      <c r="BW1157" s="129"/>
      <c r="BX1157" s="129"/>
      <c r="BY1157" s="129"/>
      <c r="BZ1157" s="129"/>
      <c r="CA1157" s="129"/>
      <c r="CB1157" s="129"/>
      <c r="CC1157" s="129"/>
      <c r="CD1157" s="129"/>
      <c r="CE1157" s="129"/>
      <c r="CF1157" s="129"/>
      <c r="CG1157" s="129"/>
      <c r="CH1157" s="129"/>
      <c r="CI1157" s="129"/>
      <c r="CJ1157" s="129"/>
      <c r="CK1157" s="129"/>
      <c r="CL1157" s="129"/>
      <c r="CM1157" s="129"/>
      <c r="CN1157" s="129"/>
      <c r="CO1157" s="129"/>
      <c r="CP1157" s="129"/>
      <c r="CQ1157" s="129"/>
      <c r="CR1157" s="129"/>
      <c r="CS1157" s="129"/>
      <c r="CT1157" s="129"/>
      <c r="CU1157" s="129"/>
      <c r="CV1157" s="129"/>
      <c r="CW1157" s="129"/>
      <c r="CX1157" s="129"/>
      <c r="CY1157" s="129"/>
      <c r="CZ1157" s="129"/>
      <c r="DA1157" s="129"/>
      <c r="DB1157" s="129"/>
      <c r="DC1157" s="129"/>
      <c r="DD1157" s="129"/>
      <c r="DE1157" s="129"/>
      <c r="DF1157" s="129"/>
      <c r="DG1157" s="129"/>
      <c r="DH1157" s="129"/>
      <c r="DI1157" s="129"/>
      <c r="DJ1157" s="129"/>
      <c r="DK1157" s="129"/>
      <c r="DL1157" s="129"/>
      <c r="DM1157" s="129"/>
      <c r="DN1157" s="129"/>
      <c r="DO1157" s="129"/>
      <c r="DP1157" s="129"/>
      <c r="DQ1157" s="129"/>
      <c r="DR1157" s="129"/>
      <c r="DS1157" s="129"/>
      <c r="DT1157" s="129"/>
      <c r="DU1157" s="129"/>
      <c r="DV1157" s="129"/>
      <c r="DW1157" s="129"/>
      <c r="DX1157" s="129"/>
      <c r="DY1157" s="129"/>
      <c r="DZ1157" s="129"/>
      <c r="EA1157" s="129"/>
      <c r="EB1157" s="129"/>
      <c r="EC1157" s="129"/>
      <c r="ED1157" s="129"/>
      <c r="EE1157" s="129"/>
      <c r="EF1157" s="129"/>
      <c r="EG1157" s="129"/>
      <c r="EH1157" s="129"/>
      <c r="EI1157" s="129"/>
      <c r="EJ1157" s="129"/>
      <c r="EK1157" s="129"/>
      <c r="EL1157" s="129"/>
      <c r="EM1157" s="129"/>
      <c r="EN1157" s="129"/>
      <c r="EO1157" s="129"/>
      <c r="EP1157" s="129"/>
      <c r="EQ1157" s="129"/>
      <c r="ER1157" s="129"/>
      <c r="ES1157" s="129"/>
      <c r="ET1157" s="129"/>
      <c r="EU1157" s="129"/>
      <c r="EV1157" s="129"/>
      <c r="EW1157" s="129"/>
    </row>
    <row r="1158" spans="1:153" ht="19.5" customHeight="1">
      <c r="A1158" s="45"/>
      <c r="B1158" s="133"/>
      <c r="C1158" s="133" t="s">
        <v>73</v>
      </c>
      <c r="D1158" s="126"/>
      <c r="E1158" s="126"/>
      <c r="F1158" s="137"/>
      <c r="G1158" s="126"/>
      <c r="H1158" s="126"/>
      <c r="I1158" s="126"/>
      <c r="J1158" s="126"/>
      <c r="K1158" s="126"/>
      <c r="L1158" s="126"/>
      <c r="M1158" s="126"/>
      <c r="N1158" s="126"/>
      <c r="O1158" s="126"/>
      <c r="P1158" s="126"/>
      <c r="Q1158" s="126"/>
      <c r="R1158" s="310" t="s">
        <v>3457</v>
      </c>
      <c r="S1158" s="310"/>
      <c r="T1158" s="311"/>
      <c r="U1158" s="294"/>
      <c r="V1158" s="312"/>
      <c r="W1158" s="313"/>
      <c r="X1158" s="313"/>
      <c r="Y1158" s="313"/>
      <c r="Z1158" s="313"/>
      <c r="AA1158" s="313"/>
      <c r="AB1158" s="313"/>
      <c r="AC1158" s="313"/>
      <c r="AD1158" s="313"/>
      <c r="AE1158" s="313"/>
      <c r="AF1158" s="314"/>
      <c r="AG1158" s="120"/>
      <c r="AH1158" s="115" t="s">
        <v>6388</v>
      </c>
      <c r="AI1158" s="118"/>
      <c r="AJ1158" s="312"/>
      <c r="AK1158" s="313"/>
      <c r="AL1158" s="313"/>
      <c r="AM1158" s="313"/>
      <c r="AN1158" s="313"/>
      <c r="AO1158" s="313"/>
      <c r="AP1158" s="313"/>
      <c r="AQ1158" s="313"/>
      <c r="AR1158" s="313"/>
      <c r="AS1158" s="313"/>
      <c r="AT1158" s="314"/>
      <c r="AU1158" s="120"/>
      <c r="AV1158" s="115" t="s">
        <v>6389</v>
      </c>
      <c r="AW1158" s="119"/>
      <c r="AX1158" s="312"/>
      <c r="AY1158" s="313"/>
      <c r="AZ1158" s="313"/>
      <c r="BA1158" s="313"/>
      <c r="BB1158" s="313"/>
      <c r="BC1158" s="313"/>
      <c r="BD1158" s="313"/>
      <c r="BE1158" s="313"/>
      <c r="BF1158" s="313"/>
      <c r="BG1158" s="313"/>
      <c r="BH1158" s="314"/>
      <c r="BI1158" s="122"/>
      <c r="BJ1158" s="115" t="s">
        <v>2</v>
      </c>
      <c r="BK1158" s="200"/>
      <c r="BL1158" s="130" t="str">
        <f>IF(BM1158&lt;&gt;"","●","")</f>
        <v/>
      </c>
      <c r="BM1158" s="132" t="str">
        <f>IF(OR(AND(OR(V1158=0,V1158=""),OR(AJ1158&gt;0,AX1158&gt;0)),AND(OR(V1158&gt;0,AX1158&gt;0),OR(AJ1158=0,AJ1158="")),AND(OR(V1158&gt;0,AJ1158&gt;0),OR(AX1158=0,AX1158=""))),"「レセプト件数」、「算定日数」、「算定回数」のいずれかが「0」か「空白」となっていますが、それ以外が1以上となっています。正しいレセプト件数・算定日数・算定回数をご記入ください。",IF(OR(V1158&gt;AJ1158,V1158&gt;AX1158),"「算定日数」あるいは「算定回数」が「レセプト件数」よりも小さくなっています。算定レセプトにおける算定日数・算定回数をご記入ください。",IF(AJ1158&gt;AX1158,"「算定回数」が「算定日数」よりも小さくなっています。算定日数における算定回数をご記入ください。","")))</f>
        <v/>
      </c>
      <c r="BN1158" s="129"/>
      <c r="BO1158" s="129"/>
      <c r="BP1158" s="129"/>
      <c r="BQ1158" s="129"/>
      <c r="BR1158" s="129"/>
      <c r="BS1158" s="129"/>
      <c r="BT1158" s="129"/>
      <c r="BU1158" s="129"/>
      <c r="BV1158" s="129"/>
      <c r="BW1158" s="129"/>
      <c r="BX1158" s="129"/>
      <c r="BY1158" s="129"/>
      <c r="BZ1158" s="129"/>
      <c r="CA1158" s="129"/>
      <c r="CB1158" s="129"/>
      <c r="CC1158" s="129"/>
      <c r="CD1158" s="129"/>
      <c r="CE1158" s="129"/>
      <c r="CF1158" s="129"/>
      <c r="CG1158" s="129"/>
      <c r="CH1158" s="129"/>
      <c r="CI1158" s="129"/>
      <c r="CJ1158" s="129"/>
      <c r="CK1158" s="129"/>
      <c r="CL1158" s="129"/>
      <c r="CM1158" s="129"/>
      <c r="CN1158" s="129"/>
      <c r="CO1158" s="129"/>
      <c r="CP1158" s="129"/>
      <c r="CQ1158" s="129"/>
      <c r="CR1158" s="129"/>
      <c r="CS1158" s="129"/>
      <c r="CT1158" s="129"/>
      <c r="CU1158" s="129"/>
      <c r="CV1158" s="131"/>
      <c r="CW1158" s="131"/>
      <c r="CX1158" s="131"/>
      <c r="CY1158" s="129"/>
      <c r="CZ1158" s="129"/>
      <c r="DA1158" s="129"/>
      <c r="DB1158" s="129"/>
      <c r="DC1158" s="129"/>
      <c r="DD1158" s="129"/>
      <c r="DE1158" s="129"/>
      <c r="DF1158" s="129"/>
      <c r="DG1158" s="129"/>
      <c r="DH1158" s="129"/>
      <c r="DI1158" s="129"/>
      <c r="DJ1158" s="129"/>
      <c r="DK1158" s="129"/>
      <c r="DL1158" s="129"/>
      <c r="DM1158" s="129"/>
      <c r="DN1158" s="129"/>
      <c r="DO1158" s="129"/>
      <c r="DP1158" s="129"/>
      <c r="DQ1158" s="129"/>
      <c r="DR1158" s="129"/>
      <c r="DS1158" s="129"/>
      <c r="DT1158" s="129"/>
      <c r="DU1158" s="129"/>
      <c r="DV1158" s="129"/>
      <c r="DW1158" s="129"/>
      <c r="DX1158" s="129"/>
      <c r="DY1158" s="129"/>
      <c r="DZ1158" s="129"/>
      <c r="EA1158" s="129"/>
      <c r="EB1158" s="129"/>
      <c r="EC1158" s="129"/>
      <c r="ED1158" s="129"/>
      <c r="EE1158" s="129"/>
      <c r="EF1158" s="129"/>
      <c r="EG1158" s="129"/>
      <c r="EH1158" s="129"/>
      <c r="EI1158" s="129"/>
      <c r="EJ1158" s="129"/>
      <c r="EK1158" s="129"/>
      <c r="EL1158" s="129"/>
      <c r="EM1158" s="129"/>
      <c r="EN1158" s="129"/>
      <c r="EO1158" s="129"/>
      <c r="EP1158" s="129"/>
      <c r="EQ1158" s="129"/>
      <c r="ER1158" s="129"/>
      <c r="ES1158" s="129"/>
      <c r="ET1158" s="129"/>
      <c r="EU1158" s="129"/>
      <c r="EV1158" s="129"/>
      <c r="EW1158" s="129"/>
    </row>
    <row r="1159" spans="1:153" ht="2.25" customHeight="1" thickBot="1">
      <c r="A1159" s="45"/>
      <c r="B1159" s="133"/>
      <c r="C1159" s="133"/>
      <c r="D1159" s="126"/>
      <c r="E1159" s="126"/>
      <c r="F1159" s="137"/>
      <c r="G1159" s="126"/>
      <c r="H1159" s="126"/>
      <c r="I1159" s="126"/>
      <c r="J1159" s="126"/>
      <c r="K1159" s="126"/>
      <c r="L1159" s="126"/>
      <c r="M1159" s="126"/>
      <c r="N1159" s="126"/>
      <c r="O1159" s="126"/>
      <c r="P1159" s="126"/>
      <c r="Q1159" s="126"/>
      <c r="R1159" s="126"/>
      <c r="S1159" s="126"/>
      <c r="T1159" s="126"/>
      <c r="U1159" s="299"/>
      <c r="V1159" s="298"/>
      <c r="W1159" s="298"/>
      <c r="X1159" s="298"/>
      <c r="Y1159" s="298"/>
      <c r="Z1159" s="298"/>
      <c r="AA1159" s="298"/>
      <c r="AB1159" s="298"/>
      <c r="AC1159" s="298"/>
      <c r="AD1159" s="298"/>
      <c r="AE1159" s="298"/>
      <c r="AF1159" s="298"/>
      <c r="AG1159" s="121"/>
      <c r="AH1159" s="116"/>
      <c r="AI1159" s="299"/>
      <c r="AJ1159" s="298"/>
      <c r="AK1159" s="298"/>
      <c r="AL1159" s="298"/>
      <c r="AM1159" s="298"/>
      <c r="AN1159" s="298"/>
      <c r="AO1159" s="298"/>
      <c r="AP1159" s="298"/>
      <c r="AQ1159" s="298"/>
      <c r="AR1159" s="298"/>
      <c r="AS1159" s="298"/>
      <c r="AT1159" s="298"/>
      <c r="AU1159" s="121"/>
      <c r="AV1159" s="116"/>
      <c r="AW1159" s="298"/>
      <c r="AX1159" s="298"/>
      <c r="AY1159" s="298"/>
      <c r="AZ1159" s="298"/>
      <c r="BA1159" s="298"/>
      <c r="BB1159" s="298"/>
      <c r="BC1159" s="298"/>
      <c r="BD1159" s="298"/>
      <c r="BE1159" s="298"/>
      <c r="BF1159" s="298"/>
      <c r="BG1159" s="298"/>
      <c r="BH1159" s="298"/>
      <c r="BI1159" s="121"/>
      <c r="BJ1159" s="116"/>
      <c r="BK1159" s="200"/>
      <c r="BL1159" s="129"/>
      <c r="BM1159" s="160"/>
      <c r="BN1159" s="129"/>
      <c r="BO1159" s="129"/>
      <c r="BP1159" s="129"/>
      <c r="BQ1159" s="129"/>
      <c r="BR1159" s="129"/>
      <c r="BS1159" s="129"/>
      <c r="BT1159" s="129"/>
      <c r="BU1159" s="129"/>
      <c r="BV1159" s="129"/>
      <c r="BW1159" s="129"/>
      <c r="BX1159" s="129"/>
      <c r="BY1159" s="129"/>
      <c r="BZ1159" s="129"/>
      <c r="CA1159" s="129"/>
      <c r="CB1159" s="129"/>
      <c r="CC1159" s="129"/>
      <c r="CD1159" s="129"/>
      <c r="CE1159" s="129"/>
      <c r="CF1159" s="129"/>
      <c r="CG1159" s="129"/>
      <c r="CH1159" s="129"/>
      <c r="CI1159" s="129"/>
      <c r="CJ1159" s="129"/>
      <c r="CK1159" s="129"/>
      <c r="CL1159" s="129"/>
      <c r="CM1159" s="129"/>
      <c r="CN1159" s="129"/>
      <c r="CO1159" s="129"/>
      <c r="CP1159" s="129"/>
      <c r="CQ1159" s="129"/>
      <c r="CR1159" s="129"/>
      <c r="CS1159" s="129"/>
      <c r="CT1159" s="129"/>
      <c r="CU1159" s="129"/>
      <c r="CV1159" s="129"/>
      <c r="CW1159" s="129"/>
      <c r="CX1159" s="129"/>
      <c r="CY1159" s="129"/>
      <c r="CZ1159" s="129"/>
      <c r="DA1159" s="129"/>
      <c r="DB1159" s="129"/>
      <c r="DC1159" s="129"/>
      <c r="DD1159" s="129"/>
      <c r="DE1159" s="129"/>
      <c r="DF1159" s="129"/>
      <c r="DG1159" s="129"/>
      <c r="DH1159" s="129"/>
      <c r="DI1159" s="129"/>
      <c r="DJ1159" s="129"/>
      <c r="DK1159" s="129"/>
      <c r="DL1159" s="129"/>
      <c r="DM1159" s="129"/>
      <c r="DN1159" s="129"/>
      <c r="DO1159" s="129"/>
      <c r="DP1159" s="129"/>
      <c r="DQ1159" s="129"/>
      <c r="DR1159" s="129"/>
      <c r="DS1159" s="129"/>
      <c r="DT1159" s="129"/>
      <c r="DU1159" s="129"/>
      <c r="DV1159" s="129"/>
      <c r="DW1159" s="129"/>
      <c r="DX1159" s="129"/>
      <c r="DY1159" s="129"/>
      <c r="DZ1159" s="129"/>
      <c r="EA1159" s="129"/>
      <c r="EB1159" s="129"/>
      <c r="EC1159" s="129"/>
      <c r="ED1159" s="129"/>
      <c r="EE1159" s="129"/>
      <c r="EF1159" s="129"/>
      <c r="EG1159" s="129"/>
      <c r="EH1159" s="129"/>
      <c r="EI1159" s="129"/>
      <c r="EJ1159" s="129"/>
      <c r="EK1159" s="129"/>
      <c r="EL1159" s="129"/>
      <c r="EM1159" s="129"/>
      <c r="EN1159" s="129"/>
      <c r="EO1159" s="129"/>
      <c r="EP1159" s="129"/>
      <c r="EQ1159" s="129"/>
      <c r="ER1159" s="129"/>
      <c r="ES1159" s="129"/>
      <c r="ET1159" s="129"/>
      <c r="EU1159" s="129"/>
      <c r="EV1159" s="129"/>
      <c r="EW1159" s="129"/>
    </row>
    <row r="1160" spans="1:153" ht="2.25" customHeight="1">
      <c r="A1160" s="50"/>
      <c r="B1160" s="292"/>
      <c r="C1160" s="135"/>
      <c r="D1160" s="291"/>
      <c r="E1160" s="291"/>
      <c r="F1160" s="136"/>
      <c r="G1160" s="291"/>
      <c r="H1160" s="291"/>
      <c r="I1160" s="291"/>
      <c r="J1160" s="291"/>
      <c r="K1160" s="291"/>
      <c r="L1160" s="291"/>
      <c r="M1160" s="291"/>
      <c r="N1160" s="291"/>
      <c r="O1160" s="291"/>
      <c r="P1160" s="291"/>
      <c r="Q1160" s="291"/>
      <c r="R1160" s="291"/>
      <c r="S1160" s="291"/>
      <c r="T1160" s="291"/>
      <c r="U1160" s="296"/>
      <c r="V1160" s="297"/>
      <c r="W1160" s="297"/>
      <c r="X1160" s="297"/>
      <c r="Y1160" s="297"/>
      <c r="Z1160" s="297"/>
      <c r="AA1160" s="297"/>
      <c r="AB1160" s="297"/>
      <c r="AC1160" s="297"/>
      <c r="AD1160" s="297"/>
      <c r="AE1160" s="297"/>
      <c r="AF1160" s="297"/>
      <c r="AG1160" s="117"/>
      <c r="AH1160" s="114"/>
      <c r="AI1160" s="296"/>
      <c r="AJ1160" s="297"/>
      <c r="AK1160" s="297"/>
      <c r="AL1160" s="297"/>
      <c r="AM1160" s="297"/>
      <c r="AN1160" s="297"/>
      <c r="AO1160" s="297"/>
      <c r="AP1160" s="297"/>
      <c r="AQ1160" s="297"/>
      <c r="AR1160" s="297"/>
      <c r="AS1160" s="297"/>
      <c r="AT1160" s="297"/>
      <c r="AU1160" s="117"/>
      <c r="AV1160" s="114"/>
      <c r="AW1160" s="297"/>
      <c r="AX1160" s="297"/>
      <c r="AY1160" s="297"/>
      <c r="AZ1160" s="297"/>
      <c r="BA1160" s="297"/>
      <c r="BB1160" s="297"/>
      <c r="BC1160" s="297"/>
      <c r="BD1160" s="297"/>
      <c r="BE1160" s="297"/>
      <c r="BF1160" s="297"/>
      <c r="BG1160" s="297"/>
      <c r="BH1160" s="297"/>
      <c r="BI1160" s="117"/>
      <c r="BJ1160" s="114"/>
      <c r="BK1160" s="200"/>
      <c r="BL1160" s="129"/>
      <c r="BM1160" s="160"/>
      <c r="BN1160" s="129"/>
      <c r="BO1160" s="129"/>
      <c r="BP1160" s="129"/>
      <c r="BQ1160" s="129"/>
      <c r="BR1160" s="129"/>
      <c r="BS1160" s="129"/>
      <c r="BT1160" s="129"/>
      <c r="BU1160" s="129"/>
      <c r="BV1160" s="129"/>
      <c r="BW1160" s="129"/>
      <c r="BX1160" s="129"/>
      <c r="BY1160" s="129"/>
      <c r="BZ1160" s="129"/>
      <c r="CA1160" s="129"/>
      <c r="CB1160" s="129"/>
      <c r="CC1160" s="129"/>
      <c r="CD1160" s="129"/>
      <c r="CE1160" s="129"/>
      <c r="CF1160" s="129"/>
      <c r="CG1160" s="129"/>
      <c r="CH1160" s="129"/>
      <c r="CI1160" s="129"/>
      <c r="CJ1160" s="129"/>
      <c r="CK1160" s="129"/>
      <c r="CL1160" s="129"/>
      <c r="CM1160" s="129"/>
      <c r="CN1160" s="129"/>
      <c r="CO1160" s="129"/>
      <c r="CP1160" s="129"/>
      <c r="CQ1160" s="129"/>
      <c r="CR1160" s="129"/>
      <c r="CS1160" s="129"/>
      <c r="CT1160" s="129"/>
      <c r="CU1160" s="129"/>
      <c r="CV1160" s="129"/>
      <c r="CW1160" s="129"/>
      <c r="CX1160" s="129"/>
      <c r="CY1160" s="129"/>
      <c r="CZ1160" s="129"/>
      <c r="DA1160" s="129"/>
      <c r="DB1160" s="129"/>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129"/>
      <c r="DW1160" s="129"/>
      <c r="DX1160" s="129"/>
      <c r="DY1160" s="129"/>
      <c r="DZ1160" s="129"/>
      <c r="EA1160" s="129"/>
      <c r="EB1160" s="129"/>
      <c r="EC1160" s="129"/>
      <c r="ED1160" s="129"/>
      <c r="EE1160" s="129"/>
      <c r="EF1160" s="129"/>
      <c r="EG1160" s="129"/>
      <c r="EH1160" s="129"/>
      <c r="EI1160" s="129"/>
      <c r="EJ1160" s="129"/>
      <c r="EK1160" s="129"/>
      <c r="EL1160" s="129"/>
      <c r="EM1160" s="129"/>
      <c r="EN1160" s="129"/>
      <c r="EO1160" s="129"/>
      <c r="EP1160" s="129"/>
      <c r="EQ1160" s="129"/>
      <c r="ER1160" s="129"/>
      <c r="ES1160" s="129"/>
      <c r="ET1160" s="129"/>
      <c r="EU1160" s="129"/>
      <c r="EV1160" s="129"/>
      <c r="EW1160" s="129"/>
    </row>
    <row r="1161" spans="1:153" ht="19.5" customHeight="1">
      <c r="A1161" s="45"/>
      <c r="B1161" s="126"/>
      <c r="C1161" s="133" t="s">
        <v>74</v>
      </c>
      <c r="D1161" s="126"/>
      <c r="E1161" s="126"/>
      <c r="F1161" s="137"/>
      <c r="G1161" s="126"/>
      <c r="H1161" s="126"/>
      <c r="I1161" s="126"/>
      <c r="J1161" s="126"/>
      <c r="K1161" s="126"/>
      <c r="L1161" s="126"/>
      <c r="M1161" s="126"/>
      <c r="N1161" s="126"/>
      <c r="O1161" s="126"/>
      <c r="P1161" s="126"/>
      <c r="Q1161" s="126"/>
      <c r="R1161" s="310" t="s">
        <v>3458</v>
      </c>
      <c r="S1161" s="310"/>
      <c r="T1161" s="311"/>
      <c r="U1161" s="294"/>
      <c r="V1161" s="312"/>
      <c r="W1161" s="313"/>
      <c r="X1161" s="313"/>
      <c r="Y1161" s="313"/>
      <c r="Z1161" s="313"/>
      <c r="AA1161" s="313"/>
      <c r="AB1161" s="313"/>
      <c r="AC1161" s="313"/>
      <c r="AD1161" s="313"/>
      <c r="AE1161" s="313"/>
      <c r="AF1161" s="314"/>
      <c r="AG1161" s="120"/>
      <c r="AH1161" s="115" t="s">
        <v>6388</v>
      </c>
      <c r="AI1161" s="118"/>
      <c r="AJ1161" s="312"/>
      <c r="AK1161" s="313"/>
      <c r="AL1161" s="313"/>
      <c r="AM1161" s="313"/>
      <c r="AN1161" s="313"/>
      <c r="AO1161" s="313"/>
      <c r="AP1161" s="313"/>
      <c r="AQ1161" s="313"/>
      <c r="AR1161" s="313"/>
      <c r="AS1161" s="313"/>
      <c r="AT1161" s="314"/>
      <c r="AU1161" s="120"/>
      <c r="AV1161" s="115" t="s">
        <v>6389</v>
      </c>
      <c r="AW1161" s="119"/>
      <c r="AX1161" s="312"/>
      <c r="AY1161" s="313"/>
      <c r="AZ1161" s="313"/>
      <c r="BA1161" s="313"/>
      <c r="BB1161" s="313"/>
      <c r="BC1161" s="313"/>
      <c r="BD1161" s="313"/>
      <c r="BE1161" s="313"/>
      <c r="BF1161" s="313"/>
      <c r="BG1161" s="313"/>
      <c r="BH1161" s="314"/>
      <c r="BI1161" s="122"/>
      <c r="BJ1161" s="115" t="s">
        <v>2</v>
      </c>
      <c r="BK1161" s="200"/>
      <c r="BL1161" s="130" t="str">
        <f>IF(BM1161&lt;&gt;"","●","")</f>
        <v/>
      </c>
      <c r="BM1161" s="132" t="str">
        <f>IF(OR(AND(OR(V1161=0,V1161=""),OR(AJ1161&gt;0,AX1161&gt;0)),AND(OR(V1161&gt;0,AX1161&gt;0),OR(AJ1161=0,AJ1161="")),AND(OR(V1161&gt;0,AJ1161&gt;0),OR(AX1161=0,AX1161=""))),"「レセプト件数」、「算定日数」、「算定回数」のいずれかが「0」か「空白」となっていますが、それ以外が1以上となっています。正しいレセプト件数・算定日数・算定回数をご記入ください。",IF(OR(V1161&gt;AJ1161,V1161&gt;AX1161),"「算定日数」あるいは「算定回数」が「レセプト件数」よりも小さくなっています。算定レセプトにおける算定日数・算定回数をご記入ください。",IF(AJ1161&gt;AX1161,"「算定回数」が「算定日数」よりも小さくなっています。算定日数における算定回数をご記入ください。","")))</f>
        <v/>
      </c>
      <c r="BN1161" s="129"/>
      <c r="BO1161" s="129"/>
      <c r="BP1161" s="129"/>
      <c r="BQ1161" s="129"/>
      <c r="BR1161" s="129"/>
      <c r="BS1161" s="129"/>
      <c r="BT1161" s="129"/>
      <c r="BU1161" s="129"/>
      <c r="BV1161" s="129"/>
      <c r="BW1161" s="129"/>
      <c r="BX1161" s="129"/>
      <c r="BY1161" s="129"/>
      <c r="BZ1161" s="129"/>
      <c r="CA1161" s="129"/>
      <c r="CB1161" s="129"/>
      <c r="CC1161" s="129"/>
      <c r="CD1161" s="129"/>
      <c r="CE1161" s="129"/>
      <c r="CF1161" s="129"/>
      <c r="CG1161" s="129"/>
      <c r="CH1161" s="129"/>
      <c r="CI1161" s="129"/>
      <c r="CJ1161" s="129"/>
      <c r="CK1161" s="129"/>
      <c r="CL1161" s="129"/>
      <c r="CM1161" s="129"/>
      <c r="CN1161" s="129"/>
      <c r="CO1161" s="129"/>
      <c r="CP1161" s="129"/>
      <c r="CQ1161" s="129"/>
      <c r="CR1161" s="129"/>
      <c r="CS1161" s="129"/>
      <c r="CT1161" s="129"/>
      <c r="CU1161" s="129"/>
      <c r="CV1161" s="131"/>
      <c r="CW1161" s="131"/>
      <c r="CX1161" s="131"/>
      <c r="CY1161" s="129"/>
      <c r="CZ1161" s="129"/>
      <c r="DA1161" s="129"/>
      <c r="DB1161" s="129"/>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129"/>
      <c r="DW1161" s="129"/>
      <c r="DX1161" s="129"/>
      <c r="DY1161" s="129"/>
      <c r="DZ1161" s="129"/>
      <c r="EA1161" s="129"/>
      <c r="EB1161" s="129"/>
      <c r="EC1161" s="129"/>
      <c r="ED1161" s="129"/>
      <c r="EE1161" s="129"/>
      <c r="EF1161" s="129"/>
      <c r="EG1161" s="129"/>
      <c r="EH1161" s="129"/>
      <c r="EI1161" s="129"/>
      <c r="EJ1161" s="129"/>
      <c r="EK1161" s="129"/>
      <c r="EL1161" s="129"/>
      <c r="EM1161" s="129"/>
      <c r="EN1161" s="129"/>
      <c r="EO1161" s="129"/>
      <c r="EP1161" s="129"/>
      <c r="EQ1161" s="129"/>
      <c r="ER1161" s="129"/>
      <c r="ES1161" s="129"/>
      <c r="ET1161" s="129"/>
      <c r="EU1161" s="129"/>
      <c r="EV1161" s="129"/>
      <c r="EW1161" s="129"/>
    </row>
    <row r="1162" spans="1:153" ht="2.25" customHeight="1" thickBot="1">
      <c r="A1162" s="45"/>
      <c r="B1162" s="37"/>
      <c r="C1162" s="37"/>
      <c r="D1162" s="127"/>
      <c r="E1162" s="127"/>
      <c r="F1162" s="134"/>
      <c r="G1162" s="127"/>
      <c r="H1162" s="127"/>
      <c r="I1162" s="127"/>
      <c r="J1162" s="127"/>
      <c r="K1162" s="127"/>
      <c r="L1162" s="127"/>
      <c r="M1162" s="127"/>
      <c r="N1162" s="127"/>
      <c r="O1162" s="127"/>
      <c r="P1162" s="127"/>
      <c r="Q1162" s="127"/>
      <c r="R1162" s="127"/>
      <c r="S1162" s="127"/>
      <c r="T1162" s="128"/>
      <c r="U1162" s="299"/>
      <c r="V1162" s="298"/>
      <c r="W1162" s="298"/>
      <c r="X1162" s="298"/>
      <c r="Y1162" s="298"/>
      <c r="Z1162" s="298"/>
      <c r="AA1162" s="298"/>
      <c r="AB1162" s="298"/>
      <c r="AC1162" s="298"/>
      <c r="AD1162" s="298"/>
      <c r="AE1162" s="298"/>
      <c r="AF1162" s="298"/>
      <c r="AG1162" s="121"/>
      <c r="AH1162" s="116"/>
      <c r="AI1162" s="299"/>
      <c r="AJ1162" s="298"/>
      <c r="AK1162" s="298"/>
      <c r="AL1162" s="298"/>
      <c r="AM1162" s="298"/>
      <c r="AN1162" s="298"/>
      <c r="AO1162" s="298"/>
      <c r="AP1162" s="298"/>
      <c r="AQ1162" s="298"/>
      <c r="AR1162" s="298"/>
      <c r="AS1162" s="298"/>
      <c r="AT1162" s="298"/>
      <c r="AU1162" s="121"/>
      <c r="AV1162" s="116"/>
      <c r="AW1162" s="298"/>
      <c r="AX1162" s="298"/>
      <c r="AY1162" s="298"/>
      <c r="AZ1162" s="298"/>
      <c r="BA1162" s="298"/>
      <c r="BB1162" s="298"/>
      <c r="BC1162" s="298"/>
      <c r="BD1162" s="298"/>
      <c r="BE1162" s="298"/>
      <c r="BF1162" s="298"/>
      <c r="BG1162" s="298"/>
      <c r="BH1162" s="298"/>
      <c r="BI1162" s="121"/>
      <c r="BJ1162" s="116"/>
      <c r="BK1162" s="200"/>
      <c r="BL1162" s="129"/>
      <c r="BM1162" s="160"/>
      <c r="BN1162" s="129"/>
      <c r="BO1162" s="129"/>
      <c r="BP1162" s="129"/>
      <c r="BQ1162" s="129"/>
      <c r="BR1162" s="129"/>
      <c r="BS1162" s="129"/>
      <c r="BT1162" s="129"/>
      <c r="BU1162" s="129"/>
      <c r="BV1162" s="129"/>
      <c r="BW1162" s="129"/>
      <c r="BX1162" s="129"/>
      <c r="BY1162" s="129"/>
      <c r="BZ1162" s="129"/>
      <c r="CA1162" s="129"/>
      <c r="CB1162" s="129"/>
      <c r="CC1162" s="129"/>
      <c r="CD1162" s="129"/>
      <c r="CE1162" s="129"/>
      <c r="CF1162" s="129"/>
      <c r="CG1162" s="129"/>
      <c r="CH1162" s="129"/>
      <c r="CI1162" s="129"/>
      <c r="CJ1162" s="129"/>
      <c r="CK1162" s="129"/>
      <c r="CL1162" s="129"/>
      <c r="CM1162" s="129"/>
      <c r="CN1162" s="129"/>
      <c r="CO1162" s="129"/>
      <c r="CP1162" s="129"/>
      <c r="CQ1162" s="129"/>
      <c r="CR1162" s="129"/>
      <c r="CS1162" s="129"/>
      <c r="CT1162" s="129"/>
      <c r="CU1162" s="129"/>
      <c r="CV1162" s="129"/>
      <c r="CW1162" s="129"/>
      <c r="CX1162" s="129"/>
      <c r="CY1162" s="129"/>
      <c r="CZ1162" s="129"/>
      <c r="DA1162" s="129"/>
      <c r="DB1162" s="129"/>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129"/>
      <c r="DW1162" s="129"/>
      <c r="DX1162" s="129"/>
      <c r="DY1162" s="129"/>
      <c r="DZ1162" s="129"/>
      <c r="EA1162" s="129"/>
      <c r="EB1162" s="129"/>
      <c r="EC1162" s="129"/>
      <c r="ED1162" s="129"/>
      <c r="EE1162" s="129"/>
      <c r="EF1162" s="129"/>
      <c r="EG1162" s="129"/>
      <c r="EH1162" s="129"/>
      <c r="EI1162" s="129"/>
      <c r="EJ1162" s="129"/>
      <c r="EK1162" s="129"/>
      <c r="EL1162" s="129"/>
      <c r="EM1162" s="129"/>
      <c r="EN1162" s="129"/>
      <c r="EO1162" s="129"/>
      <c r="EP1162" s="129"/>
      <c r="EQ1162" s="129"/>
      <c r="ER1162" s="129"/>
      <c r="ES1162" s="129"/>
      <c r="ET1162" s="129"/>
      <c r="EU1162" s="129"/>
      <c r="EV1162" s="129"/>
      <c r="EW1162" s="129"/>
    </row>
    <row r="1163" spans="1:153" ht="0.75" hidden="1" customHeight="1">
      <c r="A1163" s="31"/>
      <c r="B1163" s="31"/>
      <c r="C1163" s="31"/>
      <c r="D1163" s="31"/>
      <c r="E1163" s="31"/>
      <c r="F1163" s="48"/>
      <c r="G1163" s="31"/>
      <c r="H1163" s="31"/>
      <c r="I1163" s="31"/>
      <c r="J1163" s="31"/>
      <c r="K1163" s="31"/>
      <c r="L1163" s="31"/>
      <c r="M1163" s="31"/>
      <c r="N1163" s="31"/>
      <c r="O1163" s="31"/>
      <c r="P1163" s="31"/>
      <c r="Q1163" s="31"/>
      <c r="R1163" s="31"/>
      <c r="S1163" s="31"/>
      <c r="T1163" s="31"/>
      <c r="U1163" s="281"/>
      <c r="V1163" s="281"/>
      <c r="W1163" s="281"/>
      <c r="X1163" s="281"/>
      <c r="Y1163" s="281"/>
      <c r="Z1163" s="281"/>
      <c r="AA1163" s="281"/>
      <c r="AB1163" s="281"/>
      <c r="AC1163" s="281"/>
      <c r="AD1163" s="281"/>
      <c r="AE1163" s="281"/>
      <c r="AF1163" s="281"/>
      <c r="AG1163" s="281"/>
      <c r="AH1163" s="281"/>
      <c r="AI1163" s="281"/>
      <c r="AJ1163" s="281"/>
      <c r="AK1163" s="281"/>
      <c r="AL1163" s="281"/>
      <c r="AM1163" s="281"/>
      <c r="AN1163" s="281"/>
      <c r="AO1163" s="281"/>
      <c r="AP1163" s="281"/>
      <c r="AQ1163" s="281"/>
      <c r="AR1163" s="281"/>
      <c r="AS1163" s="281"/>
      <c r="AT1163" s="281"/>
      <c r="AU1163" s="281"/>
      <c r="AV1163" s="281"/>
      <c r="AW1163" s="281"/>
      <c r="AX1163" s="281"/>
      <c r="AY1163" s="281"/>
      <c r="AZ1163" s="281"/>
      <c r="BA1163" s="281"/>
      <c r="BB1163" s="281"/>
      <c r="BC1163" s="281"/>
      <c r="BD1163" s="281"/>
      <c r="BE1163" s="281"/>
      <c r="BF1163" s="281"/>
      <c r="BG1163" s="281"/>
      <c r="BH1163" s="281"/>
      <c r="BI1163" s="281"/>
      <c r="BJ1163" s="281"/>
      <c r="BK1163" s="200"/>
      <c r="BL1163" s="129"/>
      <c r="BM1163" s="160"/>
      <c r="BN1163" s="129"/>
      <c r="BO1163" s="129"/>
      <c r="BP1163" s="129"/>
      <c r="BQ1163" s="129"/>
      <c r="BR1163" s="129"/>
      <c r="BS1163" s="129"/>
      <c r="BT1163" s="129"/>
      <c r="BU1163" s="129"/>
      <c r="BV1163" s="129"/>
      <c r="BW1163" s="129"/>
      <c r="BX1163" s="129"/>
      <c r="BY1163" s="129"/>
      <c r="BZ1163" s="129"/>
      <c r="CA1163" s="129"/>
      <c r="CB1163" s="129"/>
      <c r="CC1163" s="129"/>
      <c r="CD1163" s="129"/>
      <c r="CE1163" s="129"/>
      <c r="CF1163" s="129"/>
      <c r="CG1163" s="129"/>
      <c r="CH1163" s="129"/>
      <c r="CI1163" s="129"/>
      <c r="CJ1163" s="129"/>
      <c r="CK1163" s="129"/>
      <c r="CL1163" s="129"/>
      <c r="CM1163" s="129"/>
      <c r="CN1163" s="129"/>
      <c r="CO1163" s="129"/>
      <c r="CP1163" s="129"/>
      <c r="CQ1163" s="129"/>
      <c r="CR1163" s="129"/>
      <c r="CS1163" s="129"/>
      <c r="CT1163" s="129"/>
      <c r="CU1163" s="129"/>
      <c r="CV1163" s="129"/>
      <c r="CW1163" s="129"/>
      <c r="CX1163" s="129"/>
      <c r="CY1163" s="129"/>
      <c r="CZ1163" s="129"/>
      <c r="DA1163" s="129"/>
      <c r="DB1163" s="129"/>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129"/>
      <c r="DW1163" s="129"/>
      <c r="DX1163" s="129"/>
      <c r="DY1163" s="129"/>
      <c r="DZ1163" s="129"/>
      <c r="EA1163" s="129"/>
      <c r="EB1163" s="129"/>
      <c r="EC1163" s="129"/>
      <c r="ED1163" s="129"/>
      <c r="EE1163" s="129"/>
      <c r="EF1163" s="129"/>
      <c r="EG1163" s="129"/>
      <c r="EH1163" s="129"/>
      <c r="EI1163" s="129"/>
      <c r="EJ1163" s="129"/>
      <c r="EK1163" s="129"/>
      <c r="EL1163" s="129"/>
      <c r="EM1163" s="129"/>
      <c r="EN1163" s="129"/>
      <c r="EO1163" s="129"/>
      <c r="EP1163" s="129"/>
      <c r="EQ1163" s="129"/>
      <c r="ER1163" s="129"/>
      <c r="ES1163" s="129"/>
      <c r="ET1163" s="129"/>
      <c r="EU1163" s="129"/>
      <c r="EV1163" s="129"/>
      <c r="EW1163" s="129"/>
    </row>
    <row r="1164" spans="1:153" ht="30" customHeight="1">
      <c r="A1164" s="355" t="s">
        <v>6417</v>
      </c>
      <c r="B1164" s="356"/>
      <c r="C1164" s="356"/>
      <c r="D1164" s="356"/>
      <c r="E1164" s="356"/>
      <c r="F1164" s="356"/>
      <c r="G1164" s="356"/>
      <c r="H1164" s="356"/>
      <c r="I1164" s="356"/>
      <c r="J1164" s="356"/>
      <c r="K1164" s="356"/>
      <c r="L1164" s="356"/>
      <c r="M1164" s="356"/>
      <c r="N1164" s="356"/>
      <c r="O1164" s="356"/>
      <c r="P1164" s="356"/>
      <c r="Q1164" s="356"/>
      <c r="R1164" s="356"/>
      <c r="S1164" s="356"/>
      <c r="T1164" s="356"/>
      <c r="U1164" s="356"/>
      <c r="V1164" s="356"/>
      <c r="W1164" s="356"/>
      <c r="X1164" s="356"/>
      <c r="Y1164" s="356"/>
      <c r="Z1164" s="356"/>
      <c r="AA1164" s="356"/>
      <c r="AB1164" s="356"/>
      <c r="AC1164" s="356"/>
      <c r="AD1164" s="356"/>
      <c r="AE1164" s="356"/>
      <c r="AF1164" s="356"/>
      <c r="AG1164" s="356"/>
      <c r="AH1164" s="356"/>
      <c r="AI1164" s="356"/>
      <c r="AJ1164" s="356"/>
      <c r="AK1164" s="356"/>
      <c r="AL1164" s="356"/>
      <c r="AM1164" s="356"/>
      <c r="AN1164" s="356"/>
      <c r="AO1164" s="356"/>
      <c r="AP1164" s="356"/>
      <c r="AQ1164" s="356"/>
      <c r="AR1164" s="356"/>
      <c r="AS1164" s="356"/>
      <c r="AT1164" s="356"/>
      <c r="AU1164" s="356"/>
      <c r="AV1164" s="356"/>
      <c r="AW1164" s="356"/>
      <c r="AX1164" s="356"/>
      <c r="AY1164" s="356"/>
      <c r="AZ1164" s="356"/>
      <c r="BA1164" s="356"/>
      <c r="BB1164" s="356"/>
      <c r="BC1164" s="356"/>
      <c r="BD1164" s="356"/>
      <c r="BE1164" s="356"/>
      <c r="BF1164" s="356"/>
      <c r="BG1164" s="356"/>
      <c r="BH1164" s="356"/>
      <c r="BI1164" s="356"/>
      <c r="BJ1164" s="357"/>
      <c r="BK1164" s="200"/>
      <c r="BL1164" s="129"/>
      <c r="BM1164" s="160"/>
      <c r="BN1164" s="129"/>
      <c r="BO1164" s="129"/>
      <c r="BP1164" s="129"/>
      <c r="BQ1164" s="129"/>
      <c r="BR1164" s="129"/>
      <c r="BS1164" s="129"/>
      <c r="BT1164" s="129"/>
      <c r="BU1164" s="129"/>
      <c r="BV1164" s="129"/>
      <c r="BW1164" s="129"/>
      <c r="BX1164" s="129"/>
      <c r="BY1164" s="129"/>
      <c r="BZ1164" s="129"/>
      <c r="CA1164" s="129"/>
      <c r="CB1164" s="129"/>
      <c r="CC1164" s="129"/>
      <c r="CD1164" s="129"/>
      <c r="CE1164" s="129"/>
      <c r="CF1164" s="129"/>
      <c r="CG1164" s="129"/>
      <c r="CH1164" s="129"/>
      <c r="CI1164" s="129"/>
      <c r="CJ1164" s="129"/>
      <c r="CK1164" s="129"/>
      <c r="CL1164" s="129"/>
      <c r="CM1164" s="129"/>
      <c r="CN1164" s="129"/>
      <c r="CO1164" s="129"/>
      <c r="CP1164" s="129"/>
      <c r="CQ1164" s="129"/>
      <c r="CR1164" s="129"/>
      <c r="CS1164" s="129"/>
      <c r="CT1164" s="129"/>
      <c r="CU1164" s="129"/>
      <c r="CV1164" s="129"/>
      <c r="CW1164" s="129"/>
      <c r="CX1164" s="129"/>
      <c r="CY1164" s="129"/>
      <c r="CZ1164" s="129"/>
      <c r="DA1164" s="129"/>
      <c r="DB1164" s="129"/>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129"/>
      <c r="DW1164" s="129"/>
      <c r="DX1164" s="129"/>
      <c r="DY1164" s="129"/>
      <c r="DZ1164" s="129"/>
      <c r="EA1164" s="129"/>
      <c r="EB1164" s="129"/>
      <c r="EC1164" s="129"/>
      <c r="ED1164" s="129"/>
      <c r="EE1164" s="129"/>
      <c r="EF1164" s="129"/>
      <c r="EG1164" s="129"/>
      <c r="EH1164" s="129"/>
      <c r="EI1164" s="129"/>
      <c r="EJ1164" s="129"/>
      <c r="EK1164" s="129"/>
      <c r="EL1164" s="129"/>
      <c r="EM1164" s="129"/>
      <c r="EN1164" s="129"/>
      <c r="EO1164" s="129"/>
      <c r="EP1164" s="129"/>
      <c r="EQ1164" s="129"/>
      <c r="ER1164" s="129"/>
      <c r="ES1164" s="129"/>
      <c r="ET1164" s="129"/>
      <c r="EU1164" s="129"/>
      <c r="EV1164" s="129"/>
      <c r="EW1164" s="129"/>
    </row>
    <row r="1165" spans="1:153" s="65" customFormat="1" ht="18.75" customHeight="1" thickBot="1">
      <c r="A1165" s="35"/>
      <c r="B1165" s="33"/>
      <c r="C1165" s="33"/>
      <c r="D1165" s="33"/>
      <c r="E1165" s="33"/>
      <c r="F1165" s="34"/>
      <c r="G1165" s="33"/>
      <c r="H1165" s="33"/>
      <c r="I1165" s="33"/>
      <c r="J1165" s="33"/>
      <c r="K1165" s="33"/>
      <c r="L1165" s="33"/>
      <c r="M1165" s="33"/>
      <c r="N1165" s="33"/>
      <c r="O1165" s="33"/>
      <c r="P1165" s="33"/>
      <c r="Q1165" s="33"/>
      <c r="R1165" s="33"/>
      <c r="S1165" s="33"/>
      <c r="T1165" s="33"/>
      <c r="U1165" s="337" t="s">
        <v>6385</v>
      </c>
      <c r="V1165" s="338"/>
      <c r="W1165" s="338"/>
      <c r="X1165" s="338"/>
      <c r="Y1165" s="338"/>
      <c r="Z1165" s="338"/>
      <c r="AA1165" s="338"/>
      <c r="AB1165" s="338"/>
      <c r="AC1165" s="338"/>
      <c r="AD1165" s="338"/>
      <c r="AE1165" s="338"/>
      <c r="AF1165" s="338"/>
      <c r="AG1165" s="338"/>
      <c r="AH1165" s="338"/>
      <c r="AI1165" s="339" t="s">
        <v>4</v>
      </c>
      <c r="AJ1165" s="339"/>
      <c r="AK1165" s="339"/>
      <c r="AL1165" s="339"/>
      <c r="AM1165" s="339"/>
      <c r="AN1165" s="339"/>
      <c r="AO1165" s="339"/>
      <c r="AP1165" s="339"/>
      <c r="AQ1165" s="339"/>
      <c r="AR1165" s="339"/>
      <c r="AS1165" s="339"/>
      <c r="AT1165" s="339"/>
      <c r="AU1165" s="339"/>
      <c r="AV1165" s="339"/>
      <c r="AW1165" s="339" t="s">
        <v>19</v>
      </c>
      <c r="AX1165" s="339"/>
      <c r="AY1165" s="339"/>
      <c r="AZ1165" s="339"/>
      <c r="BA1165" s="339"/>
      <c r="BB1165" s="339"/>
      <c r="BC1165" s="339"/>
      <c r="BD1165" s="339"/>
      <c r="BE1165" s="339"/>
      <c r="BF1165" s="339"/>
      <c r="BG1165" s="339"/>
      <c r="BH1165" s="339"/>
      <c r="BI1165" s="339"/>
      <c r="BJ1165" s="340"/>
      <c r="BK1165" s="200"/>
      <c r="BL1165" s="80"/>
      <c r="BM1165" s="160"/>
      <c r="BN1165" s="80"/>
      <c r="BO1165" s="80"/>
      <c r="BP1165" s="80"/>
      <c r="BQ1165" s="80"/>
      <c r="BR1165" s="80"/>
      <c r="BS1165" s="80"/>
      <c r="BT1165" s="80"/>
      <c r="BU1165" s="80"/>
      <c r="BV1165" s="80"/>
      <c r="BW1165" s="80"/>
      <c r="BX1165" s="80"/>
      <c r="BY1165" s="80"/>
      <c r="BZ1165" s="80"/>
      <c r="CA1165" s="80"/>
      <c r="CB1165" s="80"/>
      <c r="CC1165" s="80"/>
      <c r="CD1165" s="80"/>
      <c r="CE1165" s="80"/>
      <c r="CF1165" s="80"/>
      <c r="CG1165" s="80"/>
      <c r="CH1165" s="80"/>
      <c r="CI1165" s="80"/>
      <c r="CJ1165" s="80"/>
      <c r="CK1165" s="80"/>
      <c r="CL1165" s="80"/>
      <c r="CM1165" s="80"/>
      <c r="CN1165" s="80"/>
      <c r="CO1165" s="80"/>
      <c r="CP1165" s="80"/>
      <c r="CQ1165" s="80"/>
      <c r="CR1165" s="80"/>
      <c r="CS1165" s="80"/>
      <c r="CT1165" s="80"/>
      <c r="CU1165" s="80"/>
      <c r="CV1165" s="80"/>
      <c r="CW1165" s="80"/>
      <c r="CX1165" s="80"/>
      <c r="CY1165" s="30"/>
      <c r="CZ1165" s="30"/>
      <c r="DA1165" s="30"/>
      <c r="DB1165" s="30"/>
      <c r="DC1165" s="30"/>
      <c r="DD1165" s="30"/>
      <c r="DE1165" s="30"/>
      <c r="DF1165" s="30"/>
      <c r="DG1165" s="30"/>
      <c r="DH1165" s="30"/>
      <c r="DI1165" s="30"/>
      <c r="DJ1165" s="30"/>
      <c r="DK1165" s="30"/>
      <c r="DL1165" s="30"/>
      <c r="DM1165" s="30"/>
      <c r="DN1165" s="30"/>
      <c r="DO1165" s="30"/>
      <c r="DP1165" s="30"/>
      <c r="DQ1165" s="30"/>
      <c r="DR1165" s="30"/>
      <c r="DS1165" s="30"/>
      <c r="DT1165" s="30"/>
      <c r="DU1165" s="30"/>
      <c r="DV1165" s="30"/>
      <c r="DW1165" s="30"/>
      <c r="DX1165" s="30"/>
      <c r="DY1165" s="30"/>
      <c r="DZ1165" s="30"/>
      <c r="EA1165" s="30"/>
      <c r="EB1165" s="30"/>
      <c r="EC1165" s="30"/>
      <c r="ED1165" s="30"/>
      <c r="EE1165" s="30"/>
      <c r="EF1165" s="30"/>
      <c r="EG1165" s="30"/>
      <c r="EH1165" s="30"/>
      <c r="EI1165" s="30"/>
      <c r="EJ1165" s="30"/>
      <c r="EK1165" s="30"/>
      <c r="EL1165" s="30"/>
      <c r="EM1165" s="30"/>
      <c r="EN1165" s="30"/>
      <c r="EO1165" s="30"/>
      <c r="EP1165" s="30"/>
      <c r="EQ1165" s="30"/>
      <c r="ER1165" s="30"/>
      <c r="ES1165" s="30"/>
      <c r="ET1165" s="30"/>
      <c r="EU1165" s="30"/>
      <c r="EV1165" s="30"/>
      <c r="EW1165" s="30"/>
    </row>
    <row r="1166" spans="1:153" ht="2.25" customHeight="1">
      <c r="A1166" s="50"/>
      <c r="B1166" s="291"/>
      <c r="C1166" s="291"/>
      <c r="D1166" s="291"/>
      <c r="E1166" s="291"/>
      <c r="F1166" s="136"/>
      <c r="G1166" s="291"/>
      <c r="H1166" s="291"/>
      <c r="I1166" s="291"/>
      <c r="J1166" s="291"/>
      <c r="K1166" s="291"/>
      <c r="L1166" s="291"/>
      <c r="M1166" s="291"/>
      <c r="N1166" s="291"/>
      <c r="O1166" s="291"/>
      <c r="P1166" s="291"/>
      <c r="Q1166" s="291"/>
      <c r="R1166" s="291"/>
      <c r="S1166" s="291"/>
      <c r="T1166" s="291"/>
      <c r="U1166" s="296"/>
      <c r="V1166" s="297"/>
      <c r="W1166" s="297"/>
      <c r="X1166" s="297"/>
      <c r="Y1166" s="297"/>
      <c r="Z1166" s="297"/>
      <c r="AA1166" s="297"/>
      <c r="AB1166" s="297"/>
      <c r="AC1166" s="297"/>
      <c r="AD1166" s="297"/>
      <c r="AE1166" s="297"/>
      <c r="AF1166" s="297"/>
      <c r="AG1166" s="117"/>
      <c r="AH1166" s="114"/>
      <c r="AI1166" s="296"/>
      <c r="AJ1166" s="297"/>
      <c r="AK1166" s="297"/>
      <c r="AL1166" s="297"/>
      <c r="AM1166" s="297"/>
      <c r="AN1166" s="297"/>
      <c r="AO1166" s="297"/>
      <c r="AP1166" s="297"/>
      <c r="AQ1166" s="297"/>
      <c r="AR1166" s="297"/>
      <c r="AS1166" s="297"/>
      <c r="AT1166" s="297"/>
      <c r="AU1166" s="117"/>
      <c r="AV1166" s="114"/>
      <c r="AW1166" s="297"/>
      <c r="AX1166" s="297"/>
      <c r="AY1166" s="297"/>
      <c r="AZ1166" s="297"/>
      <c r="BA1166" s="297"/>
      <c r="BB1166" s="297"/>
      <c r="BC1166" s="297"/>
      <c r="BD1166" s="297"/>
      <c r="BE1166" s="297"/>
      <c r="BF1166" s="297"/>
      <c r="BG1166" s="297"/>
      <c r="BH1166" s="297"/>
      <c r="BI1166" s="117"/>
      <c r="BJ1166" s="114"/>
      <c r="BK1166" s="200"/>
      <c r="BL1166" s="129"/>
      <c r="BM1166" s="160"/>
      <c r="BN1166" s="129"/>
      <c r="BO1166" s="129"/>
      <c r="BP1166" s="129"/>
      <c r="BQ1166" s="129"/>
      <c r="BR1166" s="129"/>
      <c r="BS1166" s="129"/>
      <c r="BT1166" s="129"/>
      <c r="BU1166" s="129"/>
      <c r="BV1166" s="129"/>
      <c r="BW1166" s="129"/>
      <c r="BX1166" s="129"/>
      <c r="BY1166" s="129"/>
      <c r="BZ1166" s="129"/>
      <c r="CA1166" s="129"/>
      <c r="CB1166" s="129"/>
      <c r="CC1166" s="129"/>
      <c r="CD1166" s="129"/>
      <c r="CE1166" s="129"/>
      <c r="CF1166" s="129"/>
      <c r="CG1166" s="129"/>
      <c r="CH1166" s="129"/>
      <c r="CI1166" s="129"/>
      <c r="CJ1166" s="129"/>
      <c r="CK1166" s="129"/>
      <c r="CL1166" s="129"/>
      <c r="CM1166" s="129"/>
      <c r="CN1166" s="129"/>
      <c r="CO1166" s="129"/>
      <c r="CP1166" s="129"/>
      <c r="CQ1166" s="129"/>
      <c r="CR1166" s="129"/>
      <c r="CS1166" s="129"/>
      <c r="CT1166" s="129"/>
      <c r="CU1166" s="129"/>
      <c r="CV1166" s="129"/>
      <c r="CW1166" s="129"/>
      <c r="CX1166" s="129"/>
      <c r="CY1166" s="129"/>
      <c r="CZ1166" s="129"/>
      <c r="DA1166" s="129"/>
      <c r="DB1166" s="129"/>
      <c r="DC1166" s="129"/>
      <c r="DD1166" s="129"/>
      <c r="DE1166" s="129"/>
      <c r="DF1166" s="129"/>
      <c r="DG1166" s="129"/>
      <c r="DH1166" s="129"/>
      <c r="DI1166" s="129"/>
      <c r="DJ1166" s="129"/>
      <c r="DK1166" s="129"/>
      <c r="DL1166" s="129"/>
      <c r="DM1166" s="129"/>
      <c r="DN1166" s="129"/>
      <c r="DO1166" s="129"/>
      <c r="DP1166" s="129"/>
      <c r="DQ1166" s="129"/>
      <c r="DR1166" s="129"/>
      <c r="DS1166" s="129"/>
      <c r="DT1166" s="129"/>
      <c r="DU1166" s="129"/>
      <c r="DV1166" s="129"/>
      <c r="DW1166" s="129"/>
      <c r="DX1166" s="129"/>
      <c r="DY1166" s="129"/>
      <c r="DZ1166" s="129"/>
      <c r="EA1166" s="129"/>
      <c r="EB1166" s="129"/>
      <c r="EC1166" s="129"/>
      <c r="ED1166" s="129"/>
      <c r="EE1166" s="129"/>
      <c r="EF1166" s="129"/>
      <c r="EG1166" s="129"/>
      <c r="EH1166" s="129"/>
      <c r="EI1166" s="129"/>
      <c r="EJ1166" s="129"/>
      <c r="EK1166" s="129"/>
      <c r="EL1166" s="129"/>
      <c r="EM1166" s="129"/>
      <c r="EN1166" s="129"/>
      <c r="EO1166" s="129"/>
      <c r="EP1166" s="129"/>
      <c r="EQ1166" s="129"/>
      <c r="ER1166" s="129"/>
      <c r="ES1166" s="129"/>
      <c r="ET1166" s="129"/>
      <c r="EU1166" s="129"/>
      <c r="EV1166" s="129"/>
      <c r="EW1166" s="129"/>
    </row>
    <row r="1167" spans="1:153" ht="19.5" customHeight="1">
      <c r="A1167" s="45"/>
      <c r="B1167" s="126" t="s">
        <v>75</v>
      </c>
      <c r="C1167" s="126"/>
      <c r="D1167" s="126"/>
      <c r="E1167" s="126"/>
      <c r="F1167" s="137"/>
      <c r="G1167" s="126"/>
      <c r="H1167" s="126"/>
      <c r="I1167" s="126"/>
      <c r="J1167" s="126"/>
      <c r="K1167" s="126"/>
      <c r="L1167" s="126"/>
      <c r="M1167" s="126"/>
      <c r="N1167" s="126"/>
      <c r="O1167" s="126"/>
      <c r="P1167" s="126"/>
      <c r="Q1167" s="126"/>
      <c r="R1167" s="310" t="s">
        <v>3459</v>
      </c>
      <c r="S1167" s="310"/>
      <c r="T1167" s="311"/>
      <c r="U1167" s="294"/>
      <c r="V1167" s="312"/>
      <c r="W1167" s="313"/>
      <c r="X1167" s="313"/>
      <c r="Y1167" s="313"/>
      <c r="Z1167" s="313"/>
      <c r="AA1167" s="313"/>
      <c r="AB1167" s="313"/>
      <c r="AC1167" s="313"/>
      <c r="AD1167" s="313"/>
      <c r="AE1167" s="313"/>
      <c r="AF1167" s="314"/>
      <c r="AG1167" s="120"/>
      <c r="AH1167" s="115" t="s">
        <v>6388</v>
      </c>
      <c r="AI1167" s="118"/>
      <c r="AJ1167" s="312"/>
      <c r="AK1167" s="313"/>
      <c r="AL1167" s="313"/>
      <c r="AM1167" s="313"/>
      <c r="AN1167" s="313"/>
      <c r="AO1167" s="313"/>
      <c r="AP1167" s="313"/>
      <c r="AQ1167" s="313"/>
      <c r="AR1167" s="313"/>
      <c r="AS1167" s="313"/>
      <c r="AT1167" s="314"/>
      <c r="AU1167" s="120"/>
      <c r="AV1167" s="115" t="s">
        <v>6389</v>
      </c>
      <c r="AW1167" s="119"/>
      <c r="AX1167" s="312"/>
      <c r="AY1167" s="313"/>
      <c r="AZ1167" s="313"/>
      <c r="BA1167" s="313"/>
      <c r="BB1167" s="313"/>
      <c r="BC1167" s="313"/>
      <c r="BD1167" s="313"/>
      <c r="BE1167" s="313"/>
      <c r="BF1167" s="313"/>
      <c r="BG1167" s="313"/>
      <c r="BH1167" s="314"/>
      <c r="BI1167" s="122"/>
      <c r="BJ1167" s="115" t="s">
        <v>2</v>
      </c>
      <c r="BK1167" s="200"/>
      <c r="BL1167" s="130" t="str">
        <f>IF(BM1167&lt;&gt;"","●","")</f>
        <v/>
      </c>
      <c r="BM1167" s="132" t="str">
        <f>IF(OR(AND(OR(V1167=0,V1167=""),OR(AJ1167&gt;0,AX1167&gt;0,V1170+V1173+V1176&gt;0,AJ1170+AJ1173+AJ1176&gt;0,AX1170+AX1173+AX1176&gt;0)),AND(OR(V1167&gt;0,AX1167&gt;0,V1170+V1173+V1176&gt;0,AJ1170+AJ1173+AJ1176&gt;0,AX1170+AX1173+AX1176&gt;0),OR(AJ1167=0,AJ1167="")),AND(OR(V1167&gt;0,AJ1167&gt;0,V1170+V1173+V1176&gt;0,AJ1170+AJ1173+AJ1176&gt;0,AX1170+AX1173+AX1176&gt;0),OR(AX1167=0,AX1167=""))),"当該項目の「レセプト件数」、「算定日数」、「算定回数」のいずれかが「0」か「空白」となっていますが、当該項目のそれ以外あるいは内訳の項目の「レセプト件数」、「算定日数」、「算定回数」のいずれかが1以上となっています。正しいレセプト件数・算定日数・算定回数をご記入ください。",IF(OR(V1167&gt;AJ1167,V1167&gt;AX1167),"「算定日数」あるいは「算定回数」が「レセプト件数」よりも小さくなっています。算定レセプトにおける算定日数・算定回数をご記入ください。",IF(AJ1167&gt;AX1167,"「算定回数」が「算定日数」よりも小さくなっています。算定日数における算定回数をご記入ください。",IF(COUNTIF(BL1170:BL1176,"●")&gt;0,"内訳の項目に記入内容の見直しが必要な欄があります。メッセージの内容をご確認のうえ、適宜、ご修正ください。",IF(AX1167&lt;&gt;AX1170+AX1173+AX1176,"当該項目の「算定回数」と、内訳の「算定回数」の合計が一致していません。正しい算定回数をご記入ください。",IF(OR(AJ1167&lt;AJ1170,AJ1167&lt;AJ1173,AJ1167&lt;AJ1176,AJ1167&gt;AJ1170+AJ1173+AJ1176),"当該項目の「算定日数」が、内訳の個別の項目の数値を下回っているか、内訳の合計よりも大きくなっています。正しい算定日数をご記入ください。",IF(OR(V1167&lt;V1170,V1167&lt;V1173,V1167&lt;V1176,V1167&gt;V1170+V1173+V1176),"当該項目の「レセプト件数」が、内訳の個別の項目の数値を下回っているか、内訳の合計よりも大きくなっています。正しいレセプト件数をご記入ください。","")))))))</f>
        <v/>
      </c>
      <c r="BN1167" s="129"/>
      <c r="BO1167" s="129"/>
      <c r="BP1167" s="129"/>
      <c r="BQ1167" s="129"/>
      <c r="BR1167" s="129"/>
      <c r="BS1167" s="129"/>
      <c r="BT1167" s="129"/>
      <c r="BU1167" s="129"/>
      <c r="BV1167" s="129"/>
      <c r="BW1167" s="129"/>
      <c r="BX1167" s="129"/>
      <c r="BY1167" s="129"/>
      <c r="BZ1167" s="129"/>
      <c r="CA1167" s="129"/>
      <c r="CB1167" s="129"/>
      <c r="CC1167" s="129"/>
      <c r="CD1167" s="129"/>
      <c r="CE1167" s="129"/>
      <c r="CF1167" s="129"/>
      <c r="CG1167" s="129"/>
      <c r="CH1167" s="129"/>
      <c r="CI1167" s="129"/>
      <c r="CJ1167" s="129"/>
      <c r="CK1167" s="129"/>
      <c r="CL1167" s="129"/>
      <c r="CM1167" s="129"/>
      <c r="CN1167" s="129"/>
      <c r="CO1167" s="129"/>
      <c r="CP1167" s="129"/>
      <c r="CQ1167" s="129"/>
      <c r="CR1167" s="129"/>
      <c r="CS1167" s="129"/>
      <c r="CT1167" s="129"/>
      <c r="CU1167" s="129"/>
      <c r="CV1167" s="131"/>
      <c r="CW1167" s="131"/>
      <c r="CX1167" s="131"/>
      <c r="CY1167" s="129"/>
      <c r="CZ1167" s="129"/>
      <c r="DA1167" s="129"/>
      <c r="DB1167" s="129"/>
      <c r="DC1167" s="129"/>
      <c r="DD1167" s="129"/>
      <c r="DE1167" s="129"/>
      <c r="DF1167" s="129"/>
      <c r="DG1167" s="129"/>
      <c r="DH1167" s="129"/>
      <c r="DI1167" s="129"/>
      <c r="DJ1167" s="129"/>
      <c r="DK1167" s="129"/>
      <c r="DL1167" s="129"/>
      <c r="DM1167" s="129"/>
      <c r="DN1167" s="129"/>
      <c r="DO1167" s="129"/>
      <c r="DP1167" s="129"/>
      <c r="DQ1167" s="129"/>
      <c r="DR1167" s="129"/>
      <c r="DS1167" s="129"/>
      <c r="DT1167" s="129"/>
      <c r="DU1167" s="129"/>
      <c r="DV1167" s="129"/>
      <c r="DW1167" s="129"/>
      <c r="DX1167" s="129"/>
      <c r="DY1167" s="129"/>
      <c r="DZ1167" s="129"/>
      <c r="EA1167" s="129"/>
      <c r="EB1167" s="129"/>
      <c r="EC1167" s="129"/>
      <c r="ED1167" s="129"/>
      <c r="EE1167" s="129"/>
      <c r="EF1167" s="129"/>
      <c r="EG1167" s="129"/>
      <c r="EH1167" s="129"/>
      <c r="EI1167" s="129"/>
      <c r="EJ1167" s="129"/>
      <c r="EK1167" s="129"/>
      <c r="EL1167" s="129"/>
      <c r="EM1167" s="129"/>
      <c r="EN1167" s="129"/>
      <c r="EO1167" s="129"/>
      <c r="EP1167" s="129"/>
      <c r="EQ1167" s="129"/>
      <c r="ER1167" s="129"/>
      <c r="ES1167" s="129"/>
      <c r="ET1167" s="129"/>
      <c r="EU1167" s="129"/>
      <c r="EV1167" s="129"/>
      <c r="EW1167" s="129"/>
    </row>
    <row r="1168" spans="1:153" ht="2.25" customHeight="1" thickBot="1">
      <c r="A1168" s="45"/>
      <c r="B1168" s="126"/>
      <c r="C1168" s="126"/>
      <c r="D1168" s="126"/>
      <c r="E1168" s="126"/>
      <c r="F1168" s="137"/>
      <c r="G1168" s="126"/>
      <c r="H1168" s="126"/>
      <c r="I1168" s="126"/>
      <c r="J1168" s="126"/>
      <c r="K1168" s="126"/>
      <c r="L1168" s="126"/>
      <c r="M1168" s="126"/>
      <c r="N1168" s="126"/>
      <c r="O1168" s="126"/>
      <c r="P1168" s="126"/>
      <c r="Q1168" s="126"/>
      <c r="R1168" s="126"/>
      <c r="S1168" s="126"/>
      <c r="T1168" s="126"/>
      <c r="U1168" s="299"/>
      <c r="V1168" s="298"/>
      <c r="W1168" s="298"/>
      <c r="X1168" s="298"/>
      <c r="Y1168" s="298"/>
      <c r="Z1168" s="298"/>
      <c r="AA1168" s="298"/>
      <c r="AB1168" s="298"/>
      <c r="AC1168" s="298"/>
      <c r="AD1168" s="298"/>
      <c r="AE1168" s="298"/>
      <c r="AF1168" s="298"/>
      <c r="AG1168" s="121"/>
      <c r="AH1168" s="116"/>
      <c r="AI1168" s="299"/>
      <c r="AJ1168" s="298"/>
      <c r="AK1168" s="298"/>
      <c r="AL1168" s="298"/>
      <c r="AM1168" s="298"/>
      <c r="AN1168" s="298"/>
      <c r="AO1168" s="298"/>
      <c r="AP1168" s="298"/>
      <c r="AQ1168" s="298"/>
      <c r="AR1168" s="298"/>
      <c r="AS1168" s="298"/>
      <c r="AT1168" s="298"/>
      <c r="AU1168" s="121"/>
      <c r="AV1168" s="116"/>
      <c r="AW1168" s="298"/>
      <c r="AX1168" s="298"/>
      <c r="AY1168" s="298"/>
      <c r="AZ1168" s="298"/>
      <c r="BA1168" s="298"/>
      <c r="BB1168" s="298"/>
      <c r="BC1168" s="298"/>
      <c r="BD1168" s="298"/>
      <c r="BE1168" s="298"/>
      <c r="BF1168" s="298"/>
      <c r="BG1168" s="298"/>
      <c r="BH1168" s="298"/>
      <c r="BI1168" s="121"/>
      <c r="BJ1168" s="116"/>
      <c r="BK1168" s="200"/>
      <c r="BL1168" s="129"/>
      <c r="BM1168" s="160"/>
      <c r="BN1168" s="129"/>
      <c r="BO1168" s="129"/>
      <c r="BP1168" s="129"/>
      <c r="BQ1168" s="129"/>
      <c r="BR1168" s="129"/>
      <c r="BS1168" s="129"/>
      <c r="BT1168" s="129"/>
      <c r="BU1168" s="129"/>
      <c r="BV1168" s="129"/>
      <c r="BW1168" s="129"/>
      <c r="BX1168" s="129"/>
      <c r="BY1168" s="129"/>
      <c r="BZ1168" s="129"/>
      <c r="CA1168" s="129"/>
      <c r="CB1168" s="129"/>
      <c r="CC1168" s="129"/>
      <c r="CD1168" s="129"/>
      <c r="CE1168" s="129"/>
      <c r="CF1168" s="129"/>
      <c r="CG1168" s="129"/>
      <c r="CH1168" s="129"/>
      <c r="CI1168" s="129"/>
      <c r="CJ1168" s="129"/>
      <c r="CK1168" s="129"/>
      <c r="CL1168" s="129"/>
      <c r="CM1168" s="129"/>
      <c r="CN1168" s="129"/>
      <c r="CO1168" s="129"/>
      <c r="CP1168" s="129"/>
      <c r="CQ1168" s="129"/>
      <c r="CR1168" s="129"/>
      <c r="CS1168" s="129"/>
      <c r="CT1168" s="129"/>
      <c r="CU1168" s="129"/>
      <c r="CV1168" s="129"/>
      <c r="CW1168" s="129"/>
      <c r="CX1168" s="129"/>
      <c r="CY1168" s="129"/>
      <c r="CZ1168" s="129"/>
      <c r="DA1168" s="129"/>
      <c r="DB1168" s="129"/>
      <c r="DC1168" s="129"/>
      <c r="DD1168" s="129"/>
      <c r="DE1168" s="129"/>
      <c r="DF1168" s="129"/>
      <c r="DG1168" s="129"/>
      <c r="DH1168" s="129"/>
      <c r="DI1168" s="129"/>
      <c r="DJ1168" s="129"/>
      <c r="DK1168" s="129"/>
      <c r="DL1168" s="129"/>
      <c r="DM1168" s="129"/>
      <c r="DN1168" s="129"/>
      <c r="DO1168" s="129"/>
      <c r="DP1168" s="129"/>
      <c r="DQ1168" s="129"/>
      <c r="DR1168" s="129"/>
      <c r="DS1168" s="129"/>
      <c r="DT1168" s="129"/>
      <c r="DU1168" s="129"/>
      <c r="DV1168" s="129"/>
      <c r="DW1168" s="129"/>
      <c r="DX1168" s="129"/>
      <c r="DY1168" s="129"/>
      <c r="DZ1168" s="129"/>
      <c r="EA1168" s="129"/>
      <c r="EB1168" s="129"/>
      <c r="EC1168" s="129"/>
      <c r="ED1168" s="129"/>
      <c r="EE1168" s="129"/>
      <c r="EF1168" s="129"/>
      <c r="EG1168" s="129"/>
      <c r="EH1168" s="129"/>
      <c r="EI1168" s="129"/>
      <c r="EJ1168" s="129"/>
      <c r="EK1168" s="129"/>
      <c r="EL1168" s="129"/>
      <c r="EM1168" s="129"/>
      <c r="EN1168" s="129"/>
      <c r="EO1168" s="129"/>
      <c r="EP1168" s="129"/>
      <c r="EQ1168" s="129"/>
      <c r="ER1168" s="129"/>
      <c r="ES1168" s="129"/>
      <c r="ET1168" s="129"/>
      <c r="EU1168" s="129"/>
      <c r="EV1168" s="129"/>
      <c r="EW1168" s="129"/>
    </row>
    <row r="1169" spans="1:153" ht="2.25" customHeight="1">
      <c r="A1169" s="50"/>
      <c r="B1169" s="292"/>
      <c r="C1169" s="135"/>
      <c r="D1169" s="291"/>
      <c r="E1169" s="291"/>
      <c r="F1169" s="136"/>
      <c r="G1169" s="291"/>
      <c r="H1169" s="291"/>
      <c r="I1169" s="291"/>
      <c r="J1169" s="291"/>
      <c r="K1169" s="291"/>
      <c r="L1169" s="291"/>
      <c r="M1169" s="291"/>
      <c r="N1169" s="291"/>
      <c r="O1169" s="291"/>
      <c r="P1169" s="291"/>
      <c r="Q1169" s="291"/>
      <c r="R1169" s="291"/>
      <c r="S1169" s="291"/>
      <c r="T1169" s="291"/>
      <c r="U1169" s="296"/>
      <c r="V1169" s="297"/>
      <c r="W1169" s="297"/>
      <c r="X1169" s="297"/>
      <c r="Y1169" s="297"/>
      <c r="Z1169" s="297"/>
      <c r="AA1169" s="297"/>
      <c r="AB1169" s="297"/>
      <c r="AC1169" s="297"/>
      <c r="AD1169" s="297"/>
      <c r="AE1169" s="297"/>
      <c r="AF1169" s="297"/>
      <c r="AG1169" s="117"/>
      <c r="AH1169" s="114"/>
      <c r="AI1169" s="296"/>
      <c r="AJ1169" s="297"/>
      <c r="AK1169" s="297"/>
      <c r="AL1169" s="297"/>
      <c r="AM1169" s="297"/>
      <c r="AN1169" s="297"/>
      <c r="AO1169" s="297"/>
      <c r="AP1169" s="297"/>
      <c r="AQ1169" s="297"/>
      <c r="AR1169" s="297"/>
      <c r="AS1169" s="297"/>
      <c r="AT1169" s="297"/>
      <c r="AU1169" s="117"/>
      <c r="AV1169" s="114"/>
      <c r="AW1169" s="297"/>
      <c r="AX1169" s="297"/>
      <c r="AY1169" s="297"/>
      <c r="AZ1169" s="297"/>
      <c r="BA1169" s="297"/>
      <c r="BB1169" s="297"/>
      <c r="BC1169" s="297"/>
      <c r="BD1169" s="297"/>
      <c r="BE1169" s="297"/>
      <c r="BF1169" s="297"/>
      <c r="BG1169" s="297"/>
      <c r="BH1169" s="297"/>
      <c r="BI1169" s="117"/>
      <c r="BJ1169" s="114"/>
      <c r="BK1169" s="200"/>
      <c r="BL1169" s="129"/>
      <c r="BM1169" s="160"/>
      <c r="BN1169" s="129"/>
      <c r="BO1169" s="129"/>
      <c r="BP1169" s="129"/>
      <c r="BQ1169" s="129"/>
      <c r="BR1169" s="129"/>
      <c r="BS1169" s="129"/>
      <c r="BT1169" s="129"/>
      <c r="BU1169" s="129"/>
      <c r="BV1169" s="129"/>
      <c r="BW1169" s="129"/>
      <c r="BX1169" s="129"/>
      <c r="BY1169" s="129"/>
      <c r="BZ1169" s="129"/>
      <c r="CA1169" s="129"/>
      <c r="CB1169" s="129"/>
      <c r="CC1169" s="129"/>
      <c r="CD1169" s="129"/>
      <c r="CE1169" s="129"/>
      <c r="CF1169" s="129"/>
      <c r="CG1169" s="129"/>
      <c r="CH1169" s="129"/>
      <c r="CI1169" s="129"/>
      <c r="CJ1169" s="129"/>
      <c r="CK1169" s="129"/>
      <c r="CL1169" s="129"/>
      <c r="CM1169" s="129"/>
      <c r="CN1169" s="129"/>
      <c r="CO1169" s="129"/>
      <c r="CP1169" s="129"/>
      <c r="CQ1169" s="129"/>
      <c r="CR1169" s="129"/>
      <c r="CS1169" s="129"/>
      <c r="CT1169" s="129"/>
      <c r="CU1169" s="129"/>
      <c r="CV1169" s="129"/>
      <c r="CW1169" s="129"/>
      <c r="CX1169" s="129"/>
      <c r="CY1169" s="129"/>
      <c r="CZ1169" s="129"/>
      <c r="DA1169" s="129"/>
      <c r="DB1169" s="129"/>
      <c r="DC1169" s="129"/>
      <c r="DD1169" s="129"/>
      <c r="DE1169" s="129"/>
      <c r="DF1169" s="129"/>
      <c r="DG1169" s="129"/>
      <c r="DH1169" s="129"/>
      <c r="DI1169" s="129"/>
      <c r="DJ1169" s="129"/>
      <c r="DK1169" s="129"/>
      <c r="DL1169" s="129"/>
      <c r="DM1169" s="129"/>
      <c r="DN1169" s="129"/>
      <c r="DO1169" s="129"/>
      <c r="DP1169" s="129"/>
      <c r="DQ1169" s="129"/>
      <c r="DR1169" s="129"/>
      <c r="DS1169" s="129"/>
      <c r="DT1169" s="129"/>
      <c r="DU1169" s="129"/>
      <c r="DV1169" s="129"/>
      <c r="DW1169" s="129"/>
      <c r="DX1169" s="129"/>
      <c r="DY1169" s="129"/>
      <c r="DZ1169" s="129"/>
      <c r="EA1169" s="129"/>
      <c r="EB1169" s="129"/>
      <c r="EC1169" s="129"/>
      <c r="ED1169" s="129"/>
      <c r="EE1169" s="129"/>
      <c r="EF1169" s="129"/>
      <c r="EG1169" s="129"/>
      <c r="EH1169" s="129"/>
      <c r="EI1169" s="129"/>
      <c r="EJ1169" s="129"/>
      <c r="EK1169" s="129"/>
      <c r="EL1169" s="129"/>
      <c r="EM1169" s="129"/>
      <c r="EN1169" s="129"/>
      <c r="EO1169" s="129"/>
      <c r="EP1169" s="129"/>
      <c r="EQ1169" s="129"/>
      <c r="ER1169" s="129"/>
      <c r="ES1169" s="129"/>
      <c r="ET1169" s="129"/>
      <c r="EU1169" s="129"/>
      <c r="EV1169" s="129"/>
      <c r="EW1169" s="129"/>
    </row>
    <row r="1170" spans="1:153" ht="19.5" customHeight="1">
      <c r="A1170" s="45"/>
      <c r="B1170" s="133"/>
      <c r="C1170" s="133" t="s">
        <v>76</v>
      </c>
      <c r="D1170" s="126"/>
      <c r="E1170" s="126"/>
      <c r="F1170" s="137"/>
      <c r="G1170" s="126"/>
      <c r="H1170" s="126"/>
      <c r="I1170" s="126"/>
      <c r="J1170" s="126"/>
      <c r="K1170" s="126"/>
      <c r="L1170" s="126"/>
      <c r="M1170" s="126"/>
      <c r="N1170" s="126"/>
      <c r="O1170" s="126"/>
      <c r="P1170" s="126"/>
      <c r="Q1170" s="126"/>
      <c r="R1170" s="310" t="s">
        <v>3460</v>
      </c>
      <c r="S1170" s="310"/>
      <c r="T1170" s="311"/>
      <c r="U1170" s="294"/>
      <c r="V1170" s="312"/>
      <c r="W1170" s="313"/>
      <c r="X1170" s="313"/>
      <c r="Y1170" s="313"/>
      <c r="Z1170" s="313"/>
      <c r="AA1170" s="313"/>
      <c r="AB1170" s="313"/>
      <c r="AC1170" s="313"/>
      <c r="AD1170" s="313"/>
      <c r="AE1170" s="313"/>
      <c r="AF1170" s="314"/>
      <c r="AG1170" s="120"/>
      <c r="AH1170" s="115" t="s">
        <v>6388</v>
      </c>
      <c r="AI1170" s="118"/>
      <c r="AJ1170" s="312"/>
      <c r="AK1170" s="313"/>
      <c r="AL1170" s="313"/>
      <c r="AM1170" s="313"/>
      <c r="AN1170" s="313"/>
      <c r="AO1170" s="313"/>
      <c r="AP1170" s="313"/>
      <c r="AQ1170" s="313"/>
      <c r="AR1170" s="313"/>
      <c r="AS1170" s="313"/>
      <c r="AT1170" s="314"/>
      <c r="AU1170" s="120"/>
      <c r="AV1170" s="115" t="s">
        <v>6389</v>
      </c>
      <c r="AW1170" s="119"/>
      <c r="AX1170" s="312"/>
      <c r="AY1170" s="313"/>
      <c r="AZ1170" s="313"/>
      <c r="BA1170" s="313"/>
      <c r="BB1170" s="313"/>
      <c r="BC1170" s="313"/>
      <c r="BD1170" s="313"/>
      <c r="BE1170" s="313"/>
      <c r="BF1170" s="313"/>
      <c r="BG1170" s="313"/>
      <c r="BH1170" s="314"/>
      <c r="BI1170" s="122"/>
      <c r="BJ1170" s="115" t="s">
        <v>2</v>
      </c>
      <c r="BK1170" s="200"/>
      <c r="BL1170" s="130" t="str">
        <f>IF(BM1170&lt;&gt;"","●","")</f>
        <v/>
      </c>
      <c r="BM1170" s="132" t="str">
        <f>IF(OR(AND(OR(V1170=0,V1170=""),OR(AJ1170&gt;0,AX1170&gt;0)),AND(OR(V1170&gt;0,AX1170&gt;0),OR(AJ1170=0,AJ1170="")),AND(OR(V1170&gt;0,AJ1170&gt;0),OR(AX1170=0,AX1170=""))),"「レセプト件数」、「算定日数」、「算定回数」のいずれかが「0」か「空白」となっていますが、それ以外が1以上となっています。正しいレセプト件数・算定日数・算定回数をご記入ください。",IF(OR(V1170&gt;AJ1170,V1170&gt;AX1170),"「算定日数」あるいは「算定回数」が「レセプト件数」よりも小さくなっています。算定レセプトにおける算定日数・算定回数をご記入ください。",IF(AJ1170&gt;AX1170,"「算定回数」が「算定日数」よりも小さくなっています。算定日数における算定回数をご記入ください。","")))</f>
        <v/>
      </c>
      <c r="BN1170" s="129"/>
      <c r="BO1170" s="129"/>
      <c r="BP1170" s="129"/>
      <c r="BQ1170" s="129"/>
      <c r="BR1170" s="129"/>
      <c r="BS1170" s="129"/>
      <c r="BT1170" s="129"/>
      <c r="BU1170" s="129"/>
      <c r="BV1170" s="129"/>
      <c r="BW1170" s="129"/>
      <c r="BX1170" s="129"/>
      <c r="BY1170" s="129"/>
      <c r="BZ1170" s="129"/>
      <c r="CA1170" s="129"/>
      <c r="CB1170" s="129"/>
      <c r="CC1170" s="129"/>
      <c r="CD1170" s="129"/>
      <c r="CE1170" s="129"/>
      <c r="CF1170" s="129"/>
      <c r="CG1170" s="129"/>
      <c r="CH1170" s="129"/>
      <c r="CI1170" s="129"/>
      <c r="CJ1170" s="129"/>
      <c r="CK1170" s="129"/>
      <c r="CL1170" s="129"/>
      <c r="CM1170" s="129"/>
      <c r="CN1170" s="129"/>
      <c r="CO1170" s="129"/>
      <c r="CP1170" s="129"/>
      <c r="CQ1170" s="129"/>
      <c r="CR1170" s="129"/>
      <c r="CS1170" s="129"/>
      <c r="CT1170" s="129"/>
      <c r="CU1170" s="129"/>
      <c r="CV1170" s="131"/>
      <c r="CW1170" s="131"/>
      <c r="CX1170" s="131"/>
      <c r="CY1170" s="129"/>
      <c r="CZ1170" s="129"/>
      <c r="DA1170" s="129"/>
      <c r="DB1170" s="129"/>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129"/>
      <c r="DW1170" s="129"/>
      <c r="DX1170" s="129"/>
      <c r="DY1170" s="129"/>
      <c r="DZ1170" s="129"/>
      <c r="EA1170" s="129"/>
      <c r="EB1170" s="129"/>
      <c r="EC1170" s="129"/>
      <c r="ED1170" s="129"/>
      <c r="EE1170" s="129"/>
      <c r="EF1170" s="129"/>
      <c r="EG1170" s="129"/>
      <c r="EH1170" s="129"/>
      <c r="EI1170" s="129"/>
      <c r="EJ1170" s="129"/>
      <c r="EK1170" s="129"/>
      <c r="EL1170" s="129"/>
      <c r="EM1170" s="129"/>
      <c r="EN1170" s="129"/>
      <c r="EO1170" s="129"/>
      <c r="EP1170" s="129"/>
      <c r="EQ1170" s="129"/>
      <c r="ER1170" s="129"/>
      <c r="ES1170" s="129"/>
      <c r="ET1170" s="129"/>
      <c r="EU1170" s="129"/>
      <c r="EV1170" s="129"/>
      <c r="EW1170" s="129"/>
    </row>
    <row r="1171" spans="1:153" ht="2.25" customHeight="1" thickBot="1">
      <c r="A1171" s="45"/>
      <c r="B1171" s="133"/>
      <c r="C1171" s="133"/>
      <c r="D1171" s="126"/>
      <c r="E1171" s="126"/>
      <c r="F1171" s="137"/>
      <c r="G1171" s="126"/>
      <c r="H1171" s="126"/>
      <c r="I1171" s="126"/>
      <c r="J1171" s="126"/>
      <c r="K1171" s="126"/>
      <c r="L1171" s="126"/>
      <c r="M1171" s="126"/>
      <c r="N1171" s="126"/>
      <c r="O1171" s="126"/>
      <c r="P1171" s="126"/>
      <c r="Q1171" s="126"/>
      <c r="R1171" s="126"/>
      <c r="S1171" s="126"/>
      <c r="T1171" s="126"/>
      <c r="U1171" s="299"/>
      <c r="V1171" s="298"/>
      <c r="W1171" s="298"/>
      <c r="X1171" s="298"/>
      <c r="Y1171" s="298"/>
      <c r="Z1171" s="298"/>
      <c r="AA1171" s="298"/>
      <c r="AB1171" s="298"/>
      <c r="AC1171" s="298"/>
      <c r="AD1171" s="298"/>
      <c r="AE1171" s="298"/>
      <c r="AF1171" s="298"/>
      <c r="AG1171" s="121"/>
      <c r="AH1171" s="116"/>
      <c r="AI1171" s="299"/>
      <c r="AJ1171" s="298"/>
      <c r="AK1171" s="298"/>
      <c r="AL1171" s="298"/>
      <c r="AM1171" s="298"/>
      <c r="AN1171" s="298"/>
      <c r="AO1171" s="298"/>
      <c r="AP1171" s="298"/>
      <c r="AQ1171" s="298"/>
      <c r="AR1171" s="298"/>
      <c r="AS1171" s="298"/>
      <c r="AT1171" s="298"/>
      <c r="AU1171" s="121"/>
      <c r="AV1171" s="116"/>
      <c r="AW1171" s="298"/>
      <c r="AX1171" s="298"/>
      <c r="AY1171" s="298"/>
      <c r="AZ1171" s="298"/>
      <c r="BA1171" s="298"/>
      <c r="BB1171" s="298"/>
      <c r="BC1171" s="298"/>
      <c r="BD1171" s="298"/>
      <c r="BE1171" s="298"/>
      <c r="BF1171" s="298"/>
      <c r="BG1171" s="298"/>
      <c r="BH1171" s="298"/>
      <c r="BI1171" s="121"/>
      <c r="BJ1171" s="116"/>
      <c r="BK1171" s="200"/>
      <c r="BL1171" s="129"/>
      <c r="BM1171" s="160"/>
      <c r="BN1171" s="129"/>
      <c r="BO1171" s="129"/>
      <c r="BP1171" s="129"/>
      <c r="BQ1171" s="129"/>
      <c r="BR1171" s="129"/>
      <c r="BS1171" s="129"/>
      <c r="BT1171" s="129"/>
      <c r="BU1171" s="129"/>
      <c r="BV1171" s="129"/>
      <c r="BW1171" s="129"/>
      <c r="BX1171" s="129"/>
      <c r="BY1171" s="129"/>
      <c r="BZ1171" s="129"/>
      <c r="CA1171" s="129"/>
      <c r="CB1171" s="129"/>
      <c r="CC1171" s="129"/>
      <c r="CD1171" s="129"/>
      <c r="CE1171" s="129"/>
      <c r="CF1171" s="129"/>
      <c r="CG1171" s="129"/>
      <c r="CH1171" s="129"/>
      <c r="CI1171" s="129"/>
      <c r="CJ1171" s="129"/>
      <c r="CK1171" s="129"/>
      <c r="CL1171" s="129"/>
      <c r="CM1171" s="129"/>
      <c r="CN1171" s="129"/>
      <c r="CO1171" s="129"/>
      <c r="CP1171" s="129"/>
      <c r="CQ1171" s="129"/>
      <c r="CR1171" s="129"/>
      <c r="CS1171" s="129"/>
      <c r="CT1171" s="129"/>
      <c r="CU1171" s="129"/>
      <c r="CV1171" s="129"/>
      <c r="CW1171" s="129"/>
      <c r="CX1171" s="129"/>
      <c r="CY1171" s="129"/>
      <c r="CZ1171" s="129"/>
      <c r="DA1171" s="129"/>
      <c r="DB1171" s="129"/>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129"/>
      <c r="DW1171" s="129"/>
      <c r="DX1171" s="129"/>
      <c r="DY1171" s="129"/>
      <c r="DZ1171" s="129"/>
      <c r="EA1171" s="129"/>
      <c r="EB1171" s="129"/>
      <c r="EC1171" s="129"/>
      <c r="ED1171" s="129"/>
      <c r="EE1171" s="129"/>
      <c r="EF1171" s="129"/>
      <c r="EG1171" s="129"/>
      <c r="EH1171" s="129"/>
      <c r="EI1171" s="129"/>
      <c r="EJ1171" s="129"/>
      <c r="EK1171" s="129"/>
      <c r="EL1171" s="129"/>
      <c r="EM1171" s="129"/>
      <c r="EN1171" s="129"/>
      <c r="EO1171" s="129"/>
      <c r="EP1171" s="129"/>
      <c r="EQ1171" s="129"/>
      <c r="ER1171" s="129"/>
      <c r="ES1171" s="129"/>
      <c r="ET1171" s="129"/>
      <c r="EU1171" s="129"/>
      <c r="EV1171" s="129"/>
      <c r="EW1171" s="129"/>
    </row>
    <row r="1172" spans="1:153" ht="2.25" customHeight="1">
      <c r="A1172" s="50"/>
      <c r="B1172" s="292"/>
      <c r="C1172" s="135"/>
      <c r="D1172" s="291"/>
      <c r="E1172" s="291"/>
      <c r="F1172" s="136"/>
      <c r="G1172" s="291"/>
      <c r="H1172" s="291"/>
      <c r="I1172" s="291"/>
      <c r="J1172" s="291"/>
      <c r="K1172" s="291"/>
      <c r="L1172" s="291"/>
      <c r="M1172" s="291"/>
      <c r="N1172" s="291"/>
      <c r="O1172" s="291"/>
      <c r="P1172" s="291"/>
      <c r="Q1172" s="291"/>
      <c r="R1172" s="291"/>
      <c r="S1172" s="291"/>
      <c r="T1172" s="291"/>
      <c r="U1172" s="296"/>
      <c r="V1172" s="297"/>
      <c r="W1172" s="297"/>
      <c r="X1172" s="297"/>
      <c r="Y1172" s="297"/>
      <c r="Z1172" s="297"/>
      <c r="AA1172" s="297"/>
      <c r="AB1172" s="297"/>
      <c r="AC1172" s="297"/>
      <c r="AD1172" s="297"/>
      <c r="AE1172" s="297"/>
      <c r="AF1172" s="297"/>
      <c r="AG1172" s="117"/>
      <c r="AH1172" s="114"/>
      <c r="AI1172" s="296"/>
      <c r="AJ1172" s="297"/>
      <c r="AK1172" s="297"/>
      <c r="AL1172" s="297"/>
      <c r="AM1172" s="297"/>
      <c r="AN1172" s="297"/>
      <c r="AO1172" s="297"/>
      <c r="AP1172" s="297"/>
      <c r="AQ1172" s="297"/>
      <c r="AR1172" s="297"/>
      <c r="AS1172" s="297"/>
      <c r="AT1172" s="297"/>
      <c r="AU1172" s="117"/>
      <c r="AV1172" s="114"/>
      <c r="AW1172" s="297"/>
      <c r="AX1172" s="297"/>
      <c r="AY1172" s="297"/>
      <c r="AZ1172" s="297"/>
      <c r="BA1172" s="297"/>
      <c r="BB1172" s="297"/>
      <c r="BC1172" s="297"/>
      <c r="BD1172" s="297"/>
      <c r="BE1172" s="297"/>
      <c r="BF1172" s="297"/>
      <c r="BG1172" s="297"/>
      <c r="BH1172" s="297"/>
      <c r="BI1172" s="117"/>
      <c r="BJ1172" s="114"/>
      <c r="BK1172" s="200"/>
      <c r="BL1172" s="129"/>
      <c r="BM1172" s="160"/>
      <c r="BN1172" s="129"/>
      <c r="BO1172" s="129"/>
      <c r="BP1172" s="129"/>
      <c r="BQ1172" s="129"/>
      <c r="BR1172" s="129"/>
      <c r="BS1172" s="129"/>
      <c r="BT1172" s="129"/>
      <c r="BU1172" s="129"/>
      <c r="BV1172" s="129"/>
      <c r="BW1172" s="129"/>
      <c r="BX1172" s="129"/>
      <c r="BY1172" s="129"/>
      <c r="BZ1172" s="129"/>
      <c r="CA1172" s="129"/>
      <c r="CB1172" s="129"/>
      <c r="CC1172" s="129"/>
      <c r="CD1172" s="129"/>
      <c r="CE1172" s="129"/>
      <c r="CF1172" s="129"/>
      <c r="CG1172" s="129"/>
      <c r="CH1172" s="129"/>
      <c r="CI1172" s="129"/>
      <c r="CJ1172" s="129"/>
      <c r="CK1172" s="129"/>
      <c r="CL1172" s="129"/>
      <c r="CM1172" s="129"/>
      <c r="CN1172" s="129"/>
      <c r="CO1172" s="129"/>
      <c r="CP1172" s="129"/>
      <c r="CQ1172" s="129"/>
      <c r="CR1172" s="129"/>
      <c r="CS1172" s="129"/>
      <c r="CT1172" s="129"/>
      <c r="CU1172" s="129"/>
      <c r="CV1172" s="129"/>
      <c r="CW1172" s="129"/>
      <c r="CX1172" s="129"/>
      <c r="CY1172" s="129"/>
      <c r="CZ1172" s="129"/>
      <c r="DA1172" s="129"/>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129"/>
      <c r="DW1172" s="129"/>
      <c r="DX1172" s="129"/>
      <c r="DY1172" s="129"/>
      <c r="DZ1172" s="129"/>
      <c r="EA1172" s="129"/>
      <c r="EB1172" s="129"/>
      <c r="EC1172" s="129"/>
      <c r="ED1172" s="129"/>
      <c r="EE1172" s="129"/>
      <c r="EF1172" s="129"/>
      <c r="EG1172" s="129"/>
      <c r="EH1172" s="129"/>
      <c r="EI1172" s="129"/>
      <c r="EJ1172" s="129"/>
      <c r="EK1172" s="129"/>
      <c r="EL1172" s="129"/>
      <c r="EM1172" s="129"/>
      <c r="EN1172" s="129"/>
      <c r="EO1172" s="129"/>
      <c r="EP1172" s="129"/>
      <c r="EQ1172" s="129"/>
      <c r="ER1172" s="129"/>
      <c r="ES1172" s="129"/>
      <c r="ET1172" s="129"/>
      <c r="EU1172" s="129"/>
      <c r="EV1172" s="129"/>
      <c r="EW1172" s="129"/>
    </row>
    <row r="1173" spans="1:153" ht="19.5" customHeight="1">
      <c r="A1173" s="45"/>
      <c r="B1173" s="133"/>
      <c r="C1173" s="133" t="s">
        <v>77</v>
      </c>
      <c r="D1173" s="126"/>
      <c r="E1173" s="126"/>
      <c r="F1173" s="137"/>
      <c r="G1173" s="126"/>
      <c r="H1173" s="126"/>
      <c r="I1173" s="126"/>
      <c r="J1173" s="126"/>
      <c r="K1173" s="126"/>
      <c r="L1173" s="126"/>
      <c r="M1173" s="126"/>
      <c r="N1173" s="126"/>
      <c r="O1173" s="126"/>
      <c r="P1173" s="126"/>
      <c r="Q1173" s="126"/>
      <c r="R1173" s="310" t="s">
        <v>3461</v>
      </c>
      <c r="S1173" s="310"/>
      <c r="T1173" s="311"/>
      <c r="U1173" s="294"/>
      <c r="V1173" s="312"/>
      <c r="W1173" s="313"/>
      <c r="X1173" s="313"/>
      <c r="Y1173" s="313"/>
      <c r="Z1173" s="313"/>
      <c r="AA1173" s="313"/>
      <c r="AB1173" s="313"/>
      <c r="AC1173" s="313"/>
      <c r="AD1173" s="313"/>
      <c r="AE1173" s="313"/>
      <c r="AF1173" s="314"/>
      <c r="AG1173" s="120"/>
      <c r="AH1173" s="115" t="s">
        <v>6418</v>
      </c>
      <c r="AI1173" s="118"/>
      <c r="AJ1173" s="312"/>
      <c r="AK1173" s="313"/>
      <c r="AL1173" s="313"/>
      <c r="AM1173" s="313"/>
      <c r="AN1173" s="313"/>
      <c r="AO1173" s="313"/>
      <c r="AP1173" s="313"/>
      <c r="AQ1173" s="313"/>
      <c r="AR1173" s="313"/>
      <c r="AS1173" s="313"/>
      <c r="AT1173" s="314"/>
      <c r="AU1173" s="120"/>
      <c r="AV1173" s="115" t="s">
        <v>6419</v>
      </c>
      <c r="AW1173" s="119"/>
      <c r="AX1173" s="312"/>
      <c r="AY1173" s="313"/>
      <c r="AZ1173" s="313"/>
      <c r="BA1173" s="313"/>
      <c r="BB1173" s="313"/>
      <c r="BC1173" s="313"/>
      <c r="BD1173" s="313"/>
      <c r="BE1173" s="313"/>
      <c r="BF1173" s="313"/>
      <c r="BG1173" s="313"/>
      <c r="BH1173" s="314"/>
      <c r="BI1173" s="122"/>
      <c r="BJ1173" s="115" t="s">
        <v>2</v>
      </c>
      <c r="BK1173" s="200"/>
      <c r="BL1173" s="130" t="str">
        <f>IF(BM1173&lt;&gt;"","●","")</f>
        <v/>
      </c>
      <c r="BM1173" s="132" t="str">
        <f>IF(OR(AND(OR(V1173=0,V1173=""),OR(AJ1173&gt;0,AX1173&gt;0)),AND(OR(V1173&gt;0,AX1173&gt;0),OR(AJ1173=0,AJ1173="")),AND(OR(V1173&gt;0,AJ1173&gt;0),OR(AX1173=0,AX1173=""))),"「レセプト件数」、「算定日数」、「算定回数」のいずれかが「0」か「空白」となっていますが、それ以外が1以上となっています。正しいレセプト件数・算定日数・算定回数をご記入ください。",IF(OR(V1173&gt;AJ1173,V1173&gt;AX1173),"「算定日数」あるいは「算定回数」が「レセプト件数」よりも小さくなっています。算定レセプトにおける算定日数・算定回数をご記入ください。",IF(AJ1173&gt;AX1173,"「算定回数」が「算定日数」よりも小さくなっています。算定日数における算定回数をご記入ください。","")))</f>
        <v/>
      </c>
      <c r="BN1173" s="129"/>
      <c r="BO1173" s="129"/>
      <c r="BP1173" s="129"/>
      <c r="BQ1173" s="129"/>
      <c r="BR1173" s="129"/>
      <c r="BS1173" s="129"/>
      <c r="BT1173" s="129"/>
      <c r="BU1173" s="129"/>
      <c r="BV1173" s="129"/>
      <c r="BW1173" s="129"/>
      <c r="BX1173" s="129"/>
      <c r="BY1173" s="129"/>
      <c r="BZ1173" s="129"/>
      <c r="CA1173" s="129"/>
      <c r="CB1173" s="129"/>
      <c r="CC1173" s="129"/>
      <c r="CD1173" s="129"/>
      <c r="CE1173" s="129"/>
      <c r="CF1173" s="129"/>
      <c r="CG1173" s="129"/>
      <c r="CH1173" s="129"/>
      <c r="CI1173" s="129"/>
      <c r="CJ1173" s="129"/>
      <c r="CK1173" s="129"/>
      <c r="CL1173" s="129"/>
      <c r="CM1173" s="129"/>
      <c r="CN1173" s="129"/>
      <c r="CO1173" s="129"/>
      <c r="CP1173" s="129"/>
      <c r="CQ1173" s="129"/>
      <c r="CR1173" s="129"/>
      <c r="CS1173" s="129"/>
      <c r="CT1173" s="129"/>
      <c r="CU1173" s="129"/>
      <c r="CV1173" s="131"/>
      <c r="CW1173" s="131"/>
      <c r="CX1173" s="131"/>
      <c r="CY1173" s="129"/>
      <c r="CZ1173" s="129"/>
      <c r="DA1173" s="129"/>
      <c r="DB1173" s="129"/>
      <c r="DC1173" s="129"/>
      <c r="DD1173" s="129"/>
      <c r="DE1173" s="129"/>
      <c r="DF1173" s="129"/>
      <c r="DG1173" s="129"/>
      <c r="DH1173" s="129"/>
      <c r="DI1173" s="129"/>
      <c r="DJ1173" s="129"/>
      <c r="DK1173" s="129"/>
      <c r="DL1173" s="129"/>
      <c r="DM1173" s="129"/>
      <c r="DN1173" s="129"/>
      <c r="DO1173" s="129"/>
      <c r="DP1173" s="129"/>
      <c r="DQ1173" s="129"/>
      <c r="DR1173" s="129"/>
      <c r="DS1173" s="129"/>
      <c r="DT1173" s="129"/>
      <c r="DU1173" s="129"/>
      <c r="DV1173" s="129"/>
      <c r="DW1173" s="129"/>
      <c r="DX1173" s="129"/>
      <c r="DY1173" s="129"/>
      <c r="DZ1173" s="129"/>
      <c r="EA1173" s="129"/>
      <c r="EB1173" s="129"/>
      <c r="EC1173" s="129"/>
      <c r="ED1173" s="129"/>
      <c r="EE1173" s="129"/>
      <c r="EF1173" s="129"/>
      <c r="EG1173" s="129"/>
      <c r="EH1173" s="129"/>
      <c r="EI1173" s="129"/>
      <c r="EJ1173" s="129"/>
      <c r="EK1173" s="129"/>
      <c r="EL1173" s="129"/>
      <c r="EM1173" s="129"/>
      <c r="EN1173" s="129"/>
      <c r="EO1173" s="129"/>
      <c r="EP1173" s="129"/>
      <c r="EQ1173" s="129"/>
      <c r="ER1173" s="129"/>
      <c r="ES1173" s="129"/>
      <c r="ET1173" s="129"/>
      <c r="EU1173" s="129"/>
      <c r="EV1173" s="129"/>
      <c r="EW1173" s="129"/>
    </row>
    <row r="1174" spans="1:153" ht="2.25" customHeight="1" thickBot="1">
      <c r="A1174" s="45"/>
      <c r="B1174" s="133"/>
      <c r="C1174" s="133"/>
      <c r="D1174" s="126"/>
      <c r="E1174" s="126"/>
      <c r="F1174" s="137"/>
      <c r="G1174" s="126"/>
      <c r="H1174" s="126"/>
      <c r="I1174" s="126"/>
      <c r="J1174" s="126"/>
      <c r="K1174" s="126"/>
      <c r="L1174" s="126"/>
      <c r="M1174" s="126"/>
      <c r="N1174" s="126"/>
      <c r="O1174" s="126"/>
      <c r="P1174" s="126"/>
      <c r="Q1174" s="126"/>
      <c r="R1174" s="126"/>
      <c r="S1174" s="126"/>
      <c r="T1174" s="126"/>
      <c r="U1174" s="299"/>
      <c r="V1174" s="298"/>
      <c r="W1174" s="298"/>
      <c r="X1174" s="298"/>
      <c r="Y1174" s="298"/>
      <c r="Z1174" s="298"/>
      <c r="AA1174" s="298"/>
      <c r="AB1174" s="298"/>
      <c r="AC1174" s="298"/>
      <c r="AD1174" s="298"/>
      <c r="AE1174" s="298"/>
      <c r="AF1174" s="298"/>
      <c r="AG1174" s="121"/>
      <c r="AH1174" s="116"/>
      <c r="AI1174" s="299"/>
      <c r="AJ1174" s="298"/>
      <c r="AK1174" s="298"/>
      <c r="AL1174" s="298"/>
      <c r="AM1174" s="298"/>
      <c r="AN1174" s="298"/>
      <c r="AO1174" s="298"/>
      <c r="AP1174" s="298"/>
      <c r="AQ1174" s="298"/>
      <c r="AR1174" s="298"/>
      <c r="AS1174" s="298"/>
      <c r="AT1174" s="298"/>
      <c r="AU1174" s="121"/>
      <c r="AV1174" s="116"/>
      <c r="AW1174" s="298"/>
      <c r="AX1174" s="298"/>
      <c r="AY1174" s="298"/>
      <c r="AZ1174" s="298"/>
      <c r="BA1174" s="298"/>
      <c r="BB1174" s="298"/>
      <c r="BC1174" s="298"/>
      <c r="BD1174" s="298"/>
      <c r="BE1174" s="298"/>
      <c r="BF1174" s="298"/>
      <c r="BG1174" s="298"/>
      <c r="BH1174" s="298"/>
      <c r="BI1174" s="121"/>
      <c r="BJ1174" s="116"/>
      <c r="BK1174" s="200"/>
      <c r="BL1174" s="129"/>
      <c r="BM1174" s="160"/>
      <c r="BN1174" s="129"/>
      <c r="BO1174" s="129"/>
      <c r="BP1174" s="129"/>
      <c r="BQ1174" s="129"/>
      <c r="BR1174" s="129"/>
      <c r="BS1174" s="129"/>
      <c r="BT1174" s="129"/>
      <c r="BU1174" s="129"/>
      <c r="BV1174" s="129"/>
      <c r="BW1174" s="129"/>
      <c r="BX1174" s="129"/>
      <c r="BY1174" s="129"/>
      <c r="BZ1174" s="129"/>
      <c r="CA1174" s="129"/>
      <c r="CB1174" s="129"/>
      <c r="CC1174" s="129"/>
      <c r="CD1174" s="129"/>
      <c r="CE1174" s="129"/>
      <c r="CF1174" s="129"/>
      <c r="CG1174" s="129"/>
      <c r="CH1174" s="129"/>
      <c r="CI1174" s="129"/>
      <c r="CJ1174" s="129"/>
      <c r="CK1174" s="129"/>
      <c r="CL1174" s="129"/>
      <c r="CM1174" s="129"/>
      <c r="CN1174" s="129"/>
      <c r="CO1174" s="129"/>
      <c r="CP1174" s="129"/>
      <c r="CQ1174" s="129"/>
      <c r="CR1174" s="129"/>
      <c r="CS1174" s="129"/>
      <c r="CT1174" s="129"/>
      <c r="CU1174" s="129"/>
      <c r="CV1174" s="129"/>
      <c r="CW1174" s="129"/>
      <c r="CX1174" s="129"/>
      <c r="CY1174" s="129"/>
      <c r="CZ1174" s="129"/>
      <c r="DA1174" s="129"/>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129"/>
      <c r="DW1174" s="129"/>
      <c r="DX1174" s="129"/>
      <c r="DY1174" s="129"/>
      <c r="DZ1174" s="129"/>
      <c r="EA1174" s="129"/>
      <c r="EB1174" s="129"/>
      <c r="EC1174" s="129"/>
      <c r="ED1174" s="129"/>
      <c r="EE1174" s="129"/>
      <c r="EF1174" s="129"/>
      <c r="EG1174" s="129"/>
      <c r="EH1174" s="129"/>
      <c r="EI1174" s="129"/>
      <c r="EJ1174" s="129"/>
      <c r="EK1174" s="129"/>
      <c r="EL1174" s="129"/>
      <c r="EM1174" s="129"/>
      <c r="EN1174" s="129"/>
      <c r="EO1174" s="129"/>
      <c r="EP1174" s="129"/>
      <c r="EQ1174" s="129"/>
      <c r="ER1174" s="129"/>
      <c r="ES1174" s="129"/>
      <c r="ET1174" s="129"/>
      <c r="EU1174" s="129"/>
      <c r="EV1174" s="129"/>
      <c r="EW1174" s="129"/>
    </row>
    <row r="1175" spans="1:153" ht="2.25" customHeight="1">
      <c r="A1175" s="50"/>
      <c r="B1175" s="292"/>
      <c r="C1175" s="135"/>
      <c r="D1175" s="291"/>
      <c r="E1175" s="291"/>
      <c r="F1175" s="136"/>
      <c r="G1175" s="291"/>
      <c r="H1175" s="291"/>
      <c r="I1175" s="291"/>
      <c r="J1175" s="291"/>
      <c r="K1175" s="291"/>
      <c r="L1175" s="291"/>
      <c r="M1175" s="291"/>
      <c r="N1175" s="291"/>
      <c r="O1175" s="291"/>
      <c r="P1175" s="291"/>
      <c r="Q1175" s="291"/>
      <c r="R1175" s="291"/>
      <c r="S1175" s="291"/>
      <c r="T1175" s="291"/>
      <c r="U1175" s="296"/>
      <c r="V1175" s="297"/>
      <c r="W1175" s="297"/>
      <c r="X1175" s="297"/>
      <c r="Y1175" s="297"/>
      <c r="Z1175" s="297"/>
      <c r="AA1175" s="297"/>
      <c r="AB1175" s="297"/>
      <c r="AC1175" s="297"/>
      <c r="AD1175" s="297"/>
      <c r="AE1175" s="297"/>
      <c r="AF1175" s="297"/>
      <c r="AG1175" s="117"/>
      <c r="AH1175" s="114"/>
      <c r="AI1175" s="296"/>
      <c r="AJ1175" s="297"/>
      <c r="AK1175" s="297"/>
      <c r="AL1175" s="297"/>
      <c r="AM1175" s="297"/>
      <c r="AN1175" s="297"/>
      <c r="AO1175" s="297"/>
      <c r="AP1175" s="297"/>
      <c r="AQ1175" s="297"/>
      <c r="AR1175" s="297"/>
      <c r="AS1175" s="297"/>
      <c r="AT1175" s="297"/>
      <c r="AU1175" s="117"/>
      <c r="AV1175" s="114"/>
      <c r="AW1175" s="297"/>
      <c r="AX1175" s="297"/>
      <c r="AY1175" s="297"/>
      <c r="AZ1175" s="297"/>
      <c r="BA1175" s="297"/>
      <c r="BB1175" s="297"/>
      <c r="BC1175" s="297"/>
      <c r="BD1175" s="297"/>
      <c r="BE1175" s="297"/>
      <c r="BF1175" s="297"/>
      <c r="BG1175" s="297"/>
      <c r="BH1175" s="297"/>
      <c r="BI1175" s="117"/>
      <c r="BJ1175" s="114"/>
      <c r="BK1175" s="200"/>
      <c r="BL1175" s="129"/>
      <c r="BM1175" s="160"/>
      <c r="BN1175" s="129"/>
      <c r="BO1175" s="129"/>
      <c r="BP1175" s="129"/>
      <c r="BQ1175" s="129"/>
      <c r="BR1175" s="129"/>
      <c r="BS1175" s="129"/>
      <c r="BT1175" s="129"/>
      <c r="BU1175" s="129"/>
      <c r="BV1175" s="129"/>
      <c r="BW1175" s="129"/>
      <c r="BX1175" s="129"/>
      <c r="BY1175" s="129"/>
      <c r="BZ1175" s="129"/>
      <c r="CA1175" s="129"/>
      <c r="CB1175" s="129"/>
      <c r="CC1175" s="129"/>
      <c r="CD1175" s="129"/>
      <c r="CE1175" s="129"/>
      <c r="CF1175" s="129"/>
      <c r="CG1175" s="129"/>
      <c r="CH1175" s="129"/>
      <c r="CI1175" s="129"/>
      <c r="CJ1175" s="129"/>
      <c r="CK1175" s="129"/>
      <c r="CL1175" s="129"/>
      <c r="CM1175" s="129"/>
      <c r="CN1175" s="129"/>
      <c r="CO1175" s="129"/>
      <c r="CP1175" s="129"/>
      <c r="CQ1175" s="129"/>
      <c r="CR1175" s="129"/>
      <c r="CS1175" s="129"/>
      <c r="CT1175" s="129"/>
      <c r="CU1175" s="129"/>
      <c r="CV1175" s="129"/>
      <c r="CW1175" s="129"/>
      <c r="CX1175" s="129"/>
      <c r="CY1175" s="129"/>
      <c r="CZ1175" s="129"/>
      <c r="DA1175" s="129"/>
      <c r="DB1175" s="129"/>
      <c r="DC1175" s="129"/>
      <c r="DD1175" s="129"/>
      <c r="DE1175" s="129"/>
      <c r="DF1175" s="129"/>
      <c r="DG1175" s="129"/>
      <c r="DH1175" s="129"/>
      <c r="DI1175" s="129"/>
      <c r="DJ1175" s="129"/>
      <c r="DK1175" s="129"/>
      <c r="DL1175" s="129"/>
      <c r="DM1175" s="129"/>
      <c r="DN1175" s="129"/>
      <c r="DO1175" s="129"/>
      <c r="DP1175" s="129"/>
      <c r="DQ1175" s="129"/>
      <c r="DR1175" s="129"/>
      <c r="DS1175" s="129"/>
      <c r="DT1175" s="129"/>
      <c r="DU1175" s="129"/>
      <c r="DV1175" s="129"/>
      <c r="DW1175" s="129"/>
      <c r="DX1175" s="129"/>
      <c r="DY1175" s="129"/>
      <c r="DZ1175" s="129"/>
      <c r="EA1175" s="129"/>
      <c r="EB1175" s="129"/>
      <c r="EC1175" s="129"/>
      <c r="ED1175" s="129"/>
      <c r="EE1175" s="129"/>
      <c r="EF1175" s="129"/>
      <c r="EG1175" s="129"/>
      <c r="EH1175" s="129"/>
      <c r="EI1175" s="129"/>
      <c r="EJ1175" s="129"/>
      <c r="EK1175" s="129"/>
      <c r="EL1175" s="129"/>
      <c r="EM1175" s="129"/>
      <c r="EN1175" s="129"/>
      <c r="EO1175" s="129"/>
      <c r="EP1175" s="129"/>
      <c r="EQ1175" s="129"/>
      <c r="ER1175" s="129"/>
      <c r="ES1175" s="129"/>
      <c r="ET1175" s="129"/>
      <c r="EU1175" s="129"/>
      <c r="EV1175" s="129"/>
      <c r="EW1175" s="129"/>
    </row>
    <row r="1176" spans="1:153" ht="19.5" customHeight="1">
      <c r="A1176" s="45"/>
      <c r="B1176" s="126"/>
      <c r="C1176" s="133" t="s">
        <v>78</v>
      </c>
      <c r="D1176" s="126"/>
      <c r="E1176" s="126"/>
      <c r="F1176" s="137"/>
      <c r="G1176" s="126"/>
      <c r="H1176" s="126"/>
      <c r="I1176" s="126"/>
      <c r="J1176" s="126"/>
      <c r="K1176" s="126"/>
      <c r="L1176" s="126"/>
      <c r="M1176" s="126"/>
      <c r="N1176" s="126"/>
      <c r="O1176" s="126"/>
      <c r="P1176" s="126"/>
      <c r="Q1176" s="126"/>
      <c r="R1176" s="310" t="s">
        <v>3462</v>
      </c>
      <c r="S1176" s="310"/>
      <c r="T1176" s="311"/>
      <c r="U1176" s="294"/>
      <c r="V1176" s="312"/>
      <c r="W1176" s="313"/>
      <c r="X1176" s="313"/>
      <c r="Y1176" s="313"/>
      <c r="Z1176" s="313"/>
      <c r="AA1176" s="313"/>
      <c r="AB1176" s="313"/>
      <c r="AC1176" s="313"/>
      <c r="AD1176" s="313"/>
      <c r="AE1176" s="313"/>
      <c r="AF1176" s="314"/>
      <c r="AG1176" s="120"/>
      <c r="AH1176" s="115" t="s">
        <v>1052</v>
      </c>
      <c r="AI1176" s="118"/>
      <c r="AJ1176" s="312"/>
      <c r="AK1176" s="313"/>
      <c r="AL1176" s="313"/>
      <c r="AM1176" s="313"/>
      <c r="AN1176" s="313"/>
      <c r="AO1176" s="313"/>
      <c r="AP1176" s="313"/>
      <c r="AQ1176" s="313"/>
      <c r="AR1176" s="313"/>
      <c r="AS1176" s="313"/>
      <c r="AT1176" s="314"/>
      <c r="AU1176" s="120"/>
      <c r="AV1176" s="115" t="s">
        <v>1053</v>
      </c>
      <c r="AW1176" s="119"/>
      <c r="AX1176" s="312"/>
      <c r="AY1176" s="313"/>
      <c r="AZ1176" s="313"/>
      <c r="BA1176" s="313"/>
      <c r="BB1176" s="313"/>
      <c r="BC1176" s="313"/>
      <c r="BD1176" s="313"/>
      <c r="BE1176" s="313"/>
      <c r="BF1176" s="313"/>
      <c r="BG1176" s="313"/>
      <c r="BH1176" s="314"/>
      <c r="BI1176" s="122"/>
      <c r="BJ1176" s="115" t="s">
        <v>2</v>
      </c>
      <c r="BK1176" s="200"/>
      <c r="BL1176" s="130" t="str">
        <f>IF(BM1176&lt;&gt;"","●","")</f>
        <v/>
      </c>
      <c r="BM1176" s="132" t="str">
        <f>IF(OR(AND(OR(V1176=0,V1176=""),OR(AJ1176&gt;0,AX1176&gt;0)),AND(OR(V1176&gt;0,AX1176&gt;0),OR(AJ1176=0,AJ1176="")),AND(OR(V1176&gt;0,AJ1176&gt;0),OR(AX1176=0,AX1176=""))),"「レセプト件数」、「算定日数」、「算定回数」のいずれかが「0」か「空白」となっていますが、それ以外が1以上となっています。正しいレセプト件数・算定日数・算定回数をご記入ください。",IF(OR(V1176&gt;AJ1176,V1176&gt;AX1176),"「算定日数」あるいは「算定回数」が「レセプト件数」よりも小さくなっています。算定レセプトにおける算定日数・算定回数をご記入ください。",IF(AJ1176&gt;AX1176,"「算定回数」が「算定日数」よりも小さくなっています。算定日数における算定回数をご記入ください。","")))</f>
        <v/>
      </c>
      <c r="BN1176" s="129"/>
      <c r="BO1176" s="129"/>
      <c r="BP1176" s="129"/>
      <c r="BQ1176" s="129"/>
      <c r="BR1176" s="129"/>
      <c r="BS1176" s="129"/>
      <c r="BT1176" s="129"/>
      <c r="BU1176" s="129"/>
      <c r="BV1176" s="129"/>
      <c r="BW1176" s="129"/>
      <c r="BX1176" s="129"/>
      <c r="BY1176" s="129"/>
      <c r="BZ1176" s="129"/>
      <c r="CA1176" s="129"/>
      <c r="CB1176" s="129"/>
      <c r="CC1176" s="129"/>
      <c r="CD1176" s="129"/>
      <c r="CE1176" s="129"/>
      <c r="CF1176" s="129"/>
      <c r="CG1176" s="129"/>
      <c r="CH1176" s="129"/>
      <c r="CI1176" s="129"/>
      <c r="CJ1176" s="129"/>
      <c r="CK1176" s="129"/>
      <c r="CL1176" s="129"/>
      <c r="CM1176" s="129"/>
      <c r="CN1176" s="129"/>
      <c r="CO1176" s="129"/>
      <c r="CP1176" s="129"/>
      <c r="CQ1176" s="129"/>
      <c r="CR1176" s="129"/>
      <c r="CS1176" s="129"/>
      <c r="CT1176" s="129"/>
      <c r="CU1176" s="129"/>
      <c r="CV1176" s="131"/>
      <c r="CW1176" s="131"/>
      <c r="CX1176" s="131"/>
      <c r="CY1176" s="129"/>
      <c r="CZ1176" s="129"/>
      <c r="DA1176" s="129"/>
      <c r="DB1176" s="129"/>
      <c r="DC1176" s="129"/>
      <c r="DD1176" s="129"/>
      <c r="DE1176" s="129"/>
      <c r="DF1176" s="129"/>
      <c r="DG1176" s="129"/>
      <c r="DH1176" s="129"/>
      <c r="DI1176" s="129"/>
      <c r="DJ1176" s="129"/>
      <c r="DK1176" s="129"/>
      <c r="DL1176" s="129"/>
      <c r="DM1176" s="129"/>
      <c r="DN1176" s="129"/>
      <c r="DO1176" s="129"/>
      <c r="DP1176" s="129"/>
      <c r="DQ1176" s="129"/>
      <c r="DR1176" s="129"/>
      <c r="DS1176" s="129"/>
      <c r="DT1176" s="129"/>
      <c r="DU1176" s="129"/>
      <c r="DV1176" s="129"/>
      <c r="DW1176" s="129"/>
      <c r="DX1176" s="129"/>
      <c r="DY1176" s="129"/>
      <c r="DZ1176" s="129"/>
      <c r="EA1176" s="129"/>
      <c r="EB1176" s="129"/>
      <c r="EC1176" s="129"/>
      <c r="ED1176" s="129"/>
      <c r="EE1176" s="129"/>
      <c r="EF1176" s="129"/>
      <c r="EG1176" s="129"/>
      <c r="EH1176" s="129"/>
      <c r="EI1176" s="129"/>
      <c r="EJ1176" s="129"/>
      <c r="EK1176" s="129"/>
      <c r="EL1176" s="129"/>
      <c r="EM1176" s="129"/>
      <c r="EN1176" s="129"/>
      <c r="EO1176" s="129"/>
      <c r="EP1176" s="129"/>
      <c r="EQ1176" s="129"/>
      <c r="ER1176" s="129"/>
      <c r="ES1176" s="129"/>
      <c r="ET1176" s="129"/>
      <c r="EU1176" s="129"/>
      <c r="EV1176" s="129"/>
      <c r="EW1176" s="129"/>
    </row>
    <row r="1177" spans="1:153" ht="2.25" customHeight="1" thickBot="1">
      <c r="A1177" s="45"/>
      <c r="B1177" s="126"/>
      <c r="C1177" s="37"/>
      <c r="D1177" s="126"/>
      <c r="E1177" s="126"/>
      <c r="F1177" s="137"/>
      <c r="G1177" s="126"/>
      <c r="H1177" s="126"/>
      <c r="I1177" s="126"/>
      <c r="J1177" s="126"/>
      <c r="K1177" s="126"/>
      <c r="L1177" s="126"/>
      <c r="M1177" s="126"/>
      <c r="N1177" s="126"/>
      <c r="O1177" s="126"/>
      <c r="P1177" s="126"/>
      <c r="Q1177" s="126"/>
      <c r="R1177" s="126"/>
      <c r="S1177" s="126"/>
      <c r="T1177" s="126"/>
      <c r="U1177" s="299"/>
      <c r="V1177" s="298"/>
      <c r="W1177" s="298"/>
      <c r="X1177" s="298"/>
      <c r="Y1177" s="298"/>
      <c r="Z1177" s="298"/>
      <c r="AA1177" s="298"/>
      <c r="AB1177" s="298"/>
      <c r="AC1177" s="298"/>
      <c r="AD1177" s="298"/>
      <c r="AE1177" s="298"/>
      <c r="AF1177" s="298"/>
      <c r="AG1177" s="121"/>
      <c r="AH1177" s="116"/>
      <c r="AI1177" s="299"/>
      <c r="AJ1177" s="298"/>
      <c r="AK1177" s="298"/>
      <c r="AL1177" s="298"/>
      <c r="AM1177" s="298"/>
      <c r="AN1177" s="298"/>
      <c r="AO1177" s="298"/>
      <c r="AP1177" s="298"/>
      <c r="AQ1177" s="298"/>
      <c r="AR1177" s="298"/>
      <c r="AS1177" s="298"/>
      <c r="AT1177" s="298"/>
      <c r="AU1177" s="121"/>
      <c r="AV1177" s="116"/>
      <c r="AW1177" s="298"/>
      <c r="AX1177" s="298"/>
      <c r="AY1177" s="298"/>
      <c r="AZ1177" s="298"/>
      <c r="BA1177" s="298"/>
      <c r="BB1177" s="298"/>
      <c r="BC1177" s="298"/>
      <c r="BD1177" s="298"/>
      <c r="BE1177" s="298"/>
      <c r="BF1177" s="298"/>
      <c r="BG1177" s="298"/>
      <c r="BH1177" s="298"/>
      <c r="BI1177" s="121"/>
      <c r="BJ1177" s="116"/>
      <c r="BK1177" s="200"/>
      <c r="BL1177" s="129"/>
      <c r="BM1177" s="160"/>
      <c r="BN1177" s="129"/>
      <c r="BO1177" s="129"/>
      <c r="BP1177" s="129"/>
      <c r="BQ1177" s="129"/>
      <c r="BR1177" s="129"/>
      <c r="BS1177" s="129"/>
      <c r="BT1177" s="129"/>
      <c r="BU1177" s="129"/>
      <c r="BV1177" s="129"/>
      <c r="BW1177" s="129"/>
      <c r="BX1177" s="129"/>
      <c r="BY1177" s="129"/>
      <c r="BZ1177" s="129"/>
      <c r="CA1177" s="129"/>
      <c r="CB1177" s="129"/>
      <c r="CC1177" s="129"/>
      <c r="CD1177" s="129"/>
      <c r="CE1177" s="129"/>
      <c r="CF1177" s="129"/>
      <c r="CG1177" s="129"/>
      <c r="CH1177" s="129"/>
      <c r="CI1177" s="129"/>
      <c r="CJ1177" s="129"/>
      <c r="CK1177" s="129"/>
      <c r="CL1177" s="129"/>
      <c r="CM1177" s="129"/>
      <c r="CN1177" s="129"/>
      <c r="CO1177" s="129"/>
      <c r="CP1177" s="129"/>
      <c r="CQ1177" s="129"/>
      <c r="CR1177" s="129"/>
      <c r="CS1177" s="129"/>
      <c r="CT1177" s="129"/>
      <c r="CU1177" s="129"/>
      <c r="CV1177" s="129"/>
      <c r="CW1177" s="129"/>
      <c r="CX1177" s="129"/>
      <c r="CY1177" s="129"/>
      <c r="CZ1177" s="129"/>
      <c r="DA1177" s="129"/>
      <c r="DB1177" s="129"/>
      <c r="DC1177" s="129"/>
      <c r="DD1177" s="129"/>
      <c r="DE1177" s="129"/>
      <c r="DF1177" s="129"/>
      <c r="DG1177" s="129"/>
      <c r="DH1177" s="129"/>
      <c r="DI1177" s="129"/>
      <c r="DJ1177" s="129"/>
      <c r="DK1177" s="129"/>
      <c r="DL1177" s="129"/>
      <c r="DM1177" s="129"/>
      <c r="DN1177" s="129"/>
      <c r="DO1177" s="129"/>
      <c r="DP1177" s="129"/>
      <c r="DQ1177" s="129"/>
      <c r="DR1177" s="129"/>
      <c r="DS1177" s="129"/>
      <c r="DT1177" s="129"/>
      <c r="DU1177" s="129"/>
      <c r="DV1177" s="129"/>
      <c r="DW1177" s="129"/>
      <c r="DX1177" s="129"/>
      <c r="DY1177" s="129"/>
      <c r="DZ1177" s="129"/>
      <c r="EA1177" s="129"/>
      <c r="EB1177" s="129"/>
      <c r="EC1177" s="129"/>
      <c r="ED1177" s="129"/>
      <c r="EE1177" s="129"/>
      <c r="EF1177" s="129"/>
      <c r="EG1177" s="129"/>
      <c r="EH1177" s="129"/>
      <c r="EI1177" s="129"/>
      <c r="EJ1177" s="129"/>
      <c r="EK1177" s="129"/>
      <c r="EL1177" s="129"/>
      <c r="EM1177" s="129"/>
      <c r="EN1177" s="129"/>
      <c r="EO1177" s="129"/>
      <c r="EP1177" s="129"/>
      <c r="EQ1177" s="129"/>
      <c r="ER1177" s="129"/>
      <c r="ES1177" s="129"/>
      <c r="ET1177" s="129"/>
      <c r="EU1177" s="129"/>
      <c r="EV1177" s="129"/>
      <c r="EW1177" s="129"/>
    </row>
    <row r="1178" spans="1:153" ht="2.25" customHeight="1">
      <c r="A1178" s="50"/>
      <c r="B1178" s="291"/>
      <c r="C1178" s="291"/>
      <c r="D1178" s="291"/>
      <c r="E1178" s="291"/>
      <c r="F1178" s="136"/>
      <c r="G1178" s="291"/>
      <c r="H1178" s="291"/>
      <c r="I1178" s="291"/>
      <c r="J1178" s="291"/>
      <c r="K1178" s="291"/>
      <c r="L1178" s="291"/>
      <c r="M1178" s="291"/>
      <c r="N1178" s="291"/>
      <c r="O1178" s="291"/>
      <c r="P1178" s="291"/>
      <c r="Q1178" s="291"/>
      <c r="R1178" s="291"/>
      <c r="S1178" s="291"/>
      <c r="T1178" s="291"/>
      <c r="U1178" s="296"/>
      <c r="V1178" s="297"/>
      <c r="W1178" s="297"/>
      <c r="X1178" s="297"/>
      <c r="Y1178" s="297"/>
      <c r="Z1178" s="297"/>
      <c r="AA1178" s="297"/>
      <c r="AB1178" s="297"/>
      <c r="AC1178" s="297"/>
      <c r="AD1178" s="297"/>
      <c r="AE1178" s="297"/>
      <c r="AF1178" s="297"/>
      <c r="AG1178" s="117"/>
      <c r="AH1178" s="114"/>
      <c r="AI1178" s="296"/>
      <c r="AJ1178" s="297"/>
      <c r="AK1178" s="297"/>
      <c r="AL1178" s="297"/>
      <c r="AM1178" s="297"/>
      <c r="AN1178" s="297"/>
      <c r="AO1178" s="297"/>
      <c r="AP1178" s="297"/>
      <c r="AQ1178" s="297"/>
      <c r="AR1178" s="297"/>
      <c r="AS1178" s="297"/>
      <c r="AT1178" s="297"/>
      <c r="AU1178" s="117"/>
      <c r="AV1178" s="114"/>
      <c r="AW1178" s="297"/>
      <c r="AX1178" s="297"/>
      <c r="AY1178" s="297"/>
      <c r="AZ1178" s="297"/>
      <c r="BA1178" s="297"/>
      <c r="BB1178" s="297"/>
      <c r="BC1178" s="297"/>
      <c r="BD1178" s="297"/>
      <c r="BE1178" s="297"/>
      <c r="BF1178" s="297"/>
      <c r="BG1178" s="297"/>
      <c r="BH1178" s="297"/>
      <c r="BI1178" s="117"/>
      <c r="BJ1178" s="114"/>
      <c r="BK1178" s="200"/>
      <c r="BL1178" s="129"/>
      <c r="BM1178" s="160"/>
      <c r="BN1178" s="129"/>
      <c r="BO1178" s="129"/>
      <c r="BP1178" s="129"/>
      <c r="BQ1178" s="129"/>
      <c r="BR1178" s="129"/>
      <c r="BS1178" s="129"/>
      <c r="BT1178" s="129"/>
      <c r="BU1178" s="129"/>
      <c r="BV1178" s="129"/>
      <c r="BW1178" s="129"/>
      <c r="BX1178" s="129"/>
      <c r="BY1178" s="129"/>
      <c r="BZ1178" s="129"/>
      <c r="CA1178" s="129"/>
      <c r="CB1178" s="129"/>
      <c r="CC1178" s="129"/>
      <c r="CD1178" s="129"/>
      <c r="CE1178" s="129"/>
      <c r="CF1178" s="129"/>
      <c r="CG1178" s="129"/>
      <c r="CH1178" s="129"/>
      <c r="CI1178" s="129"/>
      <c r="CJ1178" s="129"/>
      <c r="CK1178" s="129"/>
      <c r="CL1178" s="129"/>
      <c r="CM1178" s="129"/>
      <c r="CN1178" s="129"/>
      <c r="CO1178" s="129"/>
      <c r="CP1178" s="129"/>
      <c r="CQ1178" s="129"/>
      <c r="CR1178" s="129"/>
      <c r="CS1178" s="129"/>
      <c r="CT1178" s="129"/>
      <c r="CU1178" s="129"/>
      <c r="CV1178" s="129"/>
      <c r="CW1178" s="129"/>
      <c r="CX1178" s="129"/>
      <c r="CY1178" s="129"/>
      <c r="CZ1178" s="129"/>
      <c r="DA1178" s="129"/>
      <c r="DB1178" s="129"/>
      <c r="DC1178" s="129"/>
      <c r="DD1178" s="129"/>
      <c r="DE1178" s="129"/>
      <c r="DF1178" s="129"/>
      <c r="DG1178" s="129"/>
      <c r="DH1178" s="129"/>
      <c r="DI1178" s="129"/>
      <c r="DJ1178" s="129"/>
      <c r="DK1178" s="129"/>
      <c r="DL1178" s="129"/>
      <c r="DM1178" s="129"/>
      <c r="DN1178" s="129"/>
      <c r="DO1178" s="129"/>
      <c r="DP1178" s="129"/>
      <c r="DQ1178" s="129"/>
      <c r="DR1178" s="129"/>
      <c r="DS1178" s="129"/>
      <c r="DT1178" s="129"/>
      <c r="DU1178" s="129"/>
      <c r="DV1178" s="129"/>
      <c r="DW1178" s="129"/>
      <c r="DX1178" s="129"/>
      <c r="DY1178" s="129"/>
      <c r="DZ1178" s="129"/>
      <c r="EA1178" s="129"/>
      <c r="EB1178" s="129"/>
      <c r="EC1178" s="129"/>
      <c r="ED1178" s="129"/>
      <c r="EE1178" s="129"/>
      <c r="EF1178" s="129"/>
      <c r="EG1178" s="129"/>
      <c r="EH1178" s="129"/>
      <c r="EI1178" s="129"/>
      <c r="EJ1178" s="129"/>
      <c r="EK1178" s="129"/>
      <c r="EL1178" s="129"/>
      <c r="EM1178" s="129"/>
      <c r="EN1178" s="129"/>
      <c r="EO1178" s="129"/>
      <c r="EP1178" s="129"/>
      <c r="EQ1178" s="129"/>
      <c r="ER1178" s="129"/>
      <c r="ES1178" s="129"/>
      <c r="ET1178" s="129"/>
      <c r="EU1178" s="129"/>
      <c r="EV1178" s="129"/>
      <c r="EW1178" s="129"/>
    </row>
    <row r="1179" spans="1:153" ht="19.5" customHeight="1">
      <c r="A1179" s="45"/>
      <c r="B1179" s="126" t="s">
        <v>79</v>
      </c>
      <c r="C1179" s="126"/>
      <c r="D1179" s="126"/>
      <c r="E1179" s="126"/>
      <c r="F1179" s="137"/>
      <c r="G1179" s="126"/>
      <c r="H1179" s="126"/>
      <c r="I1179" s="126"/>
      <c r="J1179" s="126"/>
      <c r="K1179" s="126"/>
      <c r="L1179" s="126"/>
      <c r="M1179" s="126"/>
      <c r="N1179" s="126"/>
      <c r="O1179" s="126"/>
      <c r="P1179" s="126"/>
      <c r="Q1179" s="126"/>
      <c r="R1179" s="310" t="s">
        <v>3463</v>
      </c>
      <c r="S1179" s="310"/>
      <c r="T1179" s="311"/>
      <c r="U1179" s="294"/>
      <c r="V1179" s="312"/>
      <c r="W1179" s="313"/>
      <c r="X1179" s="313"/>
      <c r="Y1179" s="313"/>
      <c r="Z1179" s="313"/>
      <c r="AA1179" s="313"/>
      <c r="AB1179" s="313"/>
      <c r="AC1179" s="313"/>
      <c r="AD1179" s="313"/>
      <c r="AE1179" s="313"/>
      <c r="AF1179" s="314"/>
      <c r="AG1179" s="120"/>
      <c r="AH1179" s="115" t="s">
        <v>6388</v>
      </c>
      <c r="AI1179" s="118"/>
      <c r="AJ1179" s="312"/>
      <c r="AK1179" s="313"/>
      <c r="AL1179" s="313"/>
      <c r="AM1179" s="313"/>
      <c r="AN1179" s="313"/>
      <c r="AO1179" s="313"/>
      <c r="AP1179" s="313"/>
      <c r="AQ1179" s="313"/>
      <c r="AR1179" s="313"/>
      <c r="AS1179" s="313"/>
      <c r="AT1179" s="314"/>
      <c r="AU1179" s="120"/>
      <c r="AV1179" s="115" t="s">
        <v>6389</v>
      </c>
      <c r="AW1179" s="119"/>
      <c r="AX1179" s="312"/>
      <c r="AY1179" s="313"/>
      <c r="AZ1179" s="313"/>
      <c r="BA1179" s="313"/>
      <c r="BB1179" s="313"/>
      <c r="BC1179" s="313"/>
      <c r="BD1179" s="313"/>
      <c r="BE1179" s="313"/>
      <c r="BF1179" s="313"/>
      <c r="BG1179" s="313"/>
      <c r="BH1179" s="314"/>
      <c r="BI1179" s="122"/>
      <c r="BJ1179" s="115" t="s">
        <v>2</v>
      </c>
      <c r="BK1179" s="200"/>
      <c r="BL1179" s="130" t="str">
        <f>IF(BM1179&lt;&gt;"","●","")</f>
        <v/>
      </c>
      <c r="BM1179" s="132" t="str">
        <f>IF(OR(AND(OR(V1179=0,V1179=""),OR(AJ1179&gt;0,AX1179&gt;0)),AND(OR(V1179&gt;0,AX1179&gt;0),OR(AJ1179=0,AJ1179="")),AND(OR(V1179&gt;0,AJ1179&gt;0),OR(AX1179=0,AX1179=""))),"「レセプト件数」、「算定日数」、「算定回数」のいずれかが「0」か「空白」となっていますが、それ以外が1以上となっています。正しいレセプト件数・算定日数・算定回数をご記入ください。",IF(OR(V1179&gt;AJ1179,V1179&gt;AX1179),"「算定日数」あるいは「算定回数」が「レセプト件数」よりも小さくなっています。算定レセプトにおける算定日数・算定回数をご記入ください。",IF(AJ1179&gt;AX1179,"「算定回数」が「算定日数」よりも小さくなっています。算定日数における算定回数をご記入ください。","")))</f>
        <v/>
      </c>
      <c r="BN1179" s="129"/>
      <c r="BO1179" s="129"/>
      <c r="BP1179" s="129"/>
      <c r="BQ1179" s="129"/>
      <c r="BR1179" s="129"/>
      <c r="BS1179" s="129"/>
      <c r="BT1179" s="129"/>
      <c r="BU1179" s="129"/>
      <c r="BV1179" s="129"/>
      <c r="BW1179" s="129"/>
      <c r="BX1179" s="129"/>
      <c r="BY1179" s="129"/>
      <c r="BZ1179" s="129"/>
      <c r="CA1179" s="129"/>
      <c r="CB1179" s="129"/>
      <c r="CC1179" s="129"/>
      <c r="CD1179" s="129"/>
      <c r="CE1179" s="129"/>
      <c r="CF1179" s="129"/>
      <c r="CG1179" s="129"/>
      <c r="CH1179" s="129"/>
      <c r="CI1179" s="129"/>
      <c r="CJ1179" s="129"/>
      <c r="CK1179" s="129"/>
      <c r="CL1179" s="129"/>
      <c r="CM1179" s="129"/>
      <c r="CN1179" s="129"/>
      <c r="CO1179" s="129"/>
      <c r="CP1179" s="129"/>
      <c r="CQ1179" s="129"/>
      <c r="CR1179" s="129"/>
      <c r="CS1179" s="129"/>
      <c r="CT1179" s="129"/>
      <c r="CU1179" s="129"/>
      <c r="CV1179" s="131"/>
      <c r="CW1179" s="131"/>
      <c r="CX1179" s="131"/>
      <c r="CY1179" s="129"/>
      <c r="CZ1179" s="129"/>
      <c r="DA1179" s="129"/>
      <c r="DB1179" s="129"/>
      <c r="DC1179" s="129"/>
      <c r="DD1179" s="129"/>
      <c r="DE1179" s="129"/>
      <c r="DF1179" s="129"/>
      <c r="DG1179" s="129"/>
      <c r="DH1179" s="129"/>
      <c r="DI1179" s="129"/>
      <c r="DJ1179" s="129"/>
      <c r="DK1179" s="129"/>
      <c r="DL1179" s="129"/>
      <c r="DM1179" s="129"/>
      <c r="DN1179" s="129"/>
      <c r="DO1179" s="129"/>
      <c r="DP1179" s="129"/>
      <c r="DQ1179" s="129"/>
      <c r="DR1179" s="129"/>
      <c r="DS1179" s="129"/>
      <c r="DT1179" s="129"/>
      <c r="DU1179" s="129"/>
      <c r="DV1179" s="129"/>
      <c r="DW1179" s="129"/>
      <c r="DX1179" s="129"/>
      <c r="DY1179" s="129"/>
      <c r="DZ1179" s="129"/>
      <c r="EA1179" s="129"/>
      <c r="EB1179" s="129"/>
      <c r="EC1179" s="129"/>
      <c r="ED1179" s="129"/>
      <c r="EE1179" s="129"/>
      <c r="EF1179" s="129"/>
      <c r="EG1179" s="129"/>
      <c r="EH1179" s="129"/>
      <c r="EI1179" s="129"/>
      <c r="EJ1179" s="129"/>
      <c r="EK1179" s="129"/>
      <c r="EL1179" s="129"/>
      <c r="EM1179" s="129"/>
      <c r="EN1179" s="129"/>
      <c r="EO1179" s="129"/>
      <c r="EP1179" s="129"/>
      <c r="EQ1179" s="129"/>
      <c r="ER1179" s="129"/>
      <c r="ES1179" s="129"/>
      <c r="ET1179" s="129"/>
      <c r="EU1179" s="129"/>
      <c r="EV1179" s="129"/>
      <c r="EW1179" s="129"/>
    </row>
    <row r="1180" spans="1:153" ht="2.25" customHeight="1" thickBot="1">
      <c r="A1180" s="45"/>
      <c r="B1180" s="126"/>
      <c r="C1180" s="126"/>
      <c r="D1180" s="126"/>
      <c r="E1180" s="126"/>
      <c r="F1180" s="137"/>
      <c r="G1180" s="126"/>
      <c r="H1180" s="126"/>
      <c r="I1180" s="126"/>
      <c r="J1180" s="126"/>
      <c r="K1180" s="126"/>
      <c r="L1180" s="126"/>
      <c r="M1180" s="126"/>
      <c r="N1180" s="126"/>
      <c r="O1180" s="126"/>
      <c r="P1180" s="126"/>
      <c r="Q1180" s="126"/>
      <c r="R1180" s="126"/>
      <c r="S1180" s="126"/>
      <c r="T1180" s="126"/>
      <c r="U1180" s="299"/>
      <c r="V1180" s="298"/>
      <c r="W1180" s="298"/>
      <c r="X1180" s="298"/>
      <c r="Y1180" s="298"/>
      <c r="Z1180" s="298"/>
      <c r="AA1180" s="298"/>
      <c r="AB1180" s="298"/>
      <c r="AC1180" s="298"/>
      <c r="AD1180" s="298"/>
      <c r="AE1180" s="298"/>
      <c r="AF1180" s="298"/>
      <c r="AG1180" s="121"/>
      <c r="AH1180" s="116"/>
      <c r="AI1180" s="299"/>
      <c r="AJ1180" s="298"/>
      <c r="AK1180" s="298"/>
      <c r="AL1180" s="298"/>
      <c r="AM1180" s="298"/>
      <c r="AN1180" s="298"/>
      <c r="AO1180" s="298"/>
      <c r="AP1180" s="298"/>
      <c r="AQ1180" s="298"/>
      <c r="AR1180" s="298"/>
      <c r="AS1180" s="298"/>
      <c r="AT1180" s="298"/>
      <c r="AU1180" s="121"/>
      <c r="AV1180" s="116"/>
      <c r="AW1180" s="298"/>
      <c r="AX1180" s="298"/>
      <c r="AY1180" s="298"/>
      <c r="AZ1180" s="298"/>
      <c r="BA1180" s="298"/>
      <c r="BB1180" s="298"/>
      <c r="BC1180" s="298"/>
      <c r="BD1180" s="298"/>
      <c r="BE1180" s="298"/>
      <c r="BF1180" s="298"/>
      <c r="BG1180" s="298"/>
      <c r="BH1180" s="298"/>
      <c r="BI1180" s="121"/>
      <c r="BJ1180" s="116"/>
      <c r="BK1180" s="200"/>
      <c r="BL1180" s="129"/>
      <c r="BM1180" s="160"/>
      <c r="BN1180" s="129"/>
      <c r="BO1180" s="129"/>
      <c r="BP1180" s="129"/>
      <c r="BQ1180" s="129"/>
      <c r="BR1180" s="129"/>
      <c r="BS1180" s="129"/>
      <c r="BT1180" s="129"/>
      <c r="BU1180" s="129"/>
      <c r="BV1180" s="129"/>
      <c r="BW1180" s="129"/>
      <c r="BX1180" s="129"/>
      <c r="BY1180" s="129"/>
      <c r="BZ1180" s="129"/>
      <c r="CA1180" s="129"/>
      <c r="CB1180" s="129"/>
      <c r="CC1180" s="129"/>
      <c r="CD1180" s="129"/>
      <c r="CE1180" s="129"/>
      <c r="CF1180" s="129"/>
      <c r="CG1180" s="129"/>
      <c r="CH1180" s="129"/>
      <c r="CI1180" s="129"/>
      <c r="CJ1180" s="129"/>
      <c r="CK1180" s="129"/>
      <c r="CL1180" s="129"/>
      <c r="CM1180" s="129"/>
      <c r="CN1180" s="129"/>
      <c r="CO1180" s="129"/>
      <c r="CP1180" s="129"/>
      <c r="CQ1180" s="129"/>
      <c r="CR1180" s="129"/>
      <c r="CS1180" s="129"/>
      <c r="CT1180" s="129"/>
      <c r="CU1180" s="129"/>
      <c r="CV1180" s="129"/>
      <c r="CW1180" s="129"/>
      <c r="CX1180" s="129"/>
      <c r="CY1180" s="129"/>
      <c r="CZ1180" s="129"/>
      <c r="DA1180" s="129"/>
      <c r="DB1180" s="129"/>
      <c r="DC1180" s="129"/>
      <c r="DD1180" s="129"/>
      <c r="DE1180" s="129"/>
      <c r="DF1180" s="129"/>
      <c r="DG1180" s="129"/>
      <c r="DH1180" s="129"/>
      <c r="DI1180" s="129"/>
      <c r="DJ1180" s="129"/>
      <c r="DK1180" s="129"/>
      <c r="DL1180" s="129"/>
      <c r="DM1180" s="129"/>
      <c r="DN1180" s="129"/>
      <c r="DO1180" s="129"/>
      <c r="DP1180" s="129"/>
      <c r="DQ1180" s="129"/>
      <c r="DR1180" s="129"/>
      <c r="DS1180" s="129"/>
      <c r="DT1180" s="129"/>
      <c r="DU1180" s="129"/>
      <c r="DV1180" s="129"/>
      <c r="DW1180" s="129"/>
      <c r="DX1180" s="129"/>
      <c r="DY1180" s="129"/>
      <c r="DZ1180" s="129"/>
      <c r="EA1180" s="129"/>
      <c r="EB1180" s="129"/>
      <c r="EC1180" s="129"/>
      <c r="ED1180" s="129"/>
      <c r="EE1180" s="129"/>
      <c r="EF1180" s="129"/>
      <c r="EG1180" s="129"/>
      <c r="EH1180" s="129"/>
      <c r="EI1180" s="129"/>
      <c r="EJ1180" s="129"/>
      <c r="EK1180" s="129"/>
      <c r="EL1180" s="129"/>
      <c r="EM1180" s="129"/>
      <c r="EN1180" s="129"/>
      <c r="EO1180" s="129"/>
      <c r="EP1180" s="129"/>
      <c r="EQ1180" s="129"/>
      <c r="ER1180" s="129"/>
      <c r="ES1180" s="129"/>
      <c r="ET1180" s="129"/>
      <c r="EU1180" s="129"/>
      <c r="EV1180" s="129"/>
      <c r="EW1180" s="129"/>
    </row>
    <row r="1181" spans="1:153" ht="2.25" customHeight="1">
      <c r="A1181" s="50"/>
      <c r="B1181" s="291"/>
      <c r="C1181" s="291"/>
      <c r="D1181" s="291"/>
      <c r="E1181" s="291"/>
      <c r="F1181" s="136"/>
      <c r="G1181" s="291"/>
      <c r="H1181" s="291"/>
      <c r="I1181" s="291"/>
      <c r="J1181" s="291"/>
      <c r="K1181" s="291"/>
      <c r="L1181" s="291"/>
      <c r="M1181" s="291"/>
      <c r="N1181" s="291"/>
      <c r="O1181" s="291"/>
      <c r="P1181" s="291"/>
      <c r="Q1181" s="291"/>
      <c r="R1181" s="291"/>
      <c r="S1181" s="291"/>
      <c r="T1181" s="291"/>
      <c r="U1181" s="296"/>
      <c r="V1181" s="297"/>
      <c r="W1181" s="297"/>
      <c r="X1181" s="297"/>
      <c r="Y1181" s="297"/>
      <c r="Z1181" s="297"/>
      <c r="AA1181" s="297"/>
      <c r="AB1181" s="297"/>
      <c r="AC1181" s="297"/>
      <c r="AD1181" s="297"/>
      <c r="AE1181" s="297"/>
      <c r="AF1181" s="297"/>
      <c r="AG1181" s="117"/>
      <c r="AH1181" s="114"/>
      <c r="AI1181" s="349"/>
      <c r="AJ1181" s="343"/>
      <c r="AK1181" s="343"/>
      <c r="AL1181" s="343"/>
      <c r="AM1181" s="343"/>
      <c r="AN1181" s="343"/>
      <c r="AO1181" s="343"/>
      <c r="AP1181" s="343"/>
      <c r="AQ1181" s="343"/>
      <c r="AR1181" s="343"/>
      <c r="AS1181" s="343"/>
      <c r="AT1181" s="343"/>
      <c r="AU1181" s="343"/>
      <c r="AV1181" s="350"/>
      <c r="AW1181" s="297"/>
      <c r="AX1181" s="297"/>
      <c r="AY1181" s="297"/>
      <c r="AZ1181" s="297"/>
      <c r="BA1181" s="297"/>
      <c r="BB1181" s="297"/>
      <c r="BC1181" s="297"/>
      <c r="BD1181" s="297"/>
      <c r="BE1181" s="297"/>
      <c r="BF1181" s="297"/>
      <c r="BG1181" s="297"/>
      <c r="BH1181" s="297"/>
      <c r="BI1181" s="117"/>
      <c r="BJ1181" s="114"/>
      <c r="BK1181" s="200"/>
      <c r="BL1181" s="129"/>
      <c r="BM1181" s="160"/>
      <c r="BN1181" s="129"/>
      <c r="BO1181" s="129"/>
      <c r="BP1181" s="129"/>
      <c r="BQ1181" s="129"/>
      <c r="BR1181" s="129"/>
      <c r="BS1181" s="129"/>
      <c r="BT1181" s="129"/>
      <c r="BU1181" s="129"/>
      <c r="BV1181" s="129"/>
      <c r="BW1181" s="129"/>
      <c r="BX1181" s="129"/>
      <c r="BY1181" s="129"/>
      <c r="BZ1181" s="129"/>
      <c r="CA1181" s="129"/>
      <c r="CB1181" s="129"/>
      <c r="CC1181" s="129"/>
      <c r="CD1181" s="129"/>
      <c r="CE1181" s="129"/>
      <c r="CF1181" s="129"/>
      <c r="CG1181" s="129"/>
      <c r="CH1181" s="129"/>
      <c r="CI1181" s="129"/>
      <c r="CJ1181" s="129"/>
      <c r="CK1181" s="129"/>
      <c r="CL1181" s="129"/>
      <c r="CM1181" s="129"/>
      <c r="CN1181" s="129"/>
      <c r="CO1181" s="129"/>
      <c r="CP1181" s="129"/>
      <c r="CQ1181" s="129"/>
      <c r="CR1181" s="129"/>
      <c r="CS1181" s="129"/>
      <c r="CT1181" s="129"/>
      <c r="CU1181" s="129"/>
      <c r="CV1181" s="129"/>
      <c r="CW1181" s="129"/>
      <c r="CX1181" s="129"/>
      <c r="CY1181" s="129"/>
      <c r="CZ1181" s="129"/>
      <c r="DA1181" s="129"/>
      <c r="DB1181" s="129"/>
      <c r="DC1181" s="129"/>
      <c r="DD1181" s="129"/>
      <c r="DE1181" s="129"/>
      <c r="DF1181" s="129"/>
      <c r="DG1181" s="129"/>
      <c r="DH1181" s="129"/>
      <c r="DI1181" s="129"/>
      <c r="DJ1181" s="129"/>
      <c r="DK1181" s="129"/>
      <c r="DL1181" s="129"/>
      <c r="DM1181" s="129"/>
      <c r="DN1181" s="129"/>
      <c r="DO1181" s="129"/>
      <c r="DP1181" s="129"/>
      <c r="DQ1181" s="129"/>
      <c r="DR1181" s="129"/>
      <c r="DS1181" s="129"/>
      <c r="DT1181" s="129"/>
      <c r="DU1181" s="129"/>
      <c r="DV1181" s="129"/>
      <c r="DW1181" s="129"/>
      <c r="DX1181" s="129"/>
      <c r="DY1181" s="129"/>
      <c r="DZ1181" s="129"/>
      <c r="EA1181" s="129"/>
      <c r="EB1181" s="129"/>
      <c r="EC1181" s="129"/>
      <c r="ED1181" s="129"/>
      <c r="EE1181" s="129"/>
      <c r="EF1181" s="129"/>
      <c r="EG1181" s="129"/>
      <c r="EH1181" s="129"/>
      <c r="EI1181" s="129"/>
      <c r="EJ1181" s="129"/>
      <c r="EK1181" s="129"/>
      <c r="EL1181" s="129"/>
      <c r="EM1181" s="129"/>
      <c r="EN1181" s="129"/>
      <c r="EO1181" s="129"/>
      <c r="EP1181" s="129"/>
      <c r="EQ1181" s="129"/>
      <c r="ER1181" s="129"/>
      <c r="ES1181" s="129"/>
      <c r="ET1181" s="129"/>
      <c r="EU1181" s="129"/>
      <c r="EV1181" s="129"/>
      <c r="EW1181" s="129"/>
    </row>
    <row r="1182" spans="1:153" ht="19.5" customHeight="1">
      <c r="A1182" s="45"/>
      <c r="B1182" s="126" t="s">
        <v>80</v>
      </c>
      <c r="C1182" s="126"/>
      <c r="D1182" s="126"/>
      <c r="E1182" s="126"/>
      <c r="F1182" s="137"/>
      <c r="G1182" s="126"/>
      <c r="H1182" s="126"/>
      <c r="I1182" s="126"/>
      <c r="J1182" s="126"/>
      <c r="K1182" s="126"/>
      <c r="L1182" s="126"/>
      <c r="M1182" s="126"/>
      <c r="N1182" s="126"/>
      <c r="O1182" s="126"/>
      <c r="P1182" s="126"/>
      <c r="Q1182" s="126"/>
      <c r="R1182" s="310" t="s">
        <v>3464</v>
      </c>
      <c r="S1182" s="310"/>
      <c r="T1182" s="311"/>
      <c r="U1182" s="294"/>
      <c r="V1182" s="312"/>
      <c r="W1182" s="313"/>
      <c r="X1182" s="313"/>
      <c r="Y1182" s="313"/>
      <c r="Z1182" s="313"/>
      <c r="AA1182" s="313"/>
      <c r="AB1182" s="313"/>
      <c r="AC1182" s="313"/>
      <c r="AD1182" s="313"/>
      <c r="AE1182" s="313"/>
      <c r="AF1182" s="314"/>
      <c r="AG1182" s="122"/>
      <c r="AH1182" s="115" t="s">
        <v>0</v>
      </c>
      <c r="AI1182" s="341"/>
      <c r="AJ1182" s="342"/>
      <c r="AK1182" s="342"/>
      <c r="AL1182" s="342"/>
      <c r="AM1182" s="342"/>
      <c r="AN1182" s="342"/>
      <c r="AO1182" s="342"/>
      <c r="AP1182" s="342"/>
      <c r="AQ1182" s="342"/>
      <c r="AR1182" s="342"/>
      <c r="AS1182" s="342"/>
      <c r="AT1182" s="342"/>
      <c r="AU1182" s="342"/>
      <c r="AV1182" s="351"/>
      <c r="AW1182" s="295"/>
      <c r="AX1182" s="312"/>
      <c r="AY1182" s="313"/>
      <c r="AZ1182" s="313"/>
      <c r="BA1182" s="313"/>
      <c r="BB1182" s="313"/>
      <c r="BC1182" s="313"/>
      <c r="BD1182" s="313"/>
      <c r="BE1182" s="313"/>
      <c r="BF1182" s="313"/>
      <c r="BG1182" s="313"/>
      <c r="BH1182" s="314"/>
      <c r="BI1182" s="122"/>
      <c r="BJ1182" s="115" t="s">
        <v>2</v>
      </c>
      <c r="BK1182" s="200"/>
      <c r="BL1182" s="130" t="str">
        <f>IF(BM1182&lt;&gt;"","●","")</f>
        <v/>
      </c>
      <c r="BM1182" s="132" t="str">
        <f>IF(OR(AND(OR(V1182=0,V1182=""),AX1182&gt;0),AND(V1182&gt;0,OR(AX1182=0,AX1182=""))),"「レセプト件数」、「算定回数」のいずれかが「0」か「空白」となっていますが、それ以外が1以上となっています。正しいレセプト件数・算定回数をご記入ください。",IF(OR(V1182&gt;AX1182),"「算定回数」が「レセプト件数」よりも小さくなっています。算定レセプトにおける算定回数をご記入ください。",""))</f>
        <v/>
      </c>
      <c r="BN1182" s="129"/>
      <c r="BO1182" s="129"/>
      <c r="BP1182" s="129"/>
      <c r="BQ1182" s="129"/>
      <c r="BR1182" s="129"/>
      <c r="BS1182" s="129"/>
      <c r="BT1182" s="129"/>
      <c r="BU1182" s="129"/>
      <c r="BV1182" s="129"/>
      <c r="BW1182" s="129"/>
      <c r="BX1182" s="129"/>
      <c r="BY1182" s="129"/>
      <c r="BZ1182" s="129"/>
      <c r="CA1182" s="129"/>
      <c r="CB1182" s="129"/>
      <c r="CC1182" s="129"/>
      <c r="CD1182" s="129"/>
      <c r="CE1182" s="129"/>
      <c r="CF1182" s="129"/>
      <c r="CG1182" s="129"/>
      <c r="CH1182" s="129"/>
      <c r="CI1182" s="129"/>
      <c r="CJ1182" s="129"/>
      <c r="CK1182" s="129"/>
      <c r="CL1182" s="129"/>
      <c r="CM1182" s="129"/>
      <c r="CN1182" s="129"/>
      <c r="CO1182" s="129"/>
      <c r="CP1182" s="129"/>
      <c r="CQ1182" s="129"/>
      <c r="CR1182" s="129"/>
      <c r="CS1182" s="129"/>
      <c r="CT1182" s="129"/>
      <c r="CU1182" s="129"/>
      <c r="CV1182" s="131"/>
      <c r="CW1182" s="131"/>
      <c r="CX1182" s="131"/>
      <c r="CY1182" s="129"/>
      <c r="CZ1182" s="129"/>
      <c r="DA1182" s="129"/>
      <c r="DB1182" s="129"/>
      <c r="DC1182" s="129"/>
      <c r="DD1182" s="129"/>
      <c r="DE1182" s="129"/>
      <c r="DF1182" s="129"/>
      <c r="DG1182" s="129"/>
      <c r="DH1182" s="129"/>
      <c r="DI1182" s="129"/>
      <c r="DJ1182" s="129"/>
      <c r="DK1182" s="129"/>
      <c r="DL1182" s="129"/>
      <c r="DM1182" s="129"/>
      <c r="DN1182" s="129"/>
      <c r="DO1182" s="129"/>
      <c r="DP1182" s="129"/>
      <c r="DQ1182" s="129"/>
      <c r="DR1182" s="129"/>
      <c r="DS1182" s="129"/>
      <c r="DT1182" s="129"/>
      <c r="DU1182" s="129"/>
      <c r="DV1182" s="129"/>
      <c r="DW1182" s="129"/>
      <c r="DX1182" s="129"/>
      <c r="DY1182" s="129"/>
      <c r="DZ1182" s="129"/>
      <c r="EA1182" s="129"/>
      <c r="EB1182" s="129"/>
      <c r="EC1182" s="129"/>
      <c r="ED1182" s="129"/>
      <c r="EE1182" s="129"/>
      <c r="EF1182" s="129"/>
      <c r="EG1182" s="129"/>
      <c r="EH1182" s="129"/>
      <c r="EI1182" s="129"/>
      <c r="EJ1182" s="129"/>
      <c r="EK1182" s="129"/>
      <c r="EL1182" s="129"/>
      <c r="EM1182" s="129"/>
      <c r="EN1182" s="129"/>
      <c r="EO1182" s="129"/>
      <c r="EP1182" s="129"/>
      <c r="EQ1182" s="129"/>
      <c r="ER1182" s="129"/>
      <c r="ES1182" s="129"/>
      <c r="ET1182" s="129"/>
      <c r="EU1182" s="129"/>
      <c r="EV1182" s="129"/>
      <c r="EW1182" s="129"/>
    </row>
    <row r="1183" spans="1:153" ht="2.25" customHeight="1" thickBot="1">
      <c r="A1183" s="47"/>
      <c r="B1183" s="37"/>
      <c r="C1183" s="127"/>
      <c r="D1183" s="127"/>
      <c r="E1183" s="127"/>
      <c r="F1183" s="134"/>
      <c r="G1183" s="127"/>
      <c r="H1183" s="127"/>
      <c r="I1183" s="127"/>
      <c r="J1183" s="127"/>
      <c r="K1183" s="127"/>
      <c r="L1183" s="127"/>
      <c r="M1183" s="127"/>
      <c r="N1183" s="127"/>
      <c r="O1183" s="127"/>
      <c r="P1183" s="127"/>
      <c r="Q1183" s="127"/>
      <c r="R1183" s="127"/>
      <c r="S1183" s="127"/>
      <c r="T1183" s="128"/>
      <c r="U1183" s="299"/>
      <c r="V1183" s="298"/>
      <c r="W1183" s="298"/>
      <c r="X1183" s="298"/>
      <c r="Y1183" s="298"/>
      <c r="Z1183" s="298"/>
      <c r="AA1183" s="298"/>
      <c r="AB1183" s="298"/>
      <c r="AC1183" s="298"/>
      <c r="AD1183" s="298"/>
      <c r="AE1183" s="298"/>
      <c r="AF1183" s="298"/>
      <c r="AG1183" s="121"/>
      <c r="AH1183" s="116"/>
      <c r="AI1183" s="352"/>
      <c r="AJ1183" s="353"/>
      <c r="AK1183" s="353"/>
      <c r="AL1183" s="353"/>
      <c r="AM1183" s="353"/>
      <c r="AN1183" s="353"/>
      <c r="AO1183" s="353"/>
      <c r="AP1183" s="353"/>
      <c r="AQ1183" s="353"/>
      <c r="AR1183" s="353"/>
      <c r="AS1183" s="353"/>
      <c r="AT1183" s="353"/>
      <c r="AU1183" s="353"/>
      <c r="AV1183" s="354"/>
      <c r="AW1183" s="298"/>
      <c r="AX1183" s="298"/>
      <c r="AY1183" s="298"/>
      <c r="AZ1183" s="298"/>
      <c r="BA1183" s="298"/>
      <c r="BB1183" s="298"/>
      <c r="BC1183" s="298"/>
      <c r="BD1183" s="298"/>
      <c r="BE1183" s="298"/>
      <c r="BF1183" s="298"/>
      <c r="BG1183" s="298"/>
      <c r="BH1183" s="298"/>
      <c r="BI1183" s="121"/>
      <c r="BJ1183" s="116"/>
      <c r="BK1183" s="200"/>
      <c r="BL1183" s="129"/>
      <c r="BM1183" s="160"/>
      <c r="BN1183" s="129"/>
      <c r="BO1183" s="129"/>
      <c r="BP1183" s="129"/>
      <c r="BQ1183" s="129"/>
      <c r="BR1183" s="129"/>
      <c r="BS1183" s="129"/>
      <c r="BT1183" s="129"/>
      <c r="BU1183" s="129"/>
      <c r="BV1183" s="129"/>
      <c r="BW1183" s="129"/>
      <c r="BX1183" s="129"/>
      <c r="BY1183" s="129"/>
      <c r="BZ1183" s="129"/>
      <c r="CA1183" s="129"/>
      <c r="CB1183" s="129"/>
      <c r="CC1183" s="129"/>
      <c r="CD1183" s="129"/>
      <c r="CE1183" s="129"/>
      <c r="CF1183" s="129"/>
      <c r="CG1183" s="129"/>
      <c r="CH1183" s="129"/>
      <c r="CI1183" s="129"/>
      <c r="CJ1183" s="129"/>
      <c r="CK1183" s="129"/>
      <c r="CL1183" s="129"/>
      <c r="CM1183" s="129"/>
      <c r="CN1183" s="129"/>
      <c r="CO1183" s="129"/>
      <c r="CP1183" s="129"/>
      <c r="CQ1183" s="129"/>
      <c r="CR1183" s="129"/>
      <c r="CS1183" s="129"/>
      <c r="CT1183" s="129"/>
      <c r="CU1183" s="129"/>
      <c r="CV1183" s="129"/>
      <c r="CW1183" s="129"/>
      <c r="CX1183" s="129"/>
      <c r="CY1183" s="129"/>
      <c r="CZ1183" s="129"/>
      <c r="DA1183" s="129"/>
      <c r="DB1183" s="129"/>
      <c r="DC1183" s="129"/>
      <c r="DD1183" s="129"/>
      <c r="DE1183" s="129"/>
      <c r="DF1183" s="129"/>
      <c r="DG1183" s="129"/>
      <c r="DH1183" s="129"/>
      <c r="DI1183" s="129"/>
      <c r="DJ1183" s="129"/>
      <c r="DK1183" s="129"/>
      <c r="DL1183" s="129"/>
      <c r="DM1183" s="129"/>
      <c r="DN1183" s="129"/>
      <c r="DO1183" s="129"/>
      <c r="DP1183" s="129"/>
      <c r="DQ1183" s="129"/>
      <c r="DR1183" s="129"/>
      <c r="DS1183" s="129"/>
      <c r="DT1183" s="129"/>
      <c r="DU1183" s="129"/>
      <c r="DV1183" s="129"/>
      <c r="DW1183" s="129"/>
      <c r="DX1183" s="129"/>
      <c r="DY1183" s="129"/>
      <c r="DZ1183" s="129"/>
      <c r="EA1183" s="129"/>
      <c r="EB1183" s="129"/>
      <c r="EC1183" s="129"/>
      <c r="ED1183" s="129"/>
      <c r="EE1183" s="129"/>
      <c r="EF1183" s="129"/>
      <c r="EG1183" s="129"/>
      <c r="EH1183" s="129"/>
      <c r="EI1183" s="129"/>
      <c r="EJ1183" s="129"/>
      <c r="EK1183" s="129"/>
      <c r="EL1183" s="129"/>
      <c r="EM1183" s="129"/>
      <c r="EN1183" s="129"/>
      <c r="EO1183" s="129"/>
      <c r="EP1183" s="129"/>
      <c r="EQ1183" s="129"/>
      <c r="ER1183" s="129"/>
      <c r="ES1183" s="129"/>
      <c r="ET1183" s="129"/>
      <c r="EU1183" s="129"/>
      <c r="EV1183" s="129"/>
      <c r="EW1183" s="129"/>
    </row>
    <row r="1184" spans="1:153" ht="2.25" customHeight="1">
      <c r="A1184" s="135"/>
      <c r="B1184" s="291"/>
      <c r="C1184" s="291"/>
      <c r="D1184" s="291"/>
      <c r="E1184" s="291"/>
      <c r="F1184" s="136"/>
      <c r="G1184" s="291"/>
      <c r="H1184" s="291"/>
      <c r="I1184" s="291"/>
      <c r="J1184" s="291"/>
      <c r="K1184" s="291"/>
      <c r="L1184" s="291"/>
      <c r="M1184" s="291"/>
      <c r="N1184" s="291"/>
      <c r="O1184" s="291"/>
      <c r="P1184" s="291"/>
      <c r="Q1184" s="291"/>
      <c r="R1184" s="291"/>
      <c r="S1184" s="291"/>
      <c r="T1184" s="291"/>
      <c r="U1184" s="296"/>
      <c r="V1184" s="297"/>
      <c r="W1184" s="297"/>
      <c r="X1184" s="297"/>
      <c r="Y1184" s="297"/>
      <c r="Z1184" s="297"/>
      <c r="AA1184" s="297"/>
      <c r="AB1184" s="297"/>
      <c r="AC1184" s="297"/>
      <c r="AD1184" s="297"/>
      <c r="AE1184" s="297"/>
      <c r="AF1184" s="297"/>
      <c r="AG1184" s="117"/>
      <c r="AH1184" s="114"/>
      <c r="AI1184" s="296"/>
      <c r="AJ1184" s="297"/>
      <c r="AK1184" s="297"/>
      <c r="AL1184" s="297"/>
      <c r="AM1184" s="297"/>
      <c r="AN1184" s="297"/>
      <c r="AO1184" s="297"/>
      <c r="AP1184" s="297"/>
      <c r="AQ1184" s="297"/>
      <c r="AR1184" s="297"/>
      <c r="AS1184" s="297"/>
      <c r="AT1184" s="297"/>
      <c r="AU1184" s="117"/>
      <c r="AV1184" s="114"/>
      <c r="AW1184" s="297"/>
      <c r="AX1184" s="297"/>
      <c r="AY1184" s="297"/>
      <c r="AZ1184" s="297"/>
      <c r="BA1184" s="297"/>
      <c r="BB1184" s="297"/>
      <c r="BC1184" s="297"/>
      <c r="BD1184" s="297"/>
      <c r="BE1184" s="297"/>
      <c r="BF1184" s="297"/>
      <c r="BG1184" s="297"/>
      <c r="BH1184" s="297"/>
      <c r="BI1184" s="117"/>
      <c r="BJ1184" s="114"/>
      <c r="BK1184" s="200"/>
      <c r="BL1184" s="129"/>
      <c r="BM1184" s="160"/>
      <c r="BN1184" s="129"/>
      <c r="BO1184" s="129"/>
      <c r="BP1184" s="129"/>
      <c r="BQ1184" s="129"/>
      <c r="BR1184" s="129"/>
      <c r="BS1184" s="129"/>
      <c r="BT1184" s="129"/>
      <c r="BU1184" s="129"/>
      <c r="BV1184" s="129"/>
      <c r="BW1184" s="129"/>
      <c r="BX1184" s="129"/>
      <c r="BY1184" s="129"/>
      <c r="BZ1184" s="129"/>
      <c r="CA1184" s="129"/>
      <c r="CB1184" s="129"/>
      <c r="CC1184" s="129"/>
      <c r="CD1184" s="129"/>
      <c r="CE1184" s="129"/>
      <c r="CF1184" s="129"/>
      <c r="CG1184" s="129"/>
      <c r="CH1184" s="129"/>
      <c r="CI1184" s="129"/>
      <c r="CJ1184" s="129"/>
      <c r="CK1184" s="129"/>
      <c r="CL1184" s="129"/>
      <c r="CM1184" s="129"/>
      <c r="CN1184" s="129"/>
      <c r="CO1184" s="129"/>
      <c r="CP1184" s="129"/>
      <c r="CQ1184" s="129"/>
      <c r="CR1184" s="129"/>
      <c r="CS1184" s="129"/>
      <c r="CT1184" s="129"/>
      <c r="CU1184" s="129"/>
      <c r="CV1184" s="129"/>
      <c r="CW1184" s="129"/>
      <c r="CX1184" s="129"/>
      <c r="CY1184" s="129"/>
      <c r="CZ1184" s="129"/>
      <c r="DA1184" s="129"/>
      <c r="DB1184" s="129"/>
      <c r="DC1184" s="129"/>
      <c r="DD1184" s="129"/>
      <c r="DE1184" s="129"/>
      <c r="DF1184" s="129"/>
      <c r="DG1184" s="129"/>
      <c r="DH1184" s="129"/>
      <c r="DI1184" s="129"/>
      <c r="DJ1184" s="129"/>
      <c r="DK1184" s="129"/>
      <c r="DL1184" s="129"/>
      <c r="DM1184" s="129"/>
      <c r="DN1184" s="129"/>
      <c r="DO1184" s="129"/>
      <c r="DP1184" s="129"/>
      <c r="DQ1184" s="129"/>
      <c r="DR1184" s="129"/>
      <c r="DS1184" s="129"/>
      <c r="DT1184" s="129"/>
      <c r="DU1184" s="129"/>
      <c r="DV1184" s="129"/>
      <c r="DW1184" s="129"/>
      <c r="DX1184" s="129"/>
      <c r="DY1184" s="129"/>
      <c r="DZ1184" s="129"/>
      <c r="EA1184" s="129"/>
      <c r="EB1184" s="129"/>
      <c r="EC1184" s="129"/>
      <c r="ED1184" s="129"/>
      <c r="EE1184" s="129"/>
      <c r="EF1184" s="129"/>
      <c r="EG1184" s="129"/>
      <c r="EH1184" s="129"/>
      <c r="EI1184" s="129"/>
      <c r="EJ1184" s="129"/>
      <c r="EK1184" s="129"/>
      <c r="EL1184" s="129"/>
      <c r="EM1184" s="129"/>
      <c r="EN1184" s="129"/>
      <c r="EO1184" s="129"/>
      <c r="EP1184" s="129"/>
      <c r="EQ1184" s="129"/>
      <c r="ER1184" s="129"/>
      <c r="ES1184" s="129"/>
      <c r="ET1184" s="129"/>
      <c r="EU1184" s="129"/>
      <c r="EV1184" s="129"/>
      <c r="EW1184" s="129"/>
    </row>
    <row r="1185" spans="1:153" ht="19.5" customHeight="1">
      <c r="A1185" s="133" t="s">
        <v>128</v>
      </c>
      <c r="B1185" s="126"/>
      <c r="C1185" s="126"/>
      <c r="D1185" s="126"/>
      <c r="E1185" s="126"/>
      <c r="F1185" s="137"/>
      <c r="G1185" s="126"/>
      <c r="H1185" s="126"/>
      <c r="I1185" s="126"/>
      <c r="J1185" s="126"/>
      <c r="K1185" s="126"/>
      <c r="L1185" s="126"/>
      <c r="M1185" s="126"/>
      <c r="N1185" s="126"/>
      <c r="O1185" s="126"/>
      <c r="P1185" s="126"/>
      <c r="Q1185" s="126"/>
      <c r="R1185" s="310" t="s">
        <v>3465</v>
      </c>
      <c r="S1185" s="310"/>
      <c r="T1185" s="311"/>
      <c r="U1185" s="294"/>
      <c r="V1185" s="312"/>
      <c r="W1185" s="313"/>
      <c r="X1185" s="313"/>
      <c r="Y1185" s="313"/>
      <c r="Z1185" s="313"/>
      <c r="AA1185" s="313"/>
      <c r="AB1185" s="313"/>
      <c r="AC1185" s="313"/>
      <c r="AD1185" s="313"/>
      <c r="AE1185" s="313"/>
      <c r="AF1185" s="314"/>
      <c r="AG1185" s="120"/>
      <c r="AH1185" s="115" t="s">
        <v>6388</v>
      </c>
      <c r="AI1185" s="118"/>
      <c r="AJ1185" s="312"/>
      <c r="AK1185" s="313"/>
      <c r="AL1185" s="313"/>
      <c r="AM1185" s="313"/>
      <c r="AN1185" s="313"/>
      <c r="AO1185" s="313"/>
      <c r="AP1185" s="313"/>
      <c r="AQ1185" s="313"/>
      <c r="AR1185" s="313"/>
      <c r="AS1185" s="313"/>
      <c r="AT1185" s="314"/>
      <c r="AU1185" s="120"/>
      <c r="AV1185" s="115" t="s">
        <v>6389</v>
      </c>
      <c r="AW1185" s="119"/>
      <c r="AX1185" s="312"/>
      <c r="AY1185" s="313"/>
      <c r="AZ1185" s="313"/>
      <c r="BA1185" s="313"/>
      <c r="BB1185" s="313"/>
      <c r="BC1185" s="313"/>
      <c r="BD1185" s="313"/>
      <c r="BE1185" s="313"/>
      <c r="BF1185" s="313"/>
      <c r="BG1185" s="313"/>
      <c r="BH1185" s="314"/>
      <c r="BI1185" s="122"/>
      <c r="BJ1185" s="115" t="s">
        <v>2</v>
      </c>
      <c r="BK1185" s="200"/>
      <c r="BL1185" s="130" t="str">
        <f>IF(BM1185&lt;&gt;"","●","")</f>
        <v/>
      </c>
      <c r="BM1185" s="132" t="str">
        <f>IF(OR(AND(OR(V1185=0,V1185=""),OR(AJ1185&gt;0,AX1185&gt;0)),AND(OR(V1185&gt;0,AX1185&gt;0),OR(AJ1185=0,AJ1185="")),AND(OR(V1185&gt;0,AJ1185&gt;0),OR(AX1185=0,AX1185=""))),"「レセプト件数」、「算定日数」、「算定回数」のいずれかが「0」か「空白」となっていますが、それ以外が1以上となっています。正しいレセプト件数・算定日数・算定回数をご記入ください。",IF(OR(V1185&gt;AJ1185,V1185&gt;AX1185),"「算定日数」あるいは「算定回数」が「レセプト件数」よりも小さくなっています。算定レセプトにおける算定日数・算定回数をご記入ください。",IF(AJ1185&gt;AX1185,"「算定回数」が「算定日数」よりも小さくなっています。算定日数における算定回数をご記入ください。",IF(AND(V1185+AJ1185+AX1185&gt;0,SUM(V1110:AF1161)+SUM(AJ1110:AT1161)+SUM(AX1110:BH1161)=0),"当該項目の「レセプト件数」、「算定日数」、「算定回数」のいずれかが1以上となっていますが、加算を算定するリハビリテーション料の「レセプト件数」、「算定日数」、「算定回数」が「0」か「空白」となっています。正しいレセプト件数・算定日数・算定回数をご記入ください。",""))))</f>
        <v/>
      </c>
      <c r="BN1185" s="129"/>
      <c r="BO1185" s="129"/>
      <c r="BP1185" s="129"/>
      <c r="BQ1185" s="129"/>
      <c r="BR1185" s="129"/>
      <c r="BS1185" s="129"/>
      <c r="BT1185" s="129"/>
      <c r="BU1185" s="129"/>
      <c r="BV1185" s="129"/>
      <c r="BW1185" s="129"/>
      <c r="BX1185" s="129"/>
      <c r="BY1185" s="129"/>
      <c r="BZ1185" s="129"/>
      <c r="CA1185" s="129"/>
      <c r="CB1185" s="129"/>
      <c r="CC1185" s="129"/>
      <c r="CD1185" s="129"/>
      <c r="CE1185" s="129"/>
      <c r="CF1185" s="129"/>
      <c r="CG1185" s="129"/>
      <c r="CH1185" s="129"/>
      <c r="CI1185" s="129"/>
      <c r="CJ1185" s="129"/>
      <c r="CK1185" s="129"/>
      <c r="CL1185" s="129"/>
      <c r="CM1185" s="129"/>
      <c r="CN1185" s="129"/>
      <c r="CO1185" s="129"/>
      <c r="CP1185" s="129"/>
      <c r="CQ1185" s="129"/>
      <c r="CR1185" s="129"/>
      <c r="CS1185" s="129"/>
      <c r="CT1185" s="129"/>
      <c r="CU1185" s="129"/>
      <c r="CV1185" s="131"/>
      <c r="CW1185" s="131"/>
      <c r="CX1185" s="131"/>
      <c r="CY1185" s="129"/>
      <c r="CZ1185" s="129"/>
      <c r="DA1185" s="129"/>
      <c r="DB1185" s="129"/>
      <c r="DC1185" s="129"/>
      <c r="DD1185" s="129"/>
      <c r="DE1185" s="129"/>
      <c r="DF1185" s="129"/>
      <c r="DG1185" s="129"/>
      <c r="DH1185" s="129"/>
      <c r="DI1185" s="129"/>
      <c r="DJ1185" s="129"/>
      <c r="DK1185" s="129"/>
      <c r="DL1185" s="129"/>
      <c r="DM1185" s="129"/>
      <c r="DN1185" s="129"/>
      <c r="DO1185" s="129"/>
      <c r="DP1185" s="129"/>
      <c r="DQ1185" s="129"/>
      <c r="DR1185" s="129"/>
      <c r="DS1185" s="129"/>
      <c r="DT1185" s="129"/>
      <c r="DU1185" s="129"/>
      <c r="DV1185" s="129"/>
      <c r="DW1185" s="129"/>
      <c r="DX1185" s="129"/>
      <c r="DY1185" s="129"/>
      <c r="DZ1185" s="129"/>
      <c r="EA1185" s="129"/>
      <c r="EB1185" s="129"/>
      <c r="EC1185" s="129"/>
      <c r="ED1185" s="129"/>
      <c r="EE1185" s="129"/>
      <c r="EF1185" s="129"/>
      <c r="EG1185" s="129"/>
      <c r="EH1185" s="129"/>
      <c r="EI1185" s="129"/>
      <c r="EJ1185" s="129"/>
      <c r="EK1185" s="129"/>
      <c r="EL1185" s="129"/>
      <c r="EM1185" s="129"/>
      <c r="EN1185" s="129"/>
      <c r="EO1185" s="129"/>
      <c r="EP1185" s="129"/>
      <c r="EQ1185" s="129"/>
      <c r="ER1185" s="129"/>
      <c r="ES1185" s="129"/>
      <c r="ET1185" s="129"/>
      <c r="EU1185" s="129"/>
      <c r="EV1185" s="129"/>
      <c r="EW1185" s="129"/>
    </row>
    <row r="1186" spans="1:153" ht="2.25" customHeight="1" thickBot="1">
      <c r="A1186" s="133"/>
      <c r="B1186" s="126"/>
      <c r="C1186" s="126"/>
      <c r="D1186" s="126"/>
      <c r="E1186" s="126"/>
      <c r="F1186" s="137"/>
      <c r="G1186" s="126"/>
      <c r="H1186" s="126"/>
      <c r="I1186" s="126"/>
      <c r="J1186" s="126"/>
      <c r="K1186" s="126"/>
      <c r="L1186" s="126"/>
      <c r="M1186" s="126"/>
      <c r="N1186" s="126"/>
      <c r="O1186" s="126"/>
      <c r="P1186" s="126"/>
      <c r="Q1186" s="126"/>
      <c r="R1186" s="126"/>
      <c r="S1186" s="126"/>
      <c r="T1186" s="126"/>
      <c r="U1186" s="299"/>
      <c r="V1186" s="298"/>
      <c r="W1186" s="298"/>
      <c r="X1186" s="298"/>
      <c r="Y1186" s="298"/>
      <c r="Z1186" s="298"/>
      <c r="AA1186" s="298"/>
      <c r="AB1186" s="298"/>
      <c r="AC1186" s="298"/>
      <c r="AD1186" s="298"/>
      <c r="AE1186" s="298"/>
      <c r="AF1186" s="298"/>
      <c r="AG1186" s="121"/>
      <c r="AH1186" s="116"/>
      <c r="AI1186" s="299"/>
      <c r="AJ1186" s="298"/>
      <c r="AK1186" s="298"/>
      <c r="AL1186" s="298"/>
      <c r="AM1186" s="298"/>
      <c r="AN1186" s="298"/>
      <c r="AO1186" s="298"/>
      <c r="AP1186" s="298"/>
      <c r="AQ1186" s="298"/>
      <c r="AR1186" s="298"/>
      <c r="AS1186" s="298"/>
      <c r="AT1186" s="298"/>
      <c r="AU1186" s="121"/>
      <c r="AV1186" s="116"/>
      <c r="AW1186" s="298"/>
      <c r="AX1186" s="298"/>
      <c r="AY1186" s="298"/>
      <c r="AZ1186" s="298"/>
      <c r="BA1186" s="298"/>
      <c r="BB1186" s="298"/>
      <c r="BC1186" s="298"/>
      <c r="BD1186" s="298"/>
      <c r="BE1186" s="298"/>
      <c r="BF1186" s="298"/>
      <c r="BG1186" s="298"/>
      <c r="BH1186" s="298"/>
      <c r="BI1186" s="121"/>
      <c r="BJ1186" s="116"/>
      <c r="BK1186" s="200"/>
      <c r="BL1186" s="129"/>
      <c r="BM1186" s="160"/>
      <c r="BN1186" s="129"/>
      <c r="BO1186" s="129"/>
      <c r="BP1186" s="129"/>
      <c r="BQ1186" s="129"/>
      <c r="BR1186" s="129"/>
      <c r="BS1186" s="129"/>
      <c r="BT1186" s="129"/>
      <c r="BU1186" s="129"/>
      <c r="BV1186" s="129"/>
      <c r="BW1186" s="129"/>
      <c r="BX1186" s="129"/>
      <c r="BY1186" s="129"/>
      <c r="BZ1186" s="129"/>
      <c r="CA1186" s="129"/>
      <c r="CB1186" s="129"/>
      <c r="CC1186" s="129"/>
      <c r="CD1186" s="129"/>
      <c r="CE1186" s="129"/>
      <c r="CF1186" s="129"/>
      <c r="CG1186" s="129"/>
      <c r="CH1186" s="129"/>
      <c r="CI1186" s="129"/>
      <c r="CJ1186" s="129"/>
      <c r="CK1186" s="129"/>
      <c r="CL1186" s="129"/>
      <c r="CM1186" s="129"/>
      <c r="CN1186" s="129"/>
      <c r="CO1186" s="129"/>
      <c r="CP1186" s="129"/>
      <c r="CQ1186" s="129"/>
      <c r="CR1186" s="129"/>
      <c r="CS1186" s="129"/>
      <c r="CT1186" s="129"/>
      <c r="CU1186" s="129"/>
      <c r="CV1186" s="129"/>
      <c r="CW1186" s="129"/>
      <c r="CX1186" s="129"/>
      <c r="CY1186" s="129"/>
      <c r="CZ1186" s="129"/>
      <c r="DA1186" s="129"/>
      <c r="DB1186" s="129"/>
      <c r="DC1186" s="129"/>
      <c r="DD1186" s="129"/>
      <c r="DE1186" s="129"/>
      <c r="DF1186" s="129"/>
      <c r="DG1186" s="129"/>
      <c r="DH1186" s="129"/>
      <c r="DI1186" s="129"/>
      <c r="DJ1186" s="129"/>
      <c r="DK1186" s="129"/>
      <c r="DL1186" s="129"/>
      <c r="DM1186" s="129"/>
      <c r="DN1186" s="129"/>
      <c r="DO1186" s="129"/>
      <c r="DP1186" s="129"/>
      <c r="DQ1186" s="129"/>
      <c r="DR1186" s="129"/>
      <c r="DS1186" s="129"/>
      <c r="DT1186" s="129"/>
      <c r="DU1186" s="129"/>
      <c r="DV1186" s="129"/>
      <c r="DW1186" s="129"/>
      <c r="DX1186" s="129"/>
      <c r="DY1186" s="129"/>
      <c r="DZ1186" s="129"/>
      <c r="EA1186" s="129"/>
      <c r="EB1186" s="129"/>
      <c r="EC1186" s="129"/>
      <c r="ED1186" s="129"/>
      <c r="EE1186" s="129"/>
      <c r="EF1186" s="129"/>
      <c r="EG1186" s="129"/>
      <c r="EH1186" s="129"/>
      <c r="EI1186" s="129"/>
      <c r="EJ1186" s="129"/>
      <c r="EK1186" s="129"/>
      <c r="EL1186" s="129"/>
      <c r="EM1186" s="129"/>
      <c r="EN1186" s="129"/>
      <c r="EO1186" s="129"/>
      <c r="EP1186" s="129"/>
      <c r="EQ1186" s="129"/>
      <c r="ER1186" s="129"/>
      <c r="ES1186" s="129"/>
      <c r="ET1186" s="129"/>
      <c r="EU1186" s="129"/>
      <c r="EV1186" s="129"/>
      <c r="EW1186" s="129"/>
    </row>
    <row r="1187" spans="1:153" ht="2.25" customHeight="1">
      <c r="A1187" s="135"/>
      <c r="B1187" s="291"/>
      <c r="C1187" s="291"/>
      <c r="D1187" s="291"/>
      <c r="E1187" s="291"/>
      <c r="F1187" s="136"/>
      <c r="G1187" s="291"/>
      <c r="H1187" s="291"/>
      <c r="I1187" s="291"/>
      <c r="J1187" s="291"/>
      <c r="K1187" s="291"/>
      <c r="L1187" s="291"/>
      <c r="M1187" s="291"/>
      <c r="N1187" s="291"/>
      <c r="O1187" s="291"/>
      <c r="P1187" s="291"/>
      <c r="Q1187" s="291"/>
      <c r="R1187" s="291"/>
      <c r="S1187" s="291"/>
      <c r="T1187" s="291"/>
      <c r="U1187" s="296"/>
      <c r="V1187" s="297"/>
      <c r="W1187" s="297"/>
      <c r="X1187" s="297"/>
      <c r="Y1187" s="297"/>
      <c r="Z1187" s="297"/>
      <c r="AA1187" s="297"/>
      <c r="AB1187" s="297"/>
      <c r="AC1187" s="297"/>
      <c r="AD1187" s="297"/>
      <c r="AE1187" s="297"/>
      <c r="AF1187" s="297"/>
      <c r="AG1187" s="117"/>
      <c r="AH1187" s="114"/>
      <c r="AI1187" s="296"/>
      <c r="AJ1187" s="297"/>
      <c r="AK1187" s="297"/>
      <c r="AL1187" s="297"/>
      <c r="AM1187" s="297"/>
      <c r="AN1187" s="297"/>
      <c r="AO1187" s="297"/>
      <c r="AP1187" s="297"/>
      <c r="AQ1187" s="297"/>
      <c r="AR1187" s="297"/>
      <c r="AS1187" s="297"/>
      <c r="AT1187" s="297"/>
      <c r="AU1187" s="117"/>
      <c r="AV1187" s="114"/>
      <c r="AW1187" s="297"/>
      <c r="AX1187" s="297"/>
      <c r="AY1187" s="297"/>
      <c r="AZ1187" s="297"/>
      <c r="BA1187" s="297"/>
      <c r="BB1187" s="297"/>
      <c r="BC1187" s="297"/>
      <c r="BD1187" s="297"/>
      <c r="BE1187" s="297"/>
      <c r="BF1187" s="297"/>
      <c r="BG1187" s="297"/>
      <c r="BH1187" s="297"/>
      <c r="BI1187" s="117"/>
      <c r="BJ1187" s="114"/>
      <c r="BK1187" s="200"/>
      <c r="BL1187" s="129"/>
      <c r="BM1187" s="160"/>
      <c r="BN1187" s="129"/>
      <c r="BO1187" s="129"/>
      <c r="BP1187" s="129"/>
      <c r="BQ1187" s="129"/>
      <c r="BR1187" s="129"/>
      <c r="BS1187" s="129"/>
      <c r="BT1187" s="129"/>
      <c r="BU1187" s="129"/>
      <c r="BV1187" s="129"/>
      <c r="BW1187" s="129"/>
      <c r="BX1187" s="129"/>
      <c r="BY1187" s="129"/>
      <c r="BZ1187" s="129"/>
      <c r="CA1187" s="129"/>
      <c r="CB1187" s="129"/>
      <c r="CC1187" s="129"/>
      <c r="CD1187" s="129"/>
      <c r="CE1187" s="129"/>
      <c r="CF1187" s="129"/>
      <c r="CG1187" s="129"/>
      <c r="CH1187" s="129"/>
      <c r="CI1187" s="129"/>
      <c r="CJ1187" s="129"/>
      <c r="CK1187" s="129"/>
      <c r="CL1187" s="129"/>
      <c r="CM1187" s="129"/>
      <c r="CN1187" s="129"/>
      <c r="CO1187" s="129"/>
      <c r="CP1187" s="129"/>
      <c r="CQ1187" s="129"/>
      <c r="CR1187" s="129"/>
      <c r="CS1187" s="129"/>
      <c r="CT1187" s="129"/>
      <c r="CU1187" s="129"/>
      <c r="CV1187" s="129"/>
      <c r="CW1187" s="129"/>
      <c r="CX1187" s="129"/>
      <c r="CY1187" s="129"/>
      <c r="CZ1187" s="129"/>
      <c r="DA1187" s="129"/>
      <c r="DB1187" s="129"/>
      <c r="DC1187" s="129"/>
      <c r="DD1187" s="129"/>
      <c r="DE1187" s="129"/>
      <c r="DF1187" s="129"/>
      <c r="DG1187" s="129"/>
      <c r="DH1187" s="129"/>
      <c r="DI1187" s="129"/>
      <c r="DJ1187" s="129"/>
      <c r="DK1187" s="129"/>
      <c r="DL1187" s="129"/>
      <c r="DM1187" s="129"/>
      <c r="DN1187" s="129"/>
      <c r="DO1187" s="129"/>
      <c r="DP1187" s="129"/>
      <c r="DQ1187" s="129"/>
      <c r="DR1187" s="129"/>
      <c r="DS1187" s="129"/>
      <c r="DT1187" s="129"/>
      <c r="DU1187" s="129"/>
      <c r="DV1187" s="129"/>
      <c r="DW1187" s="129"/>
      <c r="DX1187" s="129"/>
      <c r="DY1187" s="129"/>
      <c r="DZ1187" s="129"/>
      <c r="EA1187" s="129"/>
      <c r="EB1187" s="129"/>
      <c r="EC1187" s="129"/>
      <c r="ED1187" s="129"/>
      <c r="EE1187" s="129"/>
      <c r="EF1187" s="129"/>
      <c r="EG1187" s="129"/>
      <c r="EH1187" s="129"/>
      <c r="EI1187" s="129"/>
      <c r="EJ1187" s="129"/>
      <c r="EK1187" s="129"/>
      <c r="EL1187" s="129"/>
      <c r="EM1187" s="129"/>
      <c r="EN1187" s="129"/>
      <c r="EO1187" s="129"/>
      <c r="EP1187" s="129"/>
      <c r="EQ1187" s="129"/>
      <c r="ER1187" s="129"/>
      <c r="ES1187" s="129"/>
      <c r="ET1187" s="129"/>
      <c r="EU1187" s="129"/>
      <c r="EV1187" s="129"/>
      <c r="EW1187" s="129"/>
    </row>
    <row r="1188" spans="1:153" ht="19.5" customHeight="1">
      <c r="A1188" s="133" t="s">
        <v>110</v>
      </c>
      <c r="B1188" s="126"/>
      <c r="C1188" s="126"/>
      <c r="D1188" s="126"/>
      <c r="E1188" s="126"/>
      <c r="F1188" s="137"/>
      <c r="G1188" s="126"/>
      <c r="H1188" s="126"/>
      <c r="I1188" s="126"/>
      <c r="J1188" s="126"/>
      <c r="K1188" s="126"/>
      <c r="L1188" s="126"/>
      <c r="M1188" s="126"/>
      <c r="N1188" s="126"/>
      <c r="O1188" s="126"/>
      <c r="P1188" s="126"/>
      <c r="Q1188" s="126"/>
      <c r="R1188" s="310" t="s">
        <v>3466</v>
      </c>
      <c r="S1188" s="310"/>
      <c r="T1188" s="311"/>
      <c r="U1188" s="294"/>
      <c r="V1188" s="312"/>
      <c r="W1188" s="313"/>
      <c r="X1188" s="313"/>
      <c r="Y1188" s="313"/>
      <c r="Z1188" s="313"/>
      <c r="AA1188" s="313"/>
      <c r="AB1188" s="313"/>
      <c r="AC1188" s="313"/>
      <c r="AD1188" s="313"/>
      <c r="AE1188" s="313"/>
      <c r="AF1188" s="314"/>
      <c r="AG1188" s="120"/>
      <c r="AH1188" s="115" t="s">
        <v>6388</v>
      </c>
      <c r="AI1188" s="118"/>
      <c r="AJ1188" s="312"/>
      <c r="AK1188" s="313"/>
      <c r="AL1188" s="313"/>
      <c r="AM1188" s="313"/>
      <c r="AN1188" s="313"/>
      <c r="AO1188" s="313"/>
      <c r="AP1188" s="313"/>
      <c r="AQ1188" s="313"/>
      <c r="AR1188" s="313"/>
      <c r="AS1188" s="313"/>
      <c r="AT1188" s="314"/>
      <c r="AU1188" s="120"/>
      <c r="AV1188" s="115" t="s">
        <v>6389</v>
      </c>
      <c r="AW1188" s="119"/>
      <c r="AX1188" s="312"/>
      <c r="AY1188" s="313"/>
      <c r="AZ1188" s="313"/>
      <c r="BA1188" s="313"/>
      <c r="BB1188" s="313"/>
      <c r="BC1188" s="313"/>
      <c r="BD1188" s="313"/>
      <c r="BE1188" s="313"/>
      <c r="BF1188" s="313"/>
      <c r="BG1188" s="313"/>
      <c r="BH1188" s="314"/>
      <c r="BI1188" s="122"/>
      <c r="BJ1188" s="115" t="s">
        <v>2</v>
      </c>
      <c r="BK1188" s="200"/>
      <c r="BL1188" s="130" t="str">
        <f>IF(BM1188&lt;&gt;"","●","")</f>
        <v/>
      </c>
      <c r="BM1188" s="132" t="str">
        <f>IF(OR(AND(OR(V1188=0,V1188=""),OR(AJ1188&gt;0,AX1188&gt;0)),AND(OR(V1188&gt;0,AX1188&gt;0),OR(AJ1188=0,AJ1188="")),AND(OR(V1188&gt;0,AJ1188&gt;0),OR(AX1188=0,AX1188=""))),"「レセプト件数」、「算定日数」、「算定回数」のいずれかが「0」か「空白」となっていますが、それ以外が1以上となっています。正しいレセプト件数・算定日数・算定回数をご記入ください。",IF(OR(V1188&gt;AJ1188,V1188&gt;AX1188),"「算定日数」あるいは「算定回数」が「レセプト件数」よりも小さくなっています。算定レセプトにおける算定日数・算定回数をご記入ください。",IF(AJ1188&gt;AX1188,"「算定回数」が「算定日数」よりも小さくなっています。算定日数における算定回数をご記入ください。",IF(AND(V1188+AJ1188+AX1188&gt;0,SUM(V1110:AF1161)+SUM(AJ1110:AT1161)+SUM(AX1110:BH1161)=0),"当該項目の「レセプト件数」、「算定日数」、「算定回数」のいずれかが1以上となっていますが、加算を算定するリハビリテーション料の「レセプト件数」、「算定日数」、「算定回数」が「0」か「空白」となっています。正しいレセプト件数・算定日数・算定回数をご記入ください。",""))))</f>
        <v/>
      </c>
      <c r="BN1188" s="129"/>
      <c r="BO1188" s="129"/>
      <c r="BP1188" s="129"/>
      <c r="BQ1188" s="129"/>
      <c r="BR1188" s="129"/>
      <c r="BS1188" s="129"/>
      <c r="BT1188" s="129"/>
      <c r="BU1188" s="129"/>
      <c r="BV1188" s="129"/>
      <c r="BW1188" s="129"/>
      <c r="BX1188" s="129"/>
      <c r="BY1188" s="129"/>
      <c r="BZ1188" s="129"/>
      <c r="CA1188" s="129"/>
      <c r="CB1188" s="129"/>
      <c r="CC1188" s="129"/>
      <c r="CD1188" s="129"/>
      <c r="CE1188" s="129"/>
      <c r="CF1188" s="129"/>
      <c r="CG1188" s="129"/>
      <c r="CH1188" s="129"/>
      <c r="CI1188" s="129"/>
      <c r="CJ1188" s="129"/>
      <c r="CK1188" s="129"/>
      <c r="CL1188" s="129"/>
      <c r="CM1188" s="129"/>
      <c r="CN1188" s="129"/>
      <c r="CO1188" s="129"/>
      <c r="CP1188" s="129"/>
      <c r="CQ1188" s="129"/>
      <c r="CR1188" s="129"/>
      <c r="CS1188" s="129"/>
      <c r="CT1188" s="129"/>
      <c r="CU1188" s="129"/>
      <c r="CV1188" s="131"/>
      <c r="CW1188" s="131"/>
      <c r="CX1188" s="131"/>
      <c r="CY1188" s="129"/>
      <c r="CZ1188" s="129"/>
      <c r="DA1188" s="129"/>
      <c r="DB1188" s="129"/>
      <c r="DC1188" s="129"/>
      <c r="DD1188" s="129"/>
      <c r="DE1188" s="129"/>
      <c r="DF1188" s="129"/>
      <c r="DG1188" s="129"/>
      <c r="DH1188" s="129"/>
      <c r="DI1188" s="129"/>
      <c r="DJ1188" s="129"/>
      <c r="DK1188" s="129"/>
      <c r="DL1188" s="129"/>
      <c r="DM1188" s="129"/>
      <c r="DN1188" s="129"/>
      <c r="DO1188" s="129"/>
      <c r="DP1188" s="129"/>
      <c r="DQ1188" s="129"/>
      <c r="DR1188" s="129"/>
      <c r="DS1188" s="129"/>
      <c r="DT1188" s="129"/>
      <c r="DU1188" s="129"/>
      <c r="DV1188" s="129"/>
      <c r="DW1188" s="129"/>
      <c r="DX1188" s="129"/>
      <c r="DY1188" s="129"/>
      <c r="DZ1188" s="129"/>
      <c r="EA1188" s="129"/>
      <c r="EB1188" s="129"/>
      <c r="EC1188" s="129"/>
      <c r="ED1188" s="129"/>
      <c r="EE1188" s="129"/>
      <c r="EF1188" s="129"/>
      <c r="EG1188" s="129"/>
      <c r="EH1188" s="129"/>
      <c r="EI1188" s="129"/>
      <c r="EJ1188" s="129"/>
      <c r="EK1188" s="129"/>
      <c r="EL1188" s="129"/>
      <c r="EM1188" s="129"/>
      <c r="EN1188" s="129"/>
      <c r="EO1188" s="129"/>
      <c r="EP1188" s="129"/>
      <c r="EQ1188" s="129"/>
      <c r="ER1188" s="129"/>
      <c r="ES1188" s="129"/>
      <c r="ET1188" s="129"/>
      <c r="EU1188" s="129"/>
      <c r="EV1188" s="129"/>
      <c r="EW1188" s="129"/>
    </row>
    <row r="1189" spans="1:153" ht="2.25" customHeight="1" thickBot="1">
      <c r="A1189" s="37"/>
      <c r="B1189" s="127"/>
      <c r="C1189" s="127"/>
      <c r="D1189" s="127"/>
      <c r="E1189" s="127"/>
      <c r="F1189" s="134"/>
      <c r="G1189" s="127"/>
      <c r="H1189" s="127"/>
      <c r="I1189" s="127"/>
      <c r="J1189" s="127"/>
      <c r="K1189" s="127"/>
      <c r="L1189" s="127"/>
      <c r="M1189" s="127"/>
      <c r="N1189" s="127"/>
      <c r="O1189" s="127"/>
      <c r="P1189" s="127"/>
      <c r="Q1189" s="127"/>
      <c r="R1189" s="127"/>
      <c r="S1189" s="127"/>
      <c r="T1189" s="128"/>
      <c r="U1189" s="299"/>
      <c r="V1189" s="298"/>
      <c r="W1189" s="298"/>
      <c r="X1189" s="298"/>
      <c r="Y1189" s="298"/>
      <c r="Z1189" s="298"/>
      <c r="AA1189" s="298"/>
      <c r="AB1189" s="298"/>
      <c r="AC1189" s="298"/>
      <c r="AD1189" s="298"/>
      <c r="AE1189" s="298"/>
      <c r="AF1189" s="298"/>
      <c r="AG1189" s="121"/>
      <c r="AH1189" s="116"/>
      <c r="AI1189" s="299"/>
      <c r="AJ1189" s="298"/>
      <c r="AK1189" s="298"/>
      <c r="AL1189" s="298"/>
      <c r="AM1189" s="298"/>
      <c r="AN1189" s="298"/>
      <c r="AO1189" s="298"/>
      <c r="AP1189" s="298"/>
      <c r="AQ1189" s="298"/>
      <c r="AR1189" s="298"/>
      <c r="AS1189" s="298"/>
      <c r="AT1189" s="298"/>
      <c r="AU1189" s="121"/>
      <c r="AV1189" s="116"/>
      <c r="AW1189" s="298"/>
      <c r="AX1189" s="298"/>
      <c r="AY1189" s="298"/>
      <c r="AZ1189" s="298"/>
      <c r="BA1189" s="298"/>
      <c r="BB1189" s="298"/>
      <c r="BC1189" s="298"/>
      <c r="BD1189" s="298"/>
      <c r="BE1189" s="298"/>
      <c r="BF1189" s="298"/>
      <c r="BG1189" s="298"/>
      <c r="BH1189" s="298"/>
      <c r="BI1189" s="121"/>
      <c r="BJ1189" s="116"/>
      <c r="BK1189" s="200"/>
      <c r="BL1189" s="129"/>
      <c r="BM1189" s="160"/>
      <c r="BN1189" s="129"/>
      <c r="BO1189" s="129"/>
      <c r="BP1189" s="129"/>
      <c r="BQ1189" s="129"/>
      <c r="BR1189" s="129"/>
      <c r="BS1189" s="129"/>
      <c r="BT1189" s="129"/>
      <c r="BU1189" s="129"/>
      <c r="BV1189" s="129"/>
      <c r="BW1189" s="129"/>
      <c r="BX1189" s="129"/>
      <c r="BY1189" s="129"/>
      <c r="BZ1189" s="129"/>
      <c r="CA1189" s="129"/>
      <c r="CB1189" s="129"/>
      <c r="CC1189" s="129"/>
      <c r="CD1189" s="129"/>
      <c r="CE1189" s="129"/>
      <c r="CF1189" s="129"/>
      <c r="CG1189" s="129"/>
      <c r="CH1189" s="129"/>
      <c r="CI1189" s="129"/>
      <c r="CJ1189" s="129"/>
      <c r="CK1189" s="129"/>
      <c r="CL1189" s="129"/>
      <c r="CM1189" s="129"/>
      <c r="CN1189" s="129"/>
      <c r="CO1189" s="129"/>
      <c r="CP1189" s="129"/>
      <c r="CQ1189" s="129"/>
      <c r="CR1189" s="129"/>
      <c r="CS1189" s="129"/>
      <c r="CT1189" s="129"/>
      <c r="CU1189" s="129"/>
      <c r="CV1189" s="129"/>
      <c r="CW1189" s="129"/>
      <c r="CX1189" s="129"/>
      <c r="CY1189" s="129"/>
      <c r="CZ1189" s="129"/>
      <c r="DA1189" s="129"/>
      <c r="DB1189" s="129"/>
      <c r="DC1189" s="129"/>
      <c r="DD1189" s="129"/>
      <c r="DE1189" s="129"/>
      <c r="DF1189" s="129"/>
      <c r="DG1189" s="129"/>
      <c r="DH1189" s="129"/>
      <c r="DI1189" s="129"/>
      <c r="DJ1189" s="129"/>
      <c r="DK1189" s="129"/>
      <c r="DL1189" s="129"/>
      <c r="DM1189" s="129"/>
      <c r="DN1189" s="129"/>
      <c r="DO1189" s="129"/>
      <c r="DP1189" s="129"/>
      <c r="DQ1189" s="129"/>
      <c r="DR1189" s="129"/>
      <c r="DS1189" s="129"/>
      <c r="DT1189" s="129"/>
      <c r="DU1189" s="129"/>
      <c r="DV1189" s="129"/>
      <c r="DW1189" s="129"/>
      <c r="DX1189" s="129"/>
      <c r="DY1189" s="129"/>
      <c r="DZ1189" s="129"/>
      <c r="EA1189" s="129"/>
      <c r="EB1189" s="129"/>
      <c r="EC1189" s="129"/>
      <c r="ED1189" s="129"/>
      <c r="EE1189" s="129"/>
      <c r="EF1189" s="129"/>
      <c r="EG1189" s="129"/>
      <c r="EH1189" s="129"/>
      <c r="EI1189" s="129"/>
      <c r="EJ1189" s="129"/>
      <c r="EK1189" s="129"/>
      <c r="EL1189" s="129"/>
      <c r="EM1189" s="129"/>
      <c r="EN1189" s="129"/>
      <c r="EO1189" s="129"/>
      <c r="EP1189" s="129"/>
      <c r="EQ1189" s="129"/>
      <c r="ER1189" s="129"/>
      <c r="ES1189" s="129"/>
      <c r="ET1189" s="129"/>
      <c r="EU1189" s="129"/>
      <c r="EV1189" s="129"/>
      <c r="EW1189" s="129"/>
    </row>
    <row r="1190" spans="1:153" ht="2.25" customHeight="1">
      <c r="A1190" s="135"/>
      <c r="B1190" s="291"/>
      <c r="C1190" s="291"/>
      <c r="D1190" s="291"/>
      <c r="E1190" s="291"/>
      <c r="F1190" s="136"/>
      <c r="G1190" s="291"/>
      <c r="H1190" s="291"/>
      <c r="I1190" s="291"/>
      <c r="J1190" s="291"/>
      <c r="K1190" s="291"/>
      <c r="L1190" s="291"/>
      <c r="M1190" s="291"/>
      <c r="N1190" s="291"/>
      <c r="O1190" s="291"/>
      <c r="P1190" s="291"/>
      <c r="Q1190" s="291"/>
      <c r="R1190" s="291"/>
      <c r="S1190" s="291"/>
      <c r="T1190" s="291"/>
      <c r="U1190" s="296"/>
      <c r="V1190" s="297"/>
      <c r="W1190" s="297"/>
      <c r="X1190" s="297"/>
      <c r="Y1190" s="297"/>
      <c r="Z1190" s="297"/>
      <c r="AA1190" s="297"/>
      <c r="AB1190" s="297"/>
      <c r="AC1190" s="297"/>
      <c r="AD1190" s="297"/>
      <c r="AE1190" s="297"/>
      <c r="AF1190" s="297"/>
      <c r="AG1190" s="117"/>
      <c r="AH1190" s="114"/>
      <c r="AI1190" s="307"/>
      <c r="AJ1190" s="308"/>
      <c r="AK1190" s="308"/>
      <c r="AL1190" s="308"/>
      <c r="AM1190" s="308"/>
      <c r="AN1190" s="308"/>
      <c r="AO1190" s="308"/>
      <c r="AP1190" s="308"/>
      <c r="AQ1190" s="308"/>
      <c r="AR1190" s="308"/>
      <c r="AS1190" s="308"/>
      <c r="AT1190" s="308"/>
      <c r="AU1190" s="308"/>
      <c r="AV1190" s="327"/>
      <c r="AW1190" s="297"/>
      <c r="AX1190" s="297"/>
      <c r="AY1190" s="297"/>
      <c r="AZ1190" s="297"/>
      <c r="BA1190" s="297"/>
      <c r="BB1190" s="297"/>
      <c r="BC1190" s="297"/>
      <c r="BD1190" s="297"/>
      <c r="BE1190" s="297"/>
      <c r="BF1190" s="297"/>
      <c r="BG1190" s="297"/>
      <c r="BH1190" s="297"/>
      <c r="BI1190" s="117"/>
      <c r="BJ1190" s="114"/>
      <c r="BK1190" s="200"/>
      <c r="BL1190" s="129"/>
      <c r="BM1190" s="160"/>
      <c r="BN1190" s="129"/>
      <c r="BO1190" s="129"/>
      <c r="BP1190" s="129"/>
      <c r="BQ1190" s="129"/>
      <c r="BR1190" s="129"/>
      <c r="BS1190" s="129"/>
      <c r="BT1190" s="129"/>
      <c r="BU1190" s="129"/>
      <c r="BV1190" s="129"/>
      <c r="BW1190" s="129"/>
      <c r="BX1190" s="129"/>
      <c r="BY1190" s="129"/>
      <c r="BZ1190" s="129"/>
      <c r="CA1190" s="129"/>
      <c r="CB1190" s="129"/>
      <c r="CC1190" s="129"/>
      <c r="CD1190" s="129"/>
      <c r="CE1190" s="129"/>
      <c r="CF1190" s="129"/>
      <c r="CG1190" s="129"/>
      <c r="CH1190" s="129"/>
      <c r="CI1190" s="129"/>
      <c r="CJ1190" s="129"/>
      <c r="CK1190" s="129"/>
      <c r="CL1190" s="129"/>
      <c r="CM1190" s="129"/>
      <c r="CN1190" s="129"/>
      <c r="CO1190" s="129"/>
      <c r="CP1190" s="129"/>
      <c r="CQ1190" s="129"/>
      <c r="CR1190" s="129"/>
      <c r="CS1190" s="129"/>
      <c r="CT1190" s="129"/>
      <c r="CU1190" s="129"/>
      <c r="CV1190" s="129"/>
      <c r="CW1190" s="129"/>
      <c r="CX1190" s="129"/>
      <c r="CY1190" s="129"/>
      <c r="CZ1190" s="129"/>
      <c r="DA1190" s="129"/>
      <c r="DB1190" s="129"/>
      <c r="DC1190" s="129"/>
      <c r="DD1190" s="129"/>
      <c r="DE1190" s="129"/>
      <c r="DF1190" s="129"/>
      <c r="DG1190" s="129"/>
      <c r="DH1190" s="129"/>
      <c r="DI1190" s="129"/>
      <c r="DJ1190" s="129"/>
      <c r="DK1190" s="129"/>
      <c r="DL1190" s="129"/>
      <c r="DM1190" s="129"/>
      <c r="DN1190" s="129"/>
      <c r="DO1190" s="129"/>
      <c r="DP1190" s="129"/>
      <c r="DQ1190" s="129"/>
      <c r="DR1190" s="129"/>
      <c r="DS1190" s="129"/>
      <c r="DT1190" s="129"/>
      <c r="DU1190" s="129"/>
      <c r="DV1190" s="129"/>
      <c r="DW1190" s="129"/>
      <c r="DX1190" s="129"/>
      <c r="DY1190" s="129"/>
      <c r="DZ1190" s="129"/>
      <c r="EA1190" s="129"/>
      <c r="EB1190" s="129"/>
      <c r="EC1190" s="129"/>
      <c r="ED1190" s="129"/>
      <c r="EE1190" s="129"/>
      <c r="EF1190" s="129"/>
      <c r="EG1190" s="129"/>
      <c r="EH1190" s="129"/>
      <c r="EI1190" s="129"/>
      <c r="EJ1190" s="129"/>
      <c r="EK1190" s="129"/>
      <c r="EL1190" s="129"/>
      <c r="EM1190" s="129"/>
      <c r="EN1190" s="129"/>
      <c r="EO1190" s="129"/>
      <c r="EP1190" s="129"/>
      <c r="EQ1190" s="129"/>
      <c r="ER1190" s="129"/>
      <c r="ES1190" s="129"/>
      <c r="ET1190" s="129"/>
      <c r="EU1190" s="129"/>
      <c r="EV1190" s="129"/>
      <c r="EW1190" s="129"/>
    </row>
    <row r="1191" spans="1:153" ht="19.5" customHeight="1">
      <c r="A1191" s="133" t="s">
        <v>111</v>
      </c>
      <c r="B1191" s="126"/>
      <c r="C1191" s="126"/>
      <c r="D1191" s="126"/>
      <c r="E1191" s="126"/>
      <c r="F1191" s="137"/>
      <c r="G1191" s="126"/>
      <c r="H1191" s="126"/>
      <c r="I1191" s="126"/>
      <c r="J1191" s="126"/>
      <c r="K1191" s="126"/>
      <c r="L1191" s="126"/>
      <c r="M1191" s="126"/>
      <c r="N1191" s="126"/>
      <c r="O1191" s="126"/>
      <c r="P1191" s="126"/>
      <c r="Q1191" s="126"/>
      <c r="R1191" s="310" t="s">
        <v>3467</v>
      </c>
      <c r="S1191" s="310"/>
      <c r="T1191" s="311"/>
      <c r="U1191" s="294"/>
      <c r="V1191" s="312"/>
      <c r="W1191" s="313"/>
      <c r="X1191" s="313"/>
      <c r="Y1191" s="313"/>
      <c r="Z1191" s="313"/>
      <c r="AA1191" s="313"/>
      <c r="AB1191" s="313"/>
      <c r="AC1191" s="313"/>
      <c r="AD1191" s="313"/>
      <c r="AE1191" s="313"/>
      <c r="AF1191" s="314"/>
      <c r="AG1191" s="122"/>
      <c r="AH1191" s="115" t="s">
        <v>0</v>
      </c>
      <c r="AI1191" s="307"/>
      <c r="AJ1191" s="308"/>
      <c r="AK1191" s="308"/>
      <c r="AL1191" s="308"/>
      <c r="AM1191" s="308"/>
      <c r="AN1191" s="308"/>
      <c r="AO1191" s="308"/>
      <c r="AP1191" s="308"/>
      <c r="AQ1191" s="308"/>
      <c r="AR1191" s="308"/>
      <c r="AS1191" s="308"/>
      <c r="AT1191" s="308"/>
      <c r="AU1191" s="308"/>
      <c r="AV1191" s="327"/>
      <c r="AW1191" s="295"/>
      <c r="AX1191" s="312"/>
      <c r="AY1191" s="313"/>
      <c r="AZ1191" s="313"/>
      <c r="BA1191" s="313"/>
      <c r="BB1191" s="313"/>
      <c r="BC1191" s="313"/>
      <c r="BD1191" s="313"/>
      <c r="BE1191" s="313"/>
      <c r="BF1191" s="313"/>
      <c r="BG1191" s="313"/>
      <c r="BH1191" s="314"/>
      <c r="BI1191" s="122"/>
      <c r="BJ1191" s="115" t="s">
        <v>2</v>
      </c>
      <c r="BK1191" s="200"/>
      <c r="BL1191" s="130" t="str">
        <f>IF(BM1191&lt;&gt;"","●","")</f>
        <v/>
      </c>
      <c r="BM1191" s="132" t="str">
        <f>IF(OR(AND(OR(V1191=0,V1191=""),AX1191&gt;0),AND(V1191&gt;0,OR(AX1191=0,AX1191=""))),"「レセプト件数」、「算定回数」のいずれかが「0」か「空白」となっていますが、それ以外が1以上となっています。正しいレセプト件数・算定回数をご記入ください。",IF(OR(V1191&gt;AX1191),"「算定回数」が「レセプト件数」よりも小さくなっています。算定レセプトにおける算定回数をご記入ください。",""))</f>
        <v/>
      </c>
      <c r="BN1191" s="129"/>
      <c r="BO1191" s="129"/>
      <c r="BP1191" s="129"/>
      <c r="BQ1191" s="129"/>
      <c r="BR1191" s="129"/>
      <c r="BS1191" s="129"/>
      <c r="BT1191" s="129"/>
      <c r="BU1191" s="129"/>
      <c r="BV1191" s="129"/>
      <c r="BW1191" s="129"/>
      <c r="BX1191" s="129"/>
      <c r="BY1191" s="129"/>
      <c r="BZ1191" s="129"/>
      <c r="CA1191" s="129"/>
      <c r="CB1191" s="129"/>
      <c r="CC1191" s="129"/>
      <c r="CD1191" s="129"/>
      <c r="CE1191" s="129"/>
      <c r="CF1191" s="129"/>
      <c r="CG1191" s="129"/>
      <c r="CH1191" s="129"/>
      <c r="CI1191" s="129"/>
      <c r="CJ1191" s="129"/>
      <c r="CK1191" s="129"/>
      <c r="CL1191" s="129"/>
      <c r="CM1191" s="129"/>
      <c r="CN1191" s="129"/>
      <c r="CO1191" s="129"/>
      <c r="CP1191" s="129"/>
      <c r="CQ1191" s="129"/>
      <c r="CR1191" s="129"/>
      <c r="CS1191" s="129"/>
      <c r="CT1191" s="129"/>
      <c r="CU1191" s="129"/>
      <c r="CV1191" s="131"/>
      <c r="CW1191" s="131"/>
      <c r="CX1191" s="131"/>
      <c r="CY1191" s="129"/>
      <c r="CZ1191" s="129"/>
      <c r="DA1191" s="129"/>
      <c r="DB1191" s="129"/>
      <c r="DC1191" s="129"/>
      <c r="DD1191" s="129"/>
      <c r="DE1191" s="129"/>
      <c r="DF1191" s="129"/>
      <c r="DG1191" s="129"/>
      <c r="DH1191" s="129"/>
      <c r="DI1191" s="129"/>
      <c r="DJ1191" s="129"/>
      <c r="DK1191" s="129"/>
      <c r="DL1191" s="129"/>
      <c r="DM1191" s="129"/>
      <c r="DN1191" s="129"/>
      <c r="DO1191" s="129"/>
      <c r="DP1191" s="129"/>
      <c r="DQ1191" s="129"/>
      <c r="DR1191" s="129"/>
      <c r="DS1191" s="129"/>
      <c r="DT1191" s="129"/>
      <c r="DU1191" s="129"/>
      <c r="DV1191" s="129"/>
      <c r="DW1191" s="129"/>
      <c r="DX1191" s="129"/>
      <c r="DY1191" s="129"/>
      <c r="DZ1191" s="129"/>
      <c r="EA1191" s="129"/>
      <c r="EB1191" s="129"/>
      <c r="EC1191" s="129"/>
      <c r="ED1191" s="129"/>
      <c r="EE1191" s="129"/>
      <c r="EF1191" s="129"/>
      <c r="EG1191" s="129"/>
      <c r="EH1191" s="129"/>
      <c r="EI1191" s="129"/>
      <c r="EJ1191" s="129"/>
      <c r="EK1191" s="129"/>
      <c r="EL1191" s="129"/>
      <c r="EM1191" s="129"/>
      <c r="EN1191" s="129"/>
      <c r="EO1191" s="129"/>
      <c r="EP1191" s="129"/>
      <c r="EQ1191" s="129"/>
      <c r="ER1191" s="129"/>
      <c r="ES1191" s="129"/>
      <c r="ET1191" s="129"/>
      <c r="EU1191" s="129"/>
      <c r="EV1191" s="129"/>
      <c r="EW1191" s="129"/>
    </row>
    <row r="1192" spans="1:153" ht="2.25" customHeight="1" thickBot="1">
      <c r="A1192" s="37"/>
      <c r="B1192" s="127"/>
      <c r="C1192" s="127"/>
      <c r="D1192" s="127"/>
      <c r="E1192" s="127"/>
      <c r="F1192" s="134"/>
      <c r="G1192" s="127"/>
      <c r="H1192" s="127"/>
      <c r="I1192" s="127"/>
      <c r="J1192" s="127"/>
      <c r="K1192" s="127"/>
      <c r="L1192" s="127"/>
      <c r="M1192" s="127"/>
      <c r="N1192" s="127"/>
      <c r="O1192" s="127"/>
      <c r="P1192" s="127"/>
      <c r="Q1192" s="127"/>
      <c r="R1192" s="127"/>
      <c r="S1192" s="127"/>
      <c r="T1192" s="128"/>
      <c r="U1192" s="299"/>
      <c r="V1192" s="298"/>
      <c r="W1192" s="298"/>
      <c r="X1192" s="298"/>
      <c r="Y1192" s="298"/>
      <c r="Z1192" s="298"/>
      <c r="AA1192" s="298"/>
      <c r="AB1192" s="298"/>
      <c r="AC1192" s="298"/>
      <c r="AD1192" s="298"/>
      <c r="AE1192" s="298"/>
      <c r="AF1192" s="298"/>
      <c r="AG1192" s="121"/>
      <c r="AH1192" s="116"/>
      <c r="AI1192" s="307"/>
      <c r="AJ1192" s="308"/>
      <c r="AK1192" s="308"/>
      <c r="AL1192" s="308"/>
      <c r="AM1192" s="308"/>
      <c r="AN1192" s="308"/>
      <c r="AO1192" s="308"/>
      <c r="AP1192" s="308"/>
      <c r="AQ1192" s="308"/>
      <c r="AR1192" s="308"/>
      <c r="AS1192" s="308"/>
      <c r="AT1192" s="308"/>
      <c r="AU1192" s="308"/>
      <c r="AV1192" s="327"/>
      <c r="AW1192" s="298"/>
      <c r="AX1192" s="298"/>
      <c r="AY1192" s="298"/>
      <c r="AZ1192" s="298"/>
      <c r="BA1192" s="298"/>
      <c r="BB1192" s="298"/>
      <c r="BC1192" s="298"/>
      <c r="BD1192" s="298"/>
      <c r="BE1192" s="298"/>
      <c r="BF1192" s="298"/>
      <c r="BG1192" s="298"/>
      <c r="BH1192" s="298"/>
      <c r="BI1192" s="121"/>
      <c r="BJ1192" s="116"/>
      <c r="BK1192" s="200"/>
      <c r="BL1192" s="129"/>
      <c r="BM1192" s="160"/>
      <c r="BN1192" s="129"/>
      <c r="BO1192" s="129"/>
      <c r="BP1192" s="129"/>
      <c r="BQ1192" s="129"/>
      <c r="BR1192" s="129"/>
      <c r="BS1192" s="129"/>
      <c r="BT1192" s="129"/>
      <c r="BU1192" s="129"/>
      <c r="BV1192" s="129"/>
      <c r="BW1192" s="129"/>
      <c r="BX1192" s="129"/>
      <c r="BY1192" s="129"/>
      <c r="BZ1192" s="129"/>
      <c r="CA1192" s="129"/>
      <c r="CB1192" s="129"/>
      <c r="CC1192" s="129"/>
      <c r="CD1192" s="129"/>
      <c r="CE1192" s="129"/>
      <c r="CF1192" s="129"/>
      <c r="CG1192" s="129"/>
      <c r="CH1192" s="129"/>
      <c r="CI1192" s="129"/>
      <c r="CJ1192" s="129"/>
      <c r="CK1192" s="129"/>
      <c r="CL1192" s="129"/>
      <c r="CM1192" s="129"/>
      <c r="CN1192" s="129"/>
      <c r="CO1192" s="129"/>
      <c r="CP1192" s="129"/>
      <c r="CQ1192" s="129"/>
      <c r="CR1192" s="129"/>
      <c r="CS1192" s="129"/>
      <c r="CT1192" s="129"/>
      <c r="CU1192" s="129"/>
      <c r="CV1192" s="129"/>
      <c r="CW1192" s="129"/>
      <c r="CX1192" s="129"/>
      <c r="CY1192" s="129"/>
      <c r="CZ1192" s="129"/>
      <c r="DA1192" s="129"/>
      <c r="DB1192" s="129"/>
      <c r="DC1192" s="129"/>
      <c r="DD1192" s="129"/>
      <c r="DE1192" s="129"/>
      <c r="DF1192" s="129"/>
      <c r="DG1192" s="129"/>
      <c r="DH1192" s="129"/>
      <c r="DI1192" s="129"/>
      <c r="DJ1192" s="129"/>
      <c r="DK1192" s="129"/>
      <c r="DL1192" s="129"/>
      <c r="DM1192" s="129"/>
      <c r="DN1192" s="129"/>
      <c r="DO1192" s="129"/>
      <c r="DP1192" s="129"/>
      <c r="DQ1192" s="129"/>
      <c r="DR1192" s="129"/>
      <c r="DS1192" s="129"/>
      <c r="DT1192" s="129"/>
      <c r="DU1192" s="129"/>
      <c r="DV1192" s="129"/>
      <c r="DW1192" s="129"/>
      <c r="DX1192" s="129"/>
      <c r="DY1192" s="129"/>
      <c r="DZ1192" s="129"/>
      <c r="EA1192" s="129"/>
      <c r="EB1192" s="129"/>
      <c r="EC1192" s="129"/>
      <c r="ED1192" s="129"/>
      <c r="EE1192" s="129"/>
      <c r="EF1192" s="129"/>
      <c r="EG1192" s="129"/>
      <c r="EH1192" s="129"/>
      <c r="EI1192" s="129"/>
      <c r="EJ1192" s="129"/>
      <c r="EK1192" s="129"/>
      <c r="EL1192" s="129"/>
      <c r="EM1192" s="129"/>
      <c r="EN1192" s="129"/>
      <c r="EO1192" s="129"/>
      <c r="EP1192" s="129"/>
      <c r="EQ1192" s="129"/>
      <c r="ER1192" s="129"/>
      <c r="ES1192" s="129"/>
      <c r="ET1192" s="129"/>
      <c r="EU1192" s="129"/>
      <c r="EV1192" s="129"/>
      <c r="EW1192" s="129"/>
    </row>
    <row r="1193" spans="1:153" ht="2.25" customHeight="1">
      <c r="A1193" s="321" t="s">
        <v>131</v>
      </c>
      <c r="B1193" s="322"/>
      <c r="C1193" s="322"/>
      <c r="D1193" s="322"/>
      <c r="E1193" s="322"/>
      <c r="F1193" s="322"/>
      <c r="G1193" s="322"/>
      <c r="H1193" s="322"/>
      <c r="I1193" s="322"/>
      <c r="J1193" s="322"/>
      <c r="K1193" s="322"/>
      <c r="L1193" s="322"/>
      <c r="M1193" s="322"/>
      <c r="N1193" s="322"/>
      <c r="O1193" s="322"/>
      <c r="P1193" s="322"/>
      <c r="Q1193" s="322"/>
      <c r="R1193" s="36"/>
      <c r="S1193" s="291"/>
      <c r="T1193" s="291"/>
      <c r="U1193" s="296"/>
      <c r="V1193" s="297"/>
      <c r="W1193" s="297"/>
      <c r="X1193" s="297"/>
      <c r="Y1193" s="297"/>
      <c r="Z1193" s="297"/>
      <c r="AA1193" s="297"/>
      <c r="AB1193" s="297"/>
      <c r="AC1193" s="297"/>
      <c r="AD1193" s="297"/>
      <c r="AE1193" s="297"/>
      <c r="AF1193" s="297"/>
      <c r="AG1193" s="117"/>
      <c r="AH1193" s="114"/>
      <c r="AI1193" s="307"/>
      <c r="AJ1193" s="308"/>
      <c r="AK1193" s="308"/>
      <c r="AL1193" s="308"/>
      <c r="AM1193" s="308"/>
      <c r="AN1193" s="308"/>
      <c r="AO1193" s="308"/>
      <c r="AP1193" s="308"/>
      <c r="AQ1193" s="308"/>
      <c r="AR1193" s="308"/>
      <c r="AS1193" s="308"/>
      <c r="AT1193" s="308"/>
      <c r="AU1193" s="308"/>
      <c r="AV1193" s="327"/>
      <c r="AW1193" s="297"/>
      <c r="AX1193" s="297"/>
      <c r="AY1193" s="297"/>
      <c r="AZ1193" s="297"/>
      <c r="BA1193" s="297"/>
      <c r="BB1193" s="297"/>
      <c r="BC1193" s="297"/>
      <c r="BD1193" s="297"/>
      <c r="BE1193" s="297"/>
      <c r="BF1193" s="297"/>
      <c r="BG1193" s="297"/>
      <c r="BH1193" s="297"/>
      <c r="BI1193" s="117"/>
      <c r="BJ1193" s="114"/>
      <c r="BK1193" s="200"/>
      <c r="BL1193" s="129"/>
      <c r="BM1193" s="160"/>
      <c r="BN1193" s="129"/>
      <c r="BO1193" s="129"/>
      <c r="BP1193" s="129"/>
      <c r="BQ1193" s="129"/>
      <c r="BR1193" s="129"/>
      <c r="BS1193" s="129"/>
      <c r="BT1193" s="129"/>
      <c r="BU1193" s="129"/>
      <c r="BV1193" s="129"/>
      <c r="BW1193" s="129"/>
      <c r="BX1193" s="129"/>
      <c r="BY1193" s="129"/>
      <c r="BZ1193" s="129"/>
      <c r="CA1193" s="129"/>
      <c r="CB1193" s="129"/>
      <c r="CC1193" s="129"/>
      <c r="CD1193" s="129"/>
      <c r="CE1193" s="129"/>
      <c r="CF1193" s="129"/>
      <c r="CG1193" s="129"/>
      <c r="CH1193" s="129"/>
      <c r="CI1193" s="129"/>
      <c r="CJ1193" s="129"/>
      <c r="CK1193" s="129"/>
      <c r="CL1193" s="129"/>
      <c r="CM1193" s="129"/>
      <c r="CN1193" s="129"/>
      <c r="CO1193" s="129"/>
      <c r="CP1193" s="129"/>
      <c r="CQ1193" s="129"/>
      <c r="CR1193" s="129"/>
      <c r="CS1193" s="129"/>
      <c r="CT1193" s="129"/>
      <c r="CU1193" s="129"/>
      <c r="CV1193" s="129"/>
      <c r="CW1193" s="129"/>
      <c r="CX1193" s="129"/>
      <c r="CY1193" s="129"/>
      <c r="CZ1193" s="129"/>
      <c r="DA1193" s="129"/>
      <c r="DB1193" s="129"/>
      <c r="DC1193" s="129"/>
      <c r="DD1193" s="129"/>
      <c r="DE1193" s="129"/>
      <c r="DF1193" s="129"/>
      <c r="DG1193" s="129"/>
      <c r="DH1193" s="129"/>
      <c r="DI1193" s="129"/>
      <c r="DJ1193" s="129"/>
      <c r="DK1193" s="129"/>
      <c r="DL1193" s="129"/>
      <c r="DM1193" s="129"/>
      <c r="DN1193" s="129"/>
      <c r="DO1193" s="129"/>
      <c r="DP1193" s="129"/>
      <c r="DQ1193" s="129"/>
      <c r="DR1193" s="129"/>
      <c r="DS1193" s="129"/>
      <c r="DT1193" s="129"/>
      <c r="DU1193" s="129"/>
      <c r="DV1193" s="129"/>
      <c r="DW1193" s="129"/>
      <c r="DX1193" s="129"/>
      <c r="DY1193" s="129"/>
      <c r="DZ1193" s="129"/>
      <c r="EA1193" s="129"/>
      <c r="EB1193" s="129"/>
      <c r="EC1193" s="129"/>
      <c r="ED1193" s="129"/>
      <c r="EE1193" s="129"/>
      <c r="EF1193" s="129"/>
      <c r="EG1193" s="129"/>
      <c r="EH1193" s="129"/>
      <c r="EI1193" s="129"/>
      <c r="EJ1193" s="129"/>
      <c r="EK1193" s="129"/>
      <c r="EL1193" s="129"/>
      <c r="EM1193" s="129"/>
      <c r="EN1193" s="129"/>
      <c r="EO1193" s="129"/>
      <c r="EP1193" s="129"/>
      <c r="EQ1193" s="129"/>
      <c r="ER1193" s="129"/>
      <c r="ES1193" s="129"/>
      <c r="ET1193" s="129"/>
      <c r="EU1193" s="129"/>
      <c r="EV1193" s="129"/>
      <c r="EW1193" s="129"/>
    </row>
    <row r="1194" spans="1:153" ht="19.5" customHeight="1">
      <c r="A1194" s="323"/>
      <c r="B1194" s="324"/>
      <c r="C1194" s="324"/>
      <c r="D1194" s="324"/>
      <c r="E1194" s="324"/>
      <c r="F1194" s="324"/>
      <c r="G1194" s="324"/>
      <c r="H1194" s="324"/>
      <c r="I1194" s="324"/>
      <c r="J1194" s="324"/>
      <c r="K1194" s="324"/>
      <c r="L1194" s="324"/>
      <c r="M1194" s="324"/>
      <c r="N1194" s="324"/>
      <c r="O1194" s="324"/>
      <c r="P1194" s="324"/>
      <c r="Q1194" s="324"/>
      <c r="R1194" s="310" t="s">
        <v>3468</v>
      </c>
      <c r="S1194" s="310"/>
      <c r="T1194" s="311"/>
      <c r="U1194" s="294"/>
      <c r="V1194" s="312"/>
      <c r="W1194" s="313"/>
      <c r="X1194" s="313"/>
      <c r="Y1194" s="313"/>
      <c r="Z1194" s="313"/>
      <c r="AA1194" s="313"/>
      <c r="AB1194" s="313"/>
      <c r="AC1194" s="313"/>
      <c r="AD1194" s="313"/>
      <c r="AE1194" s="313"/>
      <c r="AF1194" s="314"/>
      <c r="AG1194" s="122"/>
      <c r="AH1194" s="115" t="s">
        <v>0</v>
      </c>
      <c r="AI1194" s="307"/>
      <c r="AJ1194" s="308"/>
      <c r="AK1194" s="308"/>
      <c r="AL1194" s="308"/>
      <c r="AM1194" s="308"/>
      <c r="AN1194" s="308"/>
      <c r="AO1194" s="308"/>
      <c r="AP1194" s="308"/>
      <c r="AQ1194" s="308"/>
      <c r="AR1194" s="308"/>
      <c r="AS1194" s="308"/>
      <c r="AT1194" s="308"/>
      <c r="AU1194" s="308"/>
      <c r="AV1194" s="327"/>
      <c r="AW1194" s="295"/>
      <c r="AX1194" s="312"/>
      <c r="AY1194" s="313"/>
      <c r="AZ1194" s="313"/>
      <c r="BA1194" s="313"/>
      <c r="BB1194" s="313"/>
      <c r="BC1194" s="313"/>
      <c r="BD1194" s="313"/>
      <c r="BE1194" s="313"/>
      <c r="BF1194" s="313"/>
      <c r="BG1194" s="313"/>
      <c r="BH1194" s="314"/>
      <c r="BI1194" s="122"/>
      <c r="BJ1194" s="115" t="s">
        <v>2</v>
      </c>
      <c r="BK1194" s="200"/>
      <c r="BL1194" s="130" t="str">
        <f>IF(BM1194&lt;&gt;"","●","")</f>
        <v/>
      </c>
      <c r="BM1194" s="132" t="str">
        <f>IF(OR(AND(OR(V1194=0,V1194=""),AX1194&gt;0),AND(V1194&gt;0,OR(AX1194=0,AX1194=""))),"「レセプト件数」、「算定回数」のいずれかが「0」か「空白」となっていますが、それ以外が1以上となっています。正しいレセプト件数・算定回数をご記入ください。",IF(OR(V1194&gt;AX1194),"「算定回数」が「レセプト件数」よりも小さくなっています。算定レセプトにおける算定回数をご記入ください。",IF(AND(V1194+AX1194&gt;0,SUM(AJ294:AT300)+SUM(AX294:BH300)=0),"当該項目の「レセプト件数」、「算定回数」のいずれかが1以上となっていますが、加算を算定する入院料の「レセプト件数」、「算定回数」が「0」か「空白」となっています。正しいレセプト件数・算定回数をご記入ください。","")))</f>
        <v/>
      </c>
      <c r="BN1194" s="129"/>
      <c r="BO1194" s="129"/>
      <c r="BP1194" s="129"/>
      <c r="BQ1194" s="129"/>
      <c r="BR1194" s="129"/>
      <c r="BS1194" s="129"/>
      <c r="BT1194" s="129"/>
      <c r="BU1194" s="129"/>
      <c r="BV1194" s="129"/>
      <c r="BW1194" s="129"/>
      <c r="BX1194" s="129"/>
      <c r="BY1194" s="129"/>
      <c r="BZ1194" s="129"/>
      <c r="CA1194" s="129"/>
      <c r="CB1194" s="129"/>
      <c r="CC1194" s="129"/>
      <c r="CD1194" s="129"/>
      <c r="CE1194" s="129"/>
      <c r="CF1194" s="129"/>
      <c r="CG1194" s="129"/>
      <c r="CH1194" s="129"/>
      <c r="CI1194" s="129"/>
      <c r="CJ1194" s="129"/>
      <c r="CK1194" s="129"/>
      <c r="CL1194" s="129"/>
      <c r="CM1194" s="129"/>
      <c r="CN1194" s="129"/>
      <c r="CO1194" s="129"/>
      <c r="CP1194" s="129"/>
      <c r="CQ1194" s="129"/>
      <c r="CR1194" s="129"/>
      <c r="CS1194" s="129"/>
      <c r="CT1194" s="129"/>
      <c r="CU1194" s="129"/>
      <c r="CV1194" s="131"/>
      <c r="CW1194" s="131"/>
      <c r="CX1194" s="131"/>
      <c r="CY1194" s="129"/>
      <c r="CZ1194" s="129"/>
      <c r="DA1194" s="129"/>
      <c r="DB1194" s="129"/>
      <c r="DC1194" s="129"/>
      <c r="DD1194" s="129"/>
      <c r="DE1194" s="129"/>
      <c r="DF1194" s="129"/>
      <c r="DG1194" s="129"/>
      <c r="DH1194" s="129"/>
      <c r="DI1194" s="129"/>
      <c r="DJ1194" s="129"/>
      <c r="DK1194" s="129"/>
      <c r="DL1194" s="129"/>
      <c r="DM1194" s="129"/>
      <c r="DN1194" s="129"/>
      <c r="DO1194" s="129"/>
      <c r="DP1194" s="129"/>
      <c r="DQ1194" s="129"/>
      <c r="DR1194" s="129"/>
      <c r="DS1194" s="129"/>
      <c r="DT1194" s="129"/>
      <c r="DU1194" s="129"/>
      <c r="DV1194" s="129"/>
      <c r="DW1194" s="129"/>
      <c r="DX1194" s="129"/>
      <c r="DY1194" s="129"/>
      <c r="DZ1194" s="129"/>
      <c r="EA1194" s="129"/>
      <c r="EB1194" s="129"/>
      <c r="EC1194" s="129"/>
      <c r="ED1194" s="129"/>
      <c r="EE1194" s="129"/>
      <c r="EF1194" s="129"/>
      <c r="EG1194" s="129"/>
      <c r="EH1194" s="129"/>
      <c r="EI1194" s="129"/>
      <c r="EJ1194" s="129"/>
      <c r="EK1194" s="129"/>
      <c r="EL1194" s="129"/>
      <c r="EM1194" s="129"/>
      <c r="EN1194" s="129"/>
      <c r="EO1194" s="129"/>
      <c r="EP1194" s="129"/>
      <c r="EQ1194" s="129"/>
      <c r="ER1194" s="129"/>
      <c r="ES1194" s="129"/>
      <c r="ET1194" s="129"/>
      <c r="EU1194" s="129"/>
      <c r="EV1194" s="129"/>
      <c r="EW1194" s="129"/>
    </row>
    <row r="1195" spans="1:153" ht="2.25" customHeight="1" thickBot="1">
      <c r="A1195" s="325"/>
      <c r="B1195" s="326"/>
      <c r="C1195" s="326"/>
      <c r="D1195" s="326"/>
      <c r="E1195" s="326"/>
      <c r="F1195" s="326"/>
      <c r="G1195" s="326"/>
      <c r="H1195" s="326"/>
      <c r="I1195" s="326"/>
      <c r="J1195" s="326"/>
      <c r="K1195" s="326"/>
      <c r="L1195" s="326"/>
      <c r="M1195" s="326"/>
      <c r="N1195" s="326"/>
      <c r="O1195" s="326"/>
      <c r="P1195" s="326"/>
      <c r="Q1195" s="326"/>
      <c r="R1195" s="127"/>
      <c r="S1195" s="126"/>
      <c r="T1195" s="126"/>
      <c r="U1195" s="299"/>
      <c r="V1195" s="298"/>
      <c r="W1195" s="298"/>
      <c r="X1195" s="298"/>
      <c r="Y1195" s="298"/>
      <c r="Z1195" s="298"/>
      <c r="AA1195" s="298"/>
      <c r="AB1195" s="298"/>
      <c r="AC1195" s="298"/>
      <c r="AD1195" s="298"/>
      <c r="AE1195" s="298"/>
      <c r="AF1195" s="298"/>
      <c r="AG1195" s="121"/>
      <c r="AH1195" s="116"/>
      <c r="AI1195" s="307"/>
      <c r="AJ1195" s="308"/>
      <c r="AK1195" s="308"/>
      <c r="AL1195" s="308"/>
      <c r="AM1195" s="308"/>
      <c r="AN1195" s="308"/>
      <c r="AO1195" s="308"/>
      <c r="AP1195" s="308"/>
      <c r="AQ1195" s="308"/>
      <c r="AR1195" s="308"/>
      <c r="AS1195" s="308"/>
      <c r="AT1195" s="308"/>
      <c r="AU1195" s="308"/>
      <c r="AV1195" s="327"/>
      <c r="AW1195" s="298"/>
      <c r="AX1195" s="298"/>
      <c r="AY1195" s="298"/>
      <c r="AZ1195" s="298"/>
      <c r="BA1195" s="298"/>
      <c r="BB1195" s="298"/>
      <c r="BC1195" s="298"/>
      <c r="BD1195" s="298"/>
      <c r="BE1195" s="298"/>
      <c r="BF1195" s="298"/>
      <c r="BG1195" s="298"/>
      <c r="BH1195" s="298"/>
      <c r="BI1195" s="121"/>
      <c r="BJ1195" s="116"/>
      <c r="BK1195" s="200"/>
      <c r="BL1195" s="129"/>
      <c r="BM1195" s="160"/>
      <c r="BN1195" s="129"/>
      <c r="BO1195" s="129"/>
      <c r="BP1195" s="129"/>
      <c r="BQ1195" s="129"/>
      <c r="BR1195" s="129"/>
      <c r="BS1195" s="129"/>
      <c r="BT1195" s="129"/>
      <c r="BU1195" s="129"/>
      <c r="BV1195" s="129"/>
      <c r="BW1195" s="129"/>
      <c r="BX1195" s="129"/>
      <c r="BY1195" s="129"/>
      <c r="BZ1195" s="129"/>
      <c r="CA1195" s="129"/>
      <c r="CB1195" s="129"/>
      <c r="CC1195" s="129"/>
      <c r="CD1195" s="129"/>
      <c r="CE1195" s="129"/>
      <c r="CF1195" s="129"/>
      <c r="CG1195" s="129"/>
      <c r="CH1195" s="129"/>
      <c r="CI1195" s="129"/>
      <c r="CJ1195" s="129"/>
      <c r="CK1195" s="129"/>
      <c r="CL1195" s="129"/>
      <c r="CM1195" s="129"/>
      <c r="CN1195" s="129"/>
      <c r="CO1195" s="129"/>
      <c r="CP1195" s="129"/>
      <c r="CQ1195" s="129"/>
      <c r="CR1195" s="129"/>
      <c r="CS1195" s="129"/>
      <c r="CT1195" s="129"/>
      <c r="CU1195" s="129"/>
      <c r="CV1195" s="129"/>
      <c r="CW1195" s="129"/>
      <c r="CX1195" s="129"/>
      <c r="CY1195" s="129"/>
      <c r="CZ1195" s="129"/>
      <c r="DA1195" s="129"/>
      <c r="DB1195" s="129"/>
      <c r="DC1195" s="129"/>
      <c r="DD1195" s="129"/>
      <c r="DE1195" s="129"/>
      <c r="DF1195" s="129"/>
      <c r="DG1195" s="129"/>
      <c r="DH1195" s="129"/>
      <c r="DI1195" s="129"/>
      <c r="DJ1195" s="129"/>
      <c r="DK1195" s="129"/>
      <c r="DL1195" s="129"/>
      <c r="DM1195" s="129"/>
      <c r="DN1195" s="129"/>
      <c r="DO1195" s="129"/>
      <c r="DP1195" s="129"/>
      <c r="DQ1195" s="129"/>
      <c r="DR1195" s="129"/>
      <c r="DS1195" s="129"/>
      <c r="DT1195" s="129"/>
      <c r="DU1195" s="129"/>
      <c r="DV1195" s="129"/>
      <c r="DW1195" s="129"/>
      <c r="DX1195" s="129"/>
      <c r="DY1195" s="129"/>
      <c r="DZ1195" s="129"/>
      <c r="EA1195" s="129"/>
      <c r="EB1195" s="129"/>
      <c r="EC1195" s="129"/>
      <c r="ED1195" s="129"/>
      <c r="EE1195" s="129"/>
      <c r="EF1195" s="129"/>
      <c r="EG1195" s="129"/>
      <c r="EH1195" s="129"/>
      <c r="EI1195" s="129"/>
      <c r="EJ1195" s="129"/>
      <c r="EK1195" s="129"/>
      <c r="EL1195" s="129"/>
      <c r="EM1195" s="129"/>
      <c r="EN1195" s="129"/>
      <c r="EO1195" s="129"/>
      <c r="EP1195" s="129"/>
      <c r="EQ1195" s="129"/>
      <c r="ER1195" s="129"/>
      <c r="ES1195" s="129"/>
      <c r="ET1195" s="129"/>
      <c r="EU1195" s="129"/>
      <c r="EV1195" s="129"/>
      <c r="EW1195" s="129"/>
    </row>
    <row r="1196" spans="1:153" ht="2.25" customHeight="1">
      <c r="A1196" s="321" t="s">
        <v>1125</v>
      </c>
      <c r="B1196" s="322"/>
      <c r="C1196" s="322"/>
      <c r="D1196" s="322"/>
      <c r="E1196" s="322"/>
      <c r="F1196" s="322"/>
      <c r="G1196" s="322"/>
      <c r="H1196" s="322"/>
      <c r="I1196" s="322"/>
      <c r="J1196" s="322"/>
      <c r="K1196" s="322"/>
      <c r="L1196" s="322"/>
      <c r="M1196" s="322"/>
      <c r="N1196" s="322"/>
      <c r="O1196" s="322"/>
      <c r="P1196" s="322"/>
      <c r="Q1196" s="322"/>
      <c r="R1196" s="36"/>
      <c r="S1196" s="291"/>
      <c r="T1196" s="291"/>
      <c r="U1196" s="296"/>
      <c r="V1196" s="297"/>
      <c r="W1196" s="297"/>
      <c r="X1196" s="297"/>
      <c r="Y1196" s="297"/>
      <c r="Z1196" s="297"/>
      <c r="AA1196" s="297"/>
      <c r="AB1196" s="297"/>
      <c r="AC1196" s="297"/>
      <c r="AD1196" s="297"/>
      <c r="AE1196" s="297"/>
      <c r="AF1196" s="297"/>
      <c r="AG1196" s="117"/>
      <c r="AH1196" s="114"/>
      <c r="AI1196" s="307"/>
      <c r="AJ1196" s="308"/>
      <c r="AK1196" s="308"/>
      <c r="AL1196" s="308"/>
      <c r="AM1196" s="308"/>
      <c r="AN1196" s="308"/>
      <c r="AO1196" s="308"/>
      <c r="AP1196" s="308"/>
      <c r="AQ1196" s="308"/>
      <c r="AR1196" s="308"/>
      <c r="AS1196" s="308"/>
      <c r="AT1196" s="308"/>
      <c r="AU1196" s="308"/>
      <c r="AV1196" s="327"/>
      <c r="AW1196" s="297"/>
      <c r="AX1196" s="297"/>
      <c r="AY1196" s="297"/>
      <c r="AZ1196" s="297"/>
      <c r="BA1196" s="297"/>
      <c r="BB1196" s="297"/>
      <c r="BC1196" s="297"/>
      <c r="BD1196" s="297"/>
      <c r="BE1196" s="297"/>
      <c r="BF1196" s="297"/>
      <c r="BG1196" s="297"/>
      <c r="BH1196" s="297"/>
      <c r="BI1196" s="117"/>
      <c r="BJ1196" s="114"/>
      <c r="BK1196" s="200"/>
      <c r="BL1196" s="129"/>
      <c r="BM1196" s="160"/>
      <c r="BN1196" s="129"/>
      <c r="BO1196" s="129"/>
      <c r="BP1196" s="129"/>
      <c r="BQ1196" s="129"/>
      <c r="BR1196" s="129"/>
      <c r="BS1196" s="129"/>
      <c r="BT1196" s="129"/>
      <c r="BU1196" s="129"/>
      <c r="BV1196" s="129"/>
      <c r="BW1196" s="129"/>
      <c r="BX1196" s="129"/>
      <c r="BY1196" s="129"/>
      <c r="BZ1196" s="129"/>
      <c r="CA1196" s="129"/>
      <c r="CB1196" s="129"/>
      <c r="CC1196" s="129"/>
      <c r="CD1196" s="129"/>
      <c r="CE1196" s="129"/>
      <c r="CF1196" s="129"/>
      <c r="CG1196" s="129"/>
      <c r="CH1196" s="129"/>
      <c r="CI1196" s="129"/>
      <c r="CJ1196" s="129"/>
      <c r="CK1196" s="129"/>
      <c r="CL1196" s="129"/>
      <c r="CM1196" s="129"/>
      <c r="CN1196" s="129"/>
      <c r="CO1196" s="129"/>
      <c r="CP1196" s="129"/>
      <c r="CQ1196" s="129"/>
      <c r="CR1196" s="129"/>
      <c r="CS1196" s="129"/>
      <c r="CT1196" s="129"/>
      <c r="CU1196" s="129"/>
      <c r="CV1196" s="129"/>
      <c r="CW1196" s="129"/>
      <c r="CX1196" s="129"/>
      <c r="CY1196" s="129"/>
      <c r="CZ1196" s="129"/>
      <c r="DA1196" s="129"/>
      <c r="DB1196" s="129"/>
      <c r="DC1196" s="129"/>
      <c r="DD1196" s="129"/>
      <c r="DE1196" s="129"/>
      <c r="DF1196" s="129"/>
      <c r="DG1196" s="129"/>
      <c r="DH1196" s="129"/>
      <c r="DI1196" s="129"/>
      <c r="DJ1196" s="129"/>
      <c r="DK1196" s="129"/>
      <c r="DL1196" s="129"/>
      <c r="DM1196" s="129"/>
      <c r="DN1196" s="129"/>
      <c r="DO1196" s="129"/>
      <c r="DP1196" s="129"/>
      <c r="DQ1196" s="129"/>
      <c r="DR1196" s="129"/>
      <c r="DS1196" s="129"/>
      <c r="DT1196" s="129"/>
      <c r="DU1196" s="129"/>
      <c r="DV1196" s="129"/>
      <c r="DW1196" s="129"/>
      <c r="DX1196" s="129"/>
      <c r="DY1196" s="129"/>
      <c r="DZ1196" s="129"/>
      <c r="EA1196" s="129"/>
      <c r="EB1196" s="129"/>
      <c r="EC1196" s="129"/>
      <c r="ED1196" s="129"/>
      <c r="EE1196" s="129"/>
      <c r="EF1196" s="129"/>
      <c r="EG1196" s="129"/>
      <c r="EH1196" s="129"/>
      <c r="EI1196" s="129"/>
      <c r="EJ1196" s="129"/>
      <c r="EK1196" s="129"/>
      <c r="EL1196" s="129"/>
      <c r="EM1196" s="129"/>
      <c r="EN1196" s="129"/>
      <c r="EO1196" s="129"/>
      <c r="EP1196" s="129"/>
      <c r="EQ1196" s="129"/>
      <c r="ER1196" s="129"/>
      <c r="ES1196" s="129"/>
      <c r="ET1196" s="129"/>
      <c r="EU1196" s="129"/>
      <c r="EV1196" s="129"/>
      <c r="EW1196" s="129"/>
    </row>
    <row r="1197" spans="1:153" ht="19.5" customHeight="1">
      <c r="A1197" s="323"/>
      <c r="B1197" s="324"/>
      <c r="C1197" s="324"/>
      <c r="D1197" s="324"/>
      <c r="E1197" s="324"/>
      <c r="F1197" s="324"/>
      <c r="G1197" s="324"/>
      <c r="H1197" s="324"/>
      <c r="I1197" s="324"/>
      <c r="J1197" s="324"/>
      <c r="K1197" s="324"/>
      <c r="L1197" s="324"/>
      <c r="M1197" s="324"/>
      <c r="N1197" s="324"/>
      <c r="O1197" s="324"/>
      <c r="P1197" s="324"/>
      <c r="Q1197" s="324"/>
      <c r="R1197" s="310" t="s">
        <v>3469</v>
      </c>
      <c r="S1197" s="310"/>
      <c r="T1197" s="311"/>
      <c r="U1197" s="294"/>
      <c r="V1197" s="312"/>
      <c r="W1197" s="313"/>
      <c r="X1197" s="313"/>
      <c r="Y1197" s="313"/>
      <c r="Z1197" s="313"/>
      <c r="AA1197" s="313"/>
      <c r="AB1197" s="313"/>
      <c r="AC1197" s="313"/>
      <c r="AD1197" s="313"/>
      <c r="AE1197" s="313"/>
      <c r="AF1197" s="314"/>
      <c r="AG1197" s="122"/>
      <c r="AH1197" s="115" t="s">
        <v>0</v>
      </c>
      <c r="AI1197" s="307"/>
      <c r="AJ1197" s="308"/>
      <c r="AK1197" s="308"/>
      <c r="AL1197" s="308"/>
      <c r="AM1197" s="308"/>
      <c r="AN1197" s="308"/>
      <c r="AO1197" s="308"/>
      <c r="AP1197" s="308"/>
      <c r="AQ1197" s="308"/>
      <c r="AR1197" s="308"/>
      <c r="AS1197" s="308"/>
      <c r="AT1197" s="308"/>
      <c r="AU1197" s="308"/>
      <c r="AV1197" s="327"/>
      <c r="AW1197" s="295"/>
      <c r="AX1197" s="312"/>
      <c r="AY1197" s="313"/>
      <c r="AZ1197" s="313"/>
      <c r="BA1197" s="313"/>
      <c r="BB1197" s="313"/>
      <c r="BC1197" s="313"/>
      <c r="BD1197" s="313"/>
      <c r="BE1197" s="313"/>
      <c r="BF1197" s="313"/>
      <c r="BG1197" s="313"/>
      <c r="BH1197" s="314"/>
      <c r="BI1197" s="122"/>
      <c r="BJ1197" s="115" t="s">
        <v>2</v>
      </c>
      <c r="BK1197" s="200"/>
      <c r="BL1197" s="130" t="str">
        <f>IF(BM1197&lt;&gt;"","●","")</f>
        <v/>
      </c>
      <c r="BM1197" s="132" t="str">
        <f>IF(OR(AND(OR(V1197=0,V1197=""),AX1197&gt;0),AND(V1197&gt;0,OR(AX1197=0,AX1197=""))),"「レセプト件数」、「算定回数」のいずれかが「0」か「空白」となっていますが、それ以外が1以上となっています。正しいレセプト件数・算定回数をご記入ください。",IF(OR(V1197&gt;AX1197),"「算定回数」が「レセプト件数」よりも小さくなっています。算定レセプトにおける算定回数をご記入ください。",IF(AND(V1197+AX1197&gt;0,SUM(AJ294:AT300)+SUM(AX294:BH300)=0),"当該項目の「レセプト件数」、「算定回数」のいずれかが1以上となっていますが、加算を算定する入院料の「レセプト件数」、「算定回数」が「0」か「空白」となっています。正しいレセプト件数・算定回数をご記入ください。","")))</f>
        <v/>
      </c>
      <c r="BN1197" s="129"/>
      <c r="BO1197" s="129"/>
      <c r="BP1197" s="129"/>
      <c r="BQ1197" s="129"/>
      <c r="BR1197" s="129"/>
      <c r="BS1197" s="129"/>
      <c r="BT1197" s="129"/>
      <c r="BU1197" s="129"/>
      <c r="BV1197" s="129"/>
      <c r="BW1197" s="129"/>
      <c r="BX1197" s="129"/>
      <c r="BY1197" s="129"/>
      <c r="BZ1197" s="129"/>
      <c r="CA1197" s="129"/>
      <c r="CB1197" s="129"/>
      <c r="CC1197" s="129"/>
      <c r="CD1197" s="129"/>
      <c r="CE1197" s="129"/>
      <c r="CF1197" s="129"/>
      <c r="CG1197" s="129"/>
      <c r="CH1197" s="129"/>
      <c r="CI1197" s="129"/>
      <c r="CJ1197" s="129"/>
      <c r="CK1197" s="129"/>
      <c r="CL1197" s="129"/>
      <c r="CM1197" s="129"/>
      <c r="CN1197" s="129"/>
      <c r="CO1197" s="129"/>
      <c r="CP1197" s="129"/>
      <c r="CQ1197" s="129"/>
      <c r="CR1197" s="129"/>
      <c r="CS1197" s="129"/>
      <c r="CT1197" s="129"/>
      <c r="CU1197" s="129"/>
      <c r="CV1197" s="131"/>
      <c r="CW1197" s="131"/>
      <c r="CX1197" s="131"/>
      <c r="CY1197" s="129"/>
      <c r="CZ1197" s="129"/>
      <c r="DA1197" s="129"/>
      <c r="DB1197" s="129"/>
      <c r="DC1197" s="129"/>
      <c r="DD1197" s="129"/>
      <c r="DE1197" s="129"/>
      <c r="DF1197" s="129"/>
      <c r="DG1197" s="129"/>
      <c r="DH1197" s="129"/>
      <c r="DI1197" s="129"/>
      <c r="DJ1197" s="129"/>
      <c r="DK1197" s="129"/>
      <c r="DL1197" s="129"/>
      <c r="DM1197" s="129"/>
      <c r="DN1197" s="129"/>
      <c r="DO1197" s="129"/>
      <c r="DP1197" s="129"/>
      <c r="DQ1197" s="129"/>
      <c r="DR1197" s="129"/>
      <c r="DS1197" s="129"/>
      <c r="DT1197" s="129"/>
      <c r="DU1197" s="129"/>
      <c r="DV1197" s="129"/>
      <c r="DW1197" s="129"/>
      <c r="DX1197" s="129"/>
      <c r="DY1197" s="129"/>
      <c r="DZ1197" s="129"/>
      <c r="EA1197" s="129"/>
      <c r="EB1197" s="129"/>
      <c r="EC1197" s="129"/>
      <c r="ED1197" s="129"/>
      <c r="EE1197" s="129"/>
      <c r="EF1197" s="129"/>
      <c r="EG1197" s="129"/>
      <c r="EH1197" s="129"/>
      <c r="EI1197" s="129"/>
      <c r="EJ1197" s="129"/>
      <c r="EK1197" s="129"/>
      <c r="EL1197" s="129"/>
      <c r="EM1197" s="129"/>
      <c r="EN1197" s="129"/>
      <c r="EO1197" s="129"/>
      <c r="EP1197" s="129"/>
      <c r="EQ1197" s="129"/>
      <c r="ER1197" s="129"/>
      <c r="ES1197" s="129"/>
      <c r="ET1197" s="129"/>
      <c r="EU1197" s="129"/>
      <c r="EV1197" s="129"/>
      <c r="EW1197" s="129"/>
    </row>
    <row r="1198" spans="1:153" ht="2.25" customHeight="1" thickBot="1">
      <c r="A1198" s="325"/>
      <c r="B1198" s="326"/>
      <c r="C1198" s="326"/>
      <c r="D1198" s="326"/>
      <c r="E1198" s="326"/>
      <c r="F1198" s="326"/>
      <c r="G1198" s="326"/>
      <c r="H1198" s="326"/>
      <c r="I1198" s="326"/>
      <c r="J1198" s="326"/>
      <c r="K1198" s="326"/>
      <c r="L1198" s="326"/>
      <c r="M1198" s="326"/>
      <c r="N1198" s="326"/>
      <c r="O1198" s="326"/>
      <c r="P1198" s="326"/>
      <c r="Q1198" s="326"/>
      <c r="R1198" s="127"/>
      <c r="S1198" s="126"/>
      <c r="T1198" s="126"/>
      <c r="U1198" s="299"/>
      <c r="V1198" s="298"/>
      <c r="W1198" s="298"/>
      <c r="X1198" s="298"/>
      <c r="Y1198" s="298"/>
      <c r="Z1198" s="298"/>
      <c r="AA1198" s="298"/>
      <c r="AB1198" s="298"/>
      <c r="AC1198" s="298"/>
      <c r="AD1198" s="298"/>
      <c r="AE1198" s="298"/>
      <c r="AF1198" s="298"/>
      <c r="AG1198" s="121"/>
      <c r="AH1198" s="116"/>
      <c r="AI1198" s="307"/>
      <c r="AJ1198" s="308"/>
      <c r="AK1198" s="308"/>
      <c r="AL1198" s="308"/>
      <c r="AM1198" s="308"/>
      <c r="AN1198" s="308"/>
      <c r="AO1198" s="308"/>
      <c r="AP1198" s="308"/>
      <c r="AQ1198" s="308"/>
      <c r="AR1198" s="308"/>
      <c r="AS1198" s="308"/>
      <c r="AT1198" s="308"/>
      <c r="AU1198" s="308"/>
      <c r="AV1198" s="327"/>
      <c r="AW1198" s="298"/>
      <c r="AX1198" s="298"/>
      <c r="AY1198" s="298"/>
      <c r="AZ1198" s="298"/>
      <c r="BA1198" s="298"/>
      <c r="BB1198" s="298"/>
      <c r="BC1198" s="298"/>
      <c r="BD1198" s="298"/>
      <c r="BE1198" s="298"/>
      <c r="BF1198" s="298"/>
      <c r="BG1198" s="298"/>
      <c r="BH1198" s="298"/>
      <c r="BI1198" s="121"/>
      <c r="BJ1198" s="116"/>
      <c r="BK1198" s="200"/>
      <c r="BL1198" s="129"/>
      <c r="BM1198" s="160"/>
      <c r="BN1198" s="129"/>
      <c r="BO1198" s="129"/>
      <c r="BP1198" s="129"/>
      <c r="BQ1198" s="129"/>
      <c r="BR1198" s="129"/>
      <c r="BS1198" s="129"/>
      <c r="BT1198" s="129"/>
      <c r="BU1198" s="129"/>
      <c r="BV1198" s="129"/>
      <c r="BW1198" s="129"/>
      <c r="BX1198" s="129"/>
      <c r="BY1198" s="129"/>
      <c r="BZ1198" s="129"/>
      <c r="CA1198" s="129"/>
      <c r="CB1198" s="129"/>
      <c r="CC1198" s="129"/>
      <c r="CD1198" s="129"/>
      <c r="CE1198" s="129"/>
      <c r="CF1198" s="129"/>
      <c r="CG1198" s="129"/>
      <c r="CH1198" s="129"/>
      <c r="CI1198" s="129"/>
      <c r="CJ1198" s="129"/>
      <c r="CK1198" s="129"/>
      <c r="CL1198" s="129"/>
      <c r="CM1198" s="129"/>
      <c r="CN1198" s="129"/>
      <c r="CO1198" s="129"/>
      <c r="CP1198" s="129"/>
      <c r="CQ1198" s="129"/>
      <c r="CR1198" s="129"/>
      <c r="CS1198" s="129"/>
      <c r="CT1198" s="129"/>
      <c r="CU1198" s="129"/>
      <c r="CV1198" s="129"/>
      <c r="CW1198" s="129"/>
      <c r="CX1198" s="129"/>
      <c r="CY1198" s="129"/>
      <c r="CZ1198" s="129"/>
      <c r="DA1198" s="129"/>
      <c r="DB1198" s="129"/>
      <c r="DC1198" s="129"/>
      <c r="DD1198" s="129"/>
      <c r="DE1198" s="129"/>
      <c r="DF1198" s="129"/>
      <c r="DG1198" s="129"/>
      <c r="DH1198" s="129"/>
      <c r="DI1198" s="129"/>
      <c r="DJ1198" s="129"/>
      <c r="DK1198" s="129"/>
      <c r="DL1198" s="129"/>
      <c r="DM1198" s="129"/>
      <c r="DN1198" s="129"/>
      <c r="DO1198" s="129"/>
      <c r="DP1198" s="129"/>
      <c r="DQ1198" s="129"/>
      <c r="DR1198" s="129"/>
      <c r="DS1198" s="129"/>
      <c r="DT1198" s="129"/>
      <c r="DU1198" s="129"/>
      <c r="DV1198" s="129"/>
      <c r="DW1198" s="129"/>
      <c r="DX1198" s="129"/>
      <c r="DY1198" s="129"/>
      <c r="DZ1198" s="129"/>
      <c r="EA1198" s="129"/>
      <c r="EB1198" s="129"/>
      <c r="EC1198" s="129"/>
      <c r="ED1198" s="129"/>
      <c r="EE1198" s="129"/>
      <c r="EF1198" s="129"/>
      <c r="EG1198" s="129"/>
      <c r="EH1198" s="129"/>
      <c r="EI1198" s="129"/>
      <c r="EJ1198" s="129"/>
      <c r="EK1198" s="129"/>
      <c r="EL1198" s="129"/>
      <c r="EM1198" s="129"/>
      <c r="EN1198" s="129"/>
      <c r="EO1198" s="129"/>
      <c r="EP1198" s="129"/>
      <c r="EQ1198" s="129"/>
      <c r="ER1198" s="129"/>
      <c r="ES1198" s="129"/>
      <c r="ET1198" s="129"/>
      <c r="EU1198" s="129"/>
      <c r="EV1198" s="129"/>
      <c r="EW1198" s="129"/>
    </row>
    <row r="1199" spans="1:153" ht="2.25" customHeight="1">
      <c r="A1199" s="321" t="s">
        <v>1126</v>
      </c>
      <c r="B1199" s="322"/>
      <c r="C1199" s="322"/>
      <c r="D1199" s="322"/>
      <c r="E1199" s="322"/>
      <c r="F1199" s="322"/>
      <c r="G1199" s="322"/>
      <c r="H1199" s="322"/>
      <c r="I1199" s="322"/>
      <c r="J1199" s="322"/>
      <c r="K1199" s="322"/>
      <c r="L1199" s="322"/>
      <c r="M1199" s="322"/>
      <c r="N1199" s="322"/>
      <c r="O1199" s="322"/>
      <c r="P1199" s="322"/>
      <c r="Q1199" s="322"/>
      <c r="R1199" s="36"/>
      <c r="S1199" s="291"/>
      <c r="T1199" s="291"/>
      <c r="U1199" s="296"/>
      <c r="V1199" s="297"/>
      <c r="W1199" s="297"/>
      <c r="X1199" s="297"/>
      <c r="Y1199" s="297"/>
      <c r="Z1199" s="297"/>
      <c r="AA1199" s="297"/>
      <c r="AB1199" s="297"/>
      <c r="AC1199" s="297"/>
      <c r="AD1199" s="297"/>
      <c r="AE1199" s="297"/>
      <c r="AF1199" s="297"/>
      <c r="AG1199" s="117"/>
      <c r="AH1199" s="114"/>
      <c r="AI1199" s="341"/>
      <c r="AJ1199" s="342"/>
      <c r="AK1199" s="342"/>
      <c r="AL1199" s="342"/>
      <c r="AM1199" s="342"/>
      <c r="AN1199" s="342"/>
      <c r="AO1199" s="342"/>
      <c r="AP1199" s="342"/>
      <c r="AQ1199" s="342"/>
      <c r="AR1199" s="342"/>
      <c r="AS1199" s="342"/>
      <c r="AT1199" s="342"/>
      <c r="AU1199" s="342"/>
      <c r="AV1199" s="342"/>
      <c r="AW1199" s="343"/>
      <c r="AX1199" s="343"/>
      <c r="AY1199" s="343"/>
      <c r="AZ1199" s="343"/>
      <c r="BA1199" s="343"/>
      <c r="BB1199" s="343"/>
      <c r="BC1199" s="343"/>
      <c r="BD1199" s="343"/>
      <c r="BE1199" s="343"/>
      <c r="BF1199" s="343"/>
      <c r="BG1199" s="343"/>
      <c r="BH1199" s="343"/>
      <c r="BI1199" s="343"/>
      <c r="BJ1199" s="344"/>
      <c r="BK1199" s="200"/>
      <c r="BL1199" s="129"/>
      <c r="BM1199" s="160"/>
      <c r="BN1199" s="129"/>
      <c r="BO1199" s="129"/>
      <c r="BP1199" s="129"/>
      <c r="BQ1199" s="129"/>
      <c r="BR1199" s="129"/>
      <c r="BS1199" s="129"/>
      <c r="BT1199" s="129"/>
      <c r="BU1199" s="129"/>
      <c r="BV1199" s="129"/>
      <c r="BW1199" s="129"/>
      <c r="BX1199" s="129"/>
      <c r="BY1199" s="129"/>
      <c r="BZ1199" s="129"/>
      <c r="CA1199" s="129"/>
      <c r="CB1199" s="129"/>
      <c r="CC1199" s="129"/>
      <c r="CD1199" s="129"/>
      <c r="CE1199" s="129"/>
      <c r="CF1199" s="129"/>
      <c r="CG1199" s="129"/>
      <c r="CH1199" s="129"/>
      <c r="CI1199" s="129"/>
      <c r="CJ1199" s="129"/>
      <c r="CK1199" s="129"/>
      <c r="CL1199" s="129"/>
      <c r="CM1199" s="129"/>
      <c r="CN1199" s="129"/>
      <c r="CO1199" s="129"/>
      <c r="CP1199" s="129"/>
      <c r="CQ1199" s="129"/>
      <c r="CR1199" s="129"/>
      <c r="CS1199" s="129"/>
      <c r="CT1199" s="129"/>
      <c r="CU1199" s="129"/>
      <c r="CV1199" s="129"/>
      <c r="CW1199" s="129"/>
      <c r="CX1199" s="129"/>
      <c r="CY1199" s="129"/>
      <c r="CZ1199" s="129"/>
      <c r="DA1199" s="129"/>
      <c r="DB1199" s="129"/>
      <c r="DC1199" s="129"/>
      <c r="DD1199" s="129"/>
      <c r="DE1199" s="129"/>
      <c r="DF1199" s="129"/>
      <c r="DG1199" s="129"/>
      <c r="DH1199" s="129"/>
      <c r="DI1199" s="129"/>
      <c r="DJ1199" s="129"/>
      <c r="DK1199" s="129"/>
      <c r="DL1199" s="129"/>
      <c r="DM1199" s="129"/>
      <c r="DN1199" s="129"/>
      <c r="DO1199" s="129"/>
      <c r="DP1199" s="129"/>
      <c r="DQ1199" s="129"/>
      <c r="DR1199" s="129"/>
      <c r="DS1199" s="129"/>
      <c r="DT1199" s="129"/>
      <c r="DU1199" s="129"/>
      <c r="DV1199" s="129"/>
      <c r="DW1199" s="129"/>
      <c r="DX1199" s="129"/>
      <c r="DY1199" s="129"/>
      <c r="DZ1199" s="129"/>
      <c r="EA1199" s="129"/>
      <c r="EB1199" s="129"/>
      <c r="EC1199" s="129"/>
      <c r="ED1199" s="129"/>
      <c r="EE1199" s="129"/>
      <c r="EF1199" s="129"/>
      <c r="EG1199" s="129"/>
      <c r="EH1199" s="129"/>
      <c r="EI1199" s="129"/>
      <c r="EJ1199" s="129"/>
      <c r="EK1199" s="129"/>
      <c r="EL1199" s="129"/>
      <c r="EM1199" s="129"/>
      <c r="EN1199" s="129"/>
      <c r="EO1199" s="129"/>
      <c r="EP1199" s="129"/>
      <c r="EQ1199" s="129"/>
      <c r="ER1199" s="129"/>
      <c r="ES1199" s="129"/>
      <c r="ET1199" s="129"/>
      <c r="EU1199" s="129"/>
      <c r="EV1199" s="129"/>
      <c r="EW1199" s="129"/>
    </row>
    <row r="1200" spans="1:153" ht="19.5" customHeight="1">
      <c r="A1200" s="323"/>
      <c r="B1200" s="324"/>
      <c r="C1200" s="324"/>
      <c r="D1200" s="324"/>
      <c r="E1200" s="324"/>
      <c r="F1200" s="324"/>
      <c r="G1200" s="324"/>
      <c r="H1200" s="324"/>
      <c r="I1200" s="324"/>
      <c r="J1200" s="324"/>
      <c r="K1200" s="324"/>
      <c r="L1200" s="324"/>
      <c r="M1200" s="324"/>
      <c r="N1200" s="324"/>
      <c r="O1200" s="324"/>
      <c r="P1200" s="324"/>
      <c r="Q1200" s="324"/>
      <c r="R1200" s="310" t="s">
        <v>3470</v>
      </c>
      <c r="S1200" s="310"/>
      <c r="T1200" s="311"/>
      <c r="U1200" s="294"/>
      <c r="V1200" s="312"/>
      <c r="W1200" s="313"/>
      <c r="X1200" s="313"/>
      <c r="Y1200" s="313"/>
      <c r="Z1200" s="313"/>
      <c r="AA1200" s="313"/>
      <c r="AB1200" s="313"/>
      <c r="AC1200" s="313"/>
      <c r="AD1200" s="313"/>
      <c r="AE1200" s="313"/>
      <c r="AF1200" s="314"/>
      <c r="AG1200" s="122"/>
      <c r="AH1200" s="115" t="s">
        <v>0</v>
      </c>
      <c r="AI1200" s="341"/>
      <c r="AJ1200" s="342"/>
      <c r="AK1200" s="342"/>
      <c r="AL1200" s="342"/>
      <c r="AM1200" s="342"/>
      <c r="AN1200" s="342"/>
      <c r="AO1200" s="342"/>
      <c r="AP1200" s="342"/>
      <c r="AQ1200" s="342"/>
      <c r="AR1200" s="342"/>
      <c r="AS1200" s="342"/>
      <c r="AT1200" s="342"/>
      <c r="AU1200" s="342"/>
      <c r="AV1200" s="342"/>
      <c r="AW1200" s="342"/>
      <c r="AX1200" s="342"/>
      <c r="AY1200" s="342"/>
      <c r="AZ1200" s="342"/>
      <c r="BA1200" s="342"/>
      <c r="BB1200" s="342"/>
      <c r="BC1200" s="342"/>
      <c r="BD1200" s="342"/>
      <c r="BE1200" s="342"/>
      <c r="BF1200" s="342"/>
      <c r="BG1200" s="342"/>
      <c r="BH1200" s="342"/>
      <c r="BI1200" s="342"/>
      <c r="BJ1200" s="345"/>
      <c r="BK1200" s="200"/>
      <c r="BL1200" s="130" t="str">
        <f>IF(BM1200&lt;&gt;"","●","")</f>
        <v/>
      </c>
      <c r="BM1200" s="132"/>
      <c r="BN1200" s="129"/>
      <c r="BO1200" s="129"/>
      <c r="BP1200" s="129"/>
      <c r="BQ1200" s="129"/>
      <c r="BR1200" s="129"/>
      <c r="BS1200" s="129"/>
      <c r="BT1200" s="129"/>
      <c r="BU1200" s="129"/>
      <c r="BV1200" s="129"/>
      <c r="BW1200" s="129"/>
      <c r="BX1200" s="129"/>
      <c r="BY1200" s="129"/>
      <c r="BZ1200" s="129"/>
      <c r="CA1200" s="129"/>
      <c r="CB1200" s="129"/>
      <c r="CC1200" s="129"/>
      <c r="CD1200" s="129"/>
      <c r="CE1200" s="129"/>
      <c r="CF1200" s="129"/>
      <c r="CG1200" s="129"/>
      <c r="CH1200" s="129"/>
      <c r="CI1200" s="129"/>
      <c r="CJ1200" s="129"/>
      <c r="CK1200" s="129"/>
      <c r="CL1200" s="129"/>
      <c r="CM1200" s="129"/>
      <c r="CN1200" s="129"/>
      <c r="CO1200" s="129"/>
      <c r="CP1200" s="129"/>
      <c r="CQ1200" s="129"/>
      <c r="CR1200" s="129"/>
      <c r="CS1200" s="129"/>
      <c r="CT1200" s="129"/>
      <c r="CU1200" s="129"/>
      <c r="CV1200" s="131"/>
      <c r="CW1200" s="131"/>
      <c r="CX1200" s="131"/>
      <c r="CY1200" s="129"/>
      <c r="CZ1200" s="129"/>
      <c r="DA1200" s="129"/>
      <c r="DB1200" s="129"/>
      <c r="DC1200" s="129"/>
      <c r="DD1200" s="129"/>
      <c r="DE1200" s="129"/>
      <c r="DF1200" s="129"/>
      <c r="DG1200" s="129"/>
      <c r="DH1200" s="129"/>
      <c r="DI1200" s="129"/>
      <c r="DJ1200" s="129"/>
      <c r="DK1200" s="129"/>
      <c r="DL1200" s="129"/>
      <c r="DM1200" s="129"/>
      <c r="DN1200" s="129"/>
      <c r="DO1200" s="129"/>
      <c r="DP1200" s="129"/>
      <c r="DQ1200" s="129"/>
      <c r="DR1200" s="129"/>
      <c r="DS1200" s="129"/>
      <c r="DT1200" s="129"/>
      <c r="DU1200" s="129"/>
      <c r="DV1200" s="129"/>
      <c r="DW1200" s="129"/>
      <c r="DX1200" s="129"/>
      <c r="DY1200" s="129"/>
      <c r="DZ1200" s="129"/>
      <c r="EA1200" s="129"/>
      <c r="EB1200" s="129"/>
      <c r="EC1200" s="129"/>
      <c r="ED1200" s="129"/>
      <c r="EE1200" s="129"/>
      <c r="EF1200" s="129"/>
      <c r="EG1200" s="129"/>
      <c r="EH1200" s="129"/>
      <c r="EI1200" s="129"/>
      <c r="EJ1200" s="129"/>
      <c r="EK1200" s="129"/>
      <c r="EL1200" s="129"/>
      <c r="EM1200" s="129"/>
      <c r="EN1200" s="129"/>
      <c r="EO1200" s="129"/>
      <c r="EP1200" s="129"/>
      <c r="EQ1200" s="129"/>
      <c r="ER1200" s="129"/>
      <c r="ES1200" s="129"/>
      <c r="ET1200" s="129"/>
      <c r="EU1200" s="129"/>
      <c r="EV1200" s="129"/>
      <c r="EW1200" s="129"/>
    </row>
    <row r="1201" spans="1:153" ht="2.25" customHeight="1" thickBot="1">
      <c r="A1201" s="325"/>
      <c r="B1201" s="326"/>
      <c r="C1201" s="326"/>
      <c r="D1201" s="326"/>
      <c r="E1201" s="326"/>
      <c r="F1201" s="326"/>
      <c r="G1201" s="326"/>
      <c r="H1201" s="326"/>
      <c r="I1201" s="326"/>
      <c r="J1201" s="326"/>
      <c r="K1201" s="326"/>
      <c r="L1201" s="326"/>
      <c r="M1201" s="326"/>
      <c r="N1201" s="326"/>
      <c r="O1201" s="326"/>
      <c r="P1201" s="326"/>
      <c r="Q1201" s="326"/>
      <c r="R1201" s="127"/>
      <c r="S1201" s="127"/>
      <c r="T1201" s="128"/>
      <c r="U1201" s="299"/>
      <c r="V1201" s="298"/>
      <c r="W1201" s="298"/>
      <c r="X1201" s="298"/>
      <c r="Y1201" s="298"/>
      <c r="Z1201" s="298"/>
      <c r="AA1201" s="298"/>
      <c r="AB1201" s="298"/>
      <c r="AC1201" s="298"/>
      <c r="AD1201" s="298"/>
      <c r="AE1201" s="298"/>
      <c r="AF1201" s="298"/>
      <c r="AG1201" s="121"/>
      <c r="AH1201" s="116"/>
      <c r="AI1201" s="346"/>
      <c r="AJ1201" s="347"/>
      <c r="AK1201" s="347"/>
      <c r="AL1201" s="347"/>
      <c r="AM1201" s="347"/>
      <c r="AN1201" s="347"/>
      <c r="AO1201" s="347"/>
      <c r="AP1201" s="347"/>
      <c r="AQ1201" s="347"/>
      <c r="AR1201" s="347"/>
      <c r="AS1201" s="347"/>
      <c r="AT1201" s="347"/>
      <c r="AU1201" s="347"/>
      <c r="AV1201" s="347"/>
      <c r="AW1201" s="347"/>
      <c r="AX1201" s="347"/>
      <c r="AY1201" s="347"/>
      <c r="AZ1201" s="347"/>
      <c r="BA1201" s="347"/>
      <c r="BB1201" s="347"/>
      <c r="BC1201" s="347"/>
      <c r="BD1201" s="347"/>
      <c r="BE1201" s="347"/>
      <c r="BF1201" s="347"/>
      <c r="BG1201" s="347"/>
      <c r="BH1201" s="347"/>
      <c r="BI1201" s="347"/>
      <c r="BJ1201" s="348"/>
      <c r="BK1201" s="200"/>
      <c r="BL1201" s="129"/>
      <c r="BM1201" s="160"/>
      <c r="BN1201" s="129"/>
      <c r="BO1201" s="129"/>
      <c r="BP1201" s="129"/>
      <c r="BQ1201" s="129"/>
      <c r="BR1201" s="129"/>
      <c r="BS1201" s="129"/>
      <c r="BT1201" s="129"/>
      <c r="BU1201" s="129"/>
      <c r="BV1201" s="129"/>
      <c r="BW1201" s="129"/>
      <c r="BX1201" s="129"/>
      <c r="BY1201" s="129"/>
      <c r="BZ1201" s="129"/>
      <c r="CA1201" s="129"/>
      <c r="CB1201" s="129"/>
      <c r="CC1201" s="129"/>
      <c r="CD1201" s="129"/>
      <c r="CE1201" s="129"/>
      <c r="CF1201" s="129"/>
      <c r="CG1201" s="129"/>
      <c r="CH1201" s="129"/>
      <c r="CI1201" s="129"/>
      <c r="CJ1201" s="129"/>
      <c r="CK1201" s="129"/>
      <c r="CL1201" s="129"/>
      <c r="CM1201" s="129"/>
      <c r="CN1201" s="129"/>
      <c r="CO1201" s="129"/>
      <c r="CP1201" s="129"/>
      <c r="CQ1201" s="129"/>
      <c r="CR1201" s="129"/>
      <c r="CS1201" s="129"/>
      <c r="CT1201" s="129"/>
      <c r="CU1201" s="129"/>
      <c r="CV1201" s="129"/>
      <c r="CW1201" s="129"/>
      <c r="CX1201" s="129"/>
      <c r="CY1201" s="129"/>
      <c r="CZ1201" s="129"/>
      <c r="DA1201" s="129"/>
      <c r="DB1201" s="129"/>
      <c r="DC1201" s="129"/>
      <c r="DD1201" s="129"/>
      <c r="DE1201" s="129"/>
      <c r="DF1201" s="129"/>
      <c r="DG1201" s="129"/>
      <c r="DH1201" s="129"/>
      <c r="DI1201" s="129"/>
      <c r="DJ1201" s="129"/>
      <c r="DK1201" s="129"/>
      <c r="DL1201" s="129"/>
      <c r="DM1201" s="129"/>
      <c r="DN1201" s="129"/>
      <c r="DO1201" s="129"/>
      <c r="DP1201" s="129"/>
      <c r="DQ1201" s="129"/>
      <c r="DR1201" s="129"/>
      <c r="DS1201" s="129"/>
      <c r="DT1201" s="129"/>
      <c r="DU1201" s="129"/>
      <c r="DV1201" s="129"/>
      <c r="DW1201" s="129"/>
      <c r="DX1201" s="129"/>
      <c r="DY1201" s="129"/>
      <c r="DZ1201" s="129"/>
      <c r="EA1201" s="129"/>
      <c r="EB1201" s="129"/>
      <c r="EC1201" s="129"/>
      <c r="ED1201" s="129"/>
      <c r="EE1201" s="129"/>
      <c r="EF1201" s="129"/>
      <c r="EG1201" s="129"/>
      <c r="EH1201" s="129"/>
      <c r="EI1201" s="129"/>
      <c r="EJ1201" s="129"/>
      <c r="EK1201" s="129"/>
      <c r="EL1201" s="129"/>
      <c r="EM1201" s="129"/>
      <c r="EN1201" s="129"/>
      <c r="EO1201" s="129"/>
      <c r="EP1201" s="129"/>
      <c r="EQ1201" s="129"/>
      <c r="ER1201" s="129"/>
      <c r="ES1201" s="129"/>
      <c r="ET1201" s="129"/>
      <c r="EU1201" s="129"/>
      <c r="EV1201" s="129"/>
      <c r="EW1201" s="129"/>
    </row>
    <row r="1202" spans="1:153" ht="19.5" customHeight="1">
      <c r="A1202" s="31"/>
      <c r="B1202" s="31"/>
      <c r="C1202" s="31"/>
      <c r="D1202" s="31"/>
      <c r="E1202" s="31"/>
      <c r="F1202" s="48"/>
      <c r="G1202" s="31"/>
      <c r="H1202" s="31"/>
      <c r="I1202" s="31"/>
      <c r="J1202" s="31"/>
      <c r="K1202" s="31"/>
      <c r="L1202" s="31"/>
      <c r="M1202" s="31"/>
      <c r="N1202" s="31"/>
      <c r="O1202" s="31"/>
      <c r="P1202" s="31"/>
      <c r="Q1202" s="31"/>
      <c r="R1202" s="31"/>
      <c r="S1202" s="31"/>
      <c r="T1202" s="31"/>
      <c r="U1202" s="281"/>
      <c r="V1202" s="281"/>
      <c r="W1202" s="281"/>
      <c r="X1202" s="281"/>
      <c r="Y1202" s="281"/>
      <c r="Z1202" s="281"/>
      <c r="AA1202" s="281"/>
      <c r="AB1202" s="281"/>
      <c r="AC1202" s="281"/>
      <c r="AD1202" s="281"/>
      <c r="AE1202" s="281"/>
      <c r="AF1202" s="281"/>
      <c r="AG1202" s="281"/>
      <c r="AH1202" s="281"/>
      <c r="AI1202" s="281"/>
      <c r="AJ1202" s="281"/>
      <c r="AK1202" s="281"/>
      <c r="AL1202" s="281"/>
      <c r="AM1202" s="281"/>
      <c r="AN1202" s="281"/>
      <c r="AO1202" s="281"/>
      <c r="AP1202" s="281"/>
      <c r="AQ1202" s="281"/>
      <c r="AR1202" s="281"/>
      <c r="AS1202" s="281"/>
      <c r="AT1202" s="281"/>
      <c r="AU1202" s="281"/>
      <c r="AV1202" s="281"/>
      <c r="AW1202" s="281"/>
      <c r="AX1202" s="281"/>
      <c r="AY1202" s="281"/>
      <c r="AZ1202" s="281"/>
      <c r="BA1202" s="281"/>
      <c r="BB1202" s="281"/>
      <c r="BC1202" s="281"/>
      <c r="BD1202" s="281"/>
      <c r="BE1202" s="281"/>
      <c r="BF1202" s="281"/>
      <c r="BG1202" s="281"/>
      <c r="BH1202" s="281"/>
      <c r="BI1202" s="281"/>
      <c r="BJ1202" s="281"/>
      <c r="BK1202" s="200"/>
      <c r="BL1202" s="129"/>
      <c r="BM1202" s="160"/>
      <c r="BN1202" s="129"/>
      <c r="BO1202" s="129"/>
      <c r="BP1202" s="129"/>
      <c r="BQ1202" s="129"/>
      <c r="BR1202" s="129"/>
      <c r="BS1202" s="129"/>
      <c r="BT1202" s="129"/>
      <c r="BU1202" s="129"/>
      <c r="BV1202" s="129"/>
      <c r="BW1202" s="129"/>
      <c r="BX1202" s="129"/>
      <c r="BY1202" s="129"/>
      <c r="BZ1202" s="129"/>
      <c r="CA1202" s="129"/>
      <c r="CB1202" s="129"/>
      <c r="CC1202" s="129"/>
      <c r="CD1202" s="129"/>
      <c r="CE1202" s="129"/>
      <c r="CF1202" s="129"/>
      <c r="CG1202" s="129"/>
      <c r="CH1202" s="129"/>
      <c r="CI1202" s="129"/>
      <c r="CJ1202" s="129"/>
      <c r="CK1202" s="129"/>
      <c r="CL1202" s="129"/>
      <c r="CM1202" s="129"/>
      <c r="CN1202" s="129"/>
      <c r="CO1202" s="129"/>
      <c r="CP1202" s="129"/>
      <c r="CQ1202" s="129"/>
      <c r="CR1202" s="129"/>
      <c r="CS1202" s="129"/>
      <c r="CT1202" s="129"/>
      <c r="CU1202" s="129"/>
      <c r="CV1202" s="129"/>
      <c r="CW1202" s="129"/>
      <c r="CX1202" s="129"/>
      <c r="CY1202" s="129"/>
      <c r="CZ1202" s="129"/>
      <c r="DA1202" s="129"/>
      <c r="DB1202" s="129"/>
      <c r="DC1202" s="129"/>
      <c r="DD1202" s="129"/>
      <c r="DE1202" s="129"/>
      <c r="DF1202" s="129"/>
      <c r="DG1202" s="129"/>
      <c r="DH1202" s="129"/>
      <c r="DI1202" s="129"/>
      <c r="DJ1202" s="129"/>
      <c r="DK1202" s="129"/>
      <c r="DL1202" s="129"/>
      <c r="DM1202" s="129"/>
      <c r="DN1202" s="129"/>
      <c r="DO1202" s="129"/>
      <c r="DP1202" s="129"/>
      <c r="DQ1202" s="129"/>
      <c r="DR1202" s="129"/>
      <c r="DS1202" s="129"/>
      <c r="DT1202" s="129"/>
      <c r="DU1202" s="129"/>
      <c r="DV1202" s="129"/>
      <c r="DW1202" s="129"/>
      <c r="DX1202" s="129"/>
      <c r="DY1202" s="129"/>
      <c r="DZ1202" s="129"/>
      <c r="EA1202" s="129"/>
      <c r="EB1202" s="129"/>
      <c r="EC1202" s="129"/>
      <c r="ED1202" s="129"/>
      <c r="EE1202" s="129"/>
      <c r="EF1202" s="129"/>
      <c r="EG1202" s="129"/>
      <c r="EH1202" s="129"/>
      <c r="EI1202" s="129"/>
      <c r="EJ1202" s="129"/>
      <c r="EK1202" s="129"/>
      <c r="EL1202" s="129"/>
      <c r="EM1202" s="129"/>
      <c r="EN1202" s="129"/>
      <c r="EO1202" s="129"/>
      <c r="EP1202" s="129"/>
      <c r="EQ1202" s="129"/>
      <c r="ER1202" s="129"/>
      <c r="ES1202" s="129"/>
      <c r="ET1202" s="129"/>
      <c r="EU1202" s="129"/>
      <c r="EV1202" s="129"/>
      <c r="EW1202" s="129"/>
    </row>
    <row r="1203" spans="1:153" ht="19.5" customHeight="1">
      <c r="A1203" s="328" t="s">
        <v>6420</v>
      </c>
      <c r="B1203" s="329"/>
      <c r="C1203" s="329"/>
      <c r="D1203" s="329"/>
      <c r="E1203" s="329"/>
      <c r="F1203" s="329"/>
      <c r="G1203" s="329"/>
      <c r="H1203" s="329"/>
      <c r="I1203" s="329"/>
      <c r="J1203" s="329"/>
      <c r="K1203" s="329"/>
      <c r="L1203" s="329"/>
      <c r="M1203" s="329"/>
      <c r="N1203" s="329"/>
      <c r="O1203" s="329"/>
      <c r="P1203" s="329"/>
      <c r="Q1203" s="329"/>
      <c r="R1203" s="329"/>
      <c r="S1203" s="329"/>
      <c r="T1203" s="329"/>
      <c r="U1203" s="329"/>
      <c r="V1203" s="329"/>
      <c r="W1203" s="329"/>
      <c r="X1203" s="329"/>
      <c r="Y1203" s="329"/>
      <c r="Z1203" s="329"/>
      <c r="AA1203" s="329"/>
      <c r="AB1203" s="329"/>
      <c r="AC1203" s="329"/>
      <c r="AD1203" s="329"/>
      <c r="AE1203" s="329"/>
      <c r="AF1203" s="329"/>
      <c r="AG1203" s="329"/>
      <c r="AH1203" s="329"/>
      <c r="AI1203" s="329"/>
      <c r="AJ1203" s="329"/>
      <c r="AK1203" s="329"/>
      <c r="AL1203" s="329"/>
      <c r="AM1203" s="329"/>
      <c r="AN1203" s="329"/>
      <c r="AO1203" s="329"/>
      <c r="AP1203" s="329"/>
      <c r="AQ1203" s="329"/>
      <c r="AR1203" s="329"/>
      <c r="AS1203" s="329"/>
      <c r="AT1203" s="329"/>
      <c r="AU1203" s="329"/>
      <c r="AV1203" s="329"/>
      <c r="AW1203" s="330"/>
      <c r="AX1203" s="330"/>
      <c r="AY1203" s="330"/>
      <c r="AZ1203" s="330"/>
      <c r="BA1203" s="330"/>
      <c r="BB1203" s="330"/>
      <c r="BC1203" s="330"/>
      <c r="BD1203" s="330"/>
      <c r="BE1203" s="330"/>
      <c r="BF1203" s="330"/>
      <c r="BG1203" s="330"/>
      <c r="BH1203" s="330"/>
      <c r="BI1203" s="330"/>
      <c r="BJ1203" s="331"/>
      <c r="BK1203" s="200"/>
      <c r="BL1203" s="129"/>
      <c r="BM1203" s="160"/>
      <c r="BN1203" s="129"/>
      <c r="BO1203" s="129"/>
      <c r="BP1203" s="129"/>
      <c r="BQ1203" s="129"/>
      <c r="BR1203" s="129"/>
      <c r="BS1203" s="129"/>
      <c r="BT1203" s="129"/>
      <c r="BU1203" s="129"/>
      <c r="BV1203" s="129"/>
      <c r="BW1203" s="129"/>
      <c r="BX1203" s="129"/>
      <c r="BY1203" s="129"/>
      <c r="BZ1203" s="129"/>
      <c r="CA1203" s="129"/>
      <c r="CB1203" s="129"/>
      <c r="CC1203" s="129"/>
      <c r="CD1203" s="129"/>
      <c r="CE1203" s="129"/>
      <c r="CF1203" s="129"/>
      <c r="CG1203" s="129"/>
      <c r="CH1203" s="129"/>
      <c r="CI1203" s="129"/>
      <c r="CJ1203" s="129"/>
      <c r="CK1203" s="129"/>
      <c r="CL1203" s="129"/>
      <c r="CM1203" s="129"/>
      <c r="CN1203" s="129"/>
      <c r="CO1203" s="129"/>
      <c r="CP1203" s="129"/>
      <c r="CQ1203" s="129"/>
      <c r="CR1203" s="129"/>
      <c r="CS1203" s="129"/>
      <c r="CT1203" s="129"/>
      <c r="CU1203" s="129"/>
      <c r="CV1203" s="129"/>
      <c r="CW1203" s="129"/>
      <c r="CX1203" s="129"/>
      <c r="CY1203" s="129"/>
      <c r="CZ1203" s="129"/>
      <c r="DA1203" s="129"/>
      <c r="DB1203" s="129"/>
      <c r="DC1203" s="129"/>
      <c r="DD1203" s="129"/>
      <c r="DE1203" s="129"/>
      <c r="DF1203" s="129"/>
      <c r="DG1203" s="129"/>
      <c r="DH1203" s="129"/>
      <c r="DI1203" s="129"/>
      <c r="DJ1203" s="129"/>
      <c r="DK1203" s="129"/>
      <c r="DL1203" s="129"/>
      <c r="DM1203" s="129"/>
      <c r="DN1203" s="129"/>
      <c r="DO1203" s="129"/>
      <c r="DP1203" s="129"/>
      <c r="DQ1203" s="129"/>
      <c r="DR1203" s="129"/>
      <c r="DS1203" s="129"/>
      <c r="DT1203" s="129"/>
      <c r="DU1203" s="129"/>
      <c r="DV1203" s="129"/>
      <c r="DW1203" s="129"/>
      <c r="DX1203" s="129"/>
      <c r="DY1203" s="129"/>
      <c r="DZ1203" s="129"/>
      <c r="EA1203" s="129"/>
      <c r="EB1203" s="129"/>
      <c r="EC1203" s="129"/>
      <c r="ED1203" s="129"/>
      <c r="EE1203" s="129"/>
      <c r="EF1203" s="129"/>
      <c r="EG1203" s="129"/>
      <c r="EH1203" s="129"/>
      <c r="EI1203" s="129"/>
      <c r="EJ1203" s="129"/>
      <c r="EK1203" s="129"/>
      <c r="EL1203" s="129"/>
      <c r="EM1203" s="129"/>
      <c r="EN1203" s="129"/>
      <c r="EO1203" s="129"/>
      <c r="EP1203" s="129"/>
      <c r="EQ1203" s="129"/>
      <c r="ER1203" s="129"/>
      <c r="ES1203" s="129"/>
      <c r="ET1203" s="129"/>
      <c r="EU1203" s="129"/>
      <c r="EV1203" s="129"/>
      <c r="EW1203" s="129"/>
    </row>
    <row r="1204" spans="1:153" s="65" customFormat="1" ht="18.75" customHeight="1" thickBot="1">
      <c r="A1204" s="32"/>
      <c r="B1204" s="33"/>
      <c r="C1204" s="33"/>
      <c r="D1204" s="33"/>
      <c r="E1204" s="33"/>
      <c r="F1204" s="34"/>
      <c r="G1204" s="33"/>
      <c r="H1204" s="33"/>
      <c r="I1204" s="33"/>
      <c r="J1204" s="33"/>
      <c r="K1204" s="33"/>
      <c r="L1204" s="33"/>
      <c r="M1204" s="33"/>
      <c r="N1204" s="33"/>
      <c r="O1204" s="33"/>
      <c r="P1204" s="33"/>
      <c r="Q1204" s="33"/>
      <c r="R1204" s="33"/>
      <c r="S1204" s="33"/>
      <c r="T1204" s="33"/>
      <c r="U1204" s="337" t="s">
        <v>6395</v>
      </c>
      <c r="V1204" s="338"/>
      <c r="W1204" s="338"/>
      <c r="X1204" s="338"/>
      <c r="Y1204" s="338"/>
      <c r="Z1204" s="338"/>
      <c r="AA1204" s="338"/>
      <c r="AB1204" s="338"/>
      <c r="AC1204" s="338"/>
      <c r="AD1204" s="338"/>
      <c r="AE1204" s="338"/>
      <c r="AF1204" s="338"/>
      <c r="AG1204" s="338"/>
      <c r="AH1204" s="338"/>
      <c r="AI1204" s="339" t="s">
        <v>4</v>
      </c>
      <c r="AJ1204" s="339"/>
      <c r="AK1204" s="339"/>
      <c r="AL1204" s="339"/>
      <c r="AM1204" s="339"/>
      <c r="AN1204" s="339"/>
      <c r="AO1204" s="339"/>
      <c r="AP1204" s="339"/>
      <c r="AQ1204" s="339"/>
      <c r="AR1204" s="339"/>
      <c r="AS1204" s="339"/>
      <c r="AT1204" s="339"/>
      <c r="AU1204" s="339"/>
      <c r="AV1204" s="339"/>
      <c r="AW1204" s="339" t="s">
        <v>19</v>
      </c>
      <c r="AX1204" s="339"/>
      <c r="AY1204" s="339"/>
      <c r="AZ1204" s="339"/>
      <c r="BA1204" s="339"/>
      <c r="BB1204" s="339"/>
      <c r="BC1204" s="339"/>
      <c r="BD1204" s="339"/>
      <c r="BE1204" s="339"/>
      <c r="BF1204" s="339"/>
      <c r="BG1204" s="339"/>
      <c r="BH1204" s="339"/>
      <c r="BI1204" s="339"/>
      <c r="BJ1204" s="340"/>
      <c r="BK1204" s="202"/>
      <c r="BL1204" s="80"/>
      <c r="BM1204" s="160"/>
      <c r="BN1204" s="80"/>
      <c r="BO1204" s="80"/>
      <c r="BP1204" s="80"/>
      <c r="BQ1204" s="80"/>
      <c r="BR1204" s="80"/>
      <c r="BS1204" s="80"/>
      <c r="BT1204" s="80"/>
      <c r="BU1204" s="80"/>
      <c r="BV1204" s="80"/>
      <c r="BW1204" s="80"/>
      <c r="BX1204" s="80"/>
      <c r="BY1204" s="80"/>
      <c r="BZ1204" s="80"/>
      <c r="CA1204" s="80"/>
      <c r="CB1204" s="80"/>
      <c r="CC1204" s="80"/>
      <c r="CD1204" s="80"/>
      <c r="CE1204" s="80"/>
      <c r="CF1204" s="80"/>
      <c r="CG1204" s="80"/>
      <c r="CH1204" s="80"/>
      <c r="CI1204" s="80"/>
      <c r="CJ1204" s="80"/>
      <c r="CK1204" s="80"/>
      <c r="CL1204" s="80"/>
      <c r="CM1204" s="80"/>
      <c r="CN1204" s="80"/>
      <c r="CO1204" s="80"/>
      <c r="CP1204" s="80"/>
      <c r="CQ1204" s="80"/>
      <c r="CR1204" s="80"/>
      <c r="CS1204" s="80"/>
      <c r="CT1204" s="80"/>
      <c r="CU1204" s="80"/>
      <c r="CV1204" s="80"/>
      <c r="CW1204" s="80"/>
      <c r="CX1204" s="80"/>
      <c r="CY1204" s="30"/>
      <c r="CZ1204" s="30"/>
      <c r="DA1204" s="30"/>
      <c r="DB1204" s="30"/>
      <c r="DC1204" s="30"/>
      <c r="DD1204" s="30"/>
      <c r="DE1204" s="30"/>
      <c r="DF1204" s="30"/>
      <c r="DG1204" s="30"/>
      <c r="DH1204" s="30"/>
      <c r="DI1204" s="30"/>
      <c r="DJ1204" s="30"/>
      <c r="DK1204" s="30"/>
      <c r="DL1204" s="30"/>
      <c r="DM1204" s="30"/>
      <c r="DN1204" s="30"/>
      <c r="DO1204" s="30"/>
      <c r="DP1204" s="30"/>
      <c r="DQ1204" s="30"/>
      <c r="DR1204" s="30"/>
      <c r="DS1204" s="30"/>
      <c r="DT1204" s="30"/>
      <c r="DU1204" s="30"/>
      <c r="DV1204" s="30"/>
      <c r="DW1204" s="30"/>
      <c r="DX1204" s="30"/>
      <c r="DY1204" s="30"/>
      <c r="DZ1204" s="30"/>
      <c r="EA1204" s="30"/>
      <c r="EB1204" s="30"/>
      <c r="EC1204" s="30"/>
      <c r="ED1204" s="30"/>
      <c r="EE1204" s="30"/>
      <c r="EF1204" s="30"/>
      <c r="EG1204" s="30"/>
      <c r="EH1204" s="30"/>
      <c r="EI1204" s="30"/>
      <c r="EJ1204" s="30"/>
      <c r="EK1204" s="30"/>
      <c r="EL1204" s="30"/>
      <c r="EM1204" s="30"/>
      <c r="EN1204" s="30"/>
      <c r="EO1204" s="30"/>
      <c r="EP1204" s="30"/>
      <c r="EQ1204" s="30"/>
      <c r="ER1204" s="30"/>
      <c r="ES1204" s="30"/>
      <c r="ET1204" s="30"/>
      <c r="EU1204" s="30"/>
      <c r="EV1204" s="30"/>
      <c r="EW1204" s="30"/>
    </row>
    <row r="1205" spans="1:153" ht="2.25" customHeight="1">
      <c r="A1205" s="321" t="s">
        <v>129</v>
      </c>
      <c r="B1205" s="322"/>
      <c r="C1205" s="322"/>
      <c r="D1205" s="322"/>
      <c r="E1205" s="322"/>
      <c r="F1205" s="322"/>
      <c r="G1205" s="322"/>
      <c r="H1205" s="322"/>
      <c r="I1205" s="322"/>
      <c r="J1205" s="322"/>
      <c r="K1205" s="322"/>
      <c r="L1205" s="322"/>
      <c r="M1205" s="322"/>
      <c r="N1205" s="322"/>
      <c r="O1205" s="322"/>
      <c r="P1205" s="322"/>
      <c r="Q1205" s="322"/>
      <c r="R1205" s="36"/>
      <c r="S1205" s="291"/>
      <c r="T1205" s="291"/>
      <c r="U1205" s="296"/>
      <c r="V1205" s="297"/>
      <c r="W1205" s="297"/>
      <c r="X1205" s="297"/>
      <c r="Y1205" s="297"/>
      <c r="Z1205" s="297"/>
      <c r="AA1205" s="297"/>
      <c r="AB1205" s="297"/>
      <c r="AC1205" s="297"/>
      <c r="AD1205" s="297"/>
      <c r="AE1205" s="297"/>
      <c r="AF1205" s="297"/>
      <c r="AG1205" s="117"/>
      <c r="AH1205" s="114"/>
      <c r="AI1205" s="307"/>
      <c r="AJ1205" s="308"/>
      <c r="AK1205" s="308"/>
      <c r="AL1205" s="308"/>
      <c r="AM1205" s="308"/>
      <c r="AN1205" s="308"/>
      <c r="AO1205" s="308"/>
      <c r="AP1205" s="308"/>
      <c r="AQ1205" s="308"/>
      <c r="AR1205" s="308"/>
      <c r="AS1205" s="308"/>
      <c r="AT1205" s="308"/>
      <c r="AU1205" s="308"/>
      <c r="AV1205" s="327"/>
      <c r="AW1205" s="297"/>
      <c r="AX1205" s="297"/>
      <c r="AY1205" s="297"/>
      <c r="AZ1205" s="297"/>
      <c r="BA1205" s="297"/>
      <c r="BB1205" s="297"/>
      <c r="BC1205" s="297"/>
      <c r="BD1205" s="297"/>
      <c r="BE1205" s="297"/>
      <c r="BF1205" s="297"/>
      <c r="BG1205" s="297"/>
      <c r="BH1205" s="297"/>
      <c r="BI1205" s="117"/>
      <c r="BJ1205" s="114"/>
      <c r="BK1205" s="201"/>
      <c r="BL1205" s="30"/>
      <c r="BM1205" s="161"/>
      <c r="BN1205" s="30"/>
      <c r="BO1205" s="30"/>
      <c r="BP1205" s="30"/>
      <c r="BQ1205" s="30"/>
      <c r="BR1205" s="30"/>
      <c r="BS1205" s="30"/>
      <c r="BT1205" s="30"/>
      <c r="BU1205" s="30"/>
      <c r="BV1205" s="30"/>
      <c r="BW1205" s="30"/>
      <c r="BX1205" s="30"/>
      <c r="BY1205" s="30"/>
      <c r="BZ1205" s="30"/>
      <c r="CA1205" s="30"/>
      <c r="CB1205" s="30"/>
      <c r="CC1205" s="30"/>
      <c r="CD1205" s="30"/>
      <c r="CE1205" s="30"/>
      <c r="CF1205" s="30"/>
      <c r="CG1205" s="30"/>
      <c r="CH1205" s="30"/>
      <c r="CI1205" s="30"/>
      <c r="CJ1205" s="30"/>
      <c r="CK1205" s="30"/>
      <c r="CL1205" s="30"/>
      <c r="CM1205" s="30"/>
      <c r="CN1205" s="30"/>
      <c r="CO1205" s="30"/>
      <c r="CP1205" s="30"/>
      <c r="CQ1205" s="30"/>
      <c r="CR1205" s="30"/>
      <c r="CS1205" s="30"/>
      <c r="CT1205" s="30"/>
      <c r="CU1205" s="30"/>
      <c r="CV1205" s="30"/>
      <c r="CW1205" s="30"/>
      <c r="CX1205" s="30"/>
      <c r="CY1205" s="129"/>
      <c r="CZ1205" s="129"/>
      <c r="DA1205" s="129"/>
      <c r="DB1205" s="129"/>
      <c r="DC1205" s="129"/>
      <c r="DD1205" s="129"/>
      <c r="DE1205" s="129"/>
      <c r="DF1205" s="129"/>
      <c r="DG1205" s="129"/>
      <c r="DH1205" s="129"/>
      <c r="DI1205" s="129"/>
      <c r="DJ1205" s="129"/>
      <c r="DK1205" s="129"/>
      <c r="DL1205" s="129"/>
      <c r="DM1205" s="129"/>
      <c r="DN1205" s="129"/>
      <c r="DO1205" s="129"/>
      <c r="DP1205" s="129"/>
      <c r="DQ1205" s="129"/>
      <c r="DR1205" s="129"/>
      <c r="DS1205" s="129"/>
      <c r="DT1205" s="129"/>
      <c r="DU1205" s="129"/>
      <c r="DV1205" s="129"/>
      <c r="DW1205" s="129"/>
      <c r="DX1205" s="129"/>
      <c r="DY1205" s="129"/>
      <c r="DZ1205" s="129"/>
      <c r="EA1205" s="129"/>
      <c r="EB1205" s="129"/>
      <c r="EC1205" s="129"/>
      <c r="ED1205" s="129"/>
      <c r="EE1205" s="129"/>
      <c r="EF1205" s="129"/>
      <c r="EG1205" s="129"/>
      <c r="EH1205" s="129"/>
      <c r="EI1205" s="129"/>
      <c r="EJ1205" s="129"/>
      <c r="EK1205" s="129"/>
      <c r="EL1205" s="129"/>
      <c r="EM1205" s="129"/>
      <c r="EN1205" s="129"/>
      <c r="EO1205" s="129"/>
      <c r="EP1205" s="129"/>
      <c r="EQ1205" s="129"/>
      <c r="ER1205" s="129"/>
      <c r="ES1205" s="129"/>
      <c r="ET1205" s="129"/>
      <c r="EU1205" s="129"/>
      <c r="EV1205" s="129"/>
      <c r="EW1205" s="129"/>
    </row>
    <row r="1206" spans="1:153" ht="19.5" customHeight="1">
      <c r="A1206" s="323"/>
      <c r="B1206" s="324"/>
      <c r="C1206" s="324"/>
      <c r="D1206" s="324"/>
      <c r="E1206" s="324"/>
      <c r="F1206" s="324"/>
      <c r="G1206" s="324"/>
      <c r="H1206" s="324"/>
      <c r="I1206" s="324"/>
      <c r="J1206" s="324"/>
      <c r="K1206" s="324"/>
      <c r="L1206" s="324"/>
      <c r="M1206" s="324"/>
      <c r="N1206" s="324"/>
      <c r="O1206" s="324"/>
      <c r="P1206" s="324"/>
      <c r="Q1206" s="324"/>
      <c r="R1206" s="310" t="s">
        <v>3471</v>
      </c>
      <c r="S1206" s="310"/>
      <c r="T1206" s="311"/>
      <c r="U1206" s="294"/>
      <c r="V1206" s="312"/>
      <c r="W1206" s="313"/>
      <c r="X1206" s="313"/>
      <c r="Y1206" s="313"/>
      <c r="Z1206" s="313"/>
      <c r="AA1206" s="313"/>
      <c r="AB1206" s="313"/>
      <c r="AC1206" s="313"/>
      <c r="AD1206" s="313"/>
      <c r="AE1206" s="313"/>
      <c r="AF1206" s="314"/>
      <c r="AG1206" s="122"/>
      <c r="AH1206" s="115" t="s">
        <v>0</v>
      </c>
      <c r="AI1206" s="307"/>
      <c r="AJ1206" s="308"/>
      <c r="AK1206" s="308"/>
      <c r="AL1206" s="308"/>
      <c r="AM1206" s="308"/>
      <c r="AN1206" s="308"/>
      <c r="AO1206" s="308"/>
      <c r="AP1206" s="308"/>
      <c r="AQ1206" s="308"/>
      <c r="AR1206" s="308"/>
      <c r="AS1206" s="308"/>
      <c r="AT1206" s="308"/>
      <c r="AU1206" s="308"/>
      <c r="AV1206" s="327"/>
      <c r="AW1206" s="295"/>
      <c r="AX1206" s="312"/>
      <c r="AY1206" s="313"/>
      <c r="AZ1206" s="313"/>
      <c r="BA1206" s="313"/>
      <c r="BB1206" s="313"/>
      <c r="BC1206" s="313"/>
      <c r="BD1206" s="313"/>
      <c r="BE1206" s="313"/>
      <c r="BF1206" s="313"/>
      <c r="BG1206" s="313"/>
      <c r="BH1206" s="314"/>
      <c r="BI1206" s="122"/>
      <c r="BJ1206" s="115" t="s">
        <v>2</v>
      </c>
      <c r="BK1206" s="200"/>
      <c r="BL1206" s="130" t="str">
        <f>IF(BM1206&lt;&gt;"","●","")</f>
        <v/>
      </c>
      <c r="BM1206" s="132" t="str">
        <f>IF(OR(AND(OR(V1206=0,V1206=""),AX1206&gt;0),AND(V1206&gt;0,OR(AX1206=0,AX1206=""))),"「レセプト件数」、「算定回数」のいずれかが「0」か「空白」となっていますが、それ以外が1以上となっています。正しいレセプト件数・算定回数をご記入ください。",IF(OR(V1206&gt;AX1206),"「算定回数」が「レセプト件数」よりも小さくなっています。算定レセプトにおける算定回数をご記入ください。",IF(AND(V1206+AX1206&gt;0,SUM(AJ39:AT99,AJ102:AT132,AJ351:AT378,AJ417:AT420,AJ423:AT474)+SUM(AX39:BH99,AX102:BH132,AX351:BH378,AX417:BH420,AX423:BH474)=0),"当該項目の「レセプト件数」、「算定回数」のいずれかが1以上となっていますが、加算を算定する入院料の「レセプト件数」、「算定回数」が「0」か「空白」となっています。正しいレセプト件数・算定回数をご記入ください。","")))</f>
        <v/>
      </c>
      <c r="BN1206" s="129"/>
      <c r="BO1206" s="129"/>
      <c r="BP1206" s="129"/>
      <c r="BQ1206" s="129"/>
      <c r="BR1206" s="129"/>
      <c r="BS1206" s="129"/>
      <c r="BT1206" s="129"/>
      <c r="BU1206" s="129"/>
      <c r="BV1206" s="129"/>
      <c r="BW1206" s="129"/>
      <c r="BX1206" s="129"/>
      <c r="BY1206" s="129"/>
      <c r="BZ1206" s="129"/>
      <c r="CA1206" s="129"/>
      <c r="CB1206" s="129"/>
      <c r="CC1206" s="129"/>
      <c r="CD1206" s="129"/>
      <c r="CE1206" s="129"/>
      <c r="CF1206" s="129"/>
      <c r="CG1206" s="129"/>
      <c r="CH1206" s="129"/>
      <c r="CI1206" s="129"/>
      <c r="CJ1206" s="129"/>
      <c r="CK1206" s="129"/>
      <c r="CL1206" s="129"/>
      <c r="CM1206" s="129"/>
      <c r="CN1206" s="129"/>
      <c r="CO1206" s="129"/>
      <c r="CP1206" s="129"/>
      <c r="CQ1206" s="129"/>
      <c r="CR1206" s="129"/>
      <c r="CS1206" s="129"/>
      <c r="CT1206" s="129"/>
      <c r="CU1206" s="129"/>
      <c r="CV1206" s="131"/>
      <c r="CW1206" s="131"/>
      <c r="CX1206" s="131"/>
      <c r="CY1206" s="129"/>
      <c r="CZ1206" s="129"/>
      <c r="DA1206" s="129"/>
      <c r="DB1206" s="129"/>
      <c r="DC1206" s="129"/>
      <c r="DD1206" s="129"/>
      <c r="DE1206" s="129"/>
      <c r="DF1206" s="129"/>
      <c r="DG1206" s="129"/>
      <c r="DH1206" s="129"/>
      <c r="DI1206" s="129"/>
      <c r="DJ1206" s="129"/>
      <c r="DK1206" s="129"/>
      <c r="DL1206" s="129"/>
      <c r="DM1206" s="129"/>
      <c r="DN1206" s="129"/>
      <c r="DO1206" s="129"/>
      <c r="DP1206" s="129"/>
      <c r="DQ1206" s="129"/>
      <c r="DR1206" s="129"/>
      <c r="DS1206" s="129"/>
      <c r="DT1206" s="129"/>
      <c r="DU1206" s="129"/>
      <c r="DV1206" s="129"/>
      <c r="DW1206" s="129"/>
      <c r="DX1206" s="129"/>
      <c r="DY1206" s="129"/>
      <c r="DZ1206" s="129"/>
      <c r="EA1206" s="129"/>
      <c r="EB1206" s="129"/>
      <c r="EC1206" s="129"/>
      <c r="ED1206" s="129"/>
      <c r="EE1206" s="129"/>
      <c r="EF1206" s="129"/>
      <c r="EG1206" s="129"/>
      <c r="EH1206" s="129"/>
      <c r="EI1206" s="129"/>
      <c r="EJ1206" s="129"/>
      <c r="EK1206" s="129"/>
      <c r="EL1206" s="129"/>
      <c r="EM1206" s="129"/>
      <c r="EN1206" s="129"/>
      <c r="EO1206" s="129"/>
      <c r="EP1206" s="129"/>
      <c r="EQ1206" s="129"/>
      <c r="ER1206" s="129"/>
      <c r="ES1206" s="129"/>
      <c r="ET1206" s="129"/>
      <c r="EU1206" s="129"/>
      <c r="EV1206" s="129"/>
      <c r="EW1206" s="129"/>
    </row>
    <row r="1207" spans="1:153" ht="2.25" customHeight="1" thickBot="1">
      <c r="A1207" s="325"/>
      <c r="B1207" s="326"/>
      <c r="C1207" s="326"/>
      <c r="D1207" s="326"/>
      <c r="E1207" s="326"/>
      <c r="F1207" s="326"/>
      <c r="G1207" s="326"/>
      <c r="H1207" s="326"/>
      <c r="I1207" s="326"/>
      <c r="J1207" s="326"/>
      <c r="K1207" s="326"/>
      <c r="L1207" s="326"/>
      <c r="M1207" s="326"/>
      <c r="N1207" s="326"/>
      <c r="O1207" s="326"/>
      <c r="P1207" s="326"/>
      <c r="Q1207" s="326"/>
      <c r="R1207" s="127"/>
      <c r="S1207" s="126"/>
      <c r="T1207" s="126"/>
      <c r="U1207" s="299"/>
      <c r="V1207" s="298"/>
      <c r="W1207" s="298"/>
      <c r="X1207" s="298"/>
      <c r="Y1207" s="298"/>
      <c r="Z1207" s="298"/>
      <c r="AA1207" s="298"/>
      <c r="AB1207" s="298"/>
      <c r="AC1207" s="298"/>
      <c r="AD1207" s="298"/>
      <c r="AE1207" s="298"/>
      <c r="AF1207" s="298"/>
      <c r="AG1207" s="121"/>
      <c r="AH1207" s="116"/>
      <c r="AI1207" s="307"/>
      <c r="AJ1207" s="308"/>
      <c r="AK1207" s="308"/>
      <c r="AL1207" s="308"/>
      <c r="AM1207" s="308"/>
      <c r="AN1207" s="308"/>
      <c r="AO1207" s="308"/>
      <c r="AP1207" s="308"/>
      <c r="AQ1207" s="308"/>
      <c r="AR1207" s="308"/>
      <c r="AS1207" s="308"/>
      <c r="AT1207" s="308"/>
      <c r="AU1207" s="308"/>
      <c r="AV1207" s="327"/>
      <c r="AW1207" s="298"/>
      <c r="AX1207" s="298"/>
      <c r="AY1207" s="298"/>
      <c r="AZ1207" s="298"/>
      <c r="BA1207" s="298"/>
      <c r="BB1207" s="298"/>
      <c r="BC1207" s="298"/>
      <c r="BD1207" s="298"/>
      <c r="BE1207" s="298"/>
      <c r="BF1207" s="298"/>
      <c r="BG1207" s="298"/>
      <c r="BH1207" s="298"/>
      <c r="BI1207" s="121"/>
      <c r="BJ1207" s="116"/>
      <c r="BK1207" s="200"/>
      <c r="BL1207" s="129"/>
      <c r="BM1207" s="160"/>
      <c r="BN1207" s="129"/>
      <c r="BO1207" s="129"/>
      <c r="BP1207" s="129"/>
      <c r="BQ1207" s="129"/>
      <c r="BR1207" s="129"/>
      <c r="BS1207" s="129"/>
      <c r="BT1207" s="129"/>
      <c r="BU1207" s="129"/>
      <c r="BV1207" s="129"/>
      <c r="BW1207" s="129"/>
      <c r="BX1207" s="129"/>
      <c r="BY1207" s="129"/>
      <c r="BZ1207" s="129"/>
      <c r="CA1207" s="129"/>
      <c r="CB1207" s="129"/>
      <c r="CC1207" s="129"/>
      <c r="CD1207" s="129"/>
      <c r="CE1207" s="129"/>
      <c r="CF1207" s="129"/>
      <c r="CG1207" s="129"/>
      <c r="CH1207" s="129"/>
      <c r="CI1207" s="129"/>
      <c r="CJ1207" s="129"/>
      <c r="CK1207" s="129"/>
      <c r="CL1207" s="129"/>
      <c r="CM1207" s="129"/>
      <c r="CN1207" s="129"/>
      <c r="CO1207" s="129"/>
      <c r="CP1207" s="129"/>
      <c r="CQ1207" s="129"/>
      <c r="CR1207" s="129"/>
      <c r="CS1207" s="129"/>
      <c r="CT1207" s="129"/>
      <c r="CU1207" s="129"/>
      <c r="CV1207" s="129"/>
      <c r="CW1207" s="129"/>
      <c r="CX1207" s="129"/>
      <c r="CY1207" s="129"/>
      <c r="CZ1207" s="129"/>
      <c r="DA1207" s="129"/>
      <c r="DB1207" s="129"/>
      <c r="DC1207" s="129"/>
      <c r="DD1207" s="129"/>
      <c r="DE1207" s="129"/>
      <c r="DF1207" s="129"/>
      <c r="DG1207" s="129"/>
      <c r="DH1207" s="129"/>
      <c r="DI1207" s="129"/>
      <c r="DJ1207" s="129"/>
      <c r="DK1207" s="129"/>
      <c r="DL1207" s="129"/>
      <c r="DM1207" s="129"/>
      <c r="DN1207" s="129"/>
      <c r="DO1207" s="129"/>
      <c r="DP1207" s="129"/>
      <c r="DQ1207" s="129"/>
      <c r="DR1207" s="129"/>
      <c r="DS1207" s="129"/>
      <c r="DT1207" s="129"/>
      <c r="DU1207" s="129"/>
      <c r="DV1207" s="129"/>
      <c r="DW1207" s="129"/>
      <c r="DX1207" s="129"/>
      <c r="DY1207" s="129"/>
      <c r="DZ1207" s="129"/>
      <c r="EA1207" s="129"/>
      <c r="EB1207" s="129"/>
      <c r="EC1207" s="129"/>
      <c r="ED1207" s="129"/>
      <c r="EE1207" s="129"/>
      <c r="EF1207" s="129"/>
      <c r="EG1207" s="129"/>
      <c r="EH1207" s="129"/>
      <c r="EI1207" s="129"/>
      <c r="EJ1207" s="129"/>
      <c r="EK1207" s="129"/>
      <c r="EL1207" s="129"/>
      <c r="EM1207" s="129"/>
      <c r="EN1207" s="129"/>
      <c r="EO1207" s="129"/>
      <c r="EP1207" s="129"/>
      <c r="EQ1207" s="129"/>
      <c r="ER1207" s="129"/>
      <c r="ES1207" s="129"/>
      <c r="ET1207" s="129"/>
      <c r="EU1207" s="129"/>
      <c r="EV1207" s="129"/>
      <c r="EW1207" s="129"/>
    </row>
    <row r="1208" spans="1:153" ht="2.25" customHeight="1">
      <c r="A1208" s="135"/>
      <c r="B1208" s="291"/>
      <c r="C1208" s="291"/>
      <c r="D1208" s="291"/>
      <c r="E1208" s="291"/>
      <c r="F1208" s="136"/>
      <c r="G1208" s="291"/>
      <c r="H1208" s="291"/>
      <c r="I1208" s="291"/>
      <c r="J1208" s="291"/>
      <c r="K1208" s="291"/>
      <c r="L1208" s="291"/>
      <c r="M1208" s="291"/>
      <c r="N1208" s="291"/>
      <c r="O1208" s="291"/>
      <c r="P1208" s="291"/>
      <c r="Q1208" s="291"/>
      <c r="R1208" s="291"/>
      <c r="S1208" s="291"/>
      <c r="T1208" s="291"/>
      <c r="U1208" s="296"/>
      <c r="V1208" s="297"/>
      <c r="W1208" s="297"/>
      <c r="X1208" s="297"/>
      <c r="Y1208" s="297"/>
      <c r="Z1208" s="297"/>
      <c r="AA1208" s="297"/>
      <c r="AB1208" s="297"/>
      <c r="AC1208" s="297"/>
      <c r="AD1208" s="297"/>
      <c r="AE1208" s="297"/>
      <c r="AF1208" s="297"/>
      <c r="AG1208" s="117"/>
      <c r="AH1208" s="114"/>
      <c r="AI1208" s="307"/>
      <c r="AJ1208" s="308"/>
      <c r="AK1208" s="308"/>
      <c r="AL1208" s="308"/>
      <c r="AM1208" s="308"/>
      <c r="AN1208" s="308"/>
      <c r="AO1208" s="308"/>
      <c r="AP1208" s="308"/>
      <c r="AQ1208" s="308"/>
      <c r="AR1208" s="308"/>
      <c r="AS1208" s="308"/>
      <c r="AT1208" s="308"/>
      <c r="AU1208" s="308"/>
      <c r="AV1208" s="327"/>
      <c r="AW1208" s="297"/>
      <c r="AX1208" s="297"/>
      <c r="AY1208" s="297"/>
      <c r="AZ1208" s="297"/>
      <c r="BA1208" s="297"/>
      <c r="BB1208" s="297"/>
      <c r="BC1208" s="297"/>
      <c r="BD1208" s="297"/>
      <c r="BE1208" s="297"/>
      <c r="BF1208" s="297"/>
      <c r="BG1208" s="297"/>
      <c r="BH1208" s="297"/>
      <c r="BI1208" s="117"/>
      <c r="BJ1208" s="114"/>
      <c r="BK1208" s="200"/>
      <c r="BL1208" s="129"/>
      <c r="BM1208" s="160"/>
      <c r="BN1208" s="129"/>
      <c r="BO1208" s="129"/>
      <c r="BP1208" s="129"/>
      <c r="BQ1208" s="129"/>
      <c r="BR1208" s="129"/>
      <c r="BS1208" s="129"/>
      <c r="BT1208" s="129"/>
      <c r="BU1208" s="129"/>
      <c r="BV1208" s="129"/>
      <c r="BW1208" s="129"/>
      <c r="BX1208" s="129"/>
      <c r="BY1208" s="129"/>
      <c r="BZ1208" s="129"/>
      <c r="CA1208" s="129"/>
      <c r="CB1208" s="129"/>
      <c r="CC1208" s="129"/>
      <c r="CD1208" s="129"/>
      <c r="CE1208" s="129"/>
      <c r="CF1208" s="129"/>
      <c r="CG1208" s="129"/>
      <c r="CH1208" s="129"/>
      <c r="CI1208" s="129"/>
      <c r="CJ1208" s="129"/>
      <c r="CK1208" s="129"/>
      <c r="CL1208" s="129"/>
      <c r="CM1208" s="129"/>
      <c r="CN1208" s="129"/>
      <c r="CO1208" s="129"/>
      <c r="CP1208" s="129"/>
      <c r="CQ1208" s="129"/>
      <c r="CR1208" s="129"/>
      <c r="CS1208" s="129"/>
      <c r="CT1208" s="129"/>
      <c r="CU1208" s="129"/>
      <c r="CV1208" s="129"/>
      <c r="CW1208" s="129"/>
      <c r="CX1208" s="129"/>
      <c r="CY1208" s="129"/>
      <c r="CZ1208" s="129"/>
      <c r="DA1208" s="129"/>
      <c r="DB1208" s="129"/>
      <c r="DC1208" s="129"/>
      <c r="DD1208" s="129"/>
      <c r="DE1208" s="129"/>
      <c r="DF1208" s="129"/>
      <c r="DG1208" s="129"/>
      <c r="DH1208" s="129"/>
      <c r="DI1208" s="129"/>
      <c r="DJ1208" s="129"/>
      <c r="DK1208" s="129"/>
      <c r="DL1208" s="129"/>
      <c r="DM1208" s="129"/>
      <c r="DN1208" s="129"/>
      <c r="DO1208" s="129"/>
      <c r="DP1208" s="129"/>
      <c r="DQ1208" s="129"/>
      <c r="DR1208" s="129"/>
      <c r="DS1208" s="129"/>
      <c r="DT1208" s="129"/>
      <c r="DU1208" s="129"/>
      <c r="DV1208" s="129"/>
      <c r="DW1208" s="129"/>
      <c r="DX1208" s="129"/>
      <c r="DY1208" s="129"/>
      <c r="DZ1208" s="129"/>
      <c r="EA1208" s="129"/>
      <c r="EB1208" s="129"/>
      <c r="EC1208" s="129"/>
      <c r="ED1208" s="129"/>
      <c r="EE1208" s="129"/>
      <c r="EF1208" s="129"/>
      <c r="EG1208" s="129"/>
      <c r="EH1208" s="129"/>
      <c r="EI1208" s="129"/>
      <c r="EJ1208" s="129"/>
      <c r="EK1208" s="129"/>
      <c r="EL1208" s="129"/>
      <c r="EM1208" s="129"/>
      <c r="EN1208" s="129"/>
      <c r="EO1208" s="129"/>
      <c r="EP1208" s="129"/>
      <c r="EQ1208" s="129"/>
      <c r="ER1208" s="129"/>
      <c r="ES1208" s="129"/>
      <c r="ET1208" s="129"/>
      <c r="EU1208" s="129"/>
      <c r="EV1208" s="129"/>
      <c r="EW1208" s="129"/>
    </row>
    <row r="1209" spans="1:153" ht="19.5" customHeight="1">
      <c r="A1209" s="133" t="s">
        <v>112</v>
      </c>
      <c r="B1209" s="126"/>
      <c r="C1209" s="126"/>
      <c r="D1209" s="126"/>
      <c r="E1209" s="126"/>
      <c r="F1209" s="137"/>
      <c r="G1209" s="126"/>
      <c r="H1209" s="126"/>
      <c r="I1209" s="126"/>
      <c r="J1209" s="126"/>
      <c r="K1209" s="126"/>
      <c r="L1209" s="126"/>
      <c r="M1209" s="126"/>
      <c r="N1209" s="126"/>
      <c r="O1209" s="126"/>
      <c r="P1209" s="126"/>
      <c r="Q1209" s="126"/>
      <c r="R1209" s="310" t="s">
        <v>3472</v>
      </c>
      <c r="S1209" s="310"/>
      <c r="T1209" s="311"/>
      <c r="U1209" s="294"/>
      <c r="V1209" s="312"/>
      <c r="W1209" s="313"/>
      <c r="X1209" s="313"/>
      <c r="Y1209" s="313"/>
      <c r="Z1209" s="313"/>
      <c r="AA1209" s="313"/>
      <c r="AB1209" s="313"/>
      <c r="AC1209" s="313"/>
      <c r="AD1209" s="313"/>
      <c r="AE1209" s="313"/>
      <c r="AF1209" s="314"/>
      <c r="AG1209" s="122"/>
      <c r="AH1209" s="115" t="s">
        <v>0</v>
      </c>
      <c r="AI1209" s="307"/>
      <c r="AJ1209" s="308"/>
      <c r="AK1209" s="308"/>
      <c r="AL1209" s="308"/>
      <c r="AM1209" s="308"/>
      <c r="AN1209" s="308"/>
      <c r="AO1209" s="308"/>
      <c r="AP1209" s="308"/>
      <c r="AQ1209" s="308"/>
      <c r="AR1209" s="308"/>
      <c r="AS1209" s="308"/>
      <c r="AT1209" s="308"/>
      <c r="AU1209" s="308"/>
      <c r="AV1209" s="327"/>
      <c r="AW1209" s="295"/>
      <c r="AX1209" s="312"/>
      <c r="AY1209" s="313"/>
      <c r="AZ1209" s="313"/>
      <c r="BA1209" s="313"/>
      <c r="BB1209" s="313"/>
      <c r="BC1209" s="313"/>
      <c r="BD1209" s="313"/>
      <c r="BE1209" s="313"/>
      <c r="BF1209" s="313"/>
      <c r="BG1209" s="313"/>
      <c r="BH1209" s="314"/>
      <c r="BI1209" s="122"/>
      <c r="BJ1209" s="115" t="s">
        <v>2</v>
      </c>
      <c r="BK1209" s="200"/>
      <c r="BL1209" s="130" t="str">
        <f>IF(BM1209&lt;&gt;"","●","")</f>
        <v/>
      </c>
      <c r="BM1209" s="132" t="str">
        <f>IF(OR(AND(OR(V1209=0,V1209=""),AX1209&gt;0),AND(V1209&gt;0,OR(AX1209=0,AX1209=""))),"「レセプト件数」、「算定回数」のいずれかが「0」か「空白」となっていますが、それ以外が1以上となっています。正しいレセプト件数・算定回数をご記入ください。",IF(OR(V1209&gt;AX1209),"「算定回数」が「レセプト件数」よりも小さくなっています。算定レセプトにおける算定回数をご記入ください。",""))</f>
        <v/>
      </c>
      <c r="BN1209" s="129"/>
      <c r="BO1209" s="129"/>
      <c r="BP1209" s="129"/>
      <c r="BQ1209" s="129"/>
      <c r="BR1209" s="129"/>
      <c r="BS1209" s="129"/>
      <c r="BT1209" s="129"/>
      <c r="BU1209" s="129"/>
      <c r="BV1209" s="129"/>
      <c r="BW1209" s="129"/>
      <c r="BX1209" s="129"/>
      <c r="BY1209" s="129"/>
      <c r="BZ1209" s="129"/>
      <c r="CA1209" s="129"/>
      <c r="CB1209" s="129"/>
      <c r="CC1209" s="129"/>
      <c r="CD1209" s="129"/>
      <c r="CE1209" s="129"/>
      <c r="CF1209" s="129"/>
      <c r="CG1209" s="129"/>
      <c r="CH1209" s="129"/>
      <c r="CI1209" s="129"/>
      <c r="CJ1209" s="129"/>
      <c r="CK1209" s="129"/>
      <c r="CL1209" s="129"/>
      <c r="CM1209" s="129"/>
      <c r="CN1209" s="129"/>
      <c r="CO1209" s="129"/>
      <c r="CP1209" s="129"/>
      <c r="CQ1209" s="129"/>
      <c r="CR1209" s="129"/>
      <c r="CS1209" s="129"/>
      <c r="CT1209" s="129"/>
      <c r="CU1209" s="129"/>
      <c r="CV1209" s="131"/>
      <c r="CW1209" s="131"/>
      <c r="CX1209" s="131"/>
      <c r="CY1209" s="129"/>
      <c r="CZ1209" s="129"/>
      <c r="DA1209" s="129"/>
      <c r="DB1209" s="129"/>
      <c r="DC1209" s="129"/>
      <c r="DD1209" s="129"/>
      <c r="DE1209" s="129"/>
      <c r="DF1209" s="129"/>
      <c r="DG1209" s="129"/>
      <c r="DH1209" s="129"/>
      <c r="DI1209" s="129"/>
      <c r="DJ1209" s="129"/>
      <c r="DK1209" s="129"/>
      <c r="DL1209" s="129"/>
      <c r="DM1209" s="129"/>
      <c r="DN1209" s="129"/>
      <c r="DO1209" s="129"/>
      <c r="DP1209" s="129"/>
      <c r="DQ1209" s="129"/>
      <c r="DR1209" s="129"/>
      <c r="DS1209" s="129"/>
      <c r="DT1209" s="129"/>
      <c r="DU1209" s="129"/>
      <c r="DV1209" s="129"/>
      <c r="DW1209" s="129"/>
      <c r="DX1209" s="129"/>
      <c r="DY1209" s="129"/>
      <c r="DZ1209" s="129"/>
      <c r="EA1209" s="129"/>
      <c r="EB1209" s="129"/>
      <c r="EC1209" s="129"/>
      <c r="ED1209" s="129"/>
      <c r="EE1209" s="129"/>
      <c r="EF1209" s="129"/>
      <c r="EG1209" s="129"/>
      <c r="EH1209" s="129"/>
      <c r="EI1209" s="129"/>
      <c r="EJ1209" s="129"/>
      <c r="EK1209" s="129"/>
      <c r="EL1209" s="129"/>
      <c r="EM1209" s="129"/>
      <c r="EN1209" s="129"/>
      <c r="EO1209" s="129"/>
      <c r="EP1209" s="129"/>
      <c r="EQ1209" s="129"/>
      <c r="ER1209" s="129"/>
      <c r="ES1209" s="129"/>
      <c r="ET1209" s="129"/>
      <c r="EU1209" s="129"/>
      <c r="EV1209" s="129"/>
      <c r="EW1209" s="129"/>
    </row>
    <row r="1210" spans="1:153" ht="2.25" customHeight="1" thickBot="1">
      <c r="A1210" s="133"/>
      <c r="B1210" s="126"/>
      <c r="C1210" s="126"/>
      <c r="D1210" s="126"/>
      <c r="E1210" s="126"/>
      <c r="F1210" s="137"/>
      <c r="G1210" s="126"/>
      <c r="H1210" s="126"/>
      <c r="I1210" s="126"/>
      <c r="J1210" s="126"/>
      <c r="K1210" s="126"/>
      <c r="L1210" s="126"/>
      <c r="M1210" s="126"/>
      <c r="N1210" s="126"/>
      <c r="O1210" s="126"/>
      <c r="P1210" s="126"/>
      <c r="Q1210" s="126"/>
      <c r="R1210" s="126"/>
      <c r="S1210" s="126"/>
      <c r="T1210" s="126"/>
      <c r="U1210" s="299"/>
      <c r="V1210" s="298"/>
      <c r="W1210" s="298"/>
      <c r="X1210" s="298"/>
      <c r="Y1210" s="298"/>
      <c r="Z1210" s="298"/>
      <c r="AA1210" s="298"/>
      <c r="AB1210" s="298"/>
      <c r="AC1210" s="298"/>
      <c r="AD1210" s="298"/>
      <c r="AE1210" s="298"/>
      <c r="AF1210" s="298"/>
      <c r="AG1210" s="121"/>
      <c r="AH1210" s="116"/>
      <c r="AI1210" s="307"/>
      <c r="AJ1210" s="308"/>
      <c r="AK1210" s="308"/>
      <c r="AL1210" s="308"/>
      <c r="AM1210" s="308"/>
      <c r="AN1210" s="308"/>
      <c r="AO1210" s="308"/>
      <c r="AP1210" s="308"/>
      <c r="AQ1210" s="308"/>
      <c r="AR1210" s="308"/>
      <c r="AS1210" s="308"/>
      <c r="AT1210" s="308"/>
      <c r="AU1210" s="308"/>
      <c r="AV1210" s="327"/>
      <c r="AW1210" s="298"/>
      <c r="AX1210" s="298"/>
      <c r="AY1210" s="298"/>
      <c r="AZ1210" s="298"/>
      <c r="BA1210" s="298"/>
      <c r="BB1210" s="298"/>
      <c r="BC1210" s="298"/>
      <c r="BD1210" s="298"/>
      <c r="BE1210" s="298"/>
      <c r="BF1210" s="298"/>
      <c r="BG1210" s="298"/>
      <c r="BH1210" s="298"/>
      <c r="BI1210" s="121"/>
      <c r="BJ1210" s="116"/>
      <c r="BK1210" s="200"/>
      <c r="BL1210" s="129"/>
      <c r="BM1210" s="160"/>
      <c r="BN1210" s="129"/>
      <c r="BO1210" s="129"/>
      <c r="BP1210" s="129"/>
      <c r="BQ1210" s="129"/>
      <c r="BR1210" s="129"/>
      <c r="BS1210" s="129"/>
      <c r="BT1210" s="129"/>
      <c r="BU1210" s="129"/>
      <c r="BV1210" s="129"/>
      <c r="BW1210" s="129"/>
      <c r="BX1210" s="129"/>
      <c r="BY1210" s="129"/>
      <c r="BZ1210" s="129"/>
      <c r="CA1210" s="129"/>
      <c r="CB1210" s="129"/>
      <c r="CC1210" s="129"/>
      <c r="CD1210" s="129"/>
      <c r="CE1210" s="129"/>
      <c r="CF1210" s="129"/>
      <c r="CG1210" s="129"/>
      <c r="CH1210" s="129"/>
      <c r="CI1210" s="129"/>
      <c r="CJ1210" s="129"/>
      <c r="CK1210" s="129"/>
      <c r="CL1210" s="129"/>
      <c r="CM1210" s="129"/>
      <c r="CN1210" s="129"/>
      <c r="CO1210" s="129"/>
      <c r="CP1210" s="129"/>
      <c r="CQ1210" s="129"/>
      <c r="CR1210" s="129"/>
      <c r="CS1210" s="129"/>
      <c r="CT1210" s="129"/>
      <c r="CU1210" s="129"/>
      <c r="CV1210" s="129"/>
      <c r="CW1210" s="129"/>
      <c r="CX1210" s="129"/>
      <c r="CY1210" s="129"/>
      <c r="CZ1210" s="129"/>
      <c r="DA1210" s="129"/>
      <c r="DB1210" s="129"/>
      <c r="DC1210" s="129"/>
      <c r="DD1210" s="129"/>
      <c r="DE1210" s="129"/>
      <c r="DF1210" s="129"/>
      <c r="DG1210" s="129"/>
      <c r="DH1210" s="129"/>
      <c r="DI1210" s="129"/>
      <c r="DJ1210" s="129"/>
      <c r="DK1210" s="129"/>
      <c r="DL1210" s="129"/>
      <c r="DM1210" s="129"/>
      <c r="DN1210" s="129"/>
      <c r="DO1210" s="129"/>
      <c r="DP1210" s="129"/>
      <c r="DQ1210" s="129"/>
      <c r="DR1210" s="129"/>
      <c r="DS1210" s="129"/>
      <c r="DT1210" s="129"/>
      <c r="DU1210" s="129"/>
      <c r="DV1210" s="129"/>
      <c r="DW1210" s="129"/>
      <c r="DX1210" s="129"/>
      <c r="DY1210" s="129"/>
      <c r="DZ1210" s="129"/>
      <c r="EA1210" s="129"/>
      <c r="EB1210" s="129"/>
      <c r="EC1210" s="129"/>
      <c r="ED1210" s="129"/>
      <c r="EE1210" s="129"/>
      <c r="EF1210" s="129"/>
      <c r="EG1210" s="129"/>
      <c r="EH1210" s="129"/>
      <c r="EI1210" s="129"/>
      <c r="EJ1210" s="129"/>
      <c r="EK1210" s="129"/>
      <c r="EL1210" s="129"/>
      <c r="EM1210" s="129"/>
      <c r="EN1210" s="129"/>
      <c r="EO1210" s="129"/>
      <c r="EP1210" s="129"/>
      <c r="EQ1210" s="129"/>
      <c r="ER1210" s="129"/>
      <c r="ES1210" s="129"/>
      <c r="ET1210" s="129"/>
      <c r="EU1210" s="129"/>
      <c r="EV1210" s="129"/>
      <c r="EW1210" s="129"/>
    </row>
    <row r="1211" spans="1:153" ht="2.25" customHeight="1">
      <c r="A1211" s="135"/>
      <c r="B1211" s="291"/>
      <c r="C1211" s="291"/>
      <c r="D1211" s="291"/>
      <c r="E1211" s="291"/>
      <c r="F1211" s="136"/>
      <c r="G1211" s="291"/>
      <c r="H1211" s="291"/>
      <c r="I1211" s="291"/>
      <c r="J1211" s="291"/>
      <c r="K1211" s="291"/>
      <c r="L1211" s="291"/>
      <c r="M1211" s="291"/>
      <c r="N1211" s="291"/>
      <c r="O1211" s="291"/>
      <c r="P1211" s="291"/>
      <c r="Q1211" s="291"/>
      <c r="R1211" s="291"/>
      <c r="S1211" s="291"/>
      <c r="T1211" s="291"/>
      <c r="U1211" s="296"/>
      <c r="V1211" s="297"/>
      <c r="W1211" s="297"/>
      <c r="X1211" s="297"/>
      <c r="Y1211" s="297"/>
      <c r="Z1211" s="297"/>
      <c r="AA1211" s="297"/>
      <c r="AB1211" s="297"/>
      <c r="AC1211" s="297"/>
      <c r="AD1211" s="297"/>
      <c r="AE1211" s="297"/>
      <c r="AF1211" s="297"/>
      <c r="AG1211" s="117"/>
      <c r="AH1211" s="114"/>
      <c r="AI1211" s="307"/>
      <c r="AJ1211" s="308"/>
      <c r="AK1211" s="308"/>
      <c r="AL1211" s="308"/>
      <c r="AM1211" s="308"/>
      <c r="AN1211" s="308"/>
      <c r="AO1211" s="308"/>
      <c r="AP1211" s="308"/>
      <c r="AQ1211" s="308"/>
      <c r="AR1211" s="308"/>
      <c r="AS1211" s="308"/>
      <c r="AT1211" s="308"/>
      <c r="AU1211" s="308"/>
      <c r="AV1211" s="327"/>
      <c r="AW1211" s="297"/>
      <c r="AX1211" s="297"/>
      <c r="AY1211" s="297"/>
      <c r="AZ1211" s="297"/>
      <c r="BA1211" s="297"/>
      <c r="BB1211" s="297"/>
      <c r="BC1211" s="297"/>
      <c r="BD1211" s="297"/>
      <c r="BE1211" s="297"/>
      <c r="BF1211" s="297"/>
      <c r="BG1211" s="297"/>
      <c r="BH1211" s="297"/>
      <c r="BI1211" s="117"/>
      <c r="BJ1211" s="114"/>
      <c r="BK1211" s="200"/>
      <c r="BL1211" s="129"/>
      <c r="BM1211" s="160"/>
      <c r="BN1211" s="129"/>
      <c r="BO1211" s="129"/>
      <c r="BP1211" s="129"/>
      <c r="BQ1211" s="129"/>
      <c r="BR1211" s="129"/>
      <c r="BS1211" s="129"/>
      <c r="BT1211" s="129"/>
      <c r="BU1211" s="129"/>
      <c r="BV1211" s="129"/>
      <c r="BW1211" s="129"/>
      <c r="BX1211" s="129"/>
      <c r="BY1211" s="129"/>
      <c r="BZ1211" s="129"/>
      <c r="CA1211" s="129"/>
      <c r="CB1211" s="129"/>
      <c r="CC1211" s="129"/>
      <c r="CD1211" s="129"/>
      <c r="CE1211" s="129"/>
      <c r="CF1211" s="129"/>
      <c r="CG1211" s="129"/>
      <c r="CH1211" s="129"/>
      <c r="CI1211" s="129"/>
      <c r="CJ1211" s="129"/>
      <c r="CK1211" s="129"/>
      <c r="CL1211" s="129"/>
      <c r="CM1211" s="129"/>
      <c r="CN1211" s="129"/>
      <c r="CO1211" s="129"/>
      <c r="CP1211" s="129"/>
      <c r="CQ1211" s="129"/>
      <c r="CR1211" s="129"/>
      <c r="CS1211" s="129"/>
      <c r="CT1211" s="129"/>
      <c r="CU1211" s="129"/>
      <c r="CV1211" s="129"/>
      <c r="CW1211" s="129"/>
      <c r="CX1211" s="129"/>
      <c r="CY1211" s="129"/>
      <c r="CZ1211" s="129"/>
      <c r="DA1211" s="129"/>
      <c r="DB1211" s="129"/>
      <c r="DC1211" s="129"/>
      <c r="DD1211" s="129"/>
      <c r="DE1211" s="129"/>
      <c r="DF1211" s="129"/>
      <c r="DG1211" s="129"/>
      <c r="DH1211" s="129"/>
      <c r="DI1211" s="129"/>
      <c r="DJ1211" s="129"/>
      <c r="DK1211" s="129"/>
      <c r="DL1211" s="129"/>
      <c r="DM1211" s="129"/>
      <c r="DN1211" s="129"/>
      <c r="DO1211" s="129"/>
      <c r="DP1211" s="129"/>
      <c r="DQ1211" s="129"/>
      <c r="DR1211" s="129"/>
      <c r="DS1211" s="129"/>
      <c r="DT1211" s="129"/>
      <c r="DU1211" s="129"/>
      <c r="DV1211" s="129"/>
      <c r="DW1211" s="129"/>
      <c r="DX1211" s="129"/>
      <c r="DY1211" s="129"/>
      <c r="DZ1211" s="129"/>
      <c r="EA1211" s="129"/>
      <c r="EB1211" s="129"/>
      <c r="EC1211" s="129"/>
      <c r="ED1211" s="129"/>
      <c r="EE1211" s="129"/>
      <c r="EF1211" s="129"/>
      <c r="EG1211" s="129"/>
      <c r="EH1211" s="129"/>
      <c r="EI1211" s="129"/>
      <c r="EJ1211" s="129"/>
      <c r="EK1211" s="129"/>
      <c r="EL1211" s="129"/>
      <c r="EM1211" s="129"/>
      <c r="EN1211" s="129"/>
      <c r="EO1211" s="129"/>
      <c r="EP1211" s="129"/>
      <c r="EQ1211" s="129"/>
      <c r="ER1211" s="129"/>
      <c r="ES1211" s="129"/>
      <c r="ET1211" s="129"/>
      <c r="EU1211" s="129"/>
      <c r="EV1211" s="129"/>
      <c r="EW1211" s="129"/>
    </row>
    <row r="1212" spans="1:153" ht="19.5" customHeight="1">
      <c r="A1212" s="133" t="s">
        <v>121</v>
      </c>
      <c r="B1212" s="126"/>
      <c r="C1212" s="126"/>
      <c r="D1212" s="126"/>
      <c r="E1212" s="126"/>
      <c r="F1212" s="137"/>
      <c r="G1212" s="126"/>
      <c r="H1212" s="126"/>
      <c r="I1212" s="126"/>
      <c r="J1212" s="126"/>
      <c r="K1212" s="126"/>
      <c r="L1212" s="126"/>
      <c r="M1212" s="126"/>
      <c r="N1212" s="126"/>
      <c r="O1212" s="126"/>
      <c r="P1212" s="126"/>
      <c r="Q1212" s="126"/>
      <c r="R1212" s="310" t="s">
        <v>3473</v>
      </c>
      <c r="S1212" s="310"/>
      <c r="T1212" s="311"/>
      <c r="U1212" s="294"/>
      <c r="V1212" s="312"/>
      <c r="W1212" s="313"/>
      <c r="X1212" s="313"/>
      <c r="Y1212" s="313"/>
      <c r="Z1212" s="313"/>
      <c r="AA1212" s="313"/>
      <c r="AB1212" s="313"/>
      <c r="AC1212" s="313"/>
      <c r="AD1212" s="313"/>
      <c r="AE1212" s="313"/>
      <c r="AF1212" s="314"/>
      <c r="AG1212" s="122"/>
      <c r="AH1212" s="115" t="s">
        <v>0</v>
      </c>
      <c r="AI1212" s="307"/>
      <c r="AJ1212" s="308"/>
      <c r="AK1212" s="308"/>
      <c r="AL1212" s="308"/>
      <c r="AM1212" s="308"/>
      <c r="AN1212" s="308"/>
      <c r="AO1212" s="308"/>
      <c r="AP1212" s="308"/>
      <c r="AQ1212" s="308"/>
      <c r="AR1212" s="308"/>
      <c r="AS1212" s="308"/>
      <c r="AT1212" s="308"/>
      <c r="AU1212" s="308"/>
      <c r="AV1212" s="327"/>
      <c r="AW1212" s="295"/>
      <c r="AX1212" s="312"/>
      <c r="AY1212" s="313"/>
      <c r="AZ1212" s="313"/>
      <c r="BA1212" s="313"/>
      <c r="BB1212" s="313"/>
      <c r="BC1212" s="313"/>
      <c r="BD1212" s="313"/>
      <c r="BE1212" s="313"/>
      <c r="BF1212" s="313"/>
      <c r="BG1212" s="313"/>
      <c r="BH1212" s="314"/>
      <c r="BI1212" s="122"/>
      <c r="BJ1212" s="115" t="s">
        <v>2</v>
      </c>
      <c r="BK1212" s="200"/>
      <c r="BL1212" s="130" t="str">
        <f>IF(BM1212&lt;&gt;"","●","")</f>
        <v/>
      </c>
      <c r="BM1212" s="132" t="str">
        <f>IF(OR(AND(OR(V1212=0,V1212=""),AX1212&gt;0),AND(V1212&gt;0,OR(AX1212=0,AX1212=""))),"「レセプト件数」、「算定回数」のいずれかが「0」か「空白」となっていますが、それ以外が1以上となっています。正しいレセプト件数・算定回数をご記入ください。",IF(OR(V1212&gt;AX1212),"「算定回数」が「レセプト件数」よりも小さくなっています。算定レセプトにおける算定回数をご記入ください。",IF(AND(V1212+AX1212&gt;0,SUM(AJ39:AT99,AJ102:AT132,AJ351:AT378,AJ393:AT420,AJ423:AT474)+SUM(AX39:BH99,AX102:BH132,AX351:BH378,AX393:BH420,AX423:BH474)=0),"当該項目の「レセプト件数」、「算定回数」のいずれかが1以上となっていますが、加算を算定する入院料の「レセプト件数」、「算定回数」が「0」か「空白」となっています。正しいレセプト件数・算定回数をご記入ください。","")))</f>
        <v/>
      </c>
      <c r="BN1212" s="129"/>
      <c r="BO1212" s="129"/>
      <c r="BP1212" s="129"/>
      <c r="BQ1212" s="129"/>
      <c r="BR1212" s="129"/>
      <c r="BS1212" s="129"/>
      <c r="BT1212" s="129"/>
      <c r="BU1212" s="129"/>
      <c r="BV1212" s="129"/>
      <c r="BW1212" s="129"/>
      <c r="BX1212" s="129"/>
      <c r="BY1212" s="129"/>
      <c r="BZ1212" s="129"/>
      <c r="CA1212" s="129"/>
      <c r="CB1212" s="129"/>
      <c r="CC1212" s="129"/>
      <c r="CD1212" s="129"/>
      <c r="CE1212" s="129"/>
      <c r="CF1212" s="129"/>
      <c r="CG1212" s="129"/>
      <c r="CH1212" s="129"/>
      <c r="CI1212" s="129"/>
      <c r="CJ1212" s="129"/>
      <c r="CK1212" s="129"/>
      <c r="CL1212" s="129"/>
      <c r="CM1212" s="129"/>
      <c r="CN1212" s="129"/>
      <c r="CO1212" s="129"/>
      <c r="CP1212" s="129"/>
      <c r="CQ1212" s="129"/>
      <c r="CR1212" s="129"/>
      <c r="CS1212" s="129"/>
      <c r="CT1212" s="129"/>
      <c r="CU1212" s="129"/>
      <c r="CV1212" s="131"/>
      <c r="CW1212" s="131"/>
      <c r="CX1212" s="131"/>
      <c r="CY1212" s="129"/>
      <c r="CZ1212" s="129"/>
      <c r="DA1212" s="129"/>
      <c r="DB1212" s="129"/>
      <c r="DC1212" s="129"/>
      <c r="DD1212" s="129"/>
      <c r="DE1212" s="129"/>
      <c r="DF1212" s="129"/>
      <c r="DG1212" s="129"/>
      <c r="DH1212" s="129"/>
      <c r="DI1212" s="129"/>
      <c r="DJ1212" s="129"/>
      <c r="DK1212" s="129"/>
      <c r="DL1212" s="129"/>
      <c r="DM1212" s="129"/>
      <c r="DN1212" s="129"/>
      <c r="DO1212" s="129"/>
      <c r="DP1212" s="129"/>
      <c r="DQ1212" s="129"/>
      <c r="DR1212" s="129"/>
      <c r="DS1212" s="129"/>
      <c r="DT1212" s="129"/>
      <c r="DU1212" s="129"/>
      <c r="DV1212" s="129"/>
      <c r="DW1212" s="129"/>
      <c r="DX1212" s="129"/>
      <c r="DY1212" s="129"/>
      <c r="DZ1212" s="129"/>
      <c r="EA1212" s="129"/>
      <c r="EB1212" s="129"/>
      <c r="EC1212" s="129"/>
      <c r="ED1212" s="129"/>
      <c r="EE1212" s="129"/>
      <c r="EF1212" s="129"/>
      <c r="EG1212" s="129"/>
      <c r="EH1212" s="129"/>
      <c r="EI1212" s="129"/>
      <c r="EJ1212" s="129"/>
      <c r="EK1212" s="129"/>
      <c r="EL1212" s="129"/>
      <c r="EM1212" s="129"/>
      <c r="EN1212" s="129"/>
      <c r="EO1212" s="129"/>
      <c r="EP1212" s="129"/>
      <c r="EQ1212" s="129"/>
      <c r="ER1212" s="129"/>
      <c r="ES1212" s="129"/>
      <c r="ET1212" s="129"/>
      <c r="EU1212" s="129"/>
      <c r="EV1212" s="129"/>
      <c r="EW1212" s="129"/>
    </row>
    <row r="1213" spans="1:153" ht="2.25" customHeight="1" thickBot="1">
      <c r="A1213" s="37"/>
      <c r="B1213" s="127"/>
      <c r="C1213" s="127"/>
      <c r="D1213" s="127"/>
      <c r="E1213" s="127"/>
      <c r="F1213" s="134"/>
      <c r="G1213" s="127"/>
      <c r="H1213" s="127"/>
      <c r="I1213" s="127"/>
      <c r="J1213" s="127"/>
      <c r="K1213" s="127"/>
      <c r="L1213" s="127"/>
      <c r="M1213" s="127"/>
      <c r="N1213" s="127"/>
      <c r="O1213" s="127"/>
      <c r="P1213" s="127"/>
      <c r="Q1213" s="127"/>
      <c r="R1213" s="127"/>
      <c r="S1213" s="127"/>
      <c r="T1213" s="128"/>
      <c r="U1213" s="299"/>
      <c r="V1213" s="298"/>
      <c r="W1213" s="298"/>
      <c r="X1213" s="298"/>
      <c r="Y1213" s="298"/>
      <c r="Z1213" s="298"/>
      <c r="AA1213" s="298"/>
      <c r="AB1213" s="298"/>
      <c r="AC1213" s="298"/>
      <c r="AD1213" s="298"/>
      <c r="AE1213" s="298"/>
      <c r="AF1213" s="298"/>
      <c r="AG1213" s="121"/>
      <c r="AH1213" s="116"/>
      <c r="AI1213" s="307"/>
      <c r="AJ1213" s="308"/>
      <c r="AK1213" s="308"/>
      <c r="AL1213" s="308"/>
      <c r="AM1213" s="308"/>
      <c r="AN1213" s="308"/>
      <c r="AO1213" s="308"/>
      <c r="AP1213" s="308"/>
      <c r="AQ1213" s="308"/>
      <c r="AR1213" s="308"/>
      <c r="AS1213" s="308"/>
      <c r="AT1213" s="308"/>
      <c r="AU1213" s="308"/>
      <c r="AV1213" s="327"/>
      <c r="AW1213" s="298"/>
      <c r="AX1213" s="298"/>
      <c r="AY1213" s="298"/>
      <c r="AZ1213" s="298"/>
      <c r="BA1213" s="298"/>
      <c r="BB1213" s="298"/>
      <c r="BC1213" s="298"/>
      <c r="BD1213" s="298"/>
      <c r="BE1213" s="298"/>
      <c r="BF1213" s="298"/>
      <c r="BG1213" s="298"/>
      <c r="BH1213" s="298"/>
      <c r="BI1213" s="121"/>
      <c r="BJ1213" s="116"/>
      <c r="BK1213" s="200"/>
      <c r="BL1213" s="129"/>
      <c r="BM1213" s="160"/>
      <c r="BN1213" s="129"/>
      <c r="BO1213" s="129"/>
      <c r="BP1213" s="129"/>
      <c r="BQ1213" s="129"/>
      <c r="BR1213" s="129"/>
      <c r="BS1213" s="129"/>
      <c r="BT1213" s="129"/>
      <c r="BU1213" s="129"/>
      <c r="BV1213" s="129"/>
      <c r="BW1213" s="129"/>
      <c r="BX1213" s="129"/>
      <c r="BY1213" s="129"/>
      <c r="BZ1213" s="129"/>
      <c r="CA1213" s="129"/>
      <c r="CB1213" s="129"/>
      <c r="CC1213" s="129"/>
      <c r="CD1213" s="129"/>
      <c r="CE1213" s="129"/>
      <c r="CF1213" s="129"/>
      <c r="CG1213" s="129"/>
      <c r="CH1213" s="129"/>
      <c r="CI1213" s="129"/>
      <c r="CJ1213" s="129"/>
      <c r="CK1213" s="129"/>
      <c r="CL1213" s="129"/>
      <c r="CM1213" s="129"/>
      <c r="CN1213" s="129"/>
      <c r="CO1213" s="129"/>
      <c r="CP1213" s="129"/>
      <c r="CQ1213" s="129"/>
      <c r="CR1213" s="129"/>
      <c r="CS1213" s="129"/>
      <c r="CT1213" s="129"/>
      <c r="CU1213" s="129"/>
      <c r="CV1213" s="129"/>
      <c r="CW1213" s="129"/>
      <c r="CX1213" s="129"/>
      <c r="CY1213" s="129"/>
      <c r="CZ1213" s="129"/>
      <c r="DA1213" s="129"/>
      <c r="DB1213" s="129"/>
      <c r="DC1213" s="129"/>
      <c r="DD1213" s="129"/>
      <c r="DE1213" s="129"/>
      <c r="DF1213" s="129"/>
      <c r="DG1213" s="129"/>
      <c r="DH1213" s="129"/>
      <c r="DI1213" s="129"/>
      <c r="DJ1213" s="129"/>
      <c r="DK1213" s="129"/>
      <c r="DL1213" s="129"/>
      <c r="DM1213" s="129"/>
      <c r="DN1213" s="129"/>
      <c r="DO1213" s="129"/>
      <c r="DP1213" s="129"/>
      <c r="DQ1213" s="129"/>
      <c r="DR1213" s="129"/>
      <c r="DS1213" s="129"/>
      <c r="DT1213" s="129"/>
      <c r="DU1213" s="129"/>
      <c r="DV1213" s="129"/>
      <c r="DW1213" s="129"/>
      <c r="DX1213" s="129"/>
      <c r="DY1213" s="129"/>
      <c r="DZ1213" s="129"/>
      <c r="EA1213" s="129"/>
      <c r="EB1213" s="129"/>
      <c r="EC1213" s="129"/>
      <c r="ED1213" s="129"/>
      <c r="EE1213" s="129"/>
      <c r="EF1213" s="129"/>
      <c r="EG1213" s="129"/>
      <c r="EH1213" s="129"/>
      <c r="EI1213" s="129"/>
      <c r="EJ1213" s="129"/>
      <c r="EK1213" s="129"/>
      <c r="EL1213" s="129"/>
      <c r="EM1213" s="129"/>
      <c r="EN1213" s="129"/>
      <c r="EO1213" s="129"/>
      <c r="EP1213" s="129"/>
      <c r="EQ1213" s="129"/>
      <c r="ER1213" s="129"/>
      <c r="ES1213" s="129"/>
      <c r="ET1213" s="129"/>
      <c r="EU1213" s="129"/>
      <c r="EV1213" s="129"/>
      <c r="EW1213" s="129"/>
    </row>
    <row r="1214" spans="1:153" ht="19.5" customHeight="1">
      <c r="A1214" s="31"/>
      <c r="B1214" s="31"/>
      <c r="C1214" s="31"/>
      <c r="D1214" s="31"/>
      <c r="E1214" s="31"/>
      <c r="F1214" s="48"/>
      <c r="G1214" s="31"/>
      <c r="H1214" s="31"/>
      <c r="I1214" s="31"/>
      <c r="J1214" s="31"/>
      <c r="K1214" s="31"/>
      <c r="L1214" s="31"/>
      <c r="M1214" s="31"/>
      <c r="N1214" s="31"/>
      <c r="O1214" s="31"/>
      <c r="P1214" s="31"/>
      <c r="Q1214" s="31"/>
      <c r="R1214" s="31"/>
      <c r="S1214" s="31"/>
      <c r="T1214" s="31"/>
      <c r="U1214" s="281"/>
      <c r="V1214" s="281"/>
      <c r="W1214" s="281"/>
      <c r="X1214" s="281"/>
      <c r="Y1214" s="281"/>
      <c r="Z1214" s="281"/>
      <c r="AA1214" s="281"/>
      <c r="AB1214" s="281"/>
      <c r="AC1214" s="281"/>
      <c r="AD1214" s="281"/>
      <c r="AE1214" s="281"/>
      <c r="AF1214" s="281"/>
      <c r="AG1214" s="281"/>
      <c r="AH1214" s="281"/>
      <c r="AI1214" s="281"/>
      <c r="AJ1214" s="281"/>
      <c r="AK1214" s="281"/>
      <c r="AL1214" s="281"/>
      <c r="AM1214" s="281"/>
      <c r="AN1214" s="281"/>
      <c r="AO1214" s="281"/>
      <c r="AP1214" s="281"/>
      <c r="AQ1214" s="281"/>
      <c r="AR1214" s="281"/>
      <c r="AS1214" s="281"/>
      <c r="AT1214" s="281"/>
      <c r="AU1214" s="281"/>
      <c r="AV1214" s="281"/>
      <c r="AW1214" s="281"/>
      <c r="AX1214" s="281"/>
      <c r="AY1214" s="281"/>
      <c r="AZ1214" s="281"/>
      <c r="BA1214" s="281"/>
      <c r="BB1214" s="281"/>
      <c r="BC1214" s="281"/>
      <c r="BD1214" s="281"/>
      <c r="BE1214" s="281"/>
      <c r="BF1214" s="281"/>
      <c r="BG1214" s="281"/>
      <c r="BH1214" s="281"/>
      <c r="BI1214" s="281"/>
      <c r="BJ1214" s="281"/>
      <c r="BK1214" s="200"/>
      <c r="BL1214" s="129"/>
      <c r="BM1214" s="160"/>
      <c r="BN1214" s="129"/>
      <c r="BO1214" s="129"/>
      <c r="BP1214" s="129"/>
      <c r="BQ1214" s="129"/>
      <c r="BR1214" s="129"/>
      <c r="BS1214" s="129"/>
      <c r="BT1214" s="129"/>
      <c r="BU1214" s="129"/>
      <c r="BV1214" s="129"/>
      <c r="BW1214" s="129"/>
      <c r="BX1214" s="129"/>
      <c r="BY1214" s="129"/>
      <c r="BZ1214" s="129"/>
      <c r="CA1214" s="129"/>
      <c r="CB1214" s="129"/>
      <c r="CC1214" s="129"/>
      <c r="CD1214" s="129"/>
      <c r="CE1214" s="129"/>
      <c r="CF1214" s="129"/>
      <c r="CG1214" s="129"/>
      <c r="CH1214" s="129"/>
      <c r="CI1214" s="129"/>
      <c r="CJ1214" s="129"/>
      <c r="CK1214" s="129"/>
      <c r="CL1214" s="129"/>
      <c r="CM1214" s="129"/>
      <c r="CN1214" s="129"/>
      <c r="CO1214" s="129"/>
      <c r="CP1214" s="129"/>
      <c r="CQ1214" s="129"/>
      <c r="CR1214" s="129"/>
      <c r="CS1214" s="129"/>
      <c r="CT1214" s="129"/>
      <c r="CU1214" s="129"/>
      <c r="CV1214" s="129"/>
      <c r="CW1214" s="129"/>
      <c r="CX1214" s="129"/>
      <c r="CY1214" s="129"/>
      <c r="CZ1214" s="129"/>
      <c r="DA1214" s="129"/>
      <c r="DB1214" s="129"/>
      <c r="DC1214" s="129"/>
      <c r="DD1214" s="129"/>
      <c r="DE1214" s="129"/>
      <c r="DF1214" s="129"/>
      <c r="DG1214" s="129"/>
      <c r="DH1214" s="129"/>
      <c r="DI1214" s="129"/>
      <c r="DJ1214" s="129"/>
      <c r="DK1214" s="129"/>
      <c r="DL1214" s="129"/>
      <c r="DM1214" s="129"/>
      <c r="DN1214" s="129"/>
      <c r="DO1214" s="129"/>
      <c r="DP1214" s="129"/>
      <c r="DQ1214" s="129"/>
      <c r="DR1214" s="129"/>
      <c r="DS1214" s="129"/>
      <c r="DT1214" s="129"/>
      <c r="DU1214" s="129"/>
      <c r="DV1214" s="129"/>
      <c r="DW1214" s="129"/>
      <c r="DX1214" s="129"/>
      <c r="DY1214" s="129"/>
      <c r="DZ1214" s="129"/>
      <c r="EA1214" s="129"/>
      <c r="EB1214" s="129"/>
      <c r="EC1214" s="129"/>
      <c r="ED1214" s="129"/>
      <c r="EE1214" s="129"/>
      <c r="EF1214" s="129"/>
      <c r="EG1214" s="129"/>
      <c r="EH1214" s="129"/>
      <c r="EI1214" s="129"/>
      <c r="EJ1214" s="129"/>
      <c r="EK1214" s="129"/>
      <c r="EL1214" s="129"/>
      <c r="EM1214" s="129"/>
      <c r="EN1214" s="129"/>
      <c r="EO1214" s="129"/>
      <c r="EP1214" s="129"/>
      <c r="EQ1214" s="129"/>
      <c r="ER1214" s="129"/>
      <c r="ES1214" s="129"/>
      <c r="ET1214" s="129"/>
      <c r="EU1214" s="129"/>
      <c r="EV1214" s="129"/>
      <c r="EW1214" s="129"/>
    </row>
    <row r="1215" spans="1:153" ht="19.5" customHeight="1">
      <c r="A1215" s="328" t="s">
        <v>6421</v>
      </c>
      <c r="B1215" s="329"/>
      <c r="C1215" s="329"/>
      <c r="D1215" s="329"/>
      <c r="E1215" s="329"/>
      <c r="F1215" s="329"/>
      <c r="G1215" s="329"/>
      <c r="H1215" s="329"/>
      <c r="I1215" s="329"/>
      <c r="J1215" s="329"/>
      <c r="K1215" s="329"/>
      <c r="L1215" s="329"/>
      <c r="M1215" s="329"/>
      <c r="N1215" s="329"/>
      <c r="O1215" s="329"/>
      <c r="P1215" s="329"/>
      <c r="Q1215" s="329"/>
      <c r="R1215" s="329"/>
      <c r="S1215" s="329"/>
      <c r="T1215" s="329"/>
      <c r="U1215" s="329"/>
      <c r="V1215" s="329"/>
      <c r="W1215" s="329"/>
      <c r="X1215" s="329"/>
      <c r="Y1215" s="329"/>
      <c r="Z1215" s="329"/>
      <c r="AA1215" s="329"/>
      <c r="AB1215" s="329"/>
      <c r="AC1215" s="329"/>
      <c r="AD1215" s="329"/>
      <c r="AE1215" s="329"/>
      <c r="AF1215" s="329"/>
      <c r="AG1215" s="329"/>
      <c r="AH1215" s="329"/>
      <c r="AI1215" s="329"/>
      <c r="AJ1215" s="329"/>
      <c r="AK1215" s="329"/>
      <c r="AL1215" s="329"/>
      <c r="AM1215" s="329"/>
      <c r="AN1215" s="329"/>
      <c r="AO1215" s="329"/>
      <c r="AP1215" s="329"/>
      <c r="AQ1215" s="329"/>
      <c r="AR1215" s="329"/>
      <c r="AS1215" s="329"/>
      <c r="AT1215" s="329"/>
      <c r="AU1215" s="329"/>
      <c r="AV1215" s="329"/>
      <c r="AW1215" s="330"/>
      <c r="AX1215" s="330"/>
      <c r="AY1215" s="330"/>
      <c r="AZ1215" s="330"/>
      <c r="BA1215" s="330"/>
      <c r="BB1215" s="330"/>
      <c r="BC1215" s="330"/>
      <c r="BD1215" s="330"/>
      <c r="BE1215" s="330"/>
      <c r="BF1215" s="330"/>
      <c r="BG1215" s="330"/>
      <c r="BH1215" s="330"/>
      <c r="BI1215" s="330"/>
      <c r="BJ1215" s="331"/>
      <c r="BK1215" s="200"/>
      <c r="BL1215" s="129"/>
      <c r="BM1215" s="160"/>
      <c r="BN1215" s="129"/>
      <c r="BO1215" s="129"/>
      <c r="BP1215" s="129"/>
      <c r="BQ1215" s="129"/>
      <c r="BR1215" s="129"/>
      <c r="BS1215" s="129"/>
      <c r="BT1215" s="129"/>
      <c r="BU1215" s="129"/>
      <c r="BV1215" s="129"/>
      <c r="BW1215" s="129"/>
      <c r="BX1215" s="129"/>
      <c r="BY1215" s="129"/>
      <c r="BZ1215" s="129"/>
      <c r="CA1215" s="129"/>
      <c r="CB1215" s="129"/>
      <c r="CC1215" s="129"/>
      <c r="CD1215" s="129"/>
      <c r="CE1215" s="129"/>
      <c r="CF1215" s="129"/>
      <c r="CG1215" s="129"/>
      <c r="CH1215" s="129"/>
      <c r="CI1215" s="129"/>
      <c r="CJ1215" s="129"/>
      <c r="CK1215" s="129"/>
      <c r="CL1215" s="129"/>
      <c r="CM1215" s="129"/>
      <c r="CN1215" s="129"/>
      <c r="CO1215" s="129"/>
      <c r="CP1215" s="129"/>
      <c r="CQ1215" s="129"/>
      <c r="CR1215" s="129"/>
      <c r="CS1215" s="129"/>
      <c r="CT1215" s="129"/>
      <c r="CU1215" s="129"/>
      <c r="CV1215" s="129"/>
      <c r="CW1215" s="129"/>
      <c r="CX1215" s="129"/>
      <c r="CY1215" s="129"/>
      <c r="CZ1215" s="129"/>
      <c r="DA1215" s="129"/>
      <c r="DB1215" s="129"/>
      <c r="DC1215" s="129"/>
      <c r="DD1215" s="129"/>
      <c r="DE1215" s="129"/>
      <c r="DF1215" s="129"/>
      <c r="DG1215" s="129"/>
      <c r="DH1215" s="129"/>
      <c r="DI1215" s="129"/>
      <c r="DJ1215" s="129"/>
      <c r="DK1215" s="129"/>
      <c r="DL1215" s="129"/>
      <c r="DM1215" s="129"/>
      <c r="DN1215" s="129"/>
      <c r="DO1215" s="129"/>
      <c r="DP1215" s="129"/>
      <c r="DQ1215" s="129"/>
      <c r="DR1215" s="129"/>
      <c r="DS1215" s="129"/>
      <c r="DT1215" s="129"/>
      <c r="DU1215" s="129"/>
      <c r="DV1215" s="129"/>
      <c r="DW1215" s="129"/>
      <c r="DX1215" s="129"/>
      <c r="DY1215" s="129"/>
      <c r="DZ1215" s="129"/>
      <c r="EA1215" s="129"/>
      <c r="EB1215" s="129"/>
      <c r="EC1215" s="129"/>
      <c r="ED1215" s="129"/>
      <c r="EE1215" s="129"/>
      <c r="EF1215" s="129"/>
      <c r="EG1215" s="129"/>
      <c r="EH1215" s="129"/>
      <c r="EI1215" s="129"/>
      <c r="EJ1215" s="129"/>
      <c r="EK1215" s="129"/>
      <c r="EL1215" s="129"/>
      <c r="EM1215" s="129"/>
      <c r="EN1215" s="129"/>
      <c r="EO1215" s="129"/>
      <c r="EP1215" s="129"/>
      <c r="EQ1215" s="129"/>
      <c r="ER1215" s="129"/>
      <c r="ES1215" s="129"/>
      <c r="ET1215" s="129"/>
      <c r="EU1215" s="129"/>
      <c r="EV1215" s="129"/>
      <c r="EW1215" s="129"/>
    </row>
    <row r="1216" spans="1:153" s="65" customFormat="1" ht="18.75" customHeight="1" thickBot="1">
      <c r="A1216" s="32"/>
      <c r="B1216" s="33"/>
      <c r="C1216" s="33"/>
      <c r="D1216" s="33"/>
      <c r="E1216" s="33"/>
      <c r="F1216" s="34"/>
      <c r="G1216" s="33"/>
      <c r="H1216" s="33"/>
      <c r="I1216" s="33"/>
      <c r="J1216" s="33"/>
      <c r="K1216" s="33"/>
      <c r="L1216" s="33"/>
      <c r="M1216" s="33"/>
      <c r="N1216" s="33"/>
      <c r="O1216" s="33"/>
      <c r="P1216" s="33"/>
      <c r="Q1216" s="33"/>
      <c r="R1216" s="33"/>
      <c r="S1216" s="33"/>
      <c r="T1216" s="33"/>
      <c r="U1216" s="337" t="s">
        <v>6385</v>
      </c>
      <c r="V1216" s="338"/>
      <c r="W1216" s="338"/>
      <c r="X1216" s="338"/>
      <c r="Y1216" s="338"/>
      <c r="Z1216" s="338"/>
      <c r="AA1216" s="338"/>
      <c r="AB1216" s="338"/>
      <c r="AC1216" s="338"/>
      <c r="AD1216" s="338"/>
      <c r="AE1216" s="338"/>
      <c r="AF1216" s="338"/>
      <c r="AG1216" s="338"/>
      <c r="AH1216" s="338"/>
      <c r="AI1216" s="339" t="s">
        <v>4</v>
      </c>
      <c r="AJ1216" s="339"/>
      <c r="AK1216" s="339"/>
      <c r="AL1216" s="339"/>
      <c r="AM1216" s="339"/>
      <c r="AN1216" s="339"/>
      <c r="AO1216" s="339"/>
      <c r="AP1216" s="339"/>
      <c r="AQ1216" s="339"/>
      <c r="AR1216" s="339"/>
      <c r="AS1216" s="339"/>
      <c r="AT1216" s="339"/>
      <c r="AU1216" s="339"/>
      <c r="AV1216" s="339"/>
      <c r="AW1216" s="339" t="s">
        <v>19</v>
      </c>
      <c r="AX1216" s="339"/>
      <c r="AY1216" s="339"/>
      <c r="AZ1216" s="339"/>
      <c r="BA1216" s="339"/>
      <c r="BB1216" s="339"/>
      <c r="BC1216" s="339"/>
      <c r="BD1216" s="339"/>
      <c r="BE1216" s="339"/>
      <c r="BF1216" s="339"/>
      <c r="BG1216" s="339"/>
      <c r="BH1216" s="339"/>
      <c r="BI1216" s="339"/>
      <c r="BJ1216" s="340"/>
      <c r="BK1216" s="202"/>
      <c r="BL1216" s="80"/>
      <c r="BM1216" s="160"/>
      <c r="BN1216" s="80"/>
      <c r="BO1216" s="80"/>
      <c r="BP1216" s="80"/>
      <c r="BQ1216" s="80"/>
      <c r="BR1216" s="80"/>
      <c r="BS1216" s="80"/>
      <c r="BT1216" s="80"/>
      <c r="BU1216" s="80"/>
      <c r="BV1216" s="80"/>
      <c r="BW1216" s="80"/>
      <c r="BX1216" s="80"/>
      <c r="BY1216" s="80"/>
      <c r="BZ1216" s="80"/>
      <c r="CA1216" s="80"/>
      <c r="CB1216" s="80"/>
      <c r="CC1216" s="80"/>
      <c r="CD1216" s="80"/>
      <c r="CE1216" s="80"/>
      <c r="CF1216" s="80"/>
      <c r="CG1216" s="80"/>
      <c r="CH1216" s="80"/>
      <c r="CI1216" s="80"/>
      <c r="CJ1216" s="80"/>
      <c r="CK1216" s="80"/>
      <c r="CL1216" s="80"/>
      <c r="CM1216" s="80"/>
      <c r="CN1216" s="80"/>
      <c r="CO1216" s="80"/>
      <c r="CP1216" s="80"/>
      <c r="CQ1216" s="80"/>
      <c r="CR1216" s="80"/>
      <c r="CS1216" s="80"/>
      <c r="CT1216" s="80"/>
      <c r="CU1216" s="80"/>
      <c r="CV1216" s="80"/>
      <c r="CW1216" s="80"/>
      <c r="CX1216" s="80"/>
      <c r="CY1216" s="30"/>
      <c r="CZ1216" s="30"/>
      <c r="DA1216" s="30"/>
      <c r="DB1216" s="30"/>
      <c r="DC1216" s="30"/>
      <c r="DD1216" s="30"/>
      <c r="DE1216" s="30"/>
      <c r="DF1216" s="30"/>
      <c r="DG1216" s="30"/>
      <c r="DH1216" s="30"/>
      <c r="DI1216" s="30"/>
      <c r="DJ1216" s="30"/>
      <c r="DK1216" s="30"/>
      <c r="DL1216" s="30"/>
      <c r="DM1216" s="30"/>
      <c r="DN1216" s="30"/>
      <c r="DO1216" s="30"/>
      <c r="DP1216" s="30"/>
      <c r="DQ1216" s="30"/>
      <c r="DR1216" s="30"/>
      <c r="DS1216" s="30"/>
      <c r="DT1216" s="30"/>
      <c r="DU1216" s="30"/>
      <c r="DV1216" s="30"/>
      <c r="DW1216" s="30"/>
      <c r="DX1216" s="30"/>
      <c r="DY1216" s="30"/>
      <c r="DZ1216" s="30"/>
      <c r="EA1216" s="30"/>
      <c r="EB1216" s="30"/>
      <c r="EC1216" s="30"/>
      <c r="ED1216" s="30"/>
      <c r="EE1216" s="30"/>
      <c r="EF1216" s="30"/>
      <c r="EG1216" s="30"/>
      <c r="EH1216" s="30"/>
      <c r="EI1216" s="30"/>
      <c r="EJ1216" s="30"/>
      <c r="EK1216" s="30"/>
      <c r="EL1216" s="30"/>
      <c r="EM1216" s="30"/>
      <c r="EN1216" s="30"/>
      <c r="EO1216" s="30"/>
      <c r="EP1216" s="30"/>
      <c r="EQ1216" s="30"/>
      <c r="ER1216" s="30"/>
      <c r="ES1216" s="30"/>
      <c r="ET1216" s="30"/>
      <c r="EU1216" s="30"/>
      <c r="EV1216" s="30"/>
      <c r="EW1216" s="30"/>
    </row>
    <row r="1217" spans="1:153" ht="2.25" customHeight="1">
      <c r="A1217" s="135"/>
      <c r="B1217" s="291"/>
      <c r="C1217" s="291"/>
      <c r="D1217" s="291"/>
      <c r="E1217" s="291"/>
      <c r="F1217" s="136"/>
      <c r="G1217" s="291"/>
      <c r="H1217" s="291"/>
      <c r="I1217" s="291"/>
      <c r="J1217" s="291"/>
      <c r="K1217" s="291"/>
      <c r="L1217" s="291"/>
      <c r="M1217" s="291"/>
      <c r="N1217" s="291"/>
      <c r="O1217" s="291"/>
      <c r="P1217" s="291"/>
      <c r="Q1217" s="291"/>
      <c r="R1217" s="291"/>
      <c r="S1217" s="291"/>
      <c r="T1217" s="291"/>
      <c r="U1217" s="296"/>
      <c r="V1217" s="297"/>
      <c r="W1217" s="297"/>
      <c r="X1217" s="297"/>
      <c r="Y1217" s="297"/>
      <c r="Z1217" s="297"/>
      <c r="AA1217" s="297"/>
      <c r="AB1217" s="297"/>
      <c r="AC1217" s="297"/>
      <c r="AD1217" s="297"/>
      <c r="AE1217" s="297"/>
      <c r="AF1217" s="297"/>
      <c r="AG1217" s="117"/>
      <c r="AH1217" s="114"/>
      <c r="AI1217" s="307"/>
      <c r="AJ1217" s="308"/>
      <c r="AK1217" s="308"/>
      <c r="AL1217" s="308"/>
      <c r="AM1217" s="308"/>
      <c r="AN1217" s="308"/>
      <c r="AO1217" s="308"/>
      <c r="AP1217" s="308"/>
      <c r="AQ1217" s="308"/>
      <c r="AR1217" s="308"/>
      <c r="AS1217" s="308"/>
      <c r="AT1217" s="308"/>
      <c r="AU1217" s="308"/>
      <c r="AV1217" s="327"/>
      <c r="AW1217" s="297"/>
      <c r="AX1217" s="297"/>
      <c r="AY1217" s="297"/>
      <c r="AZ1217" s="297"/>
      <c r="BA1217" s="297"/>
      <c r="BB1217" s="297"/>
      <c r="BC1217" s="297"/>
      <c r="BD1217" s="297"/>
      <c r="BE1217" s="297"/>
      <c r="BF1217" s="297"/>
      <c r="BG1217" s="297"/>
      <c r="BH1217" s="297"/>
      <c r="BI1217" s="117"/>
      <c r="BJ1217" s="114"/>
      <c r="BK1217" s="201"/>
      <c r="BL1217" s="30"/>
      <c r="BM1217" s="161"/>
      <c r="BN1217" s="30"/>
      <c r="BO1217" s="30"/>
      <c r="BP1217" s="30"/>
      <c r="BQ1217" s="30"/>
      <c r="BR1217" s="30"/>
      <c r="BS1217" s="30"/>
      <c r="BT1217" s="30"/>
      <c r="BU1217" s="30"/>
      <c r="BV1217" s="30"/>
      <c r="BW1217" s="30"/>
      <c r="BX1217" s="30"/>
      <c r="BY1217" s="30"/>
      <c r="BZ1217" s="30"/>
      <c r="CA1217" s="30"/>
      <c r="CB1217" s="30"/>
      <c r="CC1217" s="30"/>
      <c r="CD1217" s="30"/>
      <c r="CE1217" s="30"/>
      <c r="CF1217" s="30"/>
      <c r="CG1217" s="30"/>
      <c r="CH1217" s="30"/>
      <c r="CI1217" s="30"/>
      <c r="CJ1217" s="30"/>
      <c r="CK1217" s="30"/>
      <c r="CL1217" s="30"/>
      <c r="CM1217" s="30"/>
      <c r="CN1217" s="30"/>
      <c r="CO1217" s="30"/>
      <c r="CP1217" s="30"/>
      <c r="CQ1217" s="30"/>
      <c r="CR1217" s="30"/>
      <c r="CS1217" s="30"/>
      <c r="CT1217" s="30"/>
      <c r="CU1217" s="30"/>
      <c r="CV1217" s="30"/>
      <c r="CW1217" s="30"/>
      <c r="CX1217" s="30"/>
      <c r="CY1217" s="129"/>
      <c r="CZ1217" s="129"/>
      <c r="DA1217" s="129"/>
      <c r="DB1217" s="129"/>
      <c r="DC1217" s="129"/>
      <c r="DD1217" s="129"/>
      <c r="DE1217" s="129"/>
      <c r="DF1217" s="129"/>
      <c r="DG1217" s="129"/>
      <c r="DH1217" s="129"/>
      <c r="DI1217" s="129"/>
      <c r="DJ1217" s="129"/>
      <c r="DK1217" s="129"/>
      <c r="DL1217" s="129"/>
      <c r="DM1217" s="129"/>
      <c r="DN1217" s="129"/>
      <c r="DO1217" s="129"/>
      <c r="DP1217" s="129"/>
      <c r="DQ1217" s="129"/>
      <c r="DR1217" s="129"/>
      <c r="DS1217" s="129"/>
      <c r="DT1217" s="129"/>
      <c r="DU1217" s="129"/>
      <c r="DV1217" s="129"/>
      <c r="DW1217" s="129"/>
      <c r="DX1217" s="129"/>
      <c r="DY1217" s="129"/>
      <c r="DZ1217" s="129"/>
      <c r="EA1217" s="129"/>
      <c r="EB1217" s="129"/>
      <c r="EC1217" s="129"/>
      <c r="ED1217" s="129"/>
      <c r="EE1217" s="129"/>
      <c r="EF1217" s="129"/>
      <c r="EG1217" s="129"/>
      <c r="EH1217" s="129"/>
      <c r="EI1217" s="129"/>
      <c r="EJ1217" s="129"/>
      <c r="EK1217" s="129"/>
      <c r="EL1217" s="129"/>
      <c r="EM1217" s="129"/>
      <c r="EN1217" s="129"/>
      <c r="EO1217" s="129"/>
      <c r="EP1217" s="129"/>
      <c r="EQ1217" s="129"/>
      <c r="ER1217" s="129"/>
      <c r="ES1217" s="129"/>
      <c r="ET1217" s="129"/>
      <c r="EU1217" s="129"/>
      <c r="EV1217" s="129"/>
      <c r="EW1217" s="129"/>
    </row>
    <row r="1218" spans="1:153" ht="19.5" customHeight="1">
      <c r="A1218" s="133" t="s">
        <v>113</v>
      </c>
      <c r="B1218" s="126"/>
      <c r="C1218" s="126"/>
      <c r="D1218" s="126"/>
      <c r="E1218" s="126"/>
      <c r="F1218" s="137"/>
      <c r="G1218" s="126"/>
      <c r="H1218" s="126"/>
      <c r="I1218" s="126"/>
      <c r="J1218" s="126"/>
      <c r="K1218" s="126"/>
      <c r="L1218" s="126"/>
      <c r="M1218" s="126"/>
      <c r="N1218" s="126"/>
      <c r="O1218" s="126"/>
      <c r="P1218" s="126"/>
      <c r="Q1218" s="126"/>
      <c r="R1218" s="310" t="s">
        <v>3474</v>
      </c>
      <c r="S1218" s="310"/>
      <c r="T1218" s="311"/>
      <c r="U1218" s="294"/>
      <c r="V1218" s="312"/>
      <c r="W1218" s="313"/>
      <c r="X1218" s="313"/>
      <c r="Y1218" s="313"/>
      <c r="Z1218" s="313"/>
      <c r="AA1218" s="313"/>
      <c r="AB1218" s="313"/>
      <c r="AC1218" s="313"/>
      <c r="AD1218" s="313"/>
      <c r="AE1218" s="313"/>
      <c r="AF1218" s="314"/>
      <c r="AG1218" s="122"/>
      <c r="AH1218" s="115" t="s">
        <v>0</v>
      </c>
      <c r="AI1218" s="307"/>
      <c r="AJ1218" s="308"/>
      <c r="AK1218" s="308"/>
      <c r="AL1218" s="308"/>
      <c r="AM1218" s="308"/>
      <c r="AN1218" s="308"/>
      <c r="AO1218" s="308"/>
      <c r="AP1218" s="308"/>
      <c r="AQ1218" s="308"/>
      <c r="AR1218" s="308"/>
      <c r="AS1218" s="308"/>
      <c r="AT1218" s="308"/>
      <c r="AU1218" s="308"/>
      <c r="AV1218" s="327"/>
      <c r="AW1218" s="295"/>
      <c r="AX1218" s="312"/>
      <c r="AY1218" s="313"/>
      <c r="AZ1218" s="313"/>
      <c r="BA1218" s="313"/>
      <c r="BB1218" s="313"/>
      <c r="BC1218" s="313"/>
      <c r="BD1218" s="313"/>
      <c r="BE1218" s="313"/>
      <c r="BF1218" s="313"/>
      <c r="BG1218" s="313"/>
      <c r="BH1218" s="314"/>
      <c r="BI1218" s="122"/>
      <c r="BJ1218" s="115" t="s">
        <v>2</v>
      </c>
      <c r="BK1218" s="200"/>
      <c r="BL1218" s="130" t="str">
        <f>IF(BM1218&lt;&gt;"","●","")</f>
        <v/>
      </c>
      <c r="BM1218" s="132" t="str">
        <f>IF(OR(AND(OR(V1218=0,V1218=""),AX1218&gt;0),AND(V1218&gt;0,OR(AX1218=0,AX1218=""))),"「レセプト件数」、「算定回数」のいずれかが「0」か「空白」となっていますが、それ以外が1以上となっています。正しいレセプト件数・算定回数をご記入ください。",IF(OR(V1218&gt;AX1218),"「算定回数」が「レセプト件数」よりも小さくなっています。算定レセプトにおける算定回数をご記入ください。",IF(AND(V1218+AX1218&gt;0,SUM(AJ24:AT66,AJ138:AT189,AJ339,AJ345,AJ351:AT378,AJ393:AT420,AJ423:AT432,AJ456:AT474)+SUM(AX24:BH66,AX138:BH189,AX339,AX345,AX351:BH378,AX393:BH420,AX423:BH432,AX456:BH474)=0),"当該項目の「レセプト件数」、「算定回数」のいずれかが1以上となっていますが、加算を算定する入院料の「レセプト件数」、「算定回数」が「0」か「空白」となっています。正しいレセプト件数・算定回数をご記入ください。","")))</f>
        <v/>
      </c>
      <c r="BN1218" s="129"/>
      <c r="BO1218" s="129"/>
      <c r="BP1218" s="129"/>
      <c r="BQ1218" s="129"/>
      <c r="BR1218" s="129"/>
      <c r="BS1218" s="129"/>
      <c r="BT1218" s="129"/>
      <c r="BU1218" s="129"/>
      <c r="BV1218" s="129"/>
      <c r="BW1218" s="129"/>
      <c r="BX1218" s="129"/>
      <c r="BY1218" s="129"/>
      <c r="BZ1218" s="129"/>
      <c r="CA1218" s="129"/>
      <c r="CB1218" s="129"/>
      <c r="CC1218" s="129"/>
      <c r="CD1218" s="129"/>
      <c r="CE1218" s="129"/>
      <c r="CF1218" s="129"/>
      <c r="CG1218" s="129"/>
      <c r="CH1218" s="129"/>
      <c r="CI1218" s="129"/>
      <c r="CJ1218" s="129"/>
      <c r="CK1218" s="129"/>
      <c r="CL1218" s="129"/>
      <c r="CM1218" s="129"/>
      <c r="CN1218" s="129"/>
      <c r="CO1218" s="129"/>
      <c r="CP1218" s="129"/>
      <c r="CQ1218" s="129"/>
      <c r="CR1218" s="129"/>
      <c r="CS1218" s="129"/>
      <c r="CT1218" s="129"/>
      <c r="CU1218" s="129"/>
      <c r="CV1218" s="131"/>
      <c r="CW1218" s="131"/>
      <c r="CX1218" s="131"/>
      <c r="CY1218" s="129"/>
      <c r="CZ1218" s="129"/>
      <c r="DA1218" s="129"/>
      <c r="DB1218" s="129"/>
      <c r="DC1218" s="129"/>
      <c r="DD1218" s="129"/>
      <c r="DE1218" s="129"/>
      <c r="DF1218" s="129"/>
      <c r="DG1218" s="129"/>
      <c r="DH1218" s="129"/>
      <c r="DI1218" s="129"/>
      <c r="DJ1218" s="129"/>
      <c r="DK1218" s="129"/>
      <c r="DL1218" s="129"/>
      <c r="DM1218" s="129"/>
      <c r="DN1218" s="129"/>
      <c r="DO1218" s="129"/>
      <c r="DP1218" s="129"/>
      <c r="DQ1218" s="129"/>
      <c r="DR1218" s="129"/>
      <c r="DS1218" s="129"/>
      <c r="DT1218" s="129"/>
      <c r="DU1218" s="129"/>
      <c r="DV1218" s="129"/>
      <c r="DW1218" s="129"/>
      <c r="DX1218" s="129"/>
      <c r="DY1218" s="129"/>
      <c r="DZ1218" s="129"/>
      <c r="EA1218" s="129"/>
      <c r="EB1218" s="129"/>
      <c r="EC1218" s="129"/>
      <c r="ED1218" s="129"/>
      <c r="EE1218" s="129"/>
      <c r="EF1218" s="129"/>
      <c r="EG1218" s="129"/>
      <c r="EH1218" s="129"/>
      <c r="EI1218" s="129"/>
      <c r="EJ1218" s="129"/>
      <c r="EK1218" s="129"/>
      <c r="EL1218" s="129"/>
      <c r="EM1218" s="129"/>
      <c r="EN1218" s="129"/>
      <c r="EO1218" s="129"/>
      <c r="EP1218" s="129"/>
      <c r="EQ1218" s="129"/>
      <c r="ER1218" s="129"/>
      <c r="ES1218" s="129"/>
      <c r="ET1218" s="129"/>
      <c r="EU1218" s="129"/>
      <c r="EV1218" s="129"/>
      <c r="EW1218" s="129"/>
    </row>
    <row r="1219" spans="1:153" ht="2.25" customHeight="1" thickBot="1">
      <c r="A1219" s="133"/>
      <c r="B1219" s="126"/>
      <c r="C1219" s="126"/>
      <c r="D1219" s="126"/>
      <c r="E1219" s="126"/>
      <c r="F1219" s="137"/>
      <c r="G1219" s="126"/>
      <c r="H1219" s="126"/>
      <c r="I1219" s="126"/>
      <c r="J1219" s="126"/>
      <c r="K1219" s="126"/>
      <c r="L1219" s="126"/>
      <c r="M1219" s="126"/>
      <c r="N1219" s="126"/>
      <c r="O1219" s="126"/>
      <c r="P1219" s="126"/>
      <c r="Q1219" s="126"/>
      <c r="R1219" s="126"/>
      <c r="S1219" s="126"/>
      <c r="T1219" s="126"/>
      <c r="U1219" s="299"/>
      <c r="V1219" s="298"/>
      <c r="W1219" s="298"/>
      <c r="X1219" s="298"/>
      <c r="Y1219" s="298"/>
      <c r="Z1219" s="298"/>
      <c r="AA1219" s="298"/>
      <c r="AB1219" s="298"/>
      <c r="AC1219" s="298"/>
      <c r="AD1219" s="298"/>
      <c r="AE1219" s="298"/>
      <c r="AF1219" s="298"/>
      <c r="AG1219" s="121"/>
      <c r="AH1219" s="116"/>
      <c r="AI1219" s="307"/>
      <c r="AJ1219" s="308"/>
      <c r="AK1219" s="308"/>
      <c r="AL1219" s="308"/>
      <c r="AM1219" s="308"/>
      <c r="AN1219" s="308"/>
      <c r="AO1219" s="308"/>
      <c r="AP1219" s="308"/>
      <c r="AQ1219" s="308"/>
      <c r="AR1219" s="308"/>
      <c r="AS1219" s="308"/>
      <c r="AT1219" s="308"/>
      <c r="AU1219" s="308"/>
      <c r="AV1219" s="327"/>
      <c r="AW1219" s="298"/>
      <c r="AX1219" s="298"/>
      <c r="AY1219" s="298"/>
      <c r="AZ1219" s="298"/>
      <c r="BA1219" s="298"/>
      <c r="BB1219" s="298"/>
      <c r="BC1219" s="298"/>
      <c r="BD1219" s="298"/>
      <c r="BE1219" s="298"/>
      <c r="BF1219" s="298"/>
      <c r="BG1219" s="298"/>
      <c r="BH1219" s="298"/>
      <c r="BI1219" s="121"/>
      <c r="BJ1219" s="116"/>
      <c r="BK1219" s="200"/>
      <c r="BL1219" s="129"/>
      <c r="BM1219" s="160"/>
      <c r="BN1219" s="129"/>
      <c r="BO1219" s="129"/>
      <c r="BP1219" s="129"/>
      <c r="BQ1219" s="129"/>
      <c r="BR1219" s="129"/>
      <c r="BS1219" s="129"/>
      <c r="BT1219" s="129"/>
      <c r="BU1219" s="129"/>
      <c r="BV1219" s="129"/>
      <c r="BW1219" s="129"/>
      <c r="BX1219" s="129"/>
      <c r="BY1219" s="129"/>
      <c r="BZ1219" s="129"/>
      <c r="CA1219" s="129"/>
      <c r="CB1219" s="129"/>
      <c r="CC1219" s="129"/>
      <c r="CD1219" s="129"/>
      <c r="CE1219" s="129"/>
      <c r="CF1219" s="129"/>
      <c r="CG1219" s="129"/>
      <c r="CH1219" s="129"/>
      <c r="CI1219" s="129"/>
      <c r="CJ1219" s="129"/>
      <c r="CK1219" s="129"/>
      <c r="CL1219" s="129"/>
      <c r="CM1219" s="129"/>
      <c r="CN1219" s="129"/>
      <c r="CO1219" s="129"/>
      <c r="CP1219" s="129"/>
      <c r="CQ1219" s="129"/>
      <c r="CR1219" s="129"/>
      <c r="CS1219" s="129"/>
      <c r="CT1219" s="129"/>
      <c r="CU1219" s="129"/>
      <c r="CV1219" s="129"/>
      <c r="CW1219" s="129"/>
      <c r="CX1219" s="129"/>
      <c r="CY1219" s="129"/>
      <c r="CZ1219" s="129"/>
      <c r="DA1219" s="129"/>
      <c r="DB1219" s="129"/>
      <c r="DC1219" s="129"/>
      <c r="DD1219" s="129"/>
      <c r="DE1219" s="129"/>
      <c r="DF1219" s="129"/>
      <c r="DG1219" s="129"/>
      <c r="DH1219" s="129"/>
      <c r="DI1219" s="129"/>
      <c r="DJ1219" s="129"/>
      <c r="DK1219" s="129"/>
      <c r="DL1219" s="129"/>
      <c r="DM1219" s="129"/>
      <c r="DN1219" s="129"/>
      <c r="DO1219" s="129"/>
      <c r="DP1219" s="129"/>
      <c r="DQ1219" s="129"/>
      <c r="DR1219" s="129"/>
      <c r="DS1219" s="129"/>
      <c r="DT1219" s="129"/>
      <c r="DU1219" s="129"/>
      <c r="DV1219" s="129"/>
      <c r="DW1219" s="129"/>
      <c r="DX1219" s="129"/>
      <c r="DY1219" s="129"/>
      <c r="DZ1219" s="129"/>
      <c r="EA1219" s="129"/>
      <c r="EB1219" s="129"/>
      <c r="EC1219" s="129"/>
      <c r="ED1219" s="129"/>
      <c r="EE1219" s="129"/>
      <c r="EF1219" s="129"/>
      <c r="EG1219" s="129"/>
      <c r="EH1219" s="129"/>
      <c r="EI1219" s="129"/>
      <c r="EJ1219" s="129"/>
      <c r="EK1219" s="129"/>
      <c r="EL1219" s="129"/>
      <c r="EM1219" s="129"/>
      <c r="EN1219" s="129"/>
      <c r="EO1219" s="129"/>
      <c r="EP1219" s="129"/>
      <c r="EQ1219" s="129"/>
      <c r="ER1219" s="129"/>
      <c r="ES1219" s="129"/>
      <c r="ET1219" s="129"/>
      <c r="EU1219" s="129"/>
      <c r="EV1219" s="129"/>
      <c r="EW1219" s="129"/>
    </row>
    <row r="1220" spans="1:153" ht="2.25" customHeight="1">
      <c r="A1220" s="135"/>
      <c r="B1220" s="291"/>
      <c r="C1220" s="291"/>
      <c r="D1220" s="291"/>
      <c r="E1220" s="291"/>
      <c r="F1220" s="136"/>
      <c r="G1220" s="291"/>
      <c r="H1220" s="291"/>
      <c r="I1220" s="291"/>
      <c r="J1220" s="291"/>
      <c r="K1220" s="291"/>
      <c r="L1220" s="291"/>
      <c r="M1220" s="291"/>
      <c r="N1220" s="291"/>
      <c r="O1220" s="291"/>
      <c r="P1220" s="291"/>
      <c r="Q1220" s="291"/>
      <c r="R1220" s="291"/>
      <c r="S1220" s="291"/>
      <c r="T1220" s="291"/>
      <c r="U1220" s="296"/>
      <c r="V1220" s="297"/>
      <c r="W1220" s="297"/>
      <c r="X1220" s="297"/>
      <c r="Y1220" s="297"/>
      <c r="Z1220" s="297"/>
      <c r="AA1220" s="297"/>
      <c r="AB1220" s="297"/>
      <c r="AC1220" s="297"/>
      <c r="AD1220" s="297"/>
      <c r="AE1220" s="297"/>
      <c r="AF1220" s="297"/>
      <c r="AG1220" s="117"/>
      <c r="AH1220" s="114"/>
      <c r="AI1220" s="307"/>
      <c r="AJ1220" s="308"/>
      <c r="AK1220" s="308"/>
      <c r="AL1220" s="308"/>
      <c r="AM1220" s="308"/>
      <c r="AN1220" s="308"/>
      <c r="AO1220" s="308"/>
      <c r="AP1220" s="308"/>
      <c r="AQ1220" s="308"/>
      <c r="AR1220" s="308"/>
      <c r="AS1220" s="308"/>
      <c r="AT1220" s="308"/>
      <c r="AU1220" s="308"/>
      <c r="AV1220" s="327"/>
      <c r="AW1220" s="297"/>
      <c r="AX1220" s="297"/>
      <c r="AY1220" s="297"/>
      <c r="AZ1220" s="297"/>
      <c r="BA1220" s="297"/>
      <c r="BB1220" s="297"/>
      <c r="BC1220" s="297"/>
      <c r="BD1220" s="297"/>
      <c r="BE1220" s="297"/>
      <c r="BF1220" s="297"/>
      <c r="BG1220" s="297"/>
      <c r="BH1220" s="297"/>
      <c r="BI1220" s="117"/>
      <c r="BJ1220" s="114"/>
      <c r="BK1220" s="200"/>
      <c r="BL1220" s="129"/>
      <c r="BM1220" s="160"/>
      <c r="BN1220" s="129"/>
      <c r="BO1220" s="129"/>
      <c r="BP1220" s="129"/>
      <c r="BQ1220" s="129"/>
      <c r="BR1220" s="129"/>
      <c r="BS1220" s="129"/>
      <c r="BT1220" s="129"/>
      <c r="BU1220" s="129"/>
      <c r="BV1220" s="129"/>
      <c r="BW1220" s="129"/>
      <c r="BX1220" s="129"/>
      <c r="BY1220" s="129"/>
      <c r="BZ1220" s="129"/>
      <c r="CA1220" s="129"/>
      <c r="CB1220" s="129"/>
      <c r="CC1220" s="129"/>
      <c r="CD1220" s="129"/>
      <c r="CE1220" s="129"/>
      <c r="CF1220" s="129"/>
      <c r="CG1220" s="129"/>
      <c r="CH1220" s="129"/>
      <c r="CI1220" s="129"/>
      <c r="CJ1220" s="129"/>
      <c r="CK1220" s="129"/>
      <c r="CL1220" s="129"/>
      <c r="CM1220" s="129"/>
      <c r="CN1220" s="129"/>
      <c r="CO1220" s="129"/>
      <c r="CP1220" s="129"/>
      <c r="CQ1220" s="129"/>
      <c r="CR1220" s="129"/>
      <c r="CS1220" s="129"/>
      <c r="CT1220" s="129"/>
      <c r="CU1220" s="129"/>
      <c r="CV1220" s="129"/>
      <c r="CW1220" s="129"/>
      <c r="CX1220" s="129"/>
      <c r="CY1220" s="129"/>
      <c r="CZ1220" s="129"/>
      <c r="DA1220" s="129"/>
      <c r="DB1220" s="129"/>
      <c r="DC1220" s="129"/>
      <c r="DD1220" s="129"/>
      <c r="DE1220" s="129"/>
      <c r="DF1220" s="129"/>
      <c r="DG1220" s="129"/>
      <c r="DH1220" s="129"/>
      <c r="DI1220" s="129"/>
      <c r="DJ1220" s="129"/>
      <c r="DK1220" s="129"/>
      <c r="DL1220" s="129"/>
      <c r="DM1220" s="129"/>
      <c r="DN1220" s="129"/>
      <c r="DO1220" s="129"/>
      <c r="DP1220" s="129"/>
      <c r="DQ1220" s="129"/>
      <c r="DR1220" s="129"/>
      <c r="DS1220" s="129"/>
      <c r="DT1220" s="129"/>
      <c r="DU1220" s="129"/>
      <c r="DV1220" s="129"/>
      <c r="DW1220" s="129"/>
      <c r="DX1220" s="129"/>
      <c r="DY1220" s="129"/>
      <c r="DZ1220" s="129"/>
      <c r="EA1220" s="129"/>
      <c r="EB1220" s="129"/>
      <c r="EC1220" s="129"/>
      <c r="ED1220" s="129"/>
      <c r="EE1220" s="129"/>
      <c r="EF1220" s="129"/>
      <c r="EG1220" s="129"/>
      <c r="EH1220" s="129"/>
      <c r="EI1220" s="129"/>
      <c r="EJ1220" s="129"/>
      <c r="EK1220" s="129"/>
      <c r="EL1220" s="129"/>
      <c r="EM1220" s="129"/>
      <c r="EN1220" s="129"/>
      <c r="EO1220" s="129"/>
      <c r="EP1220" s="129"/>
      <c r="EQ1220" s="129"/>
      <c r="ER1220" s="129"/>
      <c r="ES1220" s="129"/>
      <c r="ET1220" s="129"/>
      <c r="EU1220" s="129"/>
      <c r="EV1220" s="129"/>
      <c r="EW1220" s="129"/>
    </row>
    <row r="1221" spans="1:153" ht="19.5" customHeight="1">
      <c r="A1221" s="133" t="s">
        <v>114</v>
      </c>
      <c r="B1221" s="126"/>
      <c r="C1221" s="126"/>
      <c r="D1221" s="126"/>
      <c r="E1221" s="126"/>
      <c r="F1221" s="137"/>
      <c r="G1221" s="126"/>
      <c r="H1221" s="126"/>
      <c r="I1221" s="126"/>
      <c r="J1221" s="126"/>
      <c r="K1221" s="126"/>
      <c r="L1221" s="126"/>
      <c r="M1221" s="126"/>
      <c r="N1221" s="126"/>
      <c r="O1221" s="126"/>
      <c r="P1221" s="126"/>
      <c r="Q1221" s="126"/>
      <c r="R1221" s="310" t="s">
        <v>3475</v>
      </c>
      <c r="S1221" s="310"/>
      <c r="T1221" s="311"/>
      <c r="U1221" s="294"/>
      <c r="V1221" s="312"/>
      <c r="W1221" s="313"/>
      <c r="X1221" s="313"/>
      <c r="Y1221" s="313"/>
      <c r="Z1221" s="313"/>
      <c r="AA1221" s="313"/>
      <c r="AB1221" s="313"/>
      <c r="AC1221" s="313"/>
      <c r="AD1221" s="313"/>
      <c r="AE1221" s="313"/>
      <c r="AF1221" s="314"/>
      <c r="AG1221" s="122"/>
      <c r="AH1221" s="115" t="s">
        <v>0</v>
      </c>
      <c r="AI1221" s="307"/>
      <c r="AJ1221" s="308"/>
      <c r="AK1221" s="308"/>
      <c r="AL1221" s="308"/>
      <c r="AM1221" s="308"/>
      <c r="AN1221" s="308"/>
      <c r="AO1221" s="308"/>
      <c r="AP1221" s="308"/>
      <c r="AQ1221" s="308"/>
      <c r="AR1221" s="308"/>
      <c r="AS1221" s="308"/>
      <c r="AT1221" s="308"/>
      <c r="AU1221" s="308"/>
      <c r="AV1221" s="327"/>
      <c r="AW1221" s="295"/>
      <c r="AX1221" s="312"/>
      <c r="AY1221" s="313"/>
      <c r="AZ1221" s="313"/>
      <c r="BA1221" s="313"/>
      <c r="BB1221" s="313"/>
      <c r="BC1221" s="313"/>
      <c r="BD1221" s="313"/>
      <c r="BE1221" s="313"/>
      <c r="BF1221" s="313"/>
      <c r="BG1221" s="313"/>
      <c r="BH1221" s="314"/>
      <c r="BI1221" s="122"/>
      <c r="BJ1221" s="115" t="s">
        <v>2</v>
      </c>
      <c r="BK1221" s="200"/>
      <c r="BL1221" s="130" t="str">
        <f>IF(BM1221&lt;&gt;"","●","")</f>
        <v/>
      </c>
      <c r="BM1221" s="132" t="str">
        <f>IF(OR(AND(OR(V1221=0,V1221=""),AX1221&gt;0),AND(V1221&gt;0,OR(AX1221=0,AX1221=""))),"「レセプト件数」、「算定回数」のいずれかが「0」か「空白」となっていますが、それ以外が1以上となっています。正しいレセプト件数・算定回数をご記入ください。",IF(OR(V1221&gt;AX1221),"「算定回数」が「レセプト件数」よりも小さくなっています。算定レセプトにおける算定回数をご記入ください。",IF(AND(V1221+AX1221&gt;0,SUM(AJ153:AT189,AJ393:AT420,AJ423:AT432,AJ456:AT474)+SUM(AX153:BH189,AX393:BH420,AX423:BH432,AX456:BH474)=0),"当該項目の「レセプト件数」、「算定回数」のいずれかが1以上となっていますが、加算を算定する入院料の「レセプト件数」、「算定回数」が「0」か「空白」となっています。正しいレセプト件数・算定回数をご記入ください。","")))</f>
        <v/>
      </c>
      <c r="BN1221" s="129"/>
      <c r="BO1221" s="129"/>
      <c r="BP1221" s="129"/>
      <c r="BQ1221" s="129"/>
      <c r="BR1221" s="129"/>
      <c r="BS1221" s="129"/>
      <c r="BT1221" s="129"/>
      <c r="BU1221" s="129"/>
      <c r="BV1221" s="129"/>
      <c r="BW1221" s="129"/>
      <c r="BX1221" s="129"/>
      <c r="BY1221" s="129"/>
      <c r="BZ1221" s="129"/>
      <c r="CA1221" s="129"/>
      <c r="CB1221" s="129"/>
      <c r="CC1221" s="129"/>
      <c r="CD1221" s="129"/>
      <c r="CE1221" s="129"/>
      <c r="CF1221" s="129"/>
      <c r="CG1221" s="129"/>
      <c r="CH1221" s="129"/>
      <c r="CI1221" s="129"/>
      <c r="CJ1221" s="129"/>
      <c r="CK1221" s="129"/>
      <c r="CL1221" s="129"/>
      <c r="CM1221" s="129"/>
      <c r="CN1221" s="129"/>
      <c r="CO1221" s="129"/>
      <c r="CP1221" s="129"/>
      <c r="CQ1221" s="129"/>
      <c r="CR1221" s="129"/>
      <c r="CS1221" s="129"/>
      <c r="CT1221" s="129"/>
      <c r="CU1221" s="129"/>
      <c r="CV1221" s="131"/>
      <c r="CW1221" s="131"/>
      <c r="CX1221" s="131"/>
      <c r="CY1221" s="129"/>
      <c r="CZ1221" s="129"/>
      <c r="DA1221" s="129"/>
      <c r="DB1221" s="129"/>
      <c r="DC1221" s="129"/>
      <c r="DD1221" s="129"/>
      <c r="DE1221" s="129"/>
      <c r="DF1221" s="129"/>
      <c r="DG1221" s="129"/>
      <c r="DH1221" s="129"/>
      <c r="DI1221" s="129"/>
      <c r="DJ1221" s="129"/>
      <c r="DK1221" s="129"/>
      <c r="DL1221" s="129"/>
      <c r="DM1221" s="129"/>
      <c r="DN1221" s="129"/>
      <c r="DO1221" s="129"/>
      <c r="DP1221" s="129"/>
      <c r="DQ1221" s="129"/>
      <c r="DR1221" s="129"/>
      <c r="DS1221" s="129"/>
      <c r="DT1221" s="129"/>
      <c r="DU1221" s="129"/>
      <c r="DV1221" s="129"/>
      <c r="DW1221" s="129"/>
      <c r="DX1221" s="129"/>
      <c r="DY1221" s="129"/>
      <c r="DZ1221" s="129"/>
      <c r="EA1221" s="129"/>
      <c r="EB1221" s="129"/>
      <c r="EC1221" s="129"/>
      <c r="ED1221" s="129"/>
      <c r="EE1221" s="129"/>
      <c r="EF1221" s="129"/>
      <c r="EG1221" s="129"/>
      <c r="EH1221" s="129"/>
      <c r="EI1221" s="129"/>
      <c r="EJ1221" s="129"/>
      <c r="EK1221" s="129"/>
      <c r="EL1221" s="129"/>
      <c r="EM1221" s="129"/>
      <c r="EN1221" s="129"/>
      <c r="EO1221" s="129"/>
      <c r="EP1221" s="129"/>
      <c r="EQ1221" s="129"/>
      <c r="ER1221" s="129"/>
      <c r="ES1221" s="129"/>
      <c r="ET1221" s="129"/>
      <c r="EU1221" s="129"/>
      <c r="EV1221" s="129"/>
      <c r="EW1221" s="129"/>
    </row>
    <row r="1222" spans="1:153" ht="2.25" customHeight="1" thickBot="1">
      <c r="A1222" s="133"/>
      <c r="B1222" s="126"/>
      <c r="C1222" s="126"/>
      <c r="D1222" s="126"/>
      <c r="E1222" s="126"/>
      <c r="F1222" s="137"/>
      <c r="G1222" s="126"/>
      <c r="H1222" s="126"/>
      <c r="I1222" s="126"/>
      <c r="J1222" s="126"/>
      <c r="K1222" s="126"/>
      <c r="L1222" s="126"/>
      <c r="M1222" s="126"/>
      <c r="N1222" s="126"/>
      <c r="O1222" s="126"/>
      <c r="P1222" s="126"/>
      <c r="Q1222" s="126"/>
      <c r="R1222" s="126"/>
      <c r="S1222" s="126"/>
      <c r="T1222" s="126"/>
      <c r="U1222" s="299"/>
      <c r="V1222" s="298"/>
      <c r="W1222" s="298"/>
      <c r="X1222" s="298"/>
      <c r="Y1222" s="298"/>
      <c r="Z1222" s="298"/>
      <c r="AA1222" s="298"/>
      <c r="AB1222" s="298"/>
      <c r="AC1222" s="298"/>
      <c r="AD1222" s="298"/>
      <c r="AE1222" s="298"/>
      <c r="AF1222" s="298"/>
      <c r="AG1222" s="121"/>
      <c r="AH1222" s="116"/>
      <c r="AI1222" s="307"/>
      <c r="AJ1222" s="308"/>
      <c r="AK1222" s="308"/>
      <c r="AL1222" s="308"/>
      <c r="AM1222" s="308"/>
      <c r="AN1222" s="308"/>
      <c r="AO1222" s="308"/>
      <c r="AP1222" s="308"/>
      <c r="AQ1222" s="308"/>
      <c r="AR1222" s="308"/>
      <c r="AS1222" s="308"/>
      <c r="AT1222" s="308"/>
      <c r="AU1222" s="308"/>
      <c r="AV1222" s="327"/>
      <c r="AW1222" s="298"/>
      <c r="AX1222" s="298"/>
      <c r="AY1222" s="298"/>
      <c r="AZ1222" s="298"/>
      <c r="BA1222" s="298"/>
      <c r="BB1222" s="298"/>
      <c r="BC1222" s="298"/>
      <c r="BD1222" s="298"/>
      <c r="BE1222" s="298"/>
      <c r="BF1222" s="298"/>
      <c r="BG1222" s="298"/>
      <c r="BH1222" s="298"/>
      <c r="BI1222" s="121"/>
      <c r="BJ1222" s="116"/>
      <c r="BK1222" s="200"/>
      <c r="BL1222" s="129"/>
      <c r="BM1222" s="160"/>
      <c r="BN1222" s="129"/>
      <c r="BO1222" s="129"/>
      <c r="BP1222" s="129"/>
      <c r="BQ1222" s="129"/>
      <c r="BR1222" s="129"/>
      <c r="BS1222" s="129"/>
      <c r="BT1222" s="129"/>
      <c r="BU1222" s="129"/>
      <c r="BV1222" s="129"/>
      <c r="BW1222" s="129"/>
      <c r="BX1222" s="129"/>
      <c r="BY1222" s="129"/>
      <c r="BZ1222" s="129"/>
      <c r="CA1222" s="129"/>
      <c r="CB1222" s="129"/>
      <c r="CC1222" s="129"/>
      <c r="CD1222" s="129"/>
      <c r="CE1222" s="129"/>
      <c r="CF1222" s="129"/>
      <c r="CG1222" s="129"/>
      <c r="CH1222" s="129"/>
      <c r="CI1222" s="129"/>
      <c r="CJ1222" s="129"/>
      <c r="CK1222" s="129"/>
      <c r="CL1222" s="129"/>
      <c r="CM1222" s="129"/>
      <c r="CN1222" s="129"/>
      <c r="CO1222" s="129"/>
      <c r="CP1222" s="129"/>
      <c r="CQ1222" s="129"/>
      <c r="CR1222" s="129"/>
      <c r="CS1222" s="129"/>
      <c r="CT1222" s="129"/>
      <c r="CU1222" s="129"/>
      <c r="CV1222" s="129"/>
      <c r="CW1222" s="129"/>
      <c r="CX1222" s="129"/>
      <c r="CY1222" s="129"/>
      <c r="CZ1222" s="129"/>
      <c r="DA1222" s="129"/>
      <c r="DB1222" s="129"/>
      <c r="DC1222" s="129"/>
      <c r="DD1222" s="129"/>
      <c r="DE1222" s="129"/>
      <c r="DF1222" s="129"/>
      <c r="DG1222" s="129"/>
      <c r="DH1222" s="129"/>
      <c r="DI1222" s="129"/>
      <c r="DJ1222" s="129"/>
      <c r="DK1222" s="129"/>
      <c r="DL1222" s="129"/>
      <c r="DM1222" s="129"/>
      <c r="DN1222" s="129"/>
      <c r="DO1222" s="129"/>
      <c r="DP1222" s="129"/>
      <c r="DQ1222" s="129"/>
      <c r="DR1222" s="129"/>
      <c r="DS1222" s="129"/>
      <c r="DT1222" s="129"/>
      <c r="DU1222" s="129"/>
      <c r="DV1222" s="129"/>
      <c r="DW1222" s="129"/>
      <c r="DX1222" s="129"/>
      <c r="DY1222" s="129"/>
      <c r="DZ1222" s="129"/>
      <c r="EA1222" s="129"/>
      <c r="EB1222" s="129"/>
      <c r="EC1222" s="129"/>
      <c r="ED1222" s="129"/>
      <c r="EE1222" s="129"/>
      <c r="EF1222" s="129"/>
      <c r="EG1222" s="129"/>
      <c r="EH1222" s="129"/>
      <c r="EI1222" s="129"/>
      <c r="EJ1222" s="129"/>
      <c r="EK1222" s="129"/>
      <c r="EL1222" s="129"/>
      <c r="EM1222" s="129"/>
      <c r="EN1222" s="129"/>
      <c r="EO1222" s="129"/>
      <c r="EP1222" s="129"/>
      <c r="EQ1222" s="129"/>
      <c r="ER1222" s="129"/>
      <c r="ES1222" s="129"/>
      <c r="ET1222" s="129"/>
      <c r="EU1222" s="129"/>
      <c r="EV1222" s="129"/>
      <c r="EW1222" s="129"/>
    </row>
    <row r="1223" spans="1:153" ht="2.25" customHeight="1">
      <c r="A1223" s="321" t="s">
        <v>130</v>
      </c>
      <c r="B1223" s="322"/>
      <c r="C1223" s="322"/>
      <c r="D1223" s="322"/>
      <c r="E1223" s="322"/>
      <c r="F1223" s="322"/>
      <c r="G1223" s="322"/>
      <c r="H1223" s="322"/>
      <c r="I1223" s="322"/>
      <c r="J1223" s="322"/>
      <c r="K1223" s="322"/>
      <c r="L1223" s="322"/>
      <c r="M1223" s="322"/>
      <c r="N1223" s="322"/>
      <c r="O1223" s="322"/>
      <c r="P1223" s="322"/>
      <c r="Q1223" s="322"/>
      <c r="R1223" s="36"/>
      <c r="S1223" s="291"/>
      <c r="T1223" s="291"/>
      <c r="U1223" s="296"/>
      <c r="V1223" s="297"/>
      <c r="W1223" s="297"/>
      <c r="X1223" s="297"/>
      <c r="Y1223" s="297"/>
      <c r="Z1223" s="297"/>
      <c r="AA1223" s="297"/>
      <c r="AB1223" s="297"/>
      <c r="AC1223" s="297"/>
      <c r="AD1223" s="297"/>
      <c r="AE1223" s="297"/>
      <c r="AF1223" s="297"/>
      <c r="AG1223" s="117"/>
      <c r="AH1223" s="114"/>
      <c r="AI1223" s="307"/>
      <c r="AJ1223" s="308"/>
      <c r="AK1223" s="308"/>
      <c r="AL1223" s="308"/>
      <c r="AM1223" s="308"/>
      <c r="AN1223" s="308"/>
      <c r="AO1223" s="308"/>
      <c r="AP1223" s="308"/>
      <c r="AQ1223" s="308"/>
      <c r="AR1223" s="308"/>
      <c r="AS1223" s="308"/>
      <c r="AT1223" s="308"/>
      <c r="AU1223" s="308"/>
      <c r="AV1223" s="327"/>
      <c r="AW1223" s="297"/>
      <c r="AX1223" s="297"/>
      <c r="AY1223" s="297"/>
      <c r="AZ1223" s="297"/>
      <c r="BA1223" s="297"/>
      <c r="BB1223" s="297"/>
      <c r="BC1223" s="297"/>
      <c r="BD1223" s="297"/>
      <c r="BE1223" s="297"/>
      <c r="BF1223" s="297"/>
      <c r="BG1223" s="297"/>
      <c r="BH1223" s="297"/>
      <c r="BI1223" s="117"/>
      <c r="BJ1223" s="114"/>
      <c r="BK1223" s="200"/>
      <c r="BL1223" s="129"/>
      <c r="BM1223" s="160"/>
      <c r="BN1223" s="129"/>
      <c r="BO1223" s="129"/>
      <c r="BP1223" s="129"/>
      <c r="BQ1223" s="129"/>
      <c r="BR1223" s="129"/>
      <c r="BS1223" s="129"/>
      <c r="BT1223" s="129"/>
      <c r="BU1223" s="129"/>
      <c r="BV1223" s="129"/>
      <c r="BW1223" s="129"/>
      <c r="BX1223" s="129"/>
      <c r="BY1223" s="129"/>
      <c r="BZ1223" s="129"/>
      <c r="CA1223" s="129"/>
      <c r="CB1223" s="129"/>
      <c r="CC1223" s="129"/>
      <c r="CD1223" s="129"/>
      <c r="CE1223" s="129"/>
      <c r="CF1223" s="129"/>
      <c r="CG1223" s="129"/>
      <c r="CH1223" s="129"/>
      <c r="CI1223" s="129"/>
      <c r="CJ1223" s="129"/>
      <c r="CK1223" s="129"/>
      <c r="CL1223" s="129"/>
      <c r="CM1223" s="129"/>
      <c r="CN1223" s="129"/>
      <c r="CO1223" s="129"/>
      <c r="CP1223" s="129"/>
      <c r="CQ1223" s="129"/>
      <c r="CR1223" s="129"/>
      <c r="CS1223" s="129"/>
      <c r="CT1223" s="129"/>
      <c r="CU1223" s="129"/>
      <c r="CV1223" s="129"/>
      <c r="CW1223" s="129"/>
      <c r="CX1223" s="129"/>
      <c r="CY1223" s="129"/>
      <c r="CZ1223" s="129"/>
      <c r="DA1223" s="129"/>
      <c r="DB1223" s="129"/>
      <c r="DC1223" s="129"/>
      <c r="DD1223" s="129"/>
      <c r="DE1223" s="129"/>
      <c r="DF1223" s="129"/>
      <c r="DG1223" s="129"/>
      <c r="DH1223" s="129"/>
      <c r="DI1223" s="129"/>
      <c r="DJ1223" s="129"/>
      <c r="DK1223" s="129"/>
      <c r="DL1223" s="129"/>
      <c r="DM1223" s="129"/>
      <c r="DN1223" s="129"/>
      <c r="DO1223" s="129"/>
      <c r="DP1223" s="129"/>
      <c r="DQ1223" s="129"/>
      <c r="DR1223" s="129"/>
      <c r="DS1223" s="129"/>
      <c r="DT1223" s="129"/>
      <c r="DU1223" s="129"/>
      <c r="DV1223" s="129"/>
      <c r="DW1223" s="129"/>
      <c r="DX1223" s="129"/>
      <c r="DY1223" s="129"/>
      <c r="DZ1223" s="129"/>
      <c r="EA1223" s="129"/>
      <c r="EB1223" s="129"/>
      <c r="EC1223" s="129"/>
      <c r="ED1223" s="129"/>
      <c r="EE1223" s="129"/>
      <c r="EF1223" s="129"/>
      <c r="EG1223" s="129"/>
      <c r="EH1223" s="129"/>
      <c r="EI1223" s="129"/>
      <c r="EJ1223" s="129"/>
      <c r="EK1223" s="129"/>
      <c r="EL1223" s="129"/>
      <c r="EM1223" s="129"/>
      <c r="EN1223" s="129"/>
      <c r="EO1223" s="129"/>
      <c r="EP1223" s="129"/>
      <c r="EQ1223" s="129"/>
      <c r="ER1223" s="129"/>
      <c r="ES1223" s="129"/>
      <c r="ET1223" s="129"/>
      <c r="EU1223" s="129"/>
      <c r="EV1223" s="129"/>
      <c r="EW1223" s="129"/>
    </row>
    <row r="1224" spans="1:153" ht="19.5" customHeight="1">
      <c r="A1224" s="323"/>
      <c r="B1224" s="324"/>
      <c r="C1224" s="324"/>
      <c r="D1224" s="324"/>
      <c r="E1224" s="324"/>
      <c r="F1224" s="324"/>
      <c r="G1224" s="324"/>
      <c r="H1224" s="324"/>
      <c r="I1224" s="324"/>
      <c r="J1224" s="324"/>
      <c r="K1224" s="324"/>
      <c r="L1224" s="324"/>
      <c r="M1224" s="324"/>
      <c r="N1224" s="324"/>
      <c r="O1224" s="324"/>
      <c r="P1224" s="324"/>
      <c r="Q1224" s="324"/>
      <c r="R1224" s="310" t="s">
        <v>3476</v>
      </c>
      <c r="S1224" s="310"/>
      <c r="T1224" s="311"/>
      <c r="U1224" s="294"/>
      <c r="V1224" s="312"/>
      <c r="W1224" s="313"/>
      <c r="X1224" s="313"/>
      <c r="Y1224" s="313"/>
      <c r="Z1224" s="313"/>
      <c r="AA1224" s="313"/>
      <c r="AB1224" s="313"/>
      <c r="AC1224" s="313"/>
      <c r="AD1224" s="313"/>
      <c r="AE1224" s="313"/>
      <c r="AF1224" s="314"/>
      <c r="AG1224" s="122"/>
      <c r="AH1224" s="115" t="s">
        <v>0</v>
      </c>
      <c r="AI1224" s="307"/>
      <c r="AJ1224" s="308"/>
      <c r="AK1224" s="308"/>
      <c r="AL1224" s="308"/>
      <c r="AM1224" s="308"/>
      <c r="AN1224" s="308"/>
      <c r="AO1224" s="308"/>
      <c r="AP1224" s="308"/>
      <c r="AQ1224" s="308"/>
      <c r="AR1224" s="308"/>
      <c r="AS1224" s="308"/>
      <c r="AT1224" s="308"/>
      <c r="AU1224" s="308"/>
      <c r="AV1224" s="327"/>
      <c r="AW1224" s="295"/>
      <c r="AX1224" s="312"/>
      <c r="AY1224" s="313"/>
      <c r="AZ1224" s="313"/>
      <c r="BA1224" s="313"/>
      <c r="BB1224" s="313"/>
      <c r="BC1224" s="313"/>
      <c r="BD1224" s="313"/>
      <c r="BE1224" s="313"/>
      <c r="BF1224" s="313"/>
      <c r="BG1224" s="313"/>
      <c r="BH1224" s="314"/>
      <c r="BI1224" s="122"/>
      <c r="BJ1224" s="115" t="s">
        <v>2</v>
      </c>
      <c r="BK1224" s="200"/>
      <c r="BL1224" s="130" t="str">
        <f>IF(BM1224&lt;&gt;"","●","")</f>
        <v/>
      </c>
      <c r="BM1224" s="132" t="str">
        <f>IF(OR(AND(OR(V1224=0,V1224=""),AX1224&gt;0),AND(V1224&gt;0,OR(AX1224=0,AX1224=""))),"「レセプト件数」、「算定回数」のいずれかが「0」か「空白」となっていますが、それ以外が1以上となっています。正しいレセプト件数・算定回数をご記入ください。",IF(OR(V1224&gt;AX1224),"「算定回数」が「レセプト件数」よりも小さくなっています。算定レセプトにおける算定回数をご記入ください。",IF(AND(V1224+AX1224&gt;0,SUM(AJ24:AT99,AJ102:AT189,AJ270:AT291,AJ318:AT333,AJ339,AJ345,AJ351:AT378,AJ393:AT420,AJ423:AT474)+SUM(AX24:BH99,AX102:BH189,AX270:BH291,AX318:BH333,AX339,AX345,AX351:BH378,AX393:BH420,AX423:BH474)=0),"当該項目の「レセプト件数」、「算定回数」のいずれかが1以上となっていますが、加算を算定する入院料の「レセプト件数」、「算定回数」が「0」か「空白」となっています。正しいレセプト件数・算定回数をご記入ください。","")))</f>
        <v/>
      </c>
      <c r="BN1224" s="129"/>
      <c r="BO1224" s="129"/>
      <c r="BP1224" s="129"/>
      <c r="BQ1224" s="129"/>
      <c r="BR1224" s="129"/>
      <c r="BS1224" s="129"/>
      <c r="BT1224" s="129"/>
      <c r="BU1224" s="129"/>
      <c r="BV1224" s="129"/>
      <c r="BW1224" s="129"/>
      <c r="BX1224" s="129"/>
      <c r="BY1224" s="129"/>
      <c r="BZ1224" s="129"/>
      <c r="CA1224" s="129"/>
      <c r="CB1224" s="129"/>
      <c r="CC1224" s="129"/>
      <c r="CD1224" s="129"/>
      <c r="CE1224" s="129"/>
      <c r="CF1224" s="129"/>
      <c r="CG1224" s="129"/>
      <c r="CH1224" s="129"/>
      <c r="CI1224" s="129"/>
      <c r="CJ1224" s="129"/>
      <c r="CK1224" s="129"/>
      <c r="CL1224" s="129"/>
      <c r="CM1224" s="129"/>
      <c r="CN1224" s="129"/>
      <c r="CO1224" s="129"/>
      <c r="CP1224" s="129"/>
      <c r="CQ1224" s="129"/>
      <c r="CR1224" s="129"/>
      <c r="CS1224" s="129"/>
      <c r="CT1224" s="129"/>
      <c r="CU1224" s="129"/>
      <c r="CV1224" s="131"/>
      <c r="CW1224" s="131"/>
      <c r="CX1224" s="131"/>
      <c r="CY1224" s="129"/>
      <c r="CZ1224" s="129"/>
      <c r="DA1224" s="129"/>
      <c r="DB1224" s="129"/>
      <c r="DC1224" s="129"/>
      <c r="DD1224" s="129"/>
      <c r="DE1224" s="129"/>
      <c r="DF1224" s="129"/>
      <c r="DG1224" s="129"/>
      <c r="DH1224" s="129"/>
      <c r="DI1224" s="129"/>
      <c r="DJ1224" s="129"/>
      <c r="DK1224" s="129"/>
      <c r="DL1224" s="129"/>
      <c r="DM1224" s="129"/>
      <c r="DN1224" s="129"/>
      <c r="DO1224" s="129"/>
      <c r="DP1224" s="129"/>
      <c r="DQ1224" s="129"/>
      <c r="DR1224" s="129"/>
      <c r="DS1224" s="129"/>
      <c r="DT1224" s="129"/>
      <c r="DU1224" s="129"/>
      <c r="DV1224" s="129"/>
      <c r="DW1224" s="129"/>
      <c r="DX1224" s="129"/>
      <c r="DY1224" s="129"/>
      <c r="DZ1224" s="129"/>
      <c r="EA1224" s="129"/>
      <c r="EB1224" s="129"/>
      <c r="EC1224" s="129"/>
      <c r="ED1224" s="129"/>
      <c r="EE1224" s="129"/>
      <c r="EF1224" s="129"/>
      <c r="EG1224" s="129"/>
      <c r="EH1224" s="129"/>
      <c r="EI1224" s="129"/>
      <c r="EJ1224" s="129"/>
      <c r="EK1224" s="129"/>
      <c r="EL1224" s="129"/>
      <c r="EM1224" s="129"/>
      <c r="EN1224" s="129"/>
      <c r="EO1224" s="129"/>
      <c r="EP1224" s="129"/>
      <c r="EQ1224" s="129"/>
      <c r="ER1224" s="129"/>
      <c r="ES1224" s="129"/>
      <c r="ET1224" s="129"/>
      <c r="EU1224" s="129"/>
      <c r="EV1224" s="129"/>
      <c r="EW1224" s="129"/>
    </row>
    <row r="1225" spans="1:153" ht="2.25" customHeight="1" thickBot="1">
      <c r="A1225" s="325"/>
      <c r="B1225" s="326"/>
      <c r="C1225" s="326"/>
      <c r="D1225" s="326"/>
      <c r="E1225" s="326"/>
      <c r="F1225" s="326"/>
      <c r="G1225" s="326"/>
      <c r="H1225" s="326"/>
      <c r="I1225" s="326"/>
      <c r="J1225" s="326"/>
      <c r="K1225" s="326"/>
      <c r="L1225" s="326"/>
      <c r="M1225" s="326"/>
      <c r="N1225" s="326"/>
      <c r="O1225" s="326"/>
      <c r="P1225" s="326"/>
      <c r="Q1225" s="326"/>
      <c r="R1225" s="127"/>
      <c r="S1225" s="126"/>
      <c r="T1225" s="126"/>
      <c r="U1225" s="299"/>
      <c r="V1225" s="298"/>
      <c r="W1225" s="298"/>
      <c r="X1225" s="298"/>
      <c r="Y1225" s="298"/>
      <c r="Z1225" s="298"/>
      <c r="AA1225" s="298"/>
      <c r="AB1225" s="298"/>
      <c r="AC1225" s="298"/>
      <c r="AD1225" s="298"/>
      <c r="AE1225" s="298"/>
      <c r="AF1225" s="298"/>
      <c r="AG1225" s="121"/>
      <c r="AH1225" s="116"/>
      <c r="AI1225" s="307"/>
      <c r="AJ1225" s="308"/>
      <c r="AK1225" s="308"/>
      <c r="AL1225" s="308"/>
      <c r="AM1225" s="308"/>
      <c r="AN1225" s="308"/>
      <c r="AO1225" s="308"/>
      <c r="AP1225" s="308"/>
      <c r="AQ1225" s="308"/>
      <c r="AR1225" s="308"/>
      <c r="AS1225" s="308"/>
      <c r="AT1225" s="308"/>
      <c r="AU1225" s="308"/>
      <c r="AV1225" s="327"/>
      <c r="AW1225" s="298"/>
      <c r="AX1225" s="298"/>
      <c r="AY1225" s="298"/>
      <c r="AZ1225" s="298"/>
      <c r="BA1225" s="298"/>
      <c r="BB1225" s="298"/>
      <c r="BC1225" s="298"/>
      <c r="BD1225" s="298"/>
      <c r="BE1225" s="298"/>
      <c r="BF1225" s="298"/>
      <c r="BG1225" s="298"/>
      <c r="BH1225" s="298"/>
      <c r="BI1225" s="121"/>
      <c r="BJ1225" s="116"/>
      <c r="BK1225" s="200"/>
      <c r="BL1225" s="129"/>
      <c r="BM1225" s="160"/>
      <c r="BN1225" s="129"/>
      <c r="BO1225" s="129"/>
      <c r="BP1225" s="129"/>
      <c r="BQ1225" s="129"/>
      <c r="BR1225" s="129"/>
      <c r="BS1225" s="129"/>
      <c r="BT1225" s="129"/>
      <c r="BU1225" s="129"/>
      <c r="BV1225" s="129"/>
      <c r="BW1225" s="129"/>
      <c r="BX1225" s="129"/>
      <c r="BY1225" s="129"/>
      <c r="BZ1225" s="129"/>
      <c r="CA1225" s="129"/>
      <c r="CB1225" s="129"/>
      <c r="CC1225" s="129"/>
      <c r="CD1225" s="129"/>
      <c r="CE1225" s="129"/>
      <c r="CF1225" s="129"/>
      <c r="CG1225" s="129"/>
      <c r="CH1225" s="129"/>
      <c r="CI1225" s="129"/>
      <c r="CJ1225" s="129"/>
      <c r="CK1225" s="129"/>
      <c r="CL1225" s="129"/>
      <c r="CM1225" s="129"/>
      <c r="CN1225" s="129"/>
      <c r="CO1225" s="129"/>
      <c r="CP1225" s="129"/>
      <c r="CQ1225" s="129"/>
      <c r="CR1225" s="129"/>
      <c r="CS1225" s="129"/>
      <c r="CT1225" s="129"/>
      <c r="CU1225" s="129"/>
      <c r="CV1225" s="129"/>
      <c r="CW1225" s="129"/>
      <c r="CX1225" s="129"/>
      <c r="CY1225" s="129"/>
      <c r="CZ1225" s="129"/>
      <c r="DA1225" s="129"/>
      <c r="DB1225" s="129"/>
      <c r="DC1225" s="129"/>
      <c r="DD1225" s="129"/>
      <c r="DE1225" s="129"/>
      <c r="DF1225" s="129"/>
      <c r="DG1225" s="129"/>
      <c r="DH1225" s="129"/>
      <c r="DI1225" s="129"/>
      <c r="DJ1225" s="129"/>
      <c r="DK1225" s="129"/>
      <c r="DL1225" s="129"/>
      <c r="DM1225" s="129"/>
      <c r="DN1225" s="129"/>
      <c r="DO1225" s="129"/>
      <c r="DP1225" s="129"/>
      <c r="DQ1225" s="129"/>
      <c r="DR1225" s="129"/>
      <c r="DS1225" s="129"/>
      <c r="DT1225" s="129"/>
      <c r="DU1225" s="129"/>
      <c r="DV1225" s="129"/>
      <c r="DW1225" s="129"/>
      <c r="DX1225" s="129"/>
      <c r="DY1225" s="129"/>
      <c r="DZ1225" s="129"/>
      <c r="EA1225" s="129"/>
      <c r="EB1225" s="129"/>
      <c r="EC1225" s="129"/>
      <c r="ED1225" s="129"/>
      <c r="EE1225" s="129"/>
      <c r="EF1225" s="129"/>
      <c r="EG1225" s="129"/>
      <c r="EH1225" s="129"/>
      <c r="EI1225" s="129"/>
      <c r="EJ1225" s="129"/>
      <c r="EK1225" s="129"/>
      <c r="EL1225" s="129"/>
      <c r="EM1225" s="129"/>
      <c r="EN1225" s="129"/>
      <c r="EO1225" s="129"/>
      <c r="EP1225" s="129"/>
      <c r="EQ1225" s="129"/>
      <c r="ER1225" s="129"/>
      <c r="ES1225" s="129"/>
      <c r="ET1225" s="129"/>
      <c r="EU1225" s="129"/>
      <c r="EV1225" s="129"/>
      <c r="EW1225" s="129"/>
    </row>
    <row r="1226" spans="1:153" ht="2.25" customHeight="1">
      <c r="A1226" s="135"/>
      <c r="B1226" s="291"/>
      <c r="C1226" s="291"/>
      <c r="D1226" s="291"/>
      <c r="E1226" s="291"/>
      <c r="F1226" s="136"/>
      <c r="G1226" s="291"/>
      <c r="H1226" s="291"/>
      <c r="I1226" s="291"/>
      <c r="J1226" s="291"/>
      <c r="K1226" s="291"/>
      <c r="L1226" s="291"/>
      <c r="M1226" s="291"/>
      <c r="N1226" s="291"/>
      <c r="O1226" s="291"/>
      <c r="P1226" s="291"/>
      <c r="Q1226" s="291"/>
      <c r="R1226" s="291"/>
      <c r="S1226" s="291"/>
      <c r="T1226" s="291"/>
      <c r="U1226" s="296"/>
      <c r="V1226" s="297"/>
      <c r="W1226" s="297"/>
      <c r="X1226" s="297"/>
      <c r="Y1226" s="297"/>
      <c r="Z1226" s="297"/>
      <c r="AA1226" s="297"/>
      <c r="AB1226" s="297"/>
      <c r="AC1226" s="297"/>
      <c r="AD1226" s="297"/>
      <c r="AE1226" s="297"/>
      <c r="AF1226" s="297"/>
      <c r="AG1226" s="117"/>
      <c r="AH1226" s="114"/>
      <c r="AI1226" s="307"/>
      <c r="AJ1226" s="308"/>
      <c r="AK1226" s="308"/>
      <c r="AL1226" s="308"/>
      <c r="AM1226" s="308"/>
      <c r="AN1226" s="308"/>
      <c r="AO1226" s="308"/>
      <c r="AP1226" s="308"/>
      <c r="AQ1226" s="308"/>
      <c r="AR1226" s="308"/>
      <c r="AS1226" s="308"/>
      <c r="AT1226" s="308"/>
      <c r="AU1226" s="308"/>
      <c r="AV1226" s="327"/>
      <c r="AW1226" s="297"/>
      <c r="AX1226" s="297"/>
      <c r="AY1226" s="297"/>
      <c r="AZ1226" s="297"/>
      <c r="BA1226" s="297"/>
      <c r="BB1226" s="297"/>
      <c r="BC1226" s="297"/>
      <c r="BD1226" s="297"/>
      <c r="BE1226" s="297"/>
      <c r="BF1226" s="297"/>
      <c r="BG1226" s="297"/>
      <c r="BH1226" s="297"/>
      <c r="BI1226" s="117"/>
      <c r="BJ1226" s="114"/>
      <c r="BK1226" s="200"/>
      <c r="BL1226" s="129"/>
      <c r="BM1226" s="160"/>
      <c r="BN1226" s="129"/>
      <c r="BO1226" s="129"/>
      <c r="BP1226" s="129"/>
      <c r="BQ1226" s="129"/>
      <c r="BR1226" s="129"/>
      <c r="BS1226" s="129"/>
      <c r="BT1226" s="129"/>
      <c r="BU1226" s="129"/>
      <c r="BV1226" s="129"/>
      <c r="BW1226" s="129"/>
      <c r="BX1226" s="129"/>
      <c r="BY1226" s="129"/>
      <c r="BZ1226" s="129"/>
      <c r="CA1226" s="129"/>
      <c r="CB1226" s="129"/>
      <c r="CC1226" s="129"/>
      <c r="CD1226" s="129"/>
      <c r="CE1226" s="129"/>
      <c r="CF1226" s="129"/>
      <c r="CG1226" s="129"/>
      <c r="CH1226" s="129"/>
      <c r="CI1226" s="129"/>
      <c r="CJ1226" s="129"/>
      <c r="CK1226" s="129"/>
      <c r="CL1226" s="129"/>
      <c r="CM1226" s="129"/>
      <c r="CN1226" s="129"/>
      <c r="CO1226" s="129"/>
      <c r="CP1226" s="129"/>
      <c r="CQ1226" s="129"/>
      <c r="CR1226" s="129"/>
      <c r="CS1226" s="129"/>
      <c r="CT1226" s="129"/>
      <c r="CU1226" s="129"/>
      <c r="CV1226" s="129"/>
      <c r="CW1226" s="129"/>
      <c r="CX1226" s="129"/>
      <c r="CY1226" s="129"/>
      <c r="CZ1226" s="129"/>
      <c r="DA1226" s="129"/>
      <c r="DB1226" s="129"/>
      <c r="DC1226" s="129"/>
      <c r="DD1226" s="129"/>
      <c r="DE1226" s="129"/>
      <c r="DF1226" s="129"/>
      <c r="DG1226" s="129"/>
      <c r="DH1226" s="129"/>
      <c r="DI1226" s="129"/>
      <c r="DJ1226" s="129"/>
      <c r="DK1226" s="129"/>
      <c r="DL1226" s="129"/>
      <c r="DM1226" s="129"/>
      <c r="DN1226" s="129"/>
      <c r="DO1226" s="129"/>
      <c r="DP1226" s="129"/>
      <c r="DQ1226" s="129"/>
      <c r="DR1226" s="129"/>
      <c r="DS1226" s="129"/>
      <c r="DT1226" s="129"/>
      <c r="DU1226" s="129"/>
      <c r="DV1226" s="129"/>
      <c r="DW1226" s="129"/>
      <c r="DX1226" s="129"/>
      <c r="DY1226" s="129"/>
      <c r="DZ1226" s="129"/>
      <c r="EA1226" s="129"/>
      <c r="EB1226" s="129"/>
      <c r="EC1226" s="129"/>
      <c r="ED1226" s="129"/>
      <c r="EE1226" s="129"/>
      <c r="EF1226" s="129"/>
      <c r="EG1226" s="129"/>
      <c r="EH1226" s="129"/>
      <c r="EI1226" s="129"/>
      <c r="EJ1226" s="129"/>
      <c r="EK1226" s="129"/>
      <c r="EL1226" s="129"/>
      <c r="EM1226" s="129"/>
      <c r="EN1226" s="129"/>
      <c r="EO1226" s="129"/>
      <c r="EP1226" s="129"/>
      <c r="EQ1226" s="129"/>
      <c r="ER1226" s="129"/>
      <c r="ES1226" s="129"/>
      <c r="ET1226" s="129"/>
      <c r="EU1226" s="129"/>
      <c r="EV1226" s="129"/>
      <c r="EW1226" s="129"/>
    </row>
    <row r="1227" spans="1:153" ht="19.5" customHeight="1">
      <c r="A1227" s="133" t="s">
        <v>115</v>
      </c>
      <c r="B1227" s="126"/>
      <c r="C1227" s="126"/>
      <c r="D1227" s="126"/>
      <c r="E1227" s="126"/>
      <c r="F1227" s="137"/>
      <c r="G1227" s="126"/>
      <c r="H1227" s="126"/>
      <c r="I1227" s="126"/>
      <c r="J1227" s="126"/>
      <c r="K1227" s="126"/>
      <c r="L1227" s="126"/>
      <c r="M1227" s="126"/>
      <c r="N1227" s="126"/>
      <c r="O1227" s="126"/>
      <c r="P1227" s="126"/>
      <c r="Q1227" s="126"/>
      <c r="R1227" s="310" t="s">
        <v>3477</v>
      </c>
      <c r="S1227" s="310"/>
      <c r="T1227" s="311"/>
      <c r="U1227" s="294"/>
      <c r="V1227" s="312"/>
      <c r="W1227" s="313"/>
      <c r="X1227" s="313"/>
      <c r="Y1227" s="313"/>
      <c r="Z1227" s="313"/>
      <c r="AA1227" s="313"/>
      <c r="AB1227" s="313"/>
      <c r="AC1227" s="313"/>
      <c r="AD1227" s="313"/>
      <c r="AE1227" s="313"/>
      <c r="AF1227" s="314"/>
      <c r="AG1227" s="122"/>
      <c r="AH1227" s="115" t="s">
        <v>0</v>
      </c>
      <c r="AI1227" s="307"/>
      <c r="AJ1227" s="308"/>
      <c r="AK1227" s="308"/>
      <c r="AL1227" s="308"/>
      <c r="AM1227" s="308"/>
      <c r="AN1227" s="308"/>
      <c r="AO1227" s="308"/>
      <c r="AP1227" s="308"/>
      <c r="AQ1227" s="308"/>
      <c r="AR1227" s="308"/>
      <c r="AS1227" s="308"/>
      <c r="AT1227" s="308"/>
      <c r="AU1227" s="308"/>
      <c r="AV1227" s="327"/>
      <c r="AW1227" s="295"/>
      <c r="AX1227" s="312"/>
      <c r="AY1227" s="313"/>
      <c r="AZ1227" s="313"/>
      <c r="BA1227" s="313"/>
      <c r="BB1227" s="313"/>
      <c r="BC1227" s="313"/>
      <c r="BD1227" s="313"/>
      <c r="BE1227" s="313"/>
      <c r="BF1227" s="313"/>
      <c r="BG1227" s="313"/>
      <c r="BH1227" s="314"/>
      <c r="BI1227" s="122"/>
      <c r="BJ1227" s="115" t="s">
        <v>2</v>
      </c>
      <c r="BK1227" s="200"/>
      <c r="BL1227" s="130" t="str">
        <f>IF(BM1227&lt;&gt;"","●","")</f>
        <v/>
      </c>
      <c r="BM1227" s="132" t="str">
        <f>IF(OR(AND(OR(V1227=0,V1227=""),AX1227&gt;0),AND(V1227&gt;0,OR(AX1227=0,AX1227=""))),"「レセプト件数」、「算定回数」のいずれかが「0」か「空白」となっていますが、それ以外が1以上となっています。正しいレセプト件数・算定回数をご記入ください。",IF(OR(V1227&gt;AX1227),"「算定回数」が「レセプト件数」よりも小さくなっています。算定レセプトにおける算定回数をご記入ください。",IF(AND(V1227+AX1227&gt;0,SUM(AJ24:AT66,AJ138:AT189,AJ291,AJ339,AJ345,AJ351:AT378)+SUM(AX24:BH66,AX138:BH189,AX291,AX339,AX345,AX351:BH378)=0),"当該項目の「レセプト件数」、「算定回数」のいずれかが1以上となっていますが、加算を算定する入院料の「レセプト件数」、「算定回数」が「0」か「空白」となっています。正しいレセプト件数・算定回数をご記入ください。","")))</f>
        <v/>
      </c>
      <c r="BN1227" s="129"/>
      <c r="BO1227" s="129"/>
      <c r="BP1227" s="129"/>
      <c r="BQ1227" s="129"/>
      <c r="BR1227" s="129"/>
      <c r="BS1227" s="129"/>
      <c r="BT1227" s="129"/>
      <c r="BU1227" s="129"/>
      <c r="BV1227" s="129"/>
      <c r="BW1227" s="129"/>
      <c r="BX1227" s="129"/>
      <c r="BY1227" s="129"/>
      <c r="BZ1227" s="129"/>
      <c r="CA1227" s="129"/>
      <c r="CB1227" s="129"/>
      <c r="CC1227" s="129"/>
      <c r="CD1227" s="129"/>
      <c r="CE1227" s="129"/>
      <c r="CF1227" s="129"/>
      <c r="CG1227" s="129"/>
      <c r="CH1227" s="129"/>
      <c r="CI1227" s="129"/>
      <c r="CJ1227" s="129"/>
      <c r="CK1227" s="129"/>
      <c r="CL1227" s="129"/>
      <c r="CM1227" s="129"/>
      <c r="CN1227" s="129"/>
      <c r="CO1227" s="129"/>
      <c r="CP1227" s="129"/>
      <c r="CQ1227" s="129"/>
      <c r="CR1227" s="129"/>
      <c r="CS1227" s="129"/>
      <c r="CT1227" s="129"/>
      <c r="CU1227" s="129"/>
      <c r="CV1227" s="131"/>
      <c r="CW1227" s="131"/>
      <c r="CX1227" s="131"/>
      <c r="CY1227" s="129"/>
      <c r="CZ1227" s="129"/>
      <c r="DA1227" s="129"/>
      <c r="DB1227" s="129"/>
      <c r="DC1227" s="129"/>
      <c r="DD1227" s="129"/>
      <c r="DE1227" s="129"/>
      <c r="DF1227" s="129"/>
      <c r="DG1227" s="129"/>
      <c r="DH1227" s="129"/>
      <c r="DI1227" s="129"/>
      <c r="DJ1227" s="129"/>
      <c r="DK1227" s="129"/>
      <c r="DL1227" s="129"/>
      <c r="DM1227" s="129"/>
      <c r="DN1227" s="129"/>
      <c r="DO1227" s="129"/>
      <c r="DP1227" s="129"/>
      <c r="DQ1227" s="129"/>
      <c r="DR1227" s="129"/>
      <c r="DS1227" s="129"/>
      <c r="DT1227" s="129"/>
      <c r="DU1227" s="129"/>
      <c r="DV1227" s="129"/>
      <c r="DW1227" s="129"/>
      <c r="DX1227" s="129"/>
      <c r="DY1227" s="129"/>
      <c r="DZ1227" s="129"/>
      <c r="EA1227" s="129"/>
      <c r="EB1227" s="129"/>
      <c r="EC1227" s="129"/>
      <c r="ED1227" s="129"/>
      <c r="EE1227" s="129"/>
      <c r="EF1227" s="129"/>
      <c r="EG1227" s="129"/>
      <c r="EH1227" s="129"/>
      <c r="EI1227" s="129"/>
      <c r="EJ1227" s="129"/>
      <c r="EK1227" s="129"/>
      <c r="EL1227" s="129"/>
      <c r="EM1227" s="129"/>
      <c r="EN1227" s="129"/>
      <c r="EO1227" s="129"/>
      <c r="EP1227" s="129"/>
      <c r="EQ1227" s="129"/>
      <c r="ER1227" s="129"/>
      <c r="ES1227" s="129"/>
      <c r="ET1227" s="129"/>
      <c r="EU1227" s="129"/>
      <c r="EV1227" s="129"/>
      <c r="EW1227" s="129"/>
    </row>
    <row r="1228" spans="1:153" ht="2.25" customHeight="1" thickBot="1">
      <c r="A1228" s="37"/>
      <c r="B1228" s="127"/>
      <c r="C1228" s="127"/>
      <c r="D1228" s="127"/>
      <c r="E1228" s="127"/>
      <c r="F1228" s="134"/>
      <c r="G1228" s="127"/>
      <c r="H1228" s="127"/>
      <c r="I1228" s="127"/>
      <c r="J1228" s="127"/>
      <c r="K1228" s="127"/>
      <c r="L1228" s="127"/>
      <c r="M1228" s="127"/>
      <c r="N1228" s="127"/>
      <c r="O1228" s="127"/>
      <c r="P1228" s="127"/>
      <c r="Q1228" s="127"/>
      <c r="R1228" s="127"/>
      <c r="S1228" s="127"/>
      <c r="T1228" s="128"/>
      <c r="U1228" s="299"/>
      <c r="V1228" s="298"/>
      <c r="W1228" s="298"/>
      <c r="X1228" s="298"/>
      <c r="Y1228" s="298"/>
      <c r="Z1228" s="298"/>
      <c r="AA1228" s="298"/>
      <c r="AB1228" s="298"/>
      <c r="AC1228" s="298"/>
      <c r="AD1228" s="298"/>
      <c r="AE1228" s="298"/>
      <c r="AF1228" s="298"/>
      <c r="AG1228" s="121"/>
      <c r="AH1228" s="116"/>
      <c r="AI1228" s="307"/>
      <c r="AJ1228" s="308"/>
      <c r="AK1228" s="308"/>
      <c r="AL1228" s="308"/>
      <c r="AM1228" s="308"/>
      <c r="AN1228" s="308"/>
      <c r="AO1228" s="308"/>
      <c r="AP1228" s="308"/>
      <c r="AQ1228" s="308"/>
      <c r="AR1228" s="308"/>
      <c r="AS1228" s="308"/>
      <c r="AT1228" s="308"/>
      <c r="AU1228" s="308"/>
      <c r="AV1228" s="327"/>
      <c r="AW1228" s="298"/>
      <c r="AX1228" s="298"/>
      <c r="AY1228" s="298"/>
      <c r="AZ1228" s="298"/>
      <c r="BA1228" s="298"/>
      <c r="BB1228" s="298"/>
      <c r="BC1228" s="298"/>
      <c r="BD1228" s="298"/>
      <c r="BE1228" s="298"/>
      <c r="BF1228" s="298"/>
      <c r="BG1228" s="298"/>
      <c r="BH1228" s="298"/>
      <c r="BI1228" s="121"/>
      <c r="BJ1228" s="116"/>
      <c r="BK1228" s="200"/>
      <c r="BL1228" s="129"/>
      <c r="BM1228" s="160"/>
      <c r="BN1228" s="129"/>
      <c r="BO1228" s="129"/>
      <c r="BP1228" s="129"/>
      <c r="BQ1228" s="129"/>
      <c r="BR1228" s="129"/>
      <c r="BS1228" s="129"/>
      <c r="BT1228" s="129"/>
      <c r="BU1228" s="129"/>
      <c r="BV1228" s="129"/>
      <c r="BW1228" s="129"/>
      <c r="BX1228" s="129"/>
      <c r="BY1228" s="129"/>
      <c r="BZ1228" s="129"/>
      <c r="CA1228" s="129"/>
      <c r="CB1228" s="129"/>
      <c r="CC1228" s="129"/>
      <c r="CD1228" s="129"/>
      <c r="CE1228" s="129"/>
      <c r="CF1228" s="129"/>
      <c r="CG1228" s="129"/>
      <c r="CH1228" s="129"/>
      <c r="CI1228" s="129"/>
      <c r="CJ1228" s="129"/>
      <c r="CK1228" s="129"/>
      <c r="CL1228" s="129"/>
      <c r="CM1228" s="129"/>
      <c r="CN1228" s="129"/>
      <c r="CO1228" s="129"/>
      <c r="CP1228" s="129"/>
      <c r="CQ1228" s="129"/>
      <c r="CR1228" s="129"/>
      <c r="CS1228" s="129"/>
      <c r="CT1228" s="129"/>
      <c r="CU1228" s="129"/>
      <c r="CV1228" s="129"/>
      <c r="CW1228" s="129"/>
      <c r="CX1228" s="129"/>
      <c r="CY1228" s="129"/>
      <c r="CZ1228" s="129"/>
      <c r="DA1228" s="129"/>
      <c r="DB1228" s="129"/>
      <c r="DC1228" s="129"/>
      <c r="DD1228" s="129"/>
      <c r="DE1228" s="129"/>
      <c r="DF1228" s="129"/>
      <c r="DG1228" s="129"/>
      <c r="DH1228" s="129"/>
      <c r="DI1228" s="129"/>
      <c r="DJ1228" s="129"/>
      <c r="DK1228" s="129"/>
      <c r="DL1228" s="129"/>
      <c r="DM1228" s="129"/>
      <c r="DN1228" s="129"/>
      <c r="DO1228" s="129"/>
      <c r="DP1228" s="129"/>
      <c r="DQ1228" s="129"/>
      <c r="DR1228" s="129"/>
      <c r="DS1228" s="129"/>
      <c r="DT1228" s="129"/>
      <c r="DU1228" s="129"/>
      <c r="DV1228" s="129"/>
      <c r="DW1228" s="129"/>
      <c r="DX1228" s="129"/>
      <c r="DY1228" s="129"/>
      <c r="DZ1228" s="129"/>
      <c r="EA1228" s="129"/>
      <c r="EB1228" s="129"/>
      <c r="EC1228" s="129"/>
      <c r="ED1228" s="129"/>
      <c r="EE1228" s="129"/>
      <c r="EF1228" s="129"/>
      <c r="EG1228" s="129"/>
      <c r="EH1228" s="129"/>
      <c r="EI1228" s="129"/>
      <c r="EJ1228" s="129"/>
      <c r="EK1228" s="129"/>
      <c r="EL1228" s="129"/>
      <c r="EM1228" s="129"/>
      <c r="EN1228" s="129"/>
      <c r="EO1228" s="129"/>
      <c r="EP1228" s="129"/>
      <c r="EQ1228" s="129"/>
      <c r="ER1228" s="129"/>
      <c r="ES1228" s="129"/>
      <c r="ET1228" s="129"/>
      <c r="EU1228" s="129"/>
      <c r="EV1228" s="129"/>
      <c r="EW1228" s="129"/>
    </row>
    <row r="1229" spans="1:153" ht="19.5" customHeight="1">
      <c r="A1229" s="31"/>
      <c r="B1229" s="31"/>
      <c r="C1229" s="31"/>
      <c r="D1229" s="31"/>
      <c r="E1229" s="31"/>
      <c r="F1229" s="48"/>
      <c r="G1229" s="31"/>
      <c r="H1229" s="31"/>
      <c r="I1229" s="31"/>
      <c r="J1229" s="31"/>
      <c r="K1229" s="31"/>
      <c r="L1229" s="31"/>
      <c r="M1229" s="31"/>
      <c r="N1229" s="31"/>
      <c r="O1229" s="31"/>
      <c r="P1229" s="31"/>
      <c r="Q1229" s="31"/>
      <c r="R1229" s="31"/>
      <c r="S1229" s="31"/>
      <c r="T1229" s="31"/>
      <c r="U1229" s="281"/>
      <c r="V1229" s="281"/>
      <c r="W1229" s="281"/>
      <c r="X1229" s="281"/>
      <c r="Y1229" s="281"/>
      <c r="Z1229" s="281"/>
      <c r="AA1229" s="281"/>
      <c r="AB1229" s="281"/>
      <c r="AC1229" s="281"/>
      <c r="AD1229" s="281"/>
      <c r="AE1229" s="281"/>
      <c r="AF1229" s="281"/>
      <c r="AG1229" s="281"/>
      <c r="AH1229" s="281"/>
      <c r="AI1229" s="281"/>
      <c r="AJ1229" s="281"/>
      <c r="AK1229" s="281"/>
      <c r="AL1229" s="281"/>
      <c r="AM1229" s="281"/>
      <c r="AN1229" s="281"/>
      <c r="AO1229" s="281"/>
      <c r="AP1229" s="281"/>
      <c r="AQ1229" s="281"/>
      <c r="AR1229" s="281"/>
      <c r="AS1229" s="281"/>
      <c r="AT1229" s="281"/>
      <c r="AU1229" s="281"/>
      <c r="AV1229" s="281"/>
      <c r="AW1229" s="281"/>
      <c r="AX1229" s="281"/>
      <c r="AY1229" s="281"/>
      <c r="AZ1229" s="281"/>
      <c r="BA1229" s="281"/>
      <c r="BB1229" s="281"/>
      <c r="BC1229" s="281"/>
      <c r="BD1229" s="281"/>
      <c r="BE1229" s="281"/>
      <c r="BF1229" s="281"/>
      <c r="BG1229" s="281"/>
      <c r="BH1229" s="281"/>
      <c r="BI1229" s="281"/>
      <c r="BJ1229" s="281"/>
      <c r="BK1229" s="200"/>
      <c r="BL1229" s="129"/>
      <c r="BM1229" s="160"/>
      <c r="BN1229" s="129"/>
      <c r="BO1229" s="129"/>
      <c r="BP1229" s="129"/>
      <c r="BQ1229" s="129"/>
      <c r="BR1229" s="129"/>
      <c r="BS1229" s="129"/>
      <c r="BT1229" s="129"/>
      <c r="BU1229" s="129"/>
      <c r="BV1229" s="129"/>
      <c r="BW1229" s="129"/>
      <c r="BX1229" s="129"/>
      <c r="BY1229" s="129"/>
      <c r="BZ1229" s="129"/>
      <c r="CA1229" s="129"/>
      <c r="CB1229" s="129"/>
      <c r="CC1229" s="129"/>
      <c r="CD1229" s="129"/>
      <c r="CE1229" s="129"/>
      <c r="CF1229" s="129"/>
      <c r="CG1229" s="129"/>
      <c r="CH1229" s="129"/>
      <c r="CI1229" s="129"/>
      <c r="CJ1229" s="129"/>
      <c r="CK1229" s="129"/>
      <c r="CL1229" s="129"/>
      <c r="CM1229" s="129"/>
      <c r="CN1229" s="129"/>
      <c r="CO1229" s="129"/>
      <c r="CP1229" s="129"/>
      <c r="CQ1229" s="129"/>
      <c r="CR1229" s="129"/>
      <c r="CS1229" s="129"/>
      <c r="CT1229" s="129"/>
      <c r="CU1229" s="129"/>
      <c r="CV1229" s="129"/>
      <c r="CW1229" s="129"/>
      <c r="CX1229" s="129"/>
      <c r="CY1229" s="129"/>
      <c r="CZ1229" s="129"/>
      <c r="DA1229" s="129"/>
      <c r="DB1229" s="129"/>
      <c r="DC1229" s="129"/>
      <c r="DD1229" s="129"/>
      <c r="DE1229" s="129"/>
      <c r="DF1229" s="129"/>
      <c r="DG1229" s="129"/>
      <c r="DH1229" s="129"/>
      <c r="DI1229" s="129"/>
      <c r="DJ1229" s="129"/>
      <c r="DK1229" s="129"/>
      <c r="DL1229" s="129"/>
      <c r="DM1229" s="129"/>
      <c r="DN1229" s="129"/>
      <c r="DO1229" s="129"/>
      <c r="DP1229" s="129"/>
      <c r="DQ1229" s="129"/>
      <c r="DR1229" s="129"/>
      <c r="DS1229" s="129"/>
      <c r="DT1229" s="129"/>
      <c r="DU1229" s="129"/>
      <c r="DV1229" s="129"/>
      <c r="DW1229" s="129"/>
      <c r="DX1229" s="129"/>
      <c r="DY1229" s="129"/>
      <c r="DZ1229" s="129"/>
      <c r="EA1229" s="129"/>
      <c r="EB1229" s="129"/>
      <c r="EC1229" s="129"/>
      <c r="ED1229" s="129"/>
      <c r="EE1229" s="129"/>
      <c r="EF1229" s="129"/>
      <c r="EG1229" s="129"/>
      <c r="EH1229" s="129"/>
      <c r="EI1229" s="129"/>
      <c r="EJ1229" s="129"/>
      <c r="EK1229" s="129"/>
      <c r="EL1229" s="129"/>
      <c r="EM1229" s="129"/>
      <c r="EN1229" s="129"/>
      <c r="EO1229" s="129"/>
      <c r="EP1229" s="129"/>
      <c r="EQ1229" s="129"/>
      <c r="ER1229" s="129"/>
      <c r="ES1229" s="129"/>
      <c r="ET1229" s="129"/>
      <c r="EU1229" s="129"/>
      <c r="EV1229" s="129"/>
      <c r="EW1229" s="129"/>
    </row>
    <row r="1230" spans="1:153" ht="19.5" customHeight="1" thickBot="1">
      <c r="A1230" s="328" t="s">
        <v>6422</v>
      </c>
      <c r="B1230" s="329"/>
      <c r="C1230" s="329"/>
      <c r="D1230" s="329"/>
      <c r="E1230" s="329"/>
      <c r="F1230" s="329"/>
      <c r="G1230" s="329"/>
      <c r="H1230" s="329"/>
      <c r="I1230" s="329"/>
      <c r="J1230" s="329"/>
      <c r="K1230" s="329"/>
      <c r="L1230" s="329"/>
      <c r="M1230" s="329"/>
      <c r="N1230" s="329"/>
      <c r="O1230" s="329"/>
      <c r="P1230" s="329"/>
      <c r="Q1230" s="329"/>
      <c r="R1230" s="329"/>
      <c r="S1230" s="329"/>
      <c r="T1230" s="329"/>
      <c r="U1230" s="329"/>
      <c r="V1230" s="329"/>
      <c r="W1230" s="329"/>
      <c r="X1230" s="329"/>
      <c r="Y1230" s="329"/>
      <c r="Z1230" s="329"/>
      <c r="AA1230" s="329"/>
      <c r="AB1230" s="329"/>
      <c r="AC1230" s="329"/>
      <c r="AD1230" s="329"/>
      <c r="AE1230" s="329"/>
      <c r="AF1230" s="329"/>
      <c r="AG1230" s="329"/>
      <c r="AH1230" s="329"/>
      <c r="AI1230" s="329"/>
      <c r="AJ1230" s="329"/>
      <c r="AK1230" s="329"/>
      <c r="AL1230" s="329"/>
      <c r="AM1230" s="329"/>
      <c r="AN1230" s="329"/>
      <c r="AO1230" s="329"/>
      <c r="AP1230" s="329"/>
      <c r="AQ1230" s="329"/>
      <c r="AR1230" s="329"/>
      <c r="AS1230" s="329"/>
      <c r="AT1230" s="329"/>
      <c r="AU1230" s="329"/>
      <c r="AV1230" s="329"/>
      <c r="AW1230" s="330"/>
      <c r="AX1230" s="330"/>
      <c r="AY1230" s="330"/>
      <c r="AZ1230" s="330"/>
      <c r="BA1230" s="330"/>
      <c r="BB1230" s="330"/>
      <c r="BC1230" s="330"/>
      <c r="BD1230" s="330"/>
      <c r="BE1230" s="330"/>
      <c r="BF1230" s="330"/>
      <c r="BG1230" s="330"/>
      <c r="BH1230" s="330"/>
      <c r="BI1230" s="330"/>
      <c r="BJ1230" s="331"/>
      <c r="BK1230" s="200"/>
      <c r="BL1230" s="129"/>
      <c r="BM1230" s="160"/>
      <c r="BN1230" s="129"/>
      <c r="BO1230" s="129"/>
      <c r="BP1230" s="129"/>
      <c r="BQ1230" s="129"/>
      <c r="BR1230" s="129"/>
      <c r="BS1230" s="129"/>
      <c r="BT1230" s="129"/>
      <c r="BU1230" s="129"/>
      <c r="BV1230" s="129"/>
      <c r="BW1230" s="129"/>
      <c r="BX1230" s="129"/>
      <c r="BY1230" s="129"/>
      <c r="BZ1230" s="129"/>
      <c r="CA1230" s="129"/>
      <c r="CB1230" s="129"/>
      <c r="CC1230" s="129"/>
      <c r="CD1230" s="129"/>
      <c r="CE1230" s="129"/>
      <c r="CF1230" s="129"/>
      <c r="CG1230" s="129"/>
      <c r="CH1230" s="129"/>
      <c r="CI1230" s="129"/>
      <c r="CJ1230" s="129"/>
      <c r="CK1230" s="129"/>
      <c r="CL1230" s="129"/>
      <c r="CM1230" s="129"/>
      <c r="CN1230" s="129"/>
      <c r="CO1230" s="129"/>
      <c r="CP1230" s="129"/>
      <c r="CQ1230" s="129"/>
      <c r="CR1230" s="129"/>
      <c r="CS1230" s="129"/>
      <c r="CT1230" s="129"/>
      <c r="CU1230" s="129"/>
      <c r="CV1230" s="129"/>
      <c r="CW1230" s="129"/>
      <c r="CX1230" s="129"/>
      <c r="CY1230" s="129"/>
      <c r="CZ1230" s="129"/>
      <c r="DA1230" s="129"/>
      <c r="DB1230" s="129"/>
      <c r="DC1230" s="129"/>
      <c r="DD1230" s="129"/>
      <c r="DE1230" s="129"/>
      <c r="DF1230" s="129"/>
      <c r="DG1230" s="129"/>
      <c r="DH1230" s="129"/>
      <c r="DI1230" s="129"/>
      <c r="DJ1230" s="129"/>
      <c r="DK1230" s="129"/>
      <c r="DL1230" s="129"/>
      <c r="DM1230" s="129"/>
      <c r="DN1230" s="129"/>
      <c r="DO1230" s="129"/>
      <c r="DP1230" s="129"/>
      <c r="DQ1230" s="129"/>
      <c r="DR1230" s="129"/>
      <c r="DS1230" s="129"/>
      <c r="DT1230" s="129"/>
      <c r="DU1230" s="129"/>
      <c r="DV1230" s="129"/>
      <c r="DW1230" s="129"/>
      <c r="DX1230" s="129"/>
      <c r="DY1230" s="129"/>
      <c r="DZ1230" s="129"/>
      <c r="EA1230" s="129"/>
      <c r="EB1230" s="129"/>
      <c r="EC1230" s="129"/>
      <c r="ED1230" s="129"/>
      <c r="EE1230" s="129"/>
      <c r="EF1230" s="129"/>
      <c r="EG1230" s="129"/>
      <c r="EH1230" s="129"/>
      <c r="EI1230" s="129"/>
      <c r="EJ1230" s="129"/>
      <c r="EK1230" s="129"/>
      <c r="EL1230" s="129"/>
      <c r="EM1230" s="129"/>
      <c r="EN1230" s="129"/>
      <c r="EO1230" s="129"/>
      <c r="EP1230" s="129"/>
      <c r="EQ1230" s="129"/>
      <c r="ER1230" s="129"/>
      <c r="ES1230" s="129"/>
      <c r="ET1230" s="129"/>
      <c r="EU1230" s="129"/>
      <c r="EV1230" s="129"/>
      <c r="EW1230" s="129"/>
    </row>
    <row r="1231" spans="1:153" ht="2.25" customHeight="1">
      <c r="A1231" s="321" t="s">
        <v>6423</v>
      </c>
      <c r="B1231" s="332"/>
      <c r="C1231" s="332"/>
      <c r="D1231" s="332"/>
      <c r="E1231" s="332"/>
      <c r="F1231" s="332"/>
      <c r="G1231" s="332"/>
      <c r="H1231" s="332"/>
      <c r="I1231" s="332"/>
      <c r="J1231" s="332"/>
      <c r="K1231" s="332"/>
      <c r="L1231" s="332"/>
      <c r="M1231" s="332"/>
      <c r="N1231" s="332"/>
      <c r="O1231" s="332"/>
      <c r="P1231" s="332"/>
      <c r="Q1231" s="332"/>
      <c r="R1231" s="291"/>
      <c r="S1231" s="291"/>
      <c r="T1231" s="291"/>
      <c r="U1231" s="296"/>
      <c r="V1231" s="297"/>
      <c r="W1231" s="297"/>
      <c r="X1231" s="297"/>
      <c r="Y1231" s="297"/>
      <c r="Z1231" s="297"/>
      <c r="AA1231" s="297"/>
      <c r="AB1231" s="297"/>
      <c r="AC1231" s="297"/>
      <c r="AD1231" s="297"/>
      <c r="AE1231" s="297"/>
      <c r="AF1231" s="297"/>
      <c r="AG1231" s="117"/>
      <c r="AH1231" s="114"/>
      <c r="AI1231" s="307"/>
      <c r="AJ1231" s="308"/>
      <c r="AK1231" s="308"/>
      <c r="AL1231" s="308"/>
      <c r="AM1231" s="308"/>
      <c r="AN1231" s="308"/>
      <c r="AO1231" s="308"/>
      <c r="AP1231" s="308"/>
      <c r="AQ1231" s="308"/>
      <c r="AR1231" s="308"/>
      <c r="AS1231" s="308"/>
      <c r="AT1231" s="308"/>
      <c r="AU1231" s="308"/>
      <c r="AV1231" s="327"/>
      <c r="AW1231" s="297"/>
      <c r="AX1231" s="297"/>
      <c r="AY1231" s="297"/>
      <c r="AZ1231" s="297"/>
      <c r="BA1231" s="297"/>
      <c r="BB1231" s="297"/>
      <c r="BC1231" s="297"/>
      <c r="BD1231" s="297"/>
      <c r="BE1231" s="297"/>
      <c r="BF1231" s="297"/>
      <c r="BG1231" s="297"/>
      <c r="BH1231" s="297"/>
      <c r="BI1231" s="117"/>
      <c r="BJ1231" s="114"/>
      <c r="BK1231" s="200"/>
      <c r="BL1231" s="129"/>
      <c r="BM1231" s="160"/>
      <c r="BN1231" s="129"/>
      <c r="BO1231" s="129"/>
      <c r="BP1231" s="129"/>
      <c r="BQ1231" s="129"/>
      <c r="BR1231" s="129"/>
      <c r="BS1231" s="129"/>
      <c r="BT1231" s="129"/>
      <c r="BU1231" s="129"/>
      <c r="BV1231" s="129"/>
      <c r="BW1231" s="129"/>
      <c r="BX1231" s="129"/>
      <c r="BY1231" s="129"/>
      <c r="BZ1231" s="129"/>
      <c r="CA1231" s="129"/>
      <c r="CB1231" s="129"/>
      <c r="CC1231" s="129"/>
      <c r="CD1231" s="129"/>
      <c r="CE1231" s="129"/>
      <c r="CF1231" s="129"/>
      <c r="CG1231" s="129"/>
      <c r="CH1231" s="129"/>
      <c r="CI1231" s="129"/>
      <c r="CJ1231" s="129"/>
      <c r="CK1231" s="129"/>
      <c r="CL1231" s="129"/>
      <c r="CM1231" s="129"/>
      <c r="CN1231" s="129"/>
      <c r="CO1231" s="129"/>
      <c r="CP1231" s="129"/>
      <c r="CQ1231" s="129"/>
      <c r="CR1231" s="129"/>
      <c r="CS1231" s="129"/>
      <c r="CT1231" s="129"/>
      <c r="CU1231" s="129"/>
      <c r="CV1231" s="129"/>
      <c r="CW1231" s="129"/>
      <c r="CX1231" s="129"/>
      <c r="CY1231" s="129"/>
      <c r="CZ1231" s="129"/>
      <c r="DA1231" s="129"/>
      <c r="DB1231" s="129"/>
      <c r="DC1231" s="129"/>
      <c r="DD1231" s="129"/>
      <c r="DE1231" s="129"/>
      <c r="DF1231" s="129"/>
      <c r="DG1231" s="129"/>
      <c r="DH1231" s="129"/>
      <c r="DI1231" s="129"/>
      <c r="DJ1231" s="129"/>
      <c r="DK1231" s="129"/>
      <c r="DL1231" s="129"/>
      <c r="DM1231" s="129"/>
      <c r="DN1231" s="129"/>
      <c r="DO1231" s="129"/>
      <c r="DP1231" s="129"/>
      <c r="DQ1231" s="129"/>
      <c r="DR1231" s="129"/>
      <c r="DS1231" s="129"/>
      <c r="DT1231" s="129"/>
      <c r="DU1231" s="129"/>
      <c r="DV1231" s="129"/>
      <c r="DW1231" s="129"/>
      <c r="DX1231" s="129"/>
      <c r="DY1231" s="129"/>
      <c r="DZ1231" s="129"/>
      <c r="EA1231" s="129"/>
      <c r="EB1231" s="129"/>
      <c r="EC1231" s="129"/>
      <c r="ED1231" s="129"/>
      <c r="EE1231" s="129"/>
      <c r="EF1231" s="129"/>
      <c r="EG1231" s="129"/>
      <c r="EH1231" s="129"/>
      <c r="EI1231" s="129"/>
      <c r="EJ1231" s="129"/>
      <c r="EK1231" s="129"/>
      <c r="EL1231" s="129"/>
      <c r="EM1231" s="129"/>
      <c r="EN1231" s="129"/>
      <c r="EO1231" s="129"/>
      <c r="EP1231" s="129"/>
      <c r="EQ1231" s="129"/>
      <c r="ER1231" s="129"/>
      <c r="ES1231" s="129"/>
      <c r="ET1231" s="129"/>
      <c r="EU1231" s="129"/>
      <c r="EV1231" s="129"/>
      <c r="EW1231" s="129"/>
    </row>
    <row r="1232" spans="1:153" ht="19.5" customHeight="1">
      <c r="A1232" s="333"/>
      <c r="B1232" s="334"/>
      <c r="C1232" s="334"/>
      <c r="D1232" s="334"/>
      <c r="E1232" s="334"/>
      <c r="F1232" s="334"/>
      <c r="G1232" s="334"/>
      <c r="H1232" s="334"/>
      <c r="I1232" s="334"/>
      <c r="J1232" s="334"/>
      <c r="K1232" s="334"/>
      <c r="L1232" s="334"/>
      <c r="M1232" s="334"/>
      <c r="N1232" s="334"/>
      <c r="O1232" s="334"/>
      <c r="P1232" s="334"/>
      <c r="Q1232" s="334"/>
      <c r="R1232" s="310" t="s">
        <v>3478</v>
      </c>
      <c r="S1232" s="310"/>
      <c r="T1232" s="311"/>
      <c r="U1232" s="294"/>
      <c r="V1232" s="312"/>
      <c r="W1232" s="313"/>
      <c r="X1232" s="313"/>
      <c r="Y1232" s="313"/>
      <c r="Z1232" s="313"/>
      <c r="AA1232" s="313"/>
      <c r="AB1232" s="313"/>
      <c r="AC1232" s="313"/>
      <c r="AD1232" s="313"/>
      <c r="AE1232" s="313"/>
      <c r="AF1232" s="314"/>
      <c r="AG1232" s="122"/>
      <c r="AH1232" s="115" t="s">
        <v>0</v>
      </c>
      <c r="AI1232" s="307"/>
      <c r="AJ1232" s="308"/>
      <c r="AK1232" s="308"/>
      <c r="AL1232" s="308"/>
      <c r="AM1232" s="308"/>
      <c r="AN1232" s="308"/>
      <c r="AO1232" s="308"/>
      <c r="AP1232" s="308"/>
      <c r="AQ1232" s="308"/>
      <c r="AR1232" s="308"/>
      <c r="AS1232" s="308"/>
      <c r="AT1232" s="308"/>
      <c r="AU1232" s="308"/>
      <c r="AV1232" s="327"/>
      <c r="AW1232" s="295"/>
      <c r="AX1232" s="312"/>
      <c r="AY1232" s="313"/>
      <c r="AZ1232" s="313"/>
      <c r="BA1232" s="313"/>
      <c r="BB1232" s="313"/>
      <c r="BC1232" s="313"/>
      <c r="BD1232" s="313"/>
      <c r="BE1232" s="313"/>
      <c r="BF1232" s="313"/>
      <c r="BG1232" s="313"/>
      <c r="BH1232" s="314"/>
      <c r="BI1232" s="122"/>
      <c r="BJ1232" s="115" t="s">
        <v>2</v>
      </c>
      <c r="BK1232" s="200"/>
      <c r="BL1232" s="130" t="str">
        <f>IF(BM1232&lt;&gt;"","●","")</f>
        <v/>
      </c>
      <c r="BM1232" s="132" t="str">
        <f>IF(OR(AND(OR(V1232=0,V1232=""),AX1232&gt;0),AND(V1232&gt;0,OR(AX1232=0,AX1232=""))),"「レセプト件数」、「算定回数」のいずれかが「0」か「空白」となっていますが、それ以外が1以上となっています。正しいレセプト件数・算定回数をご記入ください。",IF(OR(V1232&gt;AX1232),"「算定回数」が「レセプト件数」よりも小さくなっています。算定レセプトにおける算定回数をご記入ください。",IF(AND(V1232+AX1232&gt;0,SUM(AJ24:AT99,AJ102:AT132,AJ138:AT150,AJ339,AJ345,AJ351:AT378)+SUM(AX24:BH99,AX102:BH132,AX138:BH150,AX339,AX345,AX351:BH378)=0),"当該項目の「レセプト件数」、「算定回数」のいずれかが1以上となっていますが、加算を算定する入院料の「レセプト件数」、「算定回数」が「0」か「空白」となっています。正しいレセプト件数・算定回数をご記入ください。","")))</f>
        <v/>
      </c>
      <c r="BN1232" s="129"/>
      <c r="BO1232" s="129"/>
      <c r="BP1232" s="129"/>
      <c r="BQ1232" s="129"/>
      <c r="BR1232" s="129"/>
      <c r="BS1232" s="129"/>
      <c r="BT1232" s="129"/>
      <c r="BU1232" s="129"/>
      <c r="BV1232" s="129"/>
      <c r="BW1232" s="129"/>
      <c r="BX1232" s="129"/>
      <c r="BY1232" s="129"/>
      <c r="BZ1232" s="129"/>
      <c r="CA1232" s="129"/>
      <c r="CB1232" s="129"/>
      <c r="CC1232" s="129"/>
      <c r="CD1232" s="129"/>
      <c r="CE1232" s="129"/>
      <c r="CF1232" s="129"/>
      <c r="CG1232" s="129"/>
      <c r="CH1232" s="129"/>
      <c r="CI1232" s="129"/>
      <c r="CJ1232" s="129"/>
      <c r="CK1232" s="129"/>
      <c r="CL1232" s="129"/>
      <c r="CM1232" s="129"/>
      <c r="CN1232" s="129"/>
      <c r="CO1232" s="129"/>
      <c r="CP1232" s="129"/>
      <c r="CQ1232" s="129"/>
      <c r="CR1232" s="129"/>
      <c r="CS1232" s="129"/>
      <c r="CT1232" s="129"/>
      <c r="CU1232" s="129"/>
      <c r="CV1232" s="131"/>
      <c r="CW1232" s="131"/>
      <c r="CX1232" s="131"/>
      <c r="CY1232" s="129"/>
      <c r="CZ1232" s="129"/>
      <c r="DA1232" s="129"/>
      <c r="DB1232" s="129"/>
      <c r="DC1232" s="129"/>
      <c r="DD1232" s="129"/>
      <c r="DE1232" s="129"/>
      <c r="DF1232" s="129"/>
      <c r="DG1232" s="129"/>
      <c r="DH1232" s="129"/>
      <c r="DI1232" s="129"/>
      <c r="DJ1232" s="129"/>
      <c r="DK1232" s="129"/>
      <c r="DL1232" s="129"/>
      <c r="DM1232" s="129"/>
      <c r="DN1232" s="129"/>
      <c r="DO1232" s="129"/>
      <c r="DP1232" s="129"/>
      <c r="DQ1232" s="129"/>
      <c r="DR1232" s="129"/>
      <c r="DS1232" s="129"/>
      <c r="DT1232" s="129"/>
      <c r="DU1232" s="129"/>
      <c r="DV1232" s="129"/>
      <c r="DW1232" s="129"/>
      <c r="DX1232" s="129"/>
      <c r="DY1232" s="129"/>
      <c r="DZ1232" s="129"/>
      <c r="EA1232" s="129"/>
      <c r="EB1232" s="129"/>
      <c r="EC1232" s="129"/>
      <c r="ED1232" s="129"/>
      <c r="EE1232" s="129"/>
      <c r="EF1232" s="129"/>
      <c r="EG1232" s="129"/>
      <c r="EH1232" s="129"/>
      <c r="EI1232" s="129"/>
      <c r="EJ1232" s="129"/>
      <c r="EK1232" s="129"/>
      <c r="EL1232" s="129"/>
      <c r="EM1232" s="129"/>
      <c r="EN1232" s="129"/>
      <c r="EO1232" s="129"/>
      <c r="EP1232" s="129"/>
      <c r="EQ1232" s="129"/>
      <c r="ER1232" s="129"/>
      <c r="ES1232" s="129"/>
      <c r="ET1232" s="129"/>
      <c r="EU1232" s="129"/>
      <c r="EV1232" s="129"/>
      <c r="EW1232" s="129"/>
    </row>
    <row r="1233" spans="1:153" ht="2.25" customHeight="1" thickBot="1">
      <c r="A1233" s="335"/>
      <c r="B1233" s="336"/>
      <c r="C1233" s="336"/>
      <c r="D1233" s="336"/>
      <c r="E1233" s="336"/>
      <c r="F1233" s="336"/>
      <c r="G1233" s="336"/>
      <c r="H1233" s="336"/>
      <c r="I1233" s="336"/>
      <c r="J1233" s="336"/>
      <c r="K1233" s="336"/>
      <c r="L1233" s="336"/>
      <c r="M1233" s="336"/>
      <c r="N1233" s="336"/>
      <c r="O1233" s="336"/>
      <c r="P1233" s="336"/>
      <c r="Q1233" s="336"/>
      <c r="R1233" s="127"/>
      <c r="S1233" s="127"/>
      <c r="T1233" s="128"/>
      <c r="U1233" s="299"/>
      <c r="V1233" s="298"/>
      <c r="W1233" s="298"/>
      <c r="X1233" s="298"/>
      <c r="Y1233" s="298"/>
      <c r="Z1233" s="298"/>
      <c r="AA1233" s="298"/>
      <c r="AB1233" s="298"/>
      <c r="AC1233" s="298"/>
      <c r="AD1233" s="298"/>
      <c r="AE1233" s="298"/>
      <c r="AF1233" s="298"/>
      <c r="AG1233" s="121"/>
      <c r="AH1233" s="116"/>
      <c r="AI1233" s="307"/>
      <c r="AJ1233" s="308"/>
      <c r="AK1233" s="308"/>
      <c r="AL1233" s="308"/>
      <c r="AM1233" s="308"/>
      <c r="AN1233" s="308"/>
      <c r="AO1233" s="308"/>
      <c r="AP1233" s="308"/>
      <c r="AQ1233" s="308"/>
      <c r="AR1233" s="308"/>
      <c r="AS1233" s="308"/>
      <c r="AT1233" s="308"/>
      <c r="AU1233" s="308"/>
      <c r="AV1233" s="327"/>
      <c r="AW1233" s="298"/>
      <c r="AX1233" s="298"/>
      <c r="AY1233" s="298"/>
      <c r="AZ1233" s="298"/>
      <c r="BA1233" s="298"/>
      <c r="BB1233" s="298"/>
      <c r="BC1233" s="298"/>
      <c r="BD1233" s="298"/>
      <c r="BE1233" s="298"/>
      <c r="BF1233" s="298"/>
      <c r="BG1233" s="298"/>
      <c r="BH1233" s="298"/>
      <c r="BI1233" s="121"/>
      <c r="BJ1233" s="116"/>
      <c r="BK1233" s="200"/>
      <c r="BL1233" s="129"/>
      <c r="BM1233" s="160"/>
      <c r="BN1233" s="129"/>
      <c r="BO1233" s="129"/>
      <c r="BP1233" s="129"/>
      <c r="BQ1233" s="129"/>
      <c r="BR1233" s="129"/>
      <c r="BS1233" s="129"/>
      <c r="BT1233" s="129"/>
      <c r="BU1233" s="129"/>
      <c r="BV1233" s="129"/>
      <c r="BW1233" s="129"/>
      <c r="BX1233" s="129"/>
      <c r="BY1233" s="129"/>
      <c r="BZ1233" s="129"/>
      <c r="CA1233" s="129"/>
      <c r="CB1233" s="129"/>
      <c r="CC1233" s="129"/>
      <c r="CD1233" s="129"/>
      <c r="CE1233" s="129"/>
      <c r="CF1233" s="129"/>
      <c r="CG1233" s="129"/>
      <c r="CH1233" s="129"/>
      <c r="CI1233" s="129"/>
      <c r="CJ1233" s="129"/>
      <c r="CK1233" s="129"/>
      <c r="CL1233" s="129"/>
      <c r="CM1233" s="129"/>
      <c r="CN1233" s="129"/>
      <c r="CO1233" s="129"/>
      <c r="CP1233" s="129"/>
      <c r="CQ1233" s="129"/>
      <c r="CR1233" s="129"/>
      <c r="CS1233" s="129"/>
      <c r="CT1233" s="129"/>
      <c r="CU1233" s="129"/>
      <c r="CV1233" s="129"/>
      <c r="CW1233" s="129"/>
      <c r="CX1233" s="129"/>
      <c r="CY1233" s="129"/>
      <c r="CZ1233" s="129"/>
      <c r="DA1233" s="129"/>
      <c r="DB1233" s="129"/>
      <c r="DC1233" s="129"/>
      <c r="DD1233" s="129"/>
      <c r="DE1233" s="129"/>
      <c r="DF1233" s="129"/>
      <c r="DG1233" s="129"/>
      <c r="DH1233" s="129"/>
      <c r="DI1233" s="129"/>
      <c r="DJ1233" s="129"/>
      <c r="DK1233" s="129"/>
      <c r="DL1233" s="129"/>
      <c r="DM1233" s="129"/>
      <c r="DN1233" s="129"/>
      <c r="DO1233" s="129"/>
      <c r="DP1233" s="129"/>
      <c r="DQ1233" s="129"/>
      <c r="DR1233" s="129"/>
      <c r="DS1233" s="129"/>
      <c r="DT1233" s="129"/>
      <c r="DU1233" s="129"/>
      <c r="DV1233" s="129"/>
      <c r="DW1233" s="129"/>
      <c r="DX1233" s="129"/>
      <c r="DY1233" s="129"/>
      <c r="DZ1233" s="129"/>
      <c r="EA1233" s="129"/>
      <c r="EB1233" s="129"/>
      <c r="EC1233" s="129"/>
      <c r="ED1233" s="129"/>
      <c r="EE1233" s="129"/>
      <c r="EF1233" s="129"/>
      <c r="EG1233" s="129"/>
      <c r="EH1233" s="129"/>
      <c r="EI1233" s="129"/>
      <c r="EJ1233" s="129"/>
      <c r="EK1233" s="129"/>
      <c r="EL1233" s="129"/>
      <c r="EM1233" s="129"/>
      <c r="EN1233" s="129"/>
      <c r="EO1233" s="129"/>
      <c r="EP1233" s="129"/>
      <c r="EQ1233" s="129"/>
      <c r="ER1233" s="129"/>
      <c r="ES1233" s="129"/>
      <c r="ET1233" s="129"/>
      <c r="EU1233" s="129"/>
      <c r="EV1233" s="129"/>
      <c r="EW1233" s="129"/>
    </row>
    <row r="1234" spans="1:153" ht="2.25" customHeight="1">
      <c r="A1234" s="135"/>
      <c r="B1234" s="291"/>
      <c r="C1234" s="291"/>
      <c r="D1234" s="291"/>
      <c r="E1234" s="291"/>
      <c r="F1234" s="136"/>
      <c r="G1234" s="291"/>
      <c r="H1234" s="291"/>
      <c r="I1234" s="291"/>
      <c r="J1234" s="291"/>
      <c r="K1234" s="291"/>
      <c r="L1234" s="291"/>
      <c r="M1234" s="291"/>
      <c r="N1234" s="291"/>
      <c r="O1234" s="291"/>
      <c r="P1234" s="291"/>
      <c r="Q1234" s="291"/>
      <c r="R1234" s="291"/>
      <c r="S1234" s="291"/>
      <c r="T1234" s="291"/>
      <c r="U1234" s="296"/>
      <c r="V1234" s="297"/>
      <c r="W1234" s="297"/>
      <c r="X1234" s="297"/>
      <c r="Y1234" s="297"/>
      <c r="Z1234" s="297"/>
      <c r="AA1234" s="297"/>
      <c r="AB1234" s="297"/>
      <c r="AC1234" s="297"/>
      <c r="AD1234" s="297"/>
      <c r="AE1234" s="297"/>
      <c r="AF1234" s="297"/>
      <c r="AG1234" s="117"/>
      <c r="AH1234" s="114"/>
      <c r="AI1234" s="296"/>
      <c r="AJ1234" s="297"/>
      <c r="AK1234" s="297"/>
      <c r="AL1234" s="297"/>
      <c r="AM1234" s="297"/>
      <c r="AN1234" s="297"/>
      <c r="AO1234" s="297"/>
      <c r="AP1234" s="297"/>
      <c r="AQ1234" s="297"/>
      <c r="AR1234" s="297"/>
      <c r="AS1234" s="297"/>
      <c r="AT1234" s="297"/>
      <c r="AU1234" s="117"/>
      <c r="AV1234" s="114"/>
      <c r="AW1234" s="297"/>
      <c r="AX1234" s="297"/>
      <c r="AY1234" s="297"/>
      <c r="AZ1234" s="297"/>
      <c r="BA1234" s="297"/>
      <c r="BB1234" s="297"/>
      <c r="BC1234" s="297"/>
      <c r="BD1234" s="297"/>
      <c r="BE1234" s="297"/>
      <c r="BF1234" s="297"/>
      <c r="BG1234" s="297"/>
      <c r="BH1234" s="297"/>
      <c r="BI1234" s="117"/>
      <c r="BJ1234" s="114"/>
      <c r="BK1234" s="200"/>
      <c r="BL1234" s="129"/>
      <c r="BM1234" s="160"/>
      <c r="BN1234" s="129"/>
      <c r="BO1234" s="129"/>
      <c r="BP1234" s="129"/>
      <c r="BQ1234" s="129"/>
      <c r="BR1234" s="129"/>
      <c r="BS1234" s="129"/>
      <c r="BT1234" s="129"/>
      <c r="BU1234" s="129"/>
      <c r="BV1234" s="129"/>
      <c r="BW1234" s="129"/>
      <c r="BX1234" s="129"/>
      <c r="BY1234" s="129"/>
      <c r="BZ1234" s="129"/>
      <c r="CA1234" s="129"/>
      <c r="CB1234" s="129"/>
      <c r="CC1234" s="129"/>
      <c r="CD1234" s="129"/>
      <c r="CE1234" s="129"/>
      <c r="CF1234" s="129"/>
      <c r="CG1234" s="129"/>
      <c r="CH1234" s="129"/>
      <c r="CI1234" s="129"/>
      <c r="CJ1234" s="129"/>
      <c r="CK1234" s="129"/>
      <c r="CL1234" s="129"/>
      <c r="CM1234" s="129"/>
      <c r="CN1234" s="129"/>
      <c r="CO1234" s="129"/>
      <c r="CP1234" s="129"/>
      <c r="CQ1234" s="129"/>
      <c r="CR1234" s="129"/>
      <c r="CS1234" s="129"/>
      <c r="CT1234" s="129"/>
      <c r="CU1234" s="129"/>
      <c r="CV1234" s="129"/>
      <c r="CW1234" s="129"/>
      <c r="CX1234" s="129"/>
      <c r="CY1234" s="129"/>
      <c r="CZ1234" s="129"/>
      <c r="DA1234" s="129"/>
      <c r="DB1234" s="129"/>
      <c r="DC1234" s="129"/>
      <c r="DD1234" s="129"/>
      <c r="DE1234" s="129"/>
      <c r="DF1234" s="129"/>
      <c r="DG1234" s="129"/>
      <c r="DH1234" s="129"/>
      <c r="DI1234" s="129"/>
      <c r="DJ1234" s="129"/>
      <c r="DK1234" s="129"/>
      <c r="DL1234" s="129"/>
      <c r="DM1234" s="129"/>
      <c r="DN1234" s="129"/>
      <c r="DO1234" s="129"/>
      <c r="DP1234" s="129"/>
      <c r="DQ1234" s="129"/>
      <c r="DR1234" s="129"/>
      <c r="DS1234" s="129"/>
      <c r="DT1234" s="129"/>
      <c r="DU1234" s="129"/>
      <c r="DV1234" s="129"/>
      <c r="DW1234" s="129"/>
      <c r="DX1234" s="129"/>
      <c r="DY1234" s="129"/>
      <c r="DZ1234" s="129"/>
      <c r="EA1234" s="129"/>
      <c r="EB1234" s="129"/>
      <c r="EC1234" s="129"/>
      <c r="ED1234" s="129"/>
      <c r="EE1234" s="129"/>
      <c r="EF1234" s="129"/>
      <c r="EG1234" s="129"/>
      <c r="EH1234" s="129"/>
      <c r="EI1234" s="129"/>
      <c r="EJ1234" s="129"/>
      <c r="EK1234" s="129"/>
      <c r="EL1234" s="129"/>
      <c r="EM1234" s="129"/>
      <c r="EN1234" s="129"/>
      <c r="EO1234" s="129"/>
      <c r="EP1234" s="129"/>
      <c r="EQ1234" s="129"/>
      <c r="ER1234" s="129"/>
      <c r="ES1234" s="129"/>
      <c r="ET1234" s="129"/>
      <c r="EU1234" s="129"/>
      <c r="EV1234" s="129"/>
      <c r="EW1234" s="129"/>
    </row>
    <row r="1235" spans="1:153" ht="19.5" customHeight="1">
      <c r="A1235" s="133" t="s">
        <v>1141</v>
      </c>
      <c r="B1235" s="126"/>
      <c r="C1235" s="126"/>
      <c r="D1235" s="126"/>
      <c r="E1235" s="126"/>
      <c r="F1235" s="137"/>
      <c r="G1235" s="126"/>
      <c r="H1235" s="126"/>
      <c r="I1235" s="126"/>
      <c r="J1235" s="126"/>
      <c r="K1235" s="126"/>
      <c r="L1235" s="126"/>
      <c r="M1235" s="126"/>
      <c r="N1235" s="126"/>
      <c r="O1235" s="126"/>
      <c r="P1235" s="126"/>
      <c r="Q1235" s="126"/>
      <c r="R1235" s="310" t="s">
        <v>3479</v>
      </c>
      <c r="S1235" s="310"/>
      <c r="T1235" s="311"/>
      <c r="U1235" s="294"/>
      <c r="V1235" s="312"/>
      <c r="W1235" s="313"/>
      <c r="X1235" s="313"/>
      <c r="Y1235" s="313"/>
      <c r="Z1235" s="313"/>
      <c r="AA1235" s="313"/>
      <c r="AB1235" s="313"/>
      <c r="AC1235" s="313"/>
      <c r="AD1235" s="313"/>
      <c r="AE1235" s="313"/>
      <c r="AF1235" s="314"/>
      <c r="AG1235" s="120"/>
      <c r="AH1235" s="115" t="s">
        <v>6388</v>
      </c>
      <c r="AI1235" s="118"/>
      <c r="AJ1235" s="312"/>
      <c r="AK1235" s="313"/>
      <c r="AL1235" s="313"/>
      <c r="AM1235" s="313"/>
      <c r="AN1235" s="313"/>
      <c r="AO1235" s="313"/>
      <c r="AP1235" s="313"/>
      <c r="AQ1235" s="313"/>
      <c r="AR1235" s="313"/>
      <c r="AS1235" s="313"/>
      <c r="AT1235" s="314"/>
      <c r="AU1235" s="120"/>
      <c r="AV1235" s="115" t="s">
        <v>6389</v>
      </c>
      <c r="AW1235" s="119"/>
      <c r="AX1235" s="312"/>
      <c r="AY1235" s="313"/>
      <c r="AZ1235" s="313"/>
      <c r="BA1235" s="313"/>
      <c r="BB1235" s="313"/>
      <c r="BC1235" s="313"/>
      <c r="BD1235" s="313"/>
      <c r="BE1235" s="313"/>
      <c r="BF1235" s="313"/>
      <c r="BG1235" s="313"/>
      <c r="BH1235" s="314"/>
      <c r="BI1235" s="122"/>
      <c r="BJ1235" s="115" t="s">
        <v>2</v>
      </c>
      <c r="BK1235" s="200"/>
      <c r="BL1235" s="130" t="str">
        <f>IF(BM1235&lt;&gt;"","●","")</f>
        <v/>
      </c>
      <c r="BM1235" s="132" t="str">
        <f>IF(OR(AND(OR(V1235=0,V1235=""),OR(AJ1235&gt;0,AX1235&gt;0)),AND(OR(V1235&gt;0,AX1235&gt;0),OR(AJ1235=0,AJ1235="")),AND(OR(V1235&gt;0,AJ1235&gt;0),OR(AX1235=0,AX1235=""))),"「レセプト件数」、「算定日数」、「算定回数」のいずれかが「0」か「空白」となっていますが、それ以外が1以上となっています。正しいレセプト件数・算定日数・算定回数をご記入ください。",IF(OR(V1235&gt;AJ1235,V1235&gt;AX1235),"「算定日数」あるいは「算定回数」が「レセプト件数」よりも小さくなっています。算定レセプトにおける算定日数・算定回数をご記入ください。",IF(AJ1235&gt;AX1235,"「算定回数」が「算定日数」よりも小さくなっています。算定日数における算定回数をご記入ください。","")))</f>
        <v/>
      </c>
      <c r="BN1235" s="129"/>
      <c r="BO1235" s="129"/>
      <c r="BP1235" s="129"/>
      <c r="BQ1235" s="129"/>
      <c r="BR1235" s="129"/>
      <c r="BS1235" s="129"/>
      <c r="BT1235" s="129"/>
      <c r="BU1235" s="129"/>
      <c r="BV1235" s="129"/>
      <c r="BW1235" s="129"/>
      <c r="BX1235" s="129"/>
      <c r="BY1235" s="129"/>
      <c r="BZ1235" s="129"/>
      <c r="CA1235" s="129"/>
      <c r="CB1235" s="129"/>
      <c r="CC1235" s="129"/>
      <c r="CD1235" s="129"/>
      <c r="CE1235" s="129"/>
      <c r="CF1235" s="129"/>
      <c r="CG1235" s="129"/>
      <c r="CH1235" s="129"/>
      <c r="CI1235" s="129"/>
      <c r="CJ1235" s="129"/>
      <c r="CK1235" s="129"/>
      <c r="CL1235" s="129"/>
      <c r="CM1235" s="129"/>
      <c r="CN1235" s="129"/>
      <c r="CO1235" s="129"/>
      <c r="CP1235" s="129"/>
      <c r="CQ1235" s="129"/>
      <c r="CR1235" s="129"/>
      <c r="CS1235" s="129"/>
      <c r="CT1235" s="129"/>
      <c r="CU1235" s="129"/>
      <c r="CV1235" s="131"/>
      <c r="CW1235" s="131"/>
      <c r="CX1235" s="131"/>
      <c r="CY1235" s="129"/>
      <c r="CZ1235" s="129"/>
      <c r="DA1235" s="129"/>
      <c r="DB1235" s="129"/>
      <c r="DC1235" s="129"/>
      <c r="DD1235" s="129"/>
      <c r="DE1235" s="129"/>
      <c r="DF1235" s="129"/>
      <c r="DG1235" s="129"/>
      <c r="DH1235" s="129"/>
      <c r="DI1235" s="129"/>
      <c r="DJ1235" s="129"/>
      <c r="DK1235" s="129"/>
      <c r="DL1235" s="129"/>
      <c r="DM1235" s="129"/>
      <c r="DN1235" s="129"/>
      <c r="DO1235" s="129"/>
      <c r="DP1235" s="129"/>
      <c r="DQ1235" s="129"/>
      <c r="DR1235" s="129"/>
      <c r="DS1235" s="129"/>
      <c r="DT1235" s="129"/>
      <c r="DU1235" s="129"/>
      <c r="DV1235" s="129"/>
      <c r="DW1235" s="129"/>
      <c r="DX1235" s="129"/>
      <c r="DY1235" s="129"/>
      <c r="DZ1235" s="129"/>
      <c r="EA1235" s="129"/>
      <c r="EB1235" s="129"/>
      <c r="EC1235" s="129"/>
      <c r="ED1235" s="129"/>
      <c r="EE1235" s="129"/>
      <c r="EF1235" s="129"/>
      <c r="EG1235" s="129"/>
      <c r="EH1235" s="129"/>
      <c r="EI1235" s="129"/>
      <c r="EJ1235" s="129"/>
      <c r="EK1235" s="129"/>
      <c r="EL1235" s="129"/>
      <c r="EM1235" s="129"/>
      <c r="EN1235" s="129"/>
      <c r="EO1235" s="129"/>
      <c r="EP1235" s="129"/>
      <c r="EQ1235" s="129"/>
      <c r="ER1235" s="129"/>
      <c r="ES1235" s="129"/>
      <c r="ET1235" s="129"/>
      <c r="EU1235" s="129"/>
      <c r="EV1235" s="129"/>
      <c r="EW1235" s="129"/>
    </row>
    <row r="1236" spans="1:153" ht="2.25" customHeight="1" thickBot="1">
      <c r="A1236" s="37"/>
      <c r="B1236" s="127"/>
      <c r="C1236" s="127"/>
      <c r="D1236" s="127"/>
      <c r="E1236" s="127"/>
      <c r="F1236" s="134"/>
      <c r="G1236" s="127"/>
      <c r="H1236" s="127"/>
      <c r="I1236" s="127"/>
      <c r="J1236" s="127"/>
      <c r="K1236" s="127"/>
      <c r="L1236" s="127"/>
      <c r="M1236" s="127"/>
      <c r="N1236" s="127"/>
      <c r="O1236" s="127"/>
      <c r="P1236" s="127"/>
      <c r="Q1236" s="127"/>
      <c r="R1236" s="127"/>
      <c r="S1236" s="127"/>
      <c r="T1236" s="128"/>
      <c r="U1236" s="299"/>
      <c r="V1236" s="298"/>
      <c r="W1236" s="298"/>
      <c r="X1236" s="298"/>
      <c r="Y1236" s="298"/>
      <c r="Z1236" s="298"/>
      <c r="AA1236" s="298"/>
      <c r="AB1236" s="298"/>
      <c r="AC1236" s="298"/>
      <c r="AD1236" s="298"/>
      <c r="AE1236" s="298"/>
      <c r="AF1236" s="298"/>
      <c r="AG1236" s="121"/>
      <c r="AH1236" s="116"/>
      <c r="AI1236" s="299"/>
      <c r="AJ1236" s="298"/>
      <c r="AK1236" s="298"/>
      <c r="AL1236" s="298"/>
      <c r="AM1236" s="298"/>
      <c r="AN1236" s="298"/>
      <c r="AO1236" s="298"/>
      <c r="AP1236" s="298"/>
      <c r="AQ1236" s="298"/>
      <c r="AR1236" s="298"/>
      <c r="AS1236" s="298"/>
      <c r="AT1236" s="298"/>
      <c r="AU1236" s="121"/>
      <c r="AV1236" s="116"/>
      <c r="AW1236" s="298"/>
      <c r="AX1236" s="298"/>
      <c r="AY1236" s="298"/>
      <c r="AZ1236" s="298"/>
      <c r="BA1236" s="298"/>
      <c r="BB1236" s="298"/>
      <c r="BC1236" s="298"/>
      <c r="BD1236" s="298"/>
      <c r="BE1236" s="298"/>
      <c r="BF1236" s="298"/>
      <c r="BG1236" s="298"/>
      <c r="BH1236" s="298"/>
      <c r="BI1236" s="121"/>
      <c r="BJ1236" s="116"/>
      <c r="BK1236" s="200"/>
      <c r="BL1236" s="129"/>
      <c r="BM1236" s="160"/>
      <c r="BN1236" s="129"/>
      <c r="BO1236" s="129"/>
      <c r="BP1236" s="129"/>
      <c r="BQ1236" s="129"/>
      <c r="BR1236" s="129"/>
      <c r="BS1236" s="129"/>
      <c r="BT1236" s="129"/>
      <c r="BU1236" s="129"/>
      <c r="BV1236" s="129"/>
      <c r="BW1236" s="129"/>
      <c r="BX1236" s="129"/>
      <c r="BY1236" s="129"/>
      <c r="BZ1236" s="129"/>
      <c r="CA1236" s="129"/>
      <c r="CB1236" s="129"/>
      <c r="CC1236" s="129"/>
      <c r="CD1236" s="129"/>
      <c r="CE1236" s="129"/>
      <c r="CF1236" s="129"/>
      <c r="CG1236" s="129"/>
      <c r="CH1236" s="129"/>
      <c r="CI1236" s="129"/>
      <c r="CJ1236" s="129"/>
      <c r="CK1236" s="129"/>
      <c r="CL1236" s="129"/>
      <c r="CM1236" s="129"/>
      <c r="CN1236" s="129"/>
      <c r="CO1236" s="129"/>
      <c r="CP1236" s="129"/>
      <c r="CQ1236" s="129"/>
      <c r="CR1236" s="129"/>
      <c r="CS1236" s="129"/>
      <c r="CT1236" s="129"/>
      <c r="CU1236" s="129"/>
      <c r="CV1236" s="129"/>
      <c r="CW1236" s="129"/>
      <c r="CX1236" s="129"/>
      <c r="CY1236" s="129"/>
      <c r="CZ1236" s="129"/>
      <c r="DA1236" s="129"/>
      <c r="DB1236" s="129"/>
      <c r="DC1236" s="129"/>
      <c r="DD1236" s="129"/>
      <c r="DE1236" s="129"/>
      <c r="DF1236" s="129"/>
      <c r="DG1236" s="129"/>
      <c r="DH1236" s="129"/>
      <c r="DI1236" s="129"/>
      <c r="DJ1236" s="129"/>
      <c r="DK1236" s="129"/>
      <c r="DL1236" s="129"/>
      <c r="DM1236" s="129"/>
      <c r="DN1236" s="129"/>
      <c r="DO1236" s="129"/>
      <c r="DP1236" s="129"/>
      <c r="DQ1236" s="129"/>
      <c r="DR1236" s="129"/>
      <c r="DS1236" s="129"/>
      <c r="DT1236" s="129"/>
      <c r="DU1236" s="129"/>
      <c r="DV1236" s="129"/>
      <c r="DW1236" s="129"/>
      <c r="DX1236" s="129"/>
      <c r="DY1236" s="129"/>
      <c r="DZ1236" s="129"/>
      <c r="EA1236" s="129"/>
      <c r="EB1236" s="129"/>
      <c r="EC1236" s="129"/>
      <c r="ED1236" s="129"/>
      <c r="EE1236" s="129"/>
      <c r="EF1236" s="129"/>
      <c r="EG1236" s="129"/>
      <c r="EH1236" s="129"/>
      <c r="EI1236" s="129"/>
      <c r="EJ1236" s="129"/>
      <c r="EK1236" s="129"/>
      <c r="EL1236" s="129"/>
      <c r="EM1236" s="129"/>
      <c r="EN1236" s="129"/>
      <c r="EO1236" s="129"/>
      <c r="EP1236" s="129"/>
      <c r="EQ1236" s="129"/>
      <c r="ER1236" s="129"/>
      <c r="ES1236" s="129"/>
      <c r="ET1236" s="129"/>
      <c r="EU1236" s="129"/>
      <c r="EV1236" s="129"/>
      <c r="EW1236" s="129"/>
    </row>
    <row r="1237" spans="1:153" ht="2.25" customHeight="1">
      <c r="A1237" s="321" t="s">
        <v>1142</v>
      </c>
      <c r="B1237" s="322"/>
      <c r="C1237" s="322"/>
      <c r="D1237" s="322"/>
      <c r="E1237" s="322"/>
      <c r="F1237" s="322"/>
      <c r="G1237" s="322"/>
      <c r="H1237" s="322"/>
      <c r="I1237" s="322"/>
      <c r="J1237" s="322"/>
      <c r="K1237" s="322"/>
      <c r="L1237" s="322"/>
      <c r="M1237" s="322"/>
      <c r="N1237" s="322"/>
      <c r="O1237" s="322"/>
      <c r="P1237" s="322"/>
      <c r="Q1237" s="322"/>
      <c r="R1237" s="59"/>
      <c r="S1237" s="291"/>
      <c r="T1237" s="291"/>
      <c r="U1237" s="296"/>
      <c r="V1237" s="297"/>
      <c r="W1237" s="297"/>
      <c r="X1237" s="297"/>
      <c r="Y1237" s="297"/>
      <c r="Z1237" s="297"/>
      <c r="AA1237" s="297"/>
      <c r="AB1237" s="297"/>
      <c r="AC1237" s="297"/>
      <c r="AD1237" s="297"/>
      <c r="AE1237" s="297"/>
      <c r="AF1237" s="297"/>
      <c r="AG1237" s="117"/>
      <c r="AH1237" s="114"/>
      <c r="AI1237" s="307"/>
      <c r="AJ1237" s="308"/>
      <c r="AK1237" s="308"/>
      <c r="AL1237" s="308"/>
      <c r="AM1237" s="308"/>
      <c r="AN1237" s="308"/>
      <c r="AO1237" s="308"/>
      <c r="AP1237" s="308"/>
      <c r="AQ1237" s="308"/>
      <c r="AR1237" s="308"/>
      <c r="AS1237" s="308"/>
      <c r="AT1237" s="308"/>
      <c r="AU1237" s="308"/>
      <c r="AV1237" s="327"/>
      <c r="AW1237" s="297"/>
      <c r="AX1237" s="297"/>
      <c r="AY1237" s="297"/>
      <c r="AZ1237" s="297"/>
      <c r="BA1237" s="297"/>
      <c r="BB1237" s="297"/>
      <c r="BC1237" s="297"/>
      <c r="BD1237" s="297"/>
      <c r="BE1237" s="297"/>
      <c r="BF1237" s="297"/>
      <c r="BG1237" s="297"/>
      <c r="BH1237" s="297"/>
      <c r="BI1237" s="117"/>
      <c r="BJ1237" s="114"/>
      <c r="BK1237" s="200"/>
      <c r="BL1237" s="129"/>
      <c r="BM1237" s="160"/>
      <c r="BN1237" s="129"/>
      <c r="BO1237" s="129"/>
      <c r="BP1237" s="129"/>
      <c r="BQ1237" s="129"/>
      <c r="BR1237" s="129"/>
      <c r="BS1237" s="129"/>
      <c r="BT1237" s="129"/>
      <c r="BU1237" s="129"/>
      <c r="BV1237" s="129"/>
      <c r="BW1237" s="129"/>
      <c r="BX1237" s="129"/>
      <c r="BY1237" s="129"/>
      <c r="BZ1237" s="129"/>
      <c r="CA1237" s="129"/>
      <c r="CB1237" s="129"/>
      <c r="CC1237" s="129"/>
      <c r="CD1237" s="129"/>
      <c r="CE1237" s="129"/>
      <c r="CF1237" s="129"/>
      <c r="CG1237" s="129"/>
      <c r="CH1237" s="129"/>
      <c r="CI1237" s="129"/>
      <c r="CJ1237" s="129"/>
      <c r="CK1237" s="129"/>
      <c r="CL1237" s="129"/>
      <c r="CM1237" s="129"/>
      <c r="CN1237" s="129"/>
      <c r="CO1237" s="129"/>
      <c r="CP1237" s="129"/>
      <c r="CQ1237" s="129"/>
      <c r="CR1237" s="129"/>
      <c r="CS1237" s="129"/>
      <c r="CT1237" s="129"/>
      <c r="CU1237" s="129"/>
      <c r="CV1237" s="129"/>
      <c r="CW1237" s="129"/>
      <c r="CX1237" s="129"/>
      <c r="CY1237" s="129"/>
      <c r="CZ1237" s="129"/>
      <c r="DA1237" s="129"/>
      <c r="DB1237" s="129"/>
      <c r="DC1237" s="129"/>
      <c r="DD1237" s="129"/>
      <c r="DE1237" s="129"/>
      <c r="DF1237" s="129"/>
      <c r="DG1237" s="129"/>
      <c r="DH1237" s="129"/>
      <c r="DI1237" s="129"/>
      <c r="DJ1237" s="129"/>
      <c r="DK1237" s="129"/>
      <c r="DL1237" s="129"/>
      <c r="DM1237" s="129"/>
      <c r="DN1237" s="129"/>
      <c r="DO1237" s="129"/>
      <c r="DP1237" s="129"/>
      <c r="DQ1237" s="129"/>
      <c r="DR1237" s="129"/>
      <c r="DS1237" s="129"/>
      <c r="DT1237" s="129"/>
      <c r="DU1237" s="129"/>
      <c r="DV1237" s="129"/>
      <c r="DW1237" s="129"/>
      <c r="DX1237" s="129"/>
      <c r="DY1237" s="129"/>
      <c r="DZ1237" s="129"/>
      <c r="EA1237" s="129"/>
      <c r="EB1237" s="129"/>
      <c r="EC1237" s="129"/>
      <c r="ED1237" s="129"/>
      <c r="EE1237" s="129"/>
      <c r="EF1237" s="129"/>
      <c r="EG1237" s="129"/>
      <c r="EH1237" s="129"/>
      <c r="EI1237" s="129"/>
      <c r="EJ1237" s="129"/>
      <c r="EK1237" s="129"/>
      <c r="EL1237" s="129"/>
      <c r="EM1237" s="129"/>
      <c r="EN1237" s="129"/>
      <c r="EO1237" s="129"/>
      <c r="EP1237" s="129"/>
      <c r="EQ1237" s="129"/>
      <c r="ER1237" s="129"/>
      <c r="ES1237" s="129"/>
      <c r="ET1237" s="129"/>
      <c r="EU1237" s="129"/>
      <c r="EV1237" s="129"/>
      <c r="EW1237" s="129"/>
    </row>
    <row r="1238" spans="1:153" ht="19.5" customHeight="1">
      <c r="A1238" s="323"/>
      <c r="B1238" s="324"/>
      <c r="C1238" s="324"/>
      <c r="D1238" s="324"/>
      <c r="E1238" s="324"/>
      <c r="F1238" s="324"/>
      <c r="G1238" s="324"/>
      <c r="H1238" s="324"/>
      <c r="I1238" s="324"/>
      <c r="J1238" s="324"/>
      <c r="K1238" s="324"/>
      <c r="L1238" s="324"/>
      <c r="M1238" s="324"/>
      <c r="N1238" s="324"/>
      <c r="O1238" s="324"/>
      <c r="P1238" s="324"/>
      <c r="Q1238" s="324"/>
      <c r="R1238" s="310" t="s">
        <v>3480</v>
      </c>
      <c r="S1238" s="310"/>
      <c r="T1238" s="311"/>
      <c r="U1238" s="294"/>
      <c r="V1238" s="312"/>
      <c r="W1238" s="313"/>
      <c r="X1238" s="313"/>
      <c r="Y1238" s="313"/>
      <c r="Z1238" s="313"/>
      <c r="AA1238" s="313"/>
      <c r="AB1238" s="313"/>
      <c r="AC1238" s="313"/>
      <c r="AD1238" s="313"/>
      <c r="AE1238" s="313"/>
      <c r="AF1238" s="314"/>
      <c r="AG1238" s="122"/>
      <c r="AH1238" s="115" t="s">
        <v>0</v>
      </c>
      <c r="AI1238" s="307"/>
      <c r="AJ1238" s="308"/>
      <c r="AK1238" s="308"/>
      <c r="AL1238" s="308"/>
      <c r="AM1238" s="308"/>
      <c r="AN1238" s="308"/>
      <c r="AO1238" s="308"/>
      <c r="AP1238" s="308"/>
      <c r="AQ1238" s="308"/>
      <c r="AR1238" s="308"/>
      <c r="AS1238" s="308"/>
      <c r="AT1238" s="308"/>
      <c r="AU1238" s="308"/>
      <c r="AV1238" s="327"/>
      <c r="AW1238" s="295"/>
      <c r="AX1238" s="312"/>
      <c r="AY1238" s="313"/>
      <c r="AZ1238" s="313"/>
      <c r="BA1238" s="313"/>
      <c r="BB1238" s="313"/>
      <c r="BC1238" s="313"/>
      <c r="BD1238" s="313"/>
      <c r="BE1238" s="313"/>
      <c r="BF1238" s="313"/>
      <c r="BG1238" s="313"/>
      <c r="BH1238" s="314"/>
      <c r="BI1238" s="122"/>
      <c r="BJ1238" s="115" t="s">
        <v>2</v>
      </c>
      <c r="BK1238" s="200"/>
      <c r="BL1238" s="130" t="str">
        <f>IF(BM1238&lt;&gt;"","●","")</f>
        <v/>
      </c>
      <c r="BM1238" s="132" t="str">
        <f>IF(OR(AND(OR(V1238=0,V1238=""),AX1238&gt;0),AND(V1238&gt;0,OR(AX1238=0,AX1238=""))),"「レセプト件数」、「算定回数」のいずれかが「0」か「空白」となっていますが、それ以外が1以上となっています。正しいレセプト件数・算定回数をご記入ください。",IF(OR(V1238&gt;AX1238),"「算定回数」が「レセプト件数」よりも小さくなっています。算定レセプトにおける算定回数をご記入ください。",""))</f>
        <v/>
      </c>
      <c r="BN1238" s="129"/>
      <c r="BO1238" s="129"/>
      <c r="BP1238" s="129"/>
      <c r="BQ1238" s="129"/>
      <c r="BR1238" s="129"/>
      <c r="BS1238" s="129"/>
      <c r="BT1238" s="129"/>
      <c r="BU1238" s="129"/>
      <c r="BV1238" s="129"/>
      <c r="BW1238" s="129"/>
      <c r="BX1238" s="129"/>
      <c r="BY1238" s="129"/>
      <c r="BZ1238" s="129"/>
      <c r="CA1238" s="129"/>
      <c r="CB1238" s="129"/>
      <c r="CC1238" s="129"/>
      <c r="CD1238" s="129"/>
      <c r="CE1238" s="129"/>
      <c r="CF1238" s="129"/>
      <c r="CG1238" s="129"/>
      <c r="CH1238" s="129"/>
      <c r="CI1238" s="129"/>
      <c r="CJ1238" s="129"/>
      <c r="CK1238" s="129"/>
      <c r="CL1238" s="129"/>
      <c r="CM1238" s="129"/>
      <c r="CN1238" s="129"/>
      <c r="CO1238" s="129"/>
      <c r="CP1238" s="129"/>
      <c r="CQ1238" s="129"/>
      <c r="CR1238" s="129"/>
      <c r="CS1238" s="129"/>
      <c r="CT1238" s="129"/>
      <c r="CU1238" s="129"/>
      <c r="CV1238" s="131"/>
      <c r="CW1238" s="131"/>
      <c r="CX1238" s="131"/>
      <c r="CY1238" s="129"/>
      <c r="CZ1238" s="129"/>
      <c r="DA1238" s="129"/>
      <c r="DB1238" s="129"/>
      <c r="DC1238" s="129"/>
      <c r="DD1238" s="129"/>
      <c r="DE1238" s="129"/>
      <c r="DF1238" s="129"/>
      <c r="DG1238" s="129"/>
      <c r="DH1238" s="129"/>
      <c r="DI1238" s="129"/>
      <c r="DJ1238" s="129"/>
      <c r="DK1238" s="129"/>
      <c r="DL1238" s="129"/>
      <c r="DM1238" s="129"/>
      <c r="DN1238" s="129"/>
      <c r="DO1238" s="129"/>
      <c r="DP1238" s="129"/>
      <c r="DQ1238" s="129"/>
      <c r="DR1238" s="129"/>
      <c r="DS1238" s="129"/>
      <c r="DT1238" s="129"/>
      <c r="DU1238" s="129"/>
      <c r="DV1238" s="129"/>
      <c r="DW1238" s="129"/>
      <c r="DX1238" s="129"/>
      <c r="DY1238" s="129"/>
      <c r="DZ1238" s="129"/>
      <c r="EA1238" s="129"/>
      <c r="EB1238" s="129"/>
      <c r="EC1238" s="129"/>
      <c r="ED1238" s="129"/>
      <c r="EE1238" s="129"/>
      <c r="EF1238" s="129"/>
      <c r="EG1238" s="129"/>
      <c r="EH1238" s="129"/>
      <c r="EI1238" s="129"/>
      <c r="EJ1238" s="129"/>
      <c r="EK1238" s="129"/>
      <c r="EL1238" s="129"/>
      <c r="EM1238" s="129"/>
      <c r="EN1238" s="129"/>
      <c r="EO1238" s="129"/>
      <c r="EP1238" s="129"/>
      <c r="EQ1238" s="129"/>
      <c r="ER1238" s="129"/>
      <c r="ES1238" s="129"/>
      <c r="ET1238" s="129"/>
      <c r="EU1238" s="129"/>
      <c r="EV1238" s="129"/>
      <c r="EW1238" s="129"/>
    </row>
    <row r="1239" spans="1:153" ht="2.25" customHeight="1" thickBot="1">
      <c r="A1239" s="325"/>
      <c r="B1239" s="326"/>
      <c r="C1239" s="326"/>
      <c r="D1239" s="326"/>
      <c r="E1239" s="326"/>
      <c r="F1239" s="326"/>
      <c r="G1239" s="326"/>
      <c r="H1239" s="326"/>
      <c r="I1239" s="326"/>
      <c r="J1239" s="326"/>
      <c r="K1239" s="326"/>
      <c r="L1239" s="326"/>
      <c r="M1239" s="326"/>
      <c r="N1239" s="326"/>
      <c r="O1239" s="326"/>
      <c r="P1239" s="326"/>
      <c r="Q1239" s="326"/>
      <c r="R1239" s="60"/>
      <c r="S1239" s="127"/>
      <c r="T1239" s="128"/>
      <c r="U1239" s="299"/>
      <c r="V1239" s="298"/>
      <c r="W1239" s="298"/>
      <c r="X1239" s="298"/>
      <c r="Y1239" s="298"/>
      <c r="Z1239" s="298"/>
      <c r="AA1239" s="298"/>
      <c r="AB1239" s="298"/>
      <c r="AC1239" s="298"/>
      <c r="AD1239" s="298"/>
      <c r="AE1239" s="298"/>
      <c r="AF1239" s="298"/>
      <c r="AG1239" s="121"/>
      <c r="AH1239" s="116"/>
      <c r="AI1239" s="307"/>
      <c r="AJ1239" s="308"/>
      <c r="AK1239" s="308"/>
      <c r="AL1239" s="308"/>
      <c r="AM1239" s="308"/>
      <c r="AN1239" s="308"/>
      <c r="AO1239" s="308"/>
      <c r="AP1239" s="308"/>
      <c r="AQ1239" s="308"/>
      <c r="AR1239" s="308"/>
      <c r="AS1239" s="308"/>
      <c r="AT1239" s="308"/>
      <c r="AU1239" s="308"/>
      <c r="AV1239" s="327"/>
      <c r="AW1239" s="298"/>
      <c r="AX1239" s="298"/>
      <c r="AY1239" s="298"/>
      <c r="AZ1239" s="298"/>
      <c r="BA1239" s="298"/>
      <c r="BB1239" s="298"/>
      <c r="BC1239" s="298"/>
      <c r="BD1239" s="298"/>
      <c r="BE1239" s="298"/>
      <c r="BF1239" s="298"/>
      <c r="BG1239" s="298"/>
      <c r="BH1239" s="298"/>
      <c r="BI1239" s="121"/>
      <c r="BJ1239" s="116"/>
      <c r="BK1239" s="200"/>
      <c r="BL1239" s="129"/>
      <c r="BM1239" s="160"/>
      <c r="BN1239" s="129"/>
      <c r="BO1239" s="129"/>
      <c r="BP1239" s="129"/>
      <c r="BQ1239" s="129"/>
      <c r="BR1239" s="129"/>
      <c r="BS1239" s="129"/>
      <c r="BT1239" s="129"/>
      <c r="BU1239" s="129"/>
      <c r="BV1239" s="129"/>
      <c r="BW1239" s="129"/>
      <c r="BX1239" s="129"/>
      <c r="BY1239" s="129"/>
      <c r="BZ1239" s="129"/>
      <c r="CA1239" s="129"/>
      <c r="CB1239" s="129"/>
      <c r="CC1239" s="129"/>
      <c r="CD1239" s="129"/>
      <c r="CE1239" s="129"/>
      <c r="CF1239" s="129"/>
      <c r="CG1239" s="129"/>
      <c r="CH1239" s="129"/>
      <c r="CI1239" s="129"/>
      <c r="CJ1239" s="129"/>
      <c r="CK1239" s="129"/>
      <c r="CL1239" s="129"/>
      <c r="CM1239" s="129"/>
      <c r="CN1239" s="129"/>
      <c r="CO1239" s="129"/>
      <c r="CP1239" s="129"/>
      <c r="CQ1239" s="129"/>
      <c r="CR1239" s="129"/>
      <c r="CS1239" s="129"/>
      <c r="CT1239" s="129"/>
      <c r="CU1239" s="129"/>
      <c r="CV1239" s="129"/>
      <c r="CW1239" s="129"/>
      <c r="CX1239" s="129"/>
      <c r="CY1239" s="129"/>
      <c r="CZ1239" s="129"/>
      <c r="DA1239" s="129"/>
      <c r="DB1239" s="129"/>
      <c r="DC1239" s="129"/>
      <c r="DD1239" s="129"/>
      <c r="DE1239" s="129"/>
      <c r="DF1239" s="129"/>
      <c r="DG1239" s="129"/>
      <c r="DH1239" s="129"/>
      <c r="DI1239" s="129"/>
      <c r="DJ1239" s="129"/>
      <c r="DK1239" s="129"/>
      <c r="DL1239" s="129"/>
      <c r="DM1239" s="129"/>
      <c r="DN1239" s="129"/>
      <c r="DO1239" s="129"/>
      <c r="DP1239" s="129"/>
      <c r="DQ1239" s="129"/>
      <c r="DR1239" s="129"/>
      <c r="DS1239" s="129"/>
      <c r="DT1239" s="129"/>
      <c r="DU1239" s="129"/>
      <c r="DV1239" s="129"/>
      <c r="DW1239" s="129"/>
      <c r="DX1239" s="129"/>
      <c r="DY1239" s="129"/>
      <c r="DZ1239" s="129"/>
      <c r="EA1239" s="129"/>
      <c r="EB1239" s="129"/>
      <c r="EC1239" s="129"/>
      <c r="ED1239" s="129"/>
      <c r="EE1239" s="129"/>
      <c r="EF1239" s="129"/>
      <c r="EG1239" s="129"/>
      <c r="EH1239" s="129"/>
      <c r="EI1239" s="129"/>
      <c r="EJ1239" s="129"/>
      <c r="EK1239" s="129"/>
      <c r="EL1239" s="129"/>
      <c r="EM1239" s="129"/>
      <c r="EN1239" s="129"/>
      <c r="EO1239" s="129"/>
      <c r="EP1239" s="129"/>
      <c r="EQ1239" s="129"/>
      <c r="ER1239" s="129"/>
      <c r="ES1239" s="129"/>
      <c r="ET1239" s="129"/>
      <c r="EU1239" s="129"/>
      <c r="EV1239" s="129"/>
      <c r="EW1239" s="129"/>
    </row>
    <row r="1240" spans="1:153" ht="2.25" customHeight="1">
      <c r="A1240" s="135"/>
      <c r="B1240" s="291"/>
      <c r="C1240" s="291"/>
      <c r="D1240" s="291"/>
      <c r="E1240" s="291"/>
      <c r="F1240" s="136"/>
      <c r="G1240" s="291"/>
      <c r="H1240" s="291"/>
      <c r="I1240" s="291"/>
      <c r="J1240" s="291"/>
      <c r="K1240" s="291"/>
      <c r="L1240" s="291"/>
      <c r="M1240" s="291"/>
      <c r="N1240" s="291"/>
      <c r="O1240" s="291"/>
      <c r="P1240" s="291"/>
      <c r="Q1240" s="291"/>
      <c r="R1240" s="291"/>
      <c r="S1240" s="291"/>
      <c r="T1240" s="61"/>
      <c r="U1240" s="296"/>
      <c r="V1240" s="297"/>
      <c r="W1240" s="297"/>
      <c r="X1240" s="297"/>
      <c r="Y1240" s="297"/>
      <c r="Z1240" s="297"/>
      <c r="AA1240" s="297"/>
      <c r="AB1240" s="297"/>
      <c r="AC1240" s="297"/>
      <c r="AD1240" s="297"/>
      <c r="AE1240" s="297"/>
      <c r="AF1240" s="297"/>
      <c r="AG1240" s="117"/>
      <c r="AH1240" s="114"/>
      <c r="AI1240" s="307"/>
      <c r="AJ1240" s="308"/>
      <c r="AK1240" s="308"/>
      <c r="AL1240" s="308"/>
      <c r="AM1240" s="308"/>
      <c r="AN1240" s="308"/>
      <c r="AO1240" s="308"/>
      <c r="AP1240" s="308"/>
      <c r="AQ1240" s="308"/>
      <c r="AR1240" s="308"/>
      <c r="AS1240" s="308"/>
      <c r="AT1240" s="308"/>
      <c r="AU1240" s="308"/>
      <c r="AV1240" s="308"/>
      <c r="AW1240" s="308"/>
      <c r="AX1240" s="308"/>
      <c r="AY1240" s="308"/>
      <c r="AZ1240" s="308"/>
      <c r="BA1240" s="308"/>
      <c r="BB1240" s="308"/>
      <c r="BC1240" s="308"/>
      <c r="BD1240" s="308"/>
      <c r="BE1240" s="308"/>
      <c r="BF1240" s="308"/>
      <c r="BG1240" s="308"/>
      <c r="BH1240" s="308"/>
      <c r="BI1240" s="308"/>
      <c r="BJ1240" s="309"/>
      <c r="BK1240" s="200"/>
      <c r="BL1240" s="129"/>
      <c r="BM1240" s="160"/>
      <c r="BN1240" s="129"/>
      <c r="BO1240" s="129"/>
      <c r="BP1240" s="129"/>
      <c r="BQ1240" s="129"/>
      <c r="BR1240" s="129"/>
      <c r="BS1240" s="129"/>
      <c r="BT1240" s="129"/>
      <c r="BU1240" s="129"/>
      <c r="BV1240" s="129"/>
      <c r="BW1240" s="129"/>
      <c r="BX1240" s="129"/>
      <c r="BY1240" s="129"/>
      <c r="BZ1240" s="129"/>
      <c r="CA1240" s="129"/>
      <c r="CB1240" s="129"/>
      <c r="CC1240" s="129"/>
      <c r="CD1240" s="129"/>
      <c r="CE1240" s="129"/>
      <c r="CF1240" s="129"/>
      <c r="CG1240" s="129"/>
      <c r="CH1240" s="129"/>
      <c r="CI1240" s="129"/>
      <c r="CJ1240" s="129"/>
      <c r="CK1240" s="129"/>
      <c r="CL1240" s="129"/>
      <c r="CM1240" s="129"/>
      <c r="CN1240" s="129"/>
      <c r="CO1240" s="129"/>
      <c r="CP1240" s="129"/>
      <c r="CQ1240" s="129"/>
      <c r="CR1240" s="129"/>
      <c r="CS1240" s="129"/>
      <c r="CT1240" s="129"/>
      <c r="CU1240" s="129"/>
      <c r="CV1240" s="129"/>
      <c r="CW1240" s="129"/>
      <c r="CX1240" s="129"/>
      <c r="CY1240" s="129"/>
      <c r="CZ1240" s="129"/>
      <c r="DA1240" s="129"/>
      <c r="DB1240" s="129"/>
      <c r="DC1240" s="129"/>
      <c r="DD1240" s="129"/>
      <c r="DE1240" s="129"/>
      <c r="DF1240" s="129"/>
      <c r="DG1240" s="129"/>
      <c r="DH1240" s="129"/>
      <c r="DI1240" s="129"/>
      <c r="DJ1240" s="129"/>
      <c r="DK1240" s="129"/>
      <c r="DL1240" s="129"/>
      <c r="DM1240" s="129"/>
      <c r="DN1240" s="129"/>
      <c r="DO1240" s="129"/>
      <c r="DP1240" s="129"/>
      <c r="DQ1240" s="129"/>
      <c r="DR1240" s="129"/>
      <c r="DS1240" s="129"/>
      <c r="DT1240" s="129"/>
      <c r="DU1240" s="129"/>
      <c r="DV1240" s="129"/>
      <c r="DW1240" s="129"/>
      <c r="DX1240" s="129"/>
      <c r="DY1240" s="129"/>
      <c r="DZ1240" s="129"/>
      <c r="EA1240" s="129"/>
      <c r="EB1240" s="129"/>
      <c r="EC1240" s="129"/>
      <c r="ED1240" s="129"/>
      <c r="EE1240" s="129"/>
      <c r="EF1240" s="129"/>
      <c r="EG1240" s="129"/>
      <c r="EH1240" s="129"/>
      <c r="EI1240" s="129"/>
      <c r="EJ1240" s="129"/>
      <c r="EK1240" s="129"/>
      <c r="EL1240" s="129"/>
      <c r="EM1240" s="129"/>
      <c r="EN1240" s="129"/>
      <c r="EO1240" s="129"/>
      <c r="EP1240" s="129"/>
      <c r="EQ1240" s="129"/>
      <c r="ER1240" s="129"/>
      <c r="ES1240" s="129"/>
      <c r="ET1240" s="129"/>
      <c r="EU1240" s="129"/>
      <c r="EV1240" s="129"/>
      <c r="EW1240" s="129"/>
    </row>
    <row r="1241" spans="1:153" ht="19.5" customHeight="1">
      <c r="A1241" s="133" t="s">
        <v>6424</v>
      </c>
      <c r="B1241" s="126"/>
      <c r="C1241" s="126"/>
      <c r="D1241" s="126"/>
      <c r="E1241" s="126"/>
      <c r="F1241" s="137"/>
      <c r="G1241" s="126"/>
      <c r="H1241" s="126"/>
      <c r="I1241" s="126"/>
      <c r="J1241" s="126"/>
      <c r="K1241" s="126"/>
      <c r="L1241" s="126"/>
      <c r="M1241" s="126"/>
      <c r="N1241" s="126"/>
      <c r="O1241" s="126"/>
      <c r="P1241" s="126"/>
      <c r="Q1241" s="126"/>
      <c r="R1241" s="310" t="s">
        <v>3481</v>
      </c>
      <c r="S1241" s="310"/>
      <c r="T1241" s="311"/>
      <c r="U1241" s="294"/>
      <c r="V1241" s="312"/>
      <c r="W1241" s="313"/>
      <c r="X1241" s="313"/>
      <c r="Y1241" s="313"/>
      <c r="Z1241" s="313"/>
      <c r="AA1241" s="313"/>
      <c r="AB1241" s="313"/>
      <c r="AC1241" s="313"/>
      <c r="AD1241" s="313"/>
      <c r="AE1241" s="313"/>
      <c r="AF1241" s="314"/>
      <c r="AG1241" s="122"/>
      <c r="AH1241" s="115" t="s">
        <v>0</v>
      </c>
      <c r="AI1241" s="307"/>
      <c r="AJ1241" s="308"/>
      <c r="AK1241" s="308"/>
      <c r="AL1241" s="308"/>
      <c r="AM1241" s="308"/>
      <c r="AN1241" s="308"/>
      <c r="AO1241" s="308"/>
      <c r="AP1241" s="308"/>
      <c r="AQ1241" s="308"/>
      <c r="AR1241" s="308"/>
      <c r="AS1241" s="308"/>
      <c r="AT1241" s="308"/>
      <c r="AU1241" s="308"/>
      <c r="AV1241" s="308"/>
      <c r="AW1241" s="308"/>
      <c r="AX1241" s="308"/>
      <c r="AY1241" s="308"/>
      <c r="AZ1241" s="308"/>
      <c r="BA1241" s="308"/>
      <c r="BB1241" s="308"/>
      <c r="BC1241" s="308"/>
      <c r="BD1241" s="308"/>
      <c r="BE1241" s="308"/>
      <c r="BF1241" s="308"/>
      <c r="BG1241" s="308"/>
      <c r="BH1241" s="308"/>
      <c r="BI1241" s="308"/>
      <c r="BJ1241" s="309"/>
      <c r="BK1241" s="200"/>
      <c r="BL1241" s="130" t="str">
        <f>IF(BM1241&lt;&gt;"","●","")</f>
        <v/>
      </c>
      <c r="BM1241" s="132"/>
      <c r="BN1241" s="129"/>
      <c r="BO1241" s="129"/>
      <c r="BP1241" s="129"/>
      <c r="BQ1241" s="129"/>
      <c r="BR1241" s="129"/>
      <c r="BS1241" s="129"/>
      <c r="BT1241" s="129"/>
      <c r="BU1241" s="129"/>
      <c r="BV1241" s="129"/>
      <c r="BW1241" s="129"/>
      <c r="BX1241" s="129"/>
      <c r="BY1241" s="129"/>
      <c r="BZ1241" s="129"/>
      <c r="CA1241" s="129"/>
      <c r="CB1241" s="129"/>
      <c r="CC1241" s="129"/>
      <c r="CD1241" s="129"/>
      <c r="CE1241" s="129"/>
      <c r="CF1241" s="129"/>
      <c r="CG1241" s="129"/>
      <c r="CH1241" s="129"/>
      <c r="CI1241" s="129"/>
      <c r="CJ1241" s="129"/>
      <c r="CK1241" s="129"/>
      <c r="CL1241" s="129"/>
      <c r="CM1241" s="129"/>
      <c r="CN1241" s="129"/>
      <c r="CO1241" s="129"/>
      <c r="CP1241" s="129"/>
      <c r="CQ1241" s="129"/>
      <c r="CR1241" s="129"/>
      <c r="CS1241" s="129"/>
      <c r="CT1241" s="129"/>
      <c r="CU1241" s="129"/>
      <c r="CV1241" s="131"/>
      <c r="CW1241" s="131"/>
      <c r="CX1241" s="131"/>
      <c r="CY1241" s="129"/>
      <c r="CZ1241" s="129"/>
      <c r="DA1241" s="129"/>
      <c r="DB1241" s="129"/>
      <c r="DC1241" s="129"/>
      <c r="DD1241" s="129"/>
      <c r="DE1241" s="129"/>
      <c r="DF1241" s="129"/>
      <c r="DG1241" s="129"/>
      <c r="DH1241" s="129"/>
      <c r="DI1241" s="129"/>
      <c r="DJ1241" s="129"/>
      <c r="DK1241" s="129"/>
      <c r="DL1241" s="129"/>
      <c r="DM1241" s="129"/>
      <c r="DN1241" s="129"/>
      <c r="DO1241" s="129"/>
      <c r="DP1241" s="129"/>
      <c r="DQ1241" s="129"/>
      <c r="DR1241" s="129"/>
      <c r="DS1241" s="129"/>
      <c r="DT1241" s="129"/>
      <c r="DU1241" s="129"/>
      <c r="DV1241" s="129"/>
      <c r="DW1241" s="129"/>
      <c r="DX1241" s="129"/>
      <c r="DY1241" s="129"/>
      <c r="DZ1241" s="129"/>
      <c r="EA1241" s="129"/>
      <c r="EB1241" s="129"/>
      <c r="EC1241" s="129"/>
      <c r="ED1241" s="129"/>
      <c r="EE1241" s="129"/>
      <c r="EF1241" s="129"/>
      <c r="EG1241" s="129"/>
      <c r="EH1241" s="129"/>
      <c r="EI1241" s="129"/>
      <c r="EJ1241" s="129"/>
      <c r="EK1241" s="129"/>
      <c r="EL1241" s="129"/>
      <c r="EM1241" s="129"/>
      <c r="EN1241" s="129"/>
      <c r="EO1241" s="129"/>
      <c r="EP1241" s="129"/>
      <c r="EQ1241" s="129"/>
      <c r="ER1241" s="129"/>
      <c r="ES1241" s="129"/>
      <c r="ET1241" s="129"/>
      <c r="EU1241" s="129"/>
      <c r="EV1241" s="129"/>
      <c r="EW1241" s="129"/>
    </row>
    <row r="1242" spans="1:153" ht="2.25" customHeight="1" thickBot="1">
      <c r="A1242" s="37"/>
      <c r="B1242" s="127"/>
      <c r="C1242" s="127"/>
      <c r="D1242" s="127"/>
      <c r="E1242" s="127"/>
      <c r="F1242" s="134"/>
      <c r="G1242" s="127"/>
      <c r="H1242" s="127"/>
      <c r="I1242" s="127"/>
      <c r="J1242" s="127"/>
      <c r="K1242" s="127"/>
      <c r="L1242" s="127"/>
      <c r="M1242" s="127"/>
      <c r="N1242" s="127"/>
      <c r="O1242" s="127"/>
      <c r="P1242" s="127"/>
      <c r="Q1242" s="127"/>
      <c r="R1242" s="127"/>
      <c r="S1242" s="127"/>
      <c r="T1242" s="128"/>
      <c r="U1242" s="299"/>
      <c r="V1242" s="298"/>
      <c r="W1242" s="298"/>
      <c r="X1242" s="298"/>
      <c r="Y1242" s="298"/>
      <c r="Z1242" s="298"/>
      <c r="AA1242" s="298"/>
      <c r="AB1242" s="298"/>
      <c r="AC1242" s="298"/>
      <c r="AD1242" s="298"/>
      <c r="AE1242" s="298"/>
      <c r="AF1242" s="298"/>
      <c r="AG1242" s="121"/>
      <c r="AH1242" s="116"/>
      <c r="AI1242" s="307"/>
      <c r="AJ1242" s="308"/>
      <c r="AK1242" s="308"/>
      <c r="AL1242" s="308"/>
      <c r="AM1242" s="308"/>
      <c r="AN1242" s="308"/>
      <c r="AO1242" s="308"/>
      <c r="AP1242" s="308"/>
      <c r="AQ1242" s="308"/>
      <c r="AR1242" s="308"/>
      <c r="AS1242" s="308"/>
      <c r="AT1242" s="308"/>
      <c r="AU1242" s="308"/>
      <c r="AV1242" s="308"/>
      <c r="AW1242" s="308"/>
      <c r="AX1242" s="308"/>
      <c r="AY1242" s="308"/>
      <c r="AZ1242" s="308"/>
      <c r="BA1242" s="308"/>
      <c r="BB1242" s="308"/>
      <c r="BC1242" s="308"/>
      <c r="BD1242" s="308"/>
      <c r="BE1242" s="308"/>
      <c r="BF1242" s="308"/>
      <c r="BG1242" s="308"/>
      <c r="BH1242" s="308"/>
      <c r="BI1242" s="308"/>
      <c r="BJ1242" s="309"/>
      <c r="BK1242" s="200"/>
      <c r="BL1242" s="129"/>
      <c r="BM1242" s="160"/>
      <c r="BN1242" s="129"/>
      <c r="BO1242" s="129"/>
      <c r="BP1242" s="129"/>
      <c r="BQ1242" s="129"/>
      <c r="BR1242" s="129"/>
      <c r="BS1242" s="129"/>
      <c r="BT1242" s="129"/>
      <c r="BU1242" s="129"/>
      <c r="BV1242" s="129"/>
      <c r="BW1242" s="129"/>
      <c r="BX1242" s="129"/>
      <c r="BY1242" s="129"/>
      <c r="BZ1242" s="129"/>
      <c r="CA1242" s="129"/>
      <c r="CB1242" s="129"/>
      <c r="CC1242" s="129"/>
      <c r="CD1242" s="129"/>
      <c r="CE1242" s="129"/>
      <c r="CF1242" s="129"/>
      <c r="CG1242" s="129"/>
      <c r="CH1242" s="129"/>
      <c r="CI1242" s="129"/>
      <c r="CJ1242" s="129"/>
      <c r="CK1242" s="129"/>
      <c r="CL1242" s="129"/>
      <c r="CM1242" s="129"/>
      <c r="CN1242" s="129"/>
      <c r="CO1242" s="129"/>
      <c r="CP1242" s="129"/>
      <c r="CQ1242" s="129"/>
      <c r="CR1242" s="129"/>
      <c r="CS1242" s="129"/>
      <c r="CT1242" s="129"/>
      <c r="CU1242" s="129"/>
      <c r="CV1242" s="129"/>
      <c r="CW1242" s="129"/>
      <c r="CX1242" s="129"/>
      <c r="CY1242" s="129"/>
      <c r="CZ1242" s="129"/>
      <c r="DA1242" s="129"/>
      <c r="DB1242" s="129"/>
      <c r="DC1242" s="129"/>
      <c r="DD1242" s="129"/>
      <c r="DE1242" s="129"/>
      <c r="DF1242" s="129"/>
      <c r="DG1242" s="129"/>
      <c r="DH1242" s="129"/>
      <c r="DI1242" s="129"/>
      <c r="DJ1242" s="129"/>
      <c r="DK1242" s="129"/>
      <c r="DL1242" s="129"/>
      <c r="DM1242" s="129"/>
      <c r="DN1242" s="129"/>
      <c r="DO1242" s="129"/>
      <c r="DP1242" s="129"/>
      <c r="DQ1242" s="129"/>
      <c r="DR1242" s="129"/>
      <c r="DS1242" s="129"/>
      <c r="DT1242" s="129"/>
      <c r="DU1242" s="129"/>
      <c r="DV1242" s="129"/>
      <c r="DW1242" s="129"/>
      <c r="DX1242" s="129"/>
      <c r="DY1242" s="129"/>
      <c r="DZ1242" s="129"/>
      <c r="EA1242" s="129"/>
      <c r="EB1242" s="129"/>
      <c r="EC1242" s="129"/>
      <c r="ED1242" s="129"/>
      <c r="EE1242" s="129"/>
      <c r="EF1242" s="129"/>
      <c r="EG1242" s="129"/>
      <c r="EH1242" s="129"/>
      <c r="EI1242" s="129"/>
      <c r="EJ1242" s="129"/>
      <c r="EK1242" s="129"/>
      <c r="EL1242" s="129"/>
      <c r="EM1242" s="129"/>
      <c r="EN1242" s="129"/>
      <c r="EO1242" s="129"/>
      <c r="EP1242" s="129"/>
      <c r="EQ1242" s="129"/>
      <c r="ER1242" s="129"/>
      <c r="ES1242" s="129"/>
      <c r="ET1242" s="129"/>
      <c r="EU1242" s="129"/>
      <c r="EV1242" s="129"/>
      <c r="EW1242" s="129"/>
    </row>
    <row r="1243" spans="1:153" ht="19.5" customHeight="1">
      <c r="A1243" s="31"/>
      <c r="B1243" s="31"/>
      <c r="C1243" s="31"/>
      <c r="D1243" s="31"/>
      <c r="E1243" s="31"/>
      <c r="F1243" s="48"/>
      <c r="G1243" s="31"/>
      <c r="H1243" s="31"/>
      <c r="I1243" s="31"/>
      <c r="J1243" s="31"/>
      <c r="K1243" s="31"/>
      <c r="L1243" s="31"/>
      <c r="M1243" s="31"/>
      <c r="N1243" s="31"/>
      <c r="O1243" s="31"/>
      <c r="P1243" s="31"/>
      <c r="Q1243" s="31"/>
      <c r="R1243" s="31"/>
      <c r="S1243" s="31"/>
      <c r="T1243" s="31"/>
      <c r="U1243" s="281"/>
      <c r="V1243" s="281"/>
      <c r="W1243" s="281"/>
      <c r="X1243" s="281"/>
      <c r="Y1243" s="281"/>
      <c r="Z1243" s="281"/>
      <c r="AA1243" s="281"/>
      <c r="AB1243" s="281"/>
      <c r="AC1243" s="281"/>
      <c r="AD1243" s="281"/>
      <c r="AE1243" s="281"/>
      <c r="AF1243" s="281"/>
      <c r="AG1243" s="281"/>
      <c r="AH1243" s="281"/>
      <c r="AI1243" s="281"/>
      <c r="AJ1243" s="281"/>
      <c r="AK1243" s="281"/>
      <c r="AL1243" s="281"/>
      <c r="AM1243" s="281"/>
      <c r="AN1243" s="281"/>
      <c r="AO1243" s="281"/>
      <c r="AP1243" s="281"/>
      <c r="AQ1243" s="281"/>
      <c r="AR1243" s="281"/>
      <c r="AS1243" s="281"/>
      <c r="AT1243" s="281"/>
      <c r="AU1243" s="281"/>
      <c r="AV1243" s="281"/>
      <c r="AW1243" s="281"/>
      <c r="AX1243" s="281"/>
      <c r="AY1243" s="281"/>
      <c r="AZ1243" s="281"/>
      <c r="BA1243" s="281"/>
      <c r="BB1243" s="281"/>
      <c r="BC1243" s="281"/>
      <c r="BD1243" s="281"/>
      <c r="BE1243" s="281"/>
      <c r="BF1243" s="281"/>
      <c r="BG1243" s="281"/>
      <c r="BH1243" s="281"/>
      <c r="BI1243" s="281"/>
      <c r="BJ1243" s="281"/>
      <c r="BK1243" s="200"/>
      <c r="BL1243" s="129"/>
      <c r="BM1243" s="160"/>
      <c r="BN1243" s="129"/>
      <c r="BO1243" s="129"/>
      <c r="BP1243" s="129"/>
      <c r="BQ1243" s="129"/>
      <c r="BR1243" s="129"/>
      <c r="BS1243" s="129"/>
      <c r="BT1243" s="129"/>
      <c r="BU1243" s="129"/>
      <c r="BV1243" s="129"/>
      <c r="BW1243" s="129"/>
      <c r="BX1243" s="129"/>
      <c r="BY1243" s="129"/>
      <c r="BZ1243" s="129"/>
      <c r="CA1243" s="129"/>
      <c r="CB1243" s="129"/>
      <c r="CC1243" s="129"/>
      <c r="CD1243" s="129"/>
      <c r="CE1243" s="129"/>
      <c r="CF1243" s="129"/>
      <c r="CG1243" s="129"/>
      <c r="CH1243" s="129"/>
      <c r="CI1243" s="129"/>
      <c r="CJ1243" s="129"/>
      <c r="CK1243" s="129"/>
      <c r="CL1243" s="129"/>
      <c r="CM1243" s="129"/>
      <c r="CN1243" s="129"/>
      <c r="CO1243" s="129"/>
      <c r="CP1243" s="129"/>
      <c r="CQ1243" s="129"/>
      <c r="CR1243" s="129"/>
      <c r="CS1243" s="129"/>
      <c r="CT1243" s="129"/>
      <c r="CU1243" s="129"/>
      <c r="CV1243" s="129"/>
      <c r="CW1243" s="129"/>
      <c r="CX1243" s="129"/>
      <c r="CY1243" s="129"/>
      <c r="CZ1243" s="129"/>
      <c r="DA1243" s="129"/>
      <c r="DB1243" s="129"/>
      <c r="DC1243" s="129"/>
      <c r="DD1243" s="129"/>
      <c r="DE1243" s="129"/>
      <c r="DF1243" s="129"/>
      <c r="DG1243" s="129"/>
      <c r="DH1243" s="129"/>
      <c r="DI1243" s="129"/>
      <c r="DJ1243" s="129"/>
      <c r="DK1243" s="129"/>
      <c r="DL1243" s="129"/>
      <c r="DM1243" s="129"/>
      <c r="DN1243" s="129"/>
      <c r="DO1243" s="129"/>
      <c r="DP1243" s="129"/>
      <c r="DQ1243" s="129"/>
      <c r="DR1243" s="129"/>
      <c r="DS1243" s="129"/>
      <c r="DT1243" s="129"/>
      <c r="DU1243" s="129"/>
      <c r="DV1243" s="129"/>
      <c r="DW1243" s="129"/>
      <c r="DX1243" s="129"/>
      <c r="DY1243" s="129"/>
      <c r="DZ1243" s="129"/>
      <c r="EA1243" s="129"/>
      <c r="EB1243" s="129"/>
      <c r="EC1243" s="129"/>
      <c r="ED1243" s="129"/>
      <c r="EE1243" s="129"/>
      <c r="EF1243" s="129"/>
      <c r="EG1243" s="129"/>
      <c r="EH1243" s="129"/>
      <c r="EI1243" s="129"/>
      <c r="EJ1243" s="129"/>
      <c r="EK1243" s="129"/>
      <c r="EL1243" s="129"/>
      <c r="EM1243" s="129"/>
      <c r="EN1243" s="129"/>
      <c r="EO1243" s="129"/>
      <c r="EP1243" s="129"/>
      <c r="EQ1243" s="129"/>
      <c r="ER1243" s="129"/>
      <c r="ES1243" s="129"/>
      <c r="ET1243" s="129"/>
      <c r="EU1243" s="129"/>
      <c r="EV1243" s="129"/>
      <c r="EW1243" s="129"/>
    </row>
    <row r="1244" spans="1:153" s="281" customFormat="1" ht="19.5" customHeight="1" thickBot="1">
      <c r="A1244" s="315" t="s">
        <v>199</v>
      </c>
      <c r="B1244" s="316"/>
      <c r="C1244" s="316"/>
      <c r="D1244" s="316"/>
      <c r="E1244" s="316"/>
      <c r="F1244" s="316"/>
      <c r="G1244" s="316"/>
      <c r="H1244" s="316"/>
      <c r="I1244" s="316"/>
      <c r="J1244" s="316"/>
      <c r="K1244" s="316"/>
      <c r="L1244" s="316"/>
      <c r="M1244" s="316"/>
      <c r="N1244" s="316"/>
      <c r="O1244" s="316"/>
      <c r="P1244" s="316"/>
      <c r="Q1244" s="316"/>
      <c r="R1244" s="316"/>
      <c r="S1244" s="316"/>
      <c r="T1244" s="316"/>
      <c r="U1244" s="316"/>
      <c r="V1244" s="316"/>
      <c r="W1244" s="316"/>
      <c r="X1244" s="316"/>
      <c r="Y1244" s="316"/>
      <c r="Z1244" s="316"/>
      <c r="AA1244" s="316"/>
      <c r="AB1244" s="316"/>
      <c r="AC1244" s="316"/>
      <c r="AD1244" s="316"/>
      <c r="AE1244" s="316"/>
      <c r="AF1244" s="316"/>
      <c r="AG1244" s="316"/>
      <c r="AH1244" s="316"/>
      <c r="AI1244" s="316"/>
      <c r="AJ1244" s="316"/>
      <c r="AK1244" s="316"/>
      <c r="AL1244" s="316"/>
      <c r="AM1244" s="316"/>
      <c r="AN1244" s="316"/>
      <c r="AO1244" s="316"/>
      <c r="AP1244" s="316"/>
      <c r="AQ1244" s="316"/>
      <c r="AR1244" s="316"/>
      <c r="AS1244" s="316"/>
      <c r="AT1244" s="316"/>
      <c r="AU1244" s="316"/>
      <c r="AV1244" s="316"/>
      <c r="AW1244" s="316"/>
      <c r="AX1244" s="316"/>
      <c r="AY1244" s="316"/>
      <c r="AZ1244" s="316"/>
      <c r="BA1244" s="316"/>
      <c r="BB1244" s="316"/>
      <c r="BC1244" s="316"/>
      <c r="BD1244" s="316"/>
      <c r="BE1244" s="316"/>
      <c r="BF1244" s="316"/>
      <c r="BG1244" s="316"/>
      <c r="BH1244" s="316"/>
      <c r="BI1244" s="316"/>
      <c r="BJ1244" s="317"/>
      <c r="BK1244" s="106"/>
      <c r="BL1244" s="106"/>
      <c r="BM1244" s="162"/>
      <c r="BN1244" s="106"/>
      <c r="BO1244" s="106"/>
      <c r="BP1244" s="106"/>
      <c r="BQ1244" s="106"/>
      <c r="BR1244" s="106"/>
      <c r="BS1244" s="106"/>
      <c r="BT1244" s="106"/>
      <c r="BU1244" s="106"/>
      <c r="BV1244" s="106"/>
      <c r="BW1244" s="106"/>
      <c r="BX1244" s="106"/>
      <c r="BY1244" s="106"/>
      <c r="BZ1244" s="106"/>
      <c r="CA1244" s="106"/>
      <c r="CB1244" s="106"/>
      <c r="CC1244" s="106"/>
      <c r="CD1244" s="106"/>
      <c r="CE1244" s="106"/>
      <c r="CF1244" s="106"/>
      <c r="CG1244" s="106"/>
      <c r="CH1244" s="106"/>
      <c r="CI1244" s="106"/>
      <c r="CJ1244" s="106"/>
      <c r="CK1244" s="106"/>
      <c r="CL1244" s="106"/>
      <c r="CM1244" s="106"/>
      <c r="CN1244" s="106"/>
      <c r="CO1244" s="106"/>
      <c r="CP1244" s="106"/>
      <c r="CQ1244" s="106"/>
      <c r="CR1244" s="106"/>
      <c r="CS1244" s="106"/>
      <c r="CT1244" s="106"/>
      <c r="CU1244" s="106"/>
      <c r="CV1244" s="106"/>
      <c r="CW1244" s="106"/>
      <c r="CX1244" s="106"/>
      <c r="CY1244" s="129"/>
      <c r="CZ1244" s="129"/>
      <c r="DA1244" s="129"/>
      <c r="DB1244" s="129"/>
      <c r="DC1244" s="129"/>
      <c r="DD1244" s="129"/>
      <c r="DE1244" s="129"/>
      <c r="DF1244" s="129"/>
      <c r="DG1244" s="129"/>
      <c r="DH1244" s="129"/>
      <c r="DI1244" s="129"/>
      <c r="DJ1244" s="129"/>
      <c r="DK1244" s="129"/>
      <c r="DL1244" s="129"/>
      <c r="DM1244" s="129"/>
      <c r="DN1244" s="129"/>
      <c r="DO1244" s="129"/>
      <c r="DP1244" s="129"/>
      <c r="DQ1244" s="129"/>
      <c r="DR1244" s="129"/>
      <c r="DS1244" s="129"/>
      <c r="DT1244" s="129"/>
      <c r="DU1244" s="129"/>
      <c r="DV1244" s="129"/>
      <c r="DW1244" s="129"/>
      <c r="DX1244" s="129"/>
      <c r="DY1244" s="129"/>
      <c r="DZ1244" s="129"/>
      <c r="EA1244" s="129"/>
      <c r="EB1244" s="129"/>
      <c r="EC1244" s="129"/>
      <c r="ED1244" s="129"/>
      <c r="EE1244" s="129"/>
      <c r="EF1244" s="129"/>
      <c r="EG1244" s="129"/>
      <c r="EH1244" s="129"/>
      <c r="EI1244" s="129"/>
      <c r="EJ1244" s="129"/>
      <c r="EK1244" s="129"/>
      <c r="EL1244" s="129"/>
      <c r="EM1244" s="129"/>
      <c r="EN1244" s="129"/>
      <c r="EO1244" s="129"/>
      <c r="EP1244" s="129"/>
      <c r="EQ1244" s="129"/>
      <c r="ER1244" s="129"/>
      <c r="ES1244" s="129"/>
      <c r="ET1244" s="129"/>
      <c r="EU1244" s="129"/>
      <c r="EV1244" s="129"/>
      <c r="EW1244" s="129"/>
    </row>
    <row r="1245" spans="1:153" s="281" customFormat="1" ht="90.75" customHeight="1" thickBot="1">
      <c r="A1245" s="318"/>
      <c r="B1245" s="319"/>
      <c r="C1245" s="319"/>
      <c r="D1245" s="319"/>
      <c r="E1245" s="319"/>
      <c r="F1245" s="319"/>
      <c r="G1245" s="319"/>
      <c r="H1245" s="319"/>
      <c r="I1245" s="319"/>
      <c r="J1245" s="319"/>
      <c r="K1245" s="319"/>
      <c r="L1245" s="319"/>
      <c r="M1245" s="319"/>
      <c r="N1245" s="319"/>
      <c r="O1245" s="319"/>
      <c r="P1245" s="319"/>
      <c r="Q1245" s="319"/>
      <c r="R1245" s="319"/>
      <c r="S1245" s="319"/>
      <c r="T1245" s="319"/>
      <c r="U1245" s="319"/>
      <c r="V1245" s="319"/>
      <c r="W1245" s="319"/>
      <c r="X1245" s="319"/>
      <c r="Y1245" s="319"/>
      <c r="Z1245" s="319"/>
      <c r="AA1245" s="319"/>
      <c r="AB1245" s="319"/>
      <c r="AC1245" s="319"/>
      <c r="AD1245" s="319"/>
      <c r="AE1245" s="319"/>
      <c r="AF1245" s="319"/>
      <c r="AG1245" s="319"/>
      <c r="AH1245" s="319"/>
      <c r="AI1245" s="319"/>
      <c r="AJ1245" s="319"/>
      <c r="AK1245" s="319"/>
      <c r="AL1245" s="319"/>
      <c r="AM1245" s="319"/>
      <c r="AN1245" s="319"/>
      <c r="AO1245" s="319"/>
      <c r="AP1245" s="319"/>
      <c r="AQ1245" s="319"/>
      <c r="AR1245" s="319"/>
      <c r="AS1245" s="319"/>
      <c r="AT1245" s="319"/>
      <c r="AU1245" s="319"/>
      <c r="AV1245" s="319"/>
      <c r="AW1245" s="319"/>
      <c r="AX1245" s="319"/>
      <c r="AY1245" s="319"/>
      <c r="AZ1245" s="319"/>
      <c r="BA1245" s="319"/>
      <c r="BB1245" s="319"/>
      <c r="BC1245" s="319"/>
      <c r="BD1245" s="319"/>
      <c r="BE1245" s="319"/>
      <c r="BF1245" s="319"/>
      <c r="BG1245" s="319"/>
      <c r="BH1245" s="319"/>
      <c r="BI1245" s="319"/>
      <c r="BJ1245" s="320"/>
      <c r="BK1245" s="129"/>
      <c r="BL1245" s="129"/>
      <c r="BM1245" s="160"/>
      <c r="BN1245" s="129"/>
      <c r="BO1245" s="129"/>
      <c r="BP1245" s="129"/>
      <c r="BQ1245" s="129"/>
      <c r="BR1245" s="129"/>
      <c r="BS1245" s="129"/>
      <c r="BT1245" s="129"/>
      <c r="BU1245" s="129"/>
      <c r="BV1245" s="129"/>
      <c r="BW1245" s="129"/>
      <c r="BX1245" s="129"/>
      <c r="BY1245" s="129"/>
      <c r="BZ1245" s="129"/>
      <c r="CA1245" s="129"/>
      <c r="CB1245" s="129"/>
      <c r="CC1245" s="129"/>
      <c r="CD1245" s="129"/>
      <c r="CE1245" s="129"/>
      <c r="CF1245" s="129"/>
      <c r="CG1245" s="129"/>
      <c r="CH1245" s="129"/>
      <c r="CI1245" s="129"/>
      <c r="CJ1245" s="129"/>
      <c r="CK1245" s="129"/>
      <c r="CL1245" s="129"/>
      <c r="CM1245" s="129"/>
      <c r="CN1245" s="129"/>
      <c r="CO1245" s="129"/>
      <c r="CP1245" s="129"/>
      <c r="CQ1245" s="129"/>
      <c r="CR1245" s="129"/>
      <c r="CS1245" s="129"/>
      <c r="CT1245" s="129"/>
      <c r="CU1245" s="129"/>
      <c r="CV1245" s="129"/>
      <c r="CW1245" s="129"/>
      <c r="CX1245" s="129"/>
      <c r="CY1245" s="129"/>
      <c r="CZ1245" s="129"/>
      <c r="DA1245" s="129"/>
      <c r="DB1245" s="129"/>
      <c r="DC1245" s="129"/>
      <c r="DD1245" s="129"/>
      <c r="DE1245" s="129"/>
      <c r="DF1245" s="129"/>
      <c r="DG1245" s="129"/>
      <c r="DH1245" s="129"/>
      <c r="DI1245" s="129"/>
      <c r="DJ1245" s="129"/>
      <c r="DK1245" s="129"/>
      <c r="DL1245" s="129"/>
      <c r="DM1245" s="129"/>
      <c r="DN1245" s="129"/>
      <c r="DO1245" s="129"/>
      <c r="DP1245" s="129"/>
      <c r="DQ1245" s="129"/>
      <c r="DR1245" s="129"/>
      <c r="DS1245" s="129"/>
      <c r="DT1245" s="129"/>
      <c r="DU1245" s="129"/>
      <c r="DV1245" s="129"/>
      <c r="DW1245" s="129"/>
      <c r="DX1245" s="129"/>
      <c r="DY1245" s="129"/>
      <c r="DZ1245" s="129"/>
      <c r="EA1245" s="129"/>
      <c r="EB1245" s="129"/>
      <c r="EC1245" s="129"/>
      <c r="ED1245" s="129"/>
      <c r="EE1245" s="129"/>
      <c r="EF1245" s="129"/>
      <c r="EG1245" s="129"/>
      <c r="EH1245" s="129"/>
      <c r="EI1245" s="129"/>
      <c r="EJ1245" s="129"/>
      <c r="EK1245" s="129"/>
      <c r="EL1245" s="129"/>
      <c r="EM1245" s="129"/>
      <c r="EN1245" s="129"/>
      <c r="EO1245" s="129"/>
      <c r="EP1245" s="129"/>
      <c r="EQ1245" s="129"/>
      <c r="ER1245" s="129"/>
      <c r="ES1245" s="129"/>
      <c r="ET1245" s="129"/>
      <c r="EU1245" s="129"/>
      <c r="EV1245" s="129"/>
      <c r="EW1245" s="129"/>
    </row>
    <row r="1246" spans="1:153" ht="6" customHeight="1">
      <c r="BK1246" s="129"/>
      <c r="BL1246" s="129"/>
      <c r="BM1246" s="160"/>
      <c r="BN1246" s="129"/>
      <c r="BO1246" s="129"/>
      <c r="BP1246" s="129"/>
      <c r="BQ1246" s="129"/>
      <c r="BR1246" s="129"/>
      <c r="BS1246" s="129"/>
      <c r="BT1246" s="129"/>
      <c r="BU1246" s="129"/>
      <c r="BV1246" s="129"/>
      <c r="BW1246" s="129"/>
      <c r="BX1246" s="129"/>
      <c r="BY1246" s="129"/>
      <c r="BZ1246" s="129"/>
      <c r="CA1246" s="129"/>
      <c r="CB1246" s="129"/>
      <c r="CC1246" s="129"/>
      <c r="CD1246" s="129"/>
      <c r="CE1246" s="129"/>
      <c r="CF1246" s="129"/>
      <c r="CG1246" s="129"/>
      <c r="CH1246" s="129"/>
      <c r="CI1246" s="129"/>
      <c r="CJ1246" s="129"/>
      <c r="CK1246" s="129"/>
      <c r="CL1246" s="129"/>
      <c r="CM1246" s="129"/>
      <c r="CN1246" s="129"/>
      <c r="CO1246" s="129"/>
      <c r="CP1246" s="129"/>
      <c r="CQ1246" s="129"/>
      <c r="CR1246" s="129"/>
      <c r="CS1246" s="129"/>
      <c r="CT1246" s="129"/>
      <c r="CU1246" s="129"/>
      <c r="CV1246" s="129"/>
      <c r="CW1246" s="129"/>
      <c r="CX1246" s="129"/>
      <c r="CY1246" s="129"/>
      <c r="CZ1246" s="129"/>
      <c r="DA1246" s="129"/>
      <c r="DB1246" s="129"/>
      <c r="DC1246" s="129"/>
      <c r="DD1246" s="129"/>
      <c r="DE1246" s="129"/>
      <c r="DF1246" s="129"/>
      <c r="DG1246" s="129"/>
      <c r="DH1246" s="129"/>
      <c r="DI1246" s="129"/>
      <c r="DJ1246" s="129"/>
      <c r="DK1246" s="129"/>
      <c r="DL1246" s="129"/>
      <c r="DM1246" s="129"/>
      <c r="DN1246" s="129"/>
      <c r="DO1246" s="129"/>
      <c r="DP1246" s="129"/>
      <c r="DQ1246" s="129"/>
      <c r="DR1246" s="129"/>
      <c r="DS1246" s="129"/>
      <c r="DT1246" s="129"/>
      <c r="DU1246" s="129"/>
      <c r="DV1246" s="129"/>
      <c r="DW1246" s="129"/>
      <c r="DX1246" s="129"/>
      <c r="DY1246" s="129"/>
      <c r="DZ1246" s="129"/>
      <c r="EA1246" s="129"/>
      <c r="EB1246" s="129"/>
      <c r="EC1246" s="129"/>
      <c r="ED1246" s="129"/>
      <c r="EE1246" s="129"/>
      <c r="EF1246" s="129"/>
      <c r="EG1246" s="129"/>
      <c r="EH1246" s="129"/>
      <c r="EI1246" s="129"/>
      <c r="EJ1246" s="129"/>
      <c r="EK1246" s="129"/>
      <c r="EL1246" s="129"/>
      <c r="EM1246" s="129"/>
      <c r="EN1246" s="129"/>
      <c r="EO1246" s="129"/>
      <c r="EP1246" s="129"/>
      <c r="EQ1246" s="129"/>
      <c r="ER1246" s="129"/>
      <c r="ES1246" s="129"/>
      <c r="ET1246" s="129"/>
      <c r="EU1246" s="129"/>
      <c r="EV1246" s="129"/>
      <c r="EW1246" s="129"/>
    </row>
    <row r="1247" spans="1:153" ht="21.75" customHeight="1">
      <c r="A1247" s="129"/>
      <c r="B1247" s="129"/>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29"/>
      <c r="AL1247" s="129"/>
      <c r="AM1247" s="129"/>
      <c r="AN1247" s="129"/>
      <c r="AO1247" s="129"/>
      <c r="AP1247" s="129"/>
      <c r="AQ1247" s="129"/>
      <c r="AR1247" s="129"/>
      <c r="AS1247" s="129"/>
      <c r="AT1247" s="129"/>
      <c r="AU1247" s="129"/>
      <c r="AV1247" s="129"/>
      <c r="AW1247" s="129"/>
      <c r="AX1247" s="129"/>
      <c r="AY1247" s="129"/>
      <c r="AZ1247" s="129"/>
      <c r="BA1247" s="129"/>
      <c r="BB1247" s="129"/>
      <c r="BC1247" s="129"/>
      <c r="BD1247" s="129"/>
      <c r="BE1247" s="129"/>
      <c r="BF1247" s="129"/>
      <c r="BG1247" s="129"/>
      <c r="BH1247" s="129"/>
      <c r="BI1247" s="129"/>
      <c r="BJ1247" s="129"/>
      <c r="BK1247" s="129"/>
      <c r="BL1247" s="129"/>
      <c r="BM1247" s="160"/>
      <c r="BN1247" s="129"/>
      <c r="BO1247" s="129"/>
      <c r="BP1247" s="129"/>
      <c r="BQ1247" s="129"/>
      <c r="BR1247" s="129"/>
      <c r="BS1247" s="129"/>
      <c r="BT1247" s="129"/>
      <c r="BU1247" s="129"/>
      <c r="BV1247" s="129"/>
      <c r="BW1247" s="129"/>
      <c r="BX1247" s="129"/>
      <c r="BY1247" s="129"/>
      <c r="BZ1247" s="129"/>
      <c r="CA1247" s="129"/>
      <c r="CB1247" s="129"/>
      <c r="CC1247" s="129"/>
      <c r="CD1247" s="129"/>
      <c r="CE1247" s="129"/>
      <c r="CF1247" s="129"/>
      <c r="CG1247" s="129"/>
      <c r="CH1247" s="129"/>
      <c r="CI1247" s="129"/>
      <c r="CJ1247" s="129"/>
      <c r="CK1247" s="129"/>
      <c r="CL1247" s="129"/>
      <c r="CM1247" s="129"/>
      <c r="CN1247" s="129"/>
      <c r="CO1247" s="129"/>
      <c r="CP1247" s="129"/>
      <c r="CQ1247" s="129"/>
      <c r="CR1247" s="129"/>
      <c r="CS1247" s="129"/>
      <c r="CT1247" s="129"/>
      <c r="CU1247" s="129"/>
      <c r="CV1247" s="129"/>
      <c r="CW1247" s="129"/>
      <c r="CX1247" s="129"/>
      <c r="CY1247" s="129"/>
      <c r="CZ1247" s="129"/>
      <c r="DA1247" s="129"/>
      <c r="DB1247" s="129"/>
      <c r="DC1247" s="129"/>
      <c r="DD1247" s="129"/>
      <c r="DE1247" s="129"/>
      <c r="DF1247" s="129"/>
      <c r="DG1247" s="129"/>
      <c r="DH1247" s="129"/>
      <c r="DI1247" s="129"/>
      <c r="DJ1247" s="129"/>
      <c r="DK1247" s="129"/>
      <c r="DL1247" s="129"/>
      <c r="DM1247" s="129"/>
      <c r="DN1247" s="129"/>
      <c r="DO1247" s="129"/>
      <c r="DP1247" s="129"/>
      <c r="DQ1247" s="129"/>
      <c r="DR1247" s="129"/>
      <c r="DS1247" s="129"/>
      <c r="DT1247" s="129"/>
      <c r="DU1247" s="129"/>
      <c r="DV1247" s="129"/>
      <c r="DW1247" s="129"/>
      <c r="DX1247" s="129"/>
      <c r="DY1247" s="129"/>
      <c r="DZ1247" s="129"/>
      <c r="EA1247" s="129"/>
      <c r="EB1247" s="129"/>
      <c r="EC1247" s="129"/>
      <c r="ED1247" s="129"/>
      <c r="EE1247" s="129"/>
      <c r="EF1247" s="129"/>
      <c r="EG1247" s="129"/>
      <c r="EH1247" s="129"/>
      <c r="EI1247" s="129"/>
      <c r="EJ1247" s="129"/>
      <c r="EK1247" s="129"/>
      <c r="EL1247" s="129"/>
      <c r="EM1247" s="129"/>
      <c r="EN1247" s="129"/>
      <c r="EO1247" s="129"/>
      <c r="EP1247" s="129"/>
      <c r="EQ1247" s="129"/>
      <c r="ER1247" s="129"/>
      <c r="ES1247" s="129"/>
      <c r="ET1247" s="129"/>
      <c r="EU1247" s="129"/>
      <c r="EV1247" s="129"/>
      <c r="EW1247" s="129"/>
    </row>
    <row r="1248" spans="1:153" ht="21.75" customHeight="1">
      <c r="A1248" s="129"/>
      <c r="B1248" s="129"/>
      <c r="C1248" s="66" t="str">
        <f>IF(COUNTIF($BL$4:$BL$1241,"●")&gt;0,"未記入、もしくは記入内容の見直しが必要な欄があります。","")</f>
        <v>未記入、もしくは記入内容の見直しが必要な欄があります。</v>
      </c>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29"/>
      <c r="AL1248" s="129"/>
      <c r="AM1248" s="129"/>
      <c r="AN1248" s="129"/>
      <c r="AO1248" s="129"/>
      <c r="AP1248" s="129"/>
      <c r="AQ1248" s="129"/>
      <c r="AR1248" s="129"/>
      <c r="AS1248" s="129"/>
      <c r="AT1248" s="129"/>
      <c r="AU1248" s="129"/>
      <c r="AV1248" s="129"/>
      <c r="AW1248" s="129"/>
      <c r="AX1248" s="129"/>
      <c r="AY1248" s="129"/>
      <c r="AZ1248" s="129"/>
      <c r="BA1248" s="129"/>
      <c r="BB1248" s="129"/>
      <c r="BC1248" s="129"/>
      <c r="BD1248" s="129"/>
      <c r="BE1248" s="129"/>
      <c r="BF1248" s="129"/>
      <c r="BG1248" s="129"/>
      <c r="BH1248" s="129"/>
      <c r="BI1248" s="129"/>
      <c r="BJ1248" s="129"/>
      <c r="BK1248" s="129"/>
      <c r="BL1248" s="129"/>
      <c r="BM1248" s="160"/>
      <c r="BN1248" s="129"/>
      <c r="BO1248" s="129"/>
      <c r="BP1248" s="129"/>
      <c r="BQ1248" s="129"/>
      <c r="BR1248" s="129"/>
      <c r="BS1248" s="129"/>
      <c r="BT1248" s="129"/>
      <c r="BU1248" s="129"/>
      <c r="BV1248" s="129"/>
      <c r="BW1248" s="129"/>
      <c r="BX1248" s="129"/>
      <c r="BY1248" s="129"/>
      <c r="BZ1248" s="129"/>
      <c r="CA1248" s="129"/>
      <c r="CB1248" s="129"/>
      <c r="CC1248" s="129"/>
      <c r="CD1248" s="129"/>
      <c r="CE1248" s="129"/>
      <c r="CF1248" s="129"/>
      <c r="CG1248" s="129"/>
      <c r="CH1248" s="129"/>
      <c r="CI1248" s="129"/>
      <c r="CJ1248" s="129"/>
      <c r="CK1248" s="129"/>
      <c r="CL1248" s="129"/>
      <c r="CM1248" s="129"/>
      <c r="CN1248" s="129"/>
      <c r="CO1248" s="129"/>
      <c r="CP1248" s="129"/>
      <c r="CQ1248" s="129"/>
      <c r="CR1248" s="129"/>
      <c r="CS1248" s="129"/>
      <c r="CT1248" s="129"/>
      <c r="CU1248" s="129"/>
      <c r="CV1248" s="129"/>
      <c r="CW1248" s="129"/>
      <c r="CX1248" s="129"/>
      <c r="CY1248" s="129"/>
      <c r="CZ1248" s="129"/>
      <c r="DA1248" s="129"/>
      <c r="DB1248" s="129"/>
      <c r="DC1248" s="129"/>
      <c r="DD1248" s="129"/>
      <c r="DE1248" s="129"/>
      <c r="DF1248" s="129"/>
      <c r="DG1248" s="129"/>
      <c r="DH1248" s="129"/>
      <c r="DI1248" s="129"/>
      <c r="DJ1248" s="129"/>
      <c r="DK1248" s="129"/>
      <c r="DL1248" s="129"/>
      <c r="DM1248" s="129"/>
      <c r="DN1248" s="129"/>
      <c r="DO1248" s="129"/>
      <c r="DP1248" s="129"/>
      <c r="DQ1248" s="129"/>
      <c r="DR1248" s="129"/>
      <c r="DS1248" s="129"/>
      <c r="DT1248" s="129"/>
      <c r="DU1248" s="129"/>
      <c r="DV1248" s="129"/>
      <c r="DW1248" s="129"/>
      <c r="DX1248" s="129"/>
      <c r="DY1248" s="129"/>
      <c r="DZ1248" s="129"/>
      <c r="EA1248" s="129"/>
      <c r="EB1248" s="129"/>
      <c r="EC1248" s="129"/>
      <c r="ED1248" s="129"/>
      <c r="EE1248" s="129"/>
      <c r="EF1248" s="129"/>
      <c r="EG1248" s="129"/>
      <c r="EH1248" s="129"/>
      <c r="EI1248" s="129"/>
      <c r="EJ1248" s="129"/>
      <c r="EK1248" s="129"/>
      <c r="EL1248" s="129"/>
      <c r="EM1248" s="129"/>
      <c r="EN1248" s="129"/>
      <c r="EO1248" s="129"/>
      <c r="EP1248" s="129"/>
      <c r="EQ1248" s="129"/>
      <c r="ER1248" s="129"/>
      <c r="ES1248" s="129"/>
      <c r="ET1248" s="129"/>
      <c r="EU1248" s="129"/>
      <c r="EV1248" s="129"/>
      <c r="EW1248" s="129"/>
    </row>
    <row r="1249" spans="1:153" ht="21.75" customHeight="1">
      <c r="A1249" s="129"/>
      <c r="B1249" s="129"/>
      <c r="C1249" s="67" t="str">
        <f>IF(COUNTIF($BL$4:$BL$1241,"●")&gt;0,"報告様式の右側に表記されている内容をご確認ください。","")</f>
        <v>報告様式の右側に表記されている内容をご確認ください。</v>
      </c>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29"/>
      <c r="AL1249" s="129"/>
      <c r="AM1249" s="129"/>
      <c r="AN1249" s="129"/>
      <c r="AO1249" s="129"/>
      <c r="AP1249" s="129"/>
      <c r="AQ1249" s="129"/>
      <c r="AR1249" s="129"/>
      <c r="AS1249" s="129"/>
      <c r="AT1249" s="129"/>
      <c r="AU1249" s="129"/>
      <c r="AV1249" s="129"/>
      <c r="AW1249" s="129"/>
      <c r="AX1249" s="129"/>
      <c r="AY1249" s="129"/>
      <c r="AZ1249" s="129"/>
      <c r="BA1249" s="129"/>
      <c r="BB1249" s="129"/>
      <c r="BC1249" s="129"/>
      <c r="BD1249" s="129"/>
      <c r="BE1249" s="129"/>
      <c r="BF1249" s="129"/>
      <c r="BG1249" s="129"/>
      <c r="BH1249" s="129"/>
      <c r="BI1249" s="129"/>
      <c r="BJ1249" s="129"/>
      <c r="BK1249" s="129"/>
      <c r="BL1249" s="129"/>
      <c r="BM1249" s="160"/>
      <c r="BN1249" s="129"/>
      <c r="BO1249" s="129"/>
      <c r="BP1249" s="129"/>
      <c r="BQ1249" s="129"/>
      <c r="BR1249" s="129"/>
      <c r="BS1249" s="129"/>
      <c r="BT1249" s="129"/>
      <c r="BU1249" s="129"/>
      <c r="BV1249" s="129"/>
      <c r="BW1249" s="129"/>
      <c r="BX1249" s="129"/>
      <c r="BY1249" s="129"/>
      <c r="BZ1249" s="129"/>
      <c r="CA1249" s="129"/>
      <c r="CB1249" s="129"/>
      <c r="CC1249" s="129"/>
      <c r="CD1249" s="129"/>
      <c r="CE1249" s="129"/>
      <c r="CF1249" s="129"/>
      <c r="CG1249" s="129"/>
      <c r="CH1249" s="129"/>
      <c r="CI1249" s="129"/>
      <c r="CJ1249" s="129"/>
      <c r="CK1249" s="129"/>
      <c r="CL1249" s="129"/>
      <c r="CM1249" s="129"/>
      <c r="CN1249" s="129"/>
      <c r="CO1249" s="129"/>
      <c r="CP1249" s="129"/>
      <c r="CQ1249" s="129"/>
      <c r="CR1249" s="129"/>
      <c r="CS1249" s="129"/>
      <c r="CT1249" s="129"/>
      <c r="CU1249" s="129"/>
      <c r="CV1249" s="129"/>
      <c r="CW1249" s="129"/>
      <c r="CX1249" s="129"/>
      <c r="CY1249" s="129"/>
      <c r="CZ1249" s="129"/>
      <c r="DA1249" s="129"/>
      <c r="DB1249" s="129"/>
      <c r="DC1249" s="129"/>
      <c r="DD1249" s="129"/>
      <c r="DE1249" s="129"/>
      <c r="DF1249" s="129"/>
      <c r="DG1249" s="129"/>
      <c r="DH1249" s="129"/>
      <c r="DI1249" s="129"/>
      <c r="DJ1249" s="129"/>
      <c r="DK1249" s="129"/>
      <c r="DL1249" s="129"/>
      <c r="DM1249" s="129"/>
      <c r="DN1249" s="129"/>
      <c r="DO1249" s="129"/>
      <c r="DP1249" s="129"/>
      <c r="DQ1249" s="129"/>
      <c r="DR1249" s="129"/>
      <c r="DS1249" s="129"/>
      <c r="DT1249" s="129"/>
      <c r="DU1249" s="129"/>
      <c r="DV1249" s="129"/>
      <c r="DW1249" s="129"/>
      <c r="DX1249" s="129"/>
      <c r="DY1249" s="129"/>
      <c r="DZ1249" s="129"/>
      <c r="EA1249" s="129"/>
      <c r="EB1249" s="129"/>
      <c r="EC1249" s="129"/>
      <c r="ED1249" s="129"/>
      <c r="EE1249" s="129"/>
      <c r="EF1249" s="129"/>
      <c r="EG1249" s="129"/>
      <c r="EH1249" s="129"/>
      <c r="EI1249" s="129"/>
      <c r="EJ1249" s="129"/>
      <c r="EK1249" s="129"/>
      <c r="EL1249" s="129"/>
      <c r="EM1249" s="129"/>
      <c r="EN1249" s="129"/>
      <c r="EO1249" s="129"/>
      <c r="EP1249" s="129"/>
      <c r="EQ1249" s="129"/>
      <c r="ER1249" s="129"/>
      <c r="ES1249" s="129"/>
      <c r="ET1249" s="129"/>
      <c r="EU1249" s="129"/>
      <c r="EV1249" s="129"/>
      <c r="EW1249" s="129"/>
    </row>
    <row r="1250" spans="1:153" ht="21.75" customHeight="1">
      <c r="A1250" s="129"/>
      <c r="B1250" s="129"/>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29"/>
      <c r="AL1250" s="129"/>
      <c r="AM1250" s="129"/>
      <c r="AN1250" s="129"/>
      <c r="AO1250" s="129"/>
      <c r="AP1250" s="129"/>
      <c r="AQ1250" s="129"/>
      <c r="AR1250" s="129"/>
      <c r="AS1250" s="129"/>
      <c r="AT1250" s="129"/>
      <c r="AU1250" s="129"/>
      <c r="AV1250" s="129"/>
      <c r="AW1250" s="129"/>
      <c r="AX1250" s="129"/>
      <c r="AY1250" s="129"/>
      <c r="AZ1250" s="129"/>
      <c r="BA1250" s="129"/>
      <c r="BB1250" s="129"/>
      <c r="BC1250" s="129"/>
      <c r="BD1250" s="129"/>
      <c r="BE1250" s="129"/>
      <c r="BF1250" s="129"/>
      <c r="BG1250" s="129"/>
      <c r="BH1250" s="129"/>
      <c r="BI1250" s="129"/>
      <c r="BJ1250" s="129"/>
      <c r="BK1250" s="129"/>
      <c r="BL1250" s="129"/>
      <c r="BM1250" s="160"/>
      <c r="BN1250" s="129"/>
      <c r="BO1250" s="129"/>
      <c r="BP1250" s="129"/>
      <c r="BQ1250" s="129"/>
      <c r="BR1250" s="129"/>
      <c r="BS1250" s="129"/>
      <c r="BT1250" s="129"/>
      <c r="BU1250" s="129"/>
      <c r="BV1250" s="129"/>
      <c r="BW1250" s="129"/>
      <c r="BX1250" s="129"/>
      <c r="BY1250" s="129"/>
      <c r="BZ1250" s="129"/>
      <c r="CA1250" s="129"/>
      <c r="CB1250" s="129"/>
      <c r="CC1250" s="129"/>
      <c r="CD1250" s="129"/>
      <c r="CE1250" s="129"/>
      <c r="CF1250" s="129"/>
      <c r="CG1250" s="129"/>
      <c r="CH1250" s="129"/>
      <c r="CI1250" s="129"/>
      <c r="CJ1250" s="129"/>
      <c r="CK1250" s="129"/>
      <c r="CL1250" s="129"/>
      <c r="CM1250" s="129"/>
      <c r="CN1250" s="129"/>
      <c r="CO1250" s="129"/>
      <c r="CP1250" s="129"/>
      <c r="CQ1250" s="129"/>
      <c r="CR1250" s="129"/>
      <c r="CS1250" s="129"/>
      <c r="CT1250" s="129"/>
      <c r="CU1250" s="129"/>
      <c r="CV1250" s="129"/>
      <c r="CW1250" s="129"/>
      <c r="CX1250" s="129"/>
      <c r="CY1250" s="129"/>
      <c r="CZ1250" s="129"/>
      <c r="DA1250" s="129"/>
      <c r="DB1250" s="129"/>
      <c r="DC1250" s="129"/>
      <c r="DD1250" s="129"/>
      <c r="DE1250" s="129"/>
      <c r="DF1250" s="129"/>
      <c r="DG1250" s="129"/>
      <c r="DH1250" s="129"/>
      <c r="DI1250" s="129"/>
      <c r="DJ1250" s="129"/>
      <c r="DK1250" s="129"/>
      <c r="DL1250" s="129"/>
      <c r="DM1250" s="129"/>
      <c r="DN1250" s="129"/>
      <c r="DO1250" s="129"/>
      <c r="DP1250" s="129"/>
      <c r="DQ1250" s="129"/>
      <c r="DR1250" s="129"/>
      <c r="DS1250" s="129"/>
      <c r="DT1250" s="129"/>
      <c r="DU1250" s="129"/>
      <c r="DV1250" s="129"/>
      <c r="DW1250" s="129"/>
      <c r="DX1250" s="129"/>
      <c r="DY1250" s="129"/>
      <c r="DZ1250" s="129"/>
      <c r="EA1250" s="129"/>
      <c r="EB1250" s="129"/>
      <c r="EC1250" s="129"/>
      <c r="ED1250" s="129"/>
      <c r="EE1250" s="129"/>
      <c r="EF1250" s="129"/>
      <c r="EG1250" s="129"/>
      <c r="EH1250" s="129"/>
      <c r="EI1250" s="129"/>
      <c r="EJ1250" s="129"/>
      <c r="EK1250" s="129"/>
      <c r="EL1250" s="129"/>
      <c r="EM1250" s="129"/>
      <c r="EN1250" s="129"/>
      <c r="EO1250" s="129"/>
      <c r="EP1250" s="129"/>
      <c r="EQ1250" s="129"/>
      <c r="ER1250" s="129"/>
      <c r="ES1250" s="129"/>
      <c r="ET1250" s="129"/>
      <c r="EU1250" s="129"/>
      <c r="EV1250" s="129"/>
      <c r="EW1250" s="129"/>
    </row>
    <row r="1251" spans="1:153" ht="21.75" customHeight="1">
      <c r="A1251" s="129"/>
      <c r="B1251" s="129"/>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29"/>
      <c r="AL1251" s="129"/>
      <c r="AM1251" s="129"/>
      <c r="AN1251" s="129"/>
      <c r="AO1251" s="129"/>
      <c r="AP1251" s="129"/>
      <c r="AQ1251" s="129"/>
      <c r="AR1251" s="129"/>
      <c r="AS1251" s="129"/>
      <c r="AT1251" s="129"/>
      <c r="AU1251" s="129"/>
      <c r="AV1251" s="129"/>
      <c r="AW1251" s="129"/>
      <c r="AX1251" s="129"/>
      <c r="AY1251" s="129"/>
      <c r="AZ1251" s="129"/>
      <c r="BA1251" s="129"/>
      <c r="BB1251" s="129"/>
      <c r="BC1251" s="129"/>
      <c r="BD1251" s="129"/>
      <c r="BE1251" s="129"/>
      <c r="BF1251" s="129"/>
      <c r="BG1251" s="129"/>
      <c r="BH1251" s="129"/>
      <c r="BI1251" s="129"/>
      <c r="BJ1251" s="129"/>
      <c r="BK1251" s="129"/>
      <c r="BL1251" s="129"/>
      <c r="BM1251" s="160"/>
      <c r="BN1251" s="129"/>
      <c r="BO1251" s="129"/>
      <c r="BP1251" s="129"/>
      <c r="BQ1251" s="129"/>
      <c r="BR1251" s="129"/>
      <c r="BS1251" s="129"/>
      <c r="BT1251" s="129"/>
      <c r="BU1251" s="129"/>
      <c r="BV1251" s="129"/>
      <c r="BW1251" s="129"/>
      <c r="BX1251" s="129"/>
      <c r="BY1251" s="129"/>
      <c r="BZ1251" s="129"/>
      <c r="CA1251" s="129"/>
      <c r="CB1251" s="129"/>
      <c r="CC1251" s="129"/>
      <c r="CD1251" s="129"/>
      <c r="CE1251" s="129"/>
      <c r="CF1251" s="129"/>
      <c r="CG1251" s="129"/>
      <c r="CH1251" s="129"/>
      <c r="CI1251" s="129"/>
      <c r="CJ1251" s="129"/>
      <c r="CK1251" s="129"/>
      <c r="CL1251" s="129"/>
      <c r="CM1251" s="129"/>
      <c r="CN1251" s="129"/>
      <c r="CO1251" s="129"/>
      <c r="CP1251" s="129"/>
      <c r="CQ1251" s="129"/>
      <c r="CR1251" s="129"/>
      <c r="CS1251" s="129"/>
      <c r="CT1251" s="129"/>
      <c r="CU1251" s="129"/>
      <c r="CV1251" s="129"/>
      <c r="CW1251" s="129"/>
      <c r="CX1251" s="129"/>
      <c r="CY1251" s="129"/>
      <c r="CZ1251" s="129"/>
      <c r="DA1251" s="129"/>
      <c r="DB1251" s="129"/>
      <c r="DC1251" s="129"/>
      <c r="DD1251" s="129"/>
      <c r="DE1251" s="129"/>
      <c r="DF1251" s="129"/>
      <c r="DG1251" s="129"/>
      <c r="DH1251" s="129"/>
      <c r="DI1251" s="129"/>
      <c r="DJ1251" s="129"/>
      <c r="DK1251" s="129"/>
      <c r="DL1251" s="129"/>
      <c r="DM1251" s="129"/>
      <c r="DN1251" s="129"/>
      <c r="DO1251" s="129"/>
      <c r="DP1251" s="129"/>
      <c r="DQ1251" s="129"/>
      <c r="DR1251" s="129"/>
      <c r="DS1251" s="129"/>
      <c r="DT1251" s="129"/>
      <c r="DU1251" s="129"/>
      <c r="DV1251" s="129"/>
      <c r="DW1251" s="129"/>
      <c r="DX1251" s="129"/>
      <c r="DY1251" s="129"/>
      <c r="DZ1251" s="129"/>
      <c r="EA1251" s="129"/>
      <c r="EB1251" s="129"/>
      <c r="EC1251" s="129"/>
      <c r="ED1251" s="129"/>
      <c r="EE1251" s="129"/>
      <c r="EF1251" s="129"/>
      <c r="EG1251" s="129"/>
      <c r="EH1251" s="129"/>
      <c r="EI1251" s="129"/>
      <c r="EJ1251" s="129"/>
      <c r="EK1251" s="129"/>
      <c r="EL1251" s="129"/>
      <c r="EM1251" s="129"/>
      <c r="EN1251" s="129"/>
      <c r="EO1251" s="129"/>
      <c r="EP1251" s="129"/>
      <c r="EQ1251" s="129"/>
      <c r="ER1251" s="129"/>
      <c r="ES1251" s="129"/>
      <c r="ET1251" s="129"/>
      <c r="EU1251" s="129"/>
      <c r="EV1251" s="129"/>
      <c r="EW1251" s="129"/>
    </row>
    <row r="1252" spans="1:153" ht="21.75" customHeight="1">
      <c r="A1252" s="129"/>
      <c r="B1252" s="129"/>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29"/>
      <c r="AL1252" s="129"/>
      <c r="AM1252" s="129"/>
      <c r="AN1252" s="129"/>
      <c r="AO1252" s="129"/>
      <c r="AP1252" s="129"/>
      <c r="AQ1252" s="129"/>
      <c r="AR1252" s="129"/>
      <c r="AS1252" s="129"/>
      <c r="AT1252" s="129"/>
      <c r="AU1252" s="129"/>
      <c r="AV1252" s="129"/>
      <c r="AW1252" s="129"/>
      <c r="AX1252" s="129"/>
      <c r="AY1252" s="129"/>
      <c r="AZ1252" s="129"/>
      <c r="BA1252" s="129"/>
      <c r="BB1252" s="129"/>
      <c r="BC1252" s="129"/>
      <c r="BD1252" s="129"/>
      <c r="BE1252" s="129"/>
      <c r="BF1252" s="129"/>
      <c r="BG1252" s="129"/>
      <c r="BH1252" s="129"/>
      <c r="BI1252" s="129"/>
      <c r="BJ1252" s="129"/>
      <c r="BK1252" s="129"/>
      <c r="BL1252" s="129"/>
      <c r="BM1252" s="160"/>
      <c r="BN1252" s="129"/>
      <c r="BO1252" s="129"/>
      <c r="BP1252" s="129"/>
      <c r="BQ1252" s="129"/>
      <c r="BR1252" s="129"/>
      <c r="BS1252" s="129"/>
      <c r="BT1252" s="129"/>
      <c r="BU1252" s="129"/>
      <c r="BV1252" s="129"/>
      <c r="BW1252" s="129"/>
      <c r="BX1252" s="129"/>
      <c r="BY1252" s="129"/>
      <c r="BZ1252" s="129"/>
      <c r="CA1252" s="129"/>
      <c r="CB1252" s="129"/>
      <c r="CC1252" s="129"/>
      <c r="CD1252" s="129"/>
      <c r="CE1252" s="129"/>
      <c r="CF1252" s="129"/>
      <c r="CG1252" s="129"/>
      <c r="CH1252" s="129"/>
      <c r="CI1252" s="129"/>
      <c r="CJ1252" s="129"/>
      <c r="CK1252" s="129"/>
      <c r="CL1252" s="129"/>
      <c r="CM1252" s="129"/>
      <c r="CN1252" s="129"/>
      <c r="CO1252" s="129"/>
      <c r="CP1252" s="129"/>
      <c r="CQ1252" s="129"/>
      <c r="CR1252" s="129"/>
      <c r="CS1252" s="129"/>
      <c r="CT1252" s="129"/>
      <c r="CU1252" s="129"/>
      <c r="CV1252" s="129"/>
      <c r="CW1252" s="129"/>
      <c r="CX1252" s="129"/>
      <c r="CY1252" s="129"/>
      <c r="CZ1252" s="129"/>
      <c r="DA1252" s="129"/>
      <c r="DB1252" s="129"/>
      <c r="DC1252" s="129"/>
      <c r="DD1252" s="129"/>
      <c r="DE1252" s="129"/>
      <c r="DF1252" s="129"/>
      <c r="DG1252" s="129"/>
      <c r="DH1252" s="129"/>
      <c r="DI1252" s="129"/>
      <c r="DJ1252" s="129"/>
      <c r="DK1252" s="129"/>
      <c r="DL1252" s="129"/>
      <c r="DM1252" s="129"/>
      <c r="DN1252" s="129"/>
      <c r="DO1252" s="129"/>
      <c r="DP1252" s="129"/>
      <c r="DQ1252" s="129"/>
      <c r="DR1252" s="129"/>
      <c r="DS1252" s="129"/>
      <c r="DT1252" s="129"/>
      <c r="DU1252" s="129"/>
      <c r="DV1252" s="129"/>
      <c r="DW1252" s="129"/>
      <c r="DX1252" s="129"/>
      <c r="DY1252" s="129"/>
      <c r="DZ1252" s="129"/>
      <c r="EA1252" s="129"/>
      <c r="EB1252" s="129"/>
      <c r="EC1252" s="129"/>
      <c r="ED1252" s="129"/>
      <c r="EE1252" s="129"/>
      <c r="EF1252" s="129"/>
      <c r="EG1252" s="129"/>
      <c r="EH1252" s="129"/>
      <c r="EI1252" s="129"/>
      <c r="EJ1252" s="129"/>
      <c r="EK1252" s="129"/>
      <c r="EL1252" s="129"/>
      <c r="EM1252" s="129"/>
      <c r="EN1252" s="129"/>
      <c r="EO1252" s="129"/>
      <c r="EP1252" s="129"/>
      <c r="EQ1252" s="129"/>
      <c r="ER1252" s="129"/>
      <c r="ES1252" s="129"/>
      <c r="ET1252" s="129"/>
      <c r="EU1252" s="129"/>
      <c r="EV1252" s="129"/>
      <c r="EW1252" s="129"/>
    </row>
    <row r="1253" spans="1:153" ht="21.75" customHeight="1">
      <c r="A1253" s="129"/>
      <c r="B1253" s="129"/>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29"/>
      <c r="AL1253" s="129"/>
      <c r="AM1253" s="129"/>
      <c r="AN1253" s="129"/>
      <c r="AO1253" s="129"/>
      <c r="AP1253" s="129"/>
      <c r="AQ1253" s="129"/>
      <c r="AR1253" s="129"/>
      <c r="AS1253" s="129"/>
      <c r="AT1253" s="129"/>
      <c r="AU1253" s="129"/>
      <c r="AV1253" s="129"/>
      <c r="AW1253" s="129"/>
      <c r="AX1253" s="129"/>
      <c r="AY1253" s="129"/>
      <c r="AZ1253" s="129"/>
      <c r="BA1253" s="129"/>
      <c r="BB1253" s="129"/>
      <c r="BC1253" s="129"/>
      <c r="BD1253" s="129"/>
      <c r="BE1253" s="129"/>
      <c r="BF1253" s="129"/>
      <c r="BG1253" s="129"/>
      <c r="BH1253" s="129"/>
      <c r="BI1253" s="129"/>
      <c r="BJ1253" s="129"/>
      <c r="BK1253" s="129"/>
      <c r="BL1253" s="129"/>
      <c r="BM1253" s="160"/>
      <c r="BN1253" s="129"/>
      <c r="BO1253" s="129"/>
      <c r="BP1253" s="129"/>
      <c r="BQ1253" s="129"/>
      <c r="BR1253" s="129"/>
      <c r="BS1253" s="129"/>
      <c r="BT1253" s="129"/>
      <c r="BU1253" s="129"/>
      <c r="BV1253" s="129"/>
      <c r="BW1253" s="129"/>
      <c r="BX1253" s="129"/>
      <c r="BY1253" s="129"/>
      <c r="BZ1253" s="129"/>
      <c r="CA1253" s="129"/>
      <c r="CB1253" s="129"/>
      <c r="CC1253" s="129"/>
      <c r="CD1253" s="129"/>
      <c r="CE1253" s="129"/>
      <c r="CF1253" s="129"/>
      <c r="CG1253" s="129"/>
      <c r="CH1253" s="129"/>
      <c r="CI1253" s="129"/>
      <c r="CJ1253" s="129"/>
      <c r="CK1253" s="129"/>
      <c r="CL1253" s="129"/>
      <c r="CM1253" s="129"/>
      <c r="CN1253" s="129"/>
      <c r="CO1253" s="129"/>
      <c r="CP1253" s="129"/>
      <c r="CQ1253" s="129"/>
      <c r="CR1253" s="129"/>
      <c r="CS1253" s="129"/>
      <c r="CT1253" s="129"/>
      <c r="CU1253" s="129"/>
      <c r="CV1253" s="129"/>
      <c r="CW1253" s="129"/>
      <c r="CX1253" s="129"/>
      <c r="CY1253" s="129"/>
      <c r="CZ1253" s="129"/>
      <c r="DA1253" s="129"/>
      <c r="DB1253" s="129"/>
      <c r="DC1253" s="129"/>
      <c r="DD1253" s="129"/>
      <c r="DE1253" s="129"/>
      <c r="DF1253" s="129"/>
      <c r="DG1253" s="129"/>
      <c r="DH1253" s="129"/>
      <c r="DI1253" s="129"/>
      <c r="DJ1253" s="129"/>
      <c r="DK1253" s="129"/>
      <c r="DL1253" s="129"/>
      <c r="DM1253" s="129"/>
      <c r="DN1253" s="129"/>
      <c r="DO1253" s="129"/>
      <c r="DP1253" s="129"/>
      <c r="DQ1253" s="129"/>
      <c r="DR1253" s="129"/>
      <c r="DS1253" s="129"/>
      <c r="DT1253" s="129"/>
      <c r="DU1253" s="129"/>
      <c r="DV1253" s="129"/>
      <c r="DW1253" s="129"/>
      <c r="DX1253" s="129"/>
      <c r="DY1253" s="129"/>
      <c r="DZ1253" s="129"/>
      <c r="EA1253" s="129"/>
      <c r="EB1253" s="129"/>
      <c r="EC1253" s="129"/>
      <c r="ED1253" s="129"/>
      <c r="EE1253" s="129"/>
      <c r="EF1253" s="129"/>
      <c r="EG1253" s="129"/>
      <c r="EH1253" s="129"/>
      <c r="EI1253" s="129"/>
      <c r="EJ1253" s="129"/>
      <c r="EK1253" s="129"/>
      <c r="EL1253" s="129"/>
      <c r="EM1253" s="129"/>
      <c r="EN1253" s="129"/>
      <c r="EO1253" s="129"/>
      <c r="EP1253" s="129"/>
      <c r="EQ1253" s="129"/>
      <c r="ER1253" s="129"/>
      <c r="ES1253" s="129"/>
      <c r="ET1253" s="129"/>
      <c r="EU1253" s="129"/>
      <c r="EV1253" s="129"/>
      <c r="EW1253" s="129"/>
    </row>
    <row r="1254" spans="1:153" ht="21.75" customHeight="1">
      <c r="A1254" s="129"/>
      <c r="B1254" s="129"/>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29"/>
      <c r="AL1254" s="129"/>
      <c r="AM1254" s="129"/>
      <c r="AN1254" s="129"/>
      <c r="AO1254" s="129"/>
      <c r="AP1254" s="129"/>
      <c r="AQ1254" s="129"/>
      <c r="AR1254" s="129"/>
      <c r="AS1254" s="129"/>
      <c r="AT1254" s="129"/>
      <c r="AU1254" s="129"/>
      <c r="AV1254" s="129"/>
      <c r="AW1254" s="129"/>
      <c r="AX1254" s="129"/>
      <c r="AY1254" s="129"/>
      <c r="AZ1254" s="129"/>
      <c r="BA1254" s="129"/>
      <c r="BB1254" s="129"/>
      <c r="BC1254" s="129"/>
      <c r="BD1254" s="129"/>
      <c r="BE1254" s="129"/>
      <c r="BF1254" s="129"/>
      <c r="BG1254" s="129"/>
      <c r="BH1254" s="129"/>
      <c r="BI1254" s="129"/>
      <c r="BJ1254" s="129"/>
      <c r="BK1254" s="129"/>
      <c r="BL1254" s="129"/>
      <c r="BM1254" s="160"/>
      <c r="BN1254" s="129"/>
      <c r="BO1254" s="129"/>
      <c r="BP1254" s="129"/>
      <c r="BQ1254" s="129"/>
      <c r="BR1254" s="129"/>
      <c r="BS1254" s="129"/>
      <c r="BT1254" s="129"/>
      <c r="BU1254" s="129"/>
      <c r="BV1254" s="129"/>
      <c r="BW1254" s="129"/>
      <c r="BX1254" s="129"/>
      <c r="BY1254" s="129"/>
      <c r="BZ1254" s="129"/>
      <c r="CA1254" s="129"/>
      <c r="CB1254" s="129"/>
      <c r="CC1254" s="129"/>
      <c r="CD1254" s="129"/>
      <c r="CE1254" s="129"/>
      <c r="CF1254" s="129"/>
      <c r="CG1254" s="129"/>
      <c r="CH1254" s="129"/>
      <c r="CI1254" s="129"/>
      <c r="CJ1254" s="129"/>
      <c r="CK1254" s="129"/>
      <c r="CL1254" s="129"/>
      <c r="CM1254" s="129"/>
      <c r="CN1254" s="129"/>
      <c r="CO1254" s="129"/>
      <c r="CP1254" s="129"/>
      <c r="CQ1254" s="129"/>
      <c r="CR1254" s="129"/>
      <c r="CS1254" s="129"/>
      <c r="CT1254" s="129"/>
      <c r="CU1254" s="129"/>
      <c r="CV1254" s="129"/>
      <c r="CW1254" s="129"/>
      <c r="CX1254" s="129"/>
      <c r="CY1254" s="129"/>
      <c r="CZ1254" s="129"/>
      <c r="DA1254" s="129"/>
      <c r="DB1254" s="129"/>
      <c r="DC1254" s="129"/>
      <c r="DD1254" s="129"/>
      <c r="DE1254" s="129"/>
      <c r="DF1254" s="129"/>
      <c r="DG1254" s="129"/>
      <c r="DH1254" s="129"/>
      <c r="DI1254" s="129"/>
      <c r="DJ1254" s="129"/>
      <c r="DK1254" s="129"/>
      <c r="DL1254" s="129"/>
      <c r="DM1254" s="129"/>
      <c r="DN1254" s="129"/>
      <c r="DO1254" s="129"/>
      <c r="DP1254" s="129"/>
      <c r="DQ1254" s="129"/>
      <c r="DR1254" s="129"/>
      <c r="DS1254" s="129"/>
      <c r="DT1254" s="129"/>
      <c r="DU1254" s="129"/>
      <c r="DV1254" s="129"/>
      <c r="DW1254" s="129"/>
      <c r="DX1254" s="129"/>
      <c r="DY1254" s="129"/>
      <c r="DZ1254" s="129"/>
      <c r="EA1254" s="129"/>
      <c r="EB1254" s="129"/>
      <c r="EC1254" s="129"/>
      <c r="ED1254" s="129"/>
      <c r="EE1254" s="129"/>
      <c r="EF1254" s="129"/>
      <c r="EG1254" s="129"/>
      <c r="EH1254" s="129"/>
      <c r="EI1254" s="129"/>
      <c r="EJ1254" s="129"/>
      <c r="EK1254" s="129"/>
      <c r="EL1254" s="129"/>
      <c r="EM1254" s="129"/>
      <c r="EN1254" s="129"/>
      <c r="EO1254" s="129"/>
      <c r="EP1254" s="129"/>
      <c r="EQ1254" s="129"/>
      <c r="ER1254" s="129"/>
      <c r="ES1254" s="129"/>
      <c r="ET1254" s="129"/>
      <c r="EU1254" s="129"/>
      <c r="EV1254" s="129"/>
      <c r="EW1254" s="129"/>
    </row>
    <row r="1255" spans="1:153" ht="21.75" customHeight="1">
      <c r="A1255" s="129"/>
      <c r="B1255" s="129"/>
      <c r="C1255" s="129"/>
      <c r="D1255" s="129"/>
      <c r="E1255" s="129"/>
      <c r="F1255" s="129"/>
      <c r="G1255" s="129"/>
      <c r="H1255" s="129"/>
      <c r="I1255" s="129"/>
      <c r="J1255" s="129"/>
      <c r="K1255" s="129"/>
      <c r="L1255" s="129"/>
      <c r="M1255" s="129"/>
      <c r="N1255" s="129"/>
      <c r="O1255" s="129"/>
      <c r="P1255" s="129"/>
      <c r="Q1255" s="129"/>
      <c r="R1255" s="129"/>
      <c r="S1255" s="129"/>
      <c r="T1255" s="129"/>
      <c r="U1255" s="129"/>
      <c r="V1255" s="129"/>
      <c r="W1255" s="129"/>
      <c r="X1255" s="129"/>
      <c r="Y1255" s="129"/>
      <c r="Z1255" s="129"/>
      <c r="AA1255" s="129"/>
      <c r="AB1255" s="129"/>
      <c r="AC1255" s="129"/>
      <c r="AD1255" s="129"/>
      <c r="AE1255" s="129"/>
      <c r="AF1255" s="129"/>
      <c r="AG1255" s="129"/>
      <c r="AH1255" s="129"/>
      <c r="AI1255" s="129"/>
      <c r="AJ1255" s="129"/>
      <c r="AK1255" s="129"/>
      <c r="AL1255" s="129"/>
      <c r="AM1255" s="129"/>
      <c r="AN1255" s="129"/>
      <c r="AO1255" s="129"/>
      <c r="AP1255" s="129"/>
      <c r="AQ1255" s="129"/>
      <c r="AR1255" s="129"/>
      <c r="AS1255" s="129"/>
      <c r="AT1255" s="129"/>
      <c r="AU1255" s="129"/>
      <c r="AV1255" s="129"/>
      <c r="AW1255" s="129"/>
      <c r="AX1255" s="129"/>
      <c r="AY1255" s="129"/>
      <c r="AZ1255" s="129"/>
      <c r="BA1255" s="129"/>
      <c r="BB1255" s="129"/>
      <c r="BC1255" s="129"/>
      <c r="BD1255" s="129"/>
      <c r="BE1255" s="129"/>
      <c r="BF1255" s="129"/>
      <c r="BG1255" s="129"/>
      <c r="BH1255" s="129"/>
      <c r="BI1255" s="129"/>
      <c r="BJ1255" s="129"/>
      <c r="BK1255" s="129"/>
      <c r="BL1255" s="129"/>
      <c r="BM1255" s="160"/>
      <c r="BN1255" s="129"/>
      <c r="BO1255" s="129"/>
      <c r="BP1255" s="129"/>
      <c r="BQ1255" s="129"/>
      <c r="BR1255" s="129"/>
      <c r="BS1255" s="129"/>
      <c r="BT1255" s="129"/>
      <c r="BU1255" s="129"/>
      <c r="BV1255" s="129"/>
      <c r="BW1255" s="129"/>
      <c r="BX1255" s="129"/>
      <c r="BY1255" s="129"/>
      <c r="BZ1255" s="129"/>
      <c r="CA1255" s="129"/>
      <c r="CB1255" s="129"/>
      <c r="CC1255" s="129"/>
      <c r="CD1255" s="129"/>
      <c r="CE1255" s="129"/>
      <c r="CF1255" s="129"/>
      <c r="CG1255" s="129"/>
      <c r="CH1255" s="129"/>
      <c r="CI1255" s="129"/>
      <c r="CJ1255" s="129"/>
      <c r="CK1255" s="129"/>
      <c r="CL1255" s="129"/>
      <c r="CM1255" s="129"/>
      <c r="CN1255" s="129"/>
      <c r="CO1255" s="129"/>
      <c r="CP1255" s="129"/>
      <c r="CQ1255" s="129"/>
      <c r="CR1255" s="129"/>
      <c r="CS1255" s="129"/>
      <c r="CT1255" s="129"/>
      <c r="CU1255" s="129"/>
      <c r="CV1255" s="129"/>
      <c r="CW1255" s="129"/>
      <c r="CX1255" s="129"/>
      <c r="CY1255" s="129"/>
      <c r="CZ1255" s="129"/>
      <c r="DA1255" s="129"/>
      <c r="DB1255" s="129"/>
      <c r="DC1255" s="129"/>
      <c r="DD1255" s="129"/>
      <c r="DE1255" s="129"/>
      <c r="DF1255" s="129"/>
      <c r="DG1255" s="129"/>
      <c r="DH1255" s="129"/>
      <c r="DI1255" s="129"/>
      <c r="DJ1255" s="129"/>
      <c r="DK1255" s="129"/>
      <c r="DL1255" s="129"/>
      <c r="DM1255" s="129"/>
      <c r="DN1255" s="129"/>
      <c r="DO1255" s="129"/>
      <c r="DP1255" s="129"/>
      <c r="DQ1255" s="129"/>
      <c r="DR1255" s="129"/>
      <c r="DS1255" s="129"/>
      <c r="DT1255" s="129"/>
      <c r="DU1255" s="129"/>
      <c r="DV1255" s="129"/>
      <c r="DW1255" s="129"/>
      <c r="DX1255" s="129"/>
      <c r="DY1255" s="129"/>
      <c r="DZ1255" s="129"/>
      <c r="EA1255" s="129"/>
      <c r="EB1255" s="129"/>
      <c r="EC1255" s="129"/>
      <c r="ED1255" s="129"/>
      <c r="EE1255" s="129"/>
      <c r="EF1255" s="129"/>
      <c r="EG1255" s="129"/>
      <c r="EH1255" s="129"/>
      <c r="EI1255" s="129"/>
      <c r="EJ1255" s="129"/>
      <c r="EK1255" s="129"/>
      <c r="EL1255" s="129"/>
      <c r="EM1255" s="129"/>
      <c r="EN1255" s="129"/>
      <c r="EO1255" s="129"/>
      <c r="EP1255" s="129"/>
      <c r="EQ1255" s="129"/>
      <c r="ER1255" s="129"/>
      <c r="ES1255" s="129"/>
      <c r="ET1255" s="129"/>
      <c r="EU1255" s="129"/>
      <c r="EV1255" s="129"/>
      <c r="EW1255" s="129"/>
    </row>
    <row r="1256" spans="1:153" ht="21.75" customHeight="1">
      <c r="A1256" s="129"/>
      <c r="B1256" s="129"/>
      <c r="C1256" s="129"/>
      <c r="D1256" s="129"/>
      <c r="E1256" s="129"/>
      <c r="F1256" s="129"/>
      <c r="G1256" s="129"/>
      <c r="H1256" s="129"/>
      <c r="I1256" s="129"/>
      <c r="J1256" s="129"/>
      <c r="K1256" s="129"/>
      <c r="L1256" s="129"/>
      <c r="M1256" s="129"/>
      <c r="N1256" s="129"/>
      <c r="O1256" s="129"/>
      <c r="P1256" s="129"/>
      <c r="Q1256" s="129"/>
      <c r="R1256" s="129"/>
      <c r="S1256" s="129"/>
      <c r="T1256" s="129"/>
      <c r="U1256" s="129"/>
      <c r="V1256" s="129"/>
      <c r="W1256" s="129"/>
      <c r="X1256" s="129"/>
      <c r="Y1256" s="129"/>
      <c r="Z1256" s="129"/>
      <c r="AA1256" s="129"/>
      <c r="AB1256" s="129"/>
      <c r="AC1256" s="129"/>
      <c r="AD1256" s="129"/>
      <c r="AE1256" s="129"/>
      <c r="AF1256" s="129"/>
      <c r="AG1256" s="129"/>
      <c r="AH1256" s="129"/>
      <c r="AI1256" s="129"/>
      <c r="AJ1256" s="129"/>
      <c r="AK1256" s="129"/>
      <c r="AL1256" s="129"/>
      <c r="AM1256" s="129"/>
      <c r="AN1256" s="129"/>
      <c r="AO1256" s="129"/>
      <c r="AP1256" s="129"/>
      <c r="AQ1256" s="129"/>
      <c r="AR1256" s="129"/>
      <c r="AS1256" s="129"/>
      <c r="AT1256" s="129"/>
      <c r="AU1256" s="129"/>
      <c r="AV1256" s="129"/>
      <c r="AW1256" s="129"/>
      <c r="AX1256" s="129"/>
      <c r="AY1256" s="129"/>
      <c r="AZ1256" s="129"/>
      <c r="BA1256" s="129"/>
      <c r="BB1256" s="129"/>
      <c r="BC1256" s="129"/>
      <c r="BD1256" s="129"/>
      <c r="BE1256" s="129"/>
      <c r="BF1256" s="129"/>
      <c r="BG1256" s="129"/>
      <c r="BH1256" s="129"/>
      <c r="BI1256" s="129"/>
      <c r="BJ1256" s="129"/>
      <c r="BK1256" s="129"/>
      <c r="BL1256" s="129"/>
      <c r="BM1256" s="160"/>
      <c r="BN1256" s="129"/>
      <c r="BO1256" s="129"/>
      <c r="BP1256" s="129"/>
      <c r="BQ1256" s="129"/>
      <c r="BR1256" s="129"/>
      <c r="BS1256" s="129"/>
      <c r="BT1256" s="129"/>
      <c r="BU1256" s="129"/>
      <c r="BV1256" s="129"/>
      <c r="BW1256" s="129"/>
      <c r="BX1256" s="129"/>
      <c r="BY1256" s="129"/>
      <c r="BZ1256" s="129"/>
      <c r="CA1256" s="129"/>
      <c r="CB1256" s="129"/>
      <c r="CC1256" s="129"/>
      <c r="CD1256" s="129"/>
      <c r="CE1256" s="129"/>
      <c r="CF1256" s="129"/>
      <c r="CG1256" s="129"/>
      <c r="CH1256" s="129"/>
      <c r="CI1256" s="129"/>
      <c r="CJ1256" s="129"/>
      <c r="CK1256" s="129"/>
      <c r="CL1256" s="129"/>
      <c r="CM1256" s="129"/>
      <c r="CN1256" s="129"/>
      <c r="CO1256" s="129"/>
      <c r="CP1256" s="129"/>
      <c r="CQ1256" s="129"/>
      <c r="CR1256" s="129"/>
      <c r="CS1256" s="129"/>
      <c r="CT1256" s="129"/>
      <c r="CU1256" s="129"/>
      <c r="CV1256" s="129"/>
      <c r="CW1256" s="129"/>
      <c r="CX1256" s="129"/>
      <c r="CY1256" s="129"/>
      <c r="CZ1256" s="129"/>
      <c r="DA1256" s="129"/>
      <c r="DB1256" s="129"/>
      <c r="DC1256" s="129"/>
      <c r="DD1256" s="129"/>
      <c r="DE1256" s="129"/>
      <c r="DF1256" s="129"/>
      <c r="DG1256" s="129"/>
      <c r="DH1256" s="129"/>
      <c r="DI1256" s="129"/>
      <c r="DJ1256" s="129"/>
      <c r="DK1256" s="129"/>
      <c r="DL1256" s="129"/>
      <c r="DM1256" s="129"/>
      <c r="DN1256" s="129"/>
      <c r="DO1256" s="129"/>
      <c r="DP1256" s="129"/>
      <c r="DQ1256" s="129"/>
      <c r="DR1256" s="129"/>
      <c r="DS1256" s="129"/>
      <c r="DT1256" s="129"/>
      <c r="DU1256" s="129"/>
      <c r="DV1256" s="129"/>
      <c r="DW1256" s="129"/>
      <c r="DX1256" s="129"/>
      <c r="DY1256" s="129"/>
      <c r="DZ1256" s="129"/>
      <c r="EA1256" s="129"/>
      <c r="EB1256" s="129"/>
      <c r="EC1256" s="129"/>
      <c r="ED1256" s="129"/>
      <c r="EE1256" s="129"/>
      <c r="EF1256" s="129"/>
      <c r="EG1256" s="129"/>
      <c r="EH1256" s="129"/>
      <c r="EI1256" s="129"/>
      <c r="EJ1256" s="129"/>
      <c r="EK1256" s="129"/>
      <c r="EL1256" s="129"/>
      <c r="EM1256" s="129"/>
      <c r="EN1256" s="129"/>
      <c r="EO1256" s="129"/>
      <c r="EP1256" s="129"/>
      <c r="EQ1256" s="129"/>
      <c r="ER1256" s="129"/>
      <c r="ES1256" s="129"/>
      <c r="ET1256" s="129"/>
      <c r="EU1256" s="129"/>
      <c r="EV1256" s="129"/>
      <c r="EW1256" s="129"/>
    </row>
    <row r="1257" spans="1:153" ht="21.75" customHeight="1">
      <c r="A1257" s="129"/>
      <c r="B1257" s="129"/>
      <c r="C1257" s="129"/>
      <c r="D1257" s="129"/>
      <c r="E1257" s="129"/>
      <c r="F1257" s="129"/>
      <c r="G1257" s="129"/>
      <c r="H1257" s="129"/>
      <c r="I1257" s="129"/>
      <c r="J1257" s="129"/>
      <c r="K1257" s="129"/>
      <c r="L1257" s="129"/>
      <c r="M1257" s="129"/>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129"/>
      <c r="AL1257" s="129"/>
      <c r="AM1257" s="129"/>
      <c r="AN1257" s="129"/>
      <c r="AO1257" s="129"/>
      <c r="AP1257" s="129"/>
      <c r="AQ1257" s="129"/>
      <c r="AR1257" s="129"/>
      <c r="AS1257" s="129"/>
      <c r="AT1257" s="129"/>
      <c r="AU1257" s="129"/>
      <c r="AV1257" s="129"/>
      <c r="AW1257" s="129"/>
      <c r="AX1257" s="129"/>
      <c r="AY1257" s="129"/>
      <c r="AZ1257" s="129"/>
      <c r="BA1257" s="129"/>
      <c r="BB1257" s="129"/>
      <c r="BC1257" s="129"/>
      <c r="BD1257" s="129"/>
      <c r="BE1257" s="129"/>
      <c r="BF1257" s="129"/>
      <c r="BG1257" s="129"/>
      <c r="BH1257" s="129"/>
      <c r="BI1257" s="129"/>
      <c r="BJ1257" s="129"/>
      <c r="BK1257" s="129"/>
      <c r="BL1257" s="129"/>
      <c r="BM1257" s="160"/>
      <c r="BN1257" s="129"/>
      <c r="BO1257" s="129"/>
      <c r="BP1257" s="129"/>
      <c r="BQ1257" s="129"/>
      <c r="BR1257" s="129"/>
      <c r="BS1257" s="129"/>
      <c r="BT1257" s="129"/>
      <c r="BU1257" s="129"/>
      <c r="BV1257" s="129"/>
      <c r="BW1257" s="129"/>
      <c r="BX1257" s="129"/>
      <c r="BY1257" s="129"/>
      <c r="BZ1257" s="129"/>
      <c r="CA1257" s="129"/>
      <c r="CB1257" s="129"/>
      <c r="CC1257" s="129"/>
      <c r="CD1257" s="129"/>
      <c r="CE1257" s="129"/>
      <c r="CF1257" s="129"/>
      <c r="CG1257" s="129"/>
      <c r="CH1257" s="129"/>
      <c r="CI1257" s="129"/>
      <c r="CJ1257" s="129"/>
      <c r="CK1257" s="129"/>
      <c r="CL1257" s="129"/>
      <c r="CM1257" s="129"/>
      <c r="CN1257" s="129"/>
      <c r="CO1257" s="129"/>
      <c r="CP1257" s="129"/>
      <c r="CQ1257" s="129"/>
      <c r="CR1257" s="129"/>
      <c r="CS1257" s="129"/>
      <c r="CT1257" s="129"/>
      <c r="CU1257" s="129"/>
      <c r="CV1257" s="129"/>
      <c r="CW1257" s="129"/>
      <c r="CX1257" s="129"/>
      <c r="CY1257" s="129"/>
      <c r="CZ1257" s="129"/>
      <c r="DA1257" s="129"/>
      <c r="DB1257" s="129"/>
      <c r="DC1257" s="129"/>
      <c r="DD1257" s="129"/>
      <c r="DE1257" s="129"/>
      <c r="DF1257" s="129"/>
      <c r="DG1257" s="129"/>
      <c r="DH1257" s="129"/>
      <c r="DI1257" s="129"/>
      <c r="DJ1257" s="129"/>
      <c r="DK1257" s="129"/>
      <c r="DL1257" s="129"/>
      <c r="DM1257" s="129"/>
      <c r="DN1257" s="129"/>
      <c r="DO1257" s="129"/>
      <c r="DP1257" s="129"/>
      <c r="DQ1257" s="129"/>
      <c r="DR1257" s="129"/>
      <c r="DS1257" s="129"/>
      <c r="DT1257" s="129"/>
      <c r="DU1257" s="129"/>
      <c r="DV1257" s="129"/>
      <c r="DW1257" s="129"/>
      <c r="DX1257" s="129"/>
      <c r="DY1257" s="129"/>
      <c r="DZ1257" s="129"/>
      <c r="EA1257" s="129"/>
      <c r="EB1257" s="129"/>
      <c r="EC1257" s="129"/>
      <c r="ED1257" s="129"/>
      <c r="EE1257" s="129"/>
      <c r="EF1257" s="129"/>
      <c r="EG1257" s="129"/>
      <c r="EH1257" s="129"/>
      <c r="EI1257" s="129"/>
      <c r="EJ1257" s="129"/>
      <c r="EK1257" s="129"/>
      <c r="EL1257" s="129"/>
      <c r="EM1257" s="129"/>
      <c r="EN1257" s="129"/>
      <c r="EO1257" s="129"/>
      <c r="EP1257" s="129"/>
      <c r="EQ1257" s="129"/>
      <c r="ER1257" s="129"/>
      <c r="ES1257" s="129"/>
      <c r="ET1257" s="129"/>
      <c r="EU1257" s="129"/>
      <c r="EV1257" s="129"/>
      <c r="EW1257" s="129"/>
    </row>
    <row r="1258" spans="1:153" ht="21.75" customHeight="1">
      <c r="A1258" s="129"/>
      <c r="B1258" s="129"/>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29"/>
      <c r="AL1258" s="129"/>
      <c r="AM1258" s="129"/>
      <c r="AN1258" s="129"/>
      <c r="AO1258" s="129"/>
      <c r="AP1258" s="129"/>
      <c r="AQ1258" s="129"/>
      <c r="AR1258" s="129"/>
      <c r="AS1258" s="129"/>
      <c r="AT1258" s="129"/>
      <c r="AU1258" s="129"/>
      <c r="AV1258" s="129"/>
      <c r="AW1258" s="129"/>
      <c r="AX1258" s="129"/>
      <c r="AY1258" s="129"/>
      <c r="AZ1258" s="129"/>
      <c r="BA1258" s="129"/>
      <c r="BB1258" s="129"/>
      <c r="BC1258" s="129"/>
      <c r="BD1258" s="129"/>
      <c r="BE1258" s="129"/>
      <c r="BF1258" s="129"/>
      <c r="BG1258" s="129"/>
      <c r="BH1258" s="129"/>
      <c r="BI1258" s="129"/>
      <c r="BJ1258" s="129"/>
      <c r="BK1258" s="129"/>
      <c r="BL1258" s="129"/>
      <c r="BM1258" s="160"/>
      <c r="BN1258" s="129"/>
      <c r="BO1258" s="129"/>
      <c r="BP1258" s="129"/>
      <c r="BQ1258" s="129"/>
      <c r="BR1258" s="129"/>
      <c r="BS1258" s="129"/>
      <c r="BT1258" s="129"/>
      <c r="BU1258" s="129"/>
      <c r="BV1258" s="129"/>
      <c r="BW1258" s="129"/>
      <c r="BX1258" s="129"/>
      <c r="BY1258" s="129"/>
      <c r="BZ1258" s="129"/>
      <c r="CA1258" s="129"/>
      <c r="CB1258" s="129"/>
      <c r="CC1258" s="129"/>
      <c r="CD1258" s="129"/>
      <c r="CE1258" s="129"/>
      <c r="CF1258" s="129"/>
      <c r="CG1258" s="129"/>
      <c r="CH1258" s="129"/>
      <c r="CI1258" s="129"/>
      <c r="CJ1258" s="129"/>
      <c r="CK1258" s="129"/>
      <c r="CL1258" s="129"/>
      <c r="CM1258" s="129"/>
      <c r="CN1258" s="129"/>
      <c r="CO1258" s="129"/>
      <c r="CP1258" s="129"/>
      <c r="CQ1258" s="129"/>
      <c r="CR1258" s="129"/>
      <c r="CS1258" s="129"/>
      <c r="CT1258" s="129"/>
      <c r="CU1258" s="129"/>
      <c r="CV1258" s="129"/>
      <c r="CW1258" s="129"/>
      <c r="CX1258" s="129"/>
      <c r="CY1258" s="129"/>
      <c r="CZ1258" s="129"/>
      <c r="DA1258" s="129"/>
      <c r="DB1258" s="129"/>
      <c r="DC1258" s="129"/>
      <c r="DD1258" s="129"/>
      <c r="DE1258" s="129"/>
      <c r="DF1258" s="129"/>
      <c r="DG1258" s="129"/>
      <c r="DH1258" s="129"/>
      <c r="DI1258" s="129"/>
      <c r="DJ1258" s="129"/>
      <c r="DK1258" s="129"/>
      <c r="DL1258" s="129"/>
      <c r="DM1258" s="129"/>
      <c r="DN1258" s="129"/>
      <c r="DO1258" s="129"/>
      <c r="DP1258" s="129"/>
      <c r="DQ1258" s="129"/>
      <c r="DR1258" s="129"/>
      <c r="DS1258" s="129"/>
      <c r="DT1258" s="129"/>
      <c r="DU1258" s="129"/>
      <c r="DV1258" s="129"/>
      <c r="DW1258" s="129"/>
      <c r="DX1258" s="129"/>
      <c r="DY1258" s="129"/>
      <c r="DZ1258" s="129"/>
      <c r="EA1258" s="129"/>
      <c r="EB1258" s="129"/>
      <c r="EC1258" s="129"/>
      <c r="ED1258" s="129"/>
      <c r="EE1258" s="129"/>
      <c r="EF1258" s="129"/>
      <c r="EG1258" s="129"/>
      <c r="EH1258" s="129"/>
      <c r="EI1258" s="129"/>
      <c r="EJ1258" s="129"/>
      <c r="EK1258" s="129"/>
      <c r="EL1258" s="129"/>
      <c r="EM1258" s="129"/>
      <c r="EN1258" s="129"/>
      <c r="EO1258" s="129"/>
      <c r="EP1258" s="129"/>
      <c r="EQ1258" s="129"/>
      <c r="ER1258" s="129"/>
      <c r="ES1258" s="129"/>
      <c r="ET1258" s="129"/>
      <c r="EU1258" s="129"/>
      <c r="EV1258" s="129"/>
      <c r="EW1258" s="129"/>
    </row>
    <row r="1259" spans="1:153" ht="21.75" customHeight="1">
      <c r="A1259" s="129"/>
      <c r="B1259" s="129"/>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29"/>
      <c r="AL1259" s="129"/>
      <c r="AM1259" s="129"/>
      <c r="AN1259" s="129"/>
      <c r="AO1259" s="129"/>
      <c r="AP1259" s="129"/>
      <c r="AQ1259" s="129"/>
      <c r="AR1259" s="129"/>
      <c r="AS1259" s="129"/>
      <c r="AT1259" s="129"/>
      <c r="AU1259" s="129"/>
      <c r="AV1259" s="129"/>
      <c r="AW1259" s="129"/>
      <c r="AX1259" s="129"/>
      <c r="AY1259" s="129"/>
      <c r="AZ1259" s="129"/>
      <c r="BA1259" s="129"/>
      <c r="BB1259" s="129"/>
      <c r="BC1259" s="129"/>
      <c r="BD1259" s="129"/>
      <c r="BE1259" s="129"/>
      <c r="BF1259" s="129"/>
      <c r="BG1259" s="129"/>
      <c r="BH1259" s="129"/>
      <c r="BI1259" s="129"/>
      <c r="BJ1259" s="129"/>
      <c r="BK1259" s="129"/>
      <c r="BL1259" s="129"/>
      <c r="BM1259" s="160"/>
      <c r="BN1259" s="129"/>
      <c r="BO1259" s="129"/>
      <c r="BP1259" s="129"/>
      <c r="BQ1259" s="129"/>
      <c r="BR1259" s="129"/>
      <c r="BS1259" s="129"/>
      <c r="BT1259" s="129"/>
      <c r="BU1259" s="129"/>
      <c r="BV1259" s="129"/>
      <c r="BW1259" s="129"/>
      <c r="BX1259" s="129"/>
      <c r="BY1259" s="129"/>
      <c r="BZ1259" s="129"/>
      <c r="CA1259" s="129"/>
      <c r="CB1259" s="129"/>
      <c r="CC1259" s="129"/>
      <c r="CD1259" s="129"/>
      <c r="CE1259" s="129"/>
      <c r="CF1259" s="129"/>
      <c r="CG1259" s="129"/>
      <c r="CH1259" s="129"/>
      <c r="CI1259" s="129"/>
      <c r="CJ1259" s="129"/>
      <c r="CK1259" s="129"/>
      <c r="CL1259" s="129"/>
      <c r="CM1259" s="129"/>
      <c r="CN1259" s="129"/>
      <c r="CO1259" s="129"/>
      <c r="CP1259" s="129"/>
      <c r="CQ1259" s="129"/>
      <c r="CR1259" s="129"/>
      <c r="CS1259" s="129"/>
      <c r="CT1259" s="129"/>
      <c r="CU1259" s="129"/>
      <c r="CV1259" s="129"/>
      <c r="CW1259" s="129"/>
      <c r="CX1259" s="129"/>
      <c r="CY1259" s="129"/>
      <c r="CZ1259" s="129"/>
      <c r="DA1259" s="129"/>
      <c r="DB1259" s="129"/>
      <c r="DC1259" s="129"/>
      <c r="DD1259" s="129"/>
      <c r="DE1259" s="129"/>
      <c r="DF1259" s="129"/>
      <c r="DG1259" s="129"/>
      <c r="DH1259" s="129"/>
      <c r="DI1259" s="129"/>
      <c r="DJ1259" s="129"/>
      <c r="DK1259" s="129"/>
      <c r="DL1259" s="129"/>
      <c r="DM1259" s="129"/>
      <c r="DN1259" s="129"/>
      <c r="DO1259" s="129"/>
      <c r="DP1259" s="129"/>
      <c r="DQ1259" s="129"/>
      <c r="DR1259" s="129"/>
      <c r="DS1259" s="129"/>
      <c r="DT1259" s="129"/>
      <c r="DU1259" s="129"/>
      <c r="DV1259" s="129"/>
      <c r="DW1259" s="129"/>
      <c r="DX1259" s="129"/>
      <c r="DY1259" s="129"/>
      <c r="DZ1259" s="129"/>
      <c r="EA1259" s="129"/>
      <c r="EB1259" s="129"/>
      <c r="EC1259" s="129"/>
      <c r="ED1259" s="129"/>
      <c r="EE1259" s="129"/>
      <c r="EF1259" s="129"/>
      <c r="EG1259" s="129"/>
      <c r="EH1259" s="129"/>
      <c r="EI1259" s="129"/>
      <c r="EJ1259" s="129"/>
      <c r="EK1259" s="129"/>
      <c r="EL1259" s="129"/>
      <c r="EM1259" s="129"/>
      <c r="EN1259" s="129"/>
      <c r="EO1259" s="129"/>
      <c r="EP1259" s="129"/>
      <c r="EQ1259" s="129"/>
      <c r="ER1259" s="129"/>
      <c r="ES1259" s="129"/>
      <c r="ET1259" s="129"/>
      <c r="EU1259" s="129"/>
      <c r="EV1259" s="129"/>
      <c r="EW1259" s="129"/>
    </row>
    <row r="1260" spans="1:153" ht="21.75" customHeight="1">
      <c r="A1260" s="129"/>
      <c r="B1260" s="129"/>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29"/>
      <c r="AL1260" s="129"/>
      <c r="AM1260" s="129"/>
      <c r="AN1260" s="129"/>
      <c r="AO1260" s="129"/>
      <c r="AP1260" s="129"/>
      <c r="AQ1260" s="129"/>
      <c r="AR1260" s="129"/>
      <c r="AS1260" s="129"/>
      <c r="AT1260" s="129"/>
      <c r="AU1260" s="129"/>
      <c r="AV1260" s="129"/>
      <c r="AW1260" s="129"/>
      <c r="AX1260" s="129"/>
      <c r="AY1260" s="129"/>
      <c r="AZ1260" s="129"/>
      <c r="BA1260" s="129"/>
      <c r="BB1260" s="129"/>
      <c r="BC1260" s="129"/>
      <c r="BD1260" s="129"/>
      <c r="BE1260" s="129"/>
      <c r="BF1260" s="129"/>
      <c r="BG1260" s="129"/>
      <c r="BH1260" s="129"/>
      <c r="BI1260" s="129"/>
      <c r="BJ1260" s="129"/>
      <c r="BK1260" s="129"/>
      <c r="BL1260" s="129"/>
      <c r="BM1260" s="160"/>
      <c r="BN1260" s="129"/>
      <c r="BO1260" s="129"/>
      <c r="BP1260" s="129"/>
      <c r="BQ1260" s="129"/>
      <c r="BR1260" s="129"/>
      <c r="BS1260" s="129"/>
      <c r="BT1260" s="129"/>
      <c r="BU1260" s="129"/>
      <c r="BV1260" s="129"/>
      <c r="BW1260" s="129"/>
      <c r="BX1260" s="129"/>
      <c r="BY1260" s="129"/>
      <c r="BZ1260" s="129"/>
      <c r="CA1260" s="129"/>
      <c r="CB1260" s="129"/>
      <c r="CC1260" s="129"/>
      <c r="CD1260" s="129"/>
      <c r="CE1260" s="129"/>
      <c r="CF1260" s="129"/>
      <c r="CG1260" s="129"/>
      <c r="CH1260" s="129"/>
      <c r="CI1260" s="129"/>
      <c r="CJ1260" s="129"/>
      <c r="CK1260" s="129"/>
      <c r="CL1260" s="129"/>
      <c r="CM1260" s="129"/>
      <c r="CN1260" s="129"/>
      <c r="CO1260" s="129"/>
      <c r="CP1260" s="129"/>
      <c r="CQ1260" s="129"/>
      <c r="CR1260" s="129"/>
      <c r="CS1260" s="129"/>
      <c r="CT1260" s="129"/>
      <c r="CU1260" s="129"/>
      <c r="CV1260" s="129"/>
      <c r="CW1260" s="129"/>
      <c r="CX1260" s="129"/>
      <c r="CY1260" s="129"/>
      <c r="CZ1260" s="129"/>
      <c r="DA1260" s="129"/>
      <c r="DB1260" s="129"/>
      <c r="DC1260" s="129"/>
      <c r="DD1260" s="129"/>
      <c r="DE1260" s="129"/>
      <c r="DF1260" s="129"/>
      <c r="DG1260" s="129"/>
      <c r="DH1260" s="129"/>
      <c r="DI1260" s="129"/>
      <c r="DJ1260" s="129"/>
      <c r="DK1260" s="129"/>
      <c r="DL1260" s="129"/>
      <c r="DM1260" s="129"/>
      <c r="DN1260" s="129"/>
      <c r="DO1260" s="129"/>
      <c r="DP1260" s="129"/>
      <c r="DQ1260" s="129"/>
      <c r="DR1260" s="129"/>
      <c r="DS1260" s="129"/>
      <c r="DT1260" s="129"/>
      <c r="DU1260" s="129"/>
      <c r="DV1260" s="129"/>
      <c r="DW1260" s="129"/>
      <c r="DX1260" s="129"/>
      <c r="DY1260" s="129"/>
      <c r="DZ1260" s="129"/>
      <c r="EA1260" s="129"/>
      <c r="EB1260" s="129"/>
      <c r="EC1260" s="129"/>
      <c r="ED1260" s="129"/>
      <c r="EE1260" s="129"/>
      <c r="EF1260" s="129"/>
      <c r="EG1260" s="129"/>
      <c r="EH1260" s="129"/>
      <c r="EI1260" s="129"/>
      <c r="EJ1260" s="129"/>
      <c r="EK1260" s="129"/>
      <c r="EL1260" s="129"/>
      <c r="EM1260" s="129"/>
      <c r="EN1260" s="129"/>
      <c r="EO1260" s="129"/>
      <c r="EP1260" s="129"/>
      <c r="EQ1260" s="129"/>
      <c r="ER1260" s="129"/>
      <c r="ES1260" s="129"/>
      <c r="ET1260" s="129"/>
      <c r="EU1260" s="129"/>
      <c r="EV1260" s="129"/>
      <c r="EW1260" s="129"/>
    </row>
    <row r="1261" spans="1:153" ht="21.75" customHeight="1">
      <c r="A1261" s="129"/>
      <c r="B1261" s="129"/>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29"/>
      <c r="AL1261" s="129"/>
      <c r="AM1261" s="129"/>
      <c r="AN1261" s="129"/>
      <c r="AO1261" s="129"/>
      <c r="AP1261" s="129"/>
      <c r="AQ1261" s="129"/>
      <c r="AR1261" s="129"/>
      <c r="AS1261" s="129"/>
      <c r="AT1261" s="129"/>
      <c r="AU1261" s="129"/>
      <c r="AV1261" s="129"/>
      <c r="AW1261" s="129"/>
      <c r="AX1261" s="129"/>
      <c r="AY1261" s="129"/>
      <c r="AZ1261" s="129"/>
      <c r="BA1261" s="129"/>
      <c r="BB1261" s="129"/>
      <c r="BC1261" s="129"/>
      <c r="BD1261" s="129"/>
      <c r="BE1261" s="129"/>
      <c r="BF1261" s="129"/>
      <c r="BG1261" s="129"/>
      <c r="BH1261" s="129"/>
      <c r="BI1261" s="129"/>
      <c r="BJ1261" s="129"/>
      <c r="BK1261" s="129"/>
      <c r="BL1261" s="129"/>
      <c r="BM1261" s="160"/>
      <c r="BN1261" s="129"/>
      <c r="BO1261" s="129"/>
      <c r="BP1261" s="129"/>
      <c r="BQ1261" s="129"/>
      <c r="BR1261" s="129"/>
      <c r="BS1261" s="129"/>
      <c r="BT1261" s="129"/>
      <c r="BU1261" s="129"/>
      <c r="BV1261" s="129"/>
      <c r="BW1261" s="129"/>
      <c r="BX1261" s="129"/>
      <c r="BY1261" s="129"/>
      <c r="BZ1261" s="129"/>
      <c r="CA1261" s="129"/>
      <c r="CB1261" s="129"/>
      <c r="CC1261" s="129"/>
      <c r="CD1261" s="129"/>
      <c r="CE1261" s="129"/>
      <c r="CF1261" s="129"/>
      <c r="CG1261" s="129"/>
      <c r="CH1261" s="129"/>
      <c r="CI1261" s="129"/>
      <c r="CJ1261" s="129"/>
      <c r="CK1261" s="129"/>
      <c r="CL1261" s="129"/>
      <c r="CM1261" s="129"/>
      <c r="CN1261" s="129"/>
      <c r="CO1261" s="129"/>
      <c r="CP1261" s="129"/>
      <c r="CQ1261" s="129"/>
      <c r="CR1261" s="129"/>
      <c r="CS1261" s="129"/>
      <c r="CT1261" s="129"/>
      <c r="CU1261" s="129"/>
      <c r="CV1261" s="129"/>
      <c r="CW1261" s="129"/>
      <c r="CX1261" s="129"/>
      <c r="CY1261" s="129"/>
      <c r="CZ1261" s="129"/>
      <c r="DA1261" s="129"/>
      <c r="DB1261" s="129"/>
      <c r="DC1261" s="129"/>
      <c r="DD1261" s="129"/>
      <c r="DE1261" s="129"/>
      <c r="DF1261" s="129"/>
      <c r="DG1261" s="129"/>
      <c r="DH1261" s="129"/>
      <c r="DI1261" s="129"/>
      <c r="DJ1261" s="129"/>
      <c r="DK1261" s="129"/>
      <c r="DL1261" s="129"/>
      <c r="DM1261" s="129"/>
      <c r="DN1261" s="129"/>
      <c r="DO1261" s="129"/>
      <c r="DP1261" s="129"/>
      <c r="DQ1261" s="129"/>
      <c r="DR1261" s="129"/>
      <c r="DS1261" s="129"/>
      <c r="DT1261" s="129"/>
      <c r="DU1261" s="129"/>
      <c r="DV1261" s="129"/>
      <c r="DW1261" s="129"/>
      <c r="DX1261" s="129"/>
      <c r="DY1261" s="129"/>
      <c r="DZ1261" s="129"/>
      <c r="EA1261" s="129"/>
      <c r="EB1261" s="129"/>
      <c r="EC1261" s="129"/>
      <c r="ED1261" s="129"/>
      <c r="EE1261" s="129"/>
      <c r="EF1261" s="129"/>
      <c r="EG1261" s="129"/>
      <c r="EH1261" s="129"/>
      <c r="EI1261" s="129"/>
      <c r="EJ1261" s="129"/>
      <c r="EK1261" s="129"/>
      <c r="EL1261" s="129"/>
      <c r="EM1261" s="129"/>
      <c r="EN1261" s="129"/>
      <c r="EO1261" s="129"/>
      <c r="EP1261" s="129"/>
      <c r="EQ1261" s="129"/>
      <c r="ER1261" s="129"/>
      <c r="ES1261" s="129"/>
      <c r="ET1261" s="129"/>
      <c r="EU1261" s="129"/>
      <c r="EV1261" s="129"/>
      <c r="EW1261" s="129"/>
    </row>
    <row r="1262" spans="1:153" ht="21.75" customHeight="1">
      <c r="A1262" s="129"/>
      <c r="B1262" s="129"/>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29"/>
      <c r="AL1262" s="129"/>
      <c r="AM1262" s="129"/>
      <c r="AN1262" s="129"/>
      <c r="AO1262" s="129"/>
      <c r="AP1262" s="129"/>
      <c r="AQ1262" s="129"/>
      <c r="AR1262" s="129"/>
      <c r="AS1262" s="129"/>
      <c r="AT1262" s="129"/>
      <c r="AU1262" s="129"/>
      <c r="AV1262" s="129"/>
      <c r="AW1262" s="129"/>
      <c r="AX1262" s="129"/>
      <c r="AY1262" s="129"/>
      <c r="AZ1262" s="129"/>
      <c r="BA1262" s="129"/>
      <c r="BB1262" s="129"/>
      <c r="BC1262" s="129"/>
      <c r="BD1262" s="129"/>
      <c r="BE1262" s="129"/>
      <c r="BF1262" s="129"/>
      <c r="BG1262" s="129"/>
      <c r="BH1262" s="129"/>
      <c r="BI1262" s="129"/>
      <c r="BJ1262" s="129"/>
      <c r="BK1262" s="129"/>
      <c r="BL1262" s="129"/>
      <c r="BM1262" s="160"/>
      <c r="BN1262" s="129"/>
      <c r="BO1262" s="129"/>
      <c r="BP1262" s="129"/>
      <c r="BQ1262" s="129"/>
      <c r="BR1262" s="129"/>
      <c r="BS1262" s="129"/>
      <c r="BT1262" s="129"/>
      <c r="BU1262" s="129"/>
      <c r="BV1262" s="129"/>
      <c r="BW1262" s="129"/>
      <c r="BX1262" s="129"/>
      <c r="BY1262" s="129"/>
      <c r="BZ1262" s="129"/>
      <c r="CA1262" s="129"/>
      <c r="CB1262" s="129"/>
      <c r="CC1262" s="129"/>
      <c r="CD1262" s="129"/>
      <c r="CE1262" s="129"/>
      <c r="CF1262" s="129"/>
      <c r="CG1262" s="129"/>
      <c r="CH1262" s="129"/>
      <c r="CI1262" s="129"/>
      <c r="CJ1262" s="129"/>
      <c r="CK1262" s="129"/>
      <c r="CL1262" s="129"/>
      <c r="CM1262" s="129"/>
      <c r="CN1262" s="129"/>
      <c r="CO1262" s="129"/>
      <c r="CP1262" s="129"/>
      <c r="CQ1262" s="129"/>
      <c r="CR1262" s="129"/>
      <c r="CS1262" s="129"/>
      <c r="CT1262" s="129"/>
      <c r="CU1262" s="129"/>
      <c r="CV1262" s="129"/>
      <c r="CW1262" s="129"/>
      <c r="CX1262" s="129"/>
      <c r="CY1262" s="129"/>
      <c r="CZ1262" s="129"/>
      <c r="DA1262" s="129"/>
      <c r="DB1262" s="129"/>
      <c r="DC1262" s="129"/>
      <c r="DD1262" s="129"/>
      <c r="DE1262" s="129"/>
      <c r="DF1262" s="129"/>
      <c r="DG1262" s="129"/>
      <c r="DH1262" s="129"/>
      <c r="DI1262" s="129"/>
      <c r="DJ1262" s="129"/>
      <c r="DK1262" s="129"/>
      <c r="DL1262" s="129"/>
      <c r="DM1262" s="129"/>
      <c r="DN1262" s="129"/>
      <c r="DO1262" s="129"/>
      <c r="DP1262" s="129"/>
      <c r="DQ1262" s="129"/>
      <c r="DR1262" s="129"/>
      <c r="DS1262" s="129"/>
      <c r="DT1262" s="129"/>
      <c r="DU1262" s="129"/>
      <c r="DV1262" s="129"/>
      <c r="DW1262" s="129"/>
      <c r="DX1262" s="129"/>
      <c r="DY1262" s="129"/>
      <c r="DZ1262" s="129"/>
      <c r="EA1262" s="129"/>
      <c r="EB1262" s="129"/>
      <c r="EC1262" s="129"/>
      <c r="ED1262" s="129"/>
      <c r="EE1262" s="129"/>
      <c r="EF1262" s="129"/>
      <c r="EG1262" s="129"/>
      <c r="EH1262" s="129"/>
      <c r="EI1262" s="129"/>
      <c r="EJ1262" s="129"/>
      <c r="EK1262" s="129"/>
      <c r="EL1262" s="129"/>
      <c r="EM1262" s="129"/>
      <c r="EN1262" s="129"/>
      <c r="EO1262" s="129"/>
      <c r="EP1262" s="129"/>
      <c r="EQ1262" s="129"/>
      <c r="ER1262" s="129"/>
      <c r="ES1262" s="129"/>
      <c r="ET1262" s="129"/>
      <c r="EU1262" s="129"/>
      <c r="EV1262" s="129"/>
      <c r="EW1262" s="129"/>
    </row>
    <row r="1263" spans="1:153" ht="21.75" customHeight="1">
      <c r="A1263" s="129"/>
      <c r="B1263" s="129"/>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29"/>
      <c r="AL1263" s="129"/>
      <c r="AM1263" s="129"/>
      <c r="AN1263" s="129"/>
      <c r="AO1263" s="129"/>
      <c r="AP1263" s="129"/>
      <c r="AQ1263" s="129"/>
      <c r="AR1263" s="129"/>
      <c r="AS1263" s="129"/>
      <c r="AT1263" s="129"/>
      <c r="AU1263" s="129"/>
      <c r="AV1263" s="129"/>
      <c r="AW1263" s="129"/>
      <c r="AX1263" s="129"/>
      <c r="AY1263" s="129"/>
      <c r="AZ1263" s="129"/>
      <c r="BA1263" s="129"/>
      <c r="BB1263" s="129"/>
      <c r="BC1263" s="129"/>
      <c r="BD1263" s="129"/>
      <c r="BE1263" s="129"/>
      <c r="BF1263" s="129"/>
      <c r="BG1263" s="129"/>
      <c r="BH1263" s="129"/>
      <c r="BI1263" s="129"/>
      <c r="BJ1263" s="129"/>
      <c r="BK1263" s="129"/>
      <c r="BL1263" s="129"/>
      <c r="BM1263" s="160"/>
      <c r="BN1263" s="129"/>
      <c r="BO1263" s="129"/>
      <c r="BP1263" s="129"/>
      <c r="BQ1263" s="129"/>
      <c r="BR1263" s="129"/>
      <c r="BS1263" s="129"/>
      <c r="BT1263" s="129"/>
      <c r="BU1263" s="129"/>
      <c r="BV1263" s="129"/>
      <c r="BW1263" s="129"/>
      <c r="BX1263" s="129"/>
      <c r="BY1263" s="129"/>
      <c r="BZ1263" s="129"/>
      <c r="CA1263" s="129"/>
      <c r="CB1263" s="129"/>
      <c r="CC1263" s="129"/>
      <c r="CD1263" s="129"/>
      <c r="CE1263" s="129"/>
      <c r="CF1263" s="129"/>
      <c r="CG1263" s="129"/>
      <c r="CH1263" s="129"/>
      <c r="CI1263" s="129"/>
      <c r="CJ1263" s="129"/>
      <c r="CK1263" s="129"/>
      <c r="CL1263" s="129"/>
      <c r="CM1263" s="129"/>
      <c r="CN1263" s="129"/>
      <c r="CO1263" s="129"/>
      <c r="CP1263" s="129"/>
      <c r="CQ1263" s="129"/>
      <c r="CR1263" s="129"/>
      <c r="CS1263" s="129"/>
      <c r="CT1263" s="129"/>
      <c r="CU1263" s="129"/>
      <c r="CV1263" s="129"/>
      <c r="CW1263" s="129"/>
      <c r="CX1263" s="129"/>
      <c r="CY1263" s="129"/>
      <c r="CZ1263" s="129"/>
      <c r="DA1263" s="129"/>
      <c r="DB1263" s="129"/>
      <c r="DC1263" s="129"/>
      <c r="DD1263" s="129"/>
      <c r="DE1263" s="129"/>
      <c r="DF1263" s="129"/>
      <c r="DG1263" s="129"/>
      <c r="DH1263" s="129"/>
      <c r="DI1263" s="129"/>
      <c r="DJ1263" s="129"/>
      <c r="DK1263" s="129"/>
      <c r="DL1263" s="129"/>
      <c r="DM1263" s="129"/>
      <c r="DN1263" s="129"/>
      <c r="DO1263" s="129"/>
      <c r="DP1263" s="129"/>
      <c r="DQ1263" s="129"/>
      <c r="DR1263" s="129"/>
      <c r="DS1263" s="129"/>
      <c r="DT1263" s="129"/>
      <c r="DU1263" s="129"/>
      <c r="DV1263" s="129"/>
      <c r="DW1263" s="129"/>
      <c r="DX1263" s="129"/>
      <c r="DY1263" s="129"/>
      <c r="DZ1263" s="129"/>
      <c r="EA1263" s="129"/>
      <c r="EB1263" s="129"/>
      <c r="EC1263" s="129"/>
      <c r="ED1263" s="129"/>
      <c r="EE1263" s="129"/>
      <c r="EF1263" s="129"/>
      <c r="EG1263" s="129"/>
      <c r="EH1263" s="129"/>
      <c r="EI1263" s="129"/>
      <c r="EJ1263" s="129"/>
      <c r="EK1263" s="129"/>
      <c r="EL1263" s="129"/>
      <c r="EM1263" s="129"/>
      <c r="EN1263" s="129"/>
      <c r="EO1263" s="129"/>
      <c r="EP1263" s="129"/>
      <c r="EQ1263" s="129"/>
      <c r="ER1263" s="129"/>
      <c r="ES1263" s="129"/>
      <c r="ET1263" s="129"/>
      <c r="EU1263" s="129"/>
      <c r="EV1263" s="129"/>
      <c r="EW1263" s="129"/>
    </row>
    <row r="1264" spans="1:153" ht="21.75" customHeight="1">
      <c r="A1264" s="129"/>
      <c r="B1264" s="129"/>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29"/>
      <c r="AL1264" s="129"/>
      <c r="AM1264" s="129"/>
      <c r="AN1264" s="129"/>
      <c r="AO1264" s="129"/>
      <c r="AP1264" s="129"/>
      <c r="AQ1264" s="129"/>
      <c r="AR1264" s="129"/>
      <c r="AS1264" s="129"/>
      <c r="AT1264" s="129"/>
      <c r="AU1264" s="129"/>
      <c r="AV1264" s="129"/>
      <c r="AW1264" s="129"/>
      <c r="AX1264" s="129"/>
      <c r="AY1264" s="129"/>
      <c r="AZ1264" s="129"/>
      <c r="BA1264" s="129"/>
      <c r="BB1264" s="129"/>
      <c r="BC1264" s="129"/>
      <c r="BD1264" s="129"/>
      <c r="BE1264" s="129"/>
      <c r="BF1264" s="129"/>
      <c r="BG1264" s="129"/>
      <c r="BH1264" s="129"/>
      <c r="BI1264" s="129"/>
      <c r="BJ1264" s="129"/>
      <c r="BK1264" s="129"/>
      <c r="BL1264" s="129"/>
      <c r="BM1264" s="160"/>
      <c r="BN1264" s="129"/>
      <c r="BO1264" s="129"/>
      <c r="BP1264" s="129"/>
      <c r="BQ1264" s="129"/>
      <c r="BR1264" s="129"/>
      <c r="BS1264" s="129"/>
      <c r="BT1264" s="129"/>
      <c r="BU1264" s="129"/>
      <c r="BV1264" s="129"/>
      <c r="BW1264" s="129"/>
      <c r="BX1264" s="129"/>
      <c r="BY1264" s="129"/>
      <c r="BZ1264" s="129"/>
      <c r="CA1264" s="129"/>
      <c r="CB1264" s="129"/>
      <c r="CC1264" s="129"/>
      <c r="CD1264" s="129"/>
      <c r="CE1264" s="129"/>
      <c r="CF1264" s="129"/>
      <c r="CG1264" s="129"/>
      <c r="CH1264" s="129"/>
      <c r="CI1264" s="129"/>
      <c r="CJ1264" s="129"/>
      <c r="CK1264" s="129"/>
      <c r="CL1264" s="129"/>
      <c r="CM1264" s="129"/>
      <c r="CN1264" s="129"/>
      <c r="CO1264" s="129"/>
      <c r="CP1264" s="129"/>
      <c r="CQ1264" s="129"/>
      <c r="CR1264" s="129"/>
      <c r="CS1264" s="129"/>
      <c r="CT1264" s="129"/>
      <c r="CU1264" s="129"/>
      <c r="CV1264" s="129"/>
      <c r="CW1264" s="129"/>
      <c r="CX1264" s="129"/>
      <c r="CY1264" s="129"/>
      <c r="CZ1264" s="129"/>
      <c r="DA1264" s="129"/>
      <c r="DB1264" s="129"/>
      <c r="DC1264" s="129"/>
      <c r="DD1264" s="129"/>
      <c r="DE1264" s="129"/>
      <c r="DF1264" s="129"/>
      <c r="DG1264" s="129"/>
      <c r="DH1264" s="129"/>
      <c r="DI1264" s="129"/>
      <c r="DJ1264" s="129"/>
      <c r="DK1264" s="129"/>
      <c r="DL1264" s="129"/>
      <c r="DM1264" s="129"/>
      <c r="DN1264" s="129"/>
      <c r="DO1264" s="129"/>
      <c r="DP1264" s="129"/>
      <c r="DQ1264" s="129"/>
      <c r="DR1264" s="129"/>
      <c r="DS1264" s="129"/>
      <c r="DT1264" s="129"/>
      <c r="DU1264" s="129"/>
      <c r="DV1264" s="129"/>
      <c r="DW1264" s="129"/>
      <c r="DX1264" s="129"/>
      <c r="DY1264" s="129"/>
      <c r="DZ1264" s="129"/>
      <c r="EA1264" s="129"/>
      <c r="EB1264" s="129"/>
      <c r="EC1264" s="129"/>
      <c r="ED1264" s="129"/>
      <c r="EE1264" s="129"/>
      <c r="EF1264" s="129"/>
      <c r="EG1264" s="129"/>
      <c r="EH1264" s="129"/>
      <c r="EI1264" s="129"/>
      <c r="EJ1264" s="129"/>
      <c r="EK1264" s="129"/>
      <c r="EL1264" s="129"/>
      <c r="EM1264" s="129"/>
      <c r="EN1264" s="129"/>
      <c r="EO1264" s="129"/>
      <c r="EP1264" s="129"/>
      <c r="EQ1264" s="129"/>
      <c r="ER1264" s="129"/>
      <c r="ES1264" s="129"/>
      <c r="ET1264" s="129"/>
      <c r="EU1264" s="129"/>
      <c r="EV1264" s="129"/>
      <c r="EW1264" s="129"/>
    </row>
    <row r="1265" spans="1:153" ht="21.75" customHeight="1">
      <c r="A1265" s="129"/>
      <c r="B1265" s="129"/>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29"/>
      <c r="AL1265" s="129"/>
      <c r="AM1265" s="129"/>
      <c r="AN1265" s="129"/>
      <c r="AO1265" s="129"/>
      <c r="AP1265" s="129"/>
      <c r="AQ1265" s="129"/>
      <c r="AR1265" s="129"/>
      <c r="AS1265" s="129"/>
      <c r="AT1265" s="129"/>
      <c r="AU1265" s="129"/>
      <c r="AV1265" s="129"/>
      <c r="AW1265" s="129"/>
      <c r="AX1265" s="129"/>
      <c r="AY1265" s="129"/>
      <c r="AZ1265" s="129"/>
      <c r="BA1265" s="129"/>
      <c r="BB1265" s="129"/>
      <c r="BC1265" s="129"/>
      <c r="BD1265" s="129"/>
      <c r="BE1265" s="129"/>
      <c r="BF1265" s="129"/>
      <c r="BG1265" s="129"/>
      <c r="BH1265" s="129"/>
      <c r="BI1265" s="129"/>
      <c r="BJ1265" s="129"/>
      <c r="BK1265" s="129"/>
      <c r="BL1265" s="129"/>
      <c r="BM1265" s="160"/>
      <c r="BN1265" s="129"/>
      <c r="BO1265" s="129"/>
      <c r="BP1265" s="129"/>
      <c r="BQ1265" s="129"/>
      <c r="BR1265" s="129"/>
      <c r="BS1265" s="129"/>
      <c r="BT1265" s="129"/>
      <c r="BU1265" s="129"/>
      <c r="BV1265" s="129"/>
      <c r="BW1265" s="129"/>
      <c r="BX1265" s="129"/>
      <c r="BY1265" s="129"/>
      <c r="BZ1265" s="129"/>
      <c r="CA1265" s="129"/>
      <c r="CB1265" s="129"/>
      <c r="CC1265" s="129"/>
      <c r="CD1265" s="129"/>
      <c r="CE1265" s="129"/>
      <c r="CF1265" s="129"/>
      <c r="CG1265" s="129"/>
      <c r="CH1265" s="129"/>
      <c r="CI1265" s="129"/>
      <c r="CJ1265" s="129"/>
      <c r="CK1265" s="129"/>
      <c r="CL1265" s="129"/>
      <c r="CM1265" s="129"/>
      <c r="CN1265" s="129"/>
      <c r="CO1265" s="129"/>
      <c r="CP1265" s="129"/>
      <c r="CQ1265" s="129"/>
      <c r="CR1265" s="129"/>
      <c r="CS1265" s="129"/>
      <c r="CT1265" s="129"/>
      <c r="CU1265" s="129"/>
      <c r="CV1265" s="129"/>
      <c r="CW1265" s="129"/>
      <c r="CX1265" s="129"/>
      <c r="CY1265" s="129"/>
      <c r="CZ1265" s="129"/>
      <c r="DA1265" s="129"/>
      <c r="DB1265" s="129"/>
      <c r="DC1265" s="129"/>
      <c r="DD1265" s="129"/>
      <c r="DE1265" s="129"/>
      <c r="DF1265" s="129"/>
      <c r="DG1265" s="129"/>
      <c r="DH1265" s="129"/>
      <c r="DI1265" s="129"/>
      <c r="DJ1265" s="129"/>
      <c r="DK1265" s="129"/>
      <c r="DL1265" s="129"/>
      <c r="DM1265" s="129"/>
      <c r="DN1265" s="129"/>
      <c r="DO1265" s="129"/>
      <c r="DP1265" s="129"/>
      <c r="DQ1265" s="129"/>
      <c r="DR1265" s="129"/>
      <c r="DS1265" s="129"/>
      <c r="DT1265" s="129"/>
      <c r="DU1265" s="129"/>
      <c r="DV1265" s="129"/>
      <c r="DW1265" s="129"/>
      <c r="DX1265" s="129"/>
      <c r="DY1265" s="129"/>
      <c r="DZ1265" s="129"/>
      <c r="EA1265" s="129"/>
      <c r="EB1265" s="129"/>
      <c r="EC1265" s="129"/>
      <c r="ED1265" s="129"/>
      <c r="EE1265" s="129"/>
      <c r="EF1265" s="129"/>
      <c r="EG1265" s="129"/>
      <c r="EH1265" s="129"/>
      <c r="EI1265" s="129"/>
      <c r="EJ1265" s="129"/>
      <c r="EK1265" s="129"/>
      <c r="EL1265" s="129"/>
      <c r="EM1265" s="129"/>
      <c r="EN1265" s="129"/>
      <c r="EO1265" s="129"/>
      <c r="EP1265" s="129"/>
      <c r="EQ1265" s="129"/>
      <c r="ER1265" s="129"/>
      <c r="ES1265" s="129"/>
      <c r="ET1265" s="129"/>
      <c r="EU1265" s="129"/>
      <c r="EV1265" s="129"/>
      <c r="EW1265" s="129"/>
    </row>
    <row r="1266" spans="1:153" ht="21.75" customHeight="1">
      <c r="A1266" s="129"/>
      <c r="B1266" s="129"/>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29"/>
      <c r="AL1266" s="129"/>
      <c r="AM1266" s="129"/>
      <c r="AN1266" s="129"/>
      <c r="AO1266" s="129"/>
      <c r="AP1266" s="129"/>
      <c r="AQ1266" s="129"/>
      <c r="AR1266" s="129"/>
      <c r="AS1266" s="129"/>
      <c r="AT1266" s="129"/>
      <c r="AU1266" s="129"/>
      <c r="AV1266" s="129"/>
      <c r="AW1266" s="129"/>
      <c r="AX1266" s="129"/>
      <c r="AY1266" s="129"/>
      <c r="AZ1266" s="129"/>
      <c r="BA1266" s="129"/>
      <c r="BB1266" s="129"/>
      <c r="BC1266" s="129"/>
      <c r="BD1266" s="129"/>
      <c r="BE1266" s="129"/>
      <c r="BF1266" s="129"/>
      <c r="BG1266" s="129"/>
      <c r="BH1266" s="129"/>
      <c r="BI1266" s="129"/>
      <c r="BJ1266" s="129"/>
      <c r="BK1266" s="129"/>
      <c r="BL1266" s="129"/>
      <c r="BM1266" s="160"/>
      <c r="BN1266" s="129"/>
      <c r="BO1266" s="129"/>
      <c r="BP1266" s="129"/>
      <c r="BQ1266" s="129"/>
      <c r="BR1266" s="129"/>
      <c r="BS1266" s="129"/>
      <c r="BT1266" s="129"/>
      <c r="BU1266" s="129"/>
      <c r="BV1266" s="129"/>
      <c r="BW1266" s="129"/>
      <c r="BX1266" s="129"/>
      <c r="BY1266" s="129"/>
      <c r="BZ1266" s="129"/>
      <c r="CA1266" s="129"/>
      <c r="CB1266" s="129"/>
      <c r="CC1266" s="129"/>
      <c r="CD1266" s="129"/>
      <c r="CE1266" s="129"/>
      <c r="CF1266" s="129"/>
      <c r="CG1266" s="129"/>
      <c r="CH1266" s="129"/>
      <c r="CI1266" s="129"/>
      <c r="CJ1266" s="129"/>
      <c r="CK1266" s="129"/>
      <c r="CL1266" s="129"/>
      <c r="CM1266" s="129"/>
      <c r="CN1266" s="129"/>
      <c r="CO1266" s="129"/>
      <c r="CP1266" s="129"/>
      <c r="CQ1266" s="129"/>
      <c r="CR1266" s="129"/>
      <c r="CS1266" s="129"/>
      <c r="CT1266" s="129"/>
      <c r="CU1266" s="129"/>
      <c r="CV1266" s="129"/>
      <c r="CW1266" s="129"/>
      <c r="CX1266" s="129"/>
      <c r="CY1266" s="129"/>
      <c r="CZ1266" s="129"/>
      <c r="DA1266" s="129"/>
      <c r="DB1266" s="129"/>
      <c r="DC1266" s="129"/>
      <c r="DD1266" s="129"/>
      <c r="DE1266" s="129"/>
      <c r="DF1266" s="129"/>
      <c r="DG1266" s="129"/>
      <c r="DH1266" s="129"/>
      <c r="DI1266" s="129"/>
      <c r="DJ1266" s="129"/>
      <c r="DK1266" s="129"/>
      <c r="DL1266" s="129"/>
      <c r="DM1266" s="129"/>
      <c r="DN1266" s="129"/>
      <c r="DO1266" s="129"/>
      <c r="DP1266" s="129"/>
      <c r="DQ1266" s="129"/>
      <c r="DR1266" s="129"/>
      <c r="DS1266" s="129"/>
      <c r="DT1266" s="129"/>
      <c r="DU1266" s="129"/>
      <c r="DV1266" s="129"/>
      <c r="DW1266" s="129"/>
      <c r="DX1266" s="129"/>
      <c r="DY1266" s="129"/>
      <c r="DZ1266" s="129"/>
      <c r="EA1266" s="129"/>
      <c r="EB1266" s="129"/>
      <c r="EC1266" s="129"/>
      <c r="ED1266" s="129"/>
      <c r="EE1266" s="129"/>
      <c r="EF1266" s="129"/>
      <c r="EG1266" s="129"/>
      <c r="EH1266" s="129"/>
      <c r="EI1266" s="129"/>
      <c r="EJ1266" s="129"/>
      <c r="EK1266" s="129"/>
      <c r="EL1266" s="129"/>
      <c r="EM1266" s="129"/>
      <c r="EN1266" s="129"/>
      <c r="EO1266" s="129"/>
      <c r="EP1266" s="129"/>
      <c r="EQ1266" s="129"/>
      <c r="ER1266" s="129"/>
      <c r="ES1266" s="129"/>
      <c r="ET1266" s="129"/>
      <c r="EU1266" s="129"/>
      <c r="EV1266" s="129"/>
      <c r="EW1266" s="129"/>
    </row>
    <row r="1267" spans="1:153" ht="21.75" customHeight="1">
      <c r="A1267" s="129"/>
      <c r="B1267" s="129"/>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29"/>
      <c r="AN1267" s="129"/>
      <c r="AO1267" s="129"/>
      <c r="AP1267" s="129"/>
      <c r="AQ1267" s="129"/>
      <c r="AR1267" s="129"/>
      <c r="AS1267" s="129"/>
      <c r="AT1267" s="129"/>
      <c r="AU1267" s="129"/>
      <c r="AV1267" s="129"/>
      <c r="AW1267" s="129"/>
      <c r="AX1267" s="129"/>
      <c r="AY1267" s="129"/>
      <c r="AZ1267" s="129"/>
      <c r="BA1267" s="129"/>
      <c r="BB1267" s="129"/>
      <c r="BC1267" s="129"/>
      <c r="BD1267" s="129"/>
      <c r="BE1267" s="129"/>
      <c r="BF1267" s="129"/>
      <c r="BG1267" s="129"/>
      <c r="BH1267" s="129"/>
      <c r="BI1267" s="129"/>
      <c r="BJ1267" s="129"/>
      <c r="BK1267" s="129"/>
      <c r="BL1267" s="129"/>
      <c r="BM1267" s="160"/>
      <c r="BN1267" s="129"/>
      <c r="BO1267" s="129"/>
      <c r="BP1267" s="129"/>
      <c r="BQ1267" s="129"/>
      <c r="BR1267" s="129"/>
      <c r="BS1267" s="129"/>
      <c r="BT1267" s="129"/>
      <c r="BU1267" s="129"/>
      <c r="BV1267" s="129"/>
      <c r="BW1267" s="129"/>
      <c r="BX1267" s="129"/>
      <c r="BY1267" s="129"/>
      <c r="BZ1267" s="129"/>
      <c r="CA1267" s="129"/>
      <c r="CB1267" s="129"/>
      <c r="CC1267" s="129"/>
      <c r="CD1267" s="129"/>
      <c r="CE1267" s="129"/>
      <c r="CF1267" s="129"/>
      <c r="CG1267" s="129"/>
      <c r="CH1267" s="129"/>
      <c r="CI1267" s="129"/>
      <c r="CJ1267" s="129"/>
      <c r="CK1267" s="129"/>
      <c r="CL1267" s="129"/>
      <c r="CM1267" s="129"/>
      <c r="CN1267" s="129"/>
      <c r="CO1267" s="129"/>
      <c r="CP1267" s="129"/>
      <c r="CQ1267" s="129"/>
      <c r="CR1267" s="129"/>
      <c r="CS1267" s="129"/>
      <c r="CT1267" s="129"/>
      <c r="CU1267" s="129"/>
      <c r="CV1267" s="129"/>
      <c r="CW1267" s="129"/>
      <c r="CX1267" s="129"/>
      <c r="CY1267" s="129"/>
      <c r="CZ1267" s="129"/>
      <c r="DA1267" s="129"/>
      <c r="DB1267" s="129"/>
      <c r="DC1267" s="129"/>
      <c r="DD1267" s="129"/>
      <c r="DE1267" s="129"/>
      <c r="DF1267" s="129"/>
      <c r="DG1267" s="129"/>
      <c r="DH1267" s="129"/>
      <c r="DI1267" s="129"/>
      <c r="DJ1267" s="129"/>
      <c r="DK1267" s="129"/>
      <c r="DL1267" s="129"/>
      <c r="DM1267" s="129"/>
      <c r="DN1267" s="129"/>
      <c r="DO1267" s="129"/>
      <c r="DP1267" s="129"/>
      <c r="DQ1267" s="129"/>
      <c r="DR1267" s="129"/>
      <c r="DS1267" s="129"/>
      <c r="DT1267" s="129"/>
      <c r="DU1267" s="129"/>
      <c r="DV1267" s="129"/>
      <c r="DW1267" s="129"/>
      <c r="DX1267" s="129"/>
      <c r="DY1267" s="129"/>
      <c r="DZ1267" s="129"/>
      <c r="EA1267" s="129"/>
      <c r="EB1267" s="129"/>
      <c r="EC1267" s="129"/>
      <c r="ED1267" s="129"/>
      <c r="EE1267" s="129"/>
      <c r="EF1267" s="129"/>
      <c r="EG1267" s="129"/>
      <c r="EH1267" s="129"/>
      <c r="EI1267" s="129"/>
      <c r="EJ1267" s="129"/>
      <c r="EK1267" s="129"/>
      <c r="EL1267" s="129"/>
      <c r="EM1267" s="129"/>
      <c r="EN1267" s="129"/>
      <c r="EO1267" s="129"/>
      <c r="EP1267" s="129"/>
      <c r="EQ1267" s="129"/>
      <c r="ER1267" s="129"/>
      <c r="ES1267" s="129"/>
      <c r="ET1267" s="129"/>
      <c r="EU1267" s="129"/>
      <c r="EV1267" s="129"/>
      <c r="EW1267" s="129"/>
    </row>
    <row r="1268" spans="1:153" ht="21.75" customHeight="1">
      <c r="A1268" s="129"/>
      <c r="B1268" s="129"/>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29"/>
      <c r="AL1268" s="129"/>
      <c r="AM1268" s="129"/>
      <c r="AN1268" s="129"/>
      <c r="AO1268" s="129"/>
      <c r="AP1268" s="129"/>
      <c r="AQ1268" s="129"/>
      <c r="AR1268" s="129"/>
      <c r="AS1268" s="129"/>
      <c r="AT1268" s="129"/>
      <c r="AU1268" s="129"/>
      <c r="AV1268" s="129"/>
      <c r="AW1268" s="129"/>
      <c r="AX1268" s="129"/>
      <c r="AY1268" s="129"/>
      <c r="AZ1268" s="129"/>
      <c r="BA1268" s="129"/>
      <c r="BB1268" s="129"/>
      <c r="BC1268" s="129"/>
      <c r="BD1268" s="129"/>
      <c r="BE1268" s="129"/>
      <c r="BF1268" s="129"/>
      <c r="BG1268" s="129"/>
      <c r="BH1268" s="129"/>
      <c r="BI1268" s="129"/>
      <c r="BJ1268" s="129"/>
      <c r="BK1268" s="129"/>
      <c r="BL1268" s="129"/>
      <c r="BM1268" s="160"/>
      <c r="BN1268" s="129"/>
      <c r="BO1268" s="129"/>
      <c r="BP1268" s="129"/>
      <c r="BQ1268" s="129"/>
      <c r="BR1268" s="129"/>
      <c r="BS1268" s="129"/>
      <c r="BT1268" s="129"/>
      <c r="BU1268" s="129"/>
      <c r="BV1268" s="129"/>
      <c r="BW1268" s="129"/>
      <c r="BX1268" s="129"/>
      <c r="BY1268" s="129"/>
      <c r="BZ1268" s="129"/>
      <c r="CA1268" s="129"/>
      <c r="CB1268" s="129"/>
      <c r="CC1268" s="129"/>
      <c r="CD1268" s="129"/>
      <c r="CE1268" s="129"/>
      <c r="CF1268" s="129"/>
      <c r="CG1268" s="129"/>
      <c r="CH1268" s="129"/>
      <c r="CI1268" s="129"/>
      <c r="CJ1268" s="129"/>
      <c r="CK1268" s="129"/>
      <c r="CL1268" s="129"/>
      <c r="CM1268" s="129"/>
      <c r="CN1268" s="129"/>
      <c r="CO1268" s="129"/>
      <c r="CP1268" s="129"/>
      <c r="CQ1268" s="129"/>
      <c r="CR1268" s="129"/>
      <c r="CS1268" s="129"/>
      <c r="CT1268" s="129"/>
      <c r="CU1268" s="129"/>
      <c r="CV1268" s="129"/>
      <c r="CW1268" s="129"/>
      <c r="CX1268" s="129"/>
      <c r="CY1268" s="129"/>
      <c r="CZ1268" s="129"/>
      <c r="DA1268" s="129"/>
      <c r="DB1268" s="129"/>
      <c r="DC1268" s="129"/>
      <c r="DD1268" s="129"/>
      <c r="DE1268" s="129"/>
      <c r="DF1268" s="129"/>
      <c r="DG1268" s="129"/>
      <c r="DH1268" s="129"/>
      <c r="DI1268" s="129"/>
      <c r="DJ1268" s="129"/>
      <c r="DK1268" s="129"/>
      <c r="DL1268" s="129"/>
      <c r="DM1268" s="129"/>
      <c r="DN1268" s="129"/>
      <c r="DO1268" s="129"/>
      <c r="DP1268" s="129"/>
      <c r="DQ1268" s="129"/>
      <c r="DR1268" s="129"/>
      <c r="DS1268" s="129"/>
      <c r="DT1268" s="129"/>
      <c r="DU1268" s="129"/>
      <c r="DV1268" s="129"/>
      <c r="DW1268" s="129"/>
      <c r="DX1268" s="129"/>
      <c r="DY1268" s="129"/>
      <c r="DZ1268" s="129"/>
      <c r="EA1268" s="129"/>
      <c r="EB1268" s="129"/>
      <c r="EC1268" s="129"/>
      <c r="ED1268" s="129"/>
      <c r="EE1268" s="129"/>
      <c r="EF1268" s="129"/>
      <c r="EG1268" s="129"/>
      <c r="EH1268" s="129"/>
      <c r="EI1268" s="129"/>
      <c r="EJ1268" s="129"/>
      <c r="EK1268" s="129"/>
      <c r="EL1268" s="129"/>
      <c r="EM1268" s="129"/>
      <c r="EN1268" s="129"/>
      <c r="EO1268" s="129"/>
      <c r="EP1268" s="129"/>
      <c r="EQ1268" s="129"/>
      <c r="ER1268" s="129"/>
      <c r="ES1268" s="129"/>
      <c r="ET1268" s="129"/>
      <c r="EU1268" s="129"/>
      <c r="EV1268" s="129"/>
      <c r="EW1268" s="129"/>
    </row>
    <row r="1269" spans="1:153" ht="21.75" customHeight="1">
      <c r="A1269" s="129"/>
      <c r="B1269" s="129"/>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29"/>
      <c r="AL1269" s="129"/>
      <c r="AM1269" s="129"/>
      <c r="AN1269" s="129"/>
      <c r="AO1269" s="129"/>
      <c r="AP1269" s="129"/>
      <c r="AQ1269" s="129"/>
      <c r="AR1269" s="129"/>
      <c r="AS1269" s="129"/>
      <c r="AT1269" s="129"/>
      <c r="AU1269" s="129"/>
      <c r="AV1269" s="129"/>
      <c r="AW1269" s="129"/>
      <c r="AX1269" s="129"/>
      <c r="AY1269" s="129"/>
      <c r="AZ1269" s="129"/>
      <c r="BA1269" s="129"/>
      <c r="BB1269" s="129"/>
      <c r="BC1269" s="129"/>
      <c r="BD1269" s="129"/>
      <c r="BE1269" s="129"/>
      <c r="BF1269" s="129"/>
      <c r="BG1269" s="129"/>
      <c r="BH1269" s="129"/>
      <c r="BI1269" s="129"/>
      <c r="BJ1269" s="129"/>
      <c r="BK1269" s="129"/>
      <c r="BL1269" s="129"/>
      <c r="BM1269" s="160"/>
      <c r="BN1269" s="129"/>
      <c r="BO1269" s="129"/>
      <c r="BP1269" s="129"/>
      <c r="BQ1269" s="129"/>
      <c r="BR1269" s="129"/>
      <c r="BS1269" s="129"/>
      <c r="BT1269" s="129"/>
      <c r="BU1269" s="129"/>
      <c r="BV1269" s="129"/>
      <c r="BW1269" s="129"/>
      <c r="BX1269" s="129"/>
      <c r="BY1269" s="129"/>
      <c r="BZ1269" s="129"/>
      <c r="CA1269" s="129"/>
      <c r="CB1269" s="129"/>
      <c r="CC1269" s="129"/>
      <c r="CD1269" s="129"/>
      <c r="CE1269" s="129"/>
      <c r="CF1269" s="129"/>
      <c r="CG1269" s="129"/>
      <c r="CH1269" s="129"/>
      <c r="CI1269" s="129"/>
      <c r="CJ1269" s="129"/>
      <c r="CK1269" s="129"/>
      <c r="CL1269" s="129"/>
      <c r="CM1269" s="129"/>
      <c r="CN1269" s="129"/>
      <c r="CO1269" s="129"/>
      <c r="CP1269" s="129"/>
      <c r="CQ1269" s="129"/>
      <c r="CR1269" s="129"/>
      <c r="CS1269" s="129"/>
      <c r="CT1269" s="129"/>
      <c r="CU1269" s="129"/>
      <c r="CV1269" s="129"/>
      <c r="CW1269" s="129"/>
      <c r="CX1269" s="129"/>
      <c r="CY1269" s="129"/>
      <c r="CZ1269" s="129"/>
      <c r="DA1269" s="129"/>
      <c r="DB1269" s="129"/>
      <c r="DC1269" s="129"/>
      <c r="DD1269" s="129"/>
      <c r="DE1269" s="129"/>
      <c r="DF1269" s="129"/>
      <c r="DG1269" s="129"/>
      <c r="DH1269" s="129"/>
      <c r="DI1269" s="129"/>
      <c r="DJ1269" s="129"/>
      <c r="DK1269" s="129"/>
      <c r="DL1269" s="129"/>
      <c r="DM1269" s="129"/>
      <c r="DN1269" s="129"/>
      <c r="DO1269" s="129"/>
      <c r="DP1269" s="129"/>
      <c r="DQ1269" s="129"/>
      <c r="DR1269" s="129"/>
      <c r="DS1269" s="129"/>
      <c r="DT1269" s="129"/>
      <c r="DU1269" s="129"/>
      <c r="DV1269" s="129"/>
      <c r="DW1269" s="129"/>
      <c r="DX1269" s="129"/>
      <c r="DY1269" s="129"/>
      <c r="DZ1269" s="129"/>
      <c r="EA1269" s="129"/>
      <c r="EB1269" s="129"/>
      <c r="EC1269" s="129"/>
      <c r="ED1269" s="129"/>
      <c r="EE1269" s="129"/>
      <c r="EF1269" s="129"/>
      <c r="EG1269" s="129"/>
      <c r="EH1269" s="129"/>
      <c r="EI1269" s="129"/>
      <c r="EJ1269" s="129"/>
      <c r="EK1269" s="129"/>
      <c r="EL1269" s="129"/>
      <c r="EM1269" s="129"/>
      <c r="EN1269" s="129"/>
      <c r="EO1269" s="129"/>
      <c r="EP1269" s="129"/>
      <c r="EQ1269" s="129"/>
      <c r="ER1269" s="129"/>
      <c r="ES1269" s="129"/>
      <c r="ET1269" s="129"/>
      <c r="EU1269" s="129"/>
      <c r="EV1269" s="129"/>
      <c r="EW1269" s="129"/>
    </row>
    <row r="1270" spans="1:153" ht="21.75" customHeight="1">
      <c r="A1270" s="129"/>
      <c r="B1270" s="129"/>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29"/>
      <c r="AL1270" s="129"/>
      <c r="AM1270" s="129"/>
      <c r="AN1270" s="129"/>
      <c r="AO1270" s="129"/>
      <c r="AP1270" s="129"/>
      <c r="AQ1270" s="129"/>
      <c r="AR1270" s="129"/>
      <c r="AS1270" s="129"/>
      <c r="AT1270" s="129"/>
      <c r="AU1270" s="129"/>
      <c r="AV1270" s="129"/>
      <c r="AW1270" s="129"/>
      <c r="AX1270" s="129"/>
      <c r="AY1270" s="129"/>
      <c r="AZ1270" s="129"/>
      <c r="BA1270" s="129"/>
      <c r="BB1270" s="129"/>
      <c r="BC1270" s="129"/>
      <c r="BD1270" s="129"/>
      <c r="BE1270" s="129"/>
      <c r="BF1270" s="129"/>
      <c r="BG1270" s="129"/>
      <c r="BH1270" s="129"/>
      <c r="BI1270" s="129"/>
      <c r="BJ1270" s="129"/>
      <c r="BK1270" s="129"/>
      <c r="BL1270" s="129"/>
      <c r="BM1270" s="160"/>
      <c r="BN1270" s="129"/>
      <c r="BO1270" s="129"/>
      <c r="BP1270" s="129"/>
      <c r="BQ1270" s="129"/>
      <c r="BR1270" s="129"/>
      <c r="BS1270" s="129"/>
      <c r="BT1270" s="129"/>
      <c r="BU1270" s="129"/>
      <c r="BV1270" s="129"/>
      <c r="BW1270" s="129"/>
      <c r="BX1270" s="129"/>
      <c r="BY1270" s="129"/>
      <c r="BZ1270" s="129"/>
      <c r="CA1270" s="129"/>
      <c r="CB1270" s="129"/>
      <c r="CC1270" s="129"/>
      <c r="CD1270" s="129"/>
      <c r="CE1270" s="129"/>
      <c r="CF1270" s="129"/>
      <c r="CG1270" s="129"/>
      <c r="CH1270" s="129"/>
      <c r="CI1270" s="129"/>
      <c r="CJ1270" s="129"/>
      <c r="CK1270" s="129"/>
      <c r="CL1270" s="129"/>
      <c r="CM1270" s="129"/>
      <c r="CN1270" s="129"/>
      <c r="CO1270" s="129"/>
      <c r="CP1270" s="129"/>
      <c r="CQ1270" s="129"/>
      <c r="CR1270" s="129"/>
      <c r="CS1270" s="129"/>
      <c r="CT1270" s="129"/>
      <c r="CU1270" s="129"/>
      <c r="CV1270" s="129"/>
      <c r="CW1270" s="129"/>
      <c r="CX1270" s="129"/>
      <c r="CY1270" s="129"/>
      <c r="CZ1270" s="129"/>
      <c r="DA1270" s="129"/>
      <c r="DB1270" s="129"/>
      <c r="DC1270" s="129"/>
      <c r="DD1270" s="129"/>
      <c r="DE1270" s="129"/>
      <c r="DF1270" s="129"/>
      <c r="DG1270" s="129"/>
      <c r="DH1270" s="129"/>
      <c r="DI1270" s="129"/>
      <c r="DJ1270" s="129"/>
      <c r="DK1270" s="129"/>
      <c r="DL1270" s="129"/>
      <c r="DM1270" s="129"/>
      <c r="DN1270" s="129"/>
      <c r="DO1270" s="129"/>
      <c r="DP1270" s="129"/>
      <c r="DQ1270" s="129"/>
      <c r="DR1270" s="129"/>
      <c r="DS1270" s="129"/>
      <c r="DT1270" s="129"/>
      <c r="DU1270" s="129"/>
      <c r="DV1270" s="129"/>
      <c r="DW1270" s="129"/>
      <c r="DX1270" s="129"/>
      <c r="DY1270" s="129"/>
      <c r="DZ1270" s="129"/>
      <c r="EA1270" s="129"/>
      <c r="EB1270" s="129"/>
      <c r="EC1270" s="129"/>
      <c r="ED1270" s="129"/>
      <c r="EE1270" s="129"/>
      <c r="EF1270" s="129"/>
      <c r="EG1270" s="129"/>
      <c r="EH1270" s="129"/>
      <c r="EI1270" s="129"/>
      <c r="EJ1270" s="129"/>
      <c r="EK1270" s="129"/>
      <c r="EL1270" s="129"/>
      <c r="EM1270" s="129"/>
      <c r="EN1270" s="129"/>
      <c r="EO1270" s="129"/>
      <c r="EP1270" s="129"/>
      <c r="EQ1270" s="129"/>
      <c r="ER1270" s="129"/>
      <c r="ES1270" s="129"/>
      <c r="ET1270" s="129"/>
      <c r="EU1270" s="129"/>
      <c r="EV1270" s="129"/>
      <c r="EW1270" s="129"/>
    </row>
    <row r="1271" spans="1:153" ht="21.75" customHeight="1">
      <c r="A1271" s="129"/>
      <c r="B1271" s="129"/>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29"/>
      <c r="AL1271" s="129"/>
      <c r="AM1271" s="129"/>
      <c r="AN1271" s="129"/>
      <c r="AO1271" s="129"/>
      <c r="AP1271" s="129"/>
      <c r="AQ1271" s="129"/>
      <c r="AR1271" s="129"/>
      <c r="AS1271" s="129"/>
      <c r="AT1271" s="129"/>
      <c r="AU1271" s="129"/>
      <c r="AV1271" s="129"/>
      <c r="AW1271" s="129"/>
      <c r="AX1271" s="129"/>
      <c r="AY1271" s="129"/>
      <c r="AZ1271" s="129"/>
      <c r="BA1271" s="129"/>
      <c r="BB1271" s="129"/>
      <c r="BC1271" s="129"/>
      <c r="BD1271" s="129"/>
      <c r="BE1271" s="129"/>
      <c r="BF1271" s="129"/>
      <c r="BG1271" s="129"/>
      <c r="BH1271" s="129"/>
      <c r="BI1271" s="129"/>
      <c r="BJ1271" s="129"/>
      <c r="BK1271" s="129"/>
      <c r="BL1271" s="129"/>
      <c r="BM1271" s="160"/>
      <c r="BN1271" s="129"/>
      <c r="BO1271" s="129"/>
      <c r="BP1271" s="129"/>
      <c r="BQ1271" s="129"/>
      <c r="BR1271" s="129"/>
      <c r="BS1271" s="129"/>
      <c r="BT1271" s="129"/>
      <c r="BU1271" s="129"/>
      <c r="BV1271" s="129"/>
      <c r="BW1271" s="129"/>
      <c r="BX1271" s="129"/>
      <c r="BY1271" s="129"/>
      <c r="BZ1271" s="129"/>
      <c r="CA1271" s="129"/>
      <c r="CB1271" s="129"/>
      <c r="CC1271" s="129"/>
      <c r="CD1271" s="129"/>
      <c r="CE1271" s="129"/>
      <c r="CF1271" s="129"/>
      <c r="CG1271" s="129"/>
      <c r="CH1271" s="129"/>
      <c r="CI1271" s="129"/>
      <c r="CJ1271" s="129"/>
      <c r="CK1271" s="129"/>
      <c r="CL1271" s="129"/>
      <c r="CM1271" s="129"/>
      <c r="CN1271" s="129"/>
      <c r="CO1271" s="129"/>
      <c r="CP1271" s="129"/>
      <c r="CQ1271" s="129"/>
      <c r="CR1271" s="129"/>
      <c r="CS1271" s="129"/>
      <c r="CT1271" s="129"/>
      <c r="CU1271" s="129"/>
      <c r="CV1271" s="129"/>
      <c r="CW1271" s="129"/>
      <c r="CX1271" s="129"/>
      <c r="CY1271" s="129"/>
      <c r="CZ1271" s="129"/>
      <c r="DA1271" s="129"/>
      <c r="DB1271" s="129"/>
      <c r="DC1271" s="129"/>
      <c r="DD1271" s="129"/>
      <c r="DE1271" s="129"/>
      <c r="DF1271" s="129"/>
      <c r="DG1271" s="129"/>
      <c r="DH1271" s="129"/>
      <c r="DI1271" s="129"/>
      <c r="DJ1271" s="129"/>
      <c r="DK1271" s="129"/>
      <c r="DL1271" s="129"/>
      <c r="DM1271" s="129"/>
      <c r="DN1271" s="129"/>
      <c r="DO1271" s="129"/>
      <c r="DP1271" s="129"/>
      <c r="DQ1271" s="129"/>
      <c r="DR1271" s="129"/>
      <c r="DS1271" s="129"/>
      <c r="DT1271" s="129"/>
      <c r="DU1271" s="129"/>
      <c r="DV1271" s="129"/>
      <c r="DW1271" s="129"/>
      <c r="DX1271" s="129"/>
      <c r="DY1271" s="129"/>
      <c r="DZ1271" s="129"/>
      <c r="EA1271" s="129"/>
      <c r="EB1271" s="129"/>
      <c r="EC1271" s="129"/>
      <c r="ED1271" s="129"/>
      <c r="EE1271" s="129"/>
      <c r="EF1271" s="129"/>
      <c r="EG1271" s="129"/>
      <c r="EH1271" s="129"/>
      <c r="EI1271" s="129"/>
      <c r="EJ1271" s="129"/>
      <c r="EK1271" s="129"/>
      <c r="EL1271" s="129"/>
      <c r="EM1271" s="129"/>
      <c r="EN1271" s="129"/>
      <c r="EO1271" s="129"/>
      <c r="EP1271" s="129"/>
      <c r="EQ1271" s="129"/>
      <c r="ER1271" s="129"/>
      <c r="ES1271" s="129"/>
      <c r="ET1271" s="129"/>
      <c r="EU1271" s="129"/>
      <c r="EV1271" s="129"/>
      <c r="EW1271" s="129"/>
    </row>
    <row r="1272" spans="1:153" ht="21.75" customHeight="1">
      <c r="A1272" s="129"/>
      <c r="B1272" s="129"/>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29"/>
      <c r="AL1272" s="129"/>
      <c r="AM1272" s="129"/>
      <c r="AN1272" s="129"/>
      <c r="AO1272" s="129"/>
      <c r="AP1272" s="129"/>
      <c r="AQ1272" s="129"/>
      <c r="AR1272" s="129"/>
      <c r="AS1272" s="129"/>
      <c r="AT1272" s="129"/>
      <c r="AU1272" s="129"/>
      <c r="AV1272" s="129"/>
      <c r="AW1272" s="129"/>
      <c r="AX1272" s="129"/>
      <c r="AY1272" s="129"/>
      <c r="AZ1272" s="129"/>
      <c r="BA1272" s="129"/>
      <c r="BB1272" s="129"/>
      <c r="BC1272" s="129"/>
      <c r="BD1272" s="129"/>
      <c r="BE1272" s="129"/>
      <c r="BF1272" s="129"/>
      <c r="BG1272" s="129"/>
      <c r="BH1272" s="129"/>
      <c r="BI1272" s="129"/>
      <c r="BJ1272" s="129"/>
      <c r="BK1272" s="129"/>
      <c r="BL1272" s="129"/>
      <c r="BM1272" s="160"/>
      <c r="BN1272" s="129"/>
      <c r="BO1272" s="129"/>
      <c r="BP1272" s="129"/>
      <c r="BQ1272" s="129"/>
      <c r="BR1272" s="129"/>
      <c r="BS1272" s="129"/>
      <c r="BT1272" s="129"/>
      <c r="BU1272" s="129"/>
      <c r="BV1272" s="129"/>
      <c r="BW1272" s="129"/>
      <c r="BX1272" s="129"/>
      <c r="BY1272" s="129"/>
      <c r="BZ1272" s="129"/>
      <c r="CA1272" s="129"/>
      <c r="CB1272" s="129"/>
      <c r="CC1272" s="129"/>
      <c r="CD1272" s="129"/>
      <c r="CE1272" s="129"/>
      <c r="CF1272" s="129"/>
      <c r="CG1272" s="129"/>
      <c r="CH1272" s="129"/>
      <c r="CI1272" s="129"/>
      <c r="CJ1272" s="129"/>
      <c r="CK1272" s="129"/>
      <c r="CL1272" s="129"/>
      <c r="CM1272" s="129"/>
      <c r="CN1272" s="129"/>
      <c r="CO1272" s="129"/>
      <c r="CP1272" s="129"/>
      <c r="CQ1272" s="129"/>
      <c r="CR1272" s="129"/>
      <c r="CS1272" s="129"/>
      <c r="CT1272" s="129"/>
      <c r="CU1272" s="129"/>
      <c r="CV1272" s="129"/>
      <c r="CW1272" s="129"/>
      <c r="CX1272" s="129"/>
      <c r="CY1272" s="129"/>
      <c r="CZ1272" s="129"/>
      <c r="DA1272" s="129"/>
      <c r="DB1272" s="129"/>
      <c r="DC1272" s="129"/>
      <c r="DD1272" s="129"/>
      <c r="DE1272" s="129"/>
      <c r="DF1272" s="129"/>
      <c r="DG1272" s="129"/>
      <c r="DH1272" s="129"/>
      <c r="DI1272" s="129"/>
      <c r="DJ1272" s="129"/>
      <c r="DK1272" s="129"/>
      <c r="DL1272" s="129"/>
      <c r="DM1272" s="129"/>
      <c r="DN1272" s="129"/>
      <c r="DO1272" s="129"/>
      <c r="DP1272" s="129"/>
      <c r="DQ1272" s="129"/>
      <c r="DR1272" s="129"/>
      <c r="DS1272" s="129"/>
      <c r="DT1272" s="129"/>
      <c r="DU1272" s="129"/>
      <c r="DV1272" s="129"/>
      <c r="DW1272" s="129"/>
      <c r="DX1272" s="129"/>
      <c r="DY1272" s="129"/>
      <c r="DZ1272" s="129"/>
      <c r="EA1272" s="129"/>
      <c r="EB1272" s="129"/>
      <c r="EC1272" s="129"/>
      <c r="ED1272" s="129"/>
      <c r="EE1272" s="129"/>
      <c r="EF1272" s="129"/>
      <c r="EG1272" s="129"/>
      <c r="EH1272" s="129"/>
      <c r="EI1272" s="129"/>
      <c r="EJ1272" s="129"/>
      <c r="EK1272" s="129"/>
      <c r="EL1272" s="129"/>
      <c r="EM1272" s="129"/>
      <c r="EN1272" s="129"/>
      <c r="EO1272" s="129"/>
      <c r="EP1272" s="129"/>
      <c r="EQ1272" s="129"/>
      <c r="ER1272" s="129"/>
      <c r="ES1272" s="129"/>
      <c r="ET1272" s="129"/>
      <c r="EU1272" s="129"/>
      <c r="EV1272" s="129"/>
      <c r="EW1272" s="129"/>
    </row>
    <row r="1273" spans="1:153" ht="21.75" customHeight="1">
      <c r="A1273" s="129"/>
      <c r="B1273" s="129"/>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29"/>
      <c r="AL1273" s="129"/>
      <c r="AM1273" s="129"/>
      <c r="AN1273" s="129"/>
      <c r="AO1273" s="129"/>
      <c r="AP1273" s="129"/>
      <c r="AQ1273" s="129"/>
      <c r="AR1273" s="129"/>
      <c r="AS1273" s="129"/>
      <c r="AT1273" s="129"/>
      <c r="AU1273" s="129"/>
      <c r="AV1273" s="129"/>
      <c r="AW1273" s="129"/>
      <c r="AX1273" s="129"/>
      <c r="AY1273" s="129"/>
      <c r="AZ1273" s="129"/>
      <c r="BA1273" s="129"/>
      <c r="BB1273" s="129"/>
      <c r="BC1273" s="129"/>
      <c r="BD1273" s="129"/>
      <c r="BE1273" s="129"/>
      <c r="BF1273" s="129"/>
      <c r="BG1273" s="129"/>
      <c r="BH1273" s="129"/>
      <c r="BI1273" s="129"/>
      <c r="BJ1273" s="129"/>
      <c r="BK1273" s="129"/>
      <c r="BL1273" s="129"/>
      <c r="BM1273" s="160"/>
      <c r="BN1273" s="129"/>
      <c r="BO1273" s="129"/>
      <c r="BP1273" s="129"/>
      <c r="BQ1273" s="129"/>
      <c r="BR1273" s="129"/>
      <c r="BS1273" s="129"/>
      <c r="BT1273" s="129"/>
      <c r="BU1273" s="129"/>
      <c r="BV1273" s="129"/>
      <c r="BW1273" s="129"/>
      <c r="BX1273" s="129"/>
      <c r="BY1273" s="129"/>
      <c r="BZ1273" s="129"/>
      <c r="CA1273" s="129"/>
      <c r="CB1273" s="129"/>
      <c r="CC1273" s="129"/>
      <c r="CD1273" s="129"/>
      <c r="CE1273" s="129"/>
      <c r="CF1273" s="129"/>
      <c r="CG1273" s="129"/>
      <c r="CH1273" s="129"/>
      <c r="CI1273" s="129"/>
      <c r="CJ1273" s="129"/>
      <c r="CK1273" s="129"/>
      <c r="CL1273" s="129"/>
      <c r="CM1273" s="129"/>
      <c r="CN1273" s="129"/>
      <c r="CO1273" s="129"/>
      <c r="CP1273" s="129"/>
      <c r="CQ1273" s="129"/>
      <c r="CR1273" s="129"/>
      <c r="CS1273" s="129"/>
      <c r="CT1273" s="129"/>
      <c r="CU1273" s="129"/>
      <c r="CV1273" s="129"/>
      <c r="CW1273" s="129"/>
      <c r="CX1273" s="129"/>
      <c r="CY1273" s="129"/>
      <c r="CZ1273" s="129"/>
      <c r="DA1273" s="129"/>
      <c r="DB1273" s="129"/>
      <c r="DC1273" s="129"/>
      <c r="DD1273" s="129"/>
      <c r="DE1273" s="129"/>
      <c r="DF1273" s="129"/>
      <c r="DG1273" s="129"/>
      <c r="DH1273" s="129"/>
      <c r="DI1273" s="129"/>
      <c r="DJ1273" s="129"/>
      <c r="DK1273" s="129"/>
      <c r="DL1273" s="129"/>
      <c r="DM1273" s="129"/>
      <c r="DN1273" s="129"/>
      <c r="DO1273" s="129"/>
      <c r="DP1273" s="129"/>
      <c r="DQ1273" s="129"/>
      <c r="DR1273" s="129"/>
      <c r="DS1273" s="129"/>
      <c r="DT1273" s="129"/>
      <c r="DU1273" s="129"/>
      <c r="DV1273" s="129"/>
      <c r="DW1273" s="129"/>
      <c r="DX1273" s="129"/>
      <c r="DY1273" s="129"/>
      <c r="DZ1273" s="129"/>
      <c r="EA1273" s="129"/>
      <c r="EB1273" s="129"/>
      <c r="EC1273" s="129"/>
      <c r="ED1273" s="129"/>
      <c r="EE1273" s="129"/>
      <c r="EF1273" s="129"/>
      <c r="EG1273" s="129"/>
      <c r="EH1273" s="129"/>
      <c r="EI1273" s="129"/>
      <c r="EJ1273" s="129"/>
      <c r="EK1273" s="129"/>
      <c r="EL1273" s="129"/>
      <c r="EM1273" s="129"/>
      <c r="EN1273" s="129"/>
      <c r="EO1273" s="129"/>
      <c r="EP1273" s="129"/>
      <c r="EQ1273" s="129"/>
      <c r="ER1273" s="129"/>
      <c r="ES1273" s="129"/>
      <c r="ET1273" s="129"/>
      <c r="EU1273" s="129"/>
      <c r="EV1273" s="129"/>
      <c r="EW1273" s="129"/>
    </row>
    <row r="1274" spans="1:153" ht="21.75" customHeight="1">
      <c r="A1274" s="129"/>
      <c r="B1274" s="129"/>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29"/>
      <c r="AL1274" s="129"/>
      <c r="AM1274" s="129"/>
      <c r="AN1274" s="129"/>
      <c r="AO1274" s="129"/>
      <c r="AP1274" s="129"/>
      <c r="AQ1274" s="129"/>
      <c r="AR1274" s="129"/>
      <c r="AS1274" s="129"/>
      <c r="AT1274" s="129"/>
      <c r="AU1274" s="129"/>
      <c r="AV1274" s="129"/>
      <c r="AW1274" s="129"/>
      <c r="AX1274" s="129"/>
      <c r="AY1274" s="129"/>
      <c r="AZ1274" s="129"/>
      <c r="BA1274" s="129"/>
      <c r="BB1274" s="129"/>
      <c r="BC1274" s="129"/>
      <c r="BD1274" s="129"/>
      <c r="BE1274" s="129"/>
      <c r="BF1274" s="129"/>
      <c r="BG1274" s="129"/>
      <c r="BH1274" s="129"/>
      <c r="BI1274" s="129"/>
      <c r="BJ1274" s="129"/>
      <c r="BK1274" s="129"/>
      <c r="BL1274" s="129"/>
      <c r="BM1274" s="160"/>
      <c r="BN1274" s="129"/>
      <c r="BO1274" s="129"/>
      <c r="BP1274" s="129"/>
      <c r="BQ1274" s="129"/>
      <c r="BR1274" s="129"/>
      <c r="BS1274" s="129"/>
      <c r="BT1274" s="129"/>
      <c r="BU1274" s="129"/>
      <c r="BV1274" s="129"/>
      <c r="BW1274" s="129"/>
      <c r="BX1274" s="129"/>
      <c r="BY1274" s="129"/>
      <c r="BZ1274" s="129"/>
      <c r="CA1274" s="129"/>
      <c r="CB1274" s="129"/>
      <c r="CC1274" s="129"/>
      <c r="CD1274" s="129"/>
      <c r="CE1274" s="129"/>
      <c r="CF1274" s="129"/>
      <c r="CG1274" s="129"/>
      <c r="CH1274" s="129"/>
      <c r="CI1274" s="129"/>
      <c r="CJ1274" s="129"/>
      <c r="CK1274" s="129"/>
      <c r="CL1274" s="129"/>
      <c r="CM1274" s="129"/>
      <c r="CN1274" s="129"/>
      <c r="CO1274" s="129"/>
      <c r="CP1274" s="129"/>
      <c r="CQ1274" s="129"/>
      <c r="CR1274" s="129"/>
      <c r="CS1274" s="129"/>
      <c r="CT1274" s="129"/>
      <c r="CU1274" s="129"/>
      <c r="CV1274" s="129"/>
      <c r="CW1274" s="129"/>
      <c r="CX1274" s="129"/>
      <c r="CY1274" s="129"/>
      <c r="CZ1274" s="129"/>
      <c r="DA1274" s="129"/>
      <c r="DB1274" s="129"/>
      <c r="DC1274" s="129"/>
      <c r="DD1274" s="129"/>
      <c r="DE1274" s="129"/>
      <c r="DF1274" s="129"/>
      <c r="DG1274" s="129"/>
      <c r="DH1274" s="129"/>
      <c r="DI1274" s="129"/>
      <c r="DJ1274" s="129"/>
      <c r="DK1274" s="129"/>
      <c r="DL1274" s="129"/>
      <c r="DM1274" s="129"/>
      <c r="DN1274" s="129"/>
      <c r="DO1274" s="129"/>
      <c r="DP1274" s="129"/>
      <c r="DQ1274" s="129"/>
      <c r="DR1274" s="129"/>
      <c r="DS1274" s="129"/>
      <c r="DT1274" s="129"/>
      <c r="DU1274" s="129"/>
      <c r="DV1274" s="129"/>
      <c r="DW1274" s="129"/>
      <c r="DX1274" s="129"/>
      <c r="DY1274" s="129"/>
      <c r="DZ1274" s="129"/>
      <c r="EA1274" s="129"/>
      <c r="EB1274" s="129"/>
      <c r="EC1274" s="129"/>
      <c r="ED1274" s="129"/>
      <c r="EE1274" s="129"/>
      <c r="EF1274" s="129"/>
      <c r="EG1274" s="129"/>
      <c r="EH1274" s="129"/>
      <c r="EI1274" s="129"/>
      <c r="EJ1274" s="129"/>
      <c r="EK1274" s="129"/>
      <c r="EL1274" s="129"/>
      <c r="EM1274" s="129"/>
      <c r="EN1274" s="129"/>
      <c r="EO1274" s="129"/>
      <c r="EP1274" s="129"/>
      <c r="EQ1274" s="129"/>
      <c r="ER1274" s="129"/>
      <c r="ES1274" s="129"/>
      <c r="ET1274" s="129"/>
      <c r="EU1274" s="129"/>
      <c r="EV1274" s="129"/>
      <c r="EW1274" s="129"/>
    </row>
    <row r="1275" spans="1:153" ht="21.75" customHeight="1">
      <c r="A1275" s="129"/>
      <c r="B1275" s="129"/>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29"/>
      <c r="AL1275" s="129"/>
      <c r="AM1275" s="129"/>
      <c r="AN1275" s="129"/>
      <c r="AO1275" s="129"/>
      <c r="AP1275" s="129"/>
      <c r="AQ1275" s="129"/>
      <c r="AR1275" s="129"/>
      <c r="AS1275" s="129"/>
      <c r="AT1275" s="129"/>
      <c r="AU1275" s="129"/>
      <c r="AV1275" s="129"/>
      <c r="AW1275" s="129"/>
      <c r="AX1275" s="129"/>
      <c r="AY1275" s="129"/>
      <c r="AZ1275" s="129"/>
      <c r="BA1275" s="129"/>
      <c r="BB1275" s="129"/>
      <c r="BC1275" s="129"/>
      <c r="BD1275" s="129"/>
      <c r="BE1275" s="129"/>
      <c r="BF1275" s="129"/>
      <c r="BG1275" s="129"/>
      <c r="BH1275" s="129"/>
      <c r="BI1275" s="129"/>
      <c r="BJ1275" s="129"/>
      <c r="BK1275" s="129"/>
      <c r="BL1275" s="129"/>
      <c r="BM1275" s="160"/>
      <c r="BN1275" s="129"/>
      <c r="BO1275" s="129"/>
      <c r="BP1275" s="129"/>
      <c r="BQ1275" s="129"/>
      <c r="BR1275" s="129"/>
      <c r="BS1275" s="129"/>
      <c r="BT1275" s="129"/>
      <c r="BU1275" s="129"/>
      <c r="BV1275" s="129"/>
      <c r="BW1275" s="129"/>
      <c r="BX1275" s="129"/>
      <c r="BY1275" s="129"/>
      <c r="BZ1275" s="129"/>
      <c r="CA1275" s="129"/>
      <c r="CB1275" s="129"/>
      <c r="CC1275" s="129"/>
      <c r="CD1275" s="129"/>
      <c r="CE1275" s="129"/>
      <c r="CF1275" s="129"/>
      <c r="CG1275" s="129"/>
      <c r="CH1275" s="129"/>
      <c r="CI1275" s="129"/>
      <c r="CJ1275" s="129"/>
      <c r="CK1275" s="129"/>
      <c r="CL1275" s="129"/>
      <c r="CM1275" s="129"/>
      <c r="CN1275" s="129"/>
      <c r="CO1275" s="129"/>
      <c r="CP1275" s="129"/>
      <c r="CQ1275" s="129"/>
      <c r="CR1275" s="129"/>
      <c r="CS1275" s="129"/>
      <c r="CT1275" s="129"/>
      <c r="CU1275" s="129"/>
      <c r="CV1275" s="129"/>
      <c r="CW1275" s="129"/>
      <c r="CX1275" s="129"/>
      <c r="CY1275" s="129"/>
      <c r="CZ1275" s="129"/>
      <c r="DA1275" s="129"/>
      <c r="DB1275" s="129"/>
      <c r="DC1275" s="129"/>
      <c r="DD1275" s="129"/>
      <c r="DE1275" s="129"/>
      <c r="DF1275" s="129"/>
      <c r="DG1275" s="129"/>
      <c r="DH1275" s="129"/>
      <c r="DI1275" s="129"/>
      <c r="DJ1275" s="129"/>
      <c r="DK1275" s="129"/>
      <c r="DL1275" s="129"/>
      <c r="DM1275" s="129"/>
      <c r="DN1275" s="129"/>
      <c r="DO1275" s="129"/>
      <c r="DP1275" s="129"/>
      <c r="DQ1275" s="129"/>
      <c r="DR1275" s="129"/>
      <c r="DS1275" s="129"/>
      <c r="DT1275" s="129"/>
      <c r="DU1275" s="129"/>
      <c r="DV1275" s="129"/>
      <c r="DW1275" s="129"/>
      <c r="DX1275" s="129"/>
      <c r="DY1275" s="129"/>
      <c r="DZ1275" s="129"/>
      <c r="EA1275" s="129"/>
      <c r="EB1275" s="129"/>
      <c r="EC1275" s="129"/>
      <c r="ED1275" s="129"/>
      <c r="EE1275" s="129"/>
      <c r="EF1275" s="129"/>
      <c r="EG1275" s="129"/>
      <c r="EH1275" s="129"/>
      <c r="EI1275" s="129"/>
      <c r="EJ1275" s="129"/>
      <c r="EK1275" s="129"/>
      <c r="EL1275" s="129"/>
      <c r="EM1275" s="129"/>
      <c r="EN1275" s="129"/>
      <c r="EO1275" s="129"/>
      <c r="EP1275" s="129"/>
      <c r="EQ1275" s="129"/>
      <c r="ER1275" s="129"/>
      <c r="ES1275" s="129"/>
      <c r="ET1275" s="129"/>
      <c r="EU1275" s="129"/>
      <c r="EV1275" s="129"/>
      <c r="EW1275" s="129"/>
    </row>
    <row r="1276" spans="1:153" ht="21.75" customHeight="1">
      <c r="A1276" s="129"/>
      <c r="B1276" s="129"/>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29"/>
      <c r="AL1276" s="129"/>
      <c r="AM1276" s="129"/>
      <c r="AN1276" s="129"/>
      <c r="AO1276" s="129"/>
      <c r="AP1276" s="129"/>
      <c r="AQ1276" s="129"/>
      <c r="AR1276" s="129"/>
      <c r="AS1276" s="129"/>
      <c r="AT1276" s="129"/>
      <c r="AU1276" s="129"/>
      <c r="AV1276" s="129"/>
      <c r="AW1276" s="129"/>
      <c r="AX1276" s="129"/>
      <c r="AY1276" s="129"/>
      <c r="AZ1276" s="129"/>
      <c r="BA1276" s="129"/>
      <c r="BB1276" s="129"/>
      <c r="BC1276" s="129"/>
      <c r="BD1276" s="129"/>
      <c r="BE1276" s="129"/>
      <c r="BF1276" s="129"/>
      <c r="BG1276" s="129"/>
      <c r="BH1276" s="129"/>
      <c r="BI1276" s="129"/>
      <c r="BJ1276" s="129"/>
      <c r="BK1276" s="129"/>
      <c r="BL1276" s="129"/>
      <c r="BM1276" s="160"/>
      <c r="BN1276" s="129"/>
      <c r="BO1276" s="129"/>
      <c r="BP1276" s="129"/>
      <c r="BQ1276" s="129"/>
      <c r="BR1276" s="129"/>
      <c r="BS1276" s="129"/>
      <c r="BT1276" s="129"/>
      <c r="BU1276" s="129"/>
      <c r="BV1276" s="129"/>
      <c r="BW1276" s="129"/>
      <c r="BX1276" s="129"/>
      <c r="BY1276" s="129"/>
      <c r="BZ1276" s="129"/>
      <c r="CA1276" s="129"/>
      <c r="CB1276" s="129"/>
      <c r="CC1276" s="129"/>
      <c r="CD1276" s="129"/>
      <c r="CE1276" s="129"/>
      <c r="CF1276" s="129"/>
      <c r="CG1276" s="129"/>
      <c r="CH1276" s="129"/>
      <c r="CI1276" s="129"/>
      <c r="CJ1276" s="129"/>
      <c r="CK1276" s="129"/>
      <c r="CL1276" s="129"/>
      <c r="CM1276" s="129"/>
      <c r="CN1276" s="129"/>
      <c r="CO1276" s="129"/>
      <c r="CP1276" s="129"/>
      <c r="CQ1276" s="129"/>
      <c r="CR1276" s="129"/>
      <c r="CS1276" s="129"/>
      <c r="CT1276" s="129"/>
      <c r="CU1276" s="129"/>
      <c r="CV1276" s="129"/>
      <c r="CW1276" s="129"/>
      <c r="CX1276" s="129"/>
      <c r="CY1276" s="129"/>
      <c r="CZ1276" s="129"/>
      <c r="DA1276" s="129"/>
      <c r="DB1276" s="129"/>
      <c r="DC1276" s="129"/>
      <c r="DD1276" s="129"/>
      <c r="DE1276" s="129"/>
      <c r="DF1276" s="129"/>
      <c r="DG1276" s="129"/>
      <c r="DH1276" s="129"/>
      <c r="DI1276" s="129"/>
      <c r="DJ1276" s="129"/>
      <c r="DK1276" s="129"/>
      <c r="DL1276" s="129"/>
      <c r="DM1276" s="129"/>
      <c r="DN1276" s="129"/>
      <c r="DO1276" s="129"/>
      <c r="DP1276" s="129"/>
      <c r="DQ1276" s="129"/>
      <c r="DR1276" s="129"/>
      <c r="DS1276" s="129"/>
      <c r="DT1276" s="129"/>
      <c r="DU1276" s="129"/>
      <c r="DV1276" s="129"/>
      <c r="DW1276" s="129"/>
      <c r="DX1276" s="129"/>
      <c r="DY1276" s="129"/>
      <c r="DZ1276" s="129"/>
      <c r="EA1276" s="129"/>
      <c r="EB1276" s="129"/>
      <c r="EC1276" s="129"/>
      <c r="ED1276" s="129"/>
      <c r="EE1276" s="129"/>
      <c r="EF1276" s="129"/>
      <c r="EG1276" s="129"/>
      <c r="EH1276" s="129"/>
      <c r="EI1276" s="129"/>
      <c r="EJ1276" s="129"/>
      <c r="EK1276" s="129"/>
      <c r="EL1276" s="129"/>
      <c r="EM1276" s="129"/>
      <c r="EN1276" s="129"/>
      <c r="EO1276" s="129"/>
      <c r="EP1276" s="129"/>
      <c r="EQ1276" s="129"/>
      <c r="ER1276" s="129"/>
      <c r="ES1276" s="129"/>
      <c r="ET1276" s="129"/>
      <c r="EU1276" s="129"/>
      <c r="EV1276" s="129"/>
      <c r="EW1276" s="129"/>
    </row>
    <row r="1277" spans="1:153" ht="21.75" customHeight="1">
      <c r="A1277" s="129"/>
      <c r="B1277" s="129"/>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29"/>
      <c r="AL1277" s="129"/>
      <c r="AM1277" s="129"/>
      <c r="AN1277" s="129"/>
      <c r="AO1277" s="129"/>
      <c r="AP1277" s="129"/>
      <c r="AQ1277" s="129"/>
      <c r="AR1277" s="129"/>
      <c r="AS1277" s="129"/>
      <c r="AT1277" s="129"/>
      <c r="AU1277" s="129"/>
      <c r="AV1277" s="129"/>
      <c r="AW1277" s="129"/>
      <c r="AX1277" s="129"/>
      <c r="AY1277" s="129"/>
      <c r="AZ1277" s="129"/>
      <c r="BA1277" s="129"/>
      <c r="BB1277" s="129"/>
      <c r="BC1277" s="129"/>
      <c r="BD1277" s="129"/>
      <c r="BE1277" s="129"/>
      <c r="BF1277" s="129"/>
      <c r="BG1277" s="129"/>
      <c r="BH1277" s="129"/>
      <c r="BI1277" s="129"/>
      <c r="BJ1277" s="129"/>
      <c r="BK1277" s="129"/>
      <c r="BL1277" s="129"/>
      <c r="BM1277" s="160"/>
      <c r="BN1277" s="129"/>
      <c r="BO1277" s="129"/>
      <c r="BP1277" s="129"/>
      <c r="BQ1277" s="129"/>
      <c r="BR1277" s="129"/>
      <c r="BS1277" s="129"/>
      <c r="BT1277" s="129"/>
      <c r="BU1277" s="129"/>
      <c r="BV1277" s="129"/>
      <c r="BW1277" s="129"/>
      <c r="BX1277" s="129"/>
      <c r="BY1277" s="129"/>
      <c r="BZ1277" s="129"/>
      <c r="CA1277" s="129"/>
      <c r="CB1277" s="129"/>
      <c r="CC1277" s="129"/>
      <c r="CD1277" s="129"/>
      <c r="CE1277" s="129"/>
      <c r="CF1277" s="129"/>
      <c r="CG1277" s="129"/>
      <c r="CH1277" s="129"/>
      <c r="CI1277" s="129"/>
      <c r="CJ1277" s="129"/>
      <c r="CK1277" s="129"/>
      <c r="CL1277" s="129"/>
      <c r="CM1277" s="129"/>
      <c r="CN1277" s="129"/>
      <c r="CO1277" s="129"/>
      <c r="CP1277" s="129"/>
      <c r="CQ1277" s="129"/>
      <c r="CR1277" s="129"/>
      <c r="CS1277" s="129"/>
      <c r="CT1277" s="129"/>
      <c r="CU1277" s="129"/>
      <c r="CV1277" s="129"/>
      <c r="CW1277" s="129"/>
      <c r="CX1277" s="129"/>
      <c r="CY1277" s="129"/>
      <c r="CZ1277" s="129"/>
      <c r="DA1277" s="129"/>
      <c r="DB1277" s="129"/>
      <c r="DC1277" s="129"/>
      <c r="DD1277" s="129"/>
      <c r="DE1277" s="129"/>
      <c r="DF1277" s="129"/>
      <c r="DG1277" s="129"/>
      <c r="DH1277" s="129"/>
      <c r="DI1277" s="129"/>
      <c r="DJ1277" s="129"/>
      <c r="DK1277" s="129"/>
      <c r="DL1277" s="129"/>
      <c r="DM1277" s="129"/>
      <c r="DN1277" s="129"/>
      <c r="DO1277" s="129"/>
      <c r="DP1277" s="129"/>
      <c r="DQ1277" s="129"/>
      <c r="DR1277" s="129"/>
      <c r="DS1277" s="129"/>
      <c r="DT1277" s="129"/>
      <c r="DU1277" s="129"/>
      <c r="DV1277" s="129"/>
      <c r="DW1277" s="129"/>
      <c r="DX1277" s="129"/>
      <c r="DY1277" s="129"/>
      <c r="DZ1277" s="129"/>
      <c r="EA1277" s="129"/>
      <c r="EB1277" s="129"/>
      <c r="EC1277" s="129"/>
      <c r="ED1277" s="129"/>
      <c r="EE1277" s="129"/>
      <c r="EF1277" s="129"/>
      <c r="EG1277" s="129"/>
      <c r="EH1277" s="129"/>
      <c r="EI1277" s="129"/>
      <c r="EJ1277" s="129"/>
      <c r="EK1277" s="129"/>
      <c r="EL1277" s="129"/>
      <c r="EM1277" s="129"/>
      <c r="EN1277" s="129"/>
      <c r="EO1277" s="129"/>
      <c r="EP1277" s="129"/>
      <c r="EQ1277" s="129"/>
      <c r="ER1277" s="129"/>
      <c r="ES1277" s="129"/>
      <c r="ET1277" s="129"/>
      <c r="EU1277" s="129"/>
      <c r="EV1277" s="129"/>
      <c r="EW1277" s="129"/>
    </row>
    <row r="1278" spans="1:153" ht="21.75" customHeight="1">
      <c r="A1278" s="129"/>
      <c r="B1278" s="129"/>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29"/>
      <c r="AL1278" s="129"/>
      <c r="AM1278" s="129"/>
      <c r="AN1278" s="129"/>
      <c r="AO1278" s="129"/>
      <c r="AP1278" s="129"/>
      <c r="AQ1278" s="129"/>
      <c r="AR1278" s="129"/>
      <c r="AS1278" s="129"/>
      <c r="AT1278" s="129"/>
      <c r="AU1278" s="129"/>
      <c r="AV1278" s="129"/>
      <c r="AW1278" s="129"/>
      <c r="AX1278" s="129"/>
      <c r="AY1278" s="129"/>
      <c r="AZ1278" s="129"/>
      <c r="BA1278" s="129"/>
      <c r="BB1278" s="129"/>
      <c r="BC1278" s="129"/>
      <c r="BD1278" s="129"/>
      <c r="BE1278" s="129"/>
      <c r="BF1278" s="129"/>
      <c r="BG1278" s="129"/>
      <c r="BH1278" s="129"/>
      <c r="BI1278" s="129"/>
      <c r="BJ1278" s="129"/>
      <c r="BK1278" s="129"/>
      <c r="BL1278" s="129"/>
      <c r="BM1278" s="160"/>
      <c r="BN1278" s="129"/>
      <c r="BO1278" s="129"/>
      <c r="BP1278" s="129"/>
      <c r="BQ1278" s="129"/>
      <c r="BR1278" s="129"/>
      <c r="BS1278" s="129"/>
      <c r="BT1278" s="129"/>
      <c r="BU1278" s="129"/>
      <c r="BV1278" s="129"/>
      <c r="BW1278" s="129"/>
      <c r="BX1278" s="129"/>
      <c r="BY1278" s="129"/>
      <c r="BZ1278" s="129"/>
      <c r="CA1278" s="129"/>
      <c r="CB1278" s="129"/>
      <c r="CC1278" s="129"/>
      <c r="CD1278" s="129"/>
      <c r="CE1278" s="129"/>
      <c r="CF1278" s="129"/>
      <c r="CG1278" s="129"/>
      <c r="CH1278" s="129"/>
      <c r="CI1278" s="129"/>
      <c r="CJ1278" s="129"/>
      <c r="CK1278" s="129"/>
      <c r="CL1278" s="129"/>
      <c r="CM1278" s="129"/>
      <c r="CN1278" s="129"/>
      <c r="CO1278" s="129"/>
      <c r="CP1278" s="129"/>
      <c r="CQ1278" s="129"/>
      <c r="CR1278" s="129"/>
      <c r="CS1278" s="129"/>
      <c r="CT1278" s="129"/>
      <c r="CU1278" s="129"/>
      <c r="CV1278" s="129"/>
      <c r="CW1278" s="129"/>
      <c r="CX1278" s="129"/>
      <c r="CY1278" s="129"/>
      <c r="CZ1278" s="129"/>
      <c r="DA1278" s="129"/>
      <c r="DB1278" s="129"/>
      <c r="DC1278" s="129"/>
      <c r="DD1278" s="129"/>
      <c r="DE1278" s="129"/>
      <c r="DF1278" s="129"/>
      <c r="DG1278" s="129"/>
      <c r="DH1278" s="129"/>
      <c r="DI1278" s="129"/>
      <c r="DJ1278" s="129"/>
      <c r="DK1278" s="129"/>
      <c r="DL1278" s="129"/>
      <c r="DM1278" s="129"/>
      <c r="DN1278" s="129"/>
      <c r="DO1278" s="129"/>
      <c r="DP1278" s="129"/>
      <c r="DQ1278" s="129"/>
      <c r="DR1278" s="129"/>
      <c r="DS1278" s="129"/>
      <c r="DT1278" s="129"/>
      <c r="DU1278" s="129"/>
      <c r="DV1278" s="129"/>
      <c r="DW1278" s="129"/>
      <c r="DX1278" s="129"/>
      <c r="DY1278" s="129"/>
      <c r="DZ1278" s="129"/>
      <c r="EA1278" s="129"/>
      <c r="EB1278" s="129"/>
      <c r="EC1278" s="129"/>
      <c r="ED1278" s="129"/>
      <c r="EE1278" s="129"/>
      <c r="EF1278" s="129"/>
      <c r="EG1278" s="129"/>
      <c r="EH1278" s="129"/>
      <c r="EI1278" s="129"/>
      <c r="EJ1278" s="129"/>
      <c r="EK1278" s="129"/>
      <c r="EL1278" s="129"/>
      <c r="EM1278" s="129"/>
      <c r="EN1278" s="129"/>
      <c r="EO1278" s="129"/>
      <c r="EP1278" s="129"/>
      <c r="EQ1278" s="129"/>
      <c r="ER1278" s="129"/>
      <c r="ES1278" s="129"/>
      <c r="ET1278" s="129"/>
      <c r="EU1278" s="129"/>
      <c r="EV1278" s="129"/>
      <c r="EW1278" s="129"/>
    </row>
    <row r="1279" spans="1:153" ht="21.75" customHeight="1">
      <c r="A1279" s="129"/>
      <c r="B1279" s="129"/>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29"/>
      <c r="AL1279" s="129"/>
      <c r="AM1279" s="129"/>
      <c r="AN1279" s="129"/>
      <c r="AO1279" s="129"/>
      <c r="AP1279" s="129"/>
      <c r="AQ1279" s="129"/>
      <c r="AR1279" s="129"/>
      <c r="AS1279" s="129"/>
      <c r="AT1279" s="129"/>
      <c r="AU1279" s="129"/>
      <c r="AV1279" s="129"/>
      <c r="AW1279" s="129"/>
      <c r="AX1279" s="129"/>
      <c r="AY1279" s="129"/>
      <c r="AZ1279" s="129"/>
      <c r="BA1279" s="129"/>
      <c r="BB1279" s="129"/>
      <c r="BC1279" s="129"/>
      <c r="BD1279" s="129"/>
      <c r="BE1279" s="129"/>
      <c r="BF1279" s="129"/>
      <c r="BG1279" s="129"/>
      <c r="BH1279" s="129"/>
      <c r="BI1279" s="129"/>
      <c r="BJ1279" s="129"/>
      <c r="BK1279" s="129"/>
      <c r="BL1279" s="129"/>
      <c r="BM1279" s="160"/>
      <c r="BN1279" s="129"/>
      <c r="BO1279" s="129"/>
      <c r="BP1279" s="129"/>
      <c r="BQ1279" s="129"/>
      <c r="BR1279" s="129"/>
      <c r="BS1279" s="129"/>
      <c r="BT1279" s="129"/>
      <c r="BU1279" s="129"/>
      <c r="BV1279" s="129"/>
      <c r="BW1279" s="129"/>
      <c r="BX1279" s="129"/>
      <c r="BY1279" s="129"/>
      <c r="BZ1279" s="129"/>
      <c r="CA1279" s="129"/>
      <c r="CB1279" s="129"/>
      <c r="CC1279" s="129"/>
      <c r="CD1279" s="129"/>
      <c r="CE1279" s="129"/>
      <c r="CF1279" s="129"/>
      <c r="CG1279" s="129"/>
      <c r="CH1279" s="129"/>
      <c r="CI1279" s="129"/>
      <c r="CJ1279" s="129"/>
      <c r="CK1279" s="129"/>
      <c r="CL1279" s="129"/>
      <c r="CM1279" s="129"/>
      <c r="CN1279" s="129"/>
      <c r="CO1279" s="129"/>
      <c r="CP1279" s="129"/>
      <c r="CQ1279" s="129"/>
      <c r="CR1279" s="129"/>
      <c r="CS1279" s="129"/>
      <c r="CT1279" s="129"/>
      <c r="CU1279" s="129"/>
      <c r="CV1279" s="129"/>
      <c r="CW1279" s="129"/>
      <c r="CX1279" s="129"/>
      <c r="CY1279" s="129"/>
      <c r="CZ1279" s="129"/>
      <c r="DA1279" s="129"/>
      <c r="DB1279" s="129"/>
      <c r="DC1279" s="129"/>
      <c r="DD1279" s="129"/>
      <c r="DE1279" s="129"/>
      <c r="DF1279" s="129"/>
      <c r="DG1279" s="129"/>
      <c r="DH1279" s="129"/>
      <c r="DI1279" s="129"/>
      <c r="DJ1279" s="129"/>
      <c r="DK1279" s="129"/>
      <c r="DL1279" s="129"/>
      <c r="DM1279" s="129"/>
      <c r="DN1279" s="129"/>
      <c r="DO1279" s="129"/>
      <c r="DP1279" s="129"/>
      <c r="DQ1279" s="129"/>
      <c r="DR1279" s="129"/>
      <c r="DS1279" s="129"/>
      <c r="DT1279" s="129"/>
      <c r="DU1279" s="129"/>
      <c r="DV1279" s="129"/>
      <c r="DW1279" s="129"/>
      <c r="DX1279" s="129"/>
      <c r="DY1279" s="129"/>
      <c r="DZ1279" s="129"/>
      <c r="EA1279" s="129"/>
      <c r="EB1279" s="129"/>
      <c r="EC1279" s="129"/>
      <c r="ED1279" s="129"/>
      <c r="EE1279" s="129"/>
      <c r="EF1279" s="129"/>
      <c r="EG1279" s="129"/>
      <c r="EH1279" s="129"/>
      <c r="EI1279" s="129"/>
      <c r="EJ1279" s="129"/>
      <c r="EK1279" s="129"/>
      <c r="EL1279" s="129"/>
      <c r="EM1279" s="129"/>
      <c r="EN1279" s="129"/>
      <c r="EO1279" s="129"/>
      <c r="EP1279" s="129"/>
      <c r="EQ1279" s="129"/>
      <c r="ER1279" s="129"/>
      <c r="ES1279" s="129"/>
      <c r="ET1279" s="129"/>
      <c r="EU1279" s="129"/>
      <c r="EV1279" s="129"/>
      <c r="EW1279" s="129"/>
    </row>
    <row r="1280" spans="1:153" ht="21.75" customHeight="1">
      <c r="A1280" s="129"/>
      <c r="B1280" s="129"/>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29"/>
      <c r="AL1280" s="129"/>
      <c r="AM1280" s="129"/>
      <c r="AN1280" s="129"/>
      <c r="AO1280" s="129"/>
      <c r="AP1280" s="129"/>
      <c r="AQ1280" s="129"/>
      <c r="AR1280" s="129"/>
      <c r="AS1280" s="129"/>
      <c r="AT1280" s="129"/>
      <c r="AU1280" s="129"/>
      <c r="AV1280" s="129"/>
      <c r="AW1280" s="129"/>
      <c r="AX1280" s="129"/>
      <c r="AY1280" s="129"/>
      <c r="AZ1280" s="129"/>
      <c r="BA1280" s="129"/>
      <c r="BB1280" s="129"/>
      <c r="BC1280" s="129"/>
      <c r="BD1280" s="129"/>
      <c r="BE1280" s="129"/>
      <c r="BF1280" s="129"/>
      <c r="BG1280" s="129"/>
      <c r="BH1280" s="129"/>
      <c r="BI1280" s="129"/>
      <c r="BJ1280" s="129"/>
      <c r="BK1280" s="129"/>
      <c r="BL1280" s="129"/>
      <c r="BM1280" s="160"/>
      <c r="BN1280" s="129"/>
      <c r="BO1280" s="129"/>
      <c r="BP1280" s="129"/>
      <c r="BQ1280" s="129"/>
      <c r="BR1280" s="129"/>
      <c r="BS1280" s="129"/>
      <c r="BT1280" s="129"/>
      <c r="BU1280" s="129"/>
      <c r="BV1280" s="129"/>
      <c r="BW1280" s="129"/>
      <c r="BX1280" s="129"/>
      <c r="BY1280" s="129"/>
      <c r="BZ1280" s="129"/>
      <c r="CA1280" s="129"/>
      <c r="CB1280" s="129"/>
      <c r="CC1280" s="129"/>
      <c r="CD1280" s="129"/>
      <c r="CE1280" s="129"/>
      <c r="CF1280" s="129"/>
      <c r="CG1280" s="129"/>
      <c r="CH1280" s="129"/>
      <c r="CI1280" s="129"/>
      <c r="CJ1280" s="129"/>
      <c r="CK1280" s="129"/>
      <c r="CL1280" s="129"/>
      <c r="CM1280" s="129"/>
      <c r="CN1280" s="129"/>
      <c r="CO1280" s="129"/>
      <c r="CP1280" s="129"/>
      <c r="CQ1280" s="129"/>
      <c r="CR1280" s="129"/>
      <c r="CS1280" s="129"/>
      <c r="CT1280" s="129"/>
      <c r="CU1280" s="129"/>
      <c r="CV1280" s="129"/>
      <c r="CW1280" s="129"/>
      <c r="CX1280" s="129"/>
      <c r="CY1280" s="129"/>
      <c r="CZ1280" s="129"/>
      <c r="DA1280" s="129"/>
      <c r="DB1280" s="129"/>
      <c r="DC1280" s="129"/>
      <c r="DD1280" s="129"/>
      <c r="DE1280" s="129"/>
      <c r="DF1280" s="129"/>
      <c r="DG1280" s="129"/>
      <c r="DH1280" s="129"/>
      <c r="DI1280" s="129"/>
      <c r="DJ1280" s="129"/>
      <c r="DK1280" s="129"/>
      <c r="DL1280" s="129"/>
      <c r="DM1280" s="129"/>
      <c r="DN1280" s="129"/>
      <c r="DO1280" s="129"/>
      <c r="DP1280" s="129"/>
      <c r="DQ1280" s="129"/>
      <c r="DR1280" s="129"/>
      <c r="DS1280" s="129"/>
      <c r="DT1280" s="129"/>
      <c r="DU1280" s="129"/>
      <c r="DV1280" s="129"/>
      <c r="DW1280" s="129"/>
      <c r="DX1280" s="129"/>
      <c r="DY1280" s="129"/>
      <c r="DZ1280" s="129"/>
      <c r="EA1280" s="129"/>
      <c r="EB1280" s="129"/>
      <c r="EC1280" s="129"/>
      <c r="ED1280" s="129"/>
      <c r="EE1280" s="129"/>
      <c r="EF1280" s="129"/>
      <c r="EG1280" s="129"/>
      <c r="EH1280" s="129"/>
      <c r="EI1280" s="129"/>
      <c r="EJ1280" s="129"/>
      <c r="EK1280" s="129"/>
      <c r="EL1280" s="129"/>
      <c r="EM1280" s="129"/>
      <c r="EN1280" s="129"/>
      <c r="EO1280" s="129"/>
      <c r="EP1280" s="129"/>
      <c r="EQ1280" s="129"/>
      <c r="ER1280" s="129"/>
      <c r="ES1280" s="129"/>
      <c r="ET1280" s="129"/>
      <c r="EU1280" s="129"/>
      <c r="EV1280" s="129"/>
      <c r="EW1280" s="129"/>
    </row>
    <row r="1281" spans="1:153" ht="21.75" customHeight="1">
      <c r="A1281" s="129"/>
      <c r="B1281" s="129"/>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29"/>
      <c r="AL1281" s="129"/>
      <c r="AM1281" s="129"/>
      <c r="AN1281" s="129"/>
      <c r="AO1281" s="129"/>
      <c r="AP1281" s="129"/>
      <c r="AQ1281" s="129"/>
      <c r="AR1281" s="129"/>
      <c r="AS1281" s="129"/>
      <c r="AT1281" s="129"/>
      <c r="AU1281" s="129"/>
      <c r="AV1281" s="129"/>
      <c r="AW1281" s="129"/>
      <c r="AX1281" s="129"/>
      <c r="AY1281" s="129"/>
      <c r="AZ1281" s="129"/>
      <c r="BA1281" s="129"/>
      <c r="BB1281" s="129"/>
      <c r="BC1281" s="129"/>
      <c r="BD1281" s="129"/>
      <c r="BE1281" s="129"/>
      <c r="BF1281" s="129"/>
      <c r="BG1281" s="129"/>
      <c r="BH1281" s="129"/>
      <c r="BI1281" s="129"/>
      <c r="BJ1281" s="129"/>
      <c r="BK1281" s="129"/>
      <c r="BL1281" s="129"/>
      <c r="BM1281" s="160"/>
      <c r="BN1281" s="129"/>
      <c r="BO1281" s="129"/>
      <c r="BP1281" s="129"/>
      <c r="BQ1281" s="129"/>
      <c r="BR1281" s="129"/>
      <c r="BS1281" s="129"/>
      <c r="BT1281" s="129"/>
      <c r="BU1281" s="129"/>
      <c r="BV1281" s="129"/>
      <c r="BW1281" s="129"/>
      <c r="BX1281" s="129"/>
      <c r="BY1281" s="129"/>
      <c r="BZ1281" s="129"/>
      <c r="CA1281" s="129"/>
      <c r="CB1281" s="129"/>
      <c r="CC1281" s="129"/>
      <c r="CD1281" s="129"/>
      <c r="CE1281" s="129"/>
      <c r="CF1281" s="129"/>
      <c r="CG1281" s="129"/>
      <c r="CH1281" s="129"/>
      <c r="CI1281" s="129"/>
      <c r="CJ1281" s="129"/>
      <c r="CK1281" s="129"/>
      <c r="CL1281" s="129"/>
      <c r="CM1281" s="129"/>
      <c r="CN1281" s="129"/>
      <c r="CO1281" s="129"/>
      <c r="CP1281" s="129"/>
      <c r="CQ1281" s="129"/>
      <c r="CR1281" s="129"/>
      <c r="CS1281" s="129"/>
      <c r="CT1281" s="129"/>
      <c r="CU1281" s="129"/>
      <c r="CV1281" s="129"/>
      <c r="CW1281" s="129"/>
      <c r="CX1281" s="129"/>
      <c r="CY1281" s="129"/>
      <c r="CZ1281" s="129"/>
      <c r="DA1281" s="129"/>
      <c r="DB1281" s="129"/>
      <c r="DC1281" s="129"/>
      <c r="DD1281" s="129"/>
      <c r="DE1281" s="129"/>
      <c r="DF1281" s="129"/>
      <c r="DG1281" s="129"/>
      <c r="DH1281" s="129"/>
      <c r="DI1281" s="129"/>
      <c r="DJ1281" s="129"/>
      <c r="DK1281" s="129"/>
      <c r="DL1281" s="129"/>
      <c r="DM1281" s="129"/>
      <c r="DN1281" s="129"/>
      <c r="DO1281" s="129"/>
      <c r="DP1281" s="129"/>
      <c r="DQ1281" s="129"/>
      <c r="DR1281" s="129"/>
      <c r="DS1281" s="129"/>
      <c r="DT1281" s="129"/>
      <c r="DU1281" s="129"/>
      <c r="DV1281" s="129"/>
      <c r="DW1281" s="129"/>
      <c r="DX1281" s="129"/>
      <c r="DY1281" s="129"/>
      <c r="DZ1281" s="129"/>
      <c r="EA1281" s="129"/>
      <c r="EB1281" s="129"/>
      <c r="EC1281" s="129"/>
      <c r="ED1281" s="129"/>
      <c r="EE1281" s="129"/>
      <c r="EF1281" s="129"/>
      <c r="EG1281" s="129"/>
      <c r="EH1281" s="129"/>
      <c r="EI1281" s="129"/>
      <c r="EJ1281" s="129"/>
      <c r="EK1281" s="129"/>
      <c r="EL1281" s="129"/>
      <c r="EM1281" s="129"/>
      <c r="EN1281" s="129"/>
      <c r="EO1281" s="129"/>
      <c r="EP1281" s="129"/>
      <c r="EQ1281" s="129"/>
      <c r="ER1281" s="129"/>
      <c r="ES1281" s="129"/>
      <c r="ET1281" s="129"/>
      <c r="EU1281" s="129"/>
      <c r="EV1281" s="129"/>
      <c r="EW1281" s="129"/>
    </row>
    <row r="1282" spans="1:153" ht="21.75" customHeight="1">
      <c r="A1282" s="129"/>
      <c r="B1282" s="129"/>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29"/>
      <c r="AL1282" s="129"/>
      <c r="AM1282" s="129"/>
      <c r="AN1282" s="129"/>
      <c r="AO1282" s="129"/>
      <c r="AP1282" s="129"/>
      <c r="AQ1282" s="129"/>
      <c r="AR1282" s="129"/>
      <c r="AS1282" s="129"/>
      <c r="AT1282" s="129"/>
      <c r="AU1282" s="129"/>
      <c r="AV1282" s="129"/>
      <c r="AW1282" s="129"/>
      <c r="AX1282" s="129"/>
      <c r="AY1282" s="129"/>
      <c r="AZ1282" s="129"/>
      <c r="BA1282" s="129"/>
      <c r="BB1282" s="129"/>
      <c r="BC1282" s="129"/>
      <c r="BD1282" s="129"/>
      <c r="BE1282" s="129"/>
      <c r="BF1282" s="129"/>
      <c r="BG1282" s="129"/>
      <c r="BH1282" s="129"/>
      <c r="BI1282" s="129"/>
      <c r="BJ1282" s="129"/>
      <c r="BK1282" s="129"/>
      <c r="BL1282" s="129"/>
      <c r="BM1282" s="160"/>
      <c r="BN1282" s="129"/>
      <c r="BO1282" s="129"/>
      <c r="BP1282" s="129"/>
      <c r="BQ1282" s="129"/>
      <c r="BR1282" s="129"/>
      <c r="BS1282" s="129"/>
      <c r="BT1282" s="129"/>
      <c r="BU1282" s="129"/>
      <c r="BV1282" s="129"/>
      <c r="BW1282" s="129"/>
      <c r="BX1282" s="129"/>
      <c r="BY1282" s="129"/>
      <c r="BZ1282" s="129"/>
      <c r="CA1282" s="129"/>
      <c r="CB1282" s="129"/>
      <c r="CC1282" s="129"/>
      <c r="CD1282" s="129"/>
      <c r="CE1282" s="129"/>
      <c r="CF1282" s="129"/>
      <c r="CG1282" s="129"/>
      <c r="CH1282" s="129"/>
      <c r="CI1282" s="129"/>
      <c r="CJ1282" s="129"/>
      <c r="CK1282" s="129"/>
      <c r="CL1282" s="129"/>
      <c r="CM1282" s="129"/>
      <c r="CN1282" s="129"/>
      <c r="CO1282" s="129"/>
      <c r="CP1282" s="129"/>
      <c r="CQ1282" s="129"/>
      <c r="CR1282" s="129"/>
      <c r="CS1282" s="129"/>
      <c r="CT1282" s="129"/>
      <c r="CU1282" s="129"/>
      <c r="CV1282" s="129"/>
      <c r="CW1282" s="129"/>
      <c r="CX1282" s="129"/>
      <c r="CY1282" s="129"/>
      <c r="CZ1282" s="129"/>
      <c r="DA1282" s="129"/>
      <c r="DB1282" s="129"/>
      <c r="DC1282" s="129"/>
      <c r="DD1282" s="129"/>
      <c r="DE1282" s="129"/>
      <c r="DF1282" s="129"/>
      <c r="DG1282" s="129"/>
      <c r="DH1282" s="129"/>
      <c r="DI1282" s="129"/>
      <c r="DJ1282" s="129"/>
      <c r="DK1282" s="129"/>
      <c r="DL1282" s="129"/>
      <c r="DM1282" s="129"/>
      <c r="DN1282" s="129"/>
      <c r="DO1282" s="129"/>
      <c r="DP1282" s="129"/>
      <c r="DQ1282" s="129"/>
      <c r="DR1282" s="129"/>
      <c r="DS1282" s="129"/>
      <c r="DT1282" s="129"/>
      <c r="DU1282" s="129"/>
      <c r="DV1282" s="129"/>
      <c r="DW1282" s="129"/>
      <c r="DX1282" s="129"/>
      <c r="DY1282" s="129"/>
      <c r="DZ1282" s="129"/>
      <c r="EA1282" s="129"/>
      <c r="EB1282" s="129"/>
      <c r="EC1282" s="129"/>
      <c r="ED1282" s="129"/>
      <c r="EE1282" s="129"/>
      <c r="EF1282" s="129"/>
      <c r="EG1282" s="129"/>
      <c r="EH1282" s="129"/>
      <c r="EI1282" s="129"/>
      <c r="EJ1282" s="129"/>
      <c r="EK1282" s="129"/>
      <c r="EL1282" s="129"/>
      <c r="EM1282" s="129"/>
      <c r="EN1282" s="129"/>
      <c r="EO1282" s="129"/>
      <c r="EP1282" s="129"/>
      <c r="EQ1282" s="129"/>
      <c r="ER1282" s="129"/>
      <c r="ES1282" s="129"/>
      <c r="ET1282" s="129"/>
      <c r="EU1282" s="129"/>
      <c r="EV1282" s="129"/>
      <c r="EW1282" s="129"/>
    </row>
    <row r="1283" spans="1:153" ht="21.75" customHeight="1">
      <c r="A1283" s="129"/>
      <c r="B1283" s="129"/>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29"/>
      <c r="AL1283" s="129"/>
      <c r="AM1283" s="129"/>
      <c r="AN1283" s="129"/>
      <c r="AO1283" s="129"/>
      <c r="AP1283" s="129"/>
      <c r="AQ1283" s="129"/>
      <c r="AR1283" s="129"/>
      <c r="AS1283" s="129"/>
      <c r="AT1283" s="129"/>
      <c r="AU1283" s="129"/>
      <c r="AV1283" s="129"/>
      <c r="AW1283" s="129"/>
      <c r="AX1283" s="129"/>
      <c r="AY1283" s="129"/>
      <c r="AZ1283" s="129"/>
      <c r="BA1283" s="129"/>
      <c r="BB1283" s="129"/>
      <c r="BC1283" s="129"/>
      <c r="BD1283" s="129"/>
      <c r="BE1283" s="129"/>
      <c r="BF1283" s="129"/>
      <c r="BG1283" s="129"/>
      <c r="BH1283" s="129"/>
      <c r="BI1283" s="129"/>
      <c r="BJ1283" s="129"/>
      <c r="BK1283" s="129"/>
      <c r="BL1283" s="129"/>
      <c r="BM1283" s="160"/>
      <c r="BN1283" s="129"/>
      <c r="BO1283" s="129"/>
      <c r="BP1283" s="129"/>
      <c r="BQ1283" s="129"/>
      <c r="BR1283" s="129"/>
      <c r="BS1283" s="129"/>
      <c r="BT1283" s="129"/>
      <c r="BU1283" s="129"/>
      <c r="BV1283" s="129"/>
      <c r="BW1283" s="129"/>
      <c r="BX1283" s="129"/>
      <c r="BY1283" s="129"/>
      <c r="BZ1283" s="129"/>
      <c r="CA1283" s="129"/>
      <c r="CB1283" s="129"/>
      <c r="CC1283" s="129"/>
      <c r="CD1283" s="129"/>
      <c r="CE1283" s="129"/>
      <c r="CF1283" s="129"/>
      <c r="CG1283" s="129"/>
      <c r="CH1283" s="129"/>
      <c r="CI1283" s="129"/>
      <c r="CJ1283" s="129"/>
      <c r="CK1283" s="129"/>
      <c r="CL1283" s="129"/>
      <c r="CM1283" s="129"/>
      <c r="CN1283" s="129"/>
      <c r="CO1283" s="129"/>
      <c r="CP1283" s="129"/>
      <c r="CQ1283" s="129"/>
      <c r="CR1283" s="129"/>
      <c r="CS1283" s="129"/>
      <c r="CT1283" s="129"/>
      <c r="CU1283" s="129"/>
      <c r="CV1283" s="129"/>
      <c r="CW1283" s="129"/>
      <c r="CX1283" s="129"/>
      <c r="CY1283" s="129"/>
      <c r="CZ1283" s="129"/>
      <c r="DA1283" s="129"/>
      <c r="DB1283" s="129"/>
      <c r="DC1283" s="129"/>
      <c r="DD1283" s="129"/>
      <c r="DE1283" s="129"/>
      <c r="DF1283" s="129"/>
      <c r="DG1283" s="129"/>
      <c r="DH1283" s="129"/>
      <c r="DI1283" s="129"/>
      <c r="DJ1283" s="129"/>
      <c r="DK1283" s="129"/>
      <c r="DL1283" s="129"/>
      <c r="DM1283" s="129"/>
      <c r="DN1283" s="129"/>
      <c r="DO1283" s="129"/>
      <c r="DP1283" s="129"/>
      <c r="DQ1283" s="129"/>
      <c r="DR1283" s="129"/>
      <c r="DS1283" s="129"/>
      <c r="DT1283" s="129"/>
      <c r="DU1283" s="129"/>
      <c r="DV1283" s="129"/>
      <c r="DW1283" s="129"/>
      <c r="DX1283" s="129"/>
      <c r="DY1283" s="129"/>
      <c r="DZ1283" s="129"/>
      <c r="EA1283" s="129"/>
      <c r="EB1283" s="129"/>
      <c r="EC1283" s="129"/>
      <c r="ED1283" s="129"/>
      <c r="EE1283" s="129"/>
      <c r="EF1283" s="129"/>
      <c r="EG1283" s="129"/>
      <c r="EH1283" s="129"/>
      <c r="EI1283" s="129"/>
      <c r="EJ1283" s="129"/>
      <c r="EK1283" s="129"/>
      <c r="EL1283" s="129"/>
      <c r="EM1283" s="129"/>
      <c r="EN1283" s="129"/>
      <c r="EO1283" s="129"/>
      <c r="EP1283" s="129"/>
      <c r="EQ1283" s="129"/>
      <c r="ER1283" s="129"/>
      <c r="ES1283" s="129"/>
      <c r="ET1283" s="129"/>
      <c r="EU1283" s="129"/>
      <c r="EV1283" s="129"/>
      <c r="EW1283" s="129"/>
    </row>
    <row r="1284" spans="1:153" ht="21.75" customHeight="1">
      <c r="A1284" s="129"/>
      <c r="B1284" s="129"/>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29"/>
      <c r="AL1284" s="129"/>
      <c r="AM1284" s="129"/>
      <c r="AN1284" s="129"/>
      <c r="AO1284" s="129"/>
      <c r="AP1284" s="129"/>
      <c r="AQ1284" s="129"/>
      <c r="AR1284" s="129"/>
      <c r="AS1284" s="129"/>
      <c r="AT1284" s="129"/>
      <c r="AU1284" s="129"/>
      <c r="AV1284" s="129"/>
      <c r="AW1284" s="129"/>
      <c r="AX1284" s="129"/>
      <c r="AY1284" s="129"/>
      <c r="AZ1284" s="129"/>
      <c r="BA1284" s="129"/>
      <c r="BB1284" s="129"/>
      <c r="BC1284" s="129"/>
      <c r="BD1284" s="129"/>
      <c r="BE1284" s="129"/>
      <c r="BF1284" s="129"/>
      <c r="BG1284" s="129"/>
      <c r="BH1284" s="129"/>
      <c r="BI1284" s="129"/>
      <c r="BJ1284" s="129"/>
      <c r="BK1284" s="129"/>
      <c r="BL1284" s="129"/>
      <c r="BM1284" s="160"/>
      <c r="BN1284" s="129"/>
      <c r="BO1284" s="129"/>
      <c r="BP1284" s="129"/>
      <c r="BQ1284" s="129"/>
      <c r="BR1284" s="129"/>
      <c r="BS1284" s="129"/>
      <c r="BT1284" s="129"/>
      <c r="BU1284" s="129"/>
      <c r="BV1284" s="129"/>
      <c r="BW1284" s="129"/>
      <c r="BX1284" s="129"/>
      <c r="BY1284" s="129"/>
      <c r="BZ1284" s="129"/>
      <c r="CA1284" s="129"/>
      <c r="CB1284" s="129"/>
      <c r="CC1284" s="129"/>
      <c r="CD1284" s="129"/>
      <c r="CE1284" s="129"/>
      <c r="CF1284" s="129"/>
      <c r="CG1284" s="129"/>
      <c r="CH1284" s="129"/>
      <c r="CI1284" s="129"/>
      <c r="CJ1284" s="129"/>
      <c r="CK1284" s="129"/>
      <c r="CL1284" s="129"/>
      <c r="CM1284" s="129"/>
      <c r="CN1284" s="129"/>
      <c r="CO1284" s="129"/>
      <c r="CP1284" s="129"/>
      <c r="CQ1284" s="129"/>
      <c r="CR1284" s="129"/>
      <c r="CS1284" s="129"/>
      <c r="CT1284" s="129"/>
      <c r="CU1284" s="129"/>
      <c r="CV1284" s="129"/>
      <c r="CW1284" s="129"/>
      <c r="CX1284" s="129"/>
      <c r="CY1284" s="129"/>
      <c r="CZ1284" s="129"/>
      <c r="DA1284" s="129"/>
      <c r="DB1284" s="129"/>
      <c r="DC1284" s="129"/>
      <c r="DD1284" s="129"/>
      <c r="DE1284" s="129"/>
      <c r="DF1284" s="129"/>
      <c r="DG1284" s="129"/>
      <c r="DH1284" s="129"/>
      <c r="DI1284" s="129"/>
      <c r="DJ1284" s="129"/>
      <c r="DK1284" s="129"/>
      <c r="DL1284" s="129"/>
      <c r="DM1284" s="129"/>
      <c r="DN1284" s="129"/>
      <c r="DO1284" s="129"/>
      <c r="DP1284" s="129"/>
      <c r="DQ1284" s="129"/>
      <c r="DR1284" s="129"/>
      <c r="DS1284" s="129"/>
      <c r="DT1284" s="129"/>
      <c r="DU1284" s="129"/>
      <c r="DV1284" s="129"/>
      <c r="DW1284" s="129"/>
      <c r="DX1284" s="129"/>
      <c r="DY1284" s="129"/>
      <c r="DZ1284" s="129"/>
      <c r="EA1284" s="129"/>
      <c r="EB1284" s="129"/>
      <c r="EC1284" s="129"/>
      <c r="ED1284" s="129"/>
      <c r="EE1284" s="129"/>
      <c r="EF1284" s="129"/>
      <c r="EG1284" s="129"/>
      <c r="EH1284" s="129"/>
      <c r="EI1284" s="129"/>
      <c r="EJ1284" s="129"/>
      <c r="EK1284" s="129"/>
      <c r="EL1284" s="129"/>
      <c r="EM1284" s="129"/>
      <c r="EN1284" s="129"/>
      <c r="EO1284" s="129"/>
      <c r="EP1284" s="129"/>
      <c r="EQ1284" s="129"/>
      <c r="ER1284" s="129"/>
      <c r="ES1284" s="129"/>
      <c r="ET1284" s="129"/>
      <c r="EU1284" s="129"/>
      <c r="EV1284" s="129"/>
      <c r="EW1284" s="129"/>
    </row>
    <row r="1285" spans="1:153" ht="21.75" customHeight="1">
      <c r="A1285" s="129"/>
      <c r="B1285" s="129"/>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29"/>
      <c r="AL1285" s="129"/>
      <c r="AM1285" s="129"/>
      <c r="AN1285" s="129"/>
      <c r="AO1285" s="129"/>
      <c r="AP1285" s="129"/>
      <c r="AQ1285" s="129"/>
      <c r="AR1285" s="129"/>
      <c r="AS1285" s="129"/>
      <c r="AT1285" s="129"/>
      <c r="AU1285" s="129"/>
      <c r="AV1285" s="129"/>
      <c r="AW1285" s="129"/>
      <c r="AX1285" s="129"/>
      <c r="AY1285" s="129"/>
      <c r="AZ1285" s="129"/>
      <c r="BA1285" s="129"/>
      <c r="BB1285" s="129"/>
      <c r="BC1285" s="129"/>
      <c r="BD1285" s="129"/>
      <c r="BE1285" s="129"/>
      <c r="BF1285" s="129"/>
      <c r="BG1285" s="129"/>
      <c r="BH1285" s="129"/>
      <c r="BI1285" s="129"/>
      <c r="BJ1285" s="129"/>
      <c r="BK1285" s="129"/>
      <c r="BL1285" s="129"/>
      <c r="BM1285" s="160"/>
      <c r="BN1285" s="129"/>
      <c r="BO1285" s="129"/>
      <c r="BP1285" s="129"/>
      <c r="BQ1285" s="129"/>
      <c r="BR1285" s="129"/>
      <c r="BS1285" s="129"/>
      <c r="BT1285" s="129"/>
      <c r="BU1285" s="129"/>
      <c r="BV1285" s="129"/>
      <c r="BW1285" s="129"/>
      <c r="BX1285" s="129"/>
      <c r="BY1285" s="129"/>
      <c r="BZ1285" s="129"/>
      <c r="CA1285" s="129"/>
      <c r="CB1285" s="129"/>
      <c r="CC1285" s="129"/>
      <c r="CD1285" s="129"/>
      <c r="CE1285" s="129"/>
      <c r="CF1285" s="129"/>
      <c r="CG1285" s="129"/>
      <c r="CH1285" s="129"/>
      <c r="CI1285" s="129"/>
      <c r="CJ1285" s="129"/>
      <c r="CK1285" s="129"/>
      <c r="CL1285" s="129"/>
      <c r="CM1285" s="129"/>
      <c r="CN1285" s="129"/>
      <c r="CO1285" s="129"/>
      <c r="CP1285" s="129"/>
      <c r="CQ1285" s="129"/>
      <c r="CR1285" s="129"/>
      <c r="CS1285" s="129"/>
      <c r="CT1285" s="129"/>
      <c r="CU1285" s="129"/>
      <c r="CV1285" s="129"/>
      <c r="CW1285" s="129"/>
      <c r="CX1285" s="129"/>
      <c r="CY1285" s="129"/>
      <c r="CZ1285" s="129"/>
      <c r="DA1285" s="129"/>
      <c r="DB1285" s="129"/>
      <c r="DC1285" s="129"/>
      <c r="DD1285" s="129"/>
      <c r="DE1285" s="129"/>
      <c r="DF1285" s="129"/>
      <c r="DG1285" s="129"/>
      <c r="DH1285" s="129"/>
      <c r="DI1285" s="129"/>
      <c r="DJ1285" s="129"/>
      <c r="DK1285" s="129"/>
      <c r="DL1285" s="129"/>
      <c r="DM1285" s="129"/>
      <c r="DN1285" s="129"/>
      <c r="DO1285" s="129"/>
      <c r="DP1285" s="129"/>
      <c r="DQ1285" s="129"/>
      <c r="DR1285" s="129"/>
      <c r="DS1285" s="129"/>
      <c r="DT1285" s="129"/>
      <c r="DU1285" s="129"/>
      <c r="DV1285" s="129"/>
      <c r="DW1285" s="129"/>
      <c r="DX1285" s="129"/>
      <c r="DY1285" s="129"/>
      <c r="DZ1285" s="129"/>
      <c r="EA1285" s="129"/>
      <c r="EB1285" s="129"/>
      <c r="EC1285" s="129"/>
      <c r="ED1285" s="129"/>
      <c r="EE1285" s="129"/>
      <c r="EF1285" s="129"/>
      <c r="EG1285" s="129"/>
      <c r="EH1285" s="129"/>
      <c r="EI1285" s="129"/>
      <c r="EJ1285" s="129"/>
      <c r="EK1285" s="129"/>
      <c r="EL1285" s="129"/>
      <c r="EM1285" s="129"/>
      <c r="EN1285" s="129"/>
      <c r="EO1285" s="129"/>
      <c r="EP1285" s="129"/>
      <c r="EQ1285" s="129"/>
      <c r="ER1285" s="129"/>
      <c r="ES1285" s="129"/>
      <c r="ET1285" s="129"/>
      <c r="EU1285" s="129"/>
      <c r="EV1285" s="129"/>
      <c r="EW1285" s="129"/>
    </row>
    <row r="1286" spans="1:153" ht="21.75" customHeight="1">
      <c r="A1286" s="129"/>
      <c r="B1286" s="129"/>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29"/>
      <c r="AL1286" s="129"/>
      <c r="AM1286" s="129"/>
      <c r="AN1286" s="129"/>
      <c r="AO1286" s="129"/>
      <c r="AP1286" s="129"/>
      <c r="AQ1286" s="129"/>
      <c r="AR1286" s="129"/>
      <c r="AS1286" s="129"/>
      <c r="AT1286" s="129"/>
      <c r="AU1286" s="129"/>
      <c r="AV1286" s="129"/>
      <c r="AW1286" s="129"/>
      <c r="AX1286" s="129"/>
      <c r="AY1286" s="129"/>
      <c r="AZ1286" s="129"/>
      <c r="BA1286" s="129"/>
      <c r="BB1286" s="129"/>
      <c r="BC1286" s="129"/>
      <c r="BD1286" s="129"/>
      <c r="BE1286" s="129"/>
      <c r="BF1286" s="129"/>
      <c r="BG1286" s="129"/>
      <c r="BH1286" s="129"/>
      <c r="BI1286" s="129"/>
      <c r="BJ1286" s="129"/>
      <c r="BK1286" s="129"/>
      <c r="BL1286" s="129"/>
      <c r="BM1286" s="160"/>
      <c r="BN1286" s="129"/>
      <c r="BO1286" s="129"/>
      <c r="BP1286" s="129"/>
      <c r="BQ1286" s="129"/>
      <c r="BR1286" s="129"/>
      <c r="BS1286" s="129"/>
      <c r="BT1286" s="129"/>
      <c r="BU1286" s="129"/>
      <c r="BV1286" s="129"/>
      <c r="BW1286" s="129"/>
      <c r="BX1286" s="129"/>
      <c r="BY1286" s="129"/>
      <c r="BZ1286" s="129"/>
      <c r="CA1286" s="129"/>
      <c r="CB1286" s="129"/>
      <c r="CC1286" s="129"/>
      <c r="CD1286" s="129"/>
      <c r="CE1286" s="129"/>
      <c r="CF1286" s="129"/>
      <c r="CG1286" s="129"/>
      <c r="CH1286" s="129"/>
      <c r="CI1286" s="129"/>
      <c r="CJ1286" s="129"/>
      <c r="CK1286" s="129"/>
      <c r="CL1286" s="129"/>
      <c r="CM1286" s="129"/>
      <c r="CN1286" s="129"/>
      <c r="CO1286" s="129"/>
      <c r="CP1286" s="129"/>
      <c r="CQ1286" s="129"/>
      <c r="CR1286" s="129"/>
      <c r="CS1286" s="129"/>
      <c r="CT1286" s="129"/>
      <c r="CU1286" s="129"/>
      <c r="CV1286" s="129"/>
      <c r="CW1286" s="129"/>
      <c r="CX1286" s="129"/>
      <c r="CY1286" s="129"/>
      <c r="CZ1286" s="129"/>
      <c r="DA1286" s="129"/>
      <c r="DB1286" s="129"/>
      <c r="DC1286" s="129"/>
      <c r="DD1286" s="129"/>
      <c r="DE1286" s="129"/>
      <c r="DF1286" s="129"/>
      <c r="DG1286" s="129"/>
      <c r="DH1286" s="129"/>
      <c r="DI1286" s="129"/>
      <c r="DJ1286" s="129"/>
      <c r="DK1286" s="129"/>
      <c r="DL1286" s="129"/>
      <c r="DM1286" s="129"/>
      <c r="DN1286" s="129"/>
      <c r="DO1286" s="129"/>
      <c r="DP1286" s="129"/>
      <c r="DQ1286" s="129"/>
      <c r="DR1286" s="129"/>
      <c r="DS1286" s="129"/>
      <c r="DT1286" s="129"/>
      <c r="DU1286" s="129"/>
      <c r="DV1286" s="129"/>
      <c r="DW1286" s="129"/>
      <c r="DX1286" s="129"/>
      <c r="DY1286" s="129"/>
      <c r="DZ1286" s="129"/>
      <c r="EA1286" s="129"/>
      <c r="EB1286" s="129"/>
      <c r="EC1286" s="129"/>
      <c r="ED1286" s="129"/>
      <c r="EE1286" s="129"/>
      <c r="EF1286" s="129"/>
      <c r="EG1286" s="129"/>
      <c r="EH1286" s="129"/>
      <c r="EI1286" s="129"/>
      <c r="EJ1286" s="129"/>
      <c r="EK1286" s="129"/>
      <c r="EL1286" s="129"/>
      <c r="EM1286" s="129"/>
      <c r="EN1286" s="129"/>
      <c r="EO1286" s="129"/>
      <c r="EP1286" s="129"/>
      <c r="EQ1286" s="129"/>
      <c r="ER1286" s="129"/>
      <c r="ES1286" s="129"/>
      <c r="ET1286" s="129"/>
      <c r="EU1286" s="129"/>
      <c r="EV1286" s="129"/>
      <c r="EW1286" s="129"/>
    </row>
  </sheetData>
  <sheetProtection password="9A2D" sheet="1" objects="1" scenarios="1" formatCells="0" selectLockedCells="1"/>
  <mergeCells count="1462">
    <mergeCell ref="B15:N15"/>
    <mergeCell ref="O15:AG15"/>
    <mergeCell ref="AH15:BJ15"/>
    <mergeCell ref="B16:N16"/>
    <mergeCell ref="O16:V16"/>
    <mergeCell ref="W16:AG16"/>
    <mergeCell ref="AH16:BJ16"/>
    <mergeCell ref="A7:AC7"/>
    <mergeCell ref="AV7:BD7"/>
    <mergeCell ref="BF7:BH7"/>
    <mergeCell ref="BD11:BF11"/>
    <mergeCell ref="A14:F14"/>
    <mergeCell ref="G14:BJ14"/>
    <mergeCell ref="A1:BJ1"/>
    <mergeCell ref="A2:BJ2"/>
    <mergeCell ref="A4:L4"/>
    <mergeCell ref="M4:AA4"/>
    <mergeCell ref="AB4:AG4"/>
    <mergeCell ref="AH4:BJ4"/>
    <mergeCell ref="AF33:AH33"/>
    <mergeCell ref="AJ33:AT33"/>
    <mergeCell ref="AX33:BH33"/>
    <mergeCell ref="AF36:AH36"/>
    <mergeCell ref="AJ36:AT36"/>
    <mergeCell ref="AX36:BH36"/>
    <mergeCell ref="B23:B91"/>
    <mergeCell ref="AF24:AH24"/>
    <mergeCell ref="AJ24:AT24"/>
    <mergeCell ref="AX24:BH24"/>
    <mergeCell ref="AF27:AH27"/>
    <mergeCell ref="AJ27:AT27"/>
    <mergeCell ref="AX27:BH27"/>
    <mergeCell ref="AF30:AH30"/>
    <mergeCell ref="AJ30:AT30"/>
    <mergeCell ref="AX30:BH30"/>
    <mergeCell ref="A18:BJ18"/>
    <mergeCell ref="AF19:AH19"/>
    <mergeCell ref="AI19:AV19"/>
    <mergeCell ref="AW19:BJ19"/>
    <mergeCell ref="A21:AE21"/>
    <mergeCell ref="AF21:AH21"/>
    <mergeCell ref="AJ21:AT21"/>
    <mergeCell ref="AX21:BH21"/>
    <mergeCell ref="AF51:AH51"/>
    <mergeCell ref="AJ51:AT51"/>
    <mergeCell ref="AX51:BH51"/>
    <mergeCell ref="AF54:AH54"/>
    <mergeCell ref="AJ54:AT54"/>
    <mergeCell ref="AX54:BH54"/>
    <mergeCell ref="AF45:AH45"/>
    <mergeCell ref="AJ45:AT45"/>
    <mergeCell ref="AX45:BH45"/>
    <mergeCell ref="AF48:AH48"/>
    <mergeCell ref="AJ48:AT48"/>
    <mergeCell ref="AX48:BH48"/>
    <mergeCell ref="C38:AE40"/>
    <mergeCell ref="AF39:AH39"/>
    <mergeCell ref="AJ39:AT39"/>
    <mergeCell ref="AX39:BH39"/>
    <mergeCell ref="AF42:AH42"/>
    <mergeCell ref="AJ42:AT42"/>
    <mergeCell ref="AX42:BH42"/>
    <mergeCell ref="AF69:AH69"/>
    <mergeCell ref="AJ69:AT69"/>
    <mergeCell ref="AX69:BH69"/>
    <mergeCell ref="AF72:AH72"/>
    <mergeCell ref="AJ72:AT72"/>
    <mergeCell ref="AX72:BH72"/>
    <mergeCell ref="AF63:AH63"/>
    <mergeCell ref="AJ63:AT63"/>
    <mergeCell ref="AX63:BH63"/>
    <mergeCell ref="AF66:AH66"/>
    <mergeCell ref="AJ66:AT66"/>
    <mergeCell ref="AX66:BH66"/>
    <mergeCell ref="AF57:AH57"/>
    <mergeCell ref="AJ57:AT57"/>
    <mergeCell ref="AX57:BH57"/>
    <mergeCell ref="AF60:AH60"/>
    <mergeCell ref="AJ60:AT60"/>
    <mergeCell ref="AX60:BH60"/>
    <mergeCell ref="AF87:AH87"/>
    <mergeCell ref="AJ87:AT87"/>
    <mergeCell ref="AX87:BH87"/>
    <mergeCell ref="AF90:AH90"/>
    <mergeCell ref="AJ90:AT90"/>
    <mergeCell ref="AX90:BH90"/>
    <mergeCell ref="AF81:AH81"/>
    <mergeCell ref="AJ81:AT81"/>
    <mergeCell ref="AX81:BH81"/>
    <mergeCell ref="AF84:AH84"/>
    <mergeCell ref="AJ84:AT84"/>
    <mergeCell ref="AX84:BH84"/>
    <mergeCell ref="AF75:AH75"/>
    <mergeCell ref="AJ75:AT75"/>
    <mergeCell ref="AX75:BH75"/>
    <mergeCell ref="AF78:AH78"/>
    <mergeCell ref="AJ78:AT78"/>
    <mergeCell ref="AX78:BH78"/>
    <mergeCell ref="AX99:BH99"/>
    <mergeCell ref="AF102:AH102"/>
    <mergeCell ref="AJ102:AT102"/>
    <mergeCell ref="AX102:BH102"/>
    <mergeCell ref="AF105:AH105"/>
    <mergeCell ref="AJ105:AT105"/>
    <mergeCell ref="AX105:BH105"/>
    <mergeCell ref="A93:BJ93"/>
    <mergeCell ref="AF94:AH94"/>
    <mergeCell ref="AI94:AV94"/>
    <mergeCell ref="AW94:BJ94"/>
    <mergeCell ref="B95:B190"/>
    <mergeCell ref="AF96:AH96"/>
    <mergeCell ref="AJ96:AT96"/>
    <mergeCell ref="AX96:BH96"/>
    <mergeCell ref="AF99:AH99"/>
    <mergeCell ref="AJ99:AT99"/>
    <mergeCell ref="AF120:AH120"/>
    <mergeCell ref="AJ120:AT120"/>
    <mergeCell ref="AX120:BH120"/>
    <mergeCell ref="AF123:AH123"/>
    <mergeCell ref="AJ123:AT123"/>
    <mergeCell ref="AX123:BH123"/>
    <mergeCell ref="AF114:AH114"/>
    <mergeCell ref="AJ114:AT114"/>
    <mergeCell ref="AX114:BH114"/>
    <mergeCell ref="AF117:AH117"/>
    <mergeCell ref="AJ117:AT117"/>
    <mergeCell ref="AX117:BH117"/>
    <mergeCell ref="AF108:AH108"/>
    <mergeCell ref="AJ108:AT108"/>
    <mergeCell ref="AX108:BH108"/>
    <mergeCell ref="AF111:AH111"/>
    <mergeCell ref="AJ111:AT111"/>
    <mergeCell ref="AX111:BH111"/>
    <mergeCell ref="AF138:AH138"/>
    <mergeCell ref="AJ138:AT138"/>
    <mergeCell ref="AX138:BH138"/>
    <mergeCell ref="AF141:AH141"/>
    <mergeCell ref="AJ141:AT141"/>
    <mergeCell ref="AX141:BH141"/>
    <mergeCell ref="AF132:AH132"/>
    <mergeCell ref="AJ132:AT132"/>
    <mergeCell ref="AX132:BH132"/>
    <mergeCell ref="C135:AE135"/>
    <mergeCell ref="AF135:AH135"/>
    <mergeCell ref="AJ135:AT135"/>
    <mergeCell ref="AX135:BH135"/>
    <mergeCell ref="AF126:AH126"/>
    <mergeCell ref="AJ126:AT126"/>
    <mergeCell ref="AX126:BH126"/>
    <mergeCell ref="AF129:AH129"/>
    <mergeCell ref="AJ129:AT129"/>
    <mergeCell ref="AX129:BH129"/>
    <mergeCell ref="D155:AE157"/>
    <mergeCell ref="AF156:AH156"/>
    <mergeCell ref="AJ156:AT156"/>
    <mergeCell ref="AX156:BH156"/>
    <mergeCell ref="D158:AE160"/>
    <mergeCell ref="AF159:AH159"/>
    <mergeCell ref="AJ159:AT159"/>
    <mergeCell ref="AX159:BH159"/>
    <mergeCell ref="AF150:AH150"/>
    <mergeCell ref="AJ150:AT150"/>
    <mergeCell ref="AX150:BH150"/>
    <mergeCell ref="AF153:AH153"/>
    <mergeCell ref="AJ153:AT153"/>
    <mergeCell ref="AX153:BH153"/>
    <mergeCell ref="AF144:AH144"/>
    <mergeCell ref="AJ144:AT144"/>
    <mergeCell ref="AX144:BH144"/>
    <mergeCell ref="AF147:AH147"/>
    <mergeCell ref="AJ147:AT147"/>
    <mergeCell ref="AX147:BH147"/>
    <mergeCell ref="D173:AE175"/>
    <mergeCell ref="AF174:AH174"/>
    <mergeCell ref="AJ174:AT174"/>
    <mergeCell ref="AX174:BH174"/>
    <mergeCell ref="D176:AE178"/>
    <mergeCell ref="AF177:AH177"/>
    <mergeCell ref="AJ177:AT177"/>
    <mergeCell ref="AX177:BH177"/>
    <mergeCell ref="D167:AE169"/>
    <mergeCell ref="AF168:AH168"/>
    <mergeCell ref="AJ168:AT168"/>
    <mergeCell ref="AX168:BH168"/>
    <mergeCell ref="AF171:AH171"/>
    <mergeCell ref="AJ171:AT171"/>
    <mergeCell ref="AX171:BH171"/>
    <mergeCell ref="AF162:AH162"/>
    <mergeCell ref="AJ162:AT162"/>
    <mergeCell ref="AX162:BH162"/>
    <mergeCell ref="D164:AE166"/>
    <mergeCell ref="AF165:AH165"/>
    <mergeCell ref="AJ165:AT165"/>
    <mergeCell ref="AX165:BH165"/>
    <mergeCell ref="B191:B196"/>
    <mergeCell ref="AF192:AH192"/>
    <mergeCell ref="AJ192:AT192"/>
    <mergeCell ref="AX192:BH192"/>
    <mergeCell ref="AF195:AH195"/>
    <mergeCell ref="AJ195:AT195"/>
    <mergeCell ref="AX195:BH195"/>
    <mergeCell ref="D185:AE187"/>
    <mergeCell ref="AF186:AH186"/>
    <mergeCell ref="AJ186:AT186"/>
    <mergeCell ref="AX186:BH186"/>
    <mergeCell ref="AF189:AH189"/>
    <mergeCell ref="AJ189:AT189"/>
    <mergeCell ref="AX189:BH189"/>
    <mergeCell ref="AF180:AH180"/>
    <mergeCell ref="AJ180:AT180"/>
    <mergeCell ref="AX180:BH180"/>
    <mergeCell ref="D182:AE184"/>
    <mergeCell ref="AF183:AH183"/>
    <mergeCell ref="AJ183:AT183"/>
    <mergeCell ref="AX183:BH183"/>
    <mergeCell ref="AF213:AH213"/>
    <mergeCell ref="AJ213:AT213"/>
    <mergeCell ref="AX213:BH213"/>
    <mergeCell ref="AF216:AH216"/>
    <mergeCell ref="AJ216:AT216"/>
    <mergeCell ref="AX216:BH216"/>
    <mergeCell ref="AX204:BH204"/>
    <mergeCell ref="AF207:AH207"/>
    <mergeCell ref="AJ207:AT207"/>
    <mergeCell ref="AX207:BH207"/>
    <mergeCell ref="AF210:AH210"/>
    <mergeCell ref="AJ210:AT210"/>
    <mergeCell ref="AX210:BH210"/>
    <mergeCell ref="A198:BJ198"/>
    <mergeCell ref="AF199:AH199"/>
    <mergeCell ref="AI199:AV199"/>
    <mergeCell ref="AW199:BJ199"/>
    <mergeCell ref="B200:B307"/>
    <mergeCell ref="AF201:AH201"/>
    <mergeCell ref="AJ201:AT201"/>
    <mergeCell ref="AX201:BH201"/>
    <mergeCell ref="AF204:AH204"/>
    <mergeCell ref="AJ204:AT204"/>
    <mergeCell ref="AF231:AH231"/>
    <mergeCell ref="AJ231:AT231"/>
    <mergeCell ref="AX231:BH231"/>
    <mergeCell ref="AF234:AH234"/>
    <mergeCell ref="AJ234:AT234"/>
    <mergeCell ref="AX234:BH234"/>
    <mergeCell ref="AF225:AH225"/>
    <mergeCell ref="AJ225:AT225"/>
    <mergeCell ref="AX225:BH225"/>
    <mergeCell ref="AF228:AH228"/>
    <mergeCell ref="AJ228:AT228"/>
    <mergeCell ref="AX228:BH228"/>
    <mergeCell ref="AF219:AH219"/>
    <mergeCell ref="AJ219:AT219"/>
    <mergeCell ref="AX219:BH219"/>
    <mergeCell ref="AF222:AH222"/>
    <mergeCell ref="AJ222:AT222"/>
    <mergeCell ref="AX222:BH222"/>
    <mergeCell ref="AF249:AH249"/>
    <mergeCell ref="AJ249:AT249"/>
    <mergeCell ref="AX249:BH249"/>
    <mergeCell ref="AF252:AH252"/>
    <mergeCell ref="AJ252:AT252"/>
    <mergeCell ref="AX252:BH252"/>
    <mergeCell ref="AF243:AH243"/>
    <mergeCell ref="AJ243:AT243"/>
    <mergeCell ref="AX243:BH243"/>
    <mergeCell ref="AF246:AH246"/>
    <mergeCell ref="AJ246:AT246"/>
    <mergeCell ref="AX246:BH246"/>
    <mergeCell ref="AF237:AH237"/>
    <mergeCell ref="AJ237:AT237"/>
    <mergeCell ref="AX237:BH237"/>
    <mergeCell ref="AF240:AH240"/>
    <mergeCell ref="AJ240:AT240"/>
    <mergeCell ref="AX240:BH240"/>
    <mergeCell ref="AF267:AH267"/>
    <mergeCell ref="AJ267:AT267"/>
    <mergeCell ref="AX267:BH267"/>
    <mergeCell ref="AF270:AH270"/>
    <mergeCell ref="AJ270:AT270"/>
    <mergeCell ref="AX270:BH270"/>
    <mergeCell ref="AF261:AH261"/>
    <mergeCell ref="AJ261:AT261"/>
    <mergeCell ref="AX261:BH261"/>
    <mergeCell ref="AF264:AH264"/>
    <mergeCell ref="AJ264:AT264"/>
    <mergeCell ref="AX264:BH264"/>
    <mergeCell ref="AF255:AH255"/>
    <mergeCell ref="AJ255:AT255"/>
    <mergeCell ref="AX255:BH255"/>
    <mergeCell ref="AF258:AH258"/>
    <mergeCell ref="AJ258:AT258"/>
    <mergeCell ref="AX258:BH258"/>
    <mergeCell ref="AF285:AH285"/>
    <mergeCell ref="AJ285:AT285"/>
    <mergeCell ref="AX285:BH285"/>
    <mergeCell ref="AF288:AH288"/>
    <mergeCell ref="AJ288:AT288"/>
    <mergeCell ref="AX288:BH288"/>
    <mergeCell ref="AF279:AH279"/>
    <mergeCell ref="AJ279:AT279"/>
    <mergeCell ref="AX279:BH279"/>
    <mergeCell ref="AF282:AH282"/>
    <mergeCell ref="AJ282:AT282"/>
    <mergeCell ref="AX282:BH282"/>
    <mergeCell ref="D272:AE274"/>
    <mergeCell ref="AF273:AH273"/>
    <mergeCell ref="AJ273:AT273"/>
    <mergeCell ref="AX273:BH273"/>
    <mergeCell ref="D275:AE277"/>
    <mergeCell ref="AF276:AH276"/>
    <mergeCell ref="AJ276:AT276"/>
    <mergeCell ref="AX276:BH276"/>
    <mergeCell ref="AF303:AH303"/>
    <mergeCell ref="AJ303:AT303"/>
    <mergeCell ref="AX303:BH303"/>
    <mergeCell ref="AF306:AH306"/>
    <mergeCell ref="AJ306:AT306"/>
    <mergeCell ref="AX306:BH306"/>
    <mergeCell ref="AF297:AH297"/>
    <mergeCell ref="AJ297:AT297"/>
    <mergeCell ref="AX297:BH297"/>
    <mergeCell ref="AF300:AH300"/>
    <mergeCell ref="AJ300:AT300"/>
    <mergeCell ref="AX300:BH300"/>
    <mergeCell ref="AF291:AH291"/>
    <mergeCell ref="AJ291:AT291"/>
    <mergeCell ref="AX291:BH291"/>
    <mergeCell ref="AF294:AH294"/>
    <mergeCell ref="AJ294:AT294"/>
    <mergeCell ref="AX294:BH294"/>
    <mergeCell ref="AX315:BH315"/>
    <mergeCell ref="AF318:AH318"/>
    <mergeCell ref="AJ318:AT318"/>
    <mergeCell ref="AX318:BH318"/>
    <mergeCell ref="D320:AE322"/>
    <mergeCell ref="AF321:AH321"/>
    <mergeCell ref="AJ321:AT321"/>
    <mergeCell ref="AX321:BH321"/>
    <mergeCell ref="A309:BJ309"/>
    <mergeCell ref="AF310:AH310"/>
    <mergeCell ref="AI310:AV310"/>
    <mergeCell ref="AW310:BJ310"/>
    <mergeCell ref="B311:B379"/>
    <mergeCell ref="AF312:AH312"/>
    <mergeCell ref="AJ312:AT312"/>
    <mergeCell ref="AX312:BH312"/>
    <mergeCell ref="AF315:AH315"/>
    <mergeCell ref="AJ315:AT315"/>
    <mergeCell ref="AF336:AH336"/>
    <mergeCell ref="AJ336:AT336"/>
    <mergeCell ref="AX336:BH336"/>
    <mergeCell ref="AF339:AH339"/>
    <mergeCell ref="AJ339:AT339"/>
    <mergeCell ref="AX339:BH339"/>
    <mergeCell ref="D329:AE331"/>
    <mergeCell ref="AF330:AH330"/>
    <mergeCell ref="AJ330:AT330"/>
    <mergeCell ref="AX330:BH330"/>
    <mergeCell ref="D332:AE334"/>
    <mergeCell ref="AF333:AH333"/>
    <mergeCell ref="AJ333:AT333"/>
    <mergeCell ref="AX333:BH333"/>
    <mergeCell ref="D323:AE325"/>
    <mergeCell ref="AF324:AH324"/>
    <mergeCell ref="AJ324:AT324"/>
    <mergeCell ref="AX324:BH324"/>
    <mergeCell ref="AF327:AH327"/>
    <mergeCell ref="AJ327:AT327"/>
    <mergeCell ref="AX327:BH327"/>
    <mergeCell ref="AF354:AH354"/>
    <mergeCell ref="AJ354:AT354"/>
    <mergeCell ref="AX354:BH354"/>
    <mergeCell ref="AF357:AH357"/>
    <mergeCell ref="AJ357:AT357"/>
    <mergeCell ref="AX357:BH357"/>
    <mergeCell ref="AF348:AH348"/>
    <mergeCell ref="AJ348:AT348"/>
    <mergeCell ref="AX348:BH348"/>
    <mergeCell ref="C350:AE352"/>
    <mergeCell ref="AF351:AH351"/>
    <mergeCell ref="AJ351:AT351"/>
    <mergeCell ref="AX351:BH351"/>
    <mergeCell ref="AF342:AH342"/>
    <mergeCell ref="AJ342:AT342"/>
    <mergeCell ref="AX342:BH342"/>
    <mergeCell ref="AF345:AH345"/>
    <mergeCell ref="AJ345:AT345"/>
    <mergeCell ref="AX345:BH345"/>
    <mergeCell ref="AF372:AH372"/>
    <mergeCell ref="AJ372:AT372"/>
    <mergeCell ref="AX372:BH372"/>
    <mergeCell ref="AF375:AH375"/>
    <mergeCell ref="AJ375:AT375"/>
    <mergeCell ref="AX375:BH375"/>
    <mergeCell ref="AF366:AH366"/>
    <mergeCell ref="AJ366:AT366"/>
    <mergeCell ref="AX366:BH366"/>
    <mergeCell ref="AF369:AH369"/>
    <mergeCell ref="AJ369:AT369"/>
    <mergeCell ref="AX369:BH369"/>
    <mergeCell ref="AF360:AH360"/>
    <mergeCell ref="AJ360:AT360"/>
    <mergeCell ref="AX360:BH360"/>
    <mergeCell ref="AF363:AH363"/>
    <mergeCell ref="AJ363:AT363"/>
    <mergeCell ref="AX363:BH363"/>
    <mergeCell ref="AF393:AH393"/>
    <mergeCell ref="AJ393:AT393"/>
    <mergeCell ref="AX393:BH393"/>
    <mergeCell ref="AF396:AH396"/>
    <mergeCell ref="AJ396:AT396"/>
    <mergeCell ref="AX396:BH396"/>
    <mergeCell ref="A387:BJ387"/>
    <mergeCell ref="AF388:AH388"/>
    <mergeCell ref="AI388:AV388"/>
    <mergeCell ref="AW388:BJ388"/>
    <mergeCell ref="A390:AE390"/>
    <mergeCell ref="AF390:AH390"/>
    <mergeCell ref="AJ390:AT390"/>
    <mergeCell ref="AX390:BH390"/>
    <mergeCell ref="AF378:AH378"/>
    <mergeCell ref="AJ378:AT378"/>
    <mergeCell ref="AX378:BH378"/>
    <mergeCell ref="B380:B385"/>
    <mergeCell ref="AF381:AH381"/>
    <mergeCell ref="AJ381:AT381"/>
    <mergeCell ref="AX381:BH381"/>
    <mergeCell ref="AF384:AH384"/>
    <mergeCell ref="AJ384:AT384"/>
    <mergeCell ref="AX384:BH384"/>
    <mergeCell ref="AF411:AH411"/>
    <mergeCell ref="AJ411:AT411"/>
    <mergeCell ref="AX411:BH411"/>
    <mergeCell ref="A414:BJ414"/>
    <mergeCell ref="AF415:AH415"/>
    <mergeCell ref="AI415:AV415"/>
    <mergeCell ref="AW415:BJ415"/>
    <mergeCell ref="AF405:AH405"/>
    <mergeCell ref="AJ405:AT405"/>
    <mergeCell ref="AX405:BH405"/>
    <mergeCell ref="AF408:AH408"/>
    <mergeCell ref="AJ408:AT408"/>
    <mergeCell ref="AX408:BH408"/>
    <mergeCell ref="AF399:AH399"/>
    <mergeCell ref="AJ399:AT399"/>
    <mergeCell ref="AX399:BH399"/>
    <mergeCell ref="AF402:AH402"/>
    <mergeCell ref="AJ402:AT402"/>
    <mergeCell ref="AX402:BH402"/>
    <mergeCell ref="AF429:AH429"/>
    <mergeCell ref="AJ429:AT429"/>
    <mergeCell ref="AX429:BH429"/>
    <mergeCell ref="AF432:AH432"/>
    <mergeCell ref="AJ432:AT432"/>
    <mergeCell ref="AX432:BH432"/>
    <mergeCell ref="AF423:AH423"/>
    <mergeCell ref="AJ423:AT423"/>
    <mergeCell ref="AX423:BH423"/>
    <mergeCell ref="AF426:AH426"/>
    <mergeCell ref="AJ426:AT426"/>
    <mergeCell ref="AX426:BH426"/>
    <mergeCell ref="B416:AE418"/>
    <mergeCell ref="AF417:AH417"/>
    <mergeCell ref="AJ417:AT417"/>
    <mergeCell ref="AX417:BH417"/>
    <mergeCell ref="AF420:AH420"/>
    <mergeCell ref="AJ420:AT420"/>
    <mergeCell ref="AX420:BH420"/>
    <mergeCell ref="AF447:AH447"/>
    <mergeCell ref="AJ447:AT447"/>
    <mergeCell ref="AX447:BH447"/>
    <mergeCell ref="AF450:AH450"/>
    <mergeCell ref="AJ450:AT450"/>
    <mergeCell ref="AX450:BH450"/>
    <mergeCell ref="AF441:AH441"/>
    <mergeCell ref="AJ441:AT441"/>
    <mergeCell ref="AX441:BH441"/>
    <mergeCell ref="AF444:AH444"/>
    <mergeCell ref="AJ444:AT444"/>
    <mergeCell ref="AX444:BH444"/>
    <mergeCell ref="AF435:AH435"/>
    <mergeCell ref="AJ435:AT435"/>
    <mergeCell ref="AX435:BH435"/>
    <mergeCell ref="AF438:AH438"/>
    <mergeCell ref="AJ438:AT438"/>
    <mergeCell ref="AX438:BH438"/>
    <mergeCell ref="AF465:AH465"/>
    <mergeCell ref="AJ465:AT465"/>
    <mergeCell ref="AX465:BH465"/>
    <mergeCell ref="AF468:AH468"/>
    <mergeCell ref="AJ468:AT468"/>
    <mergeCell ref="AX468:BH468"/>
    <mergeCell ref="AF459:AH459"/>
    <mergeCell ref="AJ459:AT459"/>
    <mergeCell ref="AX459:BH459"/>
    <mergeCell ref="AF462:AH462"/>
    <mergeCell ref="AJ462:AT462"/>
    <mergeCell ref="AX462:BH462"/>
    <mergeCell ref="AF453:AH453"/>
    <mergeCell ref="AJ453:AT453"/>
    <mergeCell ref="AX453:BH453"/>
    <mergeCell ref="B455:AE457"/>
    <mergeCell ref="AF456:AH456"/>
    <mergeCell ref="AJ456:AT456"/>
    <mergeCell ref="AX456:BH456"/>
    <mergeCell ref="R483:T483"/>
    <mergeCell ref="V483:AF483"/>
    <mergeCell ref="AJ483:AT483"/>
    <mergeCell ref="AX483:BH483"/>
    <mergeCell ref="R486:T486"/>
    <mergeCell ref="V486:AF486"/>
    <mergeCell ref="AJ486:AT486"/>
    <mergeCell ref="AX486:BH486"/>
    <mergeCell ref="B477:AE477"/>
    <mergeCell ref="AF477:AH477"/>
    <mergeCell ref="AJ477:AT477"/>
    <mergeCell ref="AX477:BH477"/>
    <mergeCell ref="A480:BJ480"/>
    <mergeCell ref="U481:AH481"/>
    <mergeCell ref="AI481:AV481"/>
    <mergeCell ref="AW481:BJ481"/>
    <mergeCell ref="AF471:AH471"/>
    <mergeCell ref="AJ471:AT471"/>
    <mergeCell ref="AX471:BH471"/>
    <mergeCell ref="AF474:AH474"/>
    <mergeCell ref="AJ474:AT474"/>
    <mergeCell ref="AX474:BH474"/>
    <mergeCell ref="R504:T504"/>
    <mergeCell ref="V504:AF504"/>
    <mergeCell ref="AJ504:AT504"/>
    <mergeCell ref="AX504:BH504"/>
    <mergeCell ref="R507:T507"/>
    <mergeCell ref="V507:AF507"/>
    <mergeCell ref="AJ507:AT507"/>
    <mergeCell ref="AX507:BH507"/>
    <mergeCell ref="A498:BJ498"/>
    <mergeCell ref="U499:AH499"/>
    <mergeCell ref="AI499:AV499"/>
    <mergeCell ref="AW499:BJ499"/>
    <mergeCell ref="U500:BJ502"/>
    <mergeCell ref="R501:T501"/>
    <mergeCell ref="U488:BJ490"/>
    <mergeCell ref="R489:T489"/>
    <mergeCell ref="U491:BJ493"/>
    <mergeCell ref="R492:T492"/>
    <mergeCell ref="U494:BJ496"/>
    <mergeCell ref="R495:T495"/>
    <mergeCell ref="U520:AH520"/>
    <mergeCell ref="AI520:AV520"/>
    <mergeCell ref="AW520:BJ520"/>
    <mergeCell ref="C521:Q523"/>
    <mergeCell ref="R522:T522"/>
    <mergeCell ref="V522:AF522"/>
    <mergeCell ref="AJ522:AT522"/>
    <mergeCell ref="AX522:BH522"/>
    <mergeCell ref="C515:Q517"/>
    <mergeCell ref="R516:T516"/>
    <mergeCell ref="V516:AF516"/>
    <mergeCell ref="AJ516:AT516"/>
    <mergeCell ref="AX516:BH516"/>
    <mergeCell ref="A519:BJ519"/>
    <mergeCell ref="AI509:BJ511"/>
    <mergeCell ref="R510:T510"/>
    <mergeCell ref="V510:AF510"/>
    <mergeCell ref="B512:Q514"/>
    <mergeCell ref="R513:T513"/>
    <mergeCell ref="V513:AF513"/>
    <mergeCell ref="AJ513:AT513"/>
    <mergeCell ref="AX513:BH513"/>
    <mergeCell ref="C536:Q538"/>
    <mergeCell ref="AI536:BJ538"/>
    <mergeCell ref="R537:T537"/>
    <mergeCell ref="V537:AF537"/>
    <mergeCell ref="C539:Q541"/>
    <mergeCell ref="AI539:BJ541"/>
    <mergeCell ref="R540:T540"/>
    <mergeCell ref="V540:AF540"/>
    <mergeCell ref="B530:Q532"/>
    <mergeCell ref="AI530:BJ532"/>
    <mergeCell ref="R531:T531"/>
    <mergeCell ref="V531:AF531"/>
    <mergeCell ref="C533:Q535"/>
    <mergeCell ref="AI533:BJ535"/>
    <mergeCell ref="R534:T534"/>
    <mergeCell ref="V534:AF534"/>
    <mergeCell ref="C524:Q526"/>
    <mergeCell ref="R525:T525"/>
    <mergeCell ref="V525:AF525"/>
    <mergeCell ref="AJ525:AT525"/>
    <mergeCell ref="AX525:BH525"/>
    <mergeCell ref="C527:Q529"/>
    <mergeCell ref="R528:T528"/>
    <mergeCell ref="V528:AF528"/>
    <mergeCell ref="AJ528:AT528"/>
    <mergeCell ref="AX528:BH528"/>
    <mergeCell ref="C548:Q550"/>
    <mergeCell ref="R549:T549"/>
    <mergeCell ref="V549:AF549"/>
    <mergeCell ref="AJ549:AT549"/>
    <mergeCell ref="AX549:BH549"/>
    <mergeCell ref="D551:Q553"/>
    <mergeCell ref="R552:T552"/>
    <mergeCell ref="V552:AF552"/>
    <mergeCell ref="AJ552:AT552"/>
    <mergeCell ref="AX552:BH552"/>
    <mergeCell ref="C542:Q544"/>
    <mergeCell ref="AI542:BJ544"/>
    <mergeCell ref="R543:T543"/>
    <mergeCell ref="V543:AF543"/>
    <mergeCell ref="B545:Q547"/>
    <mergeCell ref="AI545:BJ547"/>
    <mergeCell ref="R546:T546"/>
    <mergeCell ref="V546:AF546"/>
    <mergeCell ref="D560:Q562"/>
    <mergeCell ref="R561:T561"/>
    <mergeCell ref="V561:AF561"/>
    <mergeCell ref="AJ561:AT561"/>
    <mergeCell ref="AX561:BH561"/>
    <mergeCell ref="E563:Q565"/>
    <mergeCell ref="R564:T564"/>
    <mergeCell ref="V564:AF564"/>
    <mergeCell ref="AJ564:AT564"/>
    <mergeCell ref="AX564:BH564"/>
    <mergeCell ref="D554:Q556"/>
    <mergeCell ref="R555:T555"/>
    <mergeCell ref="V555:AF555"/>
    <mergeCell ref="AJ555:AT555"/>
    <mergeCell ref="AX555:BH555"/>
    <mergeCell ref="C557:Q559"/>
    <mergeCell ref="R558:T558"/>
    <mergeCell ref="V558:AF558"/>
    <mergeCell ref="AJ558:AT558"/>
    <mergeCell ref="AX558:BH558"/>
    <mergeCell ref="D572:Q574"/>
    <mergeCell ref="R573:T573"/>
    <mergeCell ref="V573:AF573"/>
    <mergeCell ref="AJ573:AT573"/>
    <mergeCell ref="AX573:BH573"/>
    <mergeCell ref="E575:Q577"/>
    <mergeCell ref="R576:T576"/>
    <mergeCell ref="V576:AF576"/>
    <mergeCell ref="AJ576:AT576"/>
    <mergeCell ref="AX576:BH576"/>
    <mergeCell ref="E566:Q568"/>
    <mergeCell ref="R567:T567"/>
    <mergeCell ref="V567:AF567"/>
    <mergeCell ref="AJ567:AT567"/>
    <mergeCell ref="AX567:BH567"/>
    <mergeCell ref="E569:Q571"/>
    <mergeCell ref="R570:T570"/>
    <mergeCell ref="V570:AF570"/>
    <mergeCell ref="AJ570:AT570"/>
    <mergeCell ref="AX570:BH570"/>
    <mergeCell ref="C584:Q586"/>
    <mergeCell ref="R585:T585"/>
    <mergeCell ref="V585:AF585"/>
    <mergeCell ref="AJ585:AT585"/>
    <mergeCell ref="AX585:BH585"/>
    <mergeCell ref="D587:Q589"/>
    <mergeCell ref="R588:T588"/>
    <mergeCell ref="V588:AF588"/>
    <mergeCell ref="AJ588:AT588"/>
    <mergeCell ref="AX588:BH588"/>
    <mergeCell ref="E578:Q580"/>
    <mergeCell ref="R579:T579"/>
    <mergeCell ref="V579:AF579"/>
    <mergeCell ref="AJ579:AT579"/>
    <mergeCell ref="AX579:BH579"/>
    <mergeCell ref="E581:Q583"/>
    <mergeCell ref="R582:T582"/>
    <mergeCell ref="V582:AF582"/>
    <mergeCell ref="AJ582:AT582"/>
    <mergeCell ref="AX582:BH582"/>
    <mergeCell ref="C602:Q604"/>
    <mergeCell ref="AI602:BJ604"/>
    <mergeCell ref="R603:T603"/>
    <mergeCell ref="V603:AF603"/>
    <mergeCell ref="B605:Q607"/>
    <mergeCell ref="AI605:BJ607"/>
    <mergeCell ref="R606:T606"/>
    <mergeCell ref="V606:AF606"/>
    <mergeCell ref="B596:Q598"/>
    <mergeCell ref="AI596:BJ598"/>
    <mergeCell ref="R597:T597"/>
    <mergeCell ref="V597:AF597"/>
    <mergeCell ref="C599:Q601"/>
    <mergeCell ref="AI599:BJ601"/>
    <mergeCell ref="R600:T600"/>
    <mergeCell ref="V600:AF600"/>
    <mergeCell ref="D590:Q592"/>
    <mergeCell ref="R591:T591"/>
    <mergeCell ref="V591:AF591"/>
    <mergeCell ref="AJ591:AT591"/>
    <mergeCell ref="AX591:BH591"/>
    <mergeCell ref="R594:T594"/>
    <mergeCell ref="V594:AF594"/>
    <mergeCell ref="AJ594:AT594"/>
    <mergeCell ref="AX594:BH594"/>
    <mergeCell ref="C620:Q622"/>
    <mergeCell ref="AI620:BJ622"/>
    <mergeCell ref="R621:T621"/>
    <mergeCell ref="V621:AF621"/>
    <mergeCell ref="C623:Q625"/>
    <mergeCell ref="AI623:BJ625"/>
    <mergeCell ref="R624:T624"/>
    <mergeCell ref="V624:AF624"/>
    <mergeCell ref="AI614:BJ616"/>
    <mergeCell ref="R615:T615"/>
    <mergeCell ref="V615:AF615"/>
    <mergeCell ref="B617:Q619"/>
    <mergeCell ref="AI617:BJ619"/>
    <mergeCell ref="R618:T618"/>
    <mergeCell ref="V618:AF618"/>
    <mergeCell ref="C608:Q610"/>
    <mergeCell ref="AI608:BJ610"/>
    <mergeCell ref="R609:T609"/>
    <mergeCell ref="V609:AF609"/>
    <mergeCell ref="C611:Q613"/>
    <mergeCell ref="AI611:BJ613"/>
    <mergeCell ref="R612:T612"/>
    <mergeCell ref="V612:AF612"/>
    <mergeCell ref="D638:Q640"/>
    <mergeCell ref="AI638:BJ640"/>
    <mergeCell ref="R639:T639"/>
    <mergeCell ref="V639:AF639"/>
    <mergeCell ref="D641:Q643"/>
    <mergeCell ref="AI641:BJ643"/>
    <mergeCell ref="R642:T642"/>
    <mergeCell ref="V642:AF642"/>
    <mergeCell ref="C632:Q634"/>
    <mergeCell ref="AI632:BJ634"/>
    <mergeCell ref="R633:T633"/>
    <mergeCell ref="V633:AF633"/>
    <mergeCell ref="C635:Q637"/>
    <mergeCell ref="AI635:BJ637"/>
    <mergeCell ref="R636:T636"/>
    <mergeCell ref="V636:AF636"/>
    <mergeCell ref="A627:BJ627"/>
    <mergeCell ref="U628:AH628"/>
    <mergeCell ref="AI628:AV628"/>
    <mergeCell ref="AW628:BJ628"/>
    <mergeCell ref="B629:Q631"/>
    <mergeCell ref="AI629:BJ631"/>
    <mergeCell ref="R630:T630"/>
    <mergeCell ref="V630:AF630"/>
    <mergeCell ref="C656:Q658"/>
    <mergeCell ref="AI656:BJ658"/>
    <mergeCell ref="R657:T657"/>
    <mergeCell ref="V657:AF657"/>
    <mergeCell ref="AW659:BJ661"/>
    <mergeCell ref="R660:T660"/>
    <mergeCell ref="V660:AF660"/>
    <mergeCell ref="AJ660:AT660"/>
    <mergeCell ref="D650:Q652"/>
    <mergeCell ref="AI650:BJ652"/>
    <mergeCell ref="R651:T651"/>
    <mergeCell ref="V651:AF651"/>
    <mergeCell ref="D653:Q655"/>
    <mergeCell ref="AI653:BJ655"/>
    <mergeCell ref="R654:T654"/>
    <mergeCell ref="V654:AF654"/>
    <mergeCell ref="C644:Q646"/>
    <mergeCell ref="AI644:BJ646"/>
    <mergeCell ref="R645:T645"/>
    <mergeCell ref="V645:AF645"/>
    <mergeCell ref="D647:Q649"/>
    <mergeCell ref="AI647:BJ649"/>
    <mergeCell ref="R648:T648"/>
    <mergeCell ref="V648:AF648"/>
    <mergeCell ref="R675:T675"/>
    <mergeCell ref="V675:AF675"/>
    <mergeCell ref="AJ675:AT675"/>
    <mergeCell ref="AX675:BH675"/>
    <mergeCell ref="AI677:AV679"/>
    <mergeCell ref="R678:T678"/>
    <mergeCell ref="V678:AF678"/>
    <mergeCell ref="AX678:BH678"/>
    <mergeCell ref="AI668:BJ670"/>
    <mergeCell ref="R669:T669"/>
    <mergeCell ref="V669:AF669"/>
    <mergeCell ref="AI671:BJ673"/>
    <mergeCell ref="R672:T672"/>
    <mergeCell ref="V672:AF672"/>
    <mergeCell ref="AW662:BJ664"/>
    <mergeCell ref="Q663:T663"/>
    <mergeCell ref="V663:AF663"/>
    <mergeCell ref="AJ663:AT663"/>
    <mergeCell ref="AW665:BJ667"/>
    <mergeCell ref="Q666:T666"/>
    <mergeCell ref="V666:AF666"/>
    <mergeCell ref="AJ666:AT666"/>
    <mergeCell ref="U695:BJ697"/>
    <mergeCell ref="R696:T696"/>
    <mergeCell ref="U698:BJ700"/>
    <mergeCell ref="R699:T699"/>
    <mergeCell ref="U701:BJ703"/>
    <mergeCell ref="R702:T702"/>
    <mergeCell ref="U686:BJ688"/>
    <mergeCell ref="R687:T687"/>
    <mergeCell ref="U689:BJ691"/>
    <mergeCell ref="R690:T690"/>
    <mergeCell ref="U692:BJ694"/>
    <mergeCell ref="R693:T693"/>
    <mergeCell ref="A680:Q682"/>
    <mergeCell ref="AI680:AV682"/>
    <mergeCell ref="R681:T681"/>
    <mergeCell ref="V681:AF681"/>
    <mergeCell ref="AX681:BH681"/>
    <mergeCell ref="AI683:BJ685"/>
    <mergeCell ref="R684:T684"/>
    <mergeCell ref="V684:AF684"/>
    <mergeCell ref="B719:Q721"/>
    <mergeCell ref="U719:BJ721"/>
    <mergeCell ref="R720:T720"/>
    <mergeCell ref="B722:Q724"/>
    <mergeCell ref="U722:BJ724"/>
    <mergeCell ref="R723:T723"/>
    <mergeCell ref="B713:Q715"/>
    <mergeCell ref="U713:BJ715"/>
    <mergeCell ref="R714:T714"/>
    <mergeCell ref="B716:Q718"/>
    <mergeCell ref="U716:BJ718"/>
    <mergeCell ref="R717:T717"/>
    <mergeCell ref="U704:BJ706"/>
    <mergeCell ref="R705:T705"/>
    <mergeCell ref="U707:BJ709"/>
    <mergeCell ref="R708:T708"/>
    <mergeCell ref="U710:BJ712"/>
    <mergeCell ref="R711:T711"/>
    <mergeCell ref="U737:BJ739"/>
    <mergeCell ref="R738:T738"/>
    <mergeCell ref="U740:BJ742"/>
    <mergeCell ref="R741:T741"/>
    <mergeCell ref="A744:BJ744"/>
    <mergeCell ref="U745:AH745"/>
    <mergeCell ref="AI745:AV745"/>
    <mergeCell ref="AW745:BJ745"/>
    <mergeCell ref="B731:Q733"/>
    <mergeCell ref="U731:BJ733"/>
    <mergeCell ref="R732:T732"/>
    <mergeCell ref="B734:Q736"/>
    <mergeCell ref="U734:BJ736"/>
    <mergeCell ref="R735:T735"/>
    <mergeCell ref="B725:Q727"/>
    <mergeCell ref="U725:BJ727"/>
    <mergeCell ref="R726:T726"/>
    <mergeCell ref="B728:Q730"/>
    <mergeCell ref="U728:BJ730"/>
    <mergeCell ref="R729:T729"/>
    <mergeCell ref="AI758:AV760"/>
    <mergeCell ref="R759:T759"/>
    <mergeCell ref="V759:AF759"/>
    <mergeCell ref="AX759:BH759"/>
    <mergeCell ref="AI761:AV763"/>
    <mergeCell ref="R762:T762"/>
    <mergeCell ref="V762:AF762"/>
    <mergeCell ref="AX762:BH762"/>
    <mergeCell ref="AI752:AV754"/>
    <mergeCell ref="R753:T753"/>
    <mergeCell ref="V753:AF753"/>
    <mergeCell ref="AX753:BH753"/>
    <mergeCell ref="AI755:AV757"/>
    <mergeCell ref="R756:T756"/>
    <mergeCell ref="V756:AF756"/>
    <mergeCell ref="AX756:BH756"/>
    <mergeCell ref="R747:T747"/>
    <mergeCell ref="V747:AF747"/>
    <mergeCell ref="AJ747:AT747"/>
    <mergeCell ref="AX747:BH747"/>
    <mergeCell ref="AI749:AV751"/>
    <mergeCell ref="R750:T750"/>
    <mergeCell ref="V750:AF750"/>
    <mergeCell ref="AX750:BH750"/>
    <mergeCell ref="AI776:BJ778"/>
    <mergeCell ref="R777:T777"/>
    <mergeCell ref="V777:AF777"/>
    <mergeCell ref="A779:Q781"/>
    <mergeCell ref="AI779:BJ781"/>
    <mergeCell ref="R780:T780"/>
    <mergeCell ref="V780:AF780"/>
    <mergeCell ref="AI770:BJ772"/>
    <mergeCell ref="R771:T771"/>
    <mergeCell ref="V771:AF771"/>
    <mergeCell ref="AI773:BJ775"/>
    <mergeCell ref="R774:T774"/>
    <mergeCell ref="V774:AF774"/>
    <mergeCell ref="AI764:AV766"/>
    <mergeCell ref="R765:T765"/>
    <mergeCell ref="V765:AF765"/>
    <mergeCell ref="AX765:BH765"/>
    <mergeCell ref="AI767:AV769"/>
    <mergeCell ref="R768:T768"/>
    <mergeCell ref="V768:AF768"/>
    <mergeCell ref="AX768:BH768"/>
    <mergeCell ref="AI794:BJ796"/>
    <mergeCell ref="R795:T795"/>
    <mergeCell ref="V795:AF795"/>
    <mergeCell ref="R798:T798"/>
    <mergeCell ref="V798:AF798"/>
    <mergeCell ref="AJ798:AT798"/>
    <mergeCell ref="AX798:BH798"/>
    <mergeCell ref="AI788:BJ790"/>
    <mergeCell ref="R789:T789"/>
    <mergeCell ref="V789:AF789"/>
    <mergeCell ref="AI791:AV793"/>
    <mergeCell ref="R792:T792"/>
    <mergeCell ref="V792:AF792"/>
    <mergeCell ref="AX792:BH792"/>
    <mergeCell ref="A783:BJ783"/>
    <mergeCell ref="U784:AH784"/>
    <mergeCell ref="AI784:AV784"/>
    <mergeCell ref="AW784:BJ784"/>
    <mergeCell ref="AI785:AV787"/>
    <mergeCell ref="R786:T786"/>
    <mergeCell ref="V786:AF786"/>
    <mergeCell ref="AX786:BH786"/>
    <mergeCell ref="U815:BJ817"/>
    <mergeCell ref="R816:T816"/>
    <mergeCell ref="U818:BJ820"/>
    <mergeCell ref="R819:T819"/>
    <mergeCell ref="U821:BJ823"/>
    <mergeCell ref="R822:T822"/>
    <mergeCell ref="U806:BJ808"/>
    <mergeCell ref="R807:T807"/>
    <mergeCell ref="U809:BJ811"/>
    <mergeCell ref="R810:T810"/>
    <mergeCell ref="U812:BJ814"/>
    <mergeCell ref="R813:T813"/>
    <mergeCell ref="AI800:AV802"/>
    <mergeCell ref="R801:T801"/>
    <mergeCell ref="V801:AF801"/>
    <mergeCell ref="AX801:BH801"/>
    <mergeCell ref="AI803:AV805"/>
    <mergeCell ref="R804:T804"/>
    <mergeCell ref="V804:AF804"/>
    <mergeCell ref="AX804:BH804"/>
    <mergeCell ref="U842:BJ844"/>
    <mergeCell ref="R843:T843"/>
    <mergeCell ref="U845:BJ847"/>
    <mergeCell ref="R846:T846"/>
    <mergeCell ref="U848:BJ850"/>
    <mergeCell ref="R849:T849"/>
    <mergeCell ref="U833:BJ835"/>
    <mergeCell ref="R834:T834"/>
    <mergeCell ref="U836:BJ838"/>
    <mergeCell ref="R837:T837"/>
    <mergeCell ref="U839:BJ841"/>
    <mergeCell ref="R840:T840"/>
    <mergeCell ref="U824:BJ826"/>
    <mergeCell ref="R825:T825"/>
    <mergeCell ref="U827:BJ829"/>
    <mergeCell ref="R828:T828"/>
    <mergeCell ref="U830:BJ832"/>
    <mergeCell ref="R831:T831"/>
    <mergeCell ref="U866:BJ868"/>
    <mergeCell ref="R867:T867"/>
    <mergeCell ref="A869:Q871"/>
    <mergeCell ref="AI869:AV871"/>
    <mergeCell ref="R870:T870"/>
    <mergeCell ref="V870:AF870"/>
    <mergeCell ref="AX870:BH870"/>
    <mergeCell ref="U857:BJ859"/>
    <mergeCell ref="R858:T858"/>
    <mergeCell ref="U860:BJ862"/>
    <mergeCell ref="R861:T861"/>
    <mergeCell ref="U863:BJ865"/>
    <mergeCell ref="R864:T864"/>
    <mergeCell ref="A852:BJ852"/>
    <mergeCell ref="U853:AH853"/>
    <mergeCell ref="AI853:AV853"/>
    <mergeCell ref="AW853:BJ853"/>
    <mergeCell ref="U854:BJ856"/>
    <mergeCell ref="R855:T855"/>
    <mergeCell ref="AI887:AV889"/>
    <mergeCell ref="R888:T888"/>
    <mergeCell ref="V888:AF888"/>
    <mergeCell ref="AX888:BH888"/>
    <mergeCell ref="A891:BJ891"/>
    <mergeCell ref="U892:AH892"/>
    <mergeCell ref="AI892:AV892"/>
    <mergeCell ref="AW892:BJ892"/>
    <mergeCell ref="AI881:AV883"/>
    <mergeCell ref="R882:T882"/>
    <mergeCell ref="V882:AF882"/>
    <mergeCell ref="AX882:BH882"/>
    <mergeCell ref="AI884:AV886"/>
    <mergeCell ref="R885:T885"/>
    <mergeCell ref="V885:AF885"/>
    <mergeCell ref="AX885:BH885"/>
    <mergeCell ref="U872:BJ874"/>
    <mergeCell ref="R873:T873"/>
    <mergeCell ref="U875:BJ877"/>
    <mergeCell ref="R876:T876"/>
    <mergeCell ref="U878:BJ880"/>
    <mergeCell ref="R879:T879"/>
    <mergeCell ref="AI905:AV907"/>
    <mergeCell ref="R906:T906"/>
    <mergeCell ref="V906:AF906"/>
    <mergeCell ref="AX906:BH906"/>
    <mergeCell ref="AI908:AV910"/>
    <mergeCell ref="R909:T909"/>
    <mergeCell ref="V909:AF909"/>
    <mergeCell ref="AX909:BH909"/>
    <mergeCell ref="AI899:AV901"/>
    <mergeCell ref="R900:T900"/>
    <mergeCell ref="V900:AF900"/>
    <mergeCell ref="AX900:BH900"/>
    <mergeCell ref="AI902:AV904"/>
    <mergeCell ref="R903:T903"/>
    <mergeCell ref="V903:AF903"/>
    <mergeCell ref="AX903:BH903"/>
    <mergeCell ref="AI893:AV895"/>
    <mergeCell ref="R894:T894"/>
    <mergeCell ref="V894:AF894"/>
    <mergeCell ref="AX894:BH894"/>
    <mergeCell ref="AI896:AV898"/>
    <mergeCell ref="R897:T897"/>
    <mergeCell ref="V897:AF897"/>
    <mergeCell ref="AX897:BH897"/>
    <mergeCell ref="A926:Q928"/>
    <mergeCell ref="AI926:AV928"/>
    <mergeCell ref="R927:T927"/>
    <mergeCell ref="V927:AF927"/>
    <mergeCell ref="AX927:BH927"/>
    <mergeCell ref="B917:Q919"/>
    <mergeCell ref="AI917:BJ919"/>
    <mergeCell ref="R918:T918"/>
    <mergeCell ref="V918:AF918"/>
    <mergeCell ref="AI920:BJ922"/>
    <mergeCell ref="R921:T921"/>
    <mergeCell ref="V921:AF921"/>
    <mergeCell ref="AI911:BJ913"/>
    <mergeCell ref="R912:T912"/>
    <mergeCell ref="V912:AF912"/>
    <mergeCell ref="AI914:BJ916"/>
    <mergeCell ref="R915:T915"/>
    <mergeCell ref="V915:AF915"/>
    <mergeCell ref="R936:T936"/>
    <mergeCell ref="V936:AF936"/>
    <mergeCell ref="AJ936:AT936"/>
    <mergeCell ref="AX936:BH936"/>
    <mergeCell ref="AI938:AV940"/>
    <mergeCell ref="R939:T939"/>
    <mergeCell ref="V939:AF939"/>
    <mergeCell ref="AX939:BH939"/>
    <mergeCell ref="R930:T930"/>
    <mergeCell ref="V930:AF930"/>
    <mergeCell ref="AJ930:AT930"/>
    <mergeCell ref="AX930:BH930"/>
    <mergeCell ref="R933:T933"/>
    <mergeCell ref="V933:AF933"/>
    <mergeCell ref="AJ933:AT933"/>
    <mergeCell ref="AX933:BH933"/>
    <mergeCell ref="R924:T924"/>
    <mergeCell ref="V924:AF924"/>
    <mergeCell ref="AJ924:AT924"/>
    <mergeCell ref="AX924:BH924"/>
    <mergeCell ref="A954:BJ954"/>
    <mergeCell ref="U955:AH955"/>
    <mergeCell ref="AI955:AV955"/>
    <mergeCell ref="AW955:BJ955"/>
    <mergeCell ref="AI956:BJ958"/>
    <mergeCell ref="R957:T957"/>
    <mergeCell ref="V957:AF957"/>
    <mergeCell ref="R948:T948"/>
    <mergeCell ref="V948:AF948"/>
    <mergeCell ref="AJ948:AT948"/>
    <mergeCell ref="AX948:BH948"/>
    <mergeCell ref="R951:T951"/>
    <mergeCell ref="V951:AF951"/>
    <mergeCell ref="AJ951:AT951"/>
    <mergeCell ref="AX951:BH951"/>
    <mergeCell ref="B941:Q943"/>
    <mergeCell ref="AI941:AV943"/>
    <mergeCell ref="R942:T942"/>
    <mergeCell ref="V942:AF942"/>
    <mergeCell ref="AX942:BH942"/>
    <mergeCell ref="AI944:AV946"/>
    <mergeCell ref="R945:T945"/>
    <mergeCell ref="V945:AF945"/>
    <mergeCell ref="AX945:BH945"/>
    <mergeCell ref="A974:Q976"/>
    <mergeCell ref="AI974:AV976"/>
    <mergeCell ref="R975:T975"/>
    <mergeCell ref="V975:AF975"/>
    <mergeCell ref="AX975:BH975"/>
    <mergeCell ref="AI965:BJ967"/>
    <mergeCell ref="R966:T966"/>
    <mergeCell ref="V966:AF966"/>
    <mergeCell ref="AI968:BJ970"/>
    <mergeCell ref="R969:T969"/>
    <mergeCell ref="V969:AF969"/>
    <mergeCell ref="AI959:BJ961"/>
    <mergeCell ref="R960:T960"/>
    <mergeCell ref="V960:AF960"/>
    <mergeCell ref="AI962:BJ964"/>
    <mergeCell ref="R963:T963"/>
    <mergeCell ref="V963:AF963"/>
    <mergeCell ref="AI983:AV985"/>
    <mergeCell ref="R984:T984"/>
    <mergeCell ref="V984:AF984"/>
    <mergeCell ref="AX984:BH984"/>
    <mergeCell ref="AI986:AV988"/>
    <mergeCell ref="R987:T987"/>
    <mergeCell ref="V987:AF987"/>
    <mergeCell ref="AX987:BH987"/>
    <mergeCell ref="AI977:AV979"/>
    <mergeCell ref="R978:T978"/>
    <mergeCell ref="V978:AF978"/>
    <mergeCell ref="AX978:BH978"/>
    <mergeCell ref="AI980:AV982"/>
    <mergeCell ref="R981:T981"/>
    <mergeCell ref="V981:AF981"/>
    <mergeCell ref="AX981:BH981"/>
    <mergeCell ref="AI971:BJ973"/>
    <mergeCell ref="R972:T972"/>
    <mergeCell ref="V972:AF972"/>
    <mergeCell ref="AI1001:AV1003"/>
    <mergeCell ref="R1002:T1002"/>
    <mergeCell ref="V1002:AF1002"/>
    <mergeCell ref="AX1002:BH1002"/>
    <mergeCell ref="AI1004:BJ1006"/>
    <mergeCell ref="R1005:T1005"/>
    <mergeCell ref="V1005:AF1005"/>
    <mergeCell ref="AI995:BJ997"/>
    <mergeCell ref="A996:Q996"/>
    <mergeCell ref="R996:T996"/>
    <mergeCell ref="V996:AF996"/>
    <mergeCell ref="AI998:AV1000"/>
    <mergeCell ref="R999:T999"/>
    <mergeCell ref="V999:AF999"/>
    <mergeCell ref="AX999:BH999"/>
    <mergeCell ref="AI989:AV991"/>
    <mergeCell ref="R990:T990"/>
    <mergeCell ref="V990:AF990"/>
    <mergeCell ref="AX990:BH990"/>
    <mergeCell ref="AI992:AV994"/>
    <mergeCell ref="R993:T993"/>
    <mergeCell ref="V993:AF993"/>
    <mergeCell ref="AX993:BH993"/>
    <mergeCell ref="R1020:T1020"/>
    <mergeCell ref="V1020:AF1020"/>
    <mergeCell ref="AJ1020:AT1020"/>
    <mergeCell ref="AX1020:BH1020"/>
    <mergeCell ref="AI1022:AV1024"/>
    <mergeCell ref="R1023:T1023"/>
    <mergeCell ref="V1023:AF1023"/>
    <mergeCell ref="AX1023:BH1023"/>
    <mergeCell ref="AI1013:AV1015"/>
    <mergeCell ref="R1014:T1014"/>
    <mergeCell ref="V1014:AF1014"/>
    <mergeCell ref="AX1014:BH1014"/>
    <mergeCell ref="AI1016:BJ1018"/>
    <mergeCell ref="R1017:T1017"/>
    <mergeCell ref="V1017:AF1017"/>
    <mergeCell ref="AI1007:AV1009"/>
    <mergeCell ref="R1008:T1008"/>
    <mergeCell ref="V1008:AF1008"/>
    <mergeCell ref="AX1008:BH1008"/>
    <mergeCell ref="A1011:BJ1011"/>
    <mergeCell ref="U1012:AH1012"/>
    <mergeCell ref="AI1012:AV1012"/>
    <mergeCell ref="AW1012:BJ1012"/>
    <mergeCell ref="A1037:Q1039"/>
    <mergeCell ref="AI1037:AV1039"/>
    <mergeCell ref="R1038:T1038"/>
    <mergeCell ref="V1038:AF1038"/>
    <mergeCell ref="AX1038:BH1038"/>
    <mergeCell ref="AI1040:BJ1042"/>
    <mergeCell ref="R1041:T1041"/>
    <mergeCell ref="V1041:AF1041"/>
    <mergeCell ref="AI1031:AV1033"/>
    <mergeCell ref="R1032:T1032"/>
    <mergeCell ref="V1032:AF1032"/>
    <mergeCell ref="AX1032:BH1032"/>
    <mergeCell ref="AI1034:AV1036"/>
    <mergeCell ref="R1035:T1035"/>
    <mergeCell ref="V1035:AF1035"/>
    <mergeCell ref="AX1035:BH1035"/>
    <mergeCell ref="AI1025:AV1027"/>
    <mergeCell ref="R1026:T1026"/>
    <mergeCell ref="V1026:AF1026"/>
    <mergeCell ref="AX1026:BH1026"/>
    <mergeCell ref="AI1028:AV1030"/>
    <mergeCell ref="R1029:T1029"/>
    <mergeCell ref="V1029:AF1029"/>
    <mergeCell ref="AX1029:BH1029"/>
    <mergeCell ref="AI1049:AV1051"/>
    <mergeCell ref="R1050:T1050"/>
    <mergeCell ref="V1050:AF1050"/>
    <mergeCell ref="AX1050:BH1050"/>
    <mergeCell ref="B1052:Q1054"/>
    <mergeCell ref="R1053:T1053"/>
    <mergeCell ref="V1053:AF1053"/>
    <mergeCell ref="AJ1053:AT1053"/>
    <mergeCell ref="AX1053:BH1053"/>
    <mergeCell ref="AI1043:AV1045"/>
    <mergeCell ref="R1044:T1044"/>
    <mergeCell ref="V1044:AF1044"/>
    <mergeCell ref="AX1044:BH1044"/>
    <mergeCell ref="AI1046:AV1048"/>
    <mergeCell ref="R1047:T1047"/>
    <mergeCell ref="V1047:AF1047"/>
    <mergeCell ref="AX1047:BH1047"/>
    <mergeCell ref="A1062:BJ1062"/>
    <mergeCell ref="U1063:AH1063"/>
    <mergeCell ref="AI1063:AV1063"/>
    <mergeCell ref="AW1063:BJ1063"/>
    <mergeCell ref="AI1064:AV1066"/>
    <mergeCell ref="R1065:T1065"/>
    <mergeCell ref="V1065:AF1065"/>
    <mergeCell ref="AX1065:BH1065"/>
    <mergeCell ref="B1055:Q1057"/>
    <mergeCell ref="R1056:T1056"/>
    <mergeCell ref="V1056:AF1056"/>
    <mergeCell ref="AJ1056:AT1056"/>
    <mergeCell ref="AX1056:BH1056"/>
    <mergeCell ref="B1058:Q1060"/>
    <mergeCell ref="AI1058:AV1060"/>
    <mergeCell ref="R1059:T1059"/>
    <mergeCell ref="V1059:AF1059"/>
    <mergeCell ref="AX1059:BH1059"/>
    <mergeCell ref="AI1079:AV1081"/>
    <mergeCell ref="R1080:T1080"/>
    <mergeCell ref="V1080:AF1080"/>
    <mergeCell ref="AX1080:BH1080"/>
    <mergeCell ref="AI1082:AV1084"/>
    <mergeCell ref="R1083:T1083"/>
    <mergeCell ref="V1083:AF1083"/>
    <mergeCell ref="AX1083:BH1083"/>
    <mergeCell ref="AI1073:AV1075"/>
    <mergeCell ref="R1074:T1074"/>
    <mergeCell ref="V1074:AF1074"/>
    <mergeCell ref="AX1074:BH1074"/>
    <mergeCell ref="AI1076:AV1078"/>
    <mergeCell ref="R1077:T1077"/>
    <mergeCell ref="V1077:AF1077"/>
    <mergeCell ref="AX1077:BH1077"/>
    <mergeCell ref="AI1067:AV1069"/>
    <mergeCell ref="R1068:T1068"/>
    <mergeCell ref="V1068:AF1068"/>
    <mergeCell ref="AX1068:BH1068"/>
    <mergeCell ref="AI1070:AV1072"/>
    <mergeCell ref="R1071:T1071"/>
    <mergeCell ref="V1071:AF1071"/>
    <mergeCell ref="AX1071:BH1071"/>
    <mergeCell ref="AI1097:AV1099"/>
    <mergeCell ref="R1098:T1098"/>
    <mergeCell ref="V1098:AF1098"/>
    <mergeCell ref="AX1098:BH1098"/>
    <mergeCell ref="R1101:T1101"/>
    <mergeCell ref="V1101:AF1101"/>
    <mergeCell ref="AJ1101:AT1101"/>
    <mergeCell ref="AX1101:BH1101"/>
    <mergeCell ref="AI1091:AV1093"/>
    <mergeCell ref="R1092:T1092"/>
    <mergeCell ref="V1092:AF1092"/>
    <mergeCell ref="AX1092:BH1092"/>
    <mergeCell ref="AI1094:AV1096"/>
    <mergeCell ref="R1095:T1095"/>
    <mergeCell ref="V1095:AF1095"/>
    <mergeCell ref="AX1095:BH1095"/>
    <mergeCell ref="C1085:Q1087"/>
    <mergeCell ref="AI1085:AV1087"/>
    <mergeCell ref="R1086:T1086"/>
    <mergeCell ref="V1086:AF1086"/>
    <mergeCell ref="AX1086:BH1086"/>
    <mergeCell ref="AI1088:AV1090"/>
    <mergeCell ref="R1089:T1089"/>
    <mergeCell ref="V1089:AF1089"/>
    <mergeCell ref="AX1089:BH1089"/>
    <mergeCell ref="R1116:T1116"/>
    <mergeCell ref="V1116:AF1116"/>
    <mergeCell ref="AJ1116:AT1116"/>
    <mergeCell ref="AX1116:BH1116"/>
    <mergeCell ref="R1119:T1119"/>
    <mergeCell ref="V1119:AF1119"/>
    <mergeCell ref="AJ1119:AT1119"/>
    <mergeCell ref="AX1119:BH1119"/>
    <mergeCell ref="R1110:T1110"/>
    <mergeCell ref="V1110:AF1110"/>
    <mergeCell ref="AJ1110:AT1110"/>
    <mergeCell ref="AX1110:BH1110"/>
    <mergeCell ref="R1113:T1113"/>
    <mergeCell ref="V1113:AF1113"/>
    <mergeCell ref="AJ1113:AT1113"/>
    <mergeCell ref="AX1113:BH1113"/>
    <mergeCell ref="A1104:BJ1104"/>
    <mergeCell ref="U1105:AH1105"/>
    <mergeCell ref="AI1105:AV1105"/>
    <mergeCell ref="AW1105:BJ1105"/>
    <mergeCell ref="AI1106:BJ1108"/>
    <mergeCell ref="R1107:T1107"/>
    <mergeCell ref="V1107:AF1107"/>
    <mergeCell ref="R1134:T1134"/>
    <mergeCell ref="V1134:AF1134"/>
    <mergeCell ref="AJ1134:AT1134"/>
    <mergeCell ref="AX1134:BH1134"/>
    <mergeCell ref="R1137:T1137"/>
    <mergeCell ref="V1137:AF1137"/>
    <mergeCell ref="AJ1137:AT1137"/>
    <mergeCell ref="AX1137:BH1137"/>
    <mergeCell ref="R1128:T1128"/>
    <mergeCell ref="V1128:AF1128"/>
    <mergeCell ref="AJ1128:AT1128"/>
    <mergeCell ref="AX1128:BH1128"/>
    <mergeCell ref="R1131:T1131"/>
    <mergeCell ref="V1131:AF1131"/>
    <mergeCell ref="AJ1131:AT1131"/>
    <mergeCell ref="AX1131:BH1131"/>
    <mergeCell ref="R1122:T1122"/>
    <mergeCell ref="V1122:AF1122"/>
    <mergeCell ref="AJ1122:AT1122"/>
    <mergeCell ref="AX1122:BH1122"/>
    <mergeCell ref="R1125:T1125"/>
    <mergeCell ref="V1125:AF1125"/>
    <mergeCell ref="AJ1125:AT1125"/>
    <mergeCell ref="AX1125:BH1125"/>
    <mergeCell ref="R1152:T1152"/>
    <mergeCell ref="V1152:AF1152"/>
    <mergeCell ref="AJ1152:AT1152"/>
    <mergeCell ref="AX1152:BH1152"/>
    <mergeCell ref="R1155:T1155"/>
    <mergeCell ref="V1155:AF1155"/>
    <mergeCell ref="AJ1155:AT1155"/>
    <mergeCell ref="AX1155:BH1155"/>
    <mergeCell ref="R1146:T1146"/>
    <mergeCell ref="V1146:AF1146"/>
    <mergeCell ref="AJ1146:AT1146"/>
    <mergeCell ref="AX1146:BH1146"/>
    <mergeCell ref="R1149:T1149"/>
    <mergeCell ref="V1149:AF1149"/>
    <mergeCell ref="AJ1149:AT1149"/>
    <mergeCell ref="AX1149:BH1149"/>
    <mergeCell ref="R1140:T1140"/>
    <mergeCell ref="V1140:AF1140"/>
    <mergeCell ref="AJ1140:AT1140"/>
    <mergeCell ref="AX1140:BH1140"/>
    <mergeCell ref="R1143:T1143"/>
    <mergeCell ref="V1143:AF1143"/>
    <mergeCell ref="AJ1143:AT1143"/>
    <mergeCell ref="AX1143:BH1143"/>
    <mergeCell ref="R1170:T1170"/>
    <mergeCell ref="V1170:AF1170"/>
    <mergeCell ref="AJ1170:AT1170"/>
    <mergeCell ref="AX1170:BH1170"/>
    <mergeCell ref="R1173:T1173"/>
    <mergeCell ref="V1173:AF1173"/>
    <mergeCell ref="AJ1173:AT1173"/>
    <mergeCell ref="AX1173:BH1173"/>
    <mergeCell ref="A1164:BJ1164"/>
    <mergeCell ref="U1165:AH1165"/>
    <mergeCell ref="AI1165:AV1165"/>
    <mergeCell ref="AW1165:BJ1165"/>
    <mergeCell ref="R1167:T1167"/>
    <mergeCell ref="V1167:AF1167"/>
    <mergeCell ref="AJ1167:AT1167"/>
    <mergeCell ref="AX1167:BH1167"/>
    <mergeCell ref="R1158:T1158"/>
    <mergeCell ref="V1158:AF1158"/>
    <mergeCell ref="AJ1158:AT1158"/>
    <mergeCell ref="AX1158:BH1158"/>
    <mergeCell ref="R1161:T1161"/>
    <mergeCell ref="V1161:AF1161"/>
    <mergeCell ref="AJ1161:AT1161"/>
    <mergeCell ref="AX1161:BH1161"/>
    <mergeCell ref="R1188:T1188"/>
    <mergeCell ref="V1188:AF1188"/>
    <mergeCell ref="AJ1188:AT1188"/>
    <mergeCell ref="AX1188:BH1188"/>
    <mergeCell ref="AI1190:AV1192"/>
    <mergeCell ref="R1191:T1191"/>
    <mergeCell ref="V1191:AF1191"/>
    <mergeCell ref="AX1191:BH1191"/>
    <mergeCell ref="AI1181:AV1183"/>
    <mergeCell ref="R1182:T1182"/>
    <mergeCell ref="V1182:AF1182"/>
    <mergeCell ref="AX1182:BH1182"/>
    <mergeCell ref="R1185:T1185"/>
    <mergeCell ref="V1185:AF1185"/>
    <mergeCell ref="AJ1185:AT1185"/>
    <mergeCell ref="AX1185:BH1185"/>
    <mergeCell ref="R1176:T1176"/>
    <mergeCell ref="V1176:AF1176"/>
    <mergeCell ref="AJ1176:AT1176"/>
    <mergeCell ref="AX1176:BH1176"/>
    <mergeCell ref="R1179:T1179"/>
    <mergeCell ref="V1179:AF1179"/>
    <mergeCell ref="AJ1179:AT1179"/>
    <mergeCell ref="AX1179:BH1179"/>
    <mergeCell ref="A1199:Q1201"/>
    <mergeCell ref="AI1199:BJ1201"/>
    <mergeCell ref="R1200:T1200"/>
    <mergeCell ref="V1200:AF1200"/>
    <mergeCell ref="A1203:BJ1203"/>
    <mergeCell ref="U1204:AH1204"/>
    <mergeCell ref="AI1204:AV1204"/>
    <mergeCell ref="AW1204:BJ1204"/>
    <mergeCell ref="A1193:Q1195"/>
    <mergeCell ref="AI1193:AV1195"/>
    <mergeCell ref="R1194:T1194"/>
    <mergeCell ref="V1194:AF1194"/>
    <mergeCell ref="AX1194:BH1194"/>
    <mergeCell ref="A1196:Q1198"/>
    <mergeCell ref="AI1196:AV1198"/>
    <mergeCell ref="R1197:T1197"/>
    <mergeCell ref="V1197:AF1197"/>
    <mergeCell ref="AX1197:BH1197"/>
    <mergeCell ref="AI1211:AV1213"/>
    <mergeCell ref="R1212:T1212"/>
    <mergeCell ref="V1212:AF1212"/>
    <mergeCell ref="AX1212:BH1212"/>
    <mergeCell ref="A1215:BJ1215"/>
    <mergeCell ref="U1216:AH1216"/>
    <mergeCell ref="AI1216:AV1216"/>
    <mergeCell ref="AW1216:BJ1216"/>
    <mergeCell ref="A1205:Q1207"/>
    <mergeCell ref="AI1205:AV1207"/>
    <mergeCell ref="R1206:T1206"/>
    <mergeCell ref="V1206:AF1206"/>
    <mergeCell ref="AX1206:BH1206"/>
    <mergeCell ref="AI1208:AV1210"/>
    <mergeCell ref="R1209:T1209"/>
    <mergeCell ref="V1209:AF1209"/>
    <mergeCell ref="AX1209:BH1209"/>
    <mergeCell ref="A1223:Q1225"/>
    <mergeCell ref="AI1223:AV1225"/>
    <mergeCell ref="R1224:T1224"/>
    <mergeCell ref="V1224:AF1224"/>
    <mergeCell ref="AX1224:BH1224"/>
    <mergeCell ref="AI1226:AV1228"/>
    <mergeCell ref="R1227:T1227"/>
    <mergeCell ref="V1227:AF1227"/>
    <mergeCell ref="AX1227:BH1227"/>
    <mergeCell ref="AI1217:AV1219"/>
    <mergeCell ref="R1218:T1218"/>
    <mergeCell ref="V1218:AF1218"/>
    <mergeCell ref="AX1218:BH1218"/>
    <mergeCell ref="AI1220:AV1222"/>
    <mergeCell ref="R1221:T1221"/>
    <mergeCell ref="V1221:AF1221"/>
    <mergeCell ref="AX1221:BH1221"/>
    <mergeCell ref="AI1240:BJ1242"/>
    <mergeCell ref="R1241:T1241"/>
    <mergeCell ref="V1241:AF1241"/>
    <mergeCell ref="A1244:BJ1244"/>
    <mergeCell ref="A1245:BJ1245"/>
    <mergeCell ref="R1235:T1235"/>
    <mergeCell ref="V1235:AF1235"/>
    <mergeCell ref="AJ1235:AT1235"/>
    <mergeCell ref="AX1235:BH1235"/>
    <mergeCell ref="A1237:Q1239"/>
    <mergeCell ref="AI1237:AV1239"/>
    <mergeCell ref="R1238:T1238"/>
    <mergeCell ref="V1238:AF1238"/>
    <mergeCell ref="AX1238:BH1238"/>
    <mergeCell ref="A1230:BJ1230"/>
    <mergeCell ref="A1231:Q1233"/>
    <mergeCell ref="AI1231:AV1233"/>
    <mergeCell ref="R1232:T1232"/>
    <mergeCell ref="V1232:AF1232"/>
    <mergeCell ref="AX1232:BH1232"/>
  </mergeCells>
  <phoneticPr fontId="1"/>
  <conditionalFormatting sqref="B16:N16">
    <cfRule type="expression" dxfId="1" priority="2">
      <formula>IF($W$16="",1,0)</formula>
    </cfRule>
  </conditionalFormatting>
  <conditionalFormatting sqref="W16:BJ16">
    <cfRule type="expression" dxfId="0" priority="1">
      <formula>IF($BF$7=2,1,0)</formula>
    </cfRule>
  </conditionalFormatting>
  <dataValidations count="6">
    <dataValidation type="list" allowBlank="1" showInputMessage="1" showErrorMessage="1" error="該当する選択番号をご記入ください。" sqref="BF7:BH7">
      <formula1>"1,2"</formula1>
    </dataValidation>
    <dataValidation type="textLength" allowBlank="1" showInputMessage="1" showErrorMessage="1" error="「ＩＤ」が８桁ではありません。事前に送付する案内文書の送付状に記載されている医療機関ＩＤ（８桁）をご記入ください。" sqref="M4:AA4">
      <formula1>8</formula1>
      <formula2>8</formula2>
    </dataValidation>
    <dataValidation type="textLength" allowBlank="1" showInputMessage="1" showErrorMessage="1" error="「病棟コード」が右欄の「１９０６」とあわせて９桁ではありません。電子レセプトに記載した病棟コード（９桁）をご記入ください。" sqref="W16:AG16">
      <formula1>5</formula1>
      <formula2>5</formula2>
    </dataValidation>
    <dataValidation type="whole" allowBlank="1" showInputMessage="1" showErrorMessage="1" error="該当する算定日数をご記入ください。" sqref="AJ525:AT525 AJ528:AT528 AJ549:AT549 AJ552:AT552 AJ555:AT555 AJ558:AT558 AJ561:AT561 AJ564:AT564 AJ567:AT567 AJ570:AT570 AJ576:AT576 AJ582:AT582 AJ585:AT585 AJ588:AT588 AJ591:AT591 AJ594:AT594 AJ579:AT579 AJ573:AT573 AJ522:AT522 AJ924:AT924 AJ747:AT747 AJ798:AT798 AJ1020:AT1020 AJ951:AT951 AJ948:AT948 AJ936:AT936 AJ933:AT933 AJ930:AT930 AJ1053:AT1053 AJ1056:AT1056 AJ1101:AT1101 AJ1125:AT1125 AJ1122:AT1122 AJ1119:AT1119 AJ1116:AT1116 AJ1113:AT1113 AJ1110:AT1110 AJ1128:AT1128 AJ1140:AT1140 AJ1131:AT1131 AJ1134:AT1134 AJ1137:AT1137 AJ1188:AT1188 AJ1185:AT1185 AJ1176:AT1176 AJ1173:AT1173 AJ1170:AT1170 AJ1167:AT1167 AJ1161:AT1161 AJ1158:AT1158 AJ1155:AT1155 AJ1152:AT1152 AJ1149:AT1149 AJ1146:AT1146 AJ1143:AT1143 AJ1179:AT1179 AJ666:AT666 AJ663:AT663 AJ660:AT660 AJ675:AT675 AJ1235:AT1235 AJ483:AT483 AJ486:AT486 AJ504:AT504 AJ507:AT507 AJ513:AT513 AJ516:AT516">
      <formula1>0</formula1>
      <formula2>999999</formula2>
    </dataValidation>
    <dataValidation type="whole" allowBlank="1" showInputMessage="1" showErrorMessage="1" error="該当する算定回数をご記入ください。" sqref="AX525:BH525 AX528:BH528 AX549:BH549 AX552:BH552 AX555:BH555 AX558:BH558 AX561:BH561 AX564:BH564 AX567:BH567 AX570:BH570 AX579:BH579 AX582:BH582 AX585:BH585 AX588:BH588 AX591:BH591 AX594:BH594 AX573:BH573 AX576:BH576 AX522:BH522 AX1235:BH1235 AX1232:BH1232 AX870:BH870 AX882:BH882 AX885:BH885 AX888:BH888 AX894:BH894 AX897:BH897 AX900:BH900 AX903:BH903 AX906:BH906 AX909:BH909 AX924:BH924 AX927:BH927 AX750:BH750 AX747:BH747 AX759:BH759 AX756:BH756 AX753:BH753 AX768:BH768 AX765:BH765 AX762:BH762 AX798:BH798 AX786:BH786 AX792:BH792 AX801:BH801 AX804:BH804 AX1020:BH1020 AX984:BH984 AX975:BH975 AX981:BH981 AX978:BH978 AX945:BH945 AX942:BH942 AX939:BH939 AX951:BH951 AX948:BH948 AX936:BH936 AX933:BH933 AX930:BH930 AX1014:BH1014 AX1008:BH1008 AX1002:BH1002 AX999:BH999 AX987:BH987 AX990:BH990 AX993:BH993 AX1053:BH1053 AX1056:BH1056 AX1101:BH1101 AX1092:BH1092 AX1044:BH1044 AX1047:BH1047 AX1050:BH1050 AX1071:BH1071 AX1074:BH1074 AX1059:BH1059 AX1065:BH1065 AX1068:BH1068 AX1086:BH1086 AX1089:BH1089 AX1077:BH1077 AX1080:BH1080 AX1083:BH1083 AX1095:BH1095 AX1098:BH1098 AX1038:BH1038 AX1035:BH1035 AX1032:BH1032 AX1029:BH1029 AX1026:BH1026 AX1023:BH1023 AX1238:BH1238 AX1125:BH1125 AX1122:BH1122 AX1119:BH1119 AX1116:BH1116 AX1113:BH1113 AX1110:BH1110 AX1128:BH1128 AX1131:BH1131 AX1134:BH1134 AX1137:BH1137 AX1191:BH1191 AX1182:BH1182 AX1188:BH1188 AX1185:BH1185 AX1176:BH1176 AX1173:BH1173 AX1170:BH1170 AX1167:BH1167 AX1161:BH1161 AX1158:BH1158 AX1155:BH1155 AX1152:BH1152 AX1149:BH1149 AX1146:BH1146 AX1143:BH1143 AX1179:BH1179 AX1194:BH1194 AX1227:BH1227 AX1224:BH1224 AX1221:BH1221 AX1218:BH1218 AX1212:BH1212 AX1209:BH1209 AX1206:BH1206 AX1197:BH1197 AX1140:BH1140 AX681:BH681 AX678:BH678 AX675:BH675 AX420:BH420 AX417:BH417 AX423:BH423 AX486:BH486 AX483:BH483 AX477:BH477 AX474:BH474 AX471:BH471 AX468:BH468 AX465:BH465 AX462:BH462 AX459:BH459 AX456:BH456 AX453:BH453 AX450:BH450 AX447:BH447 AX444:BH444 AX441:BH441 AX438:BH438 AX435:BH435 AX432:BH432 AX429:BH429 AX426:BH426 AX504:BH504 AX507:BH507 AX513:BH513 AX312:BH312 AX204:BH204 AX201:BH201 AX294:BH294 AX297:BH297 AX300:BH300 AX210:BH210 AX213:BH213 AX216:BH216 AX219:BH219 AX288:BH288 AX285:BH285 AX282:BH282 AX279:BH279 AX270:BH270 AX267:BH267 AX264:BH264 AX261:BH261 AX258:BH258 AX255:BH255 AX252:BH252 AX249:BH249 AX246:BH246 AX243:BH243 AX240:BH240 AX237:BH237 AX234:BH234 AX231:BH231 AX228:BH228 AX225:BH225 AX222:BH222 AX276:BH276 AX273:BH273 AX291:BH291 AX306:BH306 AX303:BH303 AX99:BH99 AX90:BH90 AX87:BH87 AX84:BH84 AX81:BH81 AX78:BH78 AX75:BH75 AX72:BH72 AX69:BH69 AX66:BH66 AX63:BH63 AX60:BH60 AX57:BH57 AX54:BH54 AX51:BH51 AX48:BH48 AX45:BH45 AX42:BH42 AX39:BH39 AX24:BH24 AX27:BH27 AX30:BH30 AX33:BH33 AX36:BH36 AX21:BH21 AX192:BH192 AX195:BH195 AX102:BH102 AX105:BH105 AX108:BH108 AX111:BH111 AX189:BH189 AX180:BH180 AX171:BH171 AX162:BH162 AX153:BH153 AX141:BH141 AX138:BH138 AX135:BH135 AX132:BH132 AX129:BH129 AX126:BH126 AX123:BH123 AX120:BH120 AX117:BH117 AX114:BH114 AX144:BH144 AX147:BH147 AX150:BH150 AX159:BH159 AX156:BH156 AX168:BH168 AX165:BH165 AX177:BH177 AX174:BH174 AX186:BH186 AX183:BH183 AX96:BH96 AX207:BH207 AX318:BH318 AX327:BH327 AX333:BH333 AX330:BH330 AX342:BH342 AX339:BH339 AX345:BH345 AX348:BH348 AX351:BH351 AX354:BH354 AX357:BH357 AX360:BH360 AX363:BH363 AX366:BH366 AX369:BH369 AX372:BH372 AX375:BH375 AX378:BH378 AX381:BH381 AX384:BH384 AX390:BH390 AX393:BH393 AX396:BH396 AX399:BH399 AX336:BH336 AX321:BH321 AX324:BH324 AX411:BH411 AX408:BH408 AX405:BH405 AX402:BH402 AX315:BH315 AX516:BH516">
      <formula1>0</formula1>
      <formula2>999999</formula2>
    </dataValidation>
    <dataValidation type="whole" allowBlank="1" showInputMessage="1" showErrorMessage="1" error="該当するレセプト件数をご記入ください。" sqref="V624:AF624 V621:AF621 V618:AF618 V615:AF615 V612:AF612 V609:AF609 V606:AF606 V525:AF525 V528:AF528 V549:AF549 V552:AF552 V555:AF555 V558:AF558 V561:AF561 V564:AF564 V567:AF567 V570:AF570 V531:AF531 V534:AF534 V537:AF537 V540:AF540 V543:AF543 V546:AF546 V579:AF579 V582:AF582 V585:AF585 V588:AF588 V591:AF591 V594:AF594 V597:AF597 V600:AF600 V603:AF603 V573:AF573 V576:AF576 V522:AF522 V1235:AF1235 V1232:AF1232 V894:AF894 V900:AF900 V897:AF897 V903:AF903 V909:AF909 V906:AF906 V912:AF912 V918:AF918 V915:AF915 V921:AF921 V882:AF882 V888:AF888 V885:AF885 V870:AF870 V924:AF924 V927:AF927 V750:AF750 V747:AF747 V756:AF756 V759:AF759 V753:AF753 V765:AF765 V768:AF768 V762:AF762 V780:AF780 V771:AF771 V777:AF777 V774:AF774 V798:AF798 V786:AF786 V789:AF789 V792:AF792 V795:AF795 V801:AF801 V804:AF804 V1020:AF1020 V1017:AF1017 V969:AF969 V984:AF984 V981:AF981 V978:AF978 V975:AF975 V972:AF972 V945:AF945 V942:AF942 V939:AF939 V960:AF960 V957:AF957 V951:AF951 V948:AF948 V936:AF936 V933:AF933 V930:AF930 V963:AF963 V966:AF966 V1014:AF1014 V1008:AF1008 V1005:AF1005 V1002:AF1002 V999:AF999 V996 V987:AF987 V990:AF990 V993:AF993 V1053:AF1053 V1056:AF1056 V1101:AF1101 V1059:AF1059 V1065:AF1065 V1068:AF1068 V1071:AF1071 V1074:AF1074 V1077:AF1077 V1080:AF1080 V1083:AF1083 V1086:AF1086 V1089:AF1089 V1092:AF1092 V1095:AF1095 V1098:AF1098 V1041:AF1041 V1044:AF1044 V1047:AF1047 V1050:AF1050 V1038:AF1038 V1035:AF1035 V1032:AF1032 V1029:AF1029 V1026:AF1026 V1023:AF1023 V1241:AF1241 V1238:AF1238 V1125:AF1125 V1107:AF1107 V1122:AF1122 V1119:AF1119 V1116:AF1116 V1113:AF1113 V1110:AF1110 V1128:AF1128 V1131:AF1131 V1134:AF1134 V1137:AF1137 V1179:AF1179 V1191:AF1191 V1182:AF1182 V1188:AF1188 V1185:AF1185 V1176:AF1176 V1173:AF1173 V1170:AF1170 V1167:AF1167 V1161:AF1161 V1158:AF1158 V1155:AF1155 V1152:AF1152 V1149:AF1149 V1146:AF1146 V1143:AF1143 V1194:AF1194 V1227:AF1227 V1224:AF1224 V1221:AF1221 V1218:AF1218 V1212:AF1212 V1209:AF1209 V1206:AF1206 V1200:AF1200 V1197:AF1197 V1140:AF1140 V684:AF684 V681:AF681 V678:AF678 V666:AF666 V663:AF663 V672:AF672 V669:AF669 V660:AF660 V675:AF675 V657:AF657 V654:AF654 V651:AF651 V648:AF648 V645:AF645 V642:AF642 V639:AF639 V636:AF636 V633:AF633 V630:AF630 AJ420:AT420 AJ417:AT417 V486:AF486 V483:AF483 AJ477:AT477 AJ474:AT474 AJ471:AT471 AJ468:AT468 AJ465:AT465 AJ462:AT462 AJ459:AT459 AJ456:AT456 AJ453:AT453 AJ450:AT450 AJ447:AT447 AJ444:AT444 AJ441:AT441 AJ438:AT438 AJ435:AT435 AJ432:AT432 AJ429:AT429 AJ426:AT426 V504:AF504 V507:AF507 V513:AF513 V510:AF510 AJ423:AT423 AJ312:AT312 AJ204:AT204 AJ201:AT201 AJ294:AT294 AJ297:AT297 AJ300:AT300 AJ210:AT210 AJ213:AT213 AJ216:AT216 AJ219:AT219 AJ288:AT288 AJ285:AT285 AJ282:AT282 AJ279:AT279 AJ270:AT270 AJ267:AT267 AJ264:AT264 AJ261:AT261 AJ258:AT258 AJ255:AT255 AJ252:AT252 AJ249:AT249 AJ246:AT246 AJ243:AT243 AJ240:AT240 AJ237:AT237 AJ234:AT234 AJ231:AT231 AJ228:AT228 AJ225:AT225 AJ222:AT222 AJ276:AT276 AJ273:AT273 AJ291:AT291 AJ306:AT306 AJ303:AT303 AJ99:AT99 AJ90 AJ87:AT87 AJ84:AT84 AJ81:AT81 AJ78:AT78 AJ75:AT75 AJ72:AT72 AJ69:AT69 AJ66:AT66 AJ63:AT63 AJ60:AT60 AJ57:AT57 AJ54:AT54 AJ51:AT51 AJ48:AT48 AJ45:AT45 AJ42:AT42 AJ39:AT39 AJ24:AT24 AJ27:AT27 AJ30:AT30 AJ33:AT33 AJ36:AT36 AJ21:AT21 AJ192:AT192 AJ195:AT195 AJ102:AT102 AJ105:AT105 AJ108:AT108 AJ189:AT189 AJ180:AT180 AJ171:AT171 AJ162:AT162 AJ153:AT153 AJ141:AT141 AJ138:AT138 AJ135:AT135 AJ132:AT132 AJ129:AT129 AJ126:AT126 AJ123:AT123 AJ120:AT120 AJ117:AT117 AJ114:AT114 AJ144:AT144 AJ147:AT147 AJ150:AT150 AJ159:AT159 AJ156:AT156 AJ168:AT168 AJ165:AT165 AJ177:AT177 AJ174:AT174 AJ186:AT186 AJ183:AT183 AJ111 AJ96:AT96 AJ207:AT207 AJ318:AT318 AJ327:AT327 AJ333:AT333 AJ330:AT330 AJ342:AT342 AJ339:AT339 AJ345:AT345 AJ348:AT348 AJ351:AT351 AJ354:AT354 AJ357:AT357 AJ360:AT360 AJ363:AT363 AJ366:AT366 AJ369:AT369 AJ372:AT372 AJ375:AT375 AJ378:AT378 AJ381:AT381 AJ384:AT384 AJ390:AT390 AJ393:AT393 AJ396:AT396 AJ399:AT399 AJ336:AT336 AJ321:AT321 AJ324:AT324 AJ411:AT411 AJ408:AT408 AJ405:AT405 AJ402:AT402 AJ315:AT315 V516:AF516">
      <formula1>0</formula1>
      <formula2>999999</formula2>
    </dataValidation>
  </dataValidations>
  <pageMargins left="0.23622047244094491" right="0.23622047244094491" top="0.47244094488188981" bottom="0.47244094488188981" header="0.19685039370078741" footer="0.19685039370078741"/>
  <pageSetup paperSize="9" scale="95" fitToHeight="100" orientation="portrait" r:id="rId1"/>
  <headerFooter>
    <oddHeader>&amp;C&amp;"HGSｺﾞｼｯｸM,ﾒﾃﾞｨｳﾑ"&amp;U平成２９年度病床機能報告　報告様式２&amp;R&amp;"HGS創英角ｺﾞｼｯｸUB,ｳﾙﾄﾗﾎﾞｰﾙﾄﾞ"&amp;12【医療機関Ｂ】</oddHeader>
    <oddFooter>&amp;C&amp;P</oddFooter>
  </headerFooter>
  <rowBreaks count="11" manualBreakCount="11">
    <brk id="92" max="61" man="1"/>
    <brk id="197" max="61" man="1"/>
    <brk id="308" max="61" man="1"/>
    <brk id="413" max="61" man="1"/>
    <brk id="518" max="61" man="1"/>
    <brk id="626" max="61" man="1"/>
    <brk id="743" max="61" man="1"/>
    <brk id="851" max="61" man="1"/>
    <brk id="953" max="61" man="1"/>
    <brk id="1061" max="61" man="1"/>
    <brk id="1163"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W808"/>
  <sheetViews>
    <sheetView showGridLines="0" zoomScaleNormal="100" zoomScaleSheetLayoutView="85" workbookViewId="0">
      <selection activeCell="C10" sqref="C10"/>
    </sheetView>
  </sheetViews>
  <sheetFormatPr defaultColWidth="9" defaultRowHeight="13.5"/>
  <cols>
    <col min="1" max="1" width="2.5" style="123" customWidth="1"/>
    <col min="2" max="2" width="1.125" style="123" customWidth="1"/>
    <col min="3" max="3" width="2.5" style="123" customWidth="1"/>
    <col min="4" max="4" width="0.625" style="123" customWidth="1"/>
    <col min="5" max="7" width="2.5" style="123" customWidth="1"/>
    <col min="8" max="8" width="1.625" style="22" customWidth="1"/>
    <col min="9" max="9" width="2.5" style="123" customWidth="1"/>
    <col min="10" max="10" width="1.125" style="123" customWidth="1"/>
    <col min="11" max="11" width="2.5" style="123" customWidth="1"/>
    <col min="12" max="12" width="1.125" style="123" customWidth="1"/>
    <col min="13" max="13" width="2.5" style="123" customWidth="1"/>
    <col min="14" max="14" width="1.125" style="123" customWidth="1"/>
    <col min="15" max="15" width="0.625" style="123" customWidth="1"/>
    <col min="16" max="16" width="2.5" style="123" customWidth="1"/>
    <col min="17" max="17" width="3.375" style="123" customWidth="1"/>
    <col min="18" max="19" width="2.5" style="123" customWidth="1"/>
    <col min="20" max="21" width="0.625" style="123" customWidth="1"/>
    <col min="22" max="22" width="2.5" style="123" customWidth="1"/>
    <col min="23" max="23" width="0.625" style="123" customWidth="1"/>
    <col min="24" max="24" width="2.5" style="123" customWidth="1"/>
    <col min="25" max="25" width="0.625" style="123" customWidth="1"/>
    <col min="26" max="26" width="2.5" style="123" customWidth="1"/>
    <col min="27" max="27" width="0.625" style="123" customWidth="1"/>
    <col min="28" max="28" width="2.5" style="123" customWidth="1"/>
    <col min="29" max="29" width="0.625" style="123" customWidth="1"/>
    <col min="30" max="30" width="2.5" style="123" customWidth="1"/>
    <col min="31" max="31" width="4.125" style="123" customWidth="1"/>
    <col min="32" max="32" width="1.125" style="123" customWidth="1"/>
    <col min="33" max="33" width="0.625" style="123" customWidth="1"/>
    <col min="34" max="34" width="2.5" style="123" customWidth="1"/>
    <col min="35" max="35" width="0.625" style="123" customWidth="1"/>
    <col min="36" max="36" width="2.5" style="123" customWidth="1"/>
    <col min="37" max="37" width="0.625" style="123" customWidth="1"/>
    <col min="38" max="38" width="2.5" style="123" customWidth="1"/>
    <col min="39" max="39" width="0.625" style="123" customWidth="1"/>
    <col min="40" max="40" width="2.5" style="123" customWidth="1"/>
    <col min="41" max="41" width="0.625" style="123" customWidth="1"/>
    <col min="42" max="42" width="2.5" style="123" customWidth="1"/>
    <col min="43" max="43" width="0.625" style="123" customWidth="1"/>
    <col min="44" max="44" width="2.5" style="123" customWidth="1"/>
    <col min="45" max="45" width="0.625" style="123" customWidth="1"/>
    <col min="46" max="46" width="2.5" style="123" customWidth="1"/>
    <col min="47" max="47" width="0.625" style="123" customWidth="1"/>
    <col min="48" max="48" width="2.5" style="123" customWidth="1"/>
    <col min="49" max="49" width="0.625" style="123" customWidth="1"/>
    <col min="50" max="50" width="2.5" style="123" customWidth="1"/>
    <col min="51" max="51" width="0.625" style="123" customWidth="1"/>
    <col min="52" max="52" width="2.5" style="123" customWidth="1"/>
    <col min="53" max="53" width="0.625" style="123" customWidth="1"/>
    <col min="54" max="54" width="2.5" style="123" customWidth="1"/>
    <col min="55" max="55" width="0.625" style="123" customWidth="1"/>
    <col min="56" max="56" width="2.5" style="123" customWidth="1"/>
    <col min="57" max="57" width="0.625" style="123" customWidth="1"/>
    <col min="58" max="58" width="2.5" style="123" customWidth="1"/>
    <col min="59" max="59" width="0.625" style="123" customWidth="1"/>
    <col min="60" max="60" width="2.5" style="123" customWidth="1"/>
    <col min="61" max="61" width="0.625" style="123" customWidth="1"/>
    <col min="62" max="62" width="2.5" style="123" customWidth="1"/>
    <col min="63" max="149" width="3.375" style="123" customWidth="1"/>
    <col min="150" max="153" width="3.375" style="123" hidden="1" customWidth="1"/>
    <col min="154" max="16384" width="9" style="123"/>
  </cols>
  <sheetData>
    <row r="1" spans="1:153" ht="36" customHeight="1">
      <c r="A1" s="507" t="s">
        <v>6425</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9"/>
      <c r="BK1" s="80"/>
      <c r="BL1" s="64"/>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row>
    <row r="2" spans="1:153" ht="15" customHeight="1">
      <c r="A2" s="27"/>
      <c r="B2" s="510" t="s">
        <v>6426</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1"/>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row>
    <row r="3" spans="1:153" ht="22.5" customHeight="1">
      <c r="A3" s="27"/>
      <c r="B3" s="510" t="s">
        <v>6427</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1"/>
      <c r="BK3" s="80"/>
      <c r="BL3" s="64" t="str">
        <f>IF(COUNTIF($BL$10:$BL$767,"●")&gt;0,"●が記載された項目は、記入内容の見直しが必要な欄になります。以下のメッセージの内容をご確認ください。","")</f>
        <v/>
      </c>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row>
    <row r="4" spans="1:153" ht="15" customHeight="1">
      <c r="A4" s="28"/>
      <c r="B4" s="512" t="s">
        <v>198</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3"/>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row>
    <row r="5" spans="1:153" s="65" customFormat="1" ht="18.75" customHeight="1">
      <c r="A5" s="8"/>
      <c r="B5" s="9"/>
      <c r="C5" s="9"/>
      <c r="D5" s="9"/>
      <c r="E5" s="9"/>
      <c r="F5" s="9"/>
      <c r="G5" s="9"/>
      <c r="H5" s="20"/>
      <c r="I5" s="9"/>
      <c r="J5" s="9"/>
      <c r="K5" s="9"/>
      <c r="L5" s="9"/>
      <c r="M5" s="9"/>
      <c r="N5" s="9"/>
      <c r="O5" s="9"/>
      <c r="P5" s="9"/>
      <c r="Q5" s="9"/>
      <c r="R5" s="9"/>
      <c r="S5" s="9"/>
      <c r="T5" s="9"/>
      <c r="U5" s="9"/>
      <c r="V5" s="9"/>
      <c r="W5" s="9"/>
      <c r="X5" s="9"/>
      <c r="Y5" s="9"/>
      <c r="Z5" s="9"/>
      <c r="AA5" s="9"/>
      <c r="AB5" s="9"/>
      <c r="AC5" s="9"/>
      <c r="AD5" s="6"/>
      <c r="AE5" s="6"/>
      <c r="AF5" s="6"/>
      <c r="AG5" s="514" t="s">
        <v>6428</v>
      </c>
      <c r="AH5" s="515"/>
      <c r="AI5" s="515"/>
      <c r="AJ5" s="515"/>
      <c r="AK5" s="515"/>
      <c r="AL5" s="515"/>
      <c r="AM5" s="515"/>
      <c r="AN5" s="515"/>
      <c r="AO5" s="515"/>
      <c r="AP5" s="516"/>
      <c r="AQ5" s="398" t="s">
        <v>4</v>
      </c>
      <c r="AR5" s="399"/>
      <c r="AS5" s="399"/>
      <c r="AT5" s="399"/>
      <c r="AU5" s="399"/>
      <c r="AV5" s="399"/>
      <c r="AW5" s="399"/>
      <c r="AX5" s="399"/>
      <c r="AY5" s="399"/>
      <c r="AZ5" s="400"/>
      <c r="BA5" s="398" t="s">
        <v>19</v>
      </c>
      <c r="BB5" s="399"/>
      <c r="BC5" s="399"/>
      <c r="BD5" s="399"/>
      <c r="BE5" s="399"/>
      <c r="BF5" s="399"/>
      <c r="BG5" s="399"/>
      <c r="BH5" s="399"/>
      <c r="BI5" s="399"/>
      <c r="BJ5" s="401"/>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101" t="s">
        <v>6429</v>
      </c>
      <c r="EU5" s="102">
        <f>MAX(AH10:AN73,AH79:AN151,AH156:AN228,AH233:AN305,AH310:AN382,AH387:AN459,AH464:AN536,AH541:AN613,AH618:AN690,AH695:AN767)</f>
        <v>0</v>
      </c>
      <c r="EV5" s="102">
        <f>MAX(AR10:AX73,AR79:AX151,AR156:AX228,AR233:AX305,AR310:AX382,AR387:AX459,AR464:AX536,AR541:AX613,AR618:AX690,AR695:AX767)</f>
        <v>0</v>
      </c>
      <c r="EW5" s="102">
        <f>MAX(BB10:BH73,BB79:BH151,BB156:BH228,BB233:BH305,BB310:BH382,BB387:BH459,BB464:BH536,BB541:BH613,BB618:BH690,BB695:BH767)</f>
        <v>0</v>
      </c>
    </row>
    <row r="6" spans="1:153" ht="3" customHeight="1">
      <c r="A6" s="3"/>
      <c r="B6" s="124"/>
      <c r="C6" s="124"/>
      <c r="D6" s="124"/>
      <c r="E6" s="124"/>
      <c r="F6" s="124"/>
      <c r="G6" s="124"/>
      <c r="H6" s="1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68"/>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4"/>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07"/>
      <c r="EU6" s="107"/>
      <c r="EV6" s="107"/>
      <c r="EW6" s="107"/>
    </row>
    <row r="7" spans="1:153" ht="21.75" customHeight="1">
      <c r="A7" s="113" t="s">
        <v>5576</v>
      </c>
      <c r="B7" s="125"/>
      <c r="C7" s="125"/>
      <c r="D7" s="125"/>
      <c r="E7" s="125"/>
      <c r="F7" s="125"/>
      <c r="G7" s="125"/>
      <c r="H7" s="21"/>
      <c r="I7" s="125"/>
      <c r="J7" s="125"/>
      <c r="K7" s="125"/>
      <c r="L7" s="125"/>
      <c r="M7" s="125"/>
      <c r="N7" s="125"/>
      <c r="O7" s="125"/>
      <c r="P7" s="125"/>
      <c r="Q7" s="125"/>
      <c r="R7" s="125"/>
      <c r="S7" s="125"/>
      <c r="T7" s="125"/>
      <c r="U7" s="125"/>
      <c r="V7" s="125"/>
      <c r="W7" s="125"/>
      <c r="X7" s="125"/>
      <c r="Y7" s="125"/>
      <c r="Z7" s="125"/>
      <c r="AA7" s="125"/>
      <c r="AB7" s="125"/>
      <c r="AC7" s="125"/>
      <c r="AD7" s="40"/>
      <c r="AE7" s="71"/>
      <c r="AF7" s="71"/>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6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07" t="s">
        <v>6430</v>
      </c>
      <c r="EU7" s="108">
        <f>SUM(AH10:AN73,AH79:AN151,AH156:AN228,AH233:AN305,AH310:AN382,AH387:AN459,AH464:AN536,AH541:AN613,AH618:AN690,AH695:AN767)</f>
        <v>0</v>
      </c>
      <c r="EV7" s="108">
        <f>SUM(AR10:AX73,AR79:AX151,AR156:AX228,AR233:AX305,AR310:AX382,AR387:AX459,AR464:AX536,AR541:AX613,AR618:AX690,AR695:AX767)</f>
        <v>0</v>
      </c>
      <c r="EW7" s="108">
        <f>SUM(BB10:BH73,BB79:BH151,BB156:BH228,BB233:BH305,BB310:BH382,BB387:BH459,BB464:BH536,BB541:BH613,BB618:BH690,BB695:BH767)</f>
        <v>0</v>
      </c>
    </row>
    <row r="8" spans="1:153" ht="3" customHeight="1" thickBot="1">
      <c r="A8" s="113"/>
      <c r="B8" s="125"/>
      <c r="C8" s="125"/>
      <c r="D8" s="125"/>
      <c r="E8" s="125"/>
      <c r="F8" s="125"/>
      <c r="G8" s="125"/>
      <c r="H8" s="21"/>
      <c r="I8" s="125"/>
      <c r="J8" s="125"/>
      <c r="K8" s="125"/>
      <c r="L8" s="125"/>
      <c r="M8" s="125"/>
      <c r="N8" s="125"/>
      <c r="O8" s="125"/>
      <c r="P8" s="125"/>
      <c r="Q8" s="125"/>
      <c r="R8" s="125"/>
      <c r="S8" s="125"/>
      <c r="T8" s="125"/>
      <c r="U8" s="125"/>
      <c r="V8" s="125"/>
      <c r="W8" s="125"/>
      <c r="X8" s="125"/>
      <c r="Y8" s="125"/>
      <c r="Z8" s="125"/>
      <c r="AA8" s="125"/>
      <c r="AB8" s="125"/>
      <c r="AC8" s="125"/>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70"/>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row>
    <row r="9" spans="1:153" ht="9.75" customHeight="1">
      <c r="A9" s="113"/>
      <c r="B9" s="24"/>
      <c r="C9" s="14" t="s">
        <v>6431</v>
      </c>
      <c r="D9" s="25"/>
      <c r="E9" s="25"/>
      <c r="F9" s="14" t="s">
        <v>143</v>
      </c>
      <c r="G9" s="14"/>
      <c r="H9" s="14"/>
      <c r="I9" s="14" t="s">
        <v>144</v>
      </c>
      <c r="J9" s="14"/>
      <c r="K9" s="14" t="s">
        <v>145</v>
      </c>
      <c r="L9" s="14"/>
      <c r="M9" s="14" t="s">
        <v>197</v>
      </c>
      <c r="N9" s="14"/>
      <c r="O9" s="25"/>
      <c r="P9" s="14" t="s">
        <v>146</v>
      </c>
      <c r="Q9" s="14"/>
      <c r="R9" s="14"/>
      <c r="S9" s="14"/>
      <c r="T9" s="14"/>
      <c r="U9" s="14"/>
      <c r="V9" s="14"/>
      <c r="W9" s="14"/>
      <c r="X9" s="14"/>
      <c r="Y9" s="14"/>
      <c r="Z9" s="14"/>
      <c r="AA9" s="14"/>
      <c r="AB9" s="14"/>
      <c r="AC9" s="14"/>
      <c r="AD9" s="25"/>
      <c r="AE9" s="25"/>
      <c r="AF9" s="26"/>
      <c r="AG9" s="296"/>
      <c r="AH9" s="297"/>
      <c r="AI9" s="297"/>
      <c r="AJ9" s="297"/>
      <c r="AK9" s="297"/>
      <c r="AL9" s="297"/>
      <c r="AM9" s="297"/>
      <c r="AN9" s="297"/>
      <c r="AO9" s="117"/>
      <c r="AP9" s="114"/>
      <c r="AQ9" s="296"/>
      <c r="AR9" s="297"/>
      <c r="AS9" s="297"/>
      <c r="AT9" s="297"/>
      <c r="AU9" s="297"/>
      <c r="AV9" s="297"/>
      <c r="AW9" s="297"/>
      <c r="AX9" s="297"/>
      <c r="AY9" s="117"/>
      <c r="AZ9" s="114"/>
      <c r="BA9" s="297"/>
      <c r="BB9" s="297"/>
      <c r="BC9" s="297"/>
      <c r="BD9" s="297"/>
      <c r="BE9" s="297"/>
      <c r="BF9" s="297"/>
      <c r="BG9" s="297"/>
      <c r="BH9" s="297"/>
      <c r="BI9" s="117"/>
      <c r="BJ9" s="114"/>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row>
    <row r="10" spans="1:153" ht="21.75" customHeight="1">
      <c r="A10" s="113"/>
      <c r="B10" s="294"/>
      <c r="C10" s="76"/>
      <c r="D10" s="74"/>
      <c r="E10" s="77"/>
      <c r="F10" s="78"/>
      <c r="G10" s="79"/>
      <c r="H10" s="75" t="s">
        <v>6432</v>
      </c>
      <c r="I10" s="76"/>
      <c r="J10" s="74"/>
      <c r="K10" s="241"/>
      <c r="L10" s="74"/>
      <c r="M10" s="76"/>
      <c r="N10" s="73"/>
      <c r="O10" s="504"/>
      <c r="P10" s="505"/>
      <c r="Q10" s="505"/>
      <c r="R10" s="505"/>
      <c r="S10" s="505"/>
      <c r="T10" s="505"/>
      <c r="U10" s="505"/>
      <c r="V10" s="505"/>
      <c r="W10" s="505"/>
      <c r="X10" s="505"/>
      <c r="Y10" s="505"/>
      <c r="Z10" s="505"/>
      <c r="AA10" s="505"/>
      <c r="AB10" s="505"/>
      <c r="AC10" s="505"/>
      <c r="AD10" s="505"/>
      <c r="AE10" s="506"/>
      <c r="AF10" s="15"/>
      <c r="AG10" s="118"/>
      <c r="AH10" s="312"/>
      <c r="AI10" s="313"/>
      <c r="AJ10" s="313"/>
      <c r="AK10" s="313"/>
      <c r="AL10" s="313"/>
      <c r="AM10" s="313"/>
      <c r="AN10" s="314"/>
      <c r="AO10" s="120"/>
      <c r="AP10" s="115" t="s">
        <v>0</v>
      </c>
      <c r="AQ10" s="119"/>
      <c r="AR10" s="312"/>
      <c r="AS10" s="313"/>
      <c r="AT10" s="313"/>
      <c r="AU10" s="313"/>
      <c r="AV10" s="313"/>
      <c r="AW10" s="313"/>
      <c r="AX10" s="314"/>
      <c r="AY10" s="120"/>
      <c r="AZ10" s="115" t="s">
        <v>1</v>
      </c>
      <c r="BA10" s="119"/>
      <c r="BB10" s="312"/>
      <c r="BC10" s="313"/>
      <c r="BD10" s="313"/>
      <c r="BE10" s="313"/>
      <c r="BF10" s="313"/>
      <c r="BG10" s="313"/>
      <c r="BH10" s="314"/>
      <c r="BI10" s="122"/>
      <c r="BJ10" s="115" t="s">
        <v>2</v>
      </c>
      <c r="BK10" s="129"/>
      <c r="BL10" s="130" t="str">
        <f>IF(BM10&lt;&gt;"","●","")</f>
        <v/>
      </c>
      <c r="BM10" s="132" t="str">
        <f>IF(AND(OR(C10="",E10="",F10="",G10="",O10=""),OR(AH10&gt;0,AR10&gt;0,BB10&gt;0)),"「Ｋコード・Ｊコード番号等」、「診療行為名称」に未記入の欄がありますが、「レセプト件数」、「算定日数」、「算定回数」のいずれかが1以上となっています。正しい手術名情報・レセプト件数・算定日数・算定回数をご記入ください。",IF(AND(AND(C10&lt;&gt;"",E10&lt;&gt;"",F10&lt;&gt;"",G10&lt;&gt;""),OR(AH10&gt;0,AR10&gt;0,BB10&gt;0),COUNTIF(K!$A$1:$A$2257,ASC(C10&amp;E10&amp;F10&amp;G10&amp;IF(I10*1=0,"","-"&amp;I10*1)&amp;IF(K10*1=0,"",K10*1)&amp;IF(M10="","",M10)))=0),"「Ｋコード・Ｊコード番号等」が診療報酬点数表あるいは鹿診療報酬点数表に存在しないコードとなっています。正しいＫコード・Ｊコード番号等をご記入ください。なお、加算・輸血料は報告対象外となります。",IF(OR(AND(OR(AH10=0,AH10=""),OR(AR10&gt;0,BB10&gt;0)),AND(OR(AH10&gt;0,BB10&gt;0),OR(AR10=0,AR10="")),AND(OR(AH10&gt;0,AR10&gt;0),OR(BB10=0,BB10=""))),"「レセプト件数」、「算定日数」、「算定回数」のいずれかが「0」か「空白」となっていますが、それ以外が1以上となっています。正しい手術名情報・レセプト件数・算定日数・算定回数をご記入ください。",IF(OR(AH10&gt;AR10,AH10&gt;BB10),"「算定日数」あるいは「算定回数」が「レセプト件数」よりも小さくなっています。算定レセプトにおける算定日数・算定回数をご記入ください。",IF(AR10&gt;BB10,"「算定回数」が「算定日数」よりも小さくなっています。算定日数における算定回数をご記入ください。","")))))</f>
        <v/>
      </c>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72"/>
      <c r="CW10" s="72"/>
      <c r="CX10" s="72"/>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row>
    <row r="11" spans="1:153" ht="3" customHeight="1" thickBot="1">
      <c r="A11" s="113"/>
      <c r="B11" s="16"/>
      <c r="C11" s="17"/>
      <c r="D11" s="17"/>
      <c r="E11" s="17"/>
      <c r="F11" s="18"/>
      <c r="G11" s="17"/>
      <c r="H11" s="298"/>
      <c r="I11" s="17"/>
      <c r="J11" s="17"/>
      <c r="K11" s="17"/>
      <c r="L11" s="17"/>
      <c r="M11" s="17"/>
      <c r="N11" s="17"/>
      <c r="O11" s="17"/>
      <c r="P11" s="17"/>
      <c r="Q11" s="17"/>
      <c r="R11" s="17"/>
      <c r="S11" s="17"/>
      <c r="T11" s="17"/>
      <c r="U11" s="17"/>
      <c r="V11" s="17"/>
      <c r="W11" s="17"/>
      <c r="X11" s="17"/>
      <c r="Y11" s="17"/>
      <c r="Z11" s="17"/>
      <c r="AA11" s="17"/>
      <c r="AB11" s="17"/>
      <c r="AC11" s="17"/>
      <c r="AD11" s="17"/>
      <c r="AE11" s="17"/>
      <c r="AF11" s="19"/>
      <c r="AG11" s="299"/>
      <c r="AH11" s="298"/>
      <c r="AI11" s="298"/>
      <c r="AJ11" s="298"/>
      <c r="AK11" s="298"/>
      <c r="AL11" s="298"/>
      <c r="AM11" s="298"/>
      <c r="AN11" s="298"/>
      <c r="AO11" s="121"/>
      <c r="AP11" s="116"/>
      <c r="AQ11" s="299"/>
      <c r="AR11" s="298"/>
      <c r="AS11" s="298"/>
      <c r="AT11" s="298"/>
      <c r="AU11" s="298"/>
      <c r="AV11" s="298"/>
      <c r="AW11" s="298"/>
      <c r="AX11" s="298"/>
      <c r="AY11" s="121"/>
      <c r="AZ11" s="116"/>
      <c r="BA11" s="298"/>
      <c r="BB11" s="298"/>
      <c r="BC11" s="298"/>
      <c r="BD11" s="298"/>
      <c r="BE11" s="298"/>
      <c r="BF11" s="298"/>
      <c r="BG11" s="298"/>
      <c r="BH11" s="298"/>
      <c r="BI11" s="121"/>
      <c r="BJ11" s="116"/>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row>
    <row r="12" spans="1:153" ht="9.75" customHeight="1">
      <c r="A12" s="113"/>
      <c r="B12" s="24"/>
      <c r="C12" s="14" t="s">
        <v>6433</v>
      </c>
      <c r="D12" s="25"/>
      <c r="E12" s="25"/>
      <c r="F12" s="14" t="s">
        <v>143</v>
      </c>
      <c r="G12" s="14"/>
      <c r="H12" s="14"/>
      <c r="I12" s="14" t="s">
        <v>144</v>
      </c>
      <c r="J12" s="14"/>
      <c r="K12" s="14" t="s">
        <v>145</v>
      </c>
      <c r="L12" s="14"/>
      <c r="M12" s="14" t="s">
        <v>197</v>
      </c>
      <c r="N12" s="14"/>
      <c r="O12" s="25"/>
      <c r="P12" s="14" t="s">
        <v>146</v>
      </c>
      <c r="Q12" s="14"/>
      <c r="R12" s="14"/>
      <c r="S12" s="14"/>
      <c r="T12" s="14"/>
      <c r="U12" s="14"/>
      <c r="V12" s="14"/>
      <c r="W12" s="14"/>
      <c r="X12" s="14"/>
      <c r="Y12" s="14"/>
      <c r="Z12" s="14"/>
      <c r="AA12" s="14"/>
      <c r="AB12" s="14"/>
      <c r="AC12" s="14"/>
      <c r="AD12" s="25"/>
      <c r="AE12" s="25"/>
      <c r="AF12" s="26"/>
      <c r="AG12" s="296"/>
      <c r="AH12" s="297"/>
      <c r="AI12" s="297"/>
      <c r="AJ12" s="297"/>
      <c r="AK12" s="297"/>
      <c r="AL12" s="297"/>
      <c r="AM12" s="297"/>
      <c r="AN12" s="297"/>
      <c r="AO12" s="117"/>
      <c r="AP12" s="114"/>
      <c r="AQ12" s="296"/>
      <c r="AR12" s="297"/>
      <c r="AS12" s="297"/>
      <c r="AT12" s="297"/>
      <c r="AU12" s="297"/>
      <c r="AV12" s="297"/>
      <c r="AW12" s="297"/>
      <c r="AX12" s="297"/>
      <c r="AY12" s="117"/>
      <c r="AZ12" s="114"/>
      <c r="BA12" s="297"/>
      <c r="BB12" s="297"/>
      <c r="BC12" s="297"/>
      <c r="BD12" s="297"/>
      <c r="BE12" s="297"/>
      <c r="BF12" s="297"/>
      <c r="BG12" s="297"/>
      <c r="BH12" s="297"/>
      <c r="BI12" s="117"/>
      <c r="BJ12" s="114"/>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row>
    <row r="13" spans="1:153" ht="21.75" customHeight="1">
      <c r="A13" s="113"/>
      <c r="B13" s="294"/>
      <c r="C13" s="76"/>
      <c r="D13" s="74"/>
      <c r="E13" s="77"/>
      <c r="F13" s="78"/>
      <c r="G13" s="79"/>
      <c r="H13" s="75" t="s">
        <v>6434</v>
      </c>
      <c r="I13" s="76"/>
      <c r="J13" s="74"/>
      <c r="K13" s="241"/>
      <c r="L13" s="74"/>
      <c r="M13" s="76"/>
      <c r="N13" s="73"/>
      <c r="O13" s="504"/>
      <c r="P13" s="505"/>
      <c r="Q13" s="505"/>
      <c r="R13" s="505"/>
      <c r="S13" s="505"/>
      <c r="T13" s="505"/>
      <c r="U13" s="505"/>
      <c r="V13" s="505"/>
      <c r="W13" s="505"/>
      <c r="X13" s="505"/>
      <c r="Y13" s="505"/>
      <c r="Z13" s="505"/>
      <c r="AA13" s="505"/>
      <c r="AB13" s="505"/>
      <c r="AC13" s="505"/>
      <c r="AD13" s="505"/>
      <c r="AE13" s="506"/>
      <c r="AF13" s="15"/>
      <c r="AG13" s="118"/>
      <c r="AH13" s="312"/>
      <c r="AI13" s="313"/>
      <c r="AJ13" s="313"/>
      <c r="AK13" s="313"/>
      <c r="AL13" s="313"/>
      <c r="AM13" s="313"/>
      <c r="AN13" s="314"/>
      <c r="AO13" s="120"/>
      <c r="AP13" s="115" t="s">
        <v>0</v>
      </c>
      <c r="AQ13" s="119"/>
      <c r="AR13" s="312"/>
      <c r="AS13" s="313"/>
      <c r="AT13" s="313"/>
      <c r="AU13" s="313"/>
      <c r="AV13" s="313"/>
      <c r="AW13" s="313"/>
      <c r="AX13" s="314"/>
      <c r="AY13" s="120"/>
      <c r="AZ13" s="115" t="s">
        <v>1</v>
      </c>
      <c r="BA13" s="119"/>
      <c r="BB13" s="312"/>
      <c r="BC13" s="313"/>
      <c r="BD13" s="313"/>
      <c r="BE13" s="313"/>
      <c r="BF13" s="313"/>
      <c r="BG13" s="313"/>
      <c r="BH13" s="314"/>
      <c r="BI13" s="122"/>
      <c r="BJ13" s="115" t="s">
        <v>2</v>
      </c>
      <c r="BK13" s="129"/>
      <c r="BL13" s="130" t="str">
        <f>IF(BM13&lt;&gt;"","●","")</f>
        <v/>
      </c>
      <c r="BM13" s="132" t="str">
        <f>IF(AND(OR(C13="",E13="",F13="",G13="",O13=""),OR(AH13&gt;0,AR13&gt;0,BB13&gt;0)),"「Ｋコード・Ｊコード番号等」、「診療行為名称」に未記入の欄がありますが、「レセプト件数」、「算定日数」、「算定回数」のいずれかが1以上となっています。正しい手術名情報・レセプト件数・算定日数・算定回数をご記入ください。",IF(AND(AND(C13&lt;&gt;"",E13&lt;&gt;"",F13&lt;&gt;"",G13&lt;&gt;""),OR(AH13&gt;0,AR13&gt;0,BB13&gt;0),COUNTIF(K!$A$1:$A$2257,ASC(C13&amp;E13&amp;F13&amp;G13&amp;IF(I13*1=0,"","-"&amp;I13*1)&amp;IF(K13*1=0,"",K13*1)&amp;IF(M13="","",M13)))=0),"「Ｋコード・Ｊコード番号等」が診療報酬点数表あるいは鹿診療報酬点数表に存在しないコードとなっています。正しいＫコード・Ｊコード番号等をご記入ください。なお、加算・輸血料は報告対象外となります。",IF(OR(AND(OR(AH13=0,AH13=""),OR(AR13&gt;0,BB13&gt;0)),AND(OR(AH13&gt;0,BB13&gt;0),OR(AR13=0,AR13="")),AND(OR(AH13&gt;0,AR13&gt;0),OR(BB13=0,BB13=""))),"「レセプト件数」、「算定日数」、「算定回数」のいずれかが「0」か「空白」となっていますが、それ以外が1以上となっています。正しい手術名情報・レセプト件数・算定日数・算定回数をご記入ください。",IF(OR(AH13&gt;AR13,AH13&gt;BB13),"「算定日数」あるいは「算定回数」が「レセプト件数」よりも小さくなっています。算定レセプトにおける算定日数・算定回数をご記入ください。",IF(AR13&gt;BB13,"「算定回数」が「算定日数」よりも小さくなっています。算定日数における算定回数をご記入ください。","")))))</f>
        <v/>
      </c>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72"/>
      <c r="CW13" s="72"/>
      <c r="CX13" s="72"/>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row>
    <row r="14" spans="1:153" ht="3" customHeight="1" thickBot="1">
      <c r="A14" s="113"/>
      <c r="B14" s="16"/>
      <c r="C14" s="17"/>
      <c r="D14" s="17"/>
      <c r="E14" s="17"/>
      <c r="F14" s="18"/>
      <c r="G14" s="17"/>
      <c r="H14" s="298"/>
      <c r="I14" s="17"/>
      <c r="J14" s="17"/>
      <c r="K14" s="17"/>
      <c r="L14" s="17"/>
      <c r="M14" s="17"/>
      <c r="N14" s="17"/>
      <c r="O14" s="17"/>
      <c r="P14" s="17"/>
      <c r="Q14" s="17"/>
      <c r="R14" s="17"/>
      <c r="S14" s="17"/>
      <c r="T14" s="17"/>
      <c r="U14" s="17"/>
      <c r="V14" s="17"/>
      <c r="W14" s="17"/>
      <c r="X14" s="17"/>
      <c r="Y14" s="17"/>
      <c r="Z14" s="17"/>
      <c r="AA14" s="17"/>
      <c r="AB14" s="17"/>
      <c r="AC14" s="17"/>
      <c r="AD14" s="17"/>
      <c r="AE14" s="17"/>
      <c r="AF14" s="19"/>
      <c r="AG14" s="299"/>
      <c r="AH14" s="298"/>
      <c r="AI14" s="298"/>
      <c r="AJ14" s="298"/>
      <c r="AK14" s="298"/>
      <c r="AL14" s="298"/>
      <c r="AM14" s="298"/>
      <c r="AN14" s="298"/>
      <c r="AO14" s="121"/>
      <c r="AP14" s="116"/>
      <c r="AQ14" s="299"/>
      <c r="AR14" s="298"/>
      <c r="AS14" s="298"/>
      <c r="AT14" s="298"/>
      <c r="AU14" s="298"/>
      <c r="AV14" s="298"/>
      <c r="AW14" s="298"/>
      <c r="AX14" s="298"/>
      <c r="AY14" s="121"/>
      <c r="AZ14" s="116"/>
      <c r="BA14" s="298"/>
      <c r="BB14" s="298"/>
      <c r="BC14" s="298"/>
      <c r="BD14" s="298"/>
      <c r="BE14" s="298"/>
      <c r="BF14" s="298"/>
      <c r="BG14" s="298"/>
      <c r="BH14" s="298"/>
      <c r="BI14" s="121"/>
      <c r="BJ14" s="116"/>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row>
    <row r="15" spans="1:153" ht="9.75" customHeight="1">
      <c r="A15" s="113"/>
      <c r="B15" s="24"/>
      <c r="C15" s="14" t="s">
        <v>6435</v>
      </c>
      <c r="D15" s="25"/>
      <c r="E15" s="25"/>
      <c r="F15" s="14" t="s">
        <v>143</v>
      </c>
      <c r="G15" s="14"/>
      <c r="H15" s="14"/>
      <c r="I15" s="14" t="s">
        <v>144</v>
      </c>
      <c r="J15" s="14"/>
      <c r="K15" s="14" t="s">
        <v>145</v>
      </c>
      <c r="L15" s="14"/>
      <c r="M15" s="14" t="s">
        <v>197</v>
      </c>
      <c r="N15" s="14"/>
      <c r="O15" s="25"/>
      <c r="P15" s="14" t="s">
        <v>146</v>
      </c>
      <c r="Q15" s="14"/>
      <c r="R15" s="14"/>
      <c r="S15" s="14"/>
      <c r="T15" s="14"/>
      <c r="U15" s="14"/>
      <c r="V15" s="14"/>
      <c r="W15" s="14"/>
      <c r="X15" s="14"/>
      <c r="Y15" s="14"/>
      <c r="Z15" s="14"/>
      <c r="AA15" s="14"/>
      <c r="AB15" s="14"/>
      <c r="AC15" s="14"/>
      <c r="AD15" s="25"/>
      <c r="AE15" s="25"/>
      <c r="AF15" s="26"/>
      <c r="AG15" s="296"/>
      <c r="AH15" s="297"/>
      <c r="AI15" s="297"/>
      <c r="AJ15" s="297"/>
      <c r="AK15" s="297"/>
      <c r="AL15" s="297"/>
      <c r="AM15" s="297"/>
      <c r="AN15" s="297"/>
      <c r="AO15" s="117"/>
      <c r="AP15" s="114"/>
      <c r="AQ15" s="296"/>
      <c r="AR15" s="297"/>
      <c r="AS15" s="297"/>
      <c r="AT15" s="297"/>
      <c r="AU15" s="297"/>
      <c r="AV15" s="297"/>
      <c r="AW15" s="297"/>
      <c r="AX15" s="297"/>
      <c r="AY15" s="117"/>
      <c r="AZ15" s="114"/>
      <c r="BA15" s="297"/>
      <c r="BB15" s="297"/>
      <c r="BC15" s="297"/>
      <c r="BD15" s="297"/>
      <c r="BE15" s="297"/>
      <c r="BF15" s="297"/>
      <c r="BG15" s="297"/>
      <c r="BH15" s="297"/>
      <c r="BI15" s="117"/>
      <c r="BJ15" s="114"/>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row>
    <row r="16" spans="1:153" ht="21.75" customHeight="1">
      <c r="A16" s="113"/>
      <c r="B16" s="294"/>
      <c r="C16" s="76"/>
      <c r="D16" s="74"/>
      <c r="E16" s="77"/>
      <c r="F16" s="78"/>
      <c r="G16" s="79"/>
      <c r="H16" s="75" t="s">
        <v>6436</v>
      </c>
      <c r="I16" s="76"/>
      <c r="J16" s="74"/>
      <c r="K16" s="241"/>
      <c r="L16" s="74"/>
      <c r="M16" s="76"/>
      <c r="N16" s="73"/>
      <c r="O16" s="504"/>
      <c r="P16" s="505"/>
      <c r="Q16" s="505"/>
      <c r="R16" s="505"/>
      <c r="S16" s="505"/>
      <c r="T16" s="505"/>
      <c r="U16" s="505"/>
      <c r="V16" s="505"/>
      <c r="W16" s="505"/>
      <c r="X16" s="505"/>
      <c r="Y16" s="505"/>
      <c r="Z16" s="505"/>
      <c r="AA16" s="505"/>
      <c r="AB16" s="505"/>
      <c r="AC16" s="505"/>
      <c r="AD16" s="505"/>
      <c r="AE16" s="506"/>
      <c r="AF16" s="15"/>
      <c r="AG16" s="118"/>
      <c r="AH16" s="312"/>
      <c r="AI16" s="313"/>
      <c r="AJ16" s="313"/>
      <c r="AK16" s="313"/>
      <c r="AL16" s="313"/>
      <c r="AM16" s="313"/>
      <c r="AN16" s="314"/>
      <c r="AO16" s="120"/>
      <c r="AP16" s="115" t="s">
        <v>0</v>
      </c>
      <c r="AQ16" s="119"/>
      <c r="AR16" s="312"/>
      <c r="AS16" s="313"/>
      <c r="AT16" s="313"/>
      <c r="AU16" s="313"/>
      <c r="AV16" s="313"/>
      <c r="AW16" s="313"/>
      <c r="AX16" s="314"/>
      <c r="AY16" s="120"/>
      <c r="AZ16" s="115" t="s">
        <v>1</v>
      </c>
      <c r="BA16" s="119"/>
      <c r="BB16" s="312"/>
      <c r="BC16" s="313"/>
      <c r="BD16" s="313"/>
      <c r="BE16" s="313"/>
      <c r="BF16" s="313"/>
      <c r="BG16" s="313"/>
      <c r="BH16" s="314"/>
      <c r="BI16" s="122"/>
      <c r="BJ16" s="115" t="s">
        <v>2</v>
      </c>
      <c r="BK16" s="129"/>
      <c r="BL16" s="130" t="str">
        <f>IF(BM16&lt;&gt;"","●","")</f>
        <v/>
      </c>
      <c r="BM16" s="132" t="str">
        <f>IF(AND(OR(C16="",E16="",F16="",G16="",O16=""),OR(AH16&gt;0,AR16&gt;0,BB16&gt;0)),"「Ｋコード・Ｊコード番号等」、「診療行為名称」に未記入の欄がありますが、「レセプト件数」、「算定日数」、「算定回数」のいずれかが1以上となっています。正しい手術名情報・レセプト件数・算定日数・算定回数をご記入ください。",IF(AND(AND(C16&lt;&gt;"",E16&lt;&gt;"",F16&lt;&gt;"",G16&lt;&gt;""),OR(AH16&gt;0,AR16&gt;0,BB16&gt;0),COUNTIF(K!$A$1:$A$2257,ASC(C16&amp;E16&amp;F16&amp;G16&amp;IF(I16*1=0,"","-"&amp;I16*1)&amp;IF(K16*1=0,"",K16*1)&amp;IF(M16="","",M16)))=0),"「Ｋコード・Ｊコード番号等」が診療報酬点数表あるいは鹿診療報酬点数表に存在しないコードとなっています。正しいＫコード・Ｊコード番号等をご記入ください。なお、加算・輸血料は報告対象外となります。",IF(OR(AND(OR(AH16=0,AH16=""),OR(AR16&gt;0,BB16&gt;0)),AND(OR(AH16&gt;0,BB16&gt;0),OR(AR16=0,AR16="")),AND(OR(AH16&gt;0,AR16&gt;0),OR(BB16=0,BB16=""))),"「レセプト件数」、「算定日数」、「算定回数」のいずれかが「0」か「空白」となっていますが、それ以外が1以上となっています。正しい手術名情報・レセプト件数・算定日数・算定回数をご記入ください。",IF(OR(AH16&gt;AR16,AH16&gt;BB16),"「算定日数」あるいは「算定回数」が「レセプト件数」よりも小さくなっています。算定レセプトにおける算定日数・算定回数をご記入ください。",IF(AR16&gt;BB16,"「算定回数」が「算定日数」よりも小さくなっています。算定日数における算定回数をご記入ください。","")))))</f>
        <v/>
      </c>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72"/>
      <c r="CW16" s="72"/>
      <c r="CX16" s="72"/>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row>
    <row r="17" spans="1:153" ht="3" customHeight="1" thickBot="1">
      <c r="A17" s="113"/>
      <c r="B17" s="16"/>
      <c r="C17" s="17"/>
      <c r="D17" s="17"/>
      <c r="E17" s="17"/>
      <c r="F17" s="18"/>
      <c r="G17" s="17"/>
      <c r="H17" s="298"/>
      <c r="I17" s="17"/>
      <c r="J17" s="17"/>
      <c r="K17" s="17"/>
      <c r="L17" s="17"/>
      <c r="M17" s="17"/>
      <c r="N17" s="17"/>
      <c r="O17" s="17"/>
      <c r="P17" s="17"/>
      <c r="Q17" s="17"/>
      <c r="R17" s="17"/>
      <c r="S17" s="17"/>
      <c r="T17" s="17"/>
      <c r="U17" s="17"/>
      <c r="V17" s="17"/>
      <c r="W17" s="17"/>
      <c r="X17" s="17"/>
      <c r="Y17" s="17"/>
      <c r="Z17" s="17"/>
      <c r="AA17" s="17"/>
      <c r="AB17" s="17"/>
      <c r="AC17" s="17"/>
      <c r="AD17" s="17"/>
      <c r="AE17" s="17"/>
      <c r="AF17" s="19"/>
      <c r="AG17" s="299"/>
      <c r="AH17" s="298"/>
      <c r="AI17" s="298"/>
      <c r="AJ17" s="298"/>
      <c r="AK17" s="298"/>
      <c r="AL17" s="298"/>
      <c r="AM17" s="298"/>
      <c r="AN17" s="298"/>
      <c r="AO17" s="121"/>
      <c r="AP17" s="116"/>
      <c r="AQ17" s="299"/>
      <c r="AR17" s="298"/>
      <c r="AS17" s="298"/>
      <c r="AT17" s="298"/>
      <c r="AU17" s="298"/>
      <c r="AV17" s="298"/>
      <c r="AW17" s="298"/>
      <c r="AX17" s="298"/>
      <c r="AY17" s="121"/>
      <c r="AZ17" s="116"/>
      <c r="BA17" s="298"/>
      <c r="BB17" s="298"/>
      <c r="BC17" s="298"/>
      <c r="BD17" s="298"/>
      <c r="BE17" s="298"/>
      <c r="BF17" s="298"/>
      <c r="BG17" s="298"/>
      <c r="BH17" s="298"/>
      <c r="BI17" s="121"/>
      <c r="BJ17" s="116"/>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row>
    <row r="18" spans="1:153" ht="9.75" customHeight="1">
      <c r="A18" s="113"/>
      <c r="B18" s="24"/>
      <c r="C18" s="14" t="s">
        <v>6435</v>
      </c>
      <c r="D18" s="25"/>
      <c r="E18" s="25"/>
      <c r="F18" s="14" t="s">
        <v>143</v>
      </c>
      <c r="G18" s="14"/>
      <c r="H18" s="14"/>
      <c r="I18" s="14" t="s">
        <v>144</v>
      </c>
      <c r="J18" s="14"/>
      <c r="K18" s="14" t="s">
        <v>145</v>
      </c>
      <c r="L18" s="14"/>
      <c r="M18" s="14" t="s">
        <v>197</v>
      </c>
      <c r="N18" s="14"/>
      <c r="O18" s="25"/>
      <c r="P18" s="14" t="s">
        <v>146</v>
      </c>
      <c r="Q18" s="14"/>
      <c r="R18" s="14"/>
      <c r="S18" s="14"/>
      <c r="T18" s="14"/>
      <c r="U18" s="14"/>
      <c r="V18" s="14"/>
      <c r="W18" s="14"/>
      <c r="X18" s="14"/>
      <c r="Y18" s="14"/>
      <c r="Z18" s="14"/>
      <c r="AA18" s="14"/>
      <c r="AB18" s="14"/>
      <c r="AC18" s="14"/>
      <c r="AD18" s="25"/>
      <c r="AE18" s="25"/>
      <c r="AF18" s="26"/>
      <c r="AG18" s="296"/>
      <c r="AH18" s="297"/>
      <c r="AI18" s="297"/>
      <c r="AJ18" s="297"/>
      <c r="AK18" s="297"/>
      <c r="AL18" s="297"/>
      <c r="AM18" s="297"/>
      <c r="AN18" s="297"/>
      <c r="AO18" s="117"/>
      <c r="AP18" s="114"/>
      <c r="AQ18" s="296"/>
      <c r="AR18" s="297"/>
      <c r="AS18" s="297"/>
      <c r="AT18" s="297"/>
      <c r="AU18" s="297"/>
      <c r="AV18" s="297"/>
      <c r="AW18" s="297"/>
      <c r="AX18" s="297"/>
      <c r="AY18" s="117"/>
      <c r="AZ18" s="114"/>
      <c r="BA18" s="297"/>
      <c r="BB18" s="297"/>
      <c r="BC18" s="297"/>
      <c r="BD18" s="297"/>
      <c r="BE18" s="297"/>
      <c r="BF18" s="297"/>
      <c r="BG18" s="297"/>
      <c r="BH18" s="297"/>
      <c r="BI18" s="117"/>
      <c r="BJ18" s="114"/>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row>
    <row r="19" spans="1:153" ht="21.75" customHeight="1">
      <c r="A19" s="113"/>
      <c r="B19" s="294"/>
      <c r="C19" s="76"/>
      <c r="D19" s="74"/>
      <c r="E19" s="77"/>
      <c r="F19" s="78"/>
      <c r="G19" s="79"/>
      <c r="H19" s="75" t="s">
        <v>6436</v>
      </c>
      <c r="I19" s="76"/>
      <c r="J19" s="74"/>
      <c r="K19" s="241"/>
      <c r="L19" s="74"/>
      <c r="M19" s="76"/>
      <c r="N19" s="73"/>
      <c r="O19" s="504"/>
      <c r="P19" s="505"/>
      <c r="Q19" s="505"/>
      <c r="R19" s="505"/>
      <c r="S19" s="505"/>
      <c r="T19" s="505"/>
      <c r="U19" s="505"/>
      <c r="V19" s="505"/>
      <c r="W19" s="505"/>
      <c r="X19" s="505"/>
      <c r="Y19" s="505"/>
      <c r="Z19" s="505"/>
      <c r="AA19" s="505"/>
      <c r="AB19" s="505"/>
      <c r="AC19" s="505"/>
      <c r="AD19" s="505"/>
      <c r="AE19" s="506"/>
      <c r="AF19" s="15"/>
      <c r="AG19" s="118"/>
      <c r="AH19" s="312"/>
      <c r="AI19" s="313"/>
      <c r="AJ19" s="313"/>
      <c r="AK19" s="313"/>
      <c r="AL19" s="313"/>
      <c r="AM19" s="313"/>
      <c r="AN19" s="314"/>
      <c r="AO19" s="120"/>
      <c r="AP19" s="115" t="s">
        <v>0</v>
      </c>
      <c r="AQ19" s="119"/>
      <c r="AR19" s="312"/>
      <c r="AS19" s="313"/>
      <c r="AT19" s="313"/>
      <c r="AU19" s="313"/>
      <c r="AV19" s="313"/>
      <c r="AW19" s="313"/>
      <c r="AX19" s="314"/>
      <c r="AY19" s="120"/>
      <c r="AZ19" s="115" t="s">
        <v>1</v>
      </c>
      <c r="BA19" s="119"/>
      <c r="BB19" s="312"/>
      <c r="BC19" s="313"/>
      <c r="BD19" s="313"/>
      <c r="BE19" s="313"/>
      <c r="BF19" s="313"/>
      <c r="BG19" s="313"/>
      <c r="BH19" s="314"/>
      <c r="BI19" s="122"/>
      <c r="BJ19" s="115" t="s">
        <v>2</v>
      </c>
      <c r="BK19" s="129"/>
      <c r="BL19" s="130" t="str">
        <f>IF(BM19&lt;&gt;"","●","")</f>
        <v/>
      </c>
      <c r="BM19" s="132" t="str">
        <f>IF(AND(OR(C19="",E19="",F19="",G19="",O19=""),OR(AH19&gt;0,AR19&gt;0,BB19&gt;0)),"「Ｋコード・Ｊコード番号等」、「診療行為名称」に未記入の欄がありますが、「レセプト件数」、「算定日数」、「算定回数」のいずれかが1以上となっています。正しい手術名情報・レセプト件数・算定日数・算定回数をご記入ください。",IF(AND(AND(C19&lt;&gt;"",E19&lt;&gt;"",F19&lt;&gt;"",G19&lt;&gt;""),OR(AH19&gt;0,AR19&gt;0,BB19&gt;0),COUNTIF(K!$A$1:$A$2257,ASC(C19&amp;E19&amp;F19&amp;G19&amp;IF(I19*1=0,"","-"&amp;I19*1)&amp;IF(K19*1=0,"",K19*1)&amp;IF(M19="","",M19)))=0),"「Ｋコード・Ｊコード番号等」が診療報酬点数表あるいは鹿診療報酬点数表に存在しないコードとなっています。正しいＫコード・Ｊコード番号等をご記入ください。なお、加算・輸血料は報告対象外となります。",IF(OR(AND(OR(AH19=0,AH19=""),OR(AR19&gt;0,BB19&gt;0)),AND(OR(AH19&gt;0,BB19&gt;0),OR(AR19=0,AR19="")),AND(OR(AH19&gt;0,AR19&gt;0),OR(BB19=0,BB19=""))),"「レセプト件数」、「算定日数」、「算定回数」のいずれかが「0」か「空白」となっていますが、それ以外が1以上となっています。正しい手術名情報・レセプト件数・算定日数・算定回数をご記入ください。",IF(OR(AH19&gt;AR19,AH19&gt;BB19),"「算定日数」あるいは「算定回数」が「レセプト件数」よりも小さくなっています。算定レセプトにおける算定日数・算定回数をご記入ください。",IF(AR19&gt;BB19,"「算定回数」が「算定日数」よりも小さくなっています。算定日数における算定回数をご記入ください。","")))))</f>
        <v/>
      </c>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72"/>
      <c r="CW19" s="72"/>
      <c r="CX19" s="72"/>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row>
    <row r="20" spans="1:153" ht="3" customHeight="1" thickBot="1">
      <c r="A20" s="113"/>
      <c r="B20" s="16"/>
      <c r="C20" s="17"/>
      <c r="D20" s="17"/>
      <c r="E20" s="17"/>
      <c r="F20" s="18"/>
      <c r="G20" s="17"/>
      <c r="H20" s="298"/>
      <c r="I20" s="17"/>
      <c r="J20" s="17"/>
      <c r="K20" s="17"/>
      <c r="L20" s="17"/>
      <c r="M20" s="17"/>
      <c r="N20" s="17"/>
      <c r="O20" s="17"/>
      <c r="P20" s="17"/>
      <c r="Q20" s="17"/>
      <c r="R20" s="17"/>
      <c r="S20" s="17"/>
      <c r="T20" s="17"/>
      <c r="U20" s="17"/>
      <c r="V20" s="17"/>
      <c r="W20" s="17"/>
      <c r="X20" s="17"/>
      <c r="Y20" s="17"/>
      <c r="Z20" s="17"/>
      <c r="AA20" s="17"/>
      <c r="AB20" s="17"/>
      <c r="AC20" s="17"/>
      <c r="AD20" s="17"/>
      <c r="AE20" s="17"/>
      <c r="AF20" s="19"/>
      <c r="AG20" s="299"/>
      <c r="AH20" s="298"/>
      <c r="AI20" s="298"/>
      <c r="AJ20" s="298"/>
      <c r="AK20" s="298"/>
      <c r="AL20" s="298"/>
      <c r="AM20" s="298"/>
      <c r="AN20" s="298"/>
      <c r="AO20" s="121"/>
      <c r="AP20" s="116"/>
      <c r="AQ20" s="299"/>
      <c r="AR20" s="298"/>
      <c r="AS20" s="298"/>
      <c r="AT20" s="298"/>
      <c r="AU20" s="298"/>
      <c r="AV20" s="298"/>
      <c r="AW20" s="298"/>
      <c r="AX20" s="298"/>
      <c r="AY20" s="121"/>
      <c r="AZ20" s="116"/>
      <c r="BA20" s="298"/>
      <c r="BB20" s="298"/>
      <c r="BC20" s="298"/>
      <c r="BD20" s="298"/>
      <c r="BE20" s="298"/>
      <c r="BF20" s="298"/>
      <c r="BG20" s="298"/>
      <c r="BH20" s="298"/>
      <c r="BI20" s="121"/>
      <c r="BJ20" s="116"/>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row>
    <row r="21" spans="1:153" ht="9.75" customHeight="1">
      <c r="A21" s="113"/>
      <c r="B21" s="24"/>
      <c r="C21" s="14" t="s">
        <v>6435</v>
      </c>
      <c r="D21" s="25"/>
      <c r="E21" s="25"/>
      <c r="F21" s="14" t="s">
        <v>143</v>
      </c>
      <c r="G21" s="14"/>
      <c r="H21" s="14"/>
      <c r="I21" s="14" t="s">
        <v>144</v>
      </c>
      <c r="J21" s="14"/>
      <c r="K21" s="14" t="s">
        <v>145</v>
      </c>
      <c r="L21" s="14"/>
      <c r="M21" s="14" t="s">
        <v>197</v>
      </c>
      <c r="N21" s="14"/>
      <c r="O21" s="25"/>
      <c r="P21" s="14" t="s">
        <v>146</v>
      </c>
      <c r="Q21" s="14"/>
      <c r="R21" s="14"/>
      <c r="S21" s="14"/>
      <c r="T21" s="14"/>
      <c r="U21" s="14"/>
      <c r="V21" s="14"/>
      <c r="W21" s="14"/>
      <c r="X21" s="14"/>
      <c r="Y21" s="14"/>
      <c r="Z21" s="14"/>
      <c r="AA21" s="14"/>
      <c r="AB21" s="14"/>
      <c r="AC21" s="14"/>
      <c r="AD21" s="25"/>
      <c r="AE21" s="25"/>
      <c r="AF21" s="26"/>
      <c r="AG21" s="296"/>
      <c r="AH21" s="297"/>
      <c r="AI21" s="297"/>
      <c r="AJ21" s="297"/>
      <c r="AK21" s="297"/>
      <c r="AL21" s="297"/>
      <c r="AM21" s="297"/>
      <c r="AN21" s="297"/>
      <c r="AO21" s="117"/>
      <c r="AP21" s="114"/>
      <c r="AQ21" s="296"/>
      <c r="AR21" s="297"/>
      <c r="AS21" s="297"/>
      <c r="AT21" s="297"/>
      <c r="AU21" s="297"/>
      <c r="AV21" s="297"/>
      <c r="AW21" s="297"/>
      <c r="AX21" s="297"/>
      <c r="AY21" s="117"/>
      <c r="AZ21" s="114"/>
      <c r="BA21" s="297"/>
      <c r="BB21" s="297"/>
      <c r="BC21" s="297"/>
      <c r="BD21" s="297"/>
      <c r="BE21" s="297"/>
      <c r="BF21" s="297"/>
      <c r="BG21" s="297"/>
      <c r="BH21" s="297"/>
      <c r="BI21" s="117"/>
      <c r="BJ21" s="114"/>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row>
    <row r="22" spans="1:153" ht="21.75" customHeight="1">
      <c r="A22" s="113"/>
      <c r="B22" s="294"/>
      <c r="C22" s="76"/>
      <c r="D22" s="74"/>
      <c r="E22" s="77"/>
      <c r="F22" s="78"/>
      <c r="G22" s="79"/>
      <c r="H22" s="75" t="s">
        <v>6436</v>
      </c>
      <c r="I22" s="76"/>
      <c r="J22" s="74"/>
      <c r="K22" s="241"/>
      <c r="L22" s="74"/>
      <c r="M22" s="76"/>
      <c r="N22" s="73"/>
      <c r="O22" s="504"/>
      <c r="P22" s="505"/>
      <c r="Q22" s="505"/>
      <c r="R22" s="505"/>
      <c r="S22" s="505"/>
      <c r="T22" s="505"/>
      <c r="U22" s="505"/>
      <c r="V22" s="505"/>
      <c r="W22" s="505"/>
      <c r="X22" s="505"/>
      <c r="Y22" s="505"/>
      <c r="Z22" s="505"/>
      <c r="AA22" s="505"/>
      <c r="AB22" s="505"/>
      <c r="AC22" s="505"/>
      <c r="AD22" s="505"/>
      <c r="AE22" s="506"/>
      <c r="AF22" s="15"/>
      <c r="AG22" s="118"/>
      <c r="AH22" s="312"/>
      <c r="AI22" s="313"/>
      <c r="AJ22" s="313"/>
      <c r="AK22" s="313"/>
      <c r="AL22" s="313"/>
      <c r="AM22" s="313"/>
      <c r="AN22" s="314"/>
      <c r="AO22" s="120"/>
      <c r="AP22" s="115" t="s">
        <v>0</v>
      </c>
      <c r="AQ22" s="119"/>
      <c r="AR22" s="312"/>
      <c r="AS22" s="313"/>
      <c r="AT22" s="313"/>
      <c r="AU22" s="313"/>
      <c r="AV22" s="313"/>
      <c r="AW22" s="313"/>
      <c r="AX22" s="314"/>
      <c r="AY22" s="120"/>
      <c r="AZ22" s="115" t="s">
        <v>1</v>
      </c>
      <c r="BA22" s="119"/>
      <c r="BB22" s="312"/>
      <c r="BC22" s="313"/>
      <c r="BD22" s="313"/>
      <c r="BE22" s="313"/>
      <c r="BF22" s="313"/>
      <c r="BG22" s="313"/>
      <c r="BH22" s="314"/>
      <c r="BI22" s="122"/>
      <c r="BJ22" s="115" t="s">
        <v>2</v>
      </c>
      <c r="BK22" s="129"/>
      <c r="BL22" s="130" t="str">
        <f>IF(BM22&lt;&gt;"","●","")</f>
        <v/>
      </c>
      <c r="BM22" s="132" t="str">
        <f>IF(AND(OR(C22="",E22="",F22="",G22="",O22=""),OR(AH22&gt;0,AR22&gt;0,BB22&gt;0)),"「Ｋコード・Ｊコード番号等」、「診療行為名称」に未記入の欄がありますが、「レセプト件数」、「算定日数」、「算定回数」のいずれかが1以上となっています。正しい手術名情報・レセプト件数・算定日数・算定回数をご記入ください。",IF(AND(AND(C22&lt;&gt;"",E22&lt;&gt;"",F22&lt;&gt;"",G22&lt;&gt;""),OR(AH22&gt;0,AR22&gt;0,BB22&gt;0),COUNTIF(K!$A$1:$A$2257,ASC(C22&amp;E22&amp;F22&amp;G22&amp;IF(I22*1=0,"","-"&amp;I22*1)&amp;IF(K22*1=0,"",K22*1)&amp;IF(M22="","",M22)))=0),"「Ｋコード・Ｊコード番号等」が診療報酬点数表あるいは鹿診療報酬点数表に存在しないコードとなっています。正しいＫコード・Ｊコード番号等をご記入ください。なお、加算・輸血料は報告対象外となります。",IF(OR(AND(OR(AH22=0,AH22=""),OR(AR22&gt;0,BB22&gt;0)),AND(OR(AH22&gt;0,BB22&gt;0),OR(AR22=0,AR22="")),AND(OR(AH22&gt;0,AR22&gt;0),OR(BB22=0,BB22=""))),"「レセプト件数」、「算定日数」、「算定回数」のいずれかが「0」か「空白」となっていますが、それ以外が1以上となっています。正しい手術名情報・レセプト件数・算定日数・算定回数をご記入ください。",IF(OR(AH22&gt;AR22,AH22&gt;BB22),"「算定日数」あるいは「算定回数」が「レセプト件数」よりも小さくなっています。算定レセプトにおける算定日数・算定回数をご記入ください。",IF(AR22&gt;BB22,"「算定回数」が「算定日数」よりも小さくなっています。算定日数における算定回数をご記入ください。","")))))</f>
        <v/>
      </c>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72"/>
      <c r="CW22" s="72"/>
      <c r="CX22" s="72"/>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row>
    <row r="23" spans="1:153" ht="3" customHeight="1" thickBot="1">
      <c r="A23" s="113"/>
      <c r="B23" s="16"/>
      <c r="C23" s="17"/>
      <c r="D23" s="17"/>
      <c r="E23" s="17"/>
      <c r="F23" s="18"/>
      <c r="G23" s="17"/>
      <c r="H23" s="298"/>
      <c r="I23" s="17"/>
      <c r="J23" s="17"/>
      <c r="K23" s="17"/>
      <c r="L23" s="17"/>
      <c r="M23" s="17"/>
      <c r="N23" s="17"/>
      <c r="O23" s="17"/>
      <c r="P23" s="17"/>
      <c r="Q23" s="17"/>
      <c r="R23" s="17"/>
      <c r="S23" s="17"/>
      <c r="T23" s="17"/>
      <c r="U23" s="17"/>
      <c r="V23" s="17"/>
      <c r="W23" s="17"/>
      <c r="X23" s="17"/>
      <c r="Y23" s="17"/>
      <c r="Z23" s="17"/>
      <c r="AA23" s="17"/>
      <c r="AB23" s="17"/>
      <c r="AC23" s="17"/>
      <c r="AD23" s="17"/>
      <c r="AE23" s="17"/>
      <c r="AF23" s="19"/>
      <c r="AG23" s="299"/>
      <c r="AH23" s="298"/>
      <c r="AI23" s="298"/>
      <c r="AJ23" s="298"/>
      <c r="AK23" s="298"/>
      <c r="AL23" s="298"/>
      <c r="AM23" s="298"/>
      <c r="AN23" s="298"/>
      <c r="AO23" s="121"/>
      <c r="AP23" s="116"/>
      <c r="AQ23" s="299"/>
      <c r="AR23" s="298"/>
      <c r="AS23" s="298"/>
      <c r="AT23" s="298"/>
      <c r="AU23" s="298"/>
      <c r="AV23" s="298"/>
      <c r="AW23" s="298"/>
      <c r="AX23" s="298"/>
      <c r="AY23" s="121"/>
      <c r="AZ23" s="116"/>
      <c r="BA23" s="298"/>
      <c r="BB23" s="298"/>
      <c r="BC23" s="298"/>
      <c r="BD23" s="298"/>
      <c r="BE23" s="298"/>
      <c r="BF23" s="298"/>
      <c r="BG23" s="298"/>
      <c r="BH23" s="298"/>
      <c r="BI23" s="121"/>
      <c r="BJ23" s="116"/>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row>
    <row r="24" spans="1:153" ht="9.75" customHeight="1">
      <c r="A24" s="113"/>
      <c r="B24" s="24"/>
      <c r="C24" s="14" t="s">
        <v>6435</v>
      </c>
      <c r="D24" s="25"/>
      <c r="E24" s="25"/>
      <c r="F24" s="14" t="s">
        <v>143</v>
      </c>
      <c r="G24" s="14"/>
      <c r="H24" s="14"/>
      <c r="I24" s="14" t="s">
        <v>144</v>
      </c>
      <c r="J24" s="14"/>
      <c r="K24" s="14" t="s">
        <v>145</v>
      </c>
      <c r="L24" s="14"/>
      <c r="M24" s="14" t="s">
        <v>197</v>
      </c>
      <c r="N24" s="14"/>
      <c r="O24" s="25"/>
      <c r="P24" s="14" t="s">
        <v>146</v>
      </c>
      <c r="Q24" s="14"/>
      <c r="R24" s="14"/>
      <c r="S24" s="14"/>
      <c r="T24" s="14"/>
      <c r="U24" s="14"/>
      <c r="V24" s="14"/>
      <c r="W24" s="14"/>
      <c r="X24" s="14"/>
      <c r="Y24" s="14"/>
      <c r="Z24" s="14"/>
      <c r="AA24" s="14"/>
      <c r="AB24" s="14"/>
      <c r="AC24" s="14"/>
      <c r="AD24" s="25"/>
      <c r="AE24" s="25"/>
      <c r="AF24" s="26"/>
      <c r="AG24" s="296"/>
      <c r="AH24" s="297"/>
      <c r="AI24" s="297"/>
      <c r="AJ24" s="297"/>
      <c r="AK24" s="297"/>
      <c r="AL24" s="297"/>
      <c r="AM24" s="297"/>
      <c r="AN24" s="297"/>
      <c r="AO24" s="117"/>
      <c r="AP24" s="114"/>
      <c r="AQ24" s="296"/>
      <c r="AR24" s="297"/>
      <c r="AS24" s="297"/>
      <c r="AT24" s="297"/>
      <c r="AU24" s="297"/>
      <c r="AV24" s="297"/>
      <c r="AW24" s="297"/>
      <c r="AX24" s="297"/>
      <c r="AY24" s="117"/>
      <c r="AZ24" s="114"/>
      <c r="BA24" s="297"/>
      <c r="BB24" s="297"/>
      <c r="BC24" s="297"/>
      <c r="BD24" s="297"/>
      <c r="BE24" s="297"/>
      <c r="BF24" s="297"/>
      <c r="BG24" s="297"/>
      <c r="BH24" s="297"/>
      <c r="BI24" s="117"/>
      <c r="BJ24" s="114"/>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row>
    <row r="25" spans="1:153" ht="21.75" customHeight="1">
      <c r="A25" s="113"/>
      <c r="B25" s="294"/>
      <c r="C25" s="76"/>
      <c r="D25" s="74"/>
      <c r="E25" s="77"/>
      <c r="F25" s="78"/>
      <c r="G25" s="79"/>
      <c r="H25" s="75" t="s">
        <v>6436</v>
      </c>
      <c r="I25" s="76"/>
      <c r="J25" s="74"/>
      <c r="K25" s="241"/>
      <c r="L25" s="74"/>
      <c r="M25" s="76"/>
      <c r="N25" s="73"/>
      <c r="O25" s="504"/>
      <c r="P25" s="505"/>
      <c r="Q25" s="505"/>
      <c r="R25" s="505"/>
      <c r="S25" s="505"/>
      <c r="T25" s="505"/>
      <c r="U25" s="505"/>
      <c r="V25" s="505"/>
      <c r="W25" s="505"/>
      <c r="X25" s="505"/>
      <c r="Y25" s="505"/>
      <c r="Z25" s="505"/>
      <c r="AA25" s="505"/>
      <c r="AB25" s="505"/>
      <c r="AC25" s="505"/>
      <c r="AD25" s="505"/>
      <c r="AE25" s="506"/>
      <c r="AF25" s="15"/>
      <c r="AG25" s="118"/>
      <c r="AH25" s="312"/>
      <c r="AI25" s="313"/>
      <c r="AJ25" s="313"/>
      <c r="AK25" s="313"/>
      <c r="AL25" s="313"/>
      <c r="AM25" s="313"/>
      <c r="AN25" s="314"/>
      <c r="AO25" s="120"/>
      <c r="AP25" s="115" t="s">
        <v>0</v>
      </c>
      <c r="AQ25" s="119"/>
      <c r="AR25" s="312"/>
      <c r="AS25" s="313"/>
      <c r="AT25" s="313"/>
      <c r="AU25" s="313"/>
      <c r="AV25" s="313"/>
      <c r="AW25" s="313"/>
      <c r="AX25" s="314"/>
      <c r="AY25" s="120"/>
      <c r="AZ25" s="115" t="s">
        <v>1</v>
      </c>
      <c r="BA25" s="119"/>
      <c r="BB25" s="312"/>
      <c r="BC25" s="313"/>
      <c r="BD25" s="313"/>
      <c r="BE25" s="313"/>
      <c r="BF25" s="313"/>
      <c r="BG25" s="313"/>
      <c r="BH25" s="314"/>
      <c r="BI25" s="122"/>
      <c r="BJ25" s="115" t="s">
        <v>2</v>
      </c>
      <c r="BK25" s="129"/>
      <c r="BL25" s="130" t="str">
        <f>IF(BM25&lt;&gt;"","●","")</f>
        <v/>
      </c>
      <c r="BM25" s="132" t="str">
        <f>IF(AND(OR(C25="",E25="",F25="",G25="",O25=""),OR(AH25&gt;0,AR25&gt;0,BB25&gt;0)),"「Ｋコード・Ｊコード番号等」、「診療行為名称」に未記入の欄がありますが、「レセプト件数」、「算定日数」、「算定回数」のいずれかが1以上となっています。正しい手術名情報・レセプト件数・算定日数・算定回数をご記入ください。",IF(AND(AND(C25&lt;&gt;"",E25&lt;&gt;"",F25&lt;&gt;"",G25&lt;&gt;""),OR(AH25&gt;0,AR25&gt;0,BB25&gt;0),COUNTIF(K!$A$1:$A$2257,ASC(C25&amp;E25&amp;F25&amp;G25&amp;IF(I25*1=0,"","-"&amp;I25*1)&amp;IF(K25*1=0,"",K25*1)&amp;IF(M25="","",M25)))=0),"「Ｋコード・Ｊコード番号等」が診療報酬点数表あるいは鹿診療報酬点数表に存在しないコードとなっています。正しいＫコード・Ｊコード番号等をご記入ください。なお、加算・輸血料は報告対象外となります。",IF(OR(AND(OR(AH25=0,AH25=""),OR(AR25&gt;0,BB25&gt;0)),AND(OR(AH25&gt;0,BB25&gt;0),OR(AR25=0,AR25="")),AND(OR(AH25&gt;0,AR25&gt;0),OR(BB25=0,BB25=""))),"「レセプト件数」、「算定日数」、「算定回数」のいずれかが「0」か「空白」となっていますが、それ以外が1以上となっています。正しい手術名情報・レセプト件数・算定日数・算定回数をご記入ください。",IF(OR(AH25&gt;AR25,AH25&gt;BB25),"「算定日数」あるいは「算定回数」が「レセプト件数」よりも小さくなっています。算定レセプトにおける算定日数・算定回数をご記入ください。",IF(AR25&gt;BB25,"「算定回数」が「算定日数」よりも小さくなっています。算定日数における算定回数をご記入ください。","")))))</f>
        <v/>
      </c>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72"/>
      <c r="CW25" s="72"/>
      <c r="CX25" s="72"/>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row>
    <row r="26" spans="1:153" ht="3" customHeight="1" thickBot="1">
      <c r="A26" s="113"/>
      <c r="B26" s="16"/>
      <c r="C26" s="17"/>
      <c r="D26" s="17"/>
      <c r="E26" s="17"/>
      <c r="F26" s="18"/>
      <c r="G26" s="17"/>
      <c r="H26" s="298"/>
      <c r="I26" s="17"/>
      <c r="J26" s="17"/>
      <c r="K26" s="17"/>
      <c r="L26" s="17"/>
      <c r="M26" s="17"/>
      <c r="N26" s="17"/>
      <c r="O26" s="17"/>
      <c r="P26" s="17"/>
      <c r="Q26" s="17"/>
      <c r="R26" s="17"/>
      <c r="S26" s="17"/>
      <c r="T26" s="17"/>
      <c r="U26" s="17"/>
      <c r="V26" s="17"/>
      <c r="W26" s="17"/>
      <c r="X26" s="17"/>
      <c r="Y26" s="17"/>
      <c r="Z26" s="17"/>
      <c r="AA26" s="17"/>
      <c r="AB26" s="17"/>
      <c r="AC26" s="17"/>
      <c r="AD26" s="17"/>
      <c r="AE26" s="17"/>
      <c r="AF26" s="19"/>
      <c r="AG26" s="299"/>
      <c r="AH26" s="298"/>
      <c r="AI26" s="298"/>
      <c r="AJ26" s="298"/>
      <c r="AK26" s="298"/>
      <c r="AL26" s="298"/>
      <c r="AM26" s="298"/>
      <c r="AN26" s="298"/>
      <c r="AO26" s="121"/>
      <c r="AP26" s="116"/>
      <c r="AQ26" s="299"/>
      <c r="AR26" s="298"/>
      <c r="AS26" s="298"/>
      <c r="AT26" s="298"/>
      <c r="AU26" s="298"/>
      <c r="AV26" s="298"/>
      <c r="AW26" s="298"/>
      <c r="AX26" s="298"/>
      <c r="AY26" s="121"/>
      <c r="AZ26" s="116"/>
      <c r="BA26" s="298"/>
      <c r="BB26" s="298"/>
      <c r="BC26" s="298"/>
      <c r="BD26" s="298"/>
      <c r="BE26" s="298"/>
      <c r="BF26" s="298"/>
      <c r="BG26" s="298"/>
      <c r="BH26" s="298"/>
      <c r="BI26" s="121"/>
      <c r="BJ26" s="116"/>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row>
    <row r="27" spans="1:153" ht="9.75" customHeight="1">
      <c r="A27" s="113"/>
      <c r="B27" s="24"/>
      <c r="C27" s="14" t="s">
        <v>6435</v>
      </c>
      <c r="D27" s="25"/>
      <c r="E27" s="25"/>
      <c r="F27" s="14" t="s">
        <v>143</v>
      </c>
      <c r="G27" s="14"/>
      <c r="H27" s="14"/>
      <c r="I27" s="14" t="s">
        <v>144</v>
      </c>
      <c r="J27" s="14"/>
      <c r="K27" s="14" t="s">
        <v>145</v>
      </c>
      <c r="L27" s="14"/>
      <c r="M27" s="14" t="s">
        <v>197</v>
      </c>
      <c r="N27" s="14"/>
      <c r="O27" s="25"/>
      <c r="P27" s="14" t="s">
        <v>146</v>
      </c>
      <c r="Q27" s="14"/>
      <c r="R27" s="14"/>
      <c r="S27" s="14"/>
      <c r="T27" s="14"/>
      <c r="U27" s="14"/>
      <c r="V27" s="14"/>
      <c r="W27" s="14"/>
      <c r="X27" s="14"/>
      <c r="Y27" s="14"/>
      <c r="Z27" s="14"/>
      <c r="AA27" s="14"/>
      <c r="AB27" s="14"/>
      <c r="AC27" s="14"/>
      <c r="AD27" s="25"/>
      <c r="AE27" s="25"/>
      <c r="AF27" s="26"/>
      <c r="AG27" s="296"/>
      <c r="AH27" s="297"/>
      <c r="AI27" s="297"/>
      <c r="AJ27" s="297"/>
      <c r="AK27" s="297"/>
      <c r="AL27" s="297"/>
      <c r="AM27" s="297"/>
      <c r="AN27" s="297"/>
      <c r="AO27" s="117"/>
      <c r="AP27" s="114"/>
      <c r="AQ27" s="296"/>
      <c r="AR27" s="297"/>
      <c r="AS27" s="297"/>
      <c r="AT27" s="297"/>
      <c r="AU27" s="297"/>
      <c r="AV27" s="297"/>
      <c r="AW27" s="297"/>
      <c r="AX27" s="297"/>
      <c r="AY27" s="117"/>
      <c r="AZ27" s="114"/>
      <c r="BA27" s="297"/>
      <c r="BB27" s="297"/>
      <c r="BC27" s="297"/>
      <c r="BD27" s="297"/>
      <c r="BE27" s="297"/>
      <c r="BF27" s="297"/>
      <c r="BG27" s="297"/>
      <c r="BH27" s="297"/>
      <c r="BI27" s="117"/>
      <c r="BJ27" s="114"/>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row>
    <row r="28" spans="1:153" ht="21.75" customHeight="1">
      <c r="A28" s="113"/>
      <c r="B28" s="294"/>
      <c r="C28" s="76"/>
      <c r="D28" s="74"/>
      <c r="E28" s="77"/>
      <c r="F28" s="78"/>
      <c r="G28" s="79"/>
      <c r="H28" s="75" t="s">
        <v>6436</v>
      </c>
      <c r="I28" s="76"/>
      <c r="J28" s="74"/>
      <c r="K28" s="241"/>
      <c r="L28" s="74"/>
      <c r="M28" s="76"/>
      <c r="N28" s="73"/>
      <c r="O28" s="504"/>
      <c r="P28" s="505"/>
      <c r="Q28" s="505"/>
      <c r="R28" s="505"/>
      <c r="S28" s="505"/>
      <c r="T28" s="505"/>
      <c r="U28" s="505"/>
      <c r="V28" s="505"/>
      <c r="W28" s="505"/>
      <c r="X28" s="505"/>
      <c r="Y28" s="505"/>
      <c r="Z28" s="505"/>
      <c r="AA28" s="505"/>
      <c r="AB28" s="505"/>
      <c r="AC28" s="505"/>
      <c r="AD28" s="505"/>
      <c r="AE28" s="506"/>
      <c r="AF28" s="15"/>
      <c r="AG28" s="118"/>
      <c r="AH28" s="312"/>
      <c r="AI28" s="313"/>
      <c r="AJ28" s="313"/>
      <c r="AK28" s="313"/>
      <c r="AL28" s="313"/>
      <c r="AM28" s="313"/>
      <c r="AN28" s="314"/>
      <c r="AO28" s="120"/>
      <c r="AP28" s="115" t="s">
        <v>0</v>
      </c>
      <c r="AQ28" s="119"/>
      <c r="AR28" s="312"/>
      <c r="AS28" s="313"/>
      <c r="AT28" s="313"/>
      <c r="AU28" s="313"/>
      <c r="AV28" s="313"/>
      <c r="AW28" s="313"/>
      <c r="AX28" s="314"/>
      <c r="AY28" s="120"/>
      <c r="AZ28" s="115" t="s">
        <v>1</v>
      </c>
      <c r="BA28" s="119"/>
      <c r="BB28" s="312"/>
      <c r="BC28" s="313"/>
      <c r="BD28" s="313"/>
      <c r="BE28" s="313"/>
      <c r="BF28" s="313"/>
      <c r="BG28" s="313"/>
      <c r="BH28" s="314"/>
      <c r="BI28" s="122"/>
      <c r="BJ28" s="115" t="s">
        <v>2</v>
      </c>
      <c r="BK28" s="129"/>
      <c r="BL28" s="130" t="str">
        <f>IF(BM28&lt;&gt;"","●","")</f>
        <v/>
      </c>
      <c r="BM28" s="132" t="str">
        <f>IF(AND(OR(C28="",E28="",F28="",G28="",O28=""),OR(AH28&gt;0,AR28&gt;0,BB28&gt;0)),"「Ｋコード・Ｊコード番号等」、「診療行為名称」に未記入の欄がありますが、「レセプト件数」、「算定日数」、「算定回数」のいずれかが1以上となっています。正しい手術名情報・レセプト件数・算定日数・算定回数をご記入ください。",IF(AND(AND(C28&lt;&gt;"",E28&lt;&gt;"",F28&lt;&gt;"",G28&lt;&gt;""),OR(AH28&gt;0,AR28&gt;0,BB28&gt;0),COUNTIF(K!$A$1:$A$2257,ASC(C28&amp;E28&amp;F28&amp;G28&amp;IF(I28*1=0,"","-"&amp;I28*1)&amp;IF(K28*1=0,"",K28*1)&amp;IF(M28="","",M28)))=0),"「Ｋコード・Ｊコード番号等」が診療報酬点数表あるいは鹿診療報酬点数表に存在しないコードとなっています。正しいＫコード・Ｊコード番号等をご記入ください。なお、加算・輸血料は報告対象外となります。",IF(OR(AND(OR(AH28=0,AH28=""),OR(AR28&gt;0,BB28&gt;0)),AND(OR(AH28&gt;0,BB28&gt;0),OR(AR28=0,AR28="")),AND(OR(AH28&gt;0,AR28&gt;0),OR(BB28=0,BB28=""))),"「レセプト件数」、「算定日数」、「算定回数」のいずれかが「0」か「空白」となっていますが、それ以外が1以上となっています。正しい手術名情報・レセプト件数・算定日数・算定回数をご記入ください。",IF(OR(AH28&gt;AR28,AH28&gt;BB28),"「算定日数」あるいは「算定回数」が「レセプト件数」よりも小さくなっています。算定レセプトにおける算定日数・算定回数をご記入ください。",IF(AR28&gt;BB28,"「算定回数」が「算定日数」よりも小さくなっています。算定日数における算定回数をご記入ください。","")))))</f>
        <v/>
      </c>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72"/>
      <c r="CW28" s="72"/>
      <c r="CX28" s="72"/>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row>
    <row r="29" spans="1:153" ht="3" customHeight="1" thickBot="1">
      <c r="A29" s="113"/>
      <c r="B29" s="16"/>
      <c r="C29" s="17"/>
      <c r="D29" s="17"/>
      <c r="E29" s="17"/>
      <c r="F29" s="18"/>
      <c r="G29" s="17"/>
      <c r="H29" s="298"/>
      <c r="I29" s="17"/>
      <c r="J29" s="17"/>
      <c r="K29" s="17"/>
      <c r="L29" s="17"/>
      <c r="M29" s="17"/>
      <c r="N29" s="17"/>
      <c r="O29" s="17"/>
      <c r="P29" s="17"/>
      <c r="Q29" s="17"/>
      <c r="R29" s="17"/>
      <c r="S29" s="17"/>
      <c r="T29" s="17"/>
      <c r="U29" s="17"/>
      <c r="V29" s="17"/>
      <c r="W29" s="17"/>
      <c r="X29" s="17"/>
      <c r="Y29" s="17"/>
      <c r="Z29" s="17"/>
      <c r="AA29" s="17"/>
      <c r="AB29" s="17"/>
      <c r="AC29" s="17"/>
      <c r="AD29" s="17"/>
      <c r="AE29" s="17"/>
      <c r="AF29" s="19"/>
      <c r="AG29" s="299"/>
      <c r="AH29" s="298"/>
      <c r="AI29" s="298"/>
      <c r="AJ29" s="298"/>
      <c r="AK29" s="298"/>
      <c r="AL29" s="298"/>
      <c r="AM29" s="298"/>
      <c r="AN29" s="298"/>
      <c r="AO29" s="121"/>
      <c r="AP29" s="116"/>
      <c r="AQ29" s="299"/>
      <c r="AR29" s="298"/>
      <c r="AS29" s="298"/>
      <c r="AT29" s="298"/>
      <c r="AU29" s="298"/>
      <c r="AV29" s="298"/>
      <c r="AW29" s="298"/>
      <c r="AX29" s="298"/>
      <c r="AY29" s="121"/>
      <c r="AZ29" s="116"/>
      <c r="BA29" s="298"/>
      <c r="BB29" s="298"/>
      <c r="BC29" s="298"/>
      <c r="BD29" s="298"/>
      <c r="BE29" s="298"/>
      <c r="BF29" s="298"/>
      <c r="BG29" s="298"/>
      <c r="BH29" s="298"/>
      <c r="BI29" s="121"/>
      <c r="BJ29" s="116"/>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row>
    <row r="30" spans="1:153" ht="9.75" customHeight="1">
      <c r="A30" s="113"/>
      <c r="B30" s="24"/>
      <c r="C30" s="14" t="s">
        <v>6435</v>
      </c>
      <c r="D30" s="25"/>
      <c r="E30" s="25"/>
      <c r="F30" s="14" t="s">
        <v>143</v>
      </c>
      <c r="G30" s="14"/>
      <c r="H30" s="14"/>
      <c r="I30" s="14" t="s">
        <v>144</v>
      </c>
      <c r="J30" s="14"/>
      <c r="K30" s="14" t="s">
        <v>145</v>
      </c>
      <c r="L30" s="14"/>
      <c r="M30" s="14" t="s">
        <v>197</v>
      </c>
      <c r="N30" s="14"/>
      <c r="O30" s="25"/>
      <c r="P30" s="14" t="s">
        <v>146</v>
      </c>
      <c r="Q30" s="14"/>
      <c r="R30" s="14"/>
      <c r="S30" s="14"/>
      <c r="T30" s="14"/>
      <c r="U30" s="14"/>
      <c r="V30" s="14"/>
      <c r="W30" s="14"/>
      <c r="X30" s="14"/>
      <c r="Y30" s="14"/>
      <c r="Z30" s="14"/>
      <c r="AA30" s="14"/>
      <c r="AB30" s="14"/>
      <c r="AC30" s="14"/>
      <c r="AD30" s="25"/>
      <c r="AE30" s="25"/>
      <c r="AF30" s="26"/>
      <c r="AG30" s="296"/>
      <c r="AH30" s="297"/>
      <c r="AI30" s="297"/>
      <c r="AJ30" s="297"/>
      <c r="AK30" s="297"/>
      <c r="AL30" s="297"/>
      <c r="AM30" s="297"/>
      <c r="AN30" s="297"/>
      <c r="AO30" s="117"/>
      <c r="AP30" s="114"/>
      <c r="AQ30" s="296"/>
      <c r="AR30" s="297"/>
      <c r="AS30" s="297"/>
      <c r="AT30" s="297"/>
      <c r="AU30" s="297"/>
      <c r="AV30" s="297"/>
      <c r="AW30" s="297"/>
      <c r="AX30" s="297"/>
      <c r="AY30" s="117"/>
      <c r="AZ30" s="114"/>
      <c r="BA30" s="297"/>
      <c r="BB30" s="297"/>
      <c r="BC30" s="297"/>
      <c r="BD30" s="297"/>
      <c r="BE30" s="297"/>
      <c r="BF30" s="297"/>
      <c r="BG30" s="297"/>
      <c r="BH30" s="297"/>
      <c r="BI30" s="117"/>
      <c r="BJ30" s="114"/>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row>
    <row r="31" spans="1:153" ht="21.75" customHeight="1">
      <c r="A31" s="113"/>
      <c r="B31" s="294"/>
      <c r="C31" s="76"/>
      <c r="D31" s="74"/>
      <c r="E31" s="77"/>
      <c r="F31" s="78"/>
      <c r="G31" s="79"/>
      <c r="H31" s="75" t="s">
        <v>6436</v>
      </c>
      <c r="I31" s="76"/>
      <c r="J31" s="74"/>
      <c r="K31" s="241"/>
      <c r="L31" s="74"/>
      <c r="M31" s="76"/>
      <c r="N31" s="73"/>
      <c r="O31" s="504"/>
      <c r="P31" s="505"/>
      <c r="Q31" s="505"/>
      <c r="R31" s="505"/>
      <c r="S31" s="505"/>
      <c r="T31" s="505"/>
      <c r="U31" s="505"/>
      <c r="V31" s="505"/>
      <c r="W31" s="505"/>
      <c r="X31" s="505"/>
      <c r="Y31" s="505"/>
      <c r="Z31" s="505"/>
      <c r="AA31" s="505"/>
      <c r="AB31" s="505"/>
      <c r="AC31" s="505"/>
      <c r="AD31" s="505"/>
      <c r="AE31" s="506"/>
      <c r="AF31" s="15"/>
      <c r="AG31" s="118"/>
      <c r="AH31" s="312"/>
      <c r="AI31" s="313"/>
      <c r="AJ31" s="313"/>
      <c r="AK31" s="313"/>
      <c r="AL31" s="313"/>
      <c r="AM31" s="313"/>
      <c r="AN31" s="314"/>
      <c r="AO31" s="120"/>
      <c r="AP31" s="115" t="s">
        <v>0</v>
      </c>
      <c r="AQ31" s="119"/>
      <c r="AR31" s="312"/>
      <c r="AS31" s="313"/>
      <c r="AT31" s="313"/>
      <c r="AU31" s="313"/>
      <c r="AV31" s="313"/>
      <c r="AW31" s="313"/>
      <c r="AX31" s="314"/>
      <c r="AY31" s="120"/>
      <c r="AZ31" s="115" t="s">
        <v>1</v>
      </c>
      <c r="BA31" s="119"/>
      <c r="BB31" s="312"/>
      <c r="BC31" s="313"/>
      <c r="BD31" s="313"/>
      <c r="BE31" s="313"/>
      <c r="BF31" s="313"/>
      <c r="BG31" s="313"/>
      <c r="BH31" s="314"/>
      <c r="BI31" s="122"/>
      <c r="BJ31" s="115" t="s">
        <v>2</v>
      </c>
      <c r="BK31" s="129"/>
      <c r="BL31" s="130" t="str">
        <f>IF(BM31&lt;&gt;"","●","")</f>
        <v/>
      </c>
      <c r="BM31" s="132" t="str">
        <f>IF(AND(OR(C31="",E31="",F31="",G31="",O31=""),OR(AH31&gt;0,AR31&gt;0,BB31&gt;0)),"「Ｋコード・Ｊコード番号等」、「診療行為名称」に未記入の欄がありますが、「レセプト件数」、「算定日数」、「算定回数」のいずれかが1以上となっています。正しい手術名情報・レセプト件数・算定日数・算定回数をご記入ください。",IF(AND(AND(C31&lt;&gt;"",E31&lt;&gt;"",F31&lt;&gt;"",G31&lt;&gt;""),OR(AH31&gt;0,AR31&gt;0,BB31&gt;0),COUNTIF(K!$A$1:$A$2257,ASC(C31&amp;E31&amp;F31&amp;G31&amp;IF(I31*1=0,"","-"&amp;I31*1)&amp;IF(K31*1=0,"",K31*1)&amp;IF(M31="","",M31)))=0),"「Ｋコード・Ｊコード番号等」が診療報酬点数表あるいは鹿診療報酬点数表に存在しないコードとなっています。正しいＫコード・Ｊコード番号等をご記入ください。なお、加算・輸血料は報告対象外となります。",IF(OR(AND(OR(AH31=0,AH31=""),OR(AR31&gt;0,BB31&gt;0)),AND(OR(AH31&gt;0,BB31&gt;0),OR(AR31=0,AR31="")),AND(OR(AH31&gt;0,AR31&gt;0),OR(BB31=0,BB31=""))),"「レセプト件数」、「算定日数」、「算定回数」のいずれかが「0」か「空白」となっていますが、それ以外が1以上となっています。正しい手術名情報・レセプト件数・算定日数・算定回数をご記入ください。",IF(OR(AH31&gt;AR31,AH31&gt;BB31),"「算定日数」あるいは「算定回数」が「レセプト件数」よりも小さくなっています。算定レセプトにおける算定日数・算定回数をご記入ください。",IF(AR31&gt;BB31,"「算定回数」が「算定日数」よりも小さくなっています。算定日数における算定回数をご記入ください。","")))))</f>
        <v/>
      </c>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72"/>
      <c r="CW31" s="72"/>
      <c r="CX31" s="72"/>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row>
    <row r="32" spans="1:153" ht="3" customHeight="1" thickBot="1">
      <c r="A32" s="113"/>
      <c r="B32" s="16"/>
      <c r="C32" s="17"/>
      <c r="D32" s="17"/>
      <c r="E32" s="17"/>
      <c r="F32" s="18"/>
      <c r="G32" s="17"/>
      <c r="H32" s="298"/>
      <c r="I32" s="17"/>
      <c r="J32" s="17"/>
      <c r="K32" s="17"/>
      <c r="L32" s="17"/>
      <c r="M32" s="17"/>
      <c r="N32" s="17"/>
      <c r="O32" s="17"/>
      <c r="P32" s="17"/>
      <c r="Q32" s="17"/>
      <c r="R32" s="17"/>
      <c r="S32" s="17"/>
      <c r="T32" s="17"/>
      <c r="U32" s="17"/>
      <c r="V32" s="17"/>
      <c r="W32" s="17"/>
      <c r="X32" s="17"/>
      <c r="Y32" s="17"/>
      <c r="Z32" s="17"/>
      <c r="AA32" s="17"/>
      <c r="AB32" s="17"/>
      <c r="AC32" s="17"/>
      <c r="AD32" s="17"/>
      <c r="AE32" s="17"/>
      <c r="AF32" s="19"/>
      <c r="AG32" s="299"/>
      <c r="AH32" s="298"/>
      <c r="AI32" s="298"/>
      <c r="AJ32" s="298"/>
      <c r="AK32" s="298"/>
      <c r="AL32" s="298"/>
      <c r="AM32" s="298"/>
      <c r="AN32" s="298"/>
      <c r="AO32" s="121"/>
      <c r="AP32" s="116"/>
      <c r="AQ32" s="299"/>
      <c r="AR32" s="298"/>
      <c r="AS32" s="298"/>
      <c r="AT32" s="298"/>
      <c r="AU32" s="298"/>
      <c r="AV32" s="298"/>
      <c r="AW32" s="298"/>
      <c r="AX32" s="298"/>
      <c r="AY32" s="121"/>
      <c r="AZ32" s="116"/>
      <c r="BA32" s="298"/>
      <c r="BB32" s="298"/>
      <c r="BC32" s="298"/>
      <c r="BD32" s="298"/>
      <c r="BE32" s="298"/>
      <c r="BF32" s="298"/>
      <c r="BG32" s="298"/>
      <c r="BH32" s="298"/>
      <c r="BI32" s="121"/>
      <c r="BJ32" s="116"/>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row>
    <row r="33" spans="1:153" ht="9.75" customHeight="1">
      <c r="A33" s="113"/>
      <c r="B33" s="24"/>
      <c r="C33" s="14" t="s">
        <v>6435</v>
      </c>
      <c r="D33" s="25"/>
      <c r="E33" s="25"/>
      <c r="F33" s="14" t="s">
        <v>143</v>
      </c>
      <c r="G33" s="14"/>
      <c r="H33" s="14"/>
      <c r="I33" s="14" t="s">
        <v>144</v>
      </c>
      <c r="J33" s="14"/>
      <c r="K33" s="14" t="s">
        <v>145</v>
      </c>
      <c r="L33" s="14"/>
      <c r="M33" s="14" t="s">
        <v>197</v>
      </c>
      <c r="N33" s="14"/>
      <c r="O33" s="25"/>
      <c r="P33" s="14" t="s">
        <v>146</v>
      </c>
      <c r="Q33" s="14"/>
      <c r="R33" s="14"/>
      <c r="S33" s="14"/>
      <c r="T33" s="14"/>
      <c r="U33" s="14"/>
      <c r="V33" s="14"/>
      <c r="W33" s="14"/>
      <c r="X33" s="14"/>
      <c r="Y33" s="14"/>
      <c r="Z33" s="14"/>
      <c r="AA33" s="14"/>
      <c r="AB33" s="14"/>
      <c r="AC33" s="14"/>
      <c r="AD33" s="25"/>
      <c r="AE33" s="25"/>
      <c r="AF33" s="26"/>
      <c r="AG33" s="296"/>
      <c r="AH33" s="297"/>
      <c r="AI33" s="297"/>
      <c r="AJ33" s="297"/>
      <c r="AK33" s="297"/>
      <c r="AL33" s="297"/>
      <c r="AM33" s="297"/>
      <c r="AN33" s="297"/>
      <c r="AO33" s="117"/>
      <c r="AP33" s="114"/>
      <c r="AQ33" s="296"/>
      <c r="AR33" s="297"/>
      <c r="AS33" s="297"/>
      <c r="AT33" s="297"/>
      <c r="AU33" s="297"/>
      <c r="AV33" s="297"/>
      <c r="AW33" s="297"/>
      <c r="AX33" s="297"/>
      <c r="AY33" s="117"/>
      <c r="AZ33" s="114"/>
      <c r="BA33" s="297"/>
      <c r="BB33" s="297"/>
      <c r="BC33" s="297"/>
      <c r="BD33" s="297"/>
      <c r="BE33" s="297"/>
      <c r="BF33" s="297"/>
      <c r="BG33" s="297"/>
      <c r="BH33" s="297"/>
      <c r="BI33" s="117"/>
      <c r="BJ33" s="114"/>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row>
    <row r="34" spans="1:153" ht="21.75" customHeight="1">
      <c r="A34" s="113"/>
      <c r="B34" s="294"/>
      <c r="C34" s="76"/>
      <c r="D34" s="74"/>
      <c r="E34" s="77"/>
      <c r="F34" s="78"/>
      <c r="G34" s="79"/>
      <c r="H34" s="75" t="s">
        <v>6436</v>
      </c>
      <c r="I34" s="76"/>
      <c r="J34" s="74"/>
      <c r="K34" s="241"/>
      <c r="L34" s="74"/>
      <c r="M34" s="76"/>
      <c r="N34" s="73"/>
      <c r="O34" s="504"/>
      <c r="P34" s="505"/>
      <c r="Q34" s="505"/>
      <c r="R34" s="505"/>
      <c r="S34" s="505"/>
      <c r="T34" s="505"/>
      <c r="U34" s="505"/>
      <c r="V34" s="505"/>
      <c r="W34" s="505"/>
      <c r="X34" s="505"/>
      <c r="Y34" s="505"/>
      <c r="Z34" s="505"/>
      <c r="AA34" s="505"/>
      <c r="AB34" s="505"/>
      <c r="AC34" s="505"/>
      <c r="AD34" s="505"/>
      <c r="AE34" s="506"/>
      <c r="AF34" s="15"/>
      <c r="AG34" s="118"/>
      <c r="AH34" s="312"/>
      <c r="AI34" s="313"/>
      <c r="AJ34" s="313"/>
      <c r="AK34" s="313"/>
      <c r="AL34" s="313"/>
      <c r="AM34" s="313"/>
      <c r="AN34" s="314"/>
      <c r="AO34" s="120"/>
      <c r="AP34" s="115" t="s">
        <v>0</v>
      </c>
      <c r="AQ34" s="119"/>
      <c r="AR34" s="312"/>
      <c r="AS34" s="313"/>
      <c r="AT34" s="313"/>
      <c r="AU34" s="313"/>
      <c r="AV34" s="313"/>
      <c r="AW34" s="313"/>
      <c r="AX34" s="314"/>
      <c r="AY34" s="120"/>
      <c r="AZ34" s="115" t="s">
        <v>1</v>
      </c>
      <c r="BA34" s="119"/>
      <c r="BB34" s="312"/>
      <c r="BC34" s="313"/>
      <c r="BD34" s="313"/>
      <c r="BE34" s="313"/>
      <c r="BF34" s="313"/>
      <c r="BG34" s="313"/>
      <c r="BH34" s="314"/>
      <c r="BI34" s="122"/>
      <c r="BJ34" s="115" t="s">
        <v>2</v>
      </c>
      <c r="BK34" s="129"/>
      <c r="BL34" s="130" t="str">
        <f>IF(BM34&lt;&gt;"","●","")</f>
        <v/>
      </c>
      <c r="BM34" s="132" t="str">
        <f>IF(AND(OR(C34="",E34="",F34="",G34="",O34=""),OR(AH34&gt;0,AR34&gt;0,BB34&gt;0)),"「Ｋコード・Ｊコード番号等」、「診療行為名称」に未記入の欄がありますが、「レセプト件数」、「算定日数」、「算定回数」のいずれかが1以上となっています。正しい手術名情報・レセプト件数・算定日数・算定回数をご記入ください。",IF(AND(AND(C34&lt;&gt;"",E34&lt;&gt;"",F34&lt;&gt;"",G34&lt;&gt;""),OR(AH34&gt;0,AR34&gt;0,BB34&gt;0),COUNTIF(K!$A$1:$A$2257,ASC(C34&amp;E34&amp;F34&amp;G34&amp;IF(I34*1=0,"","-"&amp;I34*1)&amp;IF(K34*1=0,"",K34*1)&amp;IF(M34="","",M34)))=0),"「Ｋコード・Ｊコード番号等」が診療報酬点数表あるいは鹿診療報酬点数表に存在しないコードとなっています。正しいＫコード・Ｊコード番号等をご記入ください。なお、加算・輸血料は報告対象外となります。",IF(OR(AND(OR(AH34=0,AH34=""),OR(AR34&gt;0,BB34&gt;0)),AND(OR(AH34&gt;0,BB34&gt;0),OR(AR34=0,AR34="")),AND(OR(AH34&gt;0,AR34&gt;0),OR(BB34=0,BB34=""))),"「レセプト件数」、「算定日数」、「算定回数」のいずれかが「0」か「空白」となっていますが、それ以外が1以上となっています。正しい手術名情報・レセプト件数・算定日数・算定回数をご記入ください。",IF(OR(AH34&gt;AR34,AH34&gt;BB34),"「算定日数」あるいは「算定回数」が「レセプト件数」よりも小さくなっています。算定レセプトにおける算定日数・算定回数をご記入ください。",IF(AR34&gt;BB34,"「算定回数」が「算定日数」よりも小さくなっています。算定日数における算定回数をご記入ください。","")))))</f>
        <v/>
      </c>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72"/>
      <c r="CW34" s="72"/>
      <c r="CX34" s="72"/>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row>
    <row r="35" spans="1:153" ht="3" customHeight="1" thickBot="1">
      <c r="A35" s="113"/>
      <c r="B35" s="16"/>
      <c r="C35" s="17"/>
      <c r="D35" s="17"/>
      <c r="E35" s="17"/>
      <c r="F35" s="18"/>
      <c r="G35" s="17"/>
      <c r="H35" s="298"/>
      <c r="I35" s="17"/>
      <c r="J35" s="17"/>
      <c r="K35" s="17"/>
      <c r="L35" s="17"/>
      <c r="M35" s="17"/>
      <c r="N35" s="17"/>
      <c r="O35" s="17"/>
      <c r="P35" s="17"/>
      <c r="Q35" s="17"/>
      <c r="R35" s="17"/>
      <c r="S35" s="17"/>
      <c r="T35" s="17"/>
      <c r="U35" s="17"/>
      <c r="V35" s="17"/>
      <c r="W35" s="17"/>
      <c r="X35" s="17"/>
      <c r="Y35" s="17"/>
      <c r="Z35" s="17"/>
      <c r="AA35" s="17"/>
      <c r="AB35" s="17"/>
      <c r="AC35" s="17"/>
      <c r="AD35" s="17"/>
      <c r="AE35" s="17"/>
      <c r="AF35" s="19"/>
      <c r="AG35" s="299"/>
      <c r="AH35" s="298"/>
      <c r="AI35" s="298"/>
      <c r="AJ35" s="298"/>
      <c r="AK35" s="298"/>
      <c r="AL35" s="298"/>
      <c r="AM35" s="298"/>
      <c r="AN35" s="298"/>
      <c r="AO35" s="121"/>
      <c r="AP35" s="116"/>
      <c r="AQ35" s="299"/>
      <c r="AR35" s="298"/>
      <c r="AS35" s="298"/>
      <c r="AT35" s="298"/>
      <c r="AU35" s="298"/>
      <c r="AV35" s="298"/>
      <c r="AW35" s="298"/>
      <c r="AX35" s="298"/>
      <c r="AY35" s="121"/>
      <c r="AZ35" s="116"/>
      <c r="BA35" s="298"/>
      <c r="BB35" s="298"/>
      <c r="BC35" s="298"/>
      <c r="BD35" s="298"/>
      <c r="BE35" s="298"/>
      <c r="BF35" s="298"/>
      <c r="BG35" s="298"/>
      <c r="BH35" s="298"/>
      <c r="BI35" s="121"/>
      <c r="BJ35" s="116"/>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row>
    <row r="36" spans="1:153" ht="9.75" customHeight="1">
      <c r="A36" s="113"/>
      <c r="B36" s="24"/>
      <c r="C36" s="14" t="s">
        <v>6435</v>
      </c>
      <c r="D36" s="25"/>
      <c r="E36" s="25"/>
      <c r="F36" s="14" t="s">
        <v>143</v>
      </c>
      <c r="G36" s="14"/>
      <c r="H36" s="14"/>
      <c r="I36" s="14" t="s">
        <v>144</v>
      </c>
      <c r="J36" s="14"/>
      <c r="K36" s="14" t="s">
        <v>145</v>
      </c>
      <c r="L36" s="14"/>
      <c r="M36" s="14" t="s">
        <v>197</v>
      </c>
      <c r="N36" s="14"/>
      <c r="O36" s="25"/>
      <c r="P36" s="14" t="s">
        <v>146</v>
      </c>
      <c r="Q36" s="14"/>
      <c r="R36" s="14"/>
      <c r="S36" s="14"/>
      <c r="T36" s="14"/>
      <c r="U36" s="14"/>
      <c r="V36" s="14"/>
      <c r="W36" s="14"/>
      <c r="X36" s="14"/>
      <c r="Y36" s="14"/>
      <c r="Z36" s="14"/>
      <c r="AA36" s="14"/>
      <c r="AB36" s="14"/>
      <c r="AC36" s="14"/>
      <c r="AD36" s="25"/>
      <c r="AE36" s="25"/>
      <c r="AF36" s="26"/>
      <c r="AG36" s="296"/>
      <c r="AH36" s="297"/>
      <c r="AI36" s="297"/>
      <c r="AJ36" s="297"/>
      <c r="AK36" s="297"/>
      <c r="AL36" s="297"/>
      <c r="AM36" s="297"/>
      <c r="AN36" s="297"/>
      <c r="AO36" s="117"/>
      <c r="AP36" s="114"/>
      <c r="AQ36" s="296"/>
      <c r="AR36" s="297"/>
      <c r="AS36" s="297"/>
      <c r="AT36" s="297"/>
      <c r="AU36" s="297"/>
      <c r="AV36" s="297"/>
      <c r="AW36" s="297"/>
      <c r="AX36" s="297"/>
      <c r="AY36" s="117"/>
      <c r="AZ36" s="114"/>
      <c r="BA36" s="297"/>
      <c r="BB36" s="297"/>
      <c r="BC36" s="297"/>
      <c r="BD36" s="297"/>
      <c r="BE36" s="297"/>
      <c r="BF36" s="297"/>
      <c r="BG36" s="297"/>
      <c r="BH36" s="297"/>
      <c r="BI36" s="117"/>
      <c r="BJ36" s="114"/>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row>
    <row r="37" spans="1:153" ht="21.75" customHeight="1">
      <c r="A37" s="113"/>
      <c r="B37" s="294"/>
      <c r="C37" s="76"/>
      <c r="D37" s="74"/>
      <c r="E37" s="77"/>
      <c r="F37" s="78"/>
      <c r="G37" s="79"/>
      <c r="H37" s="75" t="s">
        <v>6436</v>
      </c>
      <c r="I37" s="76"/>
      <c r="J37" s="74"/>
      <c r="K37" s="241"/>
      <c r="L37" s="74"/>
      <c r="M37" s="76"/>
      <c r="N37" s="73"/>
      <c r="O37" s="504"/>
      <c r="P37" s="505"/>
      <c r="Q37" s="505"/>
      <c r="R37" s="505"/>
      <c r="S37" s="505"/>
      <c r="T37" s="505"/>
      <c r="U37" s="505"/>
      <c r="V37" s="505"/>
      <c r="W37" s="505"/>
      <c r="X37" s="505"/>
      <c r="Y37" s="505"/>
      <c r="Z37" s="505"/>
      <c r="AA37" s="505"/>
      <c r="AB37" s="505"/>
      <c r="AC37" s="505"/>
      <c r="AD37" s="505"/>
      <c r="AE37" s="506"/>
      <c r="AF37" s="15"/>
      <c r="AG37" s="118"/>
      <c r="AH37" s="312"/>
      <c r="AI37" s="313"/>
      <c r="AJ37" s="313"/>
      <c r="AK37" s="313"/>
      <c r="AL37" s="313"/>
      <c r="AM37" s="313"/>
      <c r="AN37" s="314"/>
      <c r="AO37" s="120"/>
      <c r="AP37" s="115" t="s">
        <v>0</v>
      </c>
      <c r="AQ37" s="119"/>
      <c r="AR37" s="312"/>
      <c r="AS37" s="313"/>
      <c r="AT37" s="313"/>
      <c r="AU37" s="313"/>
      <c r="AV37" s="313"/>
      <c r="AW37" s="313"/>
      <c r="AX37" s="314"/>
      <c r="AY37" s="120"/>
      <c r="AZ37" s="115" t="s">
        <v>1</v>
      </c>
      <c r="BA37" s="119"/>
      <c r="BB37" s="312"/>
      <c r="BC37" s="313"/>
      <c r="BD37" s="313"/>
      <c r="BE37" s="313"/>
      <c r="BF37" s="313"/>
      <c r="BG37" s="313"/>
      <c r="BH37" s="314"/>
      <c r="BI37" s="122"/>
      <c r="BJ37" s="115" t="s">
        <v>2</v>
      </c>
      <c r="BK37" s="129"/>
      <c r="BL37" s="130" t="str">
        <f>IF(BM37&lt;&gt;"","●","")</f>
        <v/>
      </c>
      <c r="BM37" s="132" t="str">
        <f>IF(AND(OR(C37="",E37="",F37="",G37="",O37=""),OR(AH37&gt;0,AR37&gt;0,BB37&gt;0)),"「Ｋコード・Ｊコード番号等」、「診療行為名称」に未記入の欄がありますが、「レセプト件数」、「算定日数」、「算定回数」のいずれかが1以上となっています。正しい手術名情報・レセプト件数・算定日数・算定回数をご記入ください。",IF(AND(AND(C37&lt;&gt;"",E37&lt;&gt;"",F37&lt;&gt;"",G37&lt;&gt;""),OR(AH37&gt;0,AR37&gt;0,BB37&gt;0),COUNTIF(K!$A$1:$A$2257,ASC(C37&amp;E37&amp;F37&amp;G37&amp;IF(I37*1=0,"","-"&amp;I37*1)&amp;IF(K37*1=0,"",K37*1)&amp;IF(M37="","",M37)))=0),"「Ｋコード・Ｊコード番号等」が診療報酬点数表あるいは鹿診療報酬点数表に存在しないコードとなっています。正しいＫコード・Ｊコード番号等をご記入ください。なお、加算・輸血料は報告対象外となります。",IF(OR(AND(OR(AH37=0,AH37=""),OR(AR37&gt;0,BB37&gt;0)),AND(OR(AH37&gt;0,BB37&gt;0),OR(AR37=0,AR37="")),AND(OR(AH37&gt;0,AR37&gt;0),OR(BB37=0,BB37=""))),"「レセプト件数」、「算定日数」、「算定回数」のいずれかが「0」か「空白」となっていますが、それ以外が1以上となっています。正しい手術名情報・レセプト件数・算定日数・算定回数をご記入ください。",IF(OR(AH37&gt;AR37,AH37&gt;BB37),"「算定日数」あるいは「算定回数」が「レセプト件数」よりも小さくなっています。算定レセプトにおける算定日数・算定回数をご記入ください。",IF(AR37&gt;BB37,"「算定回数」が「算定日数」よりも小さくなっています。算定日数における算定回数をご記入ください。","")))))</f>
        <v/>
      </c>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72"/>
      <c r="CW37" s="72"/>
      <c r="CX37" s="72"/>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row>
    <row r="38" spans="1:153" ht="3" customHeight="1" thickBot="1">
      <c r="A38" s="113"/>
      <c r="B38" s="16"/>
      <c r="C38" s="17"/>
      <c r="D38" s="17"/>
      <c r="E38" s="17"/>
      <c r="F38" s="18"/>
      <c r="G38" s="17"/>
      <c r="H38" s="298"/>
      <c r="I38" s="17"/>
      <c r="J38" s="17"/>
      <c r="K38" s="17"/>
      <c r="L38" s="17"/>
      <c r="M38" s="17"/>
      <c r="N38" s="17"/>
      <c r="O38" s="17"/>
      <c r="P38" s="17"/>
      <c r="Q38" s="17"/>
      <c r="R38" s="17"/>
      <c r="S38" s="17"/>
      <c r="T38" s="17"/>
      <c r="U38" s="17"/>
      <c r="V38" s="17"/>
      <c r="W38" s="17"/>
      <c r="X38" s="17"/>
      <c r="Y38" s="17"/>
      <c r="Z38" s="17"/>
      <c r="AA38" s="17"/>
      <c r="AB38" s="17"/>
      <c r="AC38" s="17"/>
      <c r="AD38" s="17"/>
      <c r="AE38" s="17"/>
      <c r="AF38" s="19"/>
      <c r="AG38" s="299"/>
      <c r="AH38" s="298"/>
      <c r="AI38" s="298"/>
      <c r="AJ38" s="298"/>
      <c r="AK38" s="298"/>
      <c r="AL38" s="298"/>
      <c r="AM38" s="298"/>
      <c r="AN38" s="298"/>
      <c r="AO38" s="121"/>
      <c r="AP38" s="116"/>
      <c r="AQ38" s="299"/>
      <c r="AR38" s="298"/>
      <c r="AS38" s="298"/>
      <c r="AT38" s="298"/>
      <c r="AU38" s="298"/>
      <c r="AV38" s="298"/>
      <c r="AW38" s="298"/>
      <c r="AX38" s="298"/>
      <c r="AY38" s="121"/>
      <c r="AZ38" s="116"/>
      <c r="BA38" s="298"/>
      <c r="BB38" s="298"/>
      <c r="BC38" s="298"/>
      <c r="BD38" s="298"/>
      <c r="BE38" s="298"/>
      <c r="BF38" s="298"/>
      <c r="BG38" s="298"/>
      <c r="BH38" s="298"/>
      <c r="BI38" s="121"/>
      <c r="BJ38" s="116"/>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row>
    <row r="39" spans="1:153" ht="9.75" customHeight="1">
      <c r="A39" s="113"/>
      <c r="B39" s="24"/>
      <c r="C39" s="14" t="s">
        <v>6435</v>
      </c>
      <c r="D39" s="25"/>
      <c r="E39" s="25"/>
      <c r="F39" s="14" t="s">
        <v>143</v>
      </c>
      <c r="G39" s="14"/>
      <c r="H39" s="14"/>
      <c r="I39" s="14" t="s">
        <v>144</v>
      </c>
      <c r="J39" s="14"/>
      <c r="K39" s="14" t="s">
        <v>145</v>
      </c>
      <c r="L39" s="14"/>
      <c r="M39" s="14" t="s">
        <v>197</v>
      </c>
      <c r="N39" s="14"/>
      <c r="O39" s="25"/>
      <c r="P39" s="14" t="s">
        <v>146</v>
      </c>
      <c r="Q39" s="14"/>
      <c r="R39" s="14"/>
      <c r="S39" s="14"/>
      <c r="T39" s="14"/>
      <c r="U39" s="14"/>
      <c r="V39" s="14"/>
      <c r="W39" s="14"/>
      <c r="X39" s="14"/>
      <c r="Y39" s="14"/>
      <c r="Z39" s="14"/>
      <c r="AA39" s="14"/>
      <c r="AB39" s="14"/>
      <c r="AC39" s="14"/>
      <c r="AD39" s="25"/>
      <c r="AE39" s="25"/>
      <c r="AF39" s="26"/>
      <c r="AG39" s="296"/>
      <c r="AH39" s="297"/>
      <c r="AI39" s="297"/>
      <c r="AJ39" s="297"/>
      <c r="AK39" s="297"/>
      <c r="AL39" s="297"/>
      <c r="AM39" s="297"/>
      <c r="AN39" s="297"/>
      <c r="AO39" s="117"/>
      <c r="AP39" s="114"/>
      <c r="AQ39" s="296"/>
      <c r="AR39" s="297"/>
      <c r="AS39" s="297"/>
      <c r="AT39" s="297"/>
      <c r="AU39" s="297"/>
      <c r="AV39" s="297"/>
      <c r="AW39" s="297"/>
      <c r="AX39" s="297"/>
      <c r="AY39" s="117"/>
      <c r="AZ39" s="114"/>
      <c r="BA39" s="297"/>
      <c r="BB39" s="297"/>
      <c r="BC39" s="297"/>
      <c r="BD39" s="297"/>
      <c r="BE39" s="297"/>
      <c r="BF39" s="297"/>
      <c r="BG39" s="297"/>
      <c r="BH39" s="297"/>
      <c r="BI39" s="117"/>
      <c r="BJ39" s="114"/>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row>
    <row r="40" spans="1:153" ht="21.75" customHeight="1">
      <c r="A40" s="113"/>
      <c r="B40" s="294"/>
      <c r="C40" s="76"/>
      <c r="D40" s="74"/>
      <c r="E40" s="77"/>
      <c r="F40" s="78"/>
      <c r="G40" s="79"/>
      <c r="H40" s="75" t="s">
        <v>6436</v>
      </c>
      <c r="I40" s="76"/>
      <c r="J40" s="74"/>
      <c r="K40" s="241"/>
      <c r="L40" s="74"/>
      <c r="M40" s="76"/>
      <c r="N40" s="73"/>
      <c r="O40" s="504"/>
      <c r="P40" s="505"/>
      <c r="Q40" s="505"/>
      <c r="R40" s="505"/>
      <c r="S40" s="505"/>
      <c r="T40" s="505"/>
      <c r="U40" s="505"/>
      <c r="V40" s="505"/>
      <c r="W40" s="505"/>
      <c r="X40" s="505"/>
      <c r="Y40" s="505"/>
      <c r="Z40" s="505"/>
      <c r="AA40" s="505"/>
      <c r="AB40" s="505"/>
      <c r="AC40" s="505"/>
      <c r="AD40" s="505"/>
      <c r="AE40" s="506"/>
      <c r="AF40" s="15"/>
      <c r="AG40" s="118"/>
      <c r="AH40" s="312"/>
      <c r="AI40" s="313"/>
      <c r="AJ40" s="313"/>
      <c r="AK40" s="313"/>
      <c r="AL40" s="313"/>
      <c r="AM40" s="313"/>
      <c r="AN40" s="314"/>
      <c r="AO40" s="120"/>
      <c r="AP40" s="115" t="s">
        <v>0</v>
      </c>
      <c r="AQ40" s="119"/>
      <c r="AR40" s="312"/>
      <c r="AS40" s="313"/>
      <c r="AT40" s="313"/>
      <c r="AU40" s="313"/>
      <c r="AV40" s="313"/>
      <c r="AW40" s="313"/>
      <c r="AX40" s="314"/>
      <c r="AY40" s="120"/>
      <c r="AZ40" s="115" t="s">
        <v>1</v>
      </c>
      <c r="BA40" s="119"/>
      <c r="BB40" s="312"/>
      <c r="BC40" s="313"/>
      <c r="BD40" s="313"/>
      <c r="BE40" s="313"/>
      <c r="BF40" s="313"/>
      <c r="BG40" s="313"/>
      <c r="BH40" s="314"/>
      <c r="BI40" s="122"/>
      <c r="BJ40" s="115" t="s">
        <v>2</v>
      </c>
      <c r="BK40" s="129"/>
      <c r="BL40" s="130" t="str">
        <f>IF(BM40&lt;&gt;"","●","")</f>
        <v/>
      </c>
      <c r="BM40" s="132" t="str">
        <f>IF(AND(OR(C40="",E40="",F40="",G40="",O40=""),OR(AH40&gt;0,AR40&gt;0,BB40&gt;0)),"「Ｋコード・Ｊコード番号等」、「診療行為名称」に未記入の欄がありますが、「レセプト件数」、「算定日数」、「算定回数」のいずれかが1以上となっています。正しい手術名情報・レセプト件数・算定日数・算定回数をご記入ください。",IF(AND(AND(C40&lt;&gt;"",E40&lt;&gt;"",F40&lt;&gt;"",G40&lt;&gt;""),OR(AH40&gt;0,AR40&gt;0,BB40&gt;0),COUNTIF(K!$A$1:$A$2257,ASC(C40&amp;E40&amp;F40&amp;G40&amp;IF(I40*1=0,"","-"&amp;I40*1)&amp;IF(K40*1=0,"",K40*1)&amp;IF(M40="","",M40)))=0),"「Ｋコード・Ｊコード番号等」が診療報酬点数表あるいは鹿診療報酬点数表に存在しないコードとなっています。正しいＫコード・Ｊコード番号等をご記入ください。なお、加算・輸血料は報告対象外となります。",IF(OR(AND(OR(AH40=0,AH40=""),OR(AR40&gt;0,BB40&gt;0)),AND(OR(AH40&gt;0,BB40&gt;0),OR(AR40=0,AR40="")),AND(OR(AH40&gt;0,AR40&gt;0),OR(BB40=0,BB40=""))),"「レセプト件数」、「算定日数」、「算定回数」のいずれかが「0」か「空白」となっていますが、それ以外が1以上となっています。正しい手術名情報・レセプト件数・算定日数・算定回数をご記入ください。",IF(OR(AH40&gt;AR40,AH40&gt;BB40),"「算定日数」あるいは「算定回数」が「レセプト件数」よりも小さくなっています。算定レセプトにおける算定日数・算定回数をご記入ください。",IF(AR40&gt;BB40,"「算定回数」が「算定日数」よりも小さくなっています。算定日数における算定回数をご記入ください。","")))))</f>
        <v/>
      </c>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72"/>
      <c r="CW40" s="72"/>
      <c r="CX40" s="72"/>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row>
    <row r="41" spans="1:153" ht="3" customHeight="1" thickBot="1">
      <c r="A41" s="113"/>
      <c r="B41" s="16"/>
      <c r="C41" s="17"/>
      <c r="D41" s="17"/>
      <c r="E41" s="17"/>
      <c r="F41" s="18"/>
      <c r="G41" s="17"/>
      <c r="H41" s="298"/>
      <c r="I41" s="17"/>
      <c r="J41" s="17"/>
      <c r="K41" s="17"/>
      <c r="L41" s="17"/>
      <c r="M41" s="17"/>
      <c r="N41" s="17"/>
      <c r="O41" s="17"/>
      <c r="P41" s="17"/>
      <c r="Q41" s="17"/>
      <c r="R41" s="17"/>
      <c r="S41" s="17"/>
      <c r="T41" s="17"/>
      <c r="U41" s="17"/>
      <c r="V41" s="17"/>
      <c r="W41" s="17"/>
      <c r="X41" s="17"/>
      <c r="Y41" s="17"/>
      <c r="Z41" s="17"/>
      <c r="AA41" s="17"/>
      <c r="AB41" s="17"/>
      <c r="AC41" s="17"/>
      <c r="AD41" s="17"/>
      <c r="AE41" s="17"/>
      <c r="AF41" s="19"/>
      <c r="AG41" s="299"/>
      <c r="AH41" s="298"/>
      <c r="AI41" s="298"/>
      <c r="AJ41" s="298"/>
      <c r="AK41" s="298"/>
      <c r="AL41" s="298"/>
      <c r="AM41" s="298"/>
      <c r="AN41" s="298"/>
      <c r="AO41" s="121"/>
      <c r="AP41" s="116"/>
      <c r="AQ41" s="299"/>
      <c r="AR41" s="298"/>
      <c r="AS41" s="298"/>
      <c r="AT41" s="298"/>
      <c r="AU41" s="298"/>
      <c r="AV41" s="298"/>
      <c r="AW41" s="298"/>
      <c r="AX41" s="298"/>
      <c r="AY41" s="121"/>
      <c r="AZ41" s="116"/>
      <c r="BA41" s="298"/>
      <c r="BB41" s="298"/>
      <c r="BC41" s="298"/>
      <c r="BD41" s="298"/>
      <c r="BE41" s="298"/>
      <c r="BF41" s="298"/>
      <c r="BG41" s="298"/>
      <c r="BH41" s="298"/>
      <c r="BI41" s="121"/>
      <c r="BJ41" s="116"/>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row>
    <row r="42" spans="1:153" ht="9.75" customHeight="1">
      <c r="A42" s="113"/>
      <c r="B42" s="24"/>
      <c r="C42" s="14" t="s">
        <v>6435</v>
      </c>
      <c r="D42" s="25"/>
      <c r="E42" s="25"/>
      <c r="F42" s="14" t="s">
        <v>143</v>
      </c>
      <c r="G42" s="14"/>
      <c r="H42" s="14"/>
      <c r="I42" s="14" t="s">
        <v>144</v>
      </c>
      <c r="J42" s="14"/>
      <c r="K42" s="14" t="s">
        <v>145</v>
      </c>
      <c r="L42" s="14"/>
      <c r="M42" s="14" t="s">
        <v>197</v>
      </c>
      <c r="N42" s="14"/>
      <c r="O42" s="25"/>
      <c r="P42" s="14" t="s">
        <v>146</v>
      </c>
      <c r="Q42" s="14"/>
      <c r="R42" s="14"/>
      <c r="S42" s="14"/>
      <c r="T42" s="14"/>
      <c r="U42" s="14"/>
      <c r="V42" s="14"/>
      <c r="W42" s="14"/>
      <c r="X42" s="14"/>
      <c r="Y42" s="14"/>
      <c r="Z42" s="14"/>
      <c r="AA42" s="14"/>
      <c r="AB42" s="14"/>
      <c r="AC42" s="14"/>
      <c r="AD42" s="25"/>
      <c r="AE42" s="25"/>
      <c r="AF42" s="26"/>
      <c r="AG42" s="296"/>
      <c r="AH42" s="297"/>
      <c r="AI42" s="297"/>
      <c r="AJ42" s="297"/>
      <c r="AK42" s="297"/>
      <c r="AL42" s="297"/>
      <c r="AM42" s="297"/>
      <c r="AN42" s="297"/>
      <c r="AO42" s="117"/>
      <c r="AP42" s="114"/>
      <c r="AQ42" s="296"/>
      <c r="AR42" s="297"/>
      <c r="AS42" s="297"/>
      <c r="AT42" s="297"/>
      <c r="AU42" s="297"/>
      <c r="AV42" s="297"/>
      <c r="AW42" s="297"/>
      <c r="AX42" s="297"/>
      <c r="AY42" s="117"/>
      <c r="AZ42" s="114"/>
      <c r="BA42" s="297"/>
      <c r="BB42" s="297"/>
      <c r="BC42" s="297"/>
      <c r="BD42" s="297"/>
      <c r="BE42" s="297"/>
      <c r="BF42" s="297"/>
      <c r="BG42" s="297"/>
      <c r="BH42" s="297"/>
      <c r="BI42" s="117"/>
      <c r="BJ42" s="114"/>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row>
    <row r="43" spans="1:153" ht="21.75" customHeight="1">
      <c r="A43" s="113"/>
      <c r="B43" s="294"/>
      <c r="C43" s="76"/>
      <c r="D43" s="74"/>
      <c r="E43" s="77"/>
      <c r="F43" s="78"/>
      <c r="G43" s="79"/>
      <c r="H43" s="75" t="s">
        <v>6436</v>
      </c>
      <c r="I43" s="76"/>
      <c r="J43" s="74"/>
      <c r="K43" s="241"/>
      <c r="L43" s="74"/>
      <c r="M43" s="76"/>
      <c r="N43" s="73"/>
      <c r="O43" s="504"/>
      <c r="P43" s="505"/>
      <c r="Q43" s="505"/>
      <c r="R43" s="505"/>
      <c r="S43" s="505"/>
      <c r="T43" s="505"/>
      <c r="U43" s="505"/>
      <c r="V43" s="505"/>
      <c r="W43" s="505"/>
      <c r="X43" s="505"/>
      <c r="Y43" s="505"/>
      <c r="Z43" s="505"/>
      <c r="AA43" s="505"/>
      <c r="AB43" s="505"/>
      <c r="AC43" s="505"/>
      <c r="AD43" s="505"/>
      <c r="AE43" s="506"/>
      <c r="AF43" s="15"/>
      <c r="AG43" s="118"/>
      <c r="AH43" s="312"/>
      <c r="AI43" s="313"/>
      <c r="AJ43" s="313"/>
      <c r="AK43" s="313"/>
      <c r="AL43" s="313"/>
      <c r="AM43" s="313"/>
      <c r="AN43" s="314"/>
      <c r="AO43" s="120"/>
      <c r="AP43" s="115" t="s">
        <v>0</v>
      </c>
      <c r="AQ43" s="119"/>
      <c r="AR43" s="312"/>
      <c r="AS43" s="313"/>
      <c r="AT43" s="313"/>
      <c r="AU43" s="313"/>
      <c r="AV43" s="313"/>
      <c r="AW43" s="313"/>
      <c r="AX43" s="314"/>
      <c r="AY43" s="120"/>
      <c r="AZ43" s="115" t="s">
        <v>1</v>
      </c>
      <c r="BA43" s="119"/>
      <c r="BB43" s="312"/>
      <c r="BC43" s="313"/>
      <c r="BD43" s="313"/>
      <c r="BE43" s="313"/>
      <c r="BF43" s="313"/>
      <c r="BG43" s="313"/>
      <c r="BH43" s="314"/>
      <c r="BI43" s="122"/>
      <c r="BJ43" s="115" t="s">
        <v>2</v>
      </c>
      <c r="BK43" s="129"/>
      <c r="BL43" s="130" t="str">
        <f>IF(BM43&lt;&gt;"","●","")</f>
        <v/>
      </c>
      <c r="BM43" s="132" t="str">
        <f>IF(AND(OR(C43="",E43="",F43="",G43="",O43=""),OR(AH43&gt;0,AR43&gt;0,BB43&gt;0)),"「Ｋコード・Ｊコード番号等」、「診療行為名称」に未記入の欄がありますが、「レセプト件数」、「算定日数」、「算定回数」のいずれかが1以上となっています。正しい手術名情報・レセプト件数・算定日数・算定回数をご記入ください。",IF(AND(AND(C43&lt;&gt;"",E43&lt;&gt;"",F43&lt;&gt;"",G43&lt;&gt;""),OR(AH43&gt;0,AR43&gt;0,BB43&gt;0),COUNTIF(K!$A$1:$A$2257,ASC(C43&amp;E43&amp;F43&amp;G43&amp;IF(I43*1=0,"","-"&amp;I43*1)&amp;IF(K43*1=0,"",K43*1)&amp;IF(M43="","",M43)))=0),"「Ｋコード・Ｊコード番号等」が診療報酬点数表あるいは鹿診療報酬点数表に存在しないコードとなっています。正しいＫコード・Ｊコード番号等をご記入ください。なお、加算・輸血料は報告対象外となります。",IF(OR(AND(OR(AH43=0,AH43=""),OR(AR43&gt;0,BB43&gt;0)),AND(OR(AH43&gt;0,BB43&gt;0),OR(AR43=0,AR43="")),AND(OR(AH43&gt;0,AR43&gt;0),OR(BB43=0,BB43=""))),"「レセプト件数」、「算定日数」、「算定回数」のいずれかが「0」か「空白」となっていますが、それ以外が1以上となっています。正しい手術名情報・レセプト件数・算定日数・算定回数をご記入ください。",IF(OR(AH43&gt;AR43,AH43&gt;BB43),"「算定日数」あるいは「算定回数」が「レセプト件数」よりも小さくなっています。算定レセプトにおける算定日数・算定回数をご記入ください。",IF(AR43&gt;BB43,"「算定回数」が「算定日数」よりも小さくなっています。算定日数における算定回数をご記入ください。","")))))</f>
        <v/>
      </c>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72"/>
      <c r="CW43" s="72"/>
      <c r="CX43" s="72"/>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row>
    <row r="44" spans="1:153" ht="3" customHeight="1" thickBot="1">
      <c r="A44" s="113"/>
      <c r="B44" s="16"/>
      <c r="C44" s="17"/>
      <c r="D44" s="17"/>
      <c r="E44" s="17"/>
      <c r="F44" s="18"/>
      <c r="G44" s="17"/>
      <c r="H44" s="298"/>
      <c r="I44" s="17"/>
      <c r="J44" s="17"/>
      <c r="K44" s="17"/>
      <c r="L44" s="17"/>
      <c r="M44" s="17"/>
      <c r="N44" s="17"/>
      <c r="O44" s="17"/>
      <c r="P44" s="17"/>
      <c r="Q44" s="17"/>
      <c r="R44" s="17"/>
      <c r="S44" s="17"/>
      <c r="T44" s="17"/>
      <c r="U44" s="17"/>
      <c r="V44" s="17"/>
      <c r="W44" s="17"/>
      <c r="X44" s="17"/>
      <c r="Y44" s="17"/>
      <c r="Z44" s="17"/>
      <c r="AA44" s="17"/>
      <c r="AB44" s="17"/>
      <c r="AC44" s="17"/>
      <c r="AD44" s="17"/>
      <c r="AE44" s="17"/>
      <c r="AF44" s="19"/>
      <c r="AG44" s="299"/>
      <c r="AH44" s="298"/>
      <c r="AI44" s="298"/>
      <c r="AJ44" s="298"/>
      <c r="AK44" s="298"/>
      <c r="AL44" s="298"/>
      <c r="AM44" s="298"/>
      <c r="AN44" s="298"/>
      <c r="AO44" s="121"/>
      <c r="AP44" s="116"/>
      <c r="AQ44" s="299"/>
      <c r="AR44" s="298"/>
      <c r="AS44" s="298"/>
      <c r="AT44" s="298"/>
      <c r="AU44" s="298"/>
      <c r="AV44" s="298"/>
      <c r="AW44" s="298"/>
      <c r="AX44" s="298"/>
      <c r="AY44" s="121"/>
      <c r="AZ44" s="116"/>
      <c r="BA44" s="298"/>
      <c r="BB44" s="298"/>
      <c r="BC44" s="298"/>
      <c r="BD44" s="298"/>
      <c r="BE44" s="298"/>
      <c r="BF44" s="298"/>
      <c r="BG44" s="298"/>
      <c r="BH44" s="298"/>
      <c r="BI44" s="121"/>
      <c r="BJ44" s="116"/>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row>
    <row r="45" spans="1:153" ht="9.75" customHeight="1">
      <c r="A45" s="113"/>
      <c r="B45" s="24"/>
      <c r="C45" s="14" t="s">
        <v>6435</v>
      </c>
      <c r="D45" s="25"/>
      <c r="E45" s="25"/>
      <c r="F45" s="14" t="s">
        <v>143</v>
      </c>
      <c r="G45" s="14"/>
      <c r="H45" s="14"/>
      <c r="I45" s="14" t="s">
        <v>144</v>
      </c>
      <c r="J45" s="14"/>
      <c r="K45" s="14" t="s">
        <v>145</v>
      </c>
      <c r="L45" s="14"/>
      <c r="M45" s="14" t="s">
        <v>197</v>
      </c>
      <c r="N45" s="14"/>
      <c r="O45" s="25"/>
      <c r="P45" s="14" t="s">
        <v>146</v>
      </c>
      <c r="Q45" s="14"/>
      <c r="R45" s="14"/>
      <c r="S45" s="14"/>
      <c r="T45" s="14"/>
      <c r="U45" s="14"/>
      <c r="V45" s="14"/>
      <c r="W45" s="14"/>
      <c r="X45" s="14"/>
      <c r="Y45" s="14"/>
      <c r="Z45" s="14"/>
      <c r="AA45" s="14"/>
      <c r="AB45" s="14"/>
      <c r="AC45" s="14"/>
      <c r="AD45" s="25"/>
      <c r="AE45" s="25"/>
      <c r="AF45" s="26"/>
      <c r="AG45" s="296"/>
      <c r="AH45" s="297"/>
      <c r="AI45" s="297"/>
      <c r="AJ45" s="297"/>
      <c r="AK45" s="297"/>
      <c r="AL45" s="297"/>
      <c r="AM45" s="297"/>
      <c r="AN45" s="297"/>
      <c r="AO45" s="117"/>
      <c r="AP45" s="114"/>
      <c r="AQ45" s="296"/>
      <c r="AR45" s="297"/>
      <c r="AS45" s="297"/>
      <c r="AT45" s="297"/>
      <c r="AU45" s="297"/>
      <c r="AV45" s="297"/>
      <c r="AW45" s="297"/>
      <c r="AX45" s="297"/>
      <c r="AY45" s="117"/>
      <c r="AZ45" s="114"/>
      <c r="BA45" s="297"/>
      <c r="BB45" s="297"/>
      <c r="BC45" s="297"/>
      <c r="BD45" s="297"/>
      <c r="BE45" s="297"/>
      <c r="BF45" s="297"/>
      <c r="BG45" s="297"/>
      <c r="BH45" s="297"/>
      <c r="BI45" s="117"/>
      <c r="BJ45" s="114"/>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row>
    <row r="46" spans="1:153" ht="21.75" customHeight="1">
      <c r="A46" s="113"/>
      <c r="B46" s="294"/>
      <c r="C46" s="76"/>
      <c r="D46" s="74"/>
      <c r="E46" s="77"/>
      <c r="F46" s="78"/>
      <c r="G46" s="79"/>
      <c r="H46" s="75" t="s">
        <v>6436</v>
      </c>
      <c r="I46" s="76"/>
      <c r="J46" s="74"/>
      <c r="K46" s="241"/>
      <c r="L46" s="74"/>
      <c r="M46" s="76"/>
      <c r="N46" s="73"/>
      <c r="O46" s="504"/>
      <c r="P46" s="505"/>
      <c r="Q46" s="505"/>
      <c r="R46" s="505"/>
      <c r="S46" s="505"/>
      <c r="T46" s="505"/>
      <c r="U46" s="505"/>
      <c r="V46" s="505"/>
      <c r="W46" s="505"/>
      <c r="X46" s="505"/>
      <c r="Y46" s="505"/>
      <c r="Z46" s="505"/>
      <c r="AA46" s="505"/>
      <c r="AB46" s="505"/>
      <c r="AC46" s="505"/>
      <c r="AD46" s="505"/>
      <c r="AE46" s="506"/>
      <c r="AF46" s="15"/>
      <c r="AG46" s="118"/>
      <c r="AH46" s="312"/>
      <c r="AI46" s="313"/>
      <c r="AJ46" s="313"/>
      <c r="AK46" s="313"/>
      <c r="AL46" s="313"/>
      <c r="AM46" s="313"/>
      <c r="AN46" s="314"/>
      <c r="AO46" s="120"/>
      <c r="AP46" s="115" t="s">
        <v>0</v>
      </c>
      <c r="AQ46" s="119"/>
      <c r="AR46" s="312"/>
      <c r="AS46" s="313"/>
      <c r="AT46" s="313"/>
      <c r="AU46" s="313"/>
      <c r="AV46" s="313"/>
      <c r="AW46" s="313"/>
      <c r="AX46" s="314"/>
      <c r="AY46" s="120"/>
      <c r="AZ46" s="115" t="s">
        <v>1</v>
      </c>
      <c r="BA46" s="119"/>
      <c r="BB46" s="312"/>
      <c r="BC46" s="313"/>
      <c r="BD46" s="313"/>
      <c r="BE46" s="313"/>
      <c r="BF46" s="313"/>
      <c r="BG46" s="313"/>
      <c r="BH46" s="314"/>
      <c r="BI46" s="122"/>
      <c r="BJ46" s="115" t="s">
        <v>2</v>
      </c>
      <c r="BK46" s="129"/>
      <c r="BL46" s="130" t="str">
        <f>IF(BM46&lt;&gt;"","●","")</f>
        <v/>
      </c>
      <c r="BM46" s="132" t="str">
        <f>IF(AND(OR(C46="",E46="",F46="",G46="",O46=""),OR(AH46&gt;0,AR46&gt;0,BB46&gt;0)),"「Ｋコード・Ｊコード番号等」、「診療行為名称」に未記入の欄がありますが、「レセプト件数」、「算定日数」、「算定回数」のいずれかが1以上となっています。正しい手術名情報・レセプト件数・算定日数・算定回数をご記入ください。",IF(AND(AND(C46&lt;&gt;"",E46&lt;&gt;"",F46&lt;&gt;"",G46&lt;&gt;""),OR(AH46&gt;0,AR46&gt;0,BB46&gt;0),COUNTIF(K!$A$1:$A$2257,ASC(C46&amp;E46&amp;F46&amp;G46&amp;IF(I46*1=0,"","-"&amp;I46*1)&amp;IF(K46*1=0,"",K46*1)&amp;IF(M46="","",M46)))=0),"「Ｋコード・Ｊコード番号等」が診療報酬点数表あるいは鹿診療報酬点数表に存在しないコードとなっています。正しいＫコード・Ｊコード番号等をご記入ください。なお、加算・輸血料は報告対象外となります。",IF(OR(AND(OR(AH46=0,AH46=""),OR(AR46&gt;0,BB46&gt;0)),AND(OR(AH46&gt;0,BB46&gt;0),OR(AR46=0,AR46="")),AND(OR(AH46&gt;0,AR46&gt;0),OR(BB46=0,BB46=""))),"「レセプト件数」、「算定日数」、「算定回数」のいずれかが「0」か「空白」となっていますが、それ以外が1以上となっています。正しい手術名情報・レセプト件数・算定日数・算定回数をご記入ください。",IF(OR(AH46&gt;AR46,AH46&gt;BB46),"「算定日数」あるいは「算定回数」が「レセプト件数」よりも小さくなっています。算定レセプトにおける算定日数・算定回数をご記入ください。",IF(AR46&gt;BB46,"「算定回数」が「算定日数」よりも小さくなっています。算定日数における算定回数をご記入ください。","")))))</f>
        <v/>
      </c>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72"/>
      <c r="CW46" s="72"/>
      <c r="CX46" s="72"/>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row>
    <row r="47" spans="1:153" ht="3" customHeight="1" thickBot="1">
      <c r="A47" s="113"/>
      <c r="B47" s="16"/>
      <c r="C47" s="17"/>
      <c r="D47" s="17"/>
      <c r="E47" s="17"/>
      <c r="F47" s="18"/>
      <c r="G47" s="17"/>
      <c r="H47" s="298"/>
      <c r="I47" s="17"/>
      <c r="J47" s="17"/>
      <c r="K47" s="17"/>
      <c r="L47" s="17"/>
      <c r="M47" s="17"/>
      <c r="N47" s="17"/>
      <c r="O47" s="17"/>
      <c r="P47" s="17"/>
      <c r="Q47" s="17"/>
      <c r="R47" s="17"/>
      <c r="S47" s="17"/>
      <c r="T47" s="17"/>
      <c r="U47" s="17"/>
      <c r="V47" s="17"/>
      <c r="W47" s="17"/>
      <c r="X47" s="17"/>
      <c r="Y47" s="17"/>
      <c r="Z47" s="17"/>
      <c r="AA47" s="17"/>
      <c r="AB47" s="17"/>
      <c r="AC47" s="17"/>
      <c r="AD47" s="17"/>
      <c r="AE47" s="17"/>
      <c r="AF47" s="19"/>
      <c r="AG47" s="299"/>
      <c r="AH47" s="298"/>
      <c r="AI47" s="298"/>
      <c r="AJ47" s="298"/>
      <c r="AK47" s="298"/>
      <c r="AL47" s="298"/>
      <c r="AM47" s="298"/>
      <c r="AN47" s="298"/>
      <c r="AO47" s="121"/>
      <c r="AP47" s="116"/>
      <c r="AQ47" s="299"/>
      <c r="AR47" s="298"/>
      <c r="AS47" s="298"/>
      <c r="AT47" s="298"/>
      <c r="AU47" s="298"/>
      <c r="AV47" s="298"/>
      <c r="AW47" s="298"/>
      <c r="AX47" s="298"/>
      <c r="AY47" s="121"/>
      <c r="AZ47" s="116"/>
      <c r="BA47" s="298"/>
      <c r="BB47" s="298"/>
      <c r="BC47" s="298"/>
      <c r="BD47" s="298"/>
      <c r="BE47" s="298"/>
      <c r="BF47" s="298"/>
      <c r="BG47" s="298"/>
      <c r="BH47" s="298"/>
      <c r="BI47" s="121"/>
      <c r="BJ47" s="116"/>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row>
    <row r="48" spans="1:153" ht="9.75" customHeight="1">
      <c r="A48" s="113"/>
      <c r="B48" s="24"/>
      <c r="C48" s="14" t="s">
        <v>6435</v>
      </c>
      <c r="D48" s="25"/>
      <c r="E48" s="25"/>
      <c r="F48" s="14" t="s">
        <v>143</v>
      </c>
      <c r="G48" s="14"/>
      <c r="H48" s="14"/>
      <c r="I48" s="14" t="s">
        <v>144</v>
      </c>
      <c r="J48" s="14"/>
      <c r="K48" s="14" t="s">
        <v>145</v>
      </c>
      <c r="L48" s="14"/>
      <c r="M48" s="14" t="s">
        <v>197</v>
      </c>
      <c r="N48" s="14"/>
      <c r="O48" s="25"/>
      <c r="P48" s="14" t="s">
        <v>146</v>
      </c>
      <c r="Q48" s="14"/>
      <c r="R48" s="14"/>
      <c r="S48" s="14"/>
      <c r="T48" s="14"/>
      <c r="U48" s="14"/>
      <c r="V48" s="14"/>
      <c r="W48" s="14"/>
      <c r="X48" s="14"/>
      <c r="Y48" s="14"/>
      <c r="Z48" s="14"/>
      <c r="AA48" s="14"/>
      <c r="AB48" s="14"/>
      <c r="AC48" s="14"/>
      <c r="AD48" s="25"/>
      <c r="AE48" s="25"/>
      <c r="AF48" s="26"/>
      <c r="AG48" s="296"/>
      <c r="AH48" s="297"/>
      <c r="AI48" s="297"/>
      <c r="AJ48" s="297"/>
      <c r="AK48" s="297"/>
      <c r="AL48" s="297"/>
      <c r="AM48" s="297"/>
      <c r="AN48" s="297"/>
      <c r="AO48" s="117"/>
      <c r="AP48" s="114"/>
      <c r="AQ48" s="296"/>
      <c r="AR48" s="297"/>
      <c r="AS48" s="297"/>
      <c r="AT48" s="297"/>
      <c r="AU48" s="297"/>
      <c r="AV48" s="297"/>
      <c r="AW48" s="297"/>
      <c r="AX48" s="297"/>
      <c r="AY48" s="117"/>
      <c r="AZ48" s="114"/>
      <c r="BA48" s="297"/>
      <c r="BB48" s="297"/>
      <c r="BC48" s="297"/>
      <c r="BD48" s="297"/>
      <c r="BE48" s="297"/>
      <c r="BF48" s="297"/>
      <c r="BG48" s="297"/>
      <c r="BH48" s="297"/>
      <c r="BI48" s="117"/>
      <c r="BJ48" s="114"/>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row>
    <row r="49" spans="1:153" ht="21.75" customHeight="1">
      <c r="A49" s="113"/>
      <c r="B49" s="294"/>
      <c r="C49" s="76"/>
      <c r="D49" s="74"/>
      <c r="E49" s="77"/>
      <c r="F49" s="78"/>
      <c r="G49" s="79"/>
      <c r="H49" s="75" t="s">
        <v>6436</v>
      </c>
      <c r="I49" s="76"/>
      <c r="J49" s="74"/>
      <c r="K49" s="241"/>
      <c r="L49" s="74"/>
      <c r="M49" s="76"/>
      <c r="N49" s="73"/>
      <c r="O49" s="504"/>
      <c r="P49" s="505"/>
      <c r="Q49" s="505"/>
      <c r="R49" s="505"/>
      <c r="S49" s="505"/>
      <c r="T49" s="505"/>
      <c r="U49" s="505"/>
      <c r="V49" s="505"/>
      <c r="W49" s="505"/>
      <c r="X49" s="505"/>
      <c r="Y49" s="505"/>
      <c r="Z49" s="505"/>
      <c r="AA49" s="505"/>
      <c r="AB49" s="505"/>
      <c r="AC49" s="505"/>
      <c r="AD49" s="505"/>
      <c r="AE49" s="506"/>
      <c r="AF49" s="15"/>
      <c r="AG49" s="118"/>
      <c r="AH49" s="312"/>
      <c r="AI49" s="313"/>
      <c r="AJ49" s="313"/>
      <c r="AK49" s="313"/>
      <c r="AL49" s="313"/>
      <c r="AM49" s="313"/>
      <c r="AN49" s="314"/>
      <c r="AO49" s="120"/>
      <c r="AP49" s="115" t="s">
        <v>0</v>
      </c>
      <c r="AQ49" s="119"/>
      <c r="AR49" s="312"/>
      <c r="AS49" s="313"/>
      <c r="AT49" s="313"/>
      <c r="AU49" s="313"/>
      <c r="AV49" s="313"/>
      <c r="AW49" s="313"/>
      <c r="AX49" s="314"/>
      <c r="AY49" s="120"/>
      <c r="AZ49" s="115" t="s">
        <v>1</v>
      </c>
      <c r="BA49" s="119"/>
      <c r="BB49" s="312"/>
      <c r="BC49" s="313"/>
      <c r="BD49" s="313"/>
      <c r="BE49" s="313"/>
      <c r="BF49" s="313"/>
      <c r="BG49" s="313"/>
      <c r="BH49" s="314"/>
      <c r="BI49" s="122"/>
      <c r="BJ49" s="115" t="s">
        <v>2</v>
      </c>
      <c r="BK49" s="129"/>
      <c r="BL49" s="130" t="str">
        <f>IF(BM49&lt;&gt;"","●","")</f>
        <v/>
      </c>
      <c r="BM49" s="132" t="str">
        <f>IF(AND(OR(C49="",E49="",F49="",G49="",O49=""),OR(AH49&gt;0,AR49&gt;0,BB49&gt;0)),"「Ｋコード・Ｊコード番号等」、「診療行為名称」に未記入の欄がありますが、「レセプト件数」、「算定日数」、「算定回数」のいずれかが1以上となっています。正しい手術名情報・レセプト件数・算定日数・算定回数をご記入ください。",IF(AND(AND(C49&lt;&gt;"",E49&lt;&gt;"",F49&lt;&gt;"",G49&lt;&gt;""),OR(AH49&gt;0,AR49&gt;0,BB49&gt;0),COUNTIF(K!$A$1:$A$2257,ASC(C49&amp;E49&amp;F49&amp;G49&amp;IF(I49*1=0,"","-"&amp;I49*1)&amp;IF(K49*1=0,"",K49*1)&amp;IF(M49="","",M49)))=0),"「Ｋコード・Ｊコード番号等」が診療報酬点数表あるいは鹿診療報酬点数表に存在しないコードとなっています。正しいＫコード・Ｊコード番号等をご記入ください。なお、加算・輸血料は報告対象外となります。",IF(OR(AND(OR(AH49=0,AH49=""),OR(AR49&gt;0,BB49&gt;0)),AND(OR(AH49&gt;0,BB49&gt;0),OR(AR49=0,AR49="")),AND(OR(AH49&gt;0,AR49&gt;0),OR(BB49=0,BB49=""))),"「レセプト件数」、「算定日数」、「算定回数」のいずれかが「0」か「空白」となっていますが、それ以外が1以上となっています。正しい手術名情報・レセプト件数・算定日数・算定回数をご記入ください。",IF(OR(AH49&gt;AR49,AH49&gt;BB49),"「算定日数」あるいは「算定回数」が「レセプト件数」よりも小さくなっています。算定レセプトにおける算定日数・算定回数をご記入ください。",IF(AR49&gt;BB49,"「算定回数」が「算定日数」よりも小さくなっています。算定日数における算定回数をご記入ください。","")))))</f>
        <v/>
      </c>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72"/>
      <c r="CW49" s="72"/>
      <c r="CX49" s="72"/>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row>
    <row r="50" spans="1:153" ht="3" customHeight="1" thickBot="1">
      <c r="A50" s="113"/>
      <c r="B50" s="16"/>
      <c r="C50" s="17"/>
      <c r="D50" s="17"/>
      <c r="E50" s="17"/>
      <c r="F50" s="18"/>
      <c r="G50" s="17"/>
      <c r="H50" s="298"/>
      <c r="I50" s="17"/>
      <c r="J50" s="17"/>
      <c r="K50" s="17"/>
      <c r="L50" s="17"/>
      <c r="M50" s="17"/>
      <c r="N50" s="17"/>
      <c r="O50" s="17"/>
      <c r="P50" s="17"/>
      <c r="Q50" s="17"/>
      <c r="R50" s="17"/>
      <c r="S50" s="17"/>
      <c r="T50" s="17"/>
      <c r="U50" s="17"/>
      <c r="V50" s="17"/>
      <c r="W50" s="17"/>
      <c r="X50" s="17"/>
      <c r="Y50" s="17"/>
      <c r="Z50" s="17"/>
      <c r="AA50" s="17"/>
      <c r="AB50" s="17"/>
      <c r="AC50" s="17"/>
      <c r="AD50" s="17"/>
      <c r="AE50" s="17"/>
      <c r="AF50" s="19"/>
      <c r="AG50" s="299"/>
      <c r="AH50" s="298"/>
      <c r="AI50" s="298"/>
      <c r="AJ50" s="298"/>
      <c r="AK50" s="298"/>
      <c r="AL50" s="298"/>
      <c r="AM50" s="298"/>
      <c r="AN50" s="298"/>
      <c r="AO50" s="121"/>
      <c r="AP50" s="116"/>
      <c r="AQ50" s="299"/>
      <c r="AR50" s="298"/>
      <c r="AS50" s="298"/>
      <c r="AT50" s="298"/>
      <c r="AU50" s="298"/>
      <c r="AV50" s="298"/>
      <c r="AW50" s="298"/>
      <c r="AX50" s="298"/>
      <c r="AY50" s="121"/>
      <c r="AZ50" s="116"/>
      <c r="BA50" s="298"/>
      <c r="BB50" s="298"/>
      <c r="BC50" s="298"/>
      <c r="BD50" s="298"/>
      <c r="BE50" s="298"/>
      <c r="BF50" s="298"/>
      <c r="BG50" s="298"/>
      <c r="BH50" s="298"/>
      <c r="BI50" s="121"/>
      <c r="BJ50" s="116"/>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row>
    <row r="51" spans="1:153" ht="9.75" customHeight="1">
      <c r="A51" s="113"/>
      <c r="B51" s="24"/>
      <c r="C51" s="14" t="s">
        <v>6435</v>
      </c>
      <c r="D51" s="25"/>
      <c r="E51" s="25"/>
      <c r="F51" s="14" t="s">
        <v>143</v>
      </c>
      <c r="G51" s="14"/>
      <c r="H51" s="14"/>
      <c r="I51" s="14" t="s">
        <v>144</v>
      </c>
      <c r="J51" s="14"/>
      <c r="K51" s="14" t="s">
        <v>145</v>
      </c>
      <c r="L51" s="14"/>
      <c r="M51" s="14" t="s">
        <v>197</v>
      </c>
      <c r="N51" s="14"/>
      <c r="O51" s="25"/>
      <c r="P51" s="14" t="s">
        <v>146</v>
      </c>
      <c r="Q51" s="14"/>
      <c r="R51" s="14"/>
      <c r="S51" s="14"/>
      <c r="T51" s="14"/>
      <c r="U51" s="14"/>
      <c r="V51" s="14"/>
      <c r="W51" s="14"/>
      <c r="X51" s="14"/>
      <c r="Y51" s="14"/>
      <c r="Z51" s="14"/>
      <c r="AA51" s="14"/>
      <c r="AB51" s="14"/>
      <c r="AC51" s="14"/>
      <c r="AD51" s="25"/>
      <c r="AE51" s="25"/>
      <c r="AF51" s="26"/>
      <c r="AG51" s="296"/>
      <c r="AH51" s="297"/>
      <c r="AI51" s="297"/>
      <c r="AJ51" s="297"/>
      <c r="AK51" s="297"/>
      <c r="AL51" s="297"/>
      <c r="AM51" s="297"/>
      <c r="AN51" s="297"/>
      <c r="AO51" s="117"/>
      <c r="AP51" s="114"/>
      <c r="AQ51" s="296"/>
      <c r="AR51" s="297"/>
      <c r="AS51" s="297"/>
      <c r="AT51" s="297"/>
      <c r="AU51" s="297"/>
      <c r="AV51" s="297"/>
      <c r="AW51" s="297"/>
      <c r="AX51" s="297"/>
      <c r="AY51" s="117"/>
      <c r="AZ51" s="114"/>
      <c r="BA51" s="297"/>
      <c r="BB51" s="297"/>
      <c r="BC51" s="297"/>
      <c r="BD51" s="297"/>
      <c r="BE51" s="297"/>
      <c r="BF51" s="297"/>
      <c r="BG51" s="297"/>
      <c r="BH51" s="297"/>
      <c r="BI51" s="117"/>
      <c r="BJ51" s="114"/>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row>
    <row r="52" spans="1:153" ht="21.75" customHeight="1">
      <c r="A52" s="113"/>
      <c r="B52" s="294"/>
      <c r="C52" s="76"/>
      <c r="D52" s="74"/>
      <c r="E52" s="77"/>
      <c r="F52" s="78"/>
      <c r="G52" s="79"/>
      <c r="H52" s="75" t="s">
        <v>6436</v>
      </c>
      <c r="I52" s="76"/>
      <c r="J52" s="74"/>
      <c r="K52" s="241"/>
      <c r="L52" s="74"/>
      <c r="M52" s="76"/>
      <c r="N52" s="73"/>
      <c r="O52" s="504"/>
      <c r="P52" s="505"/>
      <c r="Q52" s="505"/>
      <c r="R52" s="505"/>
      <c r="S52" s="505"/>
      <c r="T52" s="505"/>
      <c r="U52" s="505"/>
      <c r="V52" s="505"/>
      <c r="W52" s="505"/>
      <c r="X52" s="505"/>
      <c r="Y52" s="505"/>
      <c r="Z52" s="505"/>
      <c r="AA52" s="505"/>
      <c r="AB52" s="505"/>
      <c r="AC52" s="505"/>
      <c r="AD52" s="505"/>
      <c r="AE52" s="506"/>
      <c r="AF52" s="15"/>
      <c r="AG52" s="118"/>
      <c r="AH52" s="312"/>
      <c r="AI52" s="313"/>
      <c r="AJ52" s="313"/>
      <c r="AK52" s="313"/>
      <c r="AL52" s="313"/>
      <c r="AM52" s="313"/>
      <c r="AN52" s="314"/>
      <c r="AO52" s="120"/>
      <c r="AP52" s="115" t="s">
        <v>0</v>
      </c>
      <c r="AQ52" s="119"/>
      <c r="AR52" s="312"/>
      <c r="AS52" s="313"/>
      <c r="AT52" s="313"/>
      <c r="AU52" s="313"/>
      <c r="AV52" s="313"/>
      <c r="AW52" s="313"/>
      <c r="AX52" s="314"/>
      <c r="AY52" s="120"/>
      <c r="AZ52" s="115" t="s">
        <v>1</v>
      </c>
      <c r="BA52" s="119"/>
      <c r="BB52" s="312"/>
      <c r="BC52" s="313"/>
      <c r="BD52" s="313"/>
      <c r="BE52" s="313"/>
      <c r="BF52" s="313"/>
      <c r="BG52" s="313"/>
      <c r="BH52" s="314"/>
      <c r="BI52" s="122"/>
      <c r="BJ52" s="115" t="s">
        <v>2</v>
      </c>
      <c r="BK52" s="129"/>
      <c r="BL52" s="130" t="str">
        <f>IF(BM52&lt;&gt;"","●","")</f>
        <v/>
      </c>
      <c r="BM52" s="132" t="str">
        <f>IF(AND(OR(C52="",E52="",F52="",G52="",O52=""),OR(AH52&gt;0,AR52&gt;0,BB52&gt;0)),"「Ｋコード・Ｊコード番号等」、「診療行為名称」に未記入の欄がありますが、「レセプト件数」、「算定日数」、「算定回数」のいずれかが1以上となっています。正しい手術名情報・レセプト件数・算定日数・算定回数をご記入ください。",IF(AND(AND(C52&lt;&gt;"",E52&lt;&gt;"",F52&lt;&gt;"",G52&lt;&gt;""),OR(AH52&gt;0,AR52&gt;0,BB52&gt;0),COUNTIF(K!$A$1:$A$2257,ASC(C52&amp;E52&amp;F52&amp;G52&amp;IF(I52*1=0,"","-"&amp;I52*1)&amp;IF(K52*1=0,"",K52*1)&amp;IF(M52="","",M52)))=0),"「Ｋコード・Ｊコード番号等」が診療報酬点数表あるいは鹿診療報酬点数表に存在しないコードとなっています。正しいＫコード・Ｊコード番号等をご記入ください。なお、加算・輸血料は報告対象外となります。",IF(OR(AND(OR(AH52=0,AH52=""),OR(AR52&gt;0,BB52&gt;0)),AND(OR(AH52&gt;0,BB52&gt;0),OR(AR52=0,AR52="")),AND(OR(AH52&gt;0,AR52&gt;0),OR(BB52=0,BB52=""))),"「レセプト件数」、「算定日数」、「算定回数」のいずれかが「0」か「空白」となっていますが、それ以外が1以上となっています。正しい手術名情報・レセプト件数・算定日数・算定回数をご記入ください。",IF(OR(AH52&gt;AR52,AH52&gt;BB52),"「算定日数」あるいは「算定回数」が「レセプト件数」よりも小さくなっています。算定レセプトにおける算定日数・算定回数をご記入ください。",IF(AR52&gt;BB52,"「算定回数」が「算定日数」よりも小さくなっています。算定日数における算定回数をご記入ください。","")))))</f>
        <v/>
      </c>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72"/>
      <c r="CW52" s="72"/>
      <c r="CX52" s="72"/>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row>
    <row r="53" spans="1:153" ht="3" customHeight="1" thickBot="1">
      <c r="A53" s="113"/>
      <c r="B53" s="16"/>
      <c r="C53" s="17"/>
      <c r="D53" s="17"/>
      <c r="E53" s="17"/>
      <c r="F53" s="18"/>
      <c r="G53" s="17"/>
      <c r="H53" s="298"/>
      <c r="I53" s="17"/>
      <c r="J53" s="17"/>
      <c r="K53" s="17"/>
      <c r="L53" s="17"/>
      <c r="M53" s="17"/>
      <c r="N53" s="17"/>
      <c r="O53" s="17"/>
      <c r="P53" s="17"/>
      <c r="Q53" s="17"/>
      <c r="R53" s="17"/>
      <c r="S53" s="17"/>
      <c r="T53" s="17"/>
      <c r="U53" s="17"/>
      <c r="V53" s="17"/>
      <c r="W53" s="17"/>
      <c r="X53" s="17"/>
      <c r="Y53" s="17"/>
      <c r="Z53" s="17"/>
      <c r="AA53" s="17"/>
      <c r="AB53" s="17"/>
      <c r="AC53" s="17"/>
      <c r="AD53" s="17"/>
      <c r="AE53" s="17"/>
      <c r="AF53" s="19"/>
      <c r="AG53" s="299"/>
      <c r="AH53" s="298"/>
      <c r="AI53" s="298"/>
      <c r="AJ53" s="298"/>
      <c r="AK53" s="298"/>
      <c r="AL53" s="298"/>
      <c r="AM53" s="298"/>
      <c r="AN53" s="298"/>
      <c r="AO53" s="121"/>
      <c r="AP53" s="116"/>
      <c r="AQ53" s="299"/>
      <c r="AR53" s="298"/>
      <c r="AS53" s="298"/>
      <c r="AT53" s="298"/>
      <c r="AU53" s="298"/>
      <c r="AV53" s="298"/>
      <c r="AW53" s="298"/>
      <c r="AX53" s="298"/>
      <c r="AY53" s="121"/>
      <c r="AZ53" s="116"/>
      <c r="BA53" s="298"/>
      <c r="BB53" s="298"/>
      <c r="BC53" s="298"/>
      <c r="BD53" s="298"/>
      <c r="BE53" s="298"/>
      <c r="BF53" s="298"/>
      <c r="BG53" s="298"/>
      <c r="BH53" s="298"/>
      <c r="BI53" s="121"/>
      <c r="BJ53" s="116"/>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row>
    <row r="54" spans="1:153" ht="9.75" customHeight="1">
      <c r="A54" s="113"/>
      <c r="B54" s="24"/>
      <c r="C54" s="14" t="s">
        <v>6435</v>
      </c>
      <c r="D54" s="25"/>
      <c r="E54" s="25"/>
      <c r="F54" s="14" t="s">
        <v>143</v>
      </c>
      <c r="G54" s="14"/>
      <c r="H54" s="14"/>
      <c r="I54" s="14" t="s">
        <v>144</v>
      </c>
      <c r="J54" s="14"/>
      <c r="K54" s="14" t="s">
        <v>145</v>
      </c>
      <c r="L54" s="14"/>
      <c r="M54" s="14" t="s">
        <v>197</v>
      </c>
      <c r="N54" s="14"/>
      <c r="O54" s="25"/>
      <c r="P54" s="14" t="s">
        <v>146</v>
      </c>
      <c r="Q54" s="14"/>
      <c r="R54" s="14"/>
      <c r="S54" s="14"/>
      <c r="T54" s="14"/>
      <c r="U54" s="14"/>
      <c r="V54" s="14"/>
      <c r="W54" s="14"/>
      <c r="X54" s="14"/>
      <c r="Y54" s="14"/>
      <c r="Z54" s="14"/>
      <c r="AA54" s="14"/>
      <c r="AB54" s="14"/>
      <c r="AC54" s="14"/>
      <c r="AD54" s="25"/>
      <c r="AE54" s="25"/>
      <c r="AF54" s="26"/>
      <c r="AG54" s="296"/>
      <c r="AH54" s="297"/>
      <c r="AI54" s="297"/>
      <c r="AJ54" s="297"/>
      <c r="AK54" s="297"/>
      <c r="AL54" s="297"/>
      <c r="AM54" s="297"/>
      <c r="AN54" s="297"/>
      <c r="AO54" s="117"/>
      <c r="AP54" s="114"/>
      <c r="AQ54" s="296"/>
      <c r="AR54" s="297"/>
      <c r="AS54" s="297"/>
      <c r="AT54" s="297"/>
      <c r="AU54" s="297"/>
      <c r="AV54" s="297"/>
      <c r="AW54" s="297"/>
      <c r="AX54" s="297"/>
      <c r="AY54" s="117"/>
      <c r="AZ54" s="114"/>
      <c r="BA54" s="297"/>
      <c r="BB54" s="297"/>
      <c r="BC54" s="297"/>
      <c r="BD54" s="297"/>
      <c r="BE54" s="297"/>
      <c r="BF54" s="297"/>
      <c r="BG54" s="297"/>
      <c r="BH54" s="297"/>
      <c r="BI54" s="117"/>
      <c r="BJ54" s="114"/>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row>
    <row r="55" spans="1:153" ht="21.75" customHeight="1">
      <c r="A55" s="113"/>
      <c r="B55" s="294"/>
      <c r="C55" s="76"/>
      <c r="D55" s="74"/>
      <c r="E55" s="77"/>
      <c r="F55" s="78"/>
      <c r="G55" s="79"/>
      <c r="H55" s="75" t="s">
        <v>6436</v>
      </c>
      <c r="I55" s="76"/>
      <c r="J55" s="74"/>
      <c r="K55" s="241"/>
      <c r="L55" s="74"/>
      <c r="M55" s="76"/>
      <c r="N55" s="73"/>
      <c r="O55" s="504"/>
      <c r="P55" s="505"/>
      <c r="Q55" s="505"/>
      <c r="R55" s="505"/>
      <c r="S55" s="505"/>
      <c r="T55" s="505"/>
      <c r="U55" s="505"/>
      <c r="V55" s="505"/>
      <c r="W55" s="505"/>
      <c r="X55" s="505"/>
      <c r="Y55" s="505"/>
      <c r="Z55" s="505"/>
      <c r="AA55" s="505"/>
      <c r="AB55" s="505"/>
      <c r="AC55" s="505"/>
      <c r="AD55" s="505"/>
      <c r="AE55" s="506"/>
      <c r="AF55" s="15"/>
      <c r="AG55" s="118"/>
      <c r="AH55" s="312"/>
      <c r="AI55" s="313"/>
      <c r="AJ55" s="313"/>
      <c r="AK55" s="313"/>
      <c r="AL55" s="313"/>
      <c r="AM55" s="313"/>
      <c r="AN55" s="314"/>
      <c r="AO55" s="120"/>
      <c r="AP55" s="115" t="s">
        <v>0</v>
      </c>
      <c r="AQ55" s="119"/>
      <c r="AR55" s="312"/>
      <c r="AS55" s="313"/>
      <c r="AT55" s="313"/>
      <c r="AU55" s="313"/>
      <c r="AV55" s="313"/>
      <c r="AW55" s="313"/>
      <c r="AX55" s="314"/>
      <c r="AY55" s="120"/>
      <c r="AZ55" s="115" t="s">
        <v>1</v>
      </c>
      <c r="BA55" s="119"/>
      <c r="BB55" s="312"/>
      <c r="BC55" s="313"/>
      <c r="BD55" s="313"/>
      <c r="BE55" s="313"/>
      <c r="BF55" s="313"/>
      <c r="BG55" s="313"/>
      <c r="BH55" s="314"/>
      <c r="BI55" s="122"/>
      <c r="BJ55" s="115" t="s">
        <v>2</v>
      </c>
      <c r="BK55" s="129"/>
      <c r="BL55" s="130" t="str">
        <f>IF(BM55&lt;&gt;"","●","")</f>
        <v/>
      </c>
      <c r="BM55" s="132" t="str">
        <f>IF(AND(OR(C55="",E55="",F55="",G55="",O55=""),OR(AH55&gt;0,AR55&gt;0,BB55&gt;0)),"「Ｋコード・Ｊコード番号等」、「診療行為名称」に未記入の欄がありますが、「レセプト件数」、「算定日数」、「算定回数」のいずれかが1以上となっています。正しい手術名情報・レセプト件数・算定日数・算定回数をご記入ください。",IF(AND(AND(C55&lt;&gt;"",E55&lt;&gt;"",F55&lt;&gt;"",G55&lt;&gt;""),OR(AH55&gt;0,AR55&gt;0,BB55&gt;0),COUNTIF(K!$A$1:$A$2257,ASC(C55&amp;E55&amp;F55&amp;G55&amp;IF(I55*1=0,"","-"&amp;I55*1)&amp;IF(K55*1=0,"",K55*1)&amp;IF(M55="","",M55)))=0),"「Ｋコード・Ｊコード番号等」が診療報酬点数表あるいは鹿診療報酬点数表に存在しないコードとなっています。正しいＫコード・Ｊコード番号等をご記入ください。なお、加算・輸血料は報告対象外となります。",IF(OR(AND(OR(AH55=0,AH55=""),OR(AR55&gt;0,BB55&gt;0)),AND(OR(AH55&gt;0,BB55&gt;0),OR(AR55=0,AR55="")),AND(OR(AH55&gt;0,AR55&gt;0),OR(BB55=0,BB55=""))),"「レセプト件数」、「算定日数」、「算定回数」のいずれかが「0」か「空白」となっていますが、それ以外が1以上となっています。正しい手術名情報・レセプト件数・算定日数・算定回数をご記入ください。",IF(OR(AH55&gt;AR55,AH55&gt;BB55),"「算定日数」あるいは「算定回数」が「レセプト件数」よりも小さくなっています。算定レセプトにおける算定日数・算定回数をご記入ください。",IF(AR55&gt;BB55,"「算定回数」が「算定日数」よりも小さくなっています。算定日数における算定回数をご記入ください。","")))))</f>
        <v/>
      </c>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72"/>
      <c r="CW55" s="72"/>
      <c r="CX55" s="72"/>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row>
    <row r="56" spans="1:153" ht="3" customHeight="1" thickBot="1">
      <c r="A56" s="113"/>
      <c r="B56" s="16"/>
      <c r="C56" s="17"/>
      <c r="D56" s="17"/>
      <c r="E56" s="17"/>
      <c r="F56" s="18"/>
      <c r="G56" s="17"/>
      <c r="H56" s="298"/>
      <c r="I56" s="17"/>
      <c r="J56" s="17"/>
      <c r="K56" s="17"/>
      <c r="L56" s="17"/>
      <c r="M56" s="17"/>
      <c r="N56" s="17"/>
      <c r="O56" s="17"/>
      <c r="P56" s="17"/>
      <c r="Q56" s="17"/>
      <c r="R56" s="17"/>
      <c r="S56" s="17"/>
      <c r="T56" s="17"/>
      <c r="U56" s="17"/>
      <c r="V56" s="17"/>
      <c r="W56" s="17"/>
      <c r="X56" s="17"/>
      <c r="Y56" s="17"/>
      <c r="Z56" s="17"/>
      <c r="AA56" s="17"/>
      <c r="AB56" s="17"/>
      <c r="AC56" s="17"/>
      <c r="AD56" s="17"/>
      <c r="AE56" s="17"/>
      <c r="AF56" s="19"/>
      <c r="AG56" s="299"/>
      <c r="AH56" s="298"/>
      <c r="AI56" s="298"/>
      <c r="AJ56" s="298"/>
      <c r="AK56" s="298"/>
      <c r="AL56" s="298"/>
      <c r="AM56" s="298"/>
      <c r="AN56" s="298"/>
      <c r="AO56" s="121"/>
      <c r="AP56" s="116"/>
      <c r="AQ56" s="299"/>
      <c r="AR56" s="298"/>
      <c r="AS56" s="298"/>
      <c r="AT56" s="298"/>
      <c r="AU56" s="298"/>
      <c r="AV56" s="298"/>
      <c r="AW56" s="298"/>
      <c r="AX56" s="298"/>
      <c r="AY56" s="121"/>
      <c r="AZ56" s="116"/>
      <c r="BA56" s="298"/>
      <c r="BB56" s="298"/>
      <c r="BC56" s="298"/>
      <c r="BD56" s="298"/>
      <c r="BE56" s="298"/>
      <c r="BF56" s="298"/>
      <c r="BG56" s="298"/>
      <c r="BH56" s="298"/>
      <c r="BI56" s="121"/>
      <c r="BJ56" s="116"/>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row>
    <row r="57" spans="1:153" ht="9.75" customHeight="1">
      <c r="A57" s="113"/>
      <c r="B57" s="24"/>
      <c r="C57" s="14" t="s">
        <v>6435</v>
      </c>
      <c r="D57" s="25"/>
      <c r="E57" s="25"/>
      <c r="F57" s="14" t="s">
        <v>143</v>
      </c>
      <c r="G57" s="14"/>
      <c r="H57" s="14"/>
      <c r="I57" s="14" t="s">
        <v>144</v>
      </c>
      <c r="J57" s="14"/>
      <c r="K57" s="14" t="s">
        <v>145</v>
      </c>
      <c r="L57" s="14"/>
      <c r="M57" s="14" t="s">
        <v>197</v>
      </c>
      <c r="N57" s="14"/>
      <c r="O57" s="25"/>
      <c r="P57" s="14" t="s">
        <v>146</v>
      </c>
      <c r="Q57" s="14"/>
      <c r="R57" s="14"/>
      <c r="S57" s="14"/>
      <c r="T57" s="14"/>
      <c r="U57" s="14"/>
      <c r="V57" s="14"/>
      <c r="W57" s="14"/>
      <c r="X57" s="14"/>
      <c r="Y57" s="14"/>
      <c r="Z57" s="14"/>
      <c r="AA57" s="14"/>
      <c r="AB57" s="14"/>
      <c r="AC57" s="14"/>
      <c r="AD57" s="25"/>
      <c r="AE57" s="25"/>
      <c r="AF57" s="26"/>
      <c r="AG57" s="296"/>
      <c r="AH57" s="297"/>
      <c r="AI57" s="297"/>
      <c r="AJ57" s="297"/>
      <c r="AK57" s="297"/>
      <c r="AL57" s="297"/>
      <c r="AM57" s="297"/>
      <c r="AN57" s="297"/>
      <c r="AO57" s="117"/>
      <c r="AP57" s="114"/>
      <c r="AQ57" s="296"/>
      <c r="AR57" s="297"/>
      <c r="AS57" s="297"/>
      <c r="AT57" s="297"/>
      <c r="AU57" s="297"/>
      <c r="AV57" s="297"/>
      <c r="AW57" s="297"/>
      <c r="AX57" s="297"/>
      <c r="AY57" s="117"/>
      <c r="AZ57" s="114"/>
      <c r="BA57" s="297"/>
      <c r="BB57" s="297"/>
      <c r="BC57" s="297"/>
      <c r="BD57" s="297"/>
      <c r="BE57" s="297"/>
      <c r="BF57" s="297"/>
      <c r="BG57" s="297"/>
      <c r="BH57" s="297"/>
      <c r="BI57" s="117"/>
      <c r="BJ57" s="114"/>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row>
    <row r="58" spans="1:153" ht="21.75" customHeight="1">
      <c r="A58" s="113"/>
      <c r="B58" s="294"/>
      <c r="C58" s="76"/>
      <c r="D58" s="74"/>
      <c r="E58" s="77"/>
      <c r="F58" s="78"/>
      <c r="G58" s="79"/>
      <c r="H58" s="75" t="s">
        <v>6436</v>
      </c>
      <c r="I58" s="76"/>
      <c r="J58" s="74"/>
      <c r="K58" s="241"/>
      <c r="L58" s="74"/>
      <c r="M58" s="76"/>
      <c r="N58" s="73"/>
      <c r="O58" s="504"/>
      <c r="P58" s="505"/>
      <c r="Q58" s="505"/>
      <c r="R58" s="505"/>
      <c r="S58" s="505"/>
      <c r="T58" s="505"/>
      <c r="U58" s="505"/>
      <c r="V58" s="505"/>
      <c r="W58" s="505"/>
      <c r="X58" s="505"/>
      <c r="Y58" s="505"/>
      <c r="Z58" s="505"/>
      <c r="AA58" s="505"/>
      <c r="AB58" s="505"/>
      <c r="AC58" s="505"/>
      <c r="AD58" s="505"/>
      <c r="AE58" s="506"/>
      <c r="AF58" s="15"/>
      <c r="AG58" s="118"/>
      <c r="AH58" s="312"/>
      <c r="AI58" s="313"/>
      <c r="AJ58" s="313"/>
      <c r="AK58" s="313"/>
      <c r="AL58" s="313"/>
      <c r="AM58" s="313"/>
      <c r="AN58" s="314"/>
      <c r="AO58" s="120"/>
      <c r="AP58" s="115" t="s">
        <v>0</v>
      </c>
      <c r="AQ58" s="119"/>
      <c r="AR58" s="312"/>
      <c r="AS58" s="313"/>
      <c r="AT58" s="313"/>
      <c r="AU58" s="313"/>
      <c r="AV58" s="313"/>
      <c r="AW58" s="313"/>
      <c r="AX58" s="314"/>
      <c r="AY58" s="120"/>
      <c r="AZ58" s="115" t="s">
        <v>1</v>
      </c>
      <c r="BA58" s="119"/>
      <c r="BB58" s="312"/>
      <c r="BC58" s="313"/>
      <c r="BD58" s="313"/>
      <c r="BE58" s="313"/>
      <c r="BF58" s="313"/>
      <c r="BG58" s="313"/>
      <c r="BH58" s="314"/>
      <c r="BI58" s="122"/>
      <c r="BJ58" s="115" t="s">
        <v>2</v>
      </c>
      <c r="BK58" s="129"/>
      <c r="BL58" s="130" t="str">
        <f>IF(BM58&lt;&gt;"","●","")</f>
        <v/>
      </c>
      <c r="BM58" s="132" t="str">
        <f>IF(AND(OR(C58="",E58="",F58="",G58="",O58=""),OR(AH58&gt;0,AR58&gt;0,BB58&gt;0)),"「Ｋコード・Ｊコード番号等」、「診療行為名称」に未記入の欄がありますが、「レセプト件数」、「算定日数」、「算定回数」のいずれかが1以上となっています。正しい手術名情報・レセプト件数・算定日数・算定回数をご記入ください。",IF(AND(AND(C58&lt;&gt;"",E58&lt;&gt;"",F58&lt;&gt;"",G58&lt;&gt;""),OR(AH58&gt;0,AR58&gt;0,BB58&gt;0),COUNTIF(K!$A$1:$A$2257,ASC(C58&amp;E58&amp;F58&amp;G58&amp;IF(I58*1=0,"","-"&amp;I58*1)&amp;IF(K58*1=0,"",K58*1)&amp;IF(M58="","",M58)))=0),"「Ｋコード・Ｊコード番号等」が診療報酬点数表あるいは鹿診療報酬点数表に存在しないコードとなっています。正しいＫコード・Ｊコード番号等をご記入ください。なお、加算・輸血料は報告対象外となります。",IF(OR(AND(OR(AH58=0,AH58=""),OR(AR58&gt;0,BB58&gt;0)),AND(OR(AH58&gt;0,BB58&gt;0),OR(AR58=0,AR58="")),AND(OR(AH58&gt;0,AR58&gt;0),OR(BB58=0,BB58=""))),"「レセプト件数」、「算定日数」、「算定回数」のいずれかが「0」か「空白」となっていますが、それ以外が1以上となっています。正しい手術名情報・レセプト件数・算定日数・算定回数をご記入ください。",IF(OR(AH58&gt;AR58,AH58&gt;BB58),"「算定日数」あるいは「算定回数」が「レセプト件数」よりも小さくなっています。算定レセプトにおける算定日数・算定回数をご記入ください。",IF(AR58&gt;BB58,"「算定回数」が「算定日数」よりも小さくなっています。算定日数における算定回数をご記入ください。","")))))</f>
        <v/>
      </c>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72"/>
      <c r="CW58" s="72"/>
      <c r="CX58" s="72"/>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row>
    <row r="59" spans="1:153" ht="3" customHeight="1" thickBot="1">
      <c r="A59" s="113"/>
      <c r="B59" s="16"/>
      <c r="C59" s="17"/>
      <c r="D59" s="17"/>
      <c r="E59" s="17"/>
      <c r="F59" s="18"/>
      <c r="G59" s="17"/>
      <c r="H59" s="298"/>
      <c r="I59" s="17"/>
      <c r="J59" s="17"/>
      <c r="K59" s="17"/>
      <c r="L59" s="17"/>
      <c r="M59" s="17"/>
      <c r="N59" s="17"/>
      <c r="O59" s="17"/>
      <c r="P59" s="17"/>
      <c r="Q59" s="17"/>
      <c r="R59" s="17"/>
      <c r="S59" s="17"/>
      <c r="T59" s="17"/>
      <c r="U59" s="17"/>
      <c r="V59" s="17"/>
      <c r="W59" s="17"/>
      <c r="X59" s="17"/>
      <c r="Y59" s="17"/>
      <c r="Z59" s="17"/>
      <c r="AA59" s="17"/>
      <c r="AB59" s="17"/>
      <c r="AC59" s="17"/>
      <c r="AD59" s="17"/>
      <c r="AE59" s="17"/>
      <c r="AF59" s="19"/>
      <c r="AG59" s="299"/>
      <c r="AH59" s="298"/>
      <c r="AI59" s="298"/>
      <c r="AJ59" s="298"/>
      <c r="AK59" s="298"/>
      <c r="AL59" s="298"/>
      <c r="AM59" s="298"/>
      <c r="AN59" s="298"/>
      <c r="AO59" s="121"/>
      <c r="AP59" s="116"/>
      <c r="AQ59" s="299"/>
      <c r="AR59" s="298"/>
      <c r="AS59" s="298"/>
      <c r="AT59" s="298"/>
      <c r="AU59" s="298"/>
      <c r="AV59" s="298"/>
      <c r="AW59" s="298"/>
      <c r="AX59" s="298"/>
      <c r="AY59" s="121"/>
      <c r="AZ59" s="116"/>
      <c r="BA59" s="298"/>
      <c r="BB59" s="298"/>
      <c r="BC59" s="298"/>
      <c r="BD59" s="298"/>
      <c r="BE59" s="298"/>
      <c r="BF59" s="298"/>
      <c r="BG59" s="298"/>
      <c r="BH59" s="298"/>
      <c r="BI59" s="121"/>
      <c r="BJ59" s="116"/>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row>
    <row r="60" spans="1:153" ht="9.75" customHeight="1">
      <c r="A60" s="113"/>
      <c r="B60" s="24"/>
      <c r="C60" s="14" t="s">
        <v>6435</v>
      </c>
      <c r="D60" s="25"/>
      <c r="E60" s="25"/>
      <c r="F60" s="14" t="s">
        <v>143</v>
      </c>
      <c r="G60" s="14"/>
      <c r="H60" s="14"/>
      <c r="I60" s="14" t="s">
        <v>144</v>
      </c>
      <c r="J60" s="14"/>
      <c r="K60" s="14" t="s">
        <v>145</v>
      </c>
      <c r="L60" s="14"/>
      <c r="M60" s="14" t="s">
        <v>197</v>
      </c>
      <c r="N60" s="14"/>
      <c r="O60" s="25"/>
      <c r="P60" s="14" t="s">
        <v>146</v>
      </c>
      <c r="Q60" s="14"/>
      <c r="R60" s="14"/>
      <c r="S60" s="14"/>
      <c r="T60" s="14"/>
      <c r="U60" s="14"/>
      <c r="V60" s="14"/>
      <c r="W60" s="14"/>
      <c r="X60" s="14"/>
      <c r="Y60" s="14"/>
      <c r="Z60" s="14"/>
      <c r="AA60" s="14"/>
      <c r="AB60" s="14"/>
      <c r="AC60" s="14"/>
      <c r="AD60" s="25"/>
      <c r="AE60" s="25"/>
      <c r="AF60" s="26"/>
      <c r="AG60" s="296"/>
      <c r="AH60" s="297"/>
      <c r="AI60" s="297"/>
      <c r="AJ60" s="297"/>
      <c r="AK60" s="297"/>
      <c r="AL60" s="297"/>
      <c r="AM60" s="297"/>
      <c r="AN60" s="297"/>
      <c r="AO60" s="117"/>
      <c r="AP60" s="114"/>
      <c r="AQ60" s="296"/>
      <c r="AR60" s="297"/>
      <c r="AS60" s="297"/>
      <c r="AT60" s="297"/>
      <c r="AU60" s="297"/>
      <c r="AV60" s="297"/>
      <c r="AW60" s="297"/>
      <c r="AX60" s="297"/>
      <c r="AY60" s="117"/>
      <c r="AZ60" s="114"/>
      <c r="BA60" s="297"/>
      <c r="BB60" s="297"/>
      <c r="BC60" s="297"/>
      <c r="BD60" s="297"/>
      <c r="BE60" s="297"/>
      <c r="BF60" s="297"/>
      <c r="BG60" s="297"/>
      <c r="BH60" s="297"/>
      <c r="BI60" s="117"/>
      <c r="BJ60" s="114"/>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row>
    <row r="61" spans="1:153" ht="21.75" customHeight="1">
      <c r="A61" s="113"/>
      <c r="B61" s="294"/>
      <c r="C61" s="76"/>
      <c r="D61" s="74"/>
      <c r="E61" s="77"/>
      <c r="F61" s="78"/>
      <c r="G61" s="79"/>
      <c r="H61" s="75" t="s">
        <v>6436</v>
      </c>
      <c r="I61" s="76"/>
      <c r="J61" s="74"/>
      <c r="K61" s="241"/>
      <c r="L61" s="74"/>
      <c r="M61" s="76"/>
      <c r="N61" s="73"/>
      <c r="O61" s="504"/>
      <c r="P61" s="505"/>
      <c r="Q61" s="505"/>
      <c r="R61" s="505"/>
      <c r="S61" s="505"/>
      <c r="T61" s="505"/>
      <c r="U61" s="505"/>
      <c r="V61" s="505"/>
      <c r="W61" s="505"/>
      <c r="X61" s="505"/>
      <c r="Y61" s="505"/>
      <c r="Z61" s="505"/>
      <c r="AA61" s="505"/>
      <c r="AB61" s="505"/>
      <c r="AC61" s="505"/>
      <c r="AD61" s="505"/>
      <c r="AE61" s="506"/>
      <c r="AF61" s="15"/>
      <c r="AG61" s="118"/>
      <c r="AH61" s="312"/>
      <c r="AI61" s="313"/>
      <c r="AJ61" s="313"/>
      <c r="AK61" s="313"/>
      <c r="AL61" s="313"/>
      <c r="AM61" s="313"/>
      <c r="AN61" s="314"/>
      <c r="AO61" s="120"/>
      <c r="AP61" s="115" t="s">
        <v>0</v>
      </c>
      <c r="AQ61" s="119"/>
      <c r="AR61" s="312"/>
      <c r="AS61" s="313"/>
      <c r="AT61" s="313"/>
      <c r="AU61" s="313"/>
      <c r="AV61" s="313"/>
      <c r="AW61" s="313"/>
      <c r="AX61" s="314"/>
      <c r="AY61" s="120"/>
      <c r="AZ61" s="115" t="s">
        <v>1</v>
      </c>
      <c r="BA61" s="119"/>
      <c r="BB61" s="312"/>
      <c r="BC61" s="313"/>
      <c r="BD61" s="313"/>
      <c r="BE61" s="313"/>
      <c r="BF61" s="313"/>
      <c r="BG61" s="313"/>
      <c r="BH61" s="314"/>
      <c r="BI61" s="122"/>
      <c r="BJ61" s="115" t="s">
        <v>2</v>
      </c>
      <c r="BK61" s="129"/>
      <c r="BL61" s="130" t="str">
        <f>IF(BM61&lt;&gt;"","●","")</f>
        <v/>
      </c>
      <c r="BM61" s="132" t="str">
        <f>IF(AND(OR(C61="",E61="",F61="",G61="",O61=""),OR(AH61&gt;0,AR61&gt;0,BB61&gt;0)),"「Ｋコード・Ｊコード番号等」、「診療行為名称」に未記入の欄がありますが、「レセプト件数」、「算定日数」、「算定回数」のいずれかが1以上となっています。正しい手術名情報・レセプト件数・算定日数・算定回数をご記入ください。",IF(AND(AND(C61&lt;&gt;"",E61&lt;&gt;"",F61&lt;&gt;"",G61&lt;&gt;""),OR(AH61&gt;0,AR61&gt;0,BB61&gt;0),COUNTIF(K!$A$1:$A$2257,ASC(C61&amp;E61&amp;F61&amp;G61&amp;IF(I61*1=0,"","-"&amp;I61*1)&amp;IF(K61*1=0,"",K61*1)&amp;IF(M61="","",M61)))=0),"「Ｋコード・Ｊコード番号等」が診療報酬点数表あるいは鹿診療報酬点数表に存在しないコードとなっています。正しいＫコード・Ｊコード番号等をご記入ください。なお、加算・輸血料は報告対象外となります。",IF(OR(AND(OR(AH61=0,AH61=""),OR(AR61&gt;0,BB61&gt;0)),AND(OR(AH61&gt;0,BB61&gt;0),OR(AR61=0,AR61="")),AND(OR(AH61&gt;0,AR61&gt;0),OR(BB61=0,BB61=""))),"「レセプト件数」、「算定日数」、「算定回数」のいずれかが「0」か「空白」となっていますが、それ以外が1以上となっています。正しい手術名情報・レセプト件数・算定日数・算定回数をご記入ください。",IF(OR(AH61&gt;AR61,AH61&gt;BB61),"「算定日数」あるいは「算定回数」が「レセプト件数」よりも小さくなっています。算定レセプトにおける算定日数・算定回数をご記入ください。",IF(AR61&gt;BB61,"「算定回数」が「算定日数」よりも小さくなっています。算定日数における算定回数をご記入ください。","")))))</f>
        <v/>
      </c>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72"/>
      <c r="CW61" s="72"/>
      <c r="CX61" s="72"/>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row>
    <row r="62" spans="1:153" ht="3" customHeight="1" thickBot="1">
      <c r="A62" s="113"/>
      <c r="B62" s="16"/>
      <c r="C62" s="17"/>
      <c r="D62" s="17"/>
      <c r="E62" s="17"/>
      <c r="F62" s="18"/>
      <c r="G62" s="17"/>
      <c r="H62" s="298"/>
      <c r="I62" s="17"/>
      <c r="J62" s="17"/>
      <c r="K62" s="17"/>
      <c r="L62" s="17"/>
      <c r="M62" s="17"/>
      <c r="N62" s="17"/>
      <c r="O62" s="17"/>
      <c r="P62" s="17"/>
      <c r="Q62" s="17"/>
      <c r="R62" s="17"/>
      <c r="S62" s="17"/>
      <c r="T62" s="17"/>
      <c r="U62" s="17"/>
      <c r="V62" s="17"/>
      <c r="W62" s="17"/>
      <c r="X62" s="17"/>
      <c r="Y62" s="17"/>
      <c r="Z62" s="17"/>
      <c r="AA62" s="17"/>
      <c r="AB62" s="17"/>
      <c r="AC62" s="17"/>
      <c r="AD62" s="17"/>
      <c r="AE62" s="17"/>
      <c r="AF62" s="19"/>
      <c r="AG62" s="299"/>
      <c r="AH62" s="298"/>
      <c r="AI62" s="298"/>
      <c r="AJ62" s="298"/>
      <c r="AK62" s="298"/>
      <c r="AL62" s="298"/>
      <c r="AM62" s="298"/>
      <c r="AN62" s="298"/>
      <c r="AO62" s="121"/>
      <c r="AP62" s="116"/>
      <c r="AQ62" s="299"/>
      <c r="AR62" s="298"/>
      <c r="AS62" s="298"/>
      <c r="AT62" s="298"/>
      <c r="AU62" s="298"/>
      <c r="AV62" s="298"/>
      <c r="AW62" s="298"/>
      <c r="AX62" s="298"/>
      <c r="AY62" s="121"/>
      <c r="AZ62" s="116"/>
      <c r="BA62" s="298"/>
      <c r="BB62" s="298"/>
      <c r="BC62" s="298"/>
      <c r="BD62" s="298"/>
      <c r="BE62" s="298"/>
      <c r="BF62" s="298"/>
      <c r="BG62" s="298"/>
      <c r="BH62" s="298"/>
      <c r="BI62" s="121"/>
      <c r="BJ62" s="116"/>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row>
    <row r="63" spans="1:153" ht="9.75" customHeight="1">
      <c r="A63" s="113"/>
      <c r="B63" s="24"/>
      <c r="C63" s="14" t="s">
        <v>6435</v>
      </c>
      <c r="D63" s="25"/>
      <c r="E63" s="25"/>
      <c r="F63" s="14" t="s">
        <v>143</v>
      </c>
      <c r="G63" s="14"/>
      <c r="H63" s="14"/>
      <c r="I63" s="14" t="s">
        <v>144</v>
      </c>
      <c r="J63" s="14"/>
      <c r="K63" s="14" t="s">
        <v>145</v>
      </c>
      <c r="L63" s="14"/>
      <c r="M63" s="14" t="s">
        <v>197</v>
      </c>
      <c r="N63" s="14"/>
      <c r="O63" s="25"/>
      <c r="P63" s="14" t="s">
        <v>146</v>
      </c>
      <c r="Q63" s="14"/>
      <c r="R63" s="14"/>
      <c r="S63" s="14"/>
      <c r="T63" s="14"/>
      <c r="U63" s="14"/>
      <c r="V63" s="14"/>
      <c r="W63" s="14"/>
      <c r="X63" s="14"/>
      <c r="Y63" s="14"/>
      <c r="Z63" s="14"/>
      <c r="AA63" s="14"/>
      <c r="AB63" s="14"/>
      <c r="AC63" s="14"/>
      <c r="AD63" s="25"/>
      <c r="AE63" s="25"/>
      <c r="AF63" s="26"/>
      <c r="AG63" s="296"/>
      <c r="AH63" s="297"/>
      <c r="AI63" s="297"/>
      <c r="AJ63" s="297"/>
      <c r="AK63" s="297"/>
      <c r="AL63" s="297"/>
      <c r="AM63" s="297"/>
      <c r="AN63" s="297"/>
      <c r="AO63" s="117"/>
      <c r="AP63" s="114"/>
      <c r="AQ63" s="296"/>
      <c r="AR63" s="297"/>
      <c r="AS63" s="297"/>
      <c r="AT63" s="297"/>
      <c r="AU63" s="297"/>
      <c r="AV63" s="297"/>
      <c r="AW63" s="297"/>
      <c r="AX63" s="297"/>
      <c r="AY63" s="117"/>
      <c r="AZ63" s="114"/>
      <c r="BA63" s="297"/>
      <c r="BB63" s="297"/>
      <c r="BC63" s="297"/>
      <c r="BD63" s="297"/>
      <c r="BE63" s="297"/>
      <c r="BF63" s="297"/>
      <c r="BG63" s="297"/>
      <c r="BH63" s="297"/>
      <c r="BI63" s="117"/>
      <c r="BJ63" s="114"/>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row>
    <row r="64" spans="1:153" ht="21.75" customHeight="1">
      <c r="A64" s="113"/>
      <c r="B64" s="294"/>
      <c r="C64" s="76"/>
      <c r="D64" s="74"/>
      <c r="E64" s="77"/>
      <c r="F64" s="78"/>
      <c r="G64" s="79"/>
      <c r="H64" s="75" t="s">
        <v>6436</v>
      </c>
      <c r="I64" s="76"/>
      <c r="J64" s="74"/>
      <c r="K64" s="241"/>
      <c r="L64" s="74"/>
      <c r="M64" s="76"/>
      <c r="N64" s="73"/>
      <c r="O64" s="504"/>
      <c r="P64" s="505"/>
      <c r="Q64" s="505"/>
      <c r="R64" s="505"/>
      <c r="S64" s="505"/>
      <c r="T64" s="505"/>
      <c r="U64" s="505"/>
      <c r="V64" s="505"/>
      <c r="W64" s="505"/>
      <c r="X64" s="505"/>
      <c r="Y64" s="505"/>
      <c r="Z64" s="505"/>
      <c r="AA64" s="505"/>
      <c r="AB64" s="505"/>
      <c r="AC64" s="505"/>
      <c r="AD64" s="505"/>
      <c r="AE64" s="506"/>
      <c r="AF64" s="15"/>
      <c r="AG64" s="118"/>
      <c r="AH64" s="312"/>
      <c r="AI64" s="313"/>
      <c r="AJ64" s="313"/>
      <c r="AK64" s="313"/>
      <c r="AL64" s="313"/>
      <c r="AM64" s="313"/>
      <c r="AN64" s="314"/>
      <c r="AO64" s="120"/>
      <c r="AP64" s="115" t="s">
        <v>0</v>
      </c>
      <c r="AQ64" s="119"/>
      <c r="AR64" s="312"/>
      <c r="AS64" s="313"/>
      <c r="AT64" s="313"/>
      <c r="AU64" s="313"/>
      <c r="AV64" s="313"/>
      <c r="AW64" s="313"/>
      <c r="AX64" s="314"/>
      <c r="AY64" s="120"/>
      <c r="AZ64" s="115" t="s">
        <v>1</v>
      </c>
      <c r="BA64" s="119"/>
      <c r="BB64" s="312"/>
      <c r="BC64" s="313"/>
      <c r="BD64" s="313"/>
      <c r="BE64" s="313"/>
      <c r="BF64" s="313"/>
      <c r="BG64" s="313"/>
      <c r="BH64" s="314"/>
      <c r="BI64" s="122"/>
      <c r="BJ64" s="115" t="s">
        <v>2</v>
      </c>
      <c r="BK64" s="129"/>
      <c r="BL64" s="130" t="str">
        <f>IF(BM64&lt;&gt;"","●","")</f>
        <v/>
      </c>
      <c r="BM64" s="132" t="str">
        <f>IF(AND(OR(C64="",E64="",F64="",G64="",O64=""),OR(AH64&gt;0,AR64&gt;0,BB64&gt;0)),"「Ｋコード・Ｊコード番号等」、「診療行為名称」に未記入の欄がありますが、「レセプト件数」、「算定日数」、「算定回数」のいずれかが1以上となっています。正しい手術名情報・レセプト件数・算定日数・算定回数をご記入ください。",IF(AND(AND(C64&lt;&gt;"",E64&lt;&gt;"",F64&lt;&gt;"",G64&lt;&gt;""),OR(AH64&gt;0,AR64&gt;0,BB64&gt;0),COUNTIF(K!$A$1:$A$2257,ASC(C64&amp;E64&amp;F64&amp;G64&amp;IF(I64*1=0,"","-"&amp;I64*1)&amp;IF(K64*1=0,"",K64*1)&amp;IF(M64="","",M64)))=0),"「Ｋコード・Ｊコード番号等」が診療報酬点数表あるいは鹿診療報酬点数表に存在しないコードとなっています。正しいＫコード・Ｊコード番号等をご記入ください。なお、加算・輸血料は報告対象外となります。",IF(OR(AND(OR(AH64=0,AH64=""),OR(AR64&gt;0,BB64&gt;0)),AND(OR(AH64&gt;0,BB64&gt;0),OR(AR64=0,AR64="")),AND(OR(AH64&gt;0,AR64&gt;0),OR(BB64=0,BB64=""))),"「レセプト件数」、「算定日数」、「算定回数」のいずれかが「0」か「空白」となっていますが、それ以外が1以上となっています。正しい手術名情報・レセプト件数・算定日数・算定回数をご記入ください。",IF(OR(AH64&gt;AR64,AH64&gt;BB64),"「算定日数」あるいは「算定回数」が「レセプト件数」よりも小さくなっています。算定レセプトにおける算定日数・算定回数をご記入ください。",IF(AR64&gt;BB64,"「算定回数」が「算定日数」よりも小さくなっています。算定日数における算定回数をご記入ください。","")))))</f>
        <v/>
      </c>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72"/>
      <c r="CW64" s="72"/>
      <c r="CX64" s="72"/>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row>
    <row r="65" spans="1:153" ht="3" customHeight="1" thickBot="1">
      <c r="A65" s="113"/>
      <c r="B65" s="16"/>
      <c r="C65" s="17"/>
      <c r="D65" s="17"/>
      <c r="E65" s="17"/>
      <c r="F65" s="18"/>
      <c r="G65" s="17"/>
      <c r="H65" s="298"/>
      <c r="I65" s="17"/>
      <c r="J65" s="17"/>
      <c r="K65" s="17"/>
      <c r="L65" s="17"/>
      <c r="M65" s="17"/>
      <c r="N65" s="17"/>
      <c r="O65" s="17"/>
      <c r="P65" s="17"/>
      <c r="Q65" s="17"/>
      <c r="R65" s="17"/>
      <c r="S65" s="17"/>
      <c r="T65" s="17"/>
      <c r="U65" s="17"/>
      <c r="V65" s="17"/>
      <c r="W65" s="17"/>
      <c r="X65" s="17"/>
      <c r="Y65" s="17"/>
      <c r="Z65" s="17"/>
      <c r="AA65" s="17"/>
      <c r="AB65" s="17"/>
      <c r="AC65" s="17"/>
      <c r="AD65" s="17"/>
      <c r="AE65" s="17"/>
      <c r="AF65" s="19"/>
      <c r="AG65" s="299"/>
      <c r="AH65" s="298"/>
      <c r="AI65" s="298"/>
      <c r="AJ65" s="298"/>
      <c r="AK65" s="298"/>
      <c r="AL65" s="298"/>
      <c r="AM65" s="298"/>
      <c r="AN65" s="298"/>
      <c r="AO65" s="121"/>
      <c r="AP65" s="116"/>
      <c r="AQ65" s="299"/>
      <c r="AR65" s="298"/>
      <c r="AS65" s="298"/>
      <c r="AT65" s="298"/>
      <c r="AU65" s="298"/>
      <c r="AV65" s="298"/>
      <c r="AW65" s="298"/>
      <c r="AX65" s="298"/>
      <c r="AY65" s="121"/>
      <c r="AZ65" s="116"/>
      <c r="BA65" s="298"/>
      <c r="BB65" s="298"/>
      <c r="BC65" s="298"/>
      <c r="BD65" s="298"/>
      <c r="BE65" s="298"/>
      <c r="BF65" s="298"/>
      <c r="BG65" s="298"/>
      <c r="BH65" s="298"/>
      <c r="BI65" s="121"/>
      <c r="BJ65" s="116"/>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row>
    <row r="66" spans="1:153" ht="9.75" customHeight="1">
      <c r="A66" s="113"/>
      <c r="B66" s="24"/>
      <c r="C66" s="14" t="s">
        <v>6435</v>
      </c>
      <c r="D66" s="25"/>
      <c r="E66" s="25"/>
      <c r="F66" s="14" t="s">
        <v>143</v>
      </c>
      <c r="G66" s="14"/>
      <c r="H66" s="14"/>
      <c r="I66" s="14" t="s">
        <v>144</v>
      </c>
      <c r="J66" s="14"/>
      <c r="K66" s="14" t="s">
        <v>145</v>
      </c>
      <c r="L66" s="14"/>
      <c r="M66" s="14" t="s">
        <v>197</v>
      </c>
      <c r="N66" s="14"/>
      <c r="O66" s="25"/>
      <c r="P66" s="14" t="s">
        <v>146</v>
      </c>
      <c r="Q66" s="14"/>
      <c r="R66" s="14"/>
      <c r="S66" s="14"/>
      <c r="T66" s="14"/>
      <c r="U66" s="14"/>
      <c r="V66" s="14"/>
      <c r="W66" s="14"/>
      <c r="X66" s="14"/>
      <c r="Y66" s="14"/>
      <c r="Z66" s="14"/>
      <c r="AA66" s="14"/>
      <c r="AB66" s="14"/>
      <c r="AC66" s="14"/>
      <c r="AD66" s="25"/>
      <c r="AE66" s="25"/>
      <c r="AF66" s="26"/>
      <c r="AG66" s="296"/>
      <c r="AH66" s="297"/>
      <c r="AI66" s="297"/>
      <c r="AJ66" s="297"/>
      <c r="AK66" s="297"/>
      <c r="AL66" s="297"/>
      <c r="AM66" s="297"/>
      <c r="AN66" s="297"/>
      <c r="AO66" s="117"/>
      <c r="AP66" s="114"/>
      <c r="AQ66" s="296"/>
      <c r="AR66" s="297"/>
      <c r="AS66" s="297"/>
      <c r="AT66" s="297"/>
      <c r="AU66" s="297"/>
      <c r="AV66" s="297"/>
      <c r="AW66" s="297"/>
      <c r="AX66" s="297"/>
      <c r="AY66" s="117"/>
      <c r="AZ66" s="114"/>
      <c r="BA66" s="297"/>
      <c r="BB66" s="297"/>
      <c r="BC66" s="297"/>
      <c r="BD66" s="297"/>
      <c r="BE66" s="297"/>
      <c r="BF66" s="297"/>
      <c r="BG66" s="297"/>
      <c r="BH66" s="297"/>
      <c r="BI66" s="117"/>
      <c r="BJ66" s="114"/>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row>
    <row r="67" spans="1:153" ht="21.75" customHeight="1">
      <c r="A67" s="113"/>
      <c r="B67" s="294"/>
      <c r="C67" s="76"/>
      <c r="D67" s="74"/>
      <c r="E67" s="77"/>
      <c r="F67" s="78"/>
      <c r="G67" s="79"/>
      <c r="H67" s="75" t="s">
        <v>6436</v>
      </c>
      <c r="I67" s="76"/>
      <c r="J67" s="74"/>
      <c r="K67" s="241"/>
      <c r="L67" s="74"/>
      <c r="M67" s="76"/>
      <c r="N67" s="73"/>
      <c r="O67" s="504"/>
      <c r="P67" s="505"/>
      <c r="Q67" s="505"/>
      <c r="R67" s="505"/>
      <c r="S67" s="505"/>
      <c r="T67" s="505"/>
      <c r="U67" s="505"/>
      <c r="V67" s="505"/>
      <c r="W67" s="505"/>
      <c r="X67" s="505"/>
      <c r="Y67" s="505"/>
      <c r="Z67" s="505"/>
      <c r="AA67" s="505"/>
      <c r="AB67" s="505"/>
      <c r="AC67" s="505"/>
      <c r="AD67" s="505"/>
      <c r="AE67" s="506"/>
      <c r="AF67" s="15"/>
      <c r="AG67" s="118"/>
      <c r="AH67" s="312"/>
      <c r="AI67" s="313"/>
      <c r="AJ67" s="313"/>
      <c r="AK67" s="313"/>
      <c r="AL67" s="313"/>
      <c r="AM67" s="313"/>
      <c r="AN67" s="314"/>
      <c r="AO67" s="120"/>
      <c r="AP67" s="115" t="s">
        <v>0</v>
      </c>
      <c r="AQ67" s="119"/>
      <c r="AR67" s="312"/>
      <c r="AS67" s="313"/>
      <c r="AT67" s="313"/>
      <c r="AU67" s="313"/>
      <c r="AV67" s="313"/>
      <c r="AW67" s="313"/>
      <c r="AX67" s="314"/>
      <c r="AY67" s="120"/>
      <c r="AZ67" s="115" t="s">
        <v>1</v>
      </c>
      <c r="BA67" s="119"/>
      <c r="BB67" s="312"/>
      <c r="BC67" s="313"/>
      <c r="BD67" s="313"/>
      <c r="BE67" s="313"/>
      <c r="BF67" s="313"/>
      <c r="BG67" s="313"/>
      <c r="BH67" s="314"/>
      <c r="BI67" s="122"/>
      <c r="BJ67" s="115" t="s">
        <v>2</v>
      </c>
      <c r="BK67" s="129"/>
      <c r="BL67" s="130" t="str">
        <f>IF(BM67&lt;&gt;"","●","")</f>
        <v/>
      </c>
      <c r="BM67" s="132" t="str">
        <f>IF(AND(OR(C67="",E67="",F67="",G67="",O67=""),OR(AH67&gt;0,AR67&gt;0,BB67&gt;0)),"「Ｋコード・Ｊコード番号等」、「診療行為名称」に未記入の欄がありますが、「レセプト件数」、「算定日数」、「算定回数」のいずれかが1以上となっています。正しい手術名情報・レセプト件数・算定日数・算定回数をご記入ください。",IF(AND(AND(C67&lt;&gt;"",E67&lt;&gt;"",F67&lt;&gt;"",G67&lt;&gt;""),OR(AH67&gt;0,AR67&gt;0,BB67&gt;0),COUNTIF(K!$A$1:$A$2257,ASC(C67&amp;E67&amp;F67&amp;G67&amp;IF(I67*1=0,"","-"&amp;I67*1)&amp;IF(K67*1=0,"",K67*1)&amp;IF(M67="","",M67)))=0),"「Ｋコード・Ｊコード番号等」が診療報酬点数表あるいは鹿診療報酬点数表に存在しないコードとなっています。正しいＫコード・Ｊコード番号等をご記入ください。なお、加算・輸血料は報告対象外となります。",IF(OR(AND(OR(AH67=0,AH67=""),OR(AR67&gt;0,BB67&gt;0)),AND(OR(AH67&gt;0,BB67&gt;0),OR(AR67=0,AR67="")),AND(OR(AH67&gt;0,AR67&gt;0),OR(BB67=0,BB67=""))),"「レセプト件数」、「算定日数」、「算定回数」のいずれかが「0」か「空白」となっていますが、それ以外が1以上となっています。正しい手術名情報・レセプト件数・算定日数・算定回数をご記入ください。",IF(OR(AH67&gt;AR67,AH67&gt;BB67),"「算定日数」あるいは「算定回数」が「レセプト件数」よりも小さくなっています。算定レセプトにおける算定日数・算定回数をご記入ください。",IF(AR67&gt;BB67,"「算定回数」が「算定日数」よりも小さくなっています。算定日数における算定回数をご記入ください。","")))))</f>
        <v/>
      </c>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72"/>
      <c r="CW67" s="72"/>
      <c r="CX67" s="72"/>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row>
    <row r="68" spans="1:153" ht="3" customHeight="1" thickBot="1">
      <c r="A68" s="113"/>
      <c r="B68" s="16"/>
      <c r="C68" s="17"/>
      <c r="D68" s="17"/>
      <c r="E68" s="17"/>
      <c r="F68" s="18"/>
      <c r="G68" s="17"/>
      <c r="H68" s="298"/>
      <c r="I68" s="17"/>
      <c r="J68" s="17"/>
      <c r="K68" s="17"/>
      <c r="L68" s="17"/>
      <c r="M68" s="17"/>
      <c r="N68" s="17"/>
      <c r="O68" s="17"/>
      <c r="P68" s="17"/>
      <c r="Q68" s="17"/>
      <c r="R68" s="17"/>
      <c r="S68" s="17"/>
      <c r="T68" s="17"/>
      <c r="U68" s="17"/>
      <c r="V68" s="17"/>
      <c r="W68" s="17"/>
      <c r="X68" s="17"/>
      <c r="Y68" s="17"/>
      <c r="Z68" s="17"/>
      <c r="AA68" s="17"/>
      <c r="AB68" s="17"/>
      <c r="AC68" s="17"/>
      <c r="AD68" s="17"/>
      <c r="AE68" s="17"/>
      <c r="AF68" s="19"/>
      <c r="AG68" s="299"/>
      <c r="AH68" s="298"/>
      <c r="AI68" s="298"/>
      <c r="AJ68" s="298"/>
      <c r="AK68" s="298"/>
      <c r="AL68" s="298"/>
      <c r="AM68" s="298"/>
      <c r="AN68" s="298"/>
      <c r="AO68" s="121"/>
      <c r="AP68" s="116"/>
      <c r="AQ68" s="299"/>
      <c r="AR68" s="298"/>
      <c r="AS68" s="298"/>
      <c r="AT68" s="298"/>
      <c r="AU68" s="298"/>
      <c r="AV68" s="298"/>
      <c r="AW68" s="298"/>
      <c r="AX68" s="298"/>
      <c r="AY68" s="121"/>
      <c r="AZ68" s="116"/>
      <c r="BA68" s="298"/>
      <c r="BB68" s="298"/>
      <c r="BC68" s="298"/>
      <c r="BD68" s="298"/>
      <c r="BE68" s="298"/>
      <c r="BF68" s="298"/>
      <c r="BG68" s="298"/>
      <c r="BH68" s="298"/>
      <c r="BI68" s="121"/>
      <c r="BJ68" s="116"/>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row>
    <row r="69" spans="1:153" ht="9.75" customHeight="1">
      <c r="A69" s="113"/>
      <c r="B69" s="24"/>
      <c r="C69" s="14" t="s">
        <v>6435</v>
      </c>
      <c r="D69" s="25"/>
      <c r="E69" s="25"/>
      <c r="F69" s="14" t="s">
        <v>143</v>
      </c>
      <c r="G69" s="14"/>
      <c r="H69" s="14"/>
      <c r="I69" s="14" t="s">
        <v>144</v>
      </c>
      <c r="J69" s="14"/>
      <c r="K69" s="14" t="s">
        <v>145</v>
      </c>
      <c r="L69" s="14"/>
      <c r="M69" s="14" t="s">
        <v>197</v>
      </c>
      <c r="N69" s="14"/>
      <c r="O69" s="25"/>
      <c r="P69" s="14" t="s">
        <v>146</v>
      </c>
      <c r="Q69" s="14"/>
      <c r="R69" s="14"/>
      <c r="S69" s="14"/>
      <c r="T69" s="14"/>
      <c r="U69" s="14"/>
      <c r="V69" s="14"/>
      <c r="W69" s="14"/>
      <c r="X69" s="14"/>
      <c r="Y69" s="14"/>
      <c r="Z69" s="14"/>
      <c r="AA69" s="14"/>
      <c r="AB69" s="14"/>
      <c r="AC69" s="14"/>
      <c r="AD69" s="25"/>
      <c r="AE69" s="25"/>
      <c r="AF69" s="26"/>
      <c r="AG69" s="296"/>
      <c r="AH69" s="297"/>
      <c r="AI69" s="297"/>
      <c r="AJ69" s="297"/>
      <c r="AK69" s="297"/>
      <c r="AL69" s="297"/>
      <c r="AM69" s="297"/>
      <c r="AN69" s="297"/>
      <c r="AO69" s="117"/>
      <c r="AP69" s="114"/>
      <c r="AQ69" s="296"/>
      <c r="AR69" s="297"/>
      <c r="AS69" s="297"/>
      <c r="AT69" s="297"/>
      <c r="AU69" s="297"/>
      <c r="AV69" s="297"/>
      <c r="AW69" s="297"/>
      <c r="AX69" s="297"/>
      <c r="AY69" s="117"/>
      <c r="AZ69" s="114"/>
      <c r="BA69" s="297"/>
      <c r="BB69" s="297"/>
      <c r="BC69" s="297"/>
      <c r="BD69" s="297"/>
      <c r="BE69" s="297"/>
      <c r="BF69" s="297"/>
      <c r="BG69" s="297"/>
      <c r="BH69" s="297"/>
      <c r="BI69" s="117"/>
      <c r="BJ69" s="114"/>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row>
    <row r="70" spans="1:153" ht="21.75" customHeight="1">
      <c r="A70" s="113"/>
      <c r="B70" s="294"/>
      <c r="C70" s="76"/>
      <c r="D70" s="74"/>
      <c r="E70" s="77"/>
      <c r="F70" s="78"/>
      <c r="G70" s="79"/>
      <c r="H70" s="75" t="s">
        <v>6436</v>
      </c>
      <c r="I70" s="76"/>
      <c r="J70" s="74"/>
      <c r="K70" s="241"/>
      <c r="L70" s="74"/>
      <c r="M70" s="76"/>
      <c r="N70" s="73"/>
      <c r="O70" s="504"/>
      <c r="P70" s="505"/>
      <c r="Q70" s="505"/>
      <c r="R70" s="505"/>
      <c r="S70" s="505"/>
      <c r="T70" s="505"/>
      <c r="U70" s="505"/>
      <c r="V70" s="505"/>
      <c r="W70" s="505"/>
      <c r="X70" s="505"/>
      <c r="Y70" s="505"/>
      <c r="Z70" s="505"/>
      <c r="AA70" s="505"/>
      <c r="AB70" s="505"/>
      <c r="AC70" s="505"/>
      <c r="AD70" s="505"/>
      <c r="AE70" s="506"/>
      <c r="AF70" s="15"/>
      <c r="AG70" s="118"/>
      <c r="AH70" s="312"/>
      <c r="AI70" s="313"/>
      <c r="AJ70" s="313"/>
      <c r="AK70" s="313"/>
      <c r="AL70" s="313"/>
      <c r="AM70" s="313"/>
      <c r="AN70" s="314"/>
      <c r="AO70" s="120"/>
      <c r="AP70" s="115" t="s">
        <v>0</v>
      </c>
      <c r="AQ70" s="119"/>
      <c r="AR70" s="312"/>
      <c r="AS70" s="313"/>
      <c r="AT70" s="313"/>
      <c r="AU70" s="313"/>
      <c r="AV70" s="313"/>
      <c r="AW70" s="313"/>
      <c r="AX70" s="314"/>
      <c r="AY70" s="120"/>
      <c r="AZ70" s="115" t="s">
        <v>1</v>
      </c>
      <c r="BA70" s="119"/>
      <c r="BB70" s="312"/>
      <c r="BC70" s="313"/>
      <c r="BD70" s="313"/>
      <c r="BE70" s="313"/>
      <c r="BF70" s="313"/>
      <c r="BG70" s="313"/>
      <c r="BH70" s="314"/>
      <c r="BI70" s="122"/>
      <c r="BJ70" s="115" t="s">
        <v>2</v>
      </c>
      <c r="BK70" s="129"/>
      <c r="BL70" s="130" t="str">
        <f>IF(BM70&lt;&gt;"","●","")</f>
        <v/>
      </c>
      <c r="BM70" s="132" t="str">
        <f>IF(AND(OR(C70="",E70="",F70="",G70="",O70=""),OR(AH70&gt;0,AR70&gt;0,BB70&gt;0)),"「Ｋコード・Ｊコード番号等」、「診療行為名称」に未記入の欄がありますが、「レセプト件数」、「算定日数」、「算定回数」のいずれかが1以上となっています。正しい手術名情報・レセプト件数・算定日数・算定回数をご記入ください。",IF(AND(AND(C70&lt;&gt;"",E70&lt;&gt;"",F70&lt;&gt;"",G70&lt;&gt;""),OR(AH70&gt;0,AR70&gt;0,BB70&gt;0),COUNTIF(K!$A$1:$A$2257,ASC(C70&amp;E70&amp;F70&amp;G70&amp;IF(I70*1=0,"","-"&amp;I70*1)&amp;IF(K70*1=0,"",K70*1)&amp;IF(M70="","",M70)))=0),"「Ｋコード・Ｊコード番号等」が診療報酬点数表あるいは鹿診療報酬点数表に存在しないコードとなっています。正しいＫコード・Ｊコード番号等をご記入ください。なお、加算・輸血料は報告対象外となります。",IF(OR(AND(OR(AH70=0,AH70=""),OR(AR70&gt;0,BB70&gt;0)),AND(OR(AH70&gt;0,BB70&gt;0),OR(AR70=0,AR70="")),AND(OR(AH70&gt;0,AR70&gt;0),OR(BB70=0,BB70=""))),"「レセプト件数」、「算定日数」、「算定回数」のいずれかが「0」か「空白」となっていますが、それ以外が1以上となっています。正しい手術名情報・レセプト件数・算定日数・算定回数をご記入ください。",IF(OR(AH70&gt;AR70,AH70&gt;BB70),"「算定日数」あるいは「算定回数」が「レセプト件数」よりも小さくなっています。算定レセプトにおける算定日数・算定回数をご記入ください。",IF(AR70&gt;BB70,"「算定回数」が「算定日数」よりも小さくなっています。算定日数における算定回数をご記入ください。","")))))</f>
        <v/>
      </c>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72"/>
      <c r="CW70" s="72"/>
      <c r="CX70" s="72"/>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row>
    <row r="71" spans="1:153" ht="3" customHeight="1" thickBot="1">
      <c r="A71" s="113"/>
      <c r="B71" s="16"/>
      <c r="C71" s="17"/>
      <c r="D71" s="17"/>
      <c r="E71" s="17"/>
      <c r="F71" s="18"/>
      <c r="G71" s="17"/>
      <c r="H71" s="298"/>
      <c r="I71" s="17"/>
      <c r="J71" s="17"/>
      <c r="K71" s="17"/>
      <c r="L71" s="17"/>
      <c r="M71" s="17"/>
      <c r="N71" s="17"/>
      <c r="O71" s="17"/>
      <c r="P71" s="17"/>
      <c r="Q71" s="17"/>
      <c r="R71" s="17"/>
      <c r="S71" s="17"/>
      <c r="T71" s="17"/>
      <c r="U71" s="17"/>
      <c r="V71" s="17"/>
      <c r="W71" s="17"/>
      <c r="X71" s="17"/>
      <c r="Y71" s="17"/>
      <c r="Z71" s="17"/>
      <c r="AA71" s="17"/>
      <c r="AB71" s="17"/>
      <c r="AC71" s="17"/>
      <c r="AD71" s="17"/>
      <c r="AE71" s="17"/>
      <c r="AF71" s="19"/>
      <c r="AG71" s="299"/>
      <c r="AH71" s="298"/>
      <c r="AI71" s="298"/>
      <c r="AJ71" s="298"/>
      <c r="AK71" s="298"/>
      <c r="AL71" s="298"/>
      <c r="AM71" s="298"/>
      <c r="AN71" s="298"/>
      <c r="AO71" s="121"/>
      <c r="AP71" s="116"/>
      <c r="AQ71" s="299"/>
      <c r="AR71" s="298"/>
      <c r="AS71" s="298"/>
      <c r="AT71" s="298"/>
      <c r="AU71" s="298"/>
      <c r="AV71" s="298"/>
      <c r="AW71" s="298"/>
      <c r="AX71" s="298"/>
      <c r="AY71" s="121"/>
      <c r="AZ71" s="116"/>
      <c r="BA71" s="298"/>
      <c r="BB71" s="298"/>
      <c r="BC71" s="298"/>
      <c r="BD71" s="298"/>
      <c r="BE71" s="298"/>
      <c r="BF71" s="298"/>
      <c r="BG71" s="298"/>
      <c r="BH71" s="298"/>
      <c r="BI71" s="121"/>
      <c r="BJ71" s="116"/>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row>
    <row r="72" spans="1:153" ht="9.75" customHeight="1">
      <c r="A72" s="113"/>
      <c r="B72" s="24"/>
      <c r="C72" s="14" t="s">
        <v>6435</v>
      </c>
      <c r="D72" s="25"/>
      <c r="E72" s="25"/>
      <c r="F72" s="14" t="s">
        <v>143</v>
      </c>
      <c r="G72" s="14"/>
      <c r="H72" s="14"/>
      <c r="I72" s="14" t="s">
        <v>144</v>
      </c>
      <c r="J72" s="14"/>
      <c r="K72" s="14" t="s">
        <v>145</v>
      </c>
      <c r="L72" s="14"/>
      <c r="M72" s="14" t="s">
        <v>197</v>
      </c>
      <c r="N72" s="14"/>
      <c r="O72" s="25"/>
      <c r="P72" s="14" t="s">
        <v>146</v>
      </c>
      <c r="Q72" s="14"/>
      <c r="R72" s="14"/>
      <c r="S72" s="14"/>
      <c r="T72" s="14"/>
      <c r="U72" s="14"/>
      <c r="V72" s="14"/>
      <c r="W72" s="14"/>
      <c r="X72" s="14"/>
      <c r="Y72" s="14"/>
      <c r="Z72" s="14"/>
      <c r="AA72" s="14"/>
      <c r="AB72" s="14"/>
      <c r="AC72" s="14"/>
      <c r="AD72" s="25"/>
      <c r="AE72" s="25"/>
      <c r="AF72" s="26"/>
      <c r="AG72" s="296"/>
      <c r="AH72" s="297"/>
      <c r="AI72" s="297"/>
      <c r="AJ72" s="297"/>
      <c r="AK72" s="297"/>
      <c r="AL72" s="297"/>
      <c r="AM72" s="297"/>
      <c r="AN72" s="297"/>
      <c r="AO72" s="117"/>
      <c r="AP72" s="114"/>
      <c r="AQ72" s="296"/>
      <c r="AR72" s="297"/>
      <c r="AS72" s="297"/>
      <c r="AT72" s="297"/>
      <c r="AU72" s="297"/>
      <c r="AV72" s="297"/>
      <c r="AW72" s="297"/>
      <c r="AX72" s="297"/>
      <c r="AY72" s="117"/>
      <c r="AZ72" s="114"/>
      <c r="BA72" s="297"/>
      <c r="BB72" s="297"/>
      <c r="BC72" s="297"/>
      <c r="BD72" s="297"/>
      <c r="BE72" s="297"/>
      <c r="BF72" s="297"/>
      <c r="BG72" s="297"/>
      <c r="BH72" s="297"/>
      <c r="BI72" s="117"/>
      <c r="BJ72" s="114"/>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row>
    <row r="73" spans="1:153" ht="21.75" customHeight="1">
      <c r="A73" s="113"/>
      <c r="B73" s="294"/>
      <c r="C73" s="76"/>
      <c r="D73" s="74"/>
      <c r="E73" s="77"/>
      <c r="F73" s="78"/>
      <c r="G73" s="79"/>
      <c r="H73" s="75" t="s">
        <v>6436</v>
      </c>
      <c r="I73" s="76"/>
      <c r="J73" s="74"/>
      <c r="K73" s="241"/>
      <c r="L73" s="74"/>
      <c r="M73" s="76"/>
      <c r="N73" s="73"/>
      <c r="O73" s="504"/>
      <c r="P73" s="505"/>
      <c r="Q73" s="505"/>
      <c r="R73" s="505"/>
      <c r="S73" s="505"/>
      <c r="T73" s="505"/>
      <c r="U73" s="505"/>
      <c r="V73" s="505"/>
      <c r="W73" s="505"/>
      <c r="X73" s="505"/>
      <c r="Y73" s="505"/>
      <c r="Z73" s="505"/>
      <c r="AA73" s="505"/>
      <c r="AB73" s="505"/>
      <c r="AC73" s="505"/>
      <c r="AD73" s="505"/>
      <c r="AE73" s="506"/>
      <c r="AF73" s="15"/>
      <c r="AG73" s="118"/>
      <c r="AH73" s="312"/>
      <c r="AI73" s="313"/>
      <c r="AJ73" s="313"/>
      <c r="AK73" s="313"/>
      <c r="AL73" s="313"/>
      <c r="AM73" s="313"/>
      <c r="AN73" s="314"/>
      <c r="AO73" s="120"/>
      <c r="AP73" s="115" t="s">
        <v>0</v>
      </c>
      <c r="AQ73" s="119"/>
      <c r="AR73" s="312"/>
      <c r="AS73" s="313"/>
      <c r="AT73" s="313"/>
      <c r="AU73" s="313"/>
      <c r="AV73" s="313"/>
      <c r="AW73" s="313"/>
      <c r="AX73" s="314"/>
      <c r="AY73" s="120"/>
      <c r="AZ73" s="115" t="s">
        <v>1</v>
      </c>
      <c r="BA73" s="119"/>
      <c r="BB73" s="312"/>
      <c r="BC73" s="313"/>
      <c r="BD73" s="313"/>
      <c r="BE73" s="313"/>
      <c r="BF73" s="313"/>
      <c r="BG73" s="313"/>
      <c r="BH73" s="314"/>
      <c r="BI73" s="122"/>
      <c r="BJ73" s="115" t="s">
        <v>2</v>
      </c>
      <c r="BK73" s="129"/>
      <c r="BL73" s="130" t="str">
        <f>IF(BM73&lt;&gt;"","●","")</f>
        <v/>
      </c>
      <c r="BM73" s="132" t="str">
        <f>IF(AND(OR(C73="",E73="",F73="",G73="",O73=""),OR(AH73&gt;0,AR73&gt;0,BB73&gt;0)),"「Ｋコード・Ｊコード番号等」、「診療行為名称」に未記入の欄がありますが、「レセプト件数」、「算定日数」、「算定回数」のいずれかが1以上となっています。正しい手術名情報・レセプト件数・算定日数・算定回数をご記入ください。",IF(AND(AND(C73&lt;&gt;"",E73&lt;&gt;"",F73&lt;&gt;"",G73&lt;&gt;""),OR(AH73&gt;0,AR73&gt;0,BB73&gt;0),COUNTIF(K!$A$1:$A$2257,ASC(C73&amp;E73&amp;F73&amp;G73&amp;IF(I73*1=0,"","-"&amp;I73*1)&amp;IF(K73*1=0,"",K73*1)&amp;IF(M73="","",M73)))=0),"「Ｋコード・Ｊコード番号等」が診療報酬点数表あるいは鹿診療報酬点数表に存在しないコードとなっています。正しいＫコード・Ｊコード番号等をご記入ください。なお、加算・輸血料は報告対象外となります。",IF(OR(AND(OR(AH73=0,AH73=""),OR(AR73&gt;0,BB73&gt;0)),AND(OR(AH73&gt;0,BB73&gt;0),OR(AR73=0,AR73="")),AND(OR(AH73&gt;0,AR73&gt;0),OR(BB73=0,BB73=""))),"「レセプト件数」、「算定日数」、「算定回数」のいずれかが「0」か「空白」となっていますが、それ以外が1以上となっています。正しい手術名情報・レセプト件数・算定日数・算定回数をご記入ください。",IF(OR(AH73&gt;AR73,AH73&gt;BB73),"「算定日数」あるいは「算定回数」が「レセプト件数」よりも小さくなっています。算定レセプトにおける算定日数・算定回数をご記入ください。",IF(AR73&gt;BB73,"「算定回数」が「算定日数」よりも小さくなっています。算定日数における算定回数をご記入ください。","")))))</f>
        <v/>
      </c>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72"/>
      <c r="CW73" s="72"/>
      <c r="CX73" s="72"/>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row>
    <row r="74" spans="1:153" ht="3" customHeight="1" thickBot="1">
      <c r="A74" s="113"/>
      <c r="B74" s="16"/>
      <c r="C74" s="17"/>
      <c r="D74" s="17"/>
      <c r="E74" s="17"/>
      <c r="F74" s="18"/>
      <c r="G74" s="17"/>
      <c r="H74" s="298"/>
      <c r="I74" s="17"/>
      <c r="J74" s="17"/>
      <c r="K74" s="17"/>
      <c r="L74" s="17"/>
      <c r="M74" s="17"/>
      <c r="N74" s="17"/>
      <c r="O74" s="17"/>
      <c r="P74" s="17"/>
      <c r="Q74" s="17"/>
      <c r="R74" s="17"/>
      <c r="S74" s="17"/>
      <c r="T74" s="17"/>
      <c r="U74" s="17"/>
      <c r="V74" s="17"/>
      <c r="W74" s="17"/>
      <c r="X74" s="17"/>
      <c r="Y74" s="17"/>
      <c r="Z74" s="17"/>
      <c r="AA74" s="17"/>
      <c r="AB74" s="17"/>
      <c r="AC74" s="17"/>
      <c r="AD74" s="17"/>
      <c r="AE74" s="17"/>
      <c r="AF74" s="19"/>
      <c r="AG74" s="299"/>
      <c r="AH74" s="298"/>
      <c r="AI74" s="298"/>
      <c r="AJ74" s="298"/>
      <c r="AK74" s="298"/>
      <c r="AL74" s="298"/>
      <c r="AM74" s="298"/>
      <c r="AN74" s="298"/>
      <c r="AO74" s="121"/>
      <c r="AP74" s="116"/>
      <c r="AQ74" s="299"/>
      <c r="AR74" s="298"/>
      <c r="AS74" s="298"/>
      <c r="AT74" s="298"/>
      <c r="AU74" s="298"/>
      <c r="AV74" s="298"/>
      <c r="AW74" s="298"/>
      <c r="AX74" s="298"/>
      <c r="AY74" s="121"/>
      <c r="AZ74" s="116"/>
      <c r="BA74" s="298"/>
      <c r="BB74" s="298"/>
      <c r="BC74" s="298"/>
      <c r="BD74" s="298"/>
      <c r="BE74" s="298"/>
      <c r="BF74" s="298"/>
      <c r="BG74" s="298"/>
      <c r="BH74" s="298"/>
      <c r="BI74" s="121"/>
      <c r="BJ74" s="116"/>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row>
    <row r="75" spans="1:153" ht="1.5" customHeight="1">
      <c r="A75" s="281"/>
      <c r="B75" s="281"/>
      <c r="C75" s="281"/>
      <c r="D75" s="281"/>
      <c r="E75" s="281"/>
      <c r="F75" s="281"/>
      <c r="G75" s="281"/>
      <c r="H75" s="23"/>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row>
    <row r="76" spans="1:153" ht="19.5" customHeight="1">
      <c r="A76" s="328" t="s">
        <v>6437</v>
      </c>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30"/>
      <c r="AX76" s="330"/>
      <c r="AY76" s="330"/>
      <c r="AZ76" s="330"/>
      <c r="BA76" s="330"/>
      <c r="BB76" s="330"/>
      <c r="BC76" s="330"/>
      <c r="BD76" s="330"/>
      <c r="BE76" s="330"/>
      <c r="BF76" s="330"/>
      <c r="BG76" s="330"/>
      <c r="BH76" s="330"/>
      <c r="BI76" s="330"/>
      <c r="BJ76" s="331"/>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row>
    <row r="77" spans="1:153" s="65" customFormat="1" ht="18.75" customHeight="1" thickBot="1">
      <c r="A77" s="5"/>
      <c r="B77" s="9"/>
      <c r="C77" s="9"/>
      <c r="D77" s="9"/>
      <c r="E77" s="9"/>
      <c r="F77" s="9"/>
      <c r="G77" s="9"/>
      <c r="H77" s="20"/>
      <c r="I77" s="9"/>
      <c r="J77" s="9"/>
      <c r="K77" s="9"/>
      <c r="L77" s="9"/>
      <c r="M77" s="9"/>
      <c r="N77" s="9"/>
      <c r="O77" s="9"/>
      <c r="P77" s="9"/>
      <c r="Q77" s="9"/>
      <c r="R77" s="9"/>
      <c r="S77" s="9"/>
      <c r="T77" s="9"/>
      <c r="U77" s="9"/>
      <c r="V77" s="9"/>
      <c r="W77" s="9"/>
      <c r="X77" s="9"/>
      <c r="Y77" s="9"/>
      <c r="Z77" s="9"/>
      <c r="AA77" s="9"/>
      <c r="AB77" s="9"/>
      <c r="AC77" s="9"/>
      <c r="AD77" s="9"/>
      <c r="AE77" s="9"/>
      <c r="AF77" s="9"/>
      <c r="AG77" s="395" t="s">
        <v>6385</v>
      </c>
      <c r="AH77" s="396"/>
      <c r="AI77" s="396"/>
      <c r="AJ77" s="396"/>
      <c r="AK77" s="396"/>
      <c r="AL77" s="396"/>
      <c r="AM77" s="396"/>
      <c r="AN77" s="396"/>
      <c r="AO77" s="396"/>
      <c r="AP77" s="397"/>
      <c r="AQ77" s="420" t="s">
        <v>4</v>
      </c>
      <c r="AR77" s="421"/>
      <c r="AS77" s="421"/>
      <c r="AT77" s="421"/>
      <c r="AU77" s="421"/>
      <c r="AV77" s="421"/>
      <c r="AW77" s="421"/>
      <c r="AX77" s="421"/>
      <c r="AY77" s="421"/>
      <c r="AZ77" s="422"/>
      <c r="BA77" s="420" t="s">
        <v>19</v>
      </c>
      <c r="BB77" s="421"/>
      <c r="BC77" s="421"/>
      <c r="BD77" s="421"/>
      <c r="BE77" s="421"/>
      <c r="BF77" s="421"/>
      <c r="BG77" s="421"/>
      <c r="BH77" s="421"/>
      <c r="BI77" s="421"/>
      <c r="BJ77" s="423"/>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row>
    <row r="78" spans="1:153" ht="9.75" customHeight="1">
      <c r="A78" s="113"/>
      <c r="B78" s="24"/>
      <c r="C78" s="14" t="s">
        <v>6435</v>
      </c>
      <c r="D78" s="25"/>
      <c r="E78" s="25"/>
      <c r="F78" s="14" t="s">
        <v>143</v>
      </c>
      <c r="G78" s="14"/>
      <c r="H78" s="14"/>
      <c r="I78" s="14" t="s">
        <v>144</v>
      </c>
      <c r="J78" s="14"/>
      <c r="K78" s="14" t="s">
        <v>145</v>
      </c>
      <c r="L78" s="14"/>
      <c r="M78" s="14" t="s">
        <v>197</v>
      </c>
      <c r="N78" s="14"/>
      <c r="O78" s="25"/>
      <c r="P78" s="14" t="s">
        <v>146</v>
      </c>
      <c r="Q78" s="14"/>
      <c r="R78" s="14"/>
      <c r="S78" s="14"/>
      <c r="T78" s="14"/>
      <c r="U78" s="14"/>
      <c r="V78" s="14"/>
      <c r="W78" s="14"/>
      <c r="X78" s="14"/>
      <c r="Y78" s="14"/>
      <c r="Z78" s="14"/>
      <c r="AA78" s="14"/>
      <c r="AB78" s="14"/>
      <c r="AC78" s="14"/>
      <c r="AD78" s="25"/>
      <c r="AE78" s="25"/>
      <c r="AF78" s="26"/>
      <c r="AG78" s="296"/>
      <c r="AH78" s="297"/>
      <c r="AI78" s="297"/>
      <c r="AJ78" s="297"/>
      <c r="AK78" s="297"/>
      <c r="AL78" s="297"/>
      <c r="AM78" s="297"/>
      <c r="AN78" s="297"/>
      <c r="AO78" s="117"/>
      <c r="AP78" s="114"/>
      <c r="AQ78" s="296"/>
      <c r="AR78" s="297"/>
      <c r="AS78" s="297"/>
      <c r="AT78" s="297"/>
      <c r="AU78" s="297"/>
      <c r="AV78" s="297"/>
      <c r="AW78" s="297"/>
      <c r="AX78" s="297"/>
      <c r="AY78" s="117"/>
      <c r="AZ78" s="114"/>
      <c r="BA78" s="297"/>
      <c r="BB78" s="297"/>
      <c r="BC78" s="297"/>
      <c r="BD78" s="297"/>
      <c r="BE78" s="297"/>
      <c r="BF78" s="297"/>
      <c r="BG78" s="297"/>
      <c r="BH78" s="297"/>
      <c r="BI78" s="117"/>
      <c r="BJ78" s="114"/>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row>
    <row r="79" spans="1:153" ht="21.75" customHeight="1">
      <c r="A79" s="113"/>
      <c r="B79" s="294"/>
      <c r="C79" s="76"/>
      <c r="D79" s="74"/>
      <c r="E79" s="77"/>
      <c r="F79" s="78"/>
      <c r="G79" s="79"/>
      <c r="H79" s="75" t="s">
        <v>6436</v>
      </c>
      <c r="I79" s="76"/>
      <c r="J79" s="74"/>
      <c r="K79" s="241"/>
      <c r="L79" s="74"/>
      <c r="M79" s="76"/>
      <c r="N79" s="73"/>
      <c r="O79" s="504"/>
      <c r="P79" s="505"/>
      <c r="Q79" s="505"/>
      <c r="R79" s="505"/>
      <c r="S79" s="505"/>
      <c r="T79" s="505"/>
      <c r="U79" s="505"/>
      <c r="V79" s="505"/>
      <c r="W79" s="505"/>
      <c r="X79" s="505"/>
      <c r="Y79" s="505"/>
      <c r="Z79" s="505"/>
      <c r="AA79" s="505"/>
      <c r="AB79" s="505"/>
      <c r="AC79" s="505"/>
      <c r="AD79" s="505"/>
      <c r="AE79" s="506"/>
      <c r="AF79" s="15"/>
      <c r="AG79" s="118"/>
      <c r="AH79" s="312"/>
      <c r="AI79" s="313"/>
      <c r="AJ79" s="313"/>
      <c r="AK79" s="313"/>
      <c r="AL79" s="313"/>
      <c r="AM79" s="313"/>
      <c r="AN79" s="314"/>
      <c r="AO79" s="120"/>
      <c r="AP79" s="115" t="s">
        <v>0</v>
      </c>
      <c r="AQ79" s="119"/>
      <c r="AR79" s="312"/>
      <c r="AS79" s="313"/>
      <c r="AT79" s="313"/>
      <c r="AU79" s="313"/>
      <c r="AV79" s="313"/>
      <c r="AW79" s="313"/>
      <c r="AX79" s="314"/>
      <c r="AY79" s="120"/>
      <c r="AZ79" s="115" t="s">
        <v>1</v>
      </c>
      <c r="BA79" s="119"/>
      <c r="BB79" s="312"/>
      <c r="BC79" s="313"/>
      <c r="BD79" s="313"/>
      <c r="BE79" s="313"/>
      <c r="BF79" s="313"/>
      <c r="BG79" s="313"/>
      <c r="BH79" s="314"/>
      <c r="BI79" s="122"/>
      <c r="BJ79" s="115" t="s">
        <v>2</v>
      </c>
      <c r="BK79" s="129"/>
      <c r="BL79" s="130" t="str">
        <f>IF(BM79&lt;&gt;"","●","")</f>
        <v/>
      </c>
      <c r="BM79" s="132" t="str">
        <f>IF(AND(OR(C79="",E79="",F79="",G79="",O79=""),OR(AH79&gt;0,AR79&gt;0,BB79&gt;0)),"「Ｋコード・Ｊコード番号等」、「診療行為名称」に未記入の欄がありますが、「レセプト件数」、「算定日数」、「算定回数」のいずれかが1以上となっています。正しい手術名情報・レセプト件数・算定日数・算定回数をご記入ください。",IF(AND(AND(C79&lt;&gt;"",E79&lt;&gt;"",F79&lt;&gt;"",G79&lt;&gt;""),OR(AH79&gt;0,AR79&gt;0,BB79&gt;0),COUNTIF(K!$A$1:$A$2257,ASC(C79&amp;E79&amp;F79&amp;G79&amp;IF(I79*1=0,"","-"&amp;I79*1)&amp;IF(K79*1=0,"",K79*1)&amp;IF(M79="","",M79)))=0),"「Ｋコード・Ｊコード番号等」が診療報酬点数表あるいは鹿診療報酬点数表に存在しないコードとなっています。正しいＫコード・Ｊコード番号等をご記入ください。なお、加算・輸血料は報告対象外となります。",IF(OR(AND(OR(AH79=0,AH79=""),OR(AR79&gt;0,BB79&gt;0)),AND(OR(AH79&gt;0,BB79&gt;0),OR(AR79=0,AR79="")),AND(OR(AH79&gt;0,AR79&gt;0),OR(BB79=0,BB79=""))),"「レセプト件数」、「算定日数」、「算定回数」のいずれかが「0」か「空白」となっていますが、それ以外が1以上となっています。正しい手術名情報・レセプト件数・算定日数・算定回数をご記入ください。",IF(OR(AH79&gt;AR79,AH79&gt;BB79),"「算定日数」あるいは「算定回数」が「レセプト件数」よりも小さくなっています。算定レセプトにおける算定日数・算定回数をご記入ください。",IF(AR79&gt;BB79,"「算定回数」が「算定日数」よりも小さくなっています。算定日数における算定回数をご記入ください。","")))))</f>
        <v/>
      </c>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72"/>
      <c r="CW79" s="72"/>
      <c r="CX79" s="72"/>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row>
    <row r="80" spans="1:153" ht="3" customHeight="1" thickBot="1">
      <c r="A80" s="113"/>
      <c r="B80" s="16"/>
      <c r="C80" s="17"/>
      <c r="D80" s="17"/>
      <c r="E80" s="17"/>
      <c r="F80" s="18"/>
      <c r="G80" s="17"/>
      <c r="H80" s="298"/>
      <c r="I80" s="17"/>
      <c r="J80" s="17"/>
      <c r="K80" s="17"/>
      <c r="L80" s="17"/>
      <c r="M80" s="17"/>
      <c r="N80" s="17"/>
      <c r="O80" s="17"/>
      <c r="P80" s="17"/>
      <c r="Q80" s="17"/>
      <c r="R80" s="17"/>
      <c r="S80" s="17"/>
      <c r="T80" s="17"/>
      <c r="U80" s="17"/>
      <c r="V80" s="17"/>
      <c r="W80" s="17"/>
      <c r="X80" s="17"/>
      <c r="Y80" s="17"/>
      <c r="Z80" s="17"/>
      <c r="AA80" s="17"/>
      <c r="AB80" s="17"/>
      <c r="AC80" s="17"/>
      <c r="AD80" s="17"/>
      <c r="AE80" s="17"/>
      <c r="AF80" s="19"/>
      <c r="AG80" s="299"/>
      <c r="AH80" s="298"/>
      <c r="AI80" s="298"/>
      <c r="AJ80" s="298"/>
      <c r="AK80" s="298"/>
      <c r="AL80" s="298"/>
      <c r="AM80" s="298"/>
      <c r="AN80" s="298"/>
      <c r="AO80" s="121"/>
      <c r="AP80" s="116"/>
      <c r="AQ80" s="299"/>
      <c r="AR80" s="298"/>
      <c r="AS80" s="298"/>
      <c r="AT80" s="298"/>
      <c r="AU80" s="298"/>
      <c r="AV80" s="298"/>
      <c r="AW80" s="298"/>
      <c r="AX80" s="298"/>
      <c r="AY80" s="121"/>
      <c r="AZ80" s="116"/>
      <c r="BA80" s="298"/>
      <c r="BB80" s="298"/>
      <c r="BC80" s="298"/>
      <c r="BD80" s="298"/>
      <c r="BE80" s="298"/>
      <c r="BF80" s="298"/>
      <c r="BG80" s="298"/>
      <c r="BH80" s="298"/>
      <c r="BI80" s="121"/>
      <c r="BJ80" s="116"/>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row>
    <row r="81" spans="1:153" ht="9.75" customHeight="1">
      <c r="A81" s="113"/>
      <c r="B81" s="24"/>
      <c r="C81" s="14" t="s">
        <v>6435</v>
      </c>
      <c r="D81" s="25"/>
      <c r="E81" s="25"/>
      <c r="F81" s="14" t="s">
        <v>143</v>
      </c>
      <c r="G81" s="14"/>
      <c r="H81" s="14"/>
      <c r="I81" s="14" t="s">
        <v>144</v>
      </c>
      <c r="J81" s="14"/>
      <c r="K81" s="14" t="s">
        <v>145</v>
      </c>
      <c r="L81" s="14"/>
      <c r="M81" s="14" t="s">
        <v>197</v>
      </c>
      <c r="N81" s="14"/>
      <c r="O81" s="25"/>
      <c r="P81" s="14" t="s">
        <v>146</v>
      </c>
      <c r="Q81" s="14"/>
      <c r="R81" s="14"/>
      <c r="S81" s="14"/>
      <c r="T81" s="14"/>
      <c r="U81" s="14"/>
      <c r="V81" s="14"/>
      <c r="W81" s="14"/>
      <c r="X81" s="14"/>
      <c r="Y81" s="14"/>
      <c r="Z81" s="14"/>
      <c r="AA81" s="14"/>
      <c r="AB81" s="14"/>
      <c r="AC81" s="14"/>
      <c r="AD81" s="25"/>
      <c r="AE81" s="25"/>
      <c r="AF81" s="26"/>
      <c r="AG81" s="296"/>
      <c r="AH81" s="297"/>
      <c r="AI81" s="297"/>
      <c r="AJ81" s="297"/>
      <c r="AK81" s="297"/>
      <c r="AL81" s="297"/>
      <c r="AM81" s="297"/>
      <c r="AN81" s="297"/>
      <c r="AO81" s="117"/>
      <c r="AP81" s="114"/>
      <c r="AQ81" s="296"/>
      <c r="AR81" s="297"/>
      <c r="AS81" s="297"/>
      <c r="AT81" s="297"/>
      <c r="AU81" s="297"/>
      <c r="AV81" s="297"/>
      <c r="AW81" s="297"/>
      <c r="AX81" s="297"/>
      <c r="AY81" s="117"/>
      <c r="AZ81" s="114"/>
      <c r="BA81" s="297"/>
      <c r="BB81" s="297"/>
      <c r="BC81" s="297"/>
      <c r="BD81" s="297"/>
      <c r="BE81" s="297"/>
      <c r="BF81" s="297"/>
      <c r="BG81" s="297"/>
      <c r="BH81" s="297"/>
      <c r="BI81" s="117"/>
      <c r="BJ81" s="114"/>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row>
    <row r="82" spans="1:153" ht="21.75" customHeight="1">
      <c r="A82" s="113"/>
      <c r="B82" s="294"/>
      <c r="C82" s="76"/>
      <c r="D82" s="74"/>
      <c r="E82" s="77"/>
      <c r="F82" s="78"/>
      <c r="G82" s="79"/>
      <c r="H82" s="75" t="s">
        <v>6436</v>
      </c>
      <c r="I82" s="76"/>
      <c r="J82" s="74"/>
      <c r="K82" s="241"/>
      <c r="L82" s="74"/>
      <c r="M82" s="76"/>
      <c r="N82" s="73"/>
      <c r="O82" s="504"/>
      <c r="P82" s="505"/>
      <c r="Q82" s="505"/>
      <c r="R82" s="505"/>
      <c r="S82" s="505"/>
      <c r="T82" s="505"/>
      <c r="U82" s="505"/>
      <c r="V82" s="505"/>
      <c r="W82" s="505"/>
      <c r="X82" s="505"/>
      <c r="Y82" s="505"/>
      <c r="Z82" s="505"/>
      <c r="AA82" s="505"/>
      <c r="AB82" s="505"/>
      <c r="AC82" s="505"/>
      <c r="AD82" s="505"/>
      <c r="AE82" s="506"/>
      <c r="AF82" s="15"/>
      <c r="AG82" s="118"/>
      <c r="AH82" s="312"/>
      <c r="AI82" s="313"/>
      <c r="AJ82" s="313"/>
      <c r="AK82" s="313"/>
      <c r="AL82" s="313"/>
      <c r="AM82" s="313"/>
      <c r="AN82" s="314"/>
      <c r="AO82" s="120"/>
      <c r="AP82" s="115" t="s">
        <v>0</v>
      </c>
      <c r="AQ82" s="119"/>
      <c r="AR82" s="312"/>
      <c r="AS82" s="313"/>
      <c r="AT82" s="313"/>
      <c r="AU82" s="313"/>
      <c r="AV82" s="313"/>
      <c r="AW82" s="313"/>
      <c r="AX82" s="314"/>
      <c r="AY82" s="120"/>
      <c r="AZ82" s="115" t="s">
        <v>1</v>
      </c>
      <c r="BA82" s="119"/>
      <c r="BB82" s="312"/>
      <c r="BC82" s="313"/>
      <c r="BD82" s="313"/>
      <c r="BE82" s="313"/>
      <c r="BF82" s="313"/>
      <c r="BG82" s="313"/>
      <c r="BH82" s="314"/>
      <c r="BI82" s="122"/>
      <c r="BJ82" s="115" t="s">
        <v>2</v>
      </c>
      <c r="BK82" s="129"/>
      <c r="BL82" s="130" t="str">
        <f>IF(BM82&lt;&gt;"","●","")</f>
        <v/>
      </c>
      <c r="BM82" s="132" t="str">
        <f>IF(AND(OR(C82="",E82="",F82="",G82="",O82=""),OR(AH82&gt;0,AR82&gt;0,BB82&gt;0)),"「Ｋコード・Ｊコード番号等」、「診療行為名称」に未記入の欄がありますが、「レセプト件数」、「算定日数」、「算定回数」のいずれかが1以上となっています。正しい手術名情報・レセプト件数・算定日数・算定回数をご記入ください。",IF(AND(AND(C82&lt;&gt;"",E82&lt;&gt;"",F82&lt;&gt;"",G82&lt;&gt;""),OR(AH82&gt;0,AR82&gt;0,BB82&gt;0),COUNTIF(K!$A$1:$A$2257,ASC(C82&amp;E82&amp;F82&amp;G82&amp;IF(I82*1=0,"","-"&amp;I82*1)&amp;IF(K82*1=0,"",K82*1)&amp;IF(M82="","",M82)))=0),"「Ｋコード・Ｊコード番号等」が診療報酬点数表あるいは鹿診療報酬点数表に存在しないコードとなっています。正しいＫコード・Ｊコード番号等をご記入ください。なお、加算・輸血料は報告対象外となります。",IF(OR(AND(OR(AH82=0,AH82=""),OR(AR82&gt;0,BB82&gt;0)),AND(OR(AH82&gt;0,BB82&gt;0),OR(AR82=0,AR82="")),AND(OR(AH82&gt;0,AR82&gt;0),OR(BB82=0,BB82=""))),"「レセプト件数」、「算定日数」、「算定回数」のいずれかが「0」か「空白」となっていますが、それ以外が1以上となっています。正しい手術名情報・レセプト件数・算定日数・算定回数をご記入ください。",IF(OR(AH82&gt;AR82,AH82&gt;BB82),"「算定日数」あるいは「算定回数」が「レセプト件数」よりも小さくなっています。算定レセプトにおける算定日数・算定回数をご記入ください。",IF(AR82&gt;BB82,"「算定回数」が「算定日数」よりも小さくなっています。算定日数における算定回数をご記入ください。","")))))</f>
        <v/>
      </c>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72"/>
      <c r="CW82" s="72"/>
      <c r="CX82" s="72"/>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row>
    <row r="83" spans="1:153" ht="3" customHeight="1" thickBot="1">
      <c r="A83" s="113"/>
      <c r="B83" s="16"/>
      <c r="C83" s="17"/>
      <c r="D83" s="17"/>
      <c r="E83" s="17"/>
      <c r="F83" s="18"/>
      <c r="G83" s="17"/>
      <c r="H83" s="298"/>
      <c r="I83" s="17"/>
      <c r="J83" s="17"/>
      <c r="K83" s="17"/>
      <c r="L83" s="17"/>
      <c r="M83" s="17"/>
      <c r="N83" s="17"/>
      <c r="O83" s="17"/>
      <c r="P83" s="17"/>
      <c r="Q83" s="17"/>
      <c r="R83" s="17"/>
      <c r="S83" s="17"/>
      <c r="T83" s="17"/>
      <c r="U83" s="17"/>
      <c r="V83" s="17"/>
      <c r="W83" s="17"/>
      <c r="X83" s="17"/>
      <c r="Y83" s="17"/>
      <c r="Z83" s="17"/>
      <c r="AA83" s="17"/>
      <c r="AB83" s="17"/>
      <c r="AC83" s="17"/>
      <c r="AD83" s="17"/>
      <c r="AE83" s="17"/>
      <c r="AF83" s="19"/>
      <c r="AG83" s="299"/>
      <c r="AH83" s="298"/>
      <c r="AI83" s="298"/>
      <c r="AJ83" s="298"/>
      <c r="AK83" s="298"/>
      <c r="AL83" s="298"/>
      <c r="AM83" s="298"/>
      <c r="AN83" s="298"/>
      <c r="AO83" s="121"/>
      <c r="AP83" s="116"/>
      <c r="AQ83" s="299"/>
      <c r="AR83" s="298"/>
      <c r="AS83" s="298"/>
      <c r="AT83" s="298"/>
      <c r="AU83" s="298"/>
      <c r="AV83" s="298"/>
      <c r="AW83" s="298"/>
      <c r="AX83" s="298"/>
      <c r="AY83" s="121"/>
      <c r="AZ83" s="116"/>
      <c r="BA83" s="298"/>
      <c r="BB83" s="298"/>
      <c r="BC83" s="298"/>
      <c r="BD83" s="298"/>
      <c r="BE83" s="298"/>
      <c r="BF83" s="298"/>
      <c r="BG83" s="298"/>
      <c r="BH83" s="298"/>
      <c r="BI83" s="121"/>
      <c r="BJ83" s="116"/>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row>
    <row r="84" spans="1:153" ht="9.75" customHeight="1">
      <c r="A84" s="113"/>
      <c r="B84" s="24"/>
      <c r="C84" s="14" t="s">
        <v>6435</v>
      </c>
      <c r="D84" s="25"/>
      <c r="E84" s="25"/>
      <c r="F84" s="14" t="s">
        <v>143</v>
      </c>
      <c r="G84" s="14"/>
      <c r="H84" s="14"/>
      <c r="I84" s="14" t="s">
        <v>144</v>
      </c>
      <c r="J84" s="14"/>
      <c r="K84" s="14" t="s">
        <v>145</v>
      </c>
      <c r="L84" s="14"/>
      <c r="M84" s="14" t="s">
        <v>197</v>
      </c>
      <c r="N84" s="14"/>
      <c r="O84" s="25"/>
      <c r="P84" s="14" t="s">
        <v>146</v>
      </c>
      <c r="Q84" s="14"/>
      <c r="R84" s="14"/>
      <c r="S84" s="14"/>
      <c r="T84" s="14"/>
      <c r="U84" s="14"/>
      <c r="V84" s="14"/>
      <c r="W84" s="14"/>
      <c r="X84" s="14"/>
      <c r="Y84" s="14"/>
      <c r="Z84" s="14"/>
      <c r="AA84" s="14"/>
      <c r="AB84" s="14"/>
      <c r="AC84" s="14"/>
      <c r="AD84" s="25"/>
      <c r="AE84" s="25"/>
      <c r="AF84" s="26"/>
      <c r="AG84" s="296"/>
      <c r="AH84" s="297"/>
      <c r="AI84" s="297"/>
      <c r="AJ84" s="297"/>
      <c r="AK84" s="297"/>
      <c r="AL84" s="297"/>
      <c r="AM84" s="297"/>
      <c r="AN84" s="297"/>
      <c r="AO84" s="117"/>
      <c r="AP84" s="114"/>
      <c r="AQ84" s="296"/>
      <c r="AR84" s="297"/>
      <c r="AS84" s="297"/>
      <c r="AT84" s="297"/>
      <c r="AU84" s="297"/>
      <c r="AV84" s="297"/>
      <c r="AW84" s="297"/>
      <c r="AX84" s="297"/>
      <c r="AY84" s="117"/>
      <c r="AZ84" s="114"/>
      <c r="BA84" s="297"/>
      <c r="BB84" s="297"/>
      <c r="BC84" s="297"/>
      <c r="BD84" s="297"/>
      <c r="BE84" s="297"/>
      <c r="BF84" s="297"/>
      <c r="BG84" s="297"/>
      <c r="BH84" s="297"/>
      <c r="BI84" s="117"/>
      <c r="BJ84" s="114"/>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row>
    <row r="85" spans="1:153" ht="21.75" customHeight="1">
      <c r="A85" s="113"/>
      <c r="B85" s="294"/>
      <c r="C85" s="76"/>
      <c r="D85" s="74"/>
      <c r="E85" s="77"/>
      <c r="F85" s="78"/>
      <c r="G85" s="79"/>
      <c r="H85" s="75" t="s">
        <v>6436</v>
      </c>
      <c r="I85" s="76"/>
      <c r="J85" s="74"/>
      <c r="K85" s="241"/>
      <c r="L85" s="74"/>
      <c r="M85" s="76"/>
      <c r="N85" s="73"/>
      <c r="O85" s="504"/>
      <c r="P85" s="505"/>
      <c r="Q85" s="505"/>
      <c r="R85" s="505"/>
      <c r="S85" s="505"/>
      <c r="T85" s="505"/>
      <c r="U85" s="505"/>
      <c r="V85" s="505"/>
      <c r="W85" s="505"/>
      <c r="X85" s="505"/>
      <c r="Y85" s="505"/>
      <c r="Z85" s="505"/>
      <c r="AA85" s="505"/>
      <c r="AB85" s="505"/>
      <c r="AC85" s="505"/>
      <c r="AD85" s="505"/>
      <c r="AE85" s="506"/>
      <c r="AF85" s="15"/>
      <c r="AG85" s="118"/>
      <c r="AH85" s="312"/>
      <c r="AI85" s="313"/>
      <c r="AJ85" s="313"/>
      <c r="AK85" s="313"/>
      <c r="AL85" s="313"/>
      <c r="AM85" s="313"/>
      <c r="AN85" s="314"/>
      <c r="AO85" s="120"/>
      <c r="AP85" s="115" t="s">
        <v>0</v>
      </c>
      <c r="AQ85" s="119"/>
      <c r="AR85" s="312"/>
      <c r="AS85" s="313"/>
      <c r="AT85" s="313"/>
      <c r="AU85" s="313"/>
      <c r="AV85" s="313"/>
      <c r="AW85" s="313"/>
      <c r="AX85" s="314"/>
      <c r="AY85" s="120"/>
      <c r="AZ85" s="115" t="s">
        <v>1</v>
      </c>
      <c r="BA85" s="119"/>
      <c r="BB85" s="312"/>
      <c r="BC85" s="313"/>
      <c r="BD85" s="313"/>
      <c r="BE85" s="313"/>
      <c r="BF85" s="313"/>
      <c r="BG85" s="313"/>
      <c r="BH85" s="314"/>
      <c r="BI85" s="122"/>
      <c r="BJ85" s="115" t="s">
        <v>2</v>
      </c>
      <c r="BK85" s="129"/>
      <c r="BL85" s="130" t="str">
        <f>IF(BM85&lt;&gt;"","●","")</f>
        <v/>
      </c>
      <c r="BM85" s="132" t="str">
        <f>IF(AND(OR(C85="",E85="",F85="",G85="",O85=""),OR(AH85&gt;0,AR85&gt;0,BB85&gt;0)),"「Ｋコード・Ｊコード番号等」、「診療行為名称」に未記入の欄がありますが、「レセプト件数」、「算定日数」、「算定回数」のいずれかが1以上となっています。正しい手術名情報・レセプト件数・算定日数・算定回数をご記入ください。",IF(AND(AND(C85&lt;&gt;"",E85&lt;&gt;"",F85&lt;&gt;"",G85&lt;&gt;""),OR(AH85&gt;0,AR85&gt;0,BB85&gt;0),COUNTIF(K!$A$1:$A$2257,ASC(C85&amp;E85&amp;F85&amp;G85&amp;IF(I85*1=0,"","-"&amp;I85*1)&amp;IF(K85*1=0,"",K85*1)&amp;IF(M85="","",M85)))=0),"「Ｋコード・Ｊコード番号等」が診療報酬点数表あるいは鹿診療報酬点数表に存在しないコードとなっています。正しいＫコード・Ｊコード番号等をご記入ください。なお、加算・輸血料は報告対象外となります。",IF(OR(AND(OR(AH85=0,AH85=""),OR(AR85&gt;0,BB85&gt;0)),AND(OR(AH85&gt;0,BB85&gt;0),OR(AR85=0,AR85="")),AND(OR(AH85&gt;0,AR85&gt;0),OR(BB85=0,BB85=""))),"「レセプト件数」、「算定日数」、「算定回数」のいずれかが「0」か「空白」となっていますが、それ以外が1以上となっています。正しい手術名情報・レセプト件数・算定日数・算定回数をご記入ください。",IF(OR(AH85&gt;AR85,AH85&gt;BB85),"「算定日数」あるいは「算定回数」が「レセプト件数」よりも小さくなっています。算定レセプトにおける算定日数・算定回数をご記入ください。",IF(AR85&gt;BB85,"「算定回数」が「算定日数」よりも小さくなっています。算定日数における算定回数をご記入ください。","")))))</f>
        <v/>
      </c>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72"/>
      <c r="CW85" s="72"/>
      <c r="CX85" s="72"/>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row>
    <row r="86" spans="1:153" ht="3" customHeight="1" thickBot="1">
      <c r="A86" s="113"/>
      <c r="B86" s="16"/>
      <c r="C86" s="17"/>
      <c r="D86" s="17"/>
      <c r="E86" s="17"/>
      <c r="F86" s="18"/>
      <c r="G86" s="17"/>
      <c r="H86" s="298"/>
      <c r="I86" s="17"/>
      <c r="J86" s="17"/>
      <c r="K86" s="17"/>
      <c r="L86" s="17"/>
      <c r="M86" s="17"/>
      <c r="N86" s="17"/>
      <c r="O86" s="17"/>
      <c r="P86" s="17"/>
      <c r="Q86" s="17"/>
      <c r="R86" s="17"/>
      <c r="S86" s="17"/>
      <c r="T86" s="17"/>
      <c r="U86" s="17"/>
      <c r="V86" s="17"/>
      <c r="W86" s="17"/>
      <c r="X86" s="17"/>
      <c r="Y86" s="17"/>
      <c r="Z86" s="17"/>
      <c r="AA86" s="17"/>
      <c r="AB86" s="17"/>
      <c r="AC86" s="17"/>
      <c r="AD86" s="17"/>
      <c r="AE86" s="17"/>
      <c r="AF86" s="19"/>
      <c r="AG86" s="299"/>
      <c r="AH86" s="298"/>
      <c r="AI86" s="298"/>
      <c r="AJ86" s="298"/>
      <c r="AK86" s="298"/>
      <c r="AL86" s="298"/>
      <c r="AM86" s="298"/>
      <c r="AN86" s="298"/>
      <c r="AO86" s="121"/>
      <c r="AP86" s="116"/>
      <c r="AQ86" s="299"/>
      <c r="AR86" s="298"/>
      <c r="AS86" s="298"/>
      <c r="AT86" s="298"/>
      <c r="AU86" s="298"/>
      <c r="AV86" s="298"/>
      <c r="AW86" s="298"/>
      <c r="AX86" s="298"/>
      <c r="AY86" s="121"/>
      <c r="AZ86" s="116"/>
      <c r="BA86" s="298"/>
      <c r="BB86" s="298"/>
      <c r="BC86" s="298"/>
      <c r="BD86" s="298"/>
      <c r="BE86" s="298"/>
      <c r="BF86" s="298"/>
      <c r="BG86" s="298"/>
      <c r="BH86" s="298"/>
      <c r="BI86" s="121"/>
      <c r="BJ86" s="116"/>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row>
    <row r="87" spans="1:153" ht="9.75" customHeight="1">
      <c r="A87" s="113"/>
      <c r="B87" s="24"/>
      <c r="C87" s="14" t="s">
        <v>6435</v>
      </c>
      <c r="D87" s="25"/>
      <c r="E87" s="25"/>
      <c r="F87" s="14" t="s">
        <v>143</v>
      </c>
      <c r="G87" s="14"/>
      <c r="H87" s="14"/>
      <c r="I87" s="14" t="s">
        <v>144</v>
      </c>
      <c r="J87" s="14"/>
      <c r="K87" s="14" t="s">
        <v>145</v>
      </c>
      <c r="L87" s="14"/>
      <c r="M87" s="14" t="s">
        <v>197</v>
      </c>
      <c r="N87" s="14"/>
      <c r="O87" s="25"/>
      <c r="P87" s="14" t="s">
        <v>146</v>
      </c>
      <c r="Q87" s="14"/>
      <c r="R87" s="14"/>
      <c r="S87" s="14"/>
      <c r="T87" s="14"/>
      <c r="U87" s="14"/>
      <c r="V87" s="14"/>
      <c r="W87" s="14"/>
      <c r="X87" s="14"/>
      <c r="Y87" s="14"/>
      <c r="Z87" s="14"/>
      <c r="AA87" s="14"/>
      <c r="AB87" s="14"/>
      <c r="AC87" s="14"/>
      <c r="AD87" s="25"/>
      <c r="AE87" s="25"/>
      <c r="AF87" s="26"/>
      <c r="AG87" s="296"/>
      <c r="AH87" s="297"/>
      <c r="AI87" s="297"/>
      <c r="AJ87" s="297"/>
      <c r="AK87" s="297"/>
      <c r="AL87" s="297"/>
      <c r="AM87" s="297"/>
      <c r="AN87" s="297"/>
      <c r="AO87" s="117"/>
      <c r="AP87" s="114"/>
      <c r="AQ87" s="296"/>
      <c r="AR87" s="297"/>
      <c r="AS87" s="297"/>
      <c r="AT87" s="297"/>
      <c r="AU87" s="297"/>
      <c r="AV87" s="297"/>
      <c r="AW87" s="297"/>
      <c r="AX87" s="297"/>
      <c r="AY87" s="117"/>
      <c r="AZ87" s="114"/>
      <c r="BA87" s="297"/>
      <c r="BB87" s="297"/>
      <c r="BC87" s="297"/>
      <c r="BD87" s="297"/>
      <c r="BE87" s="297"/>
      <c r="BF87" s="297"/>
      <c r="BG87" s="297"/>
      <c r="BH87" s="297"/>
      <c r="BI87" s="117"/>
      <c r="BJ87" s="114"/>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row>
    <row r="88" spans="1:153" ht="21.75" customHeight="1">
      <c r="A88" s="113"/>
      <c r="B88" s="294"/>
      <c r="C88" s="76"/>
      <c r="D88" s="74"/>
      <c r="E88" s="77"/>
      <c r="F88" s="78"/>
      <c r="G88" s="79"/>
      <c r="H88" s="75" t="s">
        <v>6436</v>
      </c>
      <c r="I88" s="76"/>
      <c r="J88" s="74"/>
      <c r="K88" s="241"/>
      <c r="L88" s="74"/>
      <c r="M88" s="76"/>
      <c r="N88" s="73"/>
      <c r="O88" s="504"/>
      <c r="P88" s="505"/>
      <c r="Q88" s="505"/>
      <c r="R88" s="505"/>
      <c r="S88" s="505"/>
      <c r="T88" s="505"/>
      <c r="U88" s="505"/>
      <c r="V88" s="505"/>
      <c r="W88" s="505"/>
      <c r="X88" s="505"/>
      <c r="Y88" s="505"/>
      <c r="Z88" s="505"/>
      <c r="AA88" s="505"/>
      <c r="AB88" s="505"/>
      <c r="AC88" s="505"/>
      <c r="AD88" s="505"/>
      <c r="AE88" s="506"/>
      <c r="AF88" s="15"/>
      <c r="AG88" s="118"/>
      <c r="AH88" s="312"/>
      <c r="AI88" s="313"/>
      <c r="AJ88" s="313"/>
      <c r="AK88" s="313"/>
      <c r="AL88" s="313"/>
      <c r="AM88" s="313"/>
      <c r="AN88" s="314"/>
      <c r="AO88" s="120"/>
      <c r="AP88" s="115" t="s">
        <v>0</v>
      </c>
      <c r="AQ88" s="119"/>
      <c r="AR88" s="312"/>
      <c r="AS88" s="313"/>
      <c r="AT88" s="313"/>
      <c r="AU88" s="313"/>
      <c r="AV88" s="313"/>
      <c r="AW88" s="313"/>
      <c r="AX88" s="314"/>
      <c r="AY88" s="120"/>
      <c r="AZ88" s="115" t="s">
        <v>1</v>
      </c>
      <c r="BA88" s="119"/>
      <c r="BB88" s="312"/>
      <c r="BC88" s="313"/>
      <c r="BD88" s="313"/>
      <c r="BE88" s="313"/>
      <c r="BF88" s="313"/>
      <c r="BG88" s="313"/>
      <c r="BH88" s="314"/>
      <c r="BI88" s="122"/>
      <c r="BJ88" s="115" t="s">
        <v>2</v>
      </c>
      <c r="BK88" s="129"/>
      <c r="BL88" s="130" t="str">
        <f>IF(BM88&lt;&gt;"","●","")</f>
        <v/>
      </c>
      <c r="BM88" s="132" t="str">
        <f>IF(AND(OR(C88="",E88="",F88="",G88="",O88=""),OR(AH88&gt;0,AR88&gt;0,BB88&gt;0)),"「Ｋコード・Ｊコード番号等」、「診療行為名称」に未記入の欄がありますが、「レセプト件数」、「算定日数」、「算定回数」のいずれかが1以上となっています。正しい手術名情報・レセプト件数・算定日数・算定回数をご記入ください。",IF(AND(AND(C88&lt;&gt;"",E88&lt;&gt;"",F88&lt;&gt;"",G88&lt;&gt;""),OR(AH88&gt;0,AR88&gt;0,BB88&gt;0),COUNTIF(K!$A$1:$A$2257,ASC(C88&amp;E88&amp;F88&amp;G88&amp;IF(I88*1=0,"","-"&amp;I88*1)&amp;IF(K88*1=0,"",K88*1)&amp;IF(M88="","",M88)))=0),"「Ｋコード・Ｊコード番号等」が診療報酬点数表あるいは鹿診療報酬点数表に存在しないコードとなっています。正しいＫコード・Ｊコード番号等をご記入ください。なお、加算・輸血料は報告対象外となります。",IF(OR(AND(OR(AH88=0,AH88=""),OR(AR88&gt;0,BB88&gt;0)),AND(OR(AH88&gt;0,BB88&gt;0),OR(AR88=0,AR88="")),AND(OR(AH88&gt;0,AR88&gt;0),OR(BB88=0,BB88=""))),"「レセプト件数」、「算定日数」、「算定回数」のいずれかが「0」か「空白」となっていますが、それ以外が1以上となっています。正しい手術名情報・レセプト件数・算定日数・算定回数をご記入ください。",IF(OR(AH88&gt;AR88,AH88&gt;BB88),"「算定日数」あるいは「算定回数」が「レセプト件数」よりも小さくなっています。算定レセプトにおける算定日数・算定回数をご記入ください。",IF(AR88&gt;BB88,"「算定回数」が「算定日数」よりも小さくなっています。算定日数における算定回数をご記入ください。","")))))</f>
        <v/>
      </c>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72"/>
      <c r="CW88" s="72"/>
      <c r="CX88" s="72"/>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row>
    <row r="89" spans="1:153" ht="3" customHeight="1" thickBot="1">
      <c r="A89" s="113"/>
      <c r="B89" s="16"/>
      <c r="C89" s="17"/>
      <c r="D89" s="17"/>
      <c r="E89" s="17"/>
      <c r="F89" s="18"/>
      <c r="G89" s="17"/>
      <c r="H89" s="298"/>
      <c r="I89" s="17"/>
      <c r="J89" s="17"/>
      <c r="K89" s="17"/>
      <c r="L89" s="17"/>
      <c r="M89" s="17"/>
      <c r="N89" s="17"/>
      <c r="O89" s="17"/>
      <c r="P89" s="17"/>
      <c r="Q89" s="17"/>
      <c r="R89" s="17"/>
      <c r="S89" s="17"/>
      <c r="T89" s="17"/>
      <c r="U89" s="17"/>
      <c r="V89" s="17"/>
      <c r="W89" s="17"/>
      <c r="X89" s="17"/>
      <c r="Y89" s="17"/>
      <c r="Z89" s="17"/>
      <c r="AA89" s="17"/>
      <c r="AB89" s="17"/>
      <c r="AC89" s="17"/>
      <c r="AD89" s="17"/>
      <c r="AE89" s="17"/>
      <c r="AF89" s="19"/>
      <c r="AG89" s="299"/>
      <c r="AH89" s="298"/>
      <c r="AI89" s="298"/>
      <c r="AJ89" s="298"/>
      <c r="AK89" s="298"/>
      <c r="AL89" s="298"/>
      <c r="AM89" s="298"/>
      <c r="AN89" s="298"/>
      <c r="AO89" s="121"/>
      <c r="AP89" s="116"/>
      <c r="AQ89" s="299"/>
      <c r="AR89" s="298"/>
      <c r="AS89" s="298"/>
      <c r="AT89" s="298"/>
      <c r="AU89" s="298"/>
      <c r="AV89" s="298"/>
      <c r="AW89" s="298"/>
      <c r="AX89" s="298"/>
      <c r="AY89" s="121"/>
      <c r="AZ89" s="116"/>
      <c r="BA89" s="298"/>
      <c r="BB89" s="298"/>
      <c r="BC89" s="298"/>
      <c r="BD89" s="298"/>
      <c r="BE89" s="298"/>
      <c r="BF89" s="298"/>
      <c r="BG89" s="298"/>
      <c r="BH89" s="298"/>
      <c r="BI89" s="121"/>
      <c r="BJ89" s="116"/>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row>
    <row r="90" spans="1:153" ht="9.75" customHeight="1">
      <c r="A90" s="113"/>
      <c r="B90" s="24"/>
      <c r="C90" s="14" t="s">
        <v>6435</v>
      </c>
      <c r="D90" s="25"/>
      <c r="E90" s="25"/>
      <c r="F90" s="14" t="s">
        <v>143</v>
      </c>
      <c r="G90" s="14"/>
      <c r="H90" s="14"/>
      <c r="I90" s="14" t="s">
        <v>144</v>
      </c>
      <c r="J90" s="14"/>
      <c r="K90" s="14" t="s">
        <v>145</v>
      </c>
      <c r="L90" s="14"/>
      <c r="M90" s="14" t="s">
        <v>197</v>
      </c>
      <c r="N90" s="14"/>
      <c r="O90" s="25"/>
      <c r="P90" s="14" t="s">
        <v>146</v>
      </c>
      <c r="Q90" s="14"/>
      <c r="R90" s="14"/>
      <c r="S90" s="14"/>
      <c r="T90" s="14"/>
      <c r="U90" s="14"/>
      <c r="V90" s="14"/>
      <c r="W90" s="14"/>
      <c r="X90" s="14"/>
      <c r="Y90" s="14"/>
      <c r="Z90" s="14"/>
      <c r="AA90" s="14"/>
      <c r="AB90" s="14"/>
      <c r="AC90" s="14"/>
      <c r="AD90" s="25"/>
      <c r="AE90" s="25"/>
      <c r="AF90" s="26"/>
      <c r="AG90" s="296"/>
      <c r="AH90" s="297"/>
      <c r="AI90" s="297"/>
      <c r="AJ90" s="297"/>
      <c r="AK90" s="297"/>
      <c r="AL90" s="297"/>
      <c r="AM90" s="297"/>
      <c r="AN90" s="297"/>
      <c r="AO90" s="117"/>
      <c r="AP90" s="114"/>
      <c r="AQ90" s="296"/>
      <c r="AR90" s="297"/>
      <c r="AS90" s="297"/>
      <c r="AT90" s="297"/>
      <c r="AU90" s="297"/>
      <c r="AV90" s="297"/>
      <c r="AW90" s="297"/>
      <c r="AX90" s="297"/>
      <c r="AY90" s="117"/>
      <c r="AZ90" s="114"/>
      <c r="BA90" s="297"/>
      <c r="BB90" s="297"/>
      <c r="BC90" s="297"/>
      <c r="BD90" s="297"/>
      <c r="BE90" s="297"/>
      <c r="BF90" s="297"/>
      <c r="BG90" s="297"/>
      <c r="BH90" s="297"/>
      <c r="BI90" s="117"/>
      <c r="BJ90" s="114"/>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row>
    <row r="91" spans="1:153" ht="21.75" customHeight="1">
      <c r="A91" s="113"/>
      <c r="B91" s="294"/>
      <c r="C91" s="76"/>
      <c r="D91" s="74"/>
      <c r="E91" s="77"/>
      <c r="F91" s="78"/>
      <c r="G91" s="79"/>
      <c r="H91" s="75" t="s">
        <v>6436</v>
      </c>
      <c r="I91" s="76"/>
      <c r="J91" s="74"/>
      <c r="K91" s="241"/>
      <c r="L91" s="74"/>
      <c r="M91" s="76"/>
      <c r="N91" s="73"/>
      <c r="O91" s="504"/>
      <c r="P91" s="505"/>
      <c r="Q91" s="505"/>
      <c r="R91" s="505"/>
      <c r="S91" s="505"/>
      <c r="T91" s="505"/>
      <c r="U91" s="505"/>
      <c r="V91" s="505"/>
      <c r="W91" s="505"/>
      <c r="X91" s="505"/>
      <c r="Y91" s="505"/>
      <c r="Z91" s="505"/>
      <c r="AA91" s="505"/>
      <c r="AB91" s="505"/>
      <c r="AC91" s="505"/>
      <c r="AD91" s="505"/>
      <c r="AE91" s="506"/>
      <c r="AF91" s="15"/>
      <c r="AG91" s="118"/>
      <c r="AH91" s="312"/>
      <c r="AI91" s="313"/>
      <c r="AJ91" s="313"/>
      <c r="AK91" s="313"/>
      <c r="AL91" s="313"/>
      <c r="AM91" s="313"/>
      <c r="AN91" s="314"/>
      <c r="AO91" s="120"/>
      <c r="AP91" s="115" t="s">
        <v>0</v>
      </c>
      <c r="AQ91" s="119"/>
      <c r="AR91" s="312"/>
      <c r="AS91" s="313"/>
      <c r="AT91" s="313"/>
      <c r="AU91" s="313"/>
      <c r="AV91" s="313"/>
      <c r="AW91" s="313"/>
      <c r="AX91" s="314"/>
      <c r="AY91" s="120"/>
      <c r="AZ91" s="115" t="s">
        <v>1</v>
      </c>
      <c r="BA91" s="119"/>
      <c r="BB91" s="312"/>
      <c r="BC91" s="313"/>
      <c r="BD91" s="313"/>
      <c r="BE91" s="313"/>
      <c r="BF91" s="313"/>
      <c r="BG91" s="313"/>
      <c r="BH91" s="314"/>
      <c r="BI91" s="122"/>
      <c r="BJ91" s="115" t="s">
        <v>2</v>
      </c>
      <c r="BK91" s="129"/>
      <c r="BL91" s="130" t="str">
        <f>IF(BM91&lt;&gt;"","●","")</f>
        <v/>
      </c>
      <c r="BM91" s="132" t="str">
        <f>IF(AND(OR(C91="",E91="",F91="",G91="",O91=""),OR(AH91&gt;0,AR91&gt;0,BB91&gt;0)),"「Ｋコード・Ｊコード番号等」、「診療行為名称」に未記入の欄がありますが、「レセプト件数」、「算定日数」、「算定回数」のいずれかが1以上となっています。正しい手術名情報・レセプト件数・算定日数・算定回数をご記入ください。",IF(AND(AND(C91&lt;&gt;"",E91&lt;&gt;"",F91&lt;&gt;"",G91&lt;&gt;""),OR(AH91&gt;0,AR91&gt;0,BB91&gt;0),COUNTIF(K!$A$1:$A$2257,ASC(C91&amp;E91&amp;F91&amp;G91&amp;IF(I91*1=0,"","-"&amp;I91*1)&amp;IF(K91*1=0,"",K91*1)&amp;IF(M91="","",M91)))=0),"「Ｋコード・Ｊコード番号等」が診療報酬点数表あるいは鹿診療報酬点数表に存在しないコードとなっています。正しいＫコード・Ｊコード番号等をご記入ください。なお、加算・輸血料は報告対象外となります。",IF(OR(AND(OR(AH91=0,AH91=""),OR(AR91&gt;0,BB91&gt;0)),AND(OR(AH91&gt;0,BB91&gt;0),OR(AR91=0,AR91="")),AND(OR(AH91&gt;0,AR91&gt;0),OR(BB91=0,BB91=""))),"「レセプト件数」、「算定日数」、「算定回数」のいずれかが「0」か「空白」となっていますが、それ以外が1以上となっています。正しい手術名情報・レセプト件数・算定日数・算定回数をご記入ください。",IF(OR(AH91&gt;AR91,AH91&gt;BB91),"「算定日数」あるいは「算定回数」が「レセプト件数」よりも小さくなっています。算定レセプトにおける算定日数・算定回数をご記入ください。",IF(AR91&gt;BB91,"「算定回数」が「算定日数」よりも小さくなっています。算定日数における算定回数をご記入ください。","")))))</f>
        <v/>
      </c>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72"/>
      <c r="CW91" s="72"/>
      <c r="CX91" s="72"/>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row>
    <row r="92" spans="1:153" ht="3" customHeight="1" thickBot="1">
      <c r="A92" s="113"/>
      <c r="B92" s="16"/>
      <c r="C92" s="17"/>
      <c r="D92" s="17"/>
      <c r="E92" s="17"/>
      <c r="F92" s="18"/>
      <c r="G92" s="17"/>
      <c r="H92" s="298"/>
      <c r="I92" s="17"/>
      <c r="J92" s="17"/>
      <c r="K92" s="17"/>
      <c r="L92" s="17"/>
      <c r="M92" s="17"/>
      <c r="N92" s="17"/>
      <c r="O92" s="17"/>
      <c r="P92" s="17"/>
      <c r="Q92" s="17"/>
      <c r="R92" s="17"/>
      <c r="S92" s="17"/>
      <c r="T92" s="17"/>
      <c r="U92" s="17"/>
      <c r="V92" s="17"/>
      <c r="W92" s="17"/>
      <c r="X92" s="17"/>
      <c r="Y92" s="17"/>
      <c r="Z92" s="17"/>
      <c r="AA92" s="17"/>
      <c r="AB92" s="17"/>
      <c r="AC92" s="17"/>
      <c r="AD92" s="17"/>
      <c r="AE92" s="17"/>
      <c r="AF92" s="19"/>
      <c r="AG92" s="299"/>
      <c r="AH92" s="298"/>
      <c r="AI92" s="298"/>
      <c r="AJ92" s="298"/>
      <c r="AK92" s="298"/>
      <c r="AL92" s="298"/>
      <c r="AM92" s="298"/>
      <c r="AN92" s="298"/>
      <c r="AO92" s="121"/>
      <c r="AP92" s="116"/>
      <c r="AQ92" s="299"/>
      <c r="AR92" s="298"/>
      <c r="AS92" s="298"/>
      <c r="AT92" s="298"/>
      <c r="AU92" s="298"/>
      <c r="AV92" s="298"/>
      <c r="AW92" s="298"/>
      <c r="AX92" s="298"/>
      <c r="AY92" s="121"/>
      <c r="AZ92" s="116"/>
      <c r="BA92" s="298"/>
      <c r="BB92" s="298"/>
      <c r="BC92" s="298"/>
      <c r="BD92" s="298"/>
      <c r="BE92" s="298"/>
      <c r="BF92" s="298"/>
      <c r="BG92" s="298"/>
      <c r="BH92" s="298"/>
      <c r="BI92" s="121"/>
      <c r="BJ92" s="116"/>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row>
    <row r="93" spans="1:153" ht="9.75" customHeight="1">
      <c r="A93" s="113"/>
      <c r="B93" s="24"/>
      <c r="C93" s="14" t="s">
        <v>6435</v>
      </c>
      <c r="D93" s="25"/>
      <c r="E93" s="25"/>
      <c r="F93" s="14" t="s">
        <v>143</v>
      </c>
      <c r="G93" s="14"/>
      <c r="H93" s="14"/>
      <c r="I93" s="14" t="s">
        <v>144</v>
      </c>
      <c r="J93" s="14"/>
      <c r="K93" s="14" t="s">
        <v>145</v>
      </c>
      <c r="L93" s="14"/>
      <c r="M93" s="14" t="s">
        <v>197</v>
      </c>
      <c r="N93" s="14"/>
      <c r="O93" s="25"/>
      <c r="P93" s="14" t="s">
        <v>146</v>
      </c>
      <c r="Q93" s="14"/>
      <c r="R93" s="14"/>
      <c r="S93" s="14"/>
      <c r="T93" s="14"/>
      <c r="U93" s="14"/>
      <c r="V93" s="14"/>
      <c r="W93" s="14"/>
      <c r="X93" s="14"/>
      <c r="Y93" s="14"/>
      <c r="Z93" s="14"/>
      <c r="AA93" s="14"/>
      <c r="AB93" s="14"/>
      <c r="AC93" s="14"/>
      <c r="AD93" s="25"/>
      <c r="AE93" s="25"/>
      <c r="AF93" s="26"/>
      <c r="AG93" s="296"/>
      <c r="AH93" s="297"/>
      <c r="AI93" s="297"/>
      <c r="AJ93" s="297"/>
      <c r="AK93" s="297"/>
      <c r="AL93" s="297"/>
      <c r="AM93" s="297"/>
      <c r="AN93" s="297"/>
      <c r="AO93" s="117"/>
      <c r="AP93" s="114"/>
      <c r="AQ93" s="296"/>
      <c r="AR93" s="297"/>
      <c r="AS93" s="297"/>
      <c r="AT93" s="297"/>
      <c r="AU93" s="297"/>
      <c r="AV93" s="297"/>
      <c r="AW93" s="297"/>
      <c r="AX93" s="297"/>
      <c r="AY93" s="117"/>
      <c r="AZ93" s="114"/>
      <c r="BA93" s="297"/>
      <c r="BB93" s="297"/>
      <c r="BC93" s="297"/>
      <c r="BD93" s="297"/>
      <c r="BE93" s="297"/>
      <c r="BF93" s="297"/>
      <c r="BG93" s="297"/>
      <c r="BH93" s="297"/>
      <c r="BI93" s="117"/>
      <c r="BJ93" s="114"/>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row>
    <row r="94" spans="1:153" ht="21.75" customHeight="1">
      <c r="A94" s="113"/>
      <c r="B94" s="294"/>
      <c r="C94" s="76"/>
      <c r="D94" s="74"/>
      <c r="E94" s="77"/>
      <c r="F94" s="78"/>
      <c r="G94" s="79"/>
      <c r="H94" s="75" t="s">
        <v>6436</v>
      </c>
      <c r="I94" s="76"/>
      <c r="J94" s="74"/>
      <c r="K94" s="241"/>
      <c r="L94" s="74"/>
      <c r="M94" s="76"/>
      <c r="N94" s="73"/>
      <c r="O94" s="504"/>
      <c r="P94" s="505"/>
      <c r="Q94" s="505"/>
      <c r="R94" s="505"/>
      <c r="S94" s="505"/>
      <c r="T94" s="505"/>
      <c r="U94" s="505"/>
      <c r="V94" s="505"/>
      <c r="W94" s="505"/>
      <c r="X94" s="505"/>
      <c r="Y94" s="505"/>
      <c r="Z94" s="505"/>
      <c r="AA94" s="505"/>
      <c r="AB94" s="505"/>
      <c r="AC94" s="505"/>
      <c r="AD94" s="505"/>
      <c r="AE94" s="506"/>
      <c r="AF94" s="15"/>
      <c r="AG94" s="118"/>
      <c r="AH94" s="312"/>
      <c r="AI94" s="313"/>
      <c r="AJ94" s="313"/>
      <c r="AK94" s="313"/>
      <c r="AL94" s="313"/>
      <c r="AM94" s="313"/>
      <c r="AN94" s="314"/>
      <c r="AO94" s="120"/>
      <c r="AP94" s="115" t="s">
        <v>0</v>
      </c>
      <c r="AQ94" s="119"/>
      <c r="AR94" s="312"/>
      <c r="AS94" s="313"/>
      <c r="AT94" s="313"/>
      <c r="AU94" s="313"/>
      <c r="AV94" s="313"/>
      <c r="AW94" s="313"/>
      <c r="AX94" s="314"/>
      <c r="AY94" s="120"/>
      <c r="AZ94" s="115" t="s">
        <v>1</v>
      </c>
      <c r="BA94" s="119"/>
      <c r="BB94" s="312"/>
      <c r="BC94" s="313"/>
      <c r="BD94" s="313"/>
      <c r="BE94" s="313"/>
      <c r="BF94" s="313"/>
      <c r="BG94" s="313"/>
      <c r="BH94" s="314"/>
      <c r="BI94" s="122"/>
      <c r="BJ94" s="115" t="s">
        <v>2</v>
      </c>
      <c r="BK94" s="129"/>
      <c r="BL94" s="130" t="str">
        <f>IF(BM94&lt;&gt;"","●","")</f>
        <v/>
      </c>
      <c r="BM94" s="132" t="str">
        <f>IF(AND(OR(C94="",E94="",F94="",G94="",O94=""),OR(AH94&gt;0,AR94&gt;0,BB94&gt;0)),"「Ｋコード・Ｊコード番号等」、「診療行為名称」に未記入の欄がありますが、「レセプト件数」、「算定日数」、「算定回数」のいずれかが1以上となっています。正しい手術名情報・レセプト件数・算定日数・算定回数をご記入ください。",IF(AND(AND(C94&lt;&gt;"",E94&lt;&gt;"",F94&lt;&gt;"",G94&lt;&gt;""),OR(AH94&gt;0,AR94&gt;0,BB94&gt;0),COUNTIF(K!$A$1:$A$2257,ASC(C94&amp;E94&amp;F94&amp;G94&amp;IF(I94*1=0,"","-"&amp;I94*1)&amp;IF(K94*1=0,"",K94*1)&amp;IF(M94="","",M94)))=0),"「Ｋコード・Ｊコード番号等」が診療報酬点数表あるいは鹿診療報酬点数表に存在しないコードとなっています。正しいＫコード・Ｊコード番号等をご記入ください。なお、加算・輸血料は報告対象外となります。",IF(OR(AND(OR(AH94=0,AH94=""),OR(AR94&gt;0,BB94&gt;0)),AND(OR(AH94&gt;0,BB94&gt;0),OR(AR94=0,AR94="")),AND(OR(AH94&gt;0,AR94&gt;0),OR(BB94=0,BB94=""))),"「レセプト件数」、「算定日数」、「算定回数」のいずれかが「0」か「空白」となっていますが、それ以外が1以上となっています。正しい手術名情報・レセプト件数・算定日数・算定回数をご記入ください。",IF(OR(AH94&gt;AR94,AH94&gt;BB94),"「算定日数」あるいは「算定回数」が「レセプト件数」よりも小さくなっています。算定レセプトにおける算定日数・算定回数をご記入ください。",IF(AR94&gt;BB94,"「算定回数」が「算定日数」よりも小さくなっています。算定日数における算定回数をご記入ください。","")))))</f>
        <v/>
      </c>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72"/>
      <c r="CW94" s="72"/>
      <c r="CX94" s="72"/>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row>
    <row r="95" spans="1:153" ht="3" customHeight="1" thickBot="1">
      <c r="A95" s="113"/>
      <c r="B95" s="16"/>
      <c r="C95" s="17"/>
      <c r="D95" s="17"/>
      <c r="E95" s="17"/>
      <c r="F95" s="18"/>
      <c r="G95" s="17"/>
      <c r="H95" s="298"/>
      <c r="I95" s="17"/>
      <c r="J95" s="17"/>
      <c r="K95" s="17"/>
      <c r="L95" s="17"/>
      <c r="M95" s="17"/>
      <c r="N95" s="17"/>
      <c r="O95" s="17"/>
      <c r="P95" s="17"/>
      <c r="Q95" s="17"/>
      <c r="R95" s="17"/>
      <c r="S95" s="17"/>
      <c r="T95" s="17"/>
      <c r="U95" s="17"/>
      <c r="V95" s="17"/>
      <c r="W95" s="17"/>
      <c r="X95" s="17"/>
      <c r="Y95" s="17"/>
      <c r="Z95" s="17"/>
      <c r="AA95" s="17"/>
      <c r="AB95" s="17"/>
      <c r="AC95" s="17"/>
      <c r="AD95" s="17"/>
      <c r="AE95" s="17"/>
      <c r="AF95" s="19"/>
      <c r="AG95" s="299"/>
      <c r="AH95" s="298"/>
      <c r="AI95" s="298"/>
      <c r="AJ95" s="298"/>
      <c r="AK95" s="298"/>
      <c r="AL95" s="298"/>
      <c r="AM95" s="298"/>
      <c r="AN95" s="298"/>
      <c r="AO95" s="121"/>
      <c r="AP95" s="116"/>
      <c r="AQ95" s="299"/>
      <c r="AR95" s="298"/>
      <c r="AS95" s="298"/>
      <c r="AT95" s="298"/>
      <c r="AU95" s="298"/>
      <c r="AV95" s="298"/>
      <c r="AW95" s="298"/>
      <c r="AX95" s="298"/>
      <c r="AY95" s="121"/>
      <c r="AZ95" s="116"/>
      <c r="BA95" s="298"/>
      <c r="BB95" s="298"/>
      <c r="BC95" s="298"/>
      <c r="BD95" s="298"/>
      <c r="BE95" s="298"/>
      <c r="BF95" s="298"/>
      <c r="BG95" s="298"/>
      <c r="BH95" s="298"/>
      <c r="BI95" s="121"/>
      <c r="BJ95" s="116"/>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row>
    <row r="96" spans="1:153" ht="9.75" customHeight="1">
      <c r="A96" s="113"/>
      <c r="B96" s="24"/>
      <c r="C96" s="14" t="s">
        <v>6435</v>
      </c>
      <c r="D96" s="25"/>
      <c r="E96" s="25"/>
      <c r="F96" s="14" t="s">
        <v>143</v>
      </c>
      <c r="G96" s="14"/>
      <c r="H96" s="14"/>
      <c r="I96" s="14" t="s">
        <v>144</v>
      </c>
      <c r="J96" s="14"/>
      <c r="K96" s="14" t="s">
        <v>145</v>
      </c>
      <c r="L96" s="14"/>
      <c r="M96" s="14" t="s">
        <v>197</v>
      </c>
      <c r="N96" s="14"/>
      <c r="O96" s="25"/>
      <c r="P96" s="14" t="s">
        <v>146</v>
      </c>
      <c r="Q96" s="14"/>
      <c r="R96" s="14"/>
      <c r="S96" s="14"/>
      <c r="T96" s="14"/>
      <c r="U96" s="14"/>
      <c r="V96" s="14"/>
      <c r="W96" s="14"/>
      <c r="X96" s="14"/>
      <c r="Y96" s="14"/>
      <c r="Z96" s="14"/>
      <c r="AA96" s="14"/>
      <c r="AB96" s="14"/>
      <c r="AC96" s="14"/>
      <c r="AD96" s="25"/>
      <c r="AE96" s="25"/>
      <c r="AF96" s="26"/>
      <c r="AG96" s="296"/>
      <c r="AH96" s="297"/>
      <c r="AI96" s="297"/>
      <c r="AJ96" s="297"/>
      <c r="AK96" s="297"/>
      <c r="AL96" s="297"/>
      <c r="AM96" s="297"/>
      <c r="AN96" s="297"/>
      <c r="AO96" s="117"/>
      <c r="AP96" s="114"/>
      <c r="AQ96" s="296"/>
      <c r="AR96" s="297"/>
      <c r="AS96" s="297"/>
      <c r="AT96" s="297"/>
      <c r="AU96" s="297"/>
      <c r="AV96" s="297"/>
      <c r="AW96" s="297"/>
      <c r="AX96" s="297"/>
      <c r="AY96" s="117"/>
      <c r="AZ96" s="114"/>
      <c r="BA96" s="297"/>
      <c r="BB96" s="297"/>
      <c r="BC96" s="297"/>
      <c r="BD96" s="297"/>
      <c r="BE96" s="297"/>
      <c r="BF96" s="297"/>
      <c r="BG96" s="297"/>
      <c r="BH96" s="297"/>
      <c r="BI96" s="117"/>
      <c r="BJ96" s="114"/>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row>
    <row r="97" spans="1:153" ht="21.75" customHeight="1">
      <c r="A97" s="113"/>
      <c r="B97" s="294"/>
      <c r="C97" s="76"/>
      <c r="D97" s="74"/>
      <c r="E97" s="77"/>
      <c r="F97" s="78"/>
      <c r="G97" s="79"/>
      <c r="H97" s="75" t="s">
        <v>6436</v>
      </c>
      <c r="I97" s="76"/>
      <c r="J97" s="74"/>
      <c r="K97" s="241"/>
      <c r="L97" s="74"/>
      <c r="M97" s="76"/>
      <c r="N97" s="73"/>
      <c r="O97" s="504"/>
      <c r="P97" s="505"/>
      <c r="Q97" s="505"/>
      <c r="R97" s="505"/>
      <c r="S97" s="505"/>
      <c r="T97" s="505"/>
      <c r="U97" s="505"/>
      <c r="V97" s="505"/>
      <c r="W97" s="505"/>
      <c r="X97" s="505"/>
      <c r="Y97" s="505"/>
      <c r="Z97" s="505"/>
      <c r="AA97" s="505"/>
      <c r="AB97" s="505"/>
      <c r="AC97" s="505"/>
      <c r="AD97" s="505"/>
      <c r="AE97" s="506"/>
      <c r="AF97" s="15"/>
      <c r="AG97" s="118"/>
      <c r="AH97" s="312"/>
      <c r="AI97" s="313"/>
      <c r="AJ97" s="313"/>
      <c r="AK97" s="313"/>
      <c r="AL97" s="313"/>
      <c r="AM97" s="313"/>
      <c r="AN97" s="314"/>
      <c r="AO97" s="120"/>
      <c r="AP97" s="115" t="s">
        <v>0</v>
      </c>
      <c r="AQ97" s="119"/>
      <c r="AR97" s="312"/>
      <c r="AS97" s="313"/>
      <c r="AT97" s="313"/>
      <c r="AU97" s="313"/>
      <c r="AV97" s="313"/>
      <c r="AW97" s="313"/>
      <c r="AX97" s="314"/>
      <c r="AY97" s="120"/>
      <c r="AZ97" s="115" t="s">
        <v>1</v>
      </c>
      <c r="BA97" s="119"/>
      <c r="BB97" s="312"/>
      <c r="BC97" s="313"/>
      <c r="BD97" s="313"/>
      <c r="BE97" s="313"/>
      <c r="BF97" s="313"/>
      <c r="BG97" s="313"/>
      <c r="BH97" s="314"/>
      <c r="BI97" s="122"/>
      <c r="BJ97" s="115" t="s">
        <v>2</v>
      </c>
      <c r="BK97" s="129"/>
      <c r="BL97" s="130" t="str">
        <f>IF(BM97&lt;&gt;"","●","")</f>
        <v/>
      </c>
      <c r="BM97" s="132" t="str">
        <f>IF(AND(OR(C97="",E97="",F97="",G97="",O97=""),OR(AH97&gt;0,AR97&gt;0,BB97&gt;0)),"「Ｋコード・Ｊコード番号等」、「診療行為名称」に未記入の欄がありますが、「レセプト件数」、「算定日数」、「算定回数」のいずれかが1以上となっています。正しい手術名情報・レセプト件数・算定日数・算定回数をご記入ください。",IF(AND(AND(C97&lt;&gt;"",E97&lt;&gt;"",F97&lt;&gt;"",G97&lt;&gt;""),OR(AH97&gt;0,AR97&gt;0,BB97&gt;0),COUNTIF(K!$A$1:$A$2257,ASC(C97&amp;E97&amp;F97&amp;G97&amp;IF(I97*1=0,"","-"&amp;I97*1)&amp;IF(K97*1=0,"",K97*1)&amp;IF(M97="","",M97)))=0),"「Ｋコード・Ｊコード番号等」が診療報酬点数表あるいは鹿診療報酬点数表に存在しないコードとなっています。正しいＫコード・Ｊコード番号等をご記入ください。なお、加算・輸血料は報告対象外となります。",IF(OR(AND(OR(AH97=0,AH97=""),OR(AR97&gt;0,BB97&gt;0)),AND(OR(AH97&gt;0,BB97&gt;0),OR(AR97=0,AR97="")),AND(OR(AH97&gt;0,AR97&gt;0),OR(BB97=0,BB97=""))),"「レセプト件数」、「算定日数」、「算定回数」のいずれかが「0」か「空白」となっていますが、それ以外が1以上となっています。正しい手術名情報・レセプト件数・算定日数・算定回数をご記入ください。",IF(OR(AH97&gt;AR97,AH97&gt;BB97),"「算定日数」あるいは「算定回数」が「レセプト件数」よりも小さくなっています。算定レセプトにおける算定日数・算定回数をご記入ください。",IF(AR97&gt;BB97,"「算定回数」が「算定日数」よりも小さくなっています。算定日数における算定回数をご記入ください。","")))))</f>
        <v/>
      </c>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72"/>
      <c r="CW97" s="72"/>
      <c r="CX97" s="72"/>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row>
    <row r="98" spans="1:153" ht="3" customHeight="1" thickBot="1">
      <c r="A98" s="113"/>
      <c r="B98" s="16"/>
      <c r="C98" s="17"/>
      <c r="D98" s="17"/>
      <c r="E98" s="17"/>
      <c r="F98" s="18"/>
      <c r="G98" s="17"/>
      <c r="H98" s="298"/>
      <c r="I98" s="17"/>
      <c r="J98" s="17"/>
      <c r="K98" s="17"/>
      <c r="L98" s="17"/>
      <c r="M98" s="17"/>
      <c r="N98" s="17"/>
      <c r="O98" s="17"/>
      <c r="P98" s="17"/>
      <c r="Q98" s="17"/>
      <c r="R98" s="17"/>
      <c r="S98" s="17"/>
      <c r="T98" s="17"/>
      <c r="U98" s="17"/>
      <c r="V98" s="17"/>
      <c r="W98" s="17"/>
      <c r="X98" s="17"/>
      <c r="Y98" s="17"/>
      <c r="Z98" s="17"/>
      <c r="AA98" s="17"/>
      <c r="AB98" s="17"/>
      <c r="AC98" s="17"/>
      <c r="AD98" s="17"/>
      <c r="AE98" s="17"/>
      <c r="AF98" s="19"/>
      <c r="AG98" s="299"/>
      <c r="AH98" s="298"/>
      <c r="AI98" s="298"/>
      <c r="AJ98" s="298"/>
      <c r="AK98" s="298"/>
      <c r="AL98" s="298"/>
      <c r="AM98" s="298"/>
      <c r="AN98" s="298"/>
      <c r="AO98" s="121"/>
      <c r="AP98" s="116"/>
      <c r="AQ98" s="299"/>
      <c r="AR98" s="298"/>
      <c r="AS98" s="298"/>
      <c r="AT98" s="298"/>
      <c r="AU98" s="298"/>
      <c r="AV98" s="298"/>
      <c r="AW98" s="298"/>
      <c r="AX98" s="298"/>
      <c r="AY98" s="121"/>
      <c r="AZ98" s="116"/>
      <c r="BA98" s="298"/>
      <c r="BB98" s="298"/>
      <c r="BC98" s="298"/>
      <c r="BD98" s="298"/>
      <c r="BE98" s="298"/>
      <c r="BF98" s="298"/>
      <c r="BG98" s="298"/>
      <c r="BH98" s="298"/>
      <c r="BI98" s="121"/>
      <c r="BJ98" s="116"/>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row>
    <row r="99" spans="1:153" ht="9.75" customHeight="1">
      <c r="A99" s="113"/>
      <c r="B99" s="24"/>
      <c r="C99" s="14" t="s">
        <v>6435</v>
      </c>
      <c r="D99" s="25"/>
      <c r="E99" s="25"/>
      <c r="F99" s="14" t="s">
        <v>143</v>
      </c>
      <c r="G99" s="14"/>
      <c r="H99" s="14"/>
      <c r="I99" s="14" t="s">
        <v>144</v>
      </c>
      <c r="J99" s="14"/>
      <c r="K99" s="14" t="s">
        <v>145</v>
      </c>
      <c r="L99" s="14"/>
      <c r="M99" s="14" t="s">
        <v>197</v>
      </c>
      <c r="N99" s="14"/>
      <c r="O99" s="25"/>
      <c r="P99" s="14" t="s">
        <v>146</v>
      </c>
      <c r="Q99" s="14"/>
      <c r="R99" s="14"/>
      <c r="S99" s="14"/>
      <c r="T99" s="14"/>
      <c r="U99" s="14"/>
      <c r="V99" s="14"/>
      <c r="W99" s="14"/>
      <c r="X99" s="14"/>
      <c r="Y99" s="14"/>
      <c r="Z99" s="14"/>
      <c r="AA99" s="14"/>
      <c r="AB99" s="14"/>
      <c r="AC99" s="14"/>
      <c r="AD99" s="25"/>
      <c r="AE99" s="25"/>
      <c r="AF99" s="26"/>
      <c r="AG99" s="296"/>
      <c r="AH99" s="297"/>
      <c r="AI99" s="297"/>
      <c r="AJ99" s="297"/>
      <c r="AK99" s="297"/>
      <c r="AL99" s="297"/>
      <c r="AM99" s="297"/>
      <c r="AN99" s="297"/>
      <c r="AO99" s="117"/>
      <c r="AP99" s="114"/>
      <c r="AQ99" s="296"/>
      <c r="AR99" s="297"/>
      <c r="AS99" s="297"/>
      <c r="AT99" s="297"/>
      <c r="AU99" s="297"/>
      <c r="AV99" s="297"/>
      <c r="AW99" s="297"/>
      <c r="AX99" s="297"/>
      <c r="AY99" s="117"/>
      <c r="AZ99" s="114"/>
      <c r="BA99" s="297"/>
      <c r="BB99" s="297"/>
      <c r="BC99" s="297"/>
      <c r="BD99" s="297"/>
      <c r="BE99" s="297"/>
      <c r="BF99" s="297"/>
      <c r="BG99" s="297"/>
      <c r="BH99" s="297"/>
      <c r="BI99" s="117"/>
      <c r="BJ99" s="114"/>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row>
    <row r="100" spans="1:153" ht="21.75" customHeight="1">
      <c r="A100" s="113"/>
      <c r="B100" s="294"/>
      <c r="C100" s="76"/>
      <c r="D100" s="74"/>
      <c r="E100" s="77"/>
      <c r="F100" s="78"/>
      <c r="G100" s="79"/>
      <c r="H100" s="75" t="s">
        <v>6436</v>
      </c>
      <c r="I100" s="76"/>
      <c r="J100" s="74"/>
      <c r="K100" s="241"/>
      <c r="L100" s="74"/>
      <c r="M100" s="76"/>
      <c r="N100" s="73"/>
      <c r="O100" s="504"/>
      <c r="P100" s="505"/>
      <c r="Q100" s="505"/>
      <c r="R100" s="505"/>
      <c r="S100" s="505"/>
      <c r="T100" s="505"/>
      <c r="U100" s="505"/>
      <c r="V100" s="505"/>
      <c r="W100" s="505"/>
      <c r="X100" s="505"/>
      <c r="Y100" s="505"/>
      <c r="Z100" s="505"/>
      <c r="AA100" s="505"/>
      <c r="AB100" s="505"/>
      <c r="AC100" s="505"/>
      <c r="AD100" s="505"/>
      <c r="AE100" s="506"/>
      <c r="AF100" s="15"/>
      <c r="AG100" s="118"/>
      <c r="AH100" s="312"/>
      <c r="AI100" s="313"/>
      <c r="AJ100" s="313"/>
      <c r="AK100" s="313"/>
      <c r="AL100" s="313"/>
      <c r="AM100" s="313"/>
      <c r="AN100" s="314"/>
      <c r="AO100" s="120"/>
      <c r="AP100" s="115" t="s">
        <v>0</v>
      </c>
      <c r="AQ100" s="119"/>
      <c r="AR100" s="312"/>
      <c r="AS100" s="313"/>
      <c r="AT100" s="313"/>
      <c r="AU100" s="313"/>
      <c r="AV100" s="313"/>
      <c r="AW100" s="313"/>
      <c r="AX100" s="314"/>
      <c r="AY100" s="120"/>
      <c r="AZ100" s="115" t="s">
        <v>1</v>
      </c>
      <c r="BA100" s="119"/>
      <c r="BB100" s="312"/>
      <c r="BC100" s="313"/>
      <c r="BD100" s="313"/>
      <c r="BE100" s="313"/>
      <c r="BF100" s="313"/>
      <c r="BG100" s="313"/>
      <c r="BH100" s="314"/>
      <c r="BI100" s="122"/>
      <c r="BJ100" s="115" t="s">
        <v>2</v>
      </c>
      <c r="BK100" s="129"/>
      <c r="BL100" s="130" t="str">
        <f>IF(BM100&lt;&gt;"","●","")</f>
        <v/>
      </c>
      <c r="BM100" s="132" t="str">
        <f>IF(AND(OR(C100="",E100="",F100="",G100="",O100=""),OR(AH100&gt;0,AR100&gt;0,BB100&gt;0)),"「Ｋコード・Ｊコード番号等」、「診療行為名称」に未記入の欄がありますが、「レセプト件数」、「算定日数」、「算定回数」のいずれかが1以上となっています。正しい手術名情報・レセプト件数・算定日数・算定回数をご記入ください。",IF(AND(AND(C100&lt;&gt;"",E100&lt;&gt;"",F100&lt;&gt;"",G100&lt;&gt;""),OR(AH100&gt;0,AR100&gt;0,BB100&gt;0),COUNTIF(K!$A$1:$A$2257,ASC(C100&amp;E100&amp;F100&amp;G100&amp;IF(I100*1=0,"","-"&amp;I100*1)&amp;IF(K100*1=0,"",K100*1)&amp;IF(M100="","",M100)))=0),"「Ｋコード・Ｊコード番号等」が診療報酬点数表あるいは鹿診療報酬点数表に存在しないコードとなっています。正しいＫコード・Ｊコード番号等をご記入ください。なお、加算・輸血料は報告対象外となります。",IF(OR(AND(OR(AH100=0,AH100=""),OR(AR100&gt;0,BB100&gt;0)),AND(OR(AH100&gt;0,BB100&gt;0),OR(AR100=0,AR100="")),AND(OR(AH100&gt;0,AR100&gt;0),OR(BB100=0,BB100=""))),"「レセプト件数」、「算定日数」、「算定回数」のいずれかが「0」か「空白」となっていますが、それ以外が1以上となっています。正しい手術名情報・レセプト件数・算定日数・算定回数をご記入ください。",IF(OR(AH100&gt;AR100,AH100&gt;BB100),"「算定日数」あるいは「算定回数」が「レセプト件数」よりも小さくなっています。算定レセプトにおける算定日数・算定回数をご記入ください。",IF(AR100&gt;BB100,"「算定回数」が「算定日数」よりも小さくなっています。算定日数における算定回数をご記入ください。","")))))</f>
        <v/>
      </c>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72"/>
      <c r="CW100" s="72"/>
      <c r="CX100" s="72"/>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row>
    <row r="101" spans="1:153" ht="3" customHeight="1" thickBot="1">
      <c r="A101" s="113"/>
      <c r="B101" s="16"/>
      <c r="C101" s="17"/>
      <c r="D101" s="17"/>
      <c r="E101" s="17"/>
      <c r="F101" s="18"/>
      <c r="G101" s="17"/>
      <c r="H101" s="298"/>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9"/>
      <c r="AG101" s="299"/>
      <c r="AH101" s="298"/>
      <c r="AI101" s="298"/>
      <c r="AJ101" s="298"/>
      <c r="AK101" s="298"/>
      <c r="AL101" s="298"/>
      <c r="AM101" s="298"/>
      <c r="AN101" s="298"/>
      <c r="AO101" s="121"/>
      <c r="AP101" s="116"/>
      <c r="AQ101" s="299"/>
      <c r="AR101" s="298"/>
      <c r="AS101" s="298"/>
      <c r="AT101" s="298"/>
      <c r="AU101" s="298"/>
      <c r="AV101" s="298"/>
      <c r="AW101" s="298"/>
      <c r="AX101" s="298"/>
      <c r="AY101" s="121"/>
      <c r="AZ101" s="116"/>
      <c r="BA101" s="298"/>
      <c r="BB101" s="298"/>
      <c r="BC101" s="298"/>
      <c r="BD101" s="298"/>
      <c r="BE101" s="298"/>
      <c r="BF101" s="298"/>
      <c r="BG101" s="298"/>
      <c r="BH101" s="298"/>
      <c r="BI101" s="121"/>
      <c r="BJ101" s="116"/>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row>
    <row r="102" spans="1:153" ht="9.75" customHeight="1">
      <c r="A102" s="113"/>
      <c r="B102" s="24"/>
      <c r="C102" s="14" t="s">
        <v>6435</v>
      </c>
      <c r="D102" s="25"/>
      <c r="E102" s="25"/>
      <c r="F102" s="14" t="s">
        <v>143</v>
      </c>
      <c r="G102" s="14"/>
      <c r="H102" s="14"/>
      <c r="I102" s="14" t="s">
        <v>144</v>
      </c>
      <c r="J102" s="14"/>
      <c r="K102" s="14" t="s">
        <v>145</v>
      </c>
      <c r="L102" s="14"/>
      <c r="M102" s="14" t="s">
        <v>197</v>
      </c>
      <c r="N102" s="14"/>
      <c r="O102" s="25"/>
      <c r="P102" s="14" t="s">
        <v>146</v>
      </c>
      <c r="Q102" s="14"/>
      <c r="R102" s="14"/>
      <c r="S102" s="14"/>
      <c r="T102" s="14"/>
      <c r="U102" s="14"/>
      <c r="V102" s="14"/>
      <c r="W102" s="14"/>
      <c r="X102" s="14"/>
      <c r="Y102" s="14"/>
      <c r="Z102" s="14"/>
      <c r="AA102" s="14"/>
      <c r="AB102" s="14"/>
      <c r="AC102" s="14"/>
      <c r="AD102" s="25"/>
      <c r="AE102" s="25"/>
      <c r="AF102" s="26"/>
      <c r="AG102" s="296"/>
      <c r="AH102" s="297"/>
      <c r="AI102" s="297"/>
      <c r="AJ102" s="297"/>
      <c r="AK102" s="297"/>
      <c r="AL102" s="297"/>
      <c r="AM102" s="297"/>
      <c r="AN102" s="297"/>
      <c r="AO102" s="117"/>
      <c r="AP102" s="114"/>
      <c r="AQ102" s="296"/>
      <c r="AR102" s="297"/>
      <c r="AS102" s="297"/>
      <c r="AT102" s="297"/>
      <c r="AU102" s="297"/>
      <c r="AV102" s="297"/>
      <c r="AW102" s="297"/>
      <c r="AX102" s="297"/>
      <c r="AY102" s="117"/>
      <c r="AZ102" s="114"/>
      <c r="BA102" s="297"/>
      <c r="BB102" s="297"/>
      <c r="BC102" s="297"/>
      <c r="BD102" s="297"/>
      <c r="BE102" s="297"/>
      <c r="BF102" s="297"/>
      <c r="BG102" s="297"/>
      <c r="BH102" s="297"/>
      <c r="BI102" s="117"/>
      <c r="BJ102" s="114"/>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row>
    <row r="103" spans="1:153" ht="21.75" customHeight="1">
      <c r="A103" s="113"/>
      <c r="B103" s="294"/>
      <c r="C103" s="76"/>
      <c r="D103" s="74"/>
      <c r="E103" s="77"/>
      <c r="F103" s="78"/>
      <c r="G103" s="79"/>
      <c r="H103" s="75" t="s">
        <v>6436</v>
      </c>
      <c r="I103" s="76"/>
      <c r="J103" s="74"/>
      <c r="K103" s="241"/>
      <c r="L103" s="74"/>
      <c r="M103" s="76"/>
      <c r="N103" s="73"/>
      <c r="O103" s="504"/>
      <c r="P103" s="505"/>
      <c r="Q103" s="505"/>
      <c r="R103" s="505"/>
      <c r="S103" s="505"/>
      <c r="T103" s="505"/>
      <c r="U103" s="505"/>
      <c r="V103" s="505"/>
      <c r="W103" s="505"/>
      <c r="X103" s="505"/>
      <c r="Y103" s="505"/>
      <c r="Z103" s="505"/>
      <c r="AA103" s="505"/>
      <c r="AB103" s="505"/>
      <c r="AC103" s="505"/>
      <c r="AD103" s="505"/>
      <c r="AE103" s="506"/>
      <c r="AF103" s="15"/>
      <c r="AG103" s="118"/>
      <c r="AH103" s="312"/>
      <c r="AI103" s="313"/>
      <c r="AJ103" s="313"/>
      <c r="AK103" s="313"/>
      <c r="AL103" s="313"/>
      <c r="AM103" s="313"/>
      <c r="AN103" s="314"/>
      <c r="AO103" s="120"/>
      <c r="AP103" s="115" t="s">
        <v>0</v>
      </c>
      <c r="AQ103" s="119"/>
      <c r="AR103" s="312"/>
      <c r="AS103" s="313"/>
      <c r="AT103" s="313"/>
      <c r="AU103" s="313"/>
      <c r="AV103" s="313"/>
      <c r="AW103" s="313"/>
      <c r="AX103" s="314"/>
      <c r="AY103" s="120"/>
      <c r="AZ103" s="115" t="s">
        <v>1</v>
      </c>
      <c r="BA103" s="119"/>
      <c r="BB103" s="312"/>
      <c r="BC103" s="313"/>
      <c r="BD103" s="313"/>
      <c r="BE103" s="313"/>
      <c r="BF103" s="313"/>
      <c r="BG103" s="313"/>
      <c r="BH103" s="314"/>
      <c r="BI103" s="122"/>
      <c r="BJ103" s="115" t="s">
        <v>2</v>
      </c>
      <c r="BK103" s="129"/>
      <c r="BL103" s="130" t="str">
        <f>IF(BM103&lt;&gt;"","●","")</f>
        <v/>
      </c>
      <c r="BM103" s="132" t="str">
        <f>IF(AND(OR(C103="",E103="",F103="",G103="",O103=""),OR(AH103&gt;0,AR103&gt;0,BB103&gt;0)),"「Ｋコード・Ｊコード番号等」、「診療行為名称」に未記入の欄がありますが、「レセプト件数」、「算定日数」、「算定回数」のいずれかが1以上となっています。正しい手術名情報・レセプト件数・算定日数・算定回数をご記入ください。",IF(AND(AND(C103&lt;&gt;"",E103&lt;&gt;"",F103&lt;&gt;"",G103&lt;&gt;""),OR(AH103&gt;0,AR103&gt;0,BB103&gt;0),COUNTIF(K!$A$1:$A$2257,ASC(C103&amp;E103&amp;F103&amp;G103&amp;IF(I103*1=0,"","-"&amp;I103*1)&amp;IF(K103*1=0,"",K103*1)&amp;IF(M103="","",M103)))=0),"「Ｋコード・Ｊコード番号等」が診療報酬点数表あるいは鹿診療報酬点数表に存在しないコードとなっています。正しいＫコード・Ｊコード番号等をご記入ください。なお、加算・輸血料は報告対象外となります。",IF(OR(AND(OR(AH103=0,AH103=""),OR(AR103&gt;0,BB103&gt;0)),AND(OR(AH103&gt;0,BB103&gt;0),OR(AR103=0,AR103="")),AND(OR(AH103&gt;0,AR103&gt;0),OR(BB103=0,BB103=""))),"「レセプト件数」、「算定日数」、「算定回数」のいずれかが「0」か「空白」となっていますが、それ以外が1以上となっています。正しい手術名情報・レセプト件数・算定日数・算定回数をご記入ください。",IF(OR(AH103&gt;AR103,AH103&gt;BB103),"「算定日数」あるいは「算定回数」が「レセプト件数」よりも小さくなっています。算定レセプトにおける算定日数・算定回数をご記入ください。",IF(AR103&gt;BB103,"「算定回数」が「算定日数」よりも小さくなっています。算定日数における算定回数をご記入ください。","")))))</f>
        <v/>
      </c>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72"/>
      <c r="CW103" s="72"/>
      <c r="CX103" s="72"/>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row>
    <row r="104" spans="1:153" ht="3" customHeight="1" thickBot="1">
      <c r="A104" s="113"/>
      <c r="B104" s="16"/>
      <c r="C104" s="17"/>
      <c r="D104" s="17"/>
      <c r="E104" s="17"/>
      <c r="F104" s="18"/>
      <c r="G104" s="17"/>
      <c r="H104" s="298"/>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9"/>
      <c r="AG104" s="299"/>
      <c r="AH104" s="298"/>
      <c r="AI104" s="298"/>
      <c r="AJ104" s="298"/>
      <c r="AK104" s="298"/>
      <c r="AL104" s="298"/>
      <c r="AM104" s="298"/>
      <c r="AN104" s="298"/>
      <c r="AO104" s="121"/>
      <c r="AP104" s="116"/>
      <c r="AQ104" s="299"/>
      <c r="AR104" s="298"/>
      <c r="AS104" s="298"/>
      <c r="AT104" s="298"/>
      <c r="AU104" s="298"/>
      <c r="AV104" s="298"/>
      <c r="AW104" s="298"/>
      <c r="AX104" s="298"/>
      <c r="AY104" s="121"/>
      <c r="AZ104" s="116"/>
      <c r="BA104" s="298"/>
      <c r="BB104" s="298"/>
      <c r="BC104" s="298"/>
      <c r="BD104" s="298"/>
      <c r="BE104" s="298"/>
      <c r="BF104" s="298"/>
      <c r="BG104" s="298"/>
      <c r="BH104" s="298"/>
      <c r="BI104" s="121"/>
      <c r="BJ104" s="116"/>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row>
    <row r="105" spans="1:153" ht="9.75" customHeight="1">
      <c r="A105" s="113"/>
      <c r="B105" s="24"/>
      <c r="C105" s="14" t="s">
        <v>6435</v>
      </c>
      <c r="D105" s="25"/>
      <c r="E105" s="25"/>
      <c r="F105" s="14" t="s">
        <v>143</v>
      </c>
      <c r="G105" s="14"/>
      <c r="H105" s="14"/>
      <c r="I105" s="14" t="s">
        <v>144</v>
      </c>
      <c r="J105" s="14"/>
      <c r="K105" s="14" t="s">
        <v>145</v>
      </c>
      <c r="L105" s="14"/>
      <c r="M105" s="14" t="s">
        <v>197</v>
      </c>
      <c r="N105" s="14"/>
      <c r="O105" s="25"/>
      <c r="P105" s="14" t="s">
        <v>146</v>
      </c>
      <c r="Q105" s="14"/>
      <c r="R105" s="14"/>
      <c r="S105" s="14"/>
      <c r="T105" s="14"/>
      <c r="U105" s="14"/>
      <c r="V105" s="14"/>
      <c r="W105" s="14"/>
      <c r="X105" s="14"/>
      <c r="Y105" s="14"/>
      <c r="Z105" s="14"/>
      <c r="AA105" s="14"/>
      <c r="AB105" s="14"/>
      <c r="AC105" s="14"/>
      <c r="AD105" s="25"/>
      <c r="AE105" s="25"/>
      <c r="AF105" s="26"/>
      <c r="AG105" s="296"/>
      <c r="AH105" s="297"/>
      <c r="AI105" s="297"/>
      <c r="AJ105" s="297"/>
      <c r="AK105" s="297"/>
      <c r="AL105" s="297"/>
      <c r="AM105" s="297"/>
      <c r="AN105" s="297"/>
      <c r="AO105" s="117"/>
      <c r="AP105" s="114"/>
      <c r="AQ105" s="296"/>
      <c r="AR105" s="297"/>
      <c r="AS105" s="297"/>
      <c r="AT105" s="297"/>
      <c r="AU105" s="297"/>
      <c r="AV105" s="297"/>
      <c r="AW105" s="297"/>
      <c r="AX105" s="297"/>
      <c r="AY105" s="117"/>
      <c r="AZ105" s="114"/>
      <c r="BA105" s="297"/>
      <c r="BB105" s="297"/>
      <c r="BC105" s="297"/>
      <c r="BD105" s="297"/>
      <c r="BE105" s="297"/>
      <c r="BF105" s="297"/>
      <c r="BG105" s="297"/>
      <c r="BH105" s="297"/>
      <c r="BI105" s="117"/>
      <c r="BJ105" s="114"/>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29"/>
      <c r="CN105" s="129"/>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U105" s="129"/>
      <c r="EV105" s="129"/>
      <c r="EW105" s="129"/>
    </row>
    <row r="106" spans="1:153" ht="21.75" customHeight="1">
      <c r="A106" s="113"/>
      <c r="B106" s="294"/>
      <c r="C106" s="76"/>
      <c r="D106" s="74"/>
      <c r="E106" s="77"/>
      <c r="F106" s="78"/>
      <c r="G106" s="79"/>
      <c r="H106" s="75" t="s">
        <v>6436</v>
      </c>
      <c r="I106" s="76"/>
      <c r="J106" s="74"/>
      <c r="K106" s="241"/>
      <c r="L106" s="74"/>
      <c r="M106" s="76"/>
      <c r="N106" s="73"/>
      <c r="O106" s="504"/>
      <c r="P106" s="505"/>
      <c r="Q106" s="505"/>
      <c r="R106" s="505"/>
      <c r="S106" s="505"/>
      <c r="T106" s="505"/>
      <c r="U106" s="505"/>
      <c r="V106" s="505"/>
      <c r="W106" s="505"/>
      <c r="X106" s="505"/>
      <c r="Y106" s="505"/>
      <c r="Z106" s="505"/>
      <c r="AA106" s="505"/>
      <c r="AB106" s="505"/>
      <c r="AC106" s="505"/>
      <c r="AD106" s="505"/>
      <c r="AE106" s="506"/>
      <c r="AF106" s="15"/>
      <c r="AG106" s="118"/>
      <c r="AH106" s="312"/>
      <c r="AI106" s="313"/>
      <c r="AJ106" s="313"/>
      <c r="AK106" s="313"/>
      <c r="AL106" s="313"/>
      <c r="AM106" s="313"/>
      <c r="AN106" s="314"/>
      <c r="AO106" s="120"/>
      <c r="AP106" s="115" t="s">
        <v>0</v>
      </c>
      <c r="AQ106" s="119"/>
      <c r="AR106" s="312"/>
      <c r="AS106" s="313"/>
      <c r="AT106" s="313"/>
      <c r="AU106" s="313"/>
      <c r="AV106" s="313"/>
      <c r="AW106" s="313"/>
      <c r="AX106" s="314"/>
      <c r="AY106" s="120"/>
      <c r="AZ106" s="115" t="s">
        <v>1</v>
      </c>
      <c r="BA106" s="119"/>
      <c r="BB106" s="312"/>
      <c r="BC106" s="313"/>
      <c r="BD106" s="313"/>
      <c r="BE106" s="313"/>
      <c r="BF106" s="313"/>
      <c r="BG106" s="313"/>
      <c r="BH106" s="314"/>
      <c r="BI106" s="122"/>
      <c r="BJ106" s="115" t="s">
        <v>2</v>
      </c>
      <c r="BK106" s="129"/>
      <c r="BL106" s="130" t="str">
        <f>IF(BM106&lt;&gt;"","●","")</f>
        <v/>
      </c>
      <c r="BM106" s="132" t="str">
        <f>IF(AND(OR(C106="",E106="",F106="",G106="",O106=""),OR(AH106&gt;0,AR106&gt;0,BB106&gt;0)),"「Ｋコード・Ｊコード番号等」、「診療行為名称」に未記入の欄がありますが、「レセプト件数」、「算定日数」、「算定回数」のいずれかが1以上となっています。正しい手術名情報・レセプト件数・算定日数・算定回数をご記入ください。",IF(AND(AND(C106&lt;&gt;"",E106&lt;&gt;"",F106&lt;&gt;"",G106&lt;&gt;""),OR(AH106&gt;0,AR106&gt;0,BB106&gt;0),COUNTIF(K!$A$1:$A$2257,ASC(C106&amp;E106&amp;F106&amp;G106&amp;IF(I106*1=0,"","-"&amp;I106*1)&amp;IF(K106*1=0,"",K106*1)&amp;IF(M106="","",M106)))=0),"「Ｋコード・Ｊコード番号等」が診療報酬点数表あるいは鹿診療報酬点数表に存在しないコードとなっています。正しいＫコード・Ｊコード番号等をご記入ください。なお、加算・輸血料は報告対象外となります。",IF(OR(AND(OR(AH106=0,AH106=""),OR(AR106&gt;0,BB106&gt;0)),AND(OR(AH106&gt;0,BB106&gt;0),OR(AR106=0,AR106="")),AND(OR(AH106&gt;0,AR106&gt;0),OR(BB106=0,BB106=""))),"「レセプト件数」、「算定日数」、「算定回数」のいずれかが「0」か「空白」となっていますが、それ以外が1以上となっています。正しい手術名情報・レセプト件数・算定日数・算定回数をご記入ください。",IF(OR(AH106&gt;AR106,AH106&gt;BB106),"「算定日数」あるいは「算定回数」が「レセプト件数」よりも小さくなっています。算定レセプトにおける算定日数・算定回数をご記入ください。",IF(AR106&gt;BB106,"「算定回数」が「算定日数」よりも小さくなっています。算定日数における算定回数をご記入ください。","")))))</f>
        <v/>
      </c>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72"/>
      <c r="CW106" s="72"/>
      <c r="CX106" s="72"/>
      <c r="CY106" s="129"/>
      <c r="CZ106" s="129"/>
      <c r="DA106" s="129"/>
      <c r="DB106" s="129"/>
      <c r="DC106" s="129"/>
      <c r="DD106" s="129"/>
      <c r="DE106" s="129"/>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U106" s="129"/>
      <c r="EV106" s="129"/>
      <c r="EW106" s="129"/>
    </row>
    <row r="107" spans="1:153" ht="3" customHeight="1" thickBot="1">
      <c r="A107" s="113"/>
      <c r="B107" s="16"/>
      <c r="C107" s="17"/>
      <c r="D107" s="17"/>
      <c r="E107" s="17"/>
      <c r="F107" s="18"/>
      <c r="G107" s="17"/>
      <c r="H107" s="298"/>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9"/>
      <c r="AG107" s="299"/>
      <c r="AH107" s="298"/>
      <c r="AI107" s="298"/>
      <c r="AJ107" s="298"/>
      <c r="AK107" s="298"/>
      <c r="AL107" s="298"/>
      <c r="AM107" s="298"/>
      <c r="AN107" s="298"/>
      <c r="AO107" s="121"/>
      <c r="AP107" s="116"/>
      <c r="AQ107" s="299"/>
      <c r="AR107" s="298"/>
      <c r="AS107" s="298"/>
      <c r="AT107" s="298"/>
      <c r="AU107" s="298"/>
      <c r="AV107" s="298"/>
      <c r="AW107" s="298"/>
      <c r="AX107" s="298"/>
      <c r="AY107" s="121"/>
      <c r="AZ107" s="116"/>
      <c r="BA107" s="298"/>
      <c r="BB107" s="298"/>
      <c r="BC107" s="298"/>
      <c r="BD107" s="298"/>
      <c r="BE107" s="298"/>
      <c r="BF107" s="298"/>
      <c r="BG107" s="298"/>
      <c r="BH107" s="298"/>
      <c r="BI107" s="121"/>
      <c r="BJ107" s="116"/>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M107" s="129"/>
      <c r="CN107" s="129"/>
      <c r="CO107" s="129"/>
      <c r="CP107" s="129"/>
      <c r="CQ107" s="129"/>
      <c r="CR107" s="129"/>
      <c r="CS107" s="129"/>
      <c r="CT107" s="129"/>
      <c r="CU107" s="129"/>
      <c r="CV107" s="129"/>
      <c r="CW107" s="129"/>
      <c r="CX107" s="129"/>
      <c r="CY107" s="129"/>
      <c r="CZ107" s="129"/>
      <c r="DA107" s="129"/>
      <c r="DB107" s="129"/>
      <c r="DC107" s="129"/>
      <c r="DD107" s="129"/>
      <c r="DE107" s="129"/>
      <c r="DF107" s="129"/>
      <c r="DG107" s="129"/>
      <c r="DH107" s="129"/>
      <c r="DI107" s="129"/>
      <c r="DJ107" s="129"/>
      <c r="DK107" s="129"/>
      <c r="DL107" s="129"/>
      <c r="DM107" s="129"/>
      <c r="DN107" s="129"/>
      <c r="DO107" s="129"/>
      <c r="DP107" s="129"/>
      <c r="DQ107" s="129"/>
      <c r="DR107" s="129"/>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U107" s="129"/>
      <c r="EV107" s="129"/>
      <c r="EW107" s="129"/>
    </row>
    <row r="108" spans="1:153" ht="9.75" customHeight="1">
      <c r="A108" s="113"/>
      <c r="B108" s="24"/>
      <c r="C108" s="14" t="s">
        <v>6435</v>
      </c>
      <c r="D108" s="25"/>
      <c r="E108" s="25"/>
      <c r="F108" s="14" t="s">
        <v>143</v>
      </c>
      <c r="G108" s="14"/>
      <c r="H108" s="14"/>
      <c r="I108" s="14" t="s">
        <v>144</v>
      </c>
      <c r="J108" s="14"/>
      <c r="K108" s="14" t="s">
        <v>145</v>
      </c>
      <c r="L108" s="14"/>
      <c r="M108" s="14" t="s">
        <v>197</v>
      </c>
      <c r="N108" s="14"/>
      <c r="O108" s="25"/>
      <c r="P108" s="14" t="s">
        <v>146</v>
      </c>
      <c r="Q108" s="14"/>
      <c r="R108" s="14"/>
      <c r="S108" s="14"/>
      <c r="T108" s="14"/>
      <c r="U108" s="14"/>
      <c r="V108" s="14"/>
      <c r="W108" s="14"/>
      <c r="X108" s="14"/>
      <c r="Y108" s="14"/>
      <c r="Z108" s="14"/>
      <c r="AA108" s="14"/>
      <c r="AB108" s="14"/>
      <c r="AC108" s="14"/>
      <c r="AD108" s="25"/>
      <c r="AE108" s="25"/>
      <c r="AF108" s="26"/>
      <c r="AG108" s="296"/>
      <c r="AH108" s="297"/>
      <c r="AI108" s="297"/>
      <c r="AJ108" s="297"/>
      <c r="AK108" s="297"/>
      <c r="AL108" s="297"/>
      <c r="AM108" s="297"/>
      <c r="AN108" s="297"/>
      <c r="AO108" s="117"/>
      <c r="AP108" s="114"/>
      <c r="AQ108" s="296"/>
      <c r="AR108" s="297"/>
      <c r="AS108" s="297"/>
      <c r="AT108" s="297"/>
      <c r="AU108" s="297"/>
      <c r="AV108" s="297"/>
      <c r="AW108" s="297"/>
      <c r="AX108" s="297"/>
      <c r="AY108" s="117"/>
      <c r="AZ108" s="114"/>
      <c r="BA108" s="297"/>
      <c r="BB108" s="297"/>
      <c r="BC108" s="297"/>
      <c r="BD108" s="297"/>
      <c r="BE108" s="297"/>
      <c r="BF108" s="297"/>
      <c r="BG108" s="297"/>
      <c r="BH108" s="297"/>
      <c r="BI108" s="117"/>
      <c r="BJ108" s="114"/>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c r="EV108" s="129"/>
      <c r="EW108" s="129"/>
    </row>
    <row r="109" spans="1:153" ht="21.75" customHeight="1">
      <c r="A109" s="113"/>
      <c r="B109" s="294"/>
      <c r="C109" s="76"/>
      <c r="D109" s="74"/>
      <c r="E109" s="77"/>
      <c r="F109" s="78"/>
      <c r="G109" s="79"/>
      <c r="H109" s="75" t="s">
        <v>6436</v>
      </c>
      <c r="I109" s="76"/>
      <c r="J109" s="74"/>
      <c r="K109" s="241"/>
      <c r="L109" s="74"/>
      <c r="M109" s="76"/>
      <c r="N109" s="73"/>
      <c r="O109" s="504"/>
      <c r="P109" s="505"/>
      <c r="Q109" s="505"/>
      <c r="R109" s="505"/>
      <c r="S109" s="505"/>
      <c r="T109" s="505"/>
      <c r="U109" s="505"/>
      <c r="V109" s="505"/>
      <c r="W109" s="505"/>
      <c r="X109" s="505"/>
      <c r="Y109" s="505"/>
      <c r="Z109" s="505"/>
      <c r="AA109" s="505"/>
      <c r="AB109" s="505"/>
      <c r="AC109" s="505"/>
      <c r="AD109" s="505"/>
      <c r="AE109" s="506"/>
      <c r="AF109" s="15"/>
      <c r="AG109" s="118"/>
      <c r="AH109" s="312"/>
      <c r="AI109" s="313"/>
      <c r="AJ109" s="313"/>
      <c r="AK109" s="313"/>
      <c r="AL109" s="313"/>
      <c r="AM109" s="313"/>
      <c r="AN109" s="314"/>
      <c r="AO109" s="120"/>
      <c r="AP109" s="115" t="s">
        <v>0</v>
      </c>
      <c r="AQ109" s="119"/>
      <c r="AR109" s="312"/>
      <c r="AS109" s="313"/>
      <c r="AT109" s="313"/>
      <c r="AU109" s="313"/>
      <c r="AV109" s="313"/>
      <c r="AW109" s="313"/>
      <c r="AX109" s="314"/>
      <c r="AY109" s="120"/>
      <c r="AZ109" s="115" t="s">
        <v>1</v>
      </c>
      <c r="BA109" s="119"/>
      <c r="BB109" s="312"/>
      <c r="BC109" s="313"/>
      <c r="BD109" s="313"/>
      <c r="BE109" s="313"/>
      <c r="BF109" s="313"/>
      <c r="BG109" s="313"/>
      <c r="BH109" s="314"/>
      <c r="BI109" s="122"/>
      <c r="BJ109" s="115" t="s">
        <v>2</v>
      </c>
      <c r="BK109" s="129"/>
      <c r="BL109" s="130" t="str">
        <f>IF(BM109&lt;&gt;"","●","")</f>
        <v/>
      </c>
      <c r="BM109" s="132" t="str">
        <f>IF(AND(OR(C109="",E109="",F109="",G109="",O109=""),OR(AH109&gt;0,AR109&gt;0,BB109&gt;0)),"「Ｋコード・Ｊコード番号等」、「診療行為名称」に未記入の欄がありますが、「レセプト件数」、「算定日数」、「算定回数」のいずれかが1以上となっています。正しい手術名情報・レセプト件数・算定日数・算定回数をご記入ください。",IF(AND(AND(C109&lt;&gt;"",E109&lt;&gt;"",F109&lt;&gt;"",G109&lt;&gt;""),OR(AH109&gt;0,AR109&gt;0,BB109&gt;0),COUNTIF(K!$A$1:$A$2257,ASC(C109&amp;E109&amp;F109&amp;G109&amp;IF(I109*1=0,"","-"&amp;I109*1)&amp;IF(K109*1=0,"",K109*1)&amp;IF(M109="","",M109)))=0),"「Ｋコード・Ｊコード番号等」が診療報酬点数表あるいは鹿診療報酬点数表に存在しないコードとなっています。正しいＫコード・Ｊコード番号等をご記入ください。なお、加算・輸血料は報告対象外となります。",IF(OR(AND(OR(AH109=0,AH109=""),OR(AR109&gt;0,BB109&gt;0)),AND(OR(AH109&gt;0,BB109&gt;0),OR(AR109=0,AR109="")),AND(OR(AH109&gt;0,AR109&gt;0),OR(BB109=0,BB109=""))),"「レセプト件数」、「算定日数」、「算定回数」のいずれかが「0」か「空白」となっていますが、それ以外が1以上となっています。正しい手術名情報・レセプト件数・算定日数・算定回数をご記入ください。",IF(OR(AH109&gt;AR109,AH109&gt;BB109),"「算定日数」あるいは「算定回数」が「レセプト件数」よりも小さくなっています。算定レセプトにおける算定日数・算定回数をご記入ください。",IF(AR109&gt;BB109,"「算定回数」が「算定日数」よりも小さくなっています。算定日数における算定回数をご記入ください。","")))))</f>
        <v/>
      </c>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72"/>
      <c r="CW109" s="72"/>
      <c r="CX109" s="72"/>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U109" s="129"/>
      <c r="EV109" s="129"/>
      <c r="EW109" s="129"/>
    </row>
    <row r="110" spans="1:153" ht="3" customHeight="1" thickBot="1">
      <c r="A110" s="113"/>
      <c r="B110" s="16"/>
      <c r="C110" s="17"/>
      <c r="D110" s="17"/>
      <c r="E110" s="17"/>
      <c r="F110" s="18"/>
      <c r="G110" s="17"/>
      <c r="H110" s="298"/>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9"/>
      <c r="AG110" s="299"/>
      <c r="AH110" s="298"/>
      <c r="AI110" s="298"/>
      <c r="AJ110" s="298"/>
      <c r="AK110" s="298"/>
      <c r="AL110" s="298"/>
      <c r="AM110" s="298"/>
      <c r="AN110" s="298"/>
      <c r="AO110" s="121"/>
      <c r="AP110" s="116"/>
      <c r="AQ110" s="299"/>
      <c r="AR110" s="298"/>
      <c r="AS110" s="298"/>
      <c r="AT110" s="298"/>
      <c r="AU110" s="298"/>
      <c r="AV110" s="298"/>
      <c r="AW110" s="298"/>
      <c r="AX110" s="298"/>
      <c r="AY110" s="121"/>
      <c r="AZ110" s="116"/>
      <c r="BA110" s="298"/>
      <c r="BB110" s="298"/>
      <c r="BC110" s="298"/>
      <c r="BD110" s="298"/>
      <c r="BE110" s="298"/>
      <c r="BF110" s="298"/>
      <c r="BG110" s="298"/>
      <c r="BH110" s="298"/>
      <c r="BI110" s="121"/>
      <c r="BJ110" s="116"/>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row>
    <row r="111" spans="1:153" ht="9.75" customHeight="1">
      <c r="A111" s="113"/>
      <c r="B111" s="24"/>
      <c r="C111" s="14" t="s">
        <v>6435</v>
      </c>
      <c r="D111" s="25"/>
      <c r="E111" s="25"/>
      <c r="F111" s="14" t="s">
        <v>143</v>
      </c>
      <c r="G111" s="14"/>
      <c r="H111" s="14"/>
      <c r="I111" s="14" t="s">
        <v>144</v>
      </c>
      <c r="J111" s="14"/>
      <c r="K111" s="14" t="s">
        <v>145</v>
      </c>
      <c r="L111" s="14"/>
      <c r="M111" s="14" t="s">
        <v>197</v>
      </c>
      <c r="N111" s="14"/>
      <c r="O111" s="25"/>
      <c r="P111" s="14" t="s">
        <v>146</v>
      </c>
      <c r="Q111" s="14"/>
      <c r="R111" s="14"/>
      <c r="S111" s="14"/>
      <c r="T111" s="14"/>
      <c r="U111" s="14"/>
      <c r="V111" s="14"/>
      <c r="W111" s="14"/>
      <c r="X111" s="14"/>
      <c r="Y111" s="14"/>
      <c r="Z111" s="14"/>
      <c r="AA111" s="14"/>
      <c r="AB111" s="14"/>
      <c r="AC111" s="14"/>
      <c r="AD111" s="25"/>
      <c r="AE111" s="25"/>
      <c r="AF111" s="26"/>
      <c r="AG111" s="296"/>
      <c r="AH111" s="297"/>
      <c r="AI111" s="297"/>
      <c r="AJ111" s="297"/>
      <c r="AK111" s="297"/>
      <c r="AL111" s="297"/>
      <c r="AM111" s="297"/>
      <c r="AN111" s="297"/>
      <c r="AO111" s="117"/>
      <c r="AP111" s="114"/>
      <c r="AQ111" s="296"/>
      <c r="AR111" s="297"/>
      <c r="AS111" s="297"/>
      <c r="AT111" s="297"/>
      <c r="AU111" s="297"/>
      <c r="AV111" s="297"/>
      <c r="AW111" s="297"/>
      <c r="AX111" s="297"/>
      <c r="AY111" s="117"/>
      <c r="AZ111" s="114"/>
      <c r="BA111" s="297"/>
      <c r="BB111" s="297"/>
      <c r="BC111" s="297"/>
      <c r="BD111" s="297"/>
      <c r="BE111" s="297"/>
      <c r="BF111" s="297"/>
      <c r="BG111" s="297"/>
      <c r="BH111" s="297"/>
      <c r="BI111" s="117"/>
      <c r="BJ111" s="114"/>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c r="CV111" s="129"/>
      <c r="CW111" s="129"/>
      <c r="CX111" s="129"/>
      <c r="CY111" s="129"/>
      <c r="CZ111" s="129"/>
      <c r="DA111" s="129"/>
      <c r="DB111" s="129"/>
      <c r="DC111" s="129"/>
      <c r="DD111" s="129"/>
      <c r="DE111" s="129"/>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29"/>
      <c r="EE111" s="129"/>
      <c r="EF111" s="129"/>
      <c r="EG111" s="129"/>
      <c r="EH111" s="129"/>
      <c r="EI111" s="129"/>
      <c r="EJ111" s="129"/>
      <c r="EK111" s="129"/>
      <c r="EL111" s="129"/>
      <c r="EM111" s="129"/>
      <c r="EN111" s="129"/>
      <c r="EO111" s="129"/>
      <c r="EP111" s="129"/>
      <c r="EQ111" s="129"/>
      <c r="ER111" s="129"/>
      <c r="ES111" s="129"/>
      <c r="ET111" s="129"/>
      <c r="EU111" s="129"/>
      <c r="EV111" s="129"/>
      <c r="EW111" s="129"/>
    </row>
    <row r="112" spans="1:153" ht="21.75" customHeight="1">
      <c r="A112" s="113"/>
      <c r="B112" s="294"/>
      <c r="C112" s="76"/>
      <c r="D112" s="74"/>
      <c r="E112" s="77"/>
      <c r="F112" s="78"/>
      <c r="G112" s="79"/>
      <c r="H112" s="75" t="s">
        <v>6436</v>
      </c>
      <c r="I112" s="76"/>
      <c r="J112" s="74"/>
      <c r="K112" s="241"/>
      <c r="L112" s="74"/>
      <c r="M112" s="76"/>
      <c r="N112" s="73"/>
      <c r="O112" s="504"/>
      <c r="P112" s="505"/>
      <c r="Q112" s="505"/>
      <c r="R112" s="505"/>
      <c r="S112" s="505"/>
      <c r="T112" s="505"/>
      <c r="U112" s="505"/>
      <c r="V112" s="505"/>
      <c r="W112" s="505"/>
      <c r="X112" s="505"/>
      <c r="Y112" s="505"/>
      <c r="Z112" s="505"/>
      <c r="AA112" s="505"/>
      <c r="AB112" s="505"/>
      <c r="AC112" s="505"/>
      <c r="AD112" s="505"/>
      <c r="AE112" s="506"/>
      <c r="AF112" s="15"/>
      <c r="AG112" s="118"/>
      <c r="AH112" s="312"/>
      <c r="AI112" s="313"/>
      <c r="AJ112" s="313"/>
      <c r="AK112" s="313"/>
      <c r="AL112" s="313"/>
      <c r="AM112" s="313"/>
      <c r="AN112" s="314"/>
      <c r="AO112" s="120"/>
      <c r="AP112" s="115" t="s">
        <v>0</v>
      </c>
      <c r="AQ112" s="119"/>
      <c r="AR112" s="312"/>
      <c r="AS112" s="313"/>
      <c r="AT112" s="313"/>
      <c r="AU112" s="313"/>
      <c r="AV112" s="313"/>
      <c r="AW112" s="313"/>
      <c r="AX112" s="314"/>
      <c r="AY112" s="120"/>
      <c r="AZ112" s="115" t="s">
        <v>1</v>
      </c>
      <c r="BA112" s="119"/>
      <c r="BB112" s="312"/>
      <c r="BC112" s="313"/>
      <c r="BD112" s="313"/>
      <c r="BE112" s="313"/>
      <c r="BF112" s="313"/>
      <c r="BG112" s="313"/>
      <c r="BH112" s="314"/>
      <c r="BI112" s="122"/>
      <c r="BJ112" s="115" t="s">
        <v>2</v>
      </c>
      <c r="BK112" s="129"/>
      <c r="BL112" s="130" t="str">
        <f>IF(BM112&lt;&gt;"","●","")</f>
        <v/>
      </c>
      <c r="BM112" s="132" t="str">
        <f>IF(AND(OR(C112="",E112="",F112="",G112="",O112=""),OR(AH112&gt;0,AR112&gt;0,BB112&gt;0)),"「Ｋコード・Ｊコード番号等」、「診療行為名称」に未記入の欄がありますが、「レセプト件数」、「算定日数」、「算定回数」のいずれかが1以上となっています。正しい手術名情報・レセプト件数・算定日数・算定回数をご記入ください。",IF(AND(AND(C112&lt;&gt;"",E112&lt;&gt;"",F112&lt;&gt;"",G112&lt;&gt;""),OR(AH112&gt;0,AR112&gt;0,BB112&gt;0),COUNTIF(K!$A$1:$A$2257,ASC(C112&amp;E112&amp;F112&amp;G112&amp;IF(I112*1=0,"","-"&amp;I112*1)&amp;IF(K112*1=0,"",K112*1)&amp;IF(M112="","",M112)))=0),"「Ｋコード・Ｊコード番号等」が診療報酬点数表あるいは鹿診療報酬点数表に存在しないコードとなっています。正しいＫコード・Ｊコード番号等をご記入ください。なお、加算・輸血料は報告対象外となります。",IF(OR(AND(OR(AH112=0,AH112=""),OR(AR112&gt;0,BB112&gt;0)),AND(OR(AH112&gt;0,BB112&gt;0),OR(AR112=0,AR112="")),AND(OR(AH112&gt;0,AR112&gt;0),OR(BB112=0,BB112=""))),"「レセプト件数」、「算定日数」、「算定回数」のいずれかが「0」か「空白」となっていますが、それ以外が1以上となっています。正しい手術名情報・レセプト件数・算定日数・算定回数をご記入ください。",IF(OR(AH112&gt;AR112,AH112&gt;BB112),"「算定日数」あるいは「算定回数」が「レセプト件数」よりも小さくなっています。算定レセプトにおける算定日数・算定回数をご記入ください。",IF(AR112&gt;BB112,"「算定回数」が「算定日数」よりも小さくなっています。算定日数における算定回数をご記入ください。","")))))</f>
        <v/>
      </c>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c r="CV112" s="72"/>
      <c r="CW112" s="72"/>
      <c r="CX112" s="72"/>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c r="EQ112" s="129"/>
      <c r="ER112" s="129"/>
      <c r="ES112" s="129"/>
      <c r="ET112" s="129"/>
      <c r="EU112" s="129"/>
      <c r="EV112" s="129"/>
      <c r="EW112" s="129"/>
    </row>
    <row r="113" spans="1:153" ht="3" customHeight="1" thickBot="1">
      <c r="A113" s="113"/>
      <c r="B113" s="16"/>
      <c r="C113" s="17"/>
      <c r="D113" s="17"/>
      <c r="E113" s="17"/>
      <c r="F113" s="18"/>
      <c r="G113" s="17"/>
      <c r="H113" s="298"/>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9"/>
      <c r="AG113" s="299"/>
      <c r="AH113" s="298"/>
      <c r="AI113" s="298"/>
      <c r="AJ113" s="298"/>
      <c r="AK113" s="298"/>
      <c r="AL113" s="298"/>
      <c r="AM113" s="298"/>
      <c r="AN113" s="298"/>
      <c r="AO113" s="121"/>
      <c r="AP113" s="116"/>
      <c r="AQ113" s="299"/>
      <c r="AR113" s="298"/>
      <c r="AS113" s="298"/>
      <c r="AT113" s="298"/>
      <c r="AU113" s="298"/>
      <c r="AV113" s="298"/>
      <c r="AW113" s="298"/>
      <c r="AX113" s="298"/>
      <c r="AY113" s="121"/>
      <c r="AZ113" s="116"/>
      <c r="BA113" s="298"/>
      <c r="BB113" s="298"/>
      <c r="BC113" s="298"/>
      <c r="BD113" s="298"/>
      <c r="BE113" s="298"/>
      <c r="BF113" s="298"/>
      <c r="BG113" s="298"/>
      <c r="BH113" s="298"/>
      <c r="BI113" s="121"/>
      <c r="BJ113" s="116"/>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row>
    <row r="114" spans="1:153" ht="9.75" customHeight="1">
      <c r="A114" s="113"/>
      <c r="B114" s="24"/>
      <c r="C114" s="14" t="s">
        <v>6435</v>
      </c>
      <c r="D114" s="25"/>
      <c r="E114" s="25"/>
      <c r="F114" s="14" t="s">
        <v>143</v>
      </c>
      <c r="G114" s="14"/>
      <c r="H114" s="14"/>
      <c r="I114" s="14" t="s">
        <v>144</v>
      </c>
      <c r="J114" s="14"/>
      <c r="K114" s="14" t="s">
        <v>145</v>
      </c>
      <c r="L114" s="14"/>
      <c r="M114" s="14" t="s">
        <v>197</v>
      </c>
      <c r="N114" s="14"/>
      <c r="O114" s="25"/>
      <c r="P114" s="14" t="s">
        <v>146</v>
      </c>
      <c r="Q114" s="14"/>
      <c r="R114" s="14"/>
      <c r="S114" s="14"/>
      <c r="T114" s="14"/>
      <c r="U114" s="14"/>
      <c r="V114" s="14"/>
      <c r="W114" s="14"/>
      <c r="X114" s="14"/>
      <c r="Y114" s="14"/>
      <c r="Z114" s="14"/>
      <c r="AA114" s="14"/>
      <c r="AB114" s="14"/>
      <c r="AC114" s="14"/>
      <c r="AD114" s="25"/>
      <c r="AE114" s="25"/>
      <c r="AF114" s="26"/>
      <c r="AG114" s="296"/>
      <c r="AH114" s="297"/>
      <c r="AI114" s="297"/>
      <c r="AJ114" s="297"/>
      <c r="AK114" s="297"/>
      <c r="AL114" s="297"/>
      <c r="AM114" s="297"/>
      <c r="AN114" s="297"/>
      <c r="AO114" s="117"/>
      <c r="AP114" s="114"/>
      <c r="AQ114" s="296"/>
      <c r="AR114" s="297"/>
      <c r="AS114" s="297"/>
      <c r="AT114" s="297"/>
      <c r="AU114" s="297"/>
      <c r="AV114" s="297"/>
      <c r="AW114" s="297"/>
      <c r="AX114" s="297"/>
      <c r="AY114" s="117"/>
      <c r="AZ114" s="114"/>
      <c r="BA114" s="297"/>
      <c r="BB114" s="297"/>
      <c r="BC114" s="297"/>
      <c r="BD114" s="297"/>
      <c r="BE114" s="297"/>
      <c r="BF114" s="297"/>
      <c r="BG114" s="297"/>
      <c r="BH114" s="297"/>
      <c r="BI114" s="117"/>
      <c r="BJ114" s="114"/>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row>
    <row r="115" spans="1:153" ht="21.75" customHeight="1">
      <c r="A115" s="113"/>
      <c r="B115" s="294"/>
      <c r="C115" s="76"/>
      <c r="D115" s="74"/>
      <c r="E115" s="77"/>
      <c r="F115" s="78"/>
      <c r="G115" s="79"/>
      <c r="H115" s="75" t="s">
        <v>6436</v>
      </c>
      <c r="I115" s="76"/>
      <c r="J115" s="74"/>
      <c r="K115" s="241"/>
      <c r="L115" s="74"/>
      <c r="M115" s="76"/>
      <c r="N115" s="73"/>
      <c r="O115" s="504"/>
      <c r="P115" s="505"/>
      <c r="Q115" s="505"/>
      <c r="R115" s="505"/>
      <c r="S115" s="505"/>
      <c r="T115" s="505"/>
      <c r="U115" s="505"/>
      <c r="V115" s="505"/>
      <c r="W115" s="505"/>
      <c r="X115" s="505"/>
      <c r="Y115" s="505"/>
      <c r="Z115" s="505"/>
      <c r="AA115" s="505"/>
      <c r="AB115" s="505"/>
      <c r="AC115" s="505"/>
      <c r="AD115" s="505"/>
      <c r="AE115" s="506"/>
      <c r="AF115" s="15"/>
      <c r="AG115" s="118"/>
      <c r="AH115" s="312"/>
      <c r="AI115" s="313"/>
      <c r="AJ115" s="313"/>
      <c r="AK115" s="313"/>
      <c r="AL115" s="313"/>
      <c r="AM115" s="313"/>
      <c r="AN115" s="314"/>
      <c r="AO115" s="120"/>
      <c r="AP115" s="115" t="s">
        <v>0</v>
      </c>
      <c r="AQ115" s="119"/>
      <c r="AR115" s="312"/>
      <c r="AS115" s="313"/>
      <c r="AT115" s="313"/>
      <c r="AU115" s="313"/>
      <c r="AV115" s="313"/>
      <c r="AW115" s="313"/>
      <c r="AX115" s="314"/>
      <c r="AY115" s="120"/>
      <c r="AZ115" s="115" t="s">
        <v>1</v>
      </c>
      <c r="BA115" s="119"/>
      <c r="BB115" s="312"/>
      <c r="BC115" s="313"/>
      <c r="BD115" s="313"/>
      <c r="BE115" s="313"/>
      <c r="BF115" s="313"/>
      <c r="BG115" s="313"/>
      <c r="BH115" s="314"/>
      <c r="BI115" s="122"/>
      <c r="BJ115" s="115" t="s">
        <v>2</v>
      </c>
      <c r="BK115" s="129"/>
      <c r="BL115" s="130" t="str">
        <f>IF(BM115&lt;&gt;"","●","")</f>
        <v/>
      </c>
      <c r="BM115" s="132" t="str">
        <f>IF(AND(OR(C115="",E115="",F115="",G115="",O115=""),OR(AH115&gt;0,AR115&gt;0,BB115&gt;0)),"「Ｋコード・Ｊコード番号等」、「診療行為名称」に未記入の欄がありますが、「レセプト件数」、「算定日数」、「算定回数」のいずれかが1以上となっています。正しい手術名情報・レセプト件数・算定日数・算定回数をご記入ください。",IF(AND(AND(C115&lt;&gt;"",E115&lt;&gt;"",F115&lt;&gt;"",G115&lt;&gt;""),OR(AH115&gt;0,AR115&gt;0,BB115&gt;0),COUNTIF(K!$A$1:$A$2257,ASC(C115&amp;E115&amp;F115&amp;G115&amp;IF(I115*1=0,"","-"&amp;I115*1)&amp;IF(K115*1=0,"",K115*1)&amp;IF(M115="","",M115)))=0),"「Ｋコード・Ｊコード番号等」が診療報酬点数表あるいは鹿診療報酬点数表に存在しないコードとなっています。正しいＫコード・Ｊコード番号等をご記入ください。なお、加算・輸血料は報告対象外となります。",IF(OR(AND(OR(AH115=0,AH115=""),OR(AR115&gt;0,BB115&gt;0)),AND(OR(AH115&gt;0,BB115&gt;0),OR(AR115=0,AR115="")),AND(OR(AH115&gt;0,AR115&gt;0),OR(BB115=0,BB115=""))),"「レセプト件数」、「算定日数」、「算定回数」のいずれかが「0」か「空白」となっていますが、それ以外が1以上となっています。正しい手術名情報・レセプト件数・算定日数・算定回数をご記入ください。",IF(OR(AH115&gt;AR115,AH115&gt;BB115),"「算定日数」あるいは「算定回数」が「レセプト件数」よりも小さくなっています。算定レセプトにおける算定日数・算定回数をご記入ください。",IF(AR115&gt;BB115,"「算定回数」が「算定日数」よりも小さくなっています。算定日数における算定回数をご記入ください。","")))))</f>
        <v/>
      </c>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72"/>
      <c r="CW115" s="72"/>
      <c r="CX115" s="72"/>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row>
    <row r="116" spans="1:153" ht="3" customHeight="1" thickBot="1">
      <c r="A116" s="113"/>
      <c r="B116" s="16"/>
      <c r="C116" s="17"/>
      <c r="D116" s="17"/>
      <c r="E116" s="17"/>
      <c r="F116" s="18"/>
      <c r="G116" s="17"/>
      <c r="H116" s="298"/>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9"/>
      <c r="AG116" s="299"/>
      <c r="AH116" s="298"/>
      <c r="AI116" s="298"/>
      <c r="AJ116" s="298"/>
      <c r="AK116" s="298"/>
      <c r="AL116" s="298"/>
      <c r="AM116" s="298"/>
      <c r="AN116" s="298"/>
      <c r="AO116" s="121"/>
      <c r="AP116" s="116"/>
      <c r="AQ116" s="299"/>
      <c r="AR116" s="298"/>
      <c r="AS116" s="298"/>
      <c r="AT116" s="298"/>
      <c r="AU116" s="298"/>
      <c r="AV116" s="298"/>
      <c r="AW116" s="298"/>
      <c r="AX116" s="298"/>
      <c r="AY116" s="121"/>
      <c r="AZ116" s="116"/>
      <c r="BA116" s="298"/>
      <c r="BB116" s="298"/>
      <c r="BC116" s="298"/>
      <c r="BD116" s="298"/>
      <c r="BE116" s="298"/>
      <c r="BF116" s="298"/>
      <c r="BG116" s="298"/>
      <c r="BH116" s="298"/>
      <c r="BI116" s="121"/>
      <c r="BJ116" s="116"/>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row>
    <row r="117" spans="1:153" ht="9.75" customHeight="1">
      <c r="A117" s="113"/>
      <c r="B117" s="24"/>
      <c r="C117" s="14" t="s">
        <v>6435</v>
      </c>
      <c r="D117" s="25"/>
      <c r="E117" s="25"/>
      <c r="F117" s="14" t="s">
        <v>143</v>
      </c>
      <c r="G117" s="14"/>
      <c r="H117" s="14"/>
      <c r="I117" s="14" t="s">
        <v>144</v>
      </c>
      <c r="J117" s="14"/>
      <c r="K117" s="14" t="s">
        <v>145</v>
      </c>
      <c r="L117" s="14"/>
      <c r="M117" s="14" t="s">
        <v>197</v>
      </c>
      <c r="N117" s="14"/>
      <c r="O117" s="25"/>
      <c r="P117" s="14" t="s">
        <v>146</v>
      </c>
      <c r="Q117" s="14"/>
      <c r="R117" s="14"/>
      <c r="S117" s="14"/>
      <c r="T117" s="14"/>
      <c r="U117" s="14"/>
      <c r="V117" s="14"/>
      <c r="W117" s="14"/>
      <c r="X117" s="14"/>
      <c r="Y117" s="14"/>
      <c r="Z117" s="14"/>
      <c r="AA117" s="14"/>
      <c r="AB117" s="14"/>
      <c r="AC117" s="14"/>
      <c r="AD117" s="25"/>
      <c r="AE117" s="25"/>
      <c r="AF117" s="26"/>
      <c r="AG117" s="296"/>
      <c r="AH117" s="297"/>
      <c r="AI117" s="297"/>
      <c r="AJ117" s="297"/>
      <c r="AK117" s="297"/>
      <c r="AL117" s="297"/>
      <c r="AM117" s="297"/>
      <c r="AN117" s="297"/>
      <c r="AO117" s="117"/>
      <c r="AP117" s="114"/>
      <c r="AQ117" s="296"/>
      <c r="AR117" s="297"/>
      <c r="AS117" s="297"/>
      <c r="AT117" s="297"/>
      <c r="AU117" s="297"/>
      <c r="AV117" s="297"/>
      <c r="AW117" s="297"/>
      <c r="AX117" s="297"/>
      <c r="AY117" s="117"/>
      <c r="AZ117" s="114"/>
      <c r="BA117" s="297"/>
      <c r="BB117" s="297"/>
      <c r="BC117" s="297"/>
      <c r="BD117" s="297"/>
      <c r="BE117" s="297"/>
      <c r="BF117" s="297"/>
      <c r="BG117" s="297"/>
      <c r="BH117" s="297"/>
      <c r="BI117" s="117"/>
      <c r="BJ117" s="114"/>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row>
    <row r="118" spans="1:153" ht="21.75" customHeight="1">
      <c r="A118" s="113"/>
      <c r="B118" s="294"/>
      <c r="C118" s="76"/>
      <c r="D118" s="74"/>
      <c r="E118" s="77"/>
      <c r="F118" s="78"/>
      <c r="G118" s="79"/>
      <c r="H118" s="75" t="s">
        <v>6436</v>
      </c>
      <c r="I118" s="76"/>
      <c r="J118" s="74"/>
      <c r="K118" s="241"/>
      <c r="L118" s="74"/>
      <c r="M118" s="76"/>
      <c r="N118" s="73"/>
      <c r="O118" s="504"/>
      <c r="P118" s="505"/>
      <c r="Q118" s="505"/>
      <c r="R118" s="505"/>
      <c r="S118" s="505"/>
      <c r="T118" s="505"/>
      <c r="U118" s="505"/>
      <c r="V118" s="505"/>
      <c r="W118" s="505"/>
      <c r="X118" s="505"/>
      <c r="Y118" s="505"/>
      <c r="Z118" s="505"/>
      <c r="AA118" s="505"/>
      <c r="AB118" s="505"/>
      <c r="AC118" s="505"/>
      <c r="AD118" s="505"/>
      <c r="AE118" s="506"/>
      <c r="AF118" s="15"/>
      <c r="AG118" s="118"/>
      <c r="AH118" s="312"/>
      <c r="AI118" s="313"/>
      <c r="AJ118" s="313"/>
      <c r="AK118" s="313"/>
      <c r="AL118" s="313"/>
      <c r="AM118" s="313"/>
      <c r="AN118" s="314"/>
      <c r="AO118" s="120"/>
      <c r="AP118" s="115" t="s">
        <v>0</v>
      </c>
      <c r="AQ118" s="119"/>
      <c r="AR118" s="312"/>
      <c r="AS118" s="313"/>
      <c r="AT118" s="313"/>
      <c r="AU118" s="313"/>
      <c r="AV118" s="313"/>
      <c r="AW118" s="313"/>
      <c r="AX118" s="314"/>
      <c r="AY118" s="120"/>
      <c r="AZ118" s="115" t="s">
        <v>1</v>
      </c>
      <c r="BA118" s="119"/>
      <c r="BB118" s="312"/>
      <c r="BC118" s="313"/>
      <c r="BD118" s="313"/>
      <c r="BE118" s="313"/>
      <c r="BF118" s="313"/>
      <c r="BG118" s="313"/>
      <c r="BH118" s="314"/>
      <c r="BI118" s="122"/>
      <c r="BJ118" s="115" t="s">
        <v>2</v>
      </c>
      <c r="BK118" s="129"/>
      <c r="BL118" s="130" t="str">
        <f>IF(BM118&lt;&gt;"","●","")</f>
        <v/>
      </c>
      <c r="BM118" s="132" t="str">
        <f>IF(AND(OR(C118="",E118="",F118="",G118="",O118=""),OR(AH118&gt;0,AR118&gt;0,BB118&gt;0)),"「Ｋコード・Ｊコード番号等」、「診療行為名称」に未記入の欄がありますが、「レセプト件数」、「算定日数」、「算定回数」のいずれかが1以上となっています。正しい手術名情報・レセプト件数・算定日数・算定回数をご記入ください。",IF(AND(AND(C118&lt;&gt;"",E118&lt;&gt;"",F118&lt;&gt;"",G118&lt;&gt;""),OR(AH118&gt;0,AR118&gt;0,BB118&gt;0),COUNTIF(K!$A$1:$A$2257,ASC(C118&amp;E118&amp;F118&amp;G118&amp;IF(I118*1=0,"","-"&amp;I118*1)&amp;IF(K118*1=0,"",K118*1)&amp;IF(M118="","",M118)))=0),"「Ｋコード・Ｊコード番号等」が診療報酬点数表あるいは鹿診療報酬点数表に存在しないコードとなっています。正しいＫコード・Ｊコード番号等をご記入ください。なお、加算・輸血料は報告対象外となります。",IF(OR(AND(OR(AH118=0,AH118=""),OR(AR118&gt;0,BB118&gt;0)),AND(OR(AH118&gt;0,BB118&gt;0),OR(AR118=0,AR118="")),AND(OR(AH118&gt;0,AR118&gt;0),OR(BB118=0,BB118=""))),"「レセプト件数」、「算定日数」、「算定回数」のいずれかが「0」か「空白」となっていますが、それ以外が1以上となっています。正しい手術名情報・レセプト件数・算定日数・算定回数をご記入ください。",IF(OR(AH118&gt;AR118,AH118&gt;BB118),"「算定日数」あるいは「算定回数」が「レセプト件数」よりも小さくなっています。算定レセプトにおける算定日数・算定回数をご記入ください。",IF(AR118&gt;BB118,"「算定回数」が「算定日数」よりも小さくなっています。算定日数における算定回数をご記入ください。","")))))</f>
        <v/>
      </c>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72"/>
      <c r="CW118" s="72"/>
      <c r="CX118" s="72"/>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row>
    <row r="119" spans="1:153" ht="3" customHeight="1" thickBot="1">
      <c r="A119" s="113"/>
      <c r="B119" s="16"/>
      <c r="C119" s="17"/>
      <c r="D119" s="17"/>
      <c r="E119" s="17"/>
      <c r="F119" s="18"/>
      <c r="G119" s="17"/>
      <c r="H119" s="298"/>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9"/>
      <c r="AG119" s="299"/>
      <c r="AH119" s="298"/>
      <c r="AI119" s="298"/>
      <c r="AJ119" s="298"/>
      <c r="AK119" s="298"/>
      <c r="AL119" s="298"/>
      <c r="AM119" s="298"/>
      <c r="AN119" s="298"/>
      <c r="AO119" s="121"/>
      <c r="AP119" s="116"/>
      <c r="AQ119" s="299"/>
      <c r="AR119" s="298"/>
      <c r="AS119" s="298"/>
      <c r="AT119" s="298"/>
      <c r="AU119" s="298"/>
      <c r="AV119" s="298"/>
      <c r="AW119" s="298"/>
      <c r="AX119" s="298"/>
      <c r="AY119" s="121"/>
      <c r="AZ119" s="116"/>
      <c r="BA119" s="298"/>
      <c r="BB119" s="298"/>
      <c r="BC119" s="298"/>
      <c r="BD119" s="298"/>
      <c r="BE119" s="298"/>
      <c r="BF119" s="298"/>
      <c r="BG119" s="298"/>
      <c r="BH119" s="298"/>
      <c r="BI119" s="121"/>
      <c r="BJ119" s="116"/>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row>
    <row r="120" spans="1:153" ht="9.75" customHeight="1">
      <c r="A120" s="113"/>
      <c r="B120" s="24"/>
      <c r="C120" s="14" t="s">
        <v>6435</v>
      </c>
      <c r="D120" s="25"/>
      <c r="E120" s="25"/>
      <c r="F120" s="14" t="s">
        <v>143</v>
      </c>
      <c r="G120" s="14"/>
      <c r="H120" s="14"/>
      <c r="I120" s="14" t="s">
        <v>144</v>
      </c>
      <c r="J120" s="14"/>
      <c r="K120" s="14" t="s">
        <v>145</v>
      </c>
      <c r="L120" s="14"/>
      <c r="M120" s="14" t="s">
        <v>197</v>
      </c>
      <c r="N120" s="14"/>
      <c r="O120" s="25"/>
      <c r="P120" s="14" t="s">
        <v>146</v>
      </c>
      <c r="Q120" s="14"/>
      <c r="R120" s="14"/>
      <c r="S120" s="14"/>
      <c r="T120" s="14"/>
      <c r="U120" s="14"/>
      <c r="V120" s="14"/>
      <c r="W120" s="14"/>
      <c r="X120" s="14"/>
      <c r="Y120" s="14"/>
      <c r="Z120" s="14"/>
      <c r="AA120" s="14"/>
      <c r="AB120" s="14"/>
      <c r="AC120" s="14"/>
      <c r="AD120" s="25"/>
      <c r="AE120" s="25"/>
      <c r="AF120" s="26"/>
      <c r="AG120" s="296"/>
      <c r="AH120" s="297"/>
      <c r="AI120" s="297"/>
      <c r="AJ120" s="297"/>
      <c r="AK120" s="297"/>
      <c r="AL120" s="297"/>
      <c r="AM120" s="297"/>
      <c r="AN120" s="297"/>
      <c r="AO120" s="117"/>
      <c r="AP120" s="114"/>
      <c r="AQ120" s="296"/>
      <c r="AR120" s="297"/>
      <c r="AS120" s="297"/>
      <c r="AT120" s="297"/>
      <c r="AU120" s="297"/>
      <c r="AV120" s="297"/>
      <c r="AW120" s="297"/>
      <c r="AX120" s="297"/>
      <c r="AY120" s="117"/>
      <c r="AZ120" s="114"/>
      <c r="BA120" s="297"/>
      <c r="BB120" s="297"/>
      <c r="BC120" s="297"/>
      <c r="BD120" s="297"/>
      <c r="BE120" s="297"/>
      <c r="BF120" s="297"/>
      <c r="BG120" s="297"/>
      <c r="BH120" s="297"/>
      <c r="BI120" s="117"/>
      <c r="BJ120" s="114"/>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row>
    <row r="121" spans="1:153" ht="21.75" customHeight="1">
      <c r="A121" s="113"/>
      <c r="B121" s="294"/>
      <c r="C121" s="76"/>
      <c r="D121" s="74"/>
      <c r="E121" s="77"/>
      <c r="F121" s="78"/>
      <c r="G121" s="79"/>
      <c r="H121" s="75" t="s">
        <v>6436</v>
      </c>
      <c r="I121" s="76"/>
      <c r="J121" s="74"/>
      <c r="K121" s="241"/>
      <c r="L121" s="74"/>
      <c r="M121" s="76"/>
      <c r="N121" s="73"/>
      <c r="O121" s="504"/>
      <c r="P121" s="505"/>
      <c r="Q121" s="505"/>
      <c r="R121" s="505"/>
      <c r="S121" s="505"/>
      <c r="T121" s="505"/>
      <c r="U121" s="505"/>
      <c r="V121" s="505"/>
      <c r="W121" s="505"/>
      <c r="X121" s="505"/>
      <c r="Y121" s="505"/>
      <c r="Z121" s="505"/>
      <c r="AA121" s="505"/>
      <c r="AB121" s="505"/>
      <c r="AC121" s="505"/>
      <c r="AD121" s="505"/>
      <c r="AE121" s="506"/>
      <c r="AF121" s="15"/>
      <c r="AG121" s="118"/>
      <c r="AH121" s="312"/>
      <c r="AI121" s="313"/>
      <c r="AJ121" s="313"/>
      <c r="AK121" s="313"/>
      <c r="AL121" s="313"/>
      <c r="AM121" s="313"/>
      <c r="AN121" s="314"/>
      <c r="AO121" s="120"/>
      <c r="AP121" s="115" t="s">
        <v>0</v>
      </c>
      <c r="AQ121" s="119"/>
      <c r="AR121" s="312"/>
      <c r="AS121" s="313"/>
      <c r="AT121" s="313"/>
      <c r="AU121" s="313"/>
      <c r="AV121" s="313"/>
      <c r="AW121" s="313"/>
      <c r="AX121" s="314"/>
      <c r="AY121" s="120"/>
      <c r="AZ121" s="115" t="s">
        <v>1</v>
      </c>
      <c r="BA121" s="119"/>
      <c r="BB121" s="312"/>
      <c r="BC121" s="313"/>
      <c r="BD121" s="313"/>
      <c r="BE121" s="313"/>
      <c r="BF121" s="313"/>
      <c r="BG121" s="313"/>
      <c r="BH121" s="314"/>
      <c r="BI121" s="122"/>
      <c r="BJ121" s="115" t="s">
        <v>2</v>
      </c>
      <c r="BK121" s="129"/>
      <c r="BL121" s="130" t="str">
        <f>IF(BM121&lt;&gt;"","●","")</f>
        <v/>
      </c>
      <c r="BM121" s="132" t="str">
        <f>IF(AND(OR(C121="",E121="",F121="",G121="",O121=""),OR(AH121&gt;0,AR121&gt;0,BB121&gt;0)),"「Ｋコード・Ｊコード番号等」、「診療行為名称」に未記入の欄がありますが、「レセプト件数」、「算定日数」、「算定回数」のいずれかが1以上となっています。正しい手術名情報・レセプト件数・算定日数・算定回数をご記入ください。",IF(AND(AND(C121&lt;&gt;"",E121&lt;&gt;"",F121&lt;&gt;"",G121&lt;&gt;""),OR(AH121&gt;0,AR121&gt;0,BB121&gt;0),COUNTIF(K!$A$1:$A$2257,ASC(C121&amp;E121&amp;F121&amp;G121&amp;IF(I121*1=0,"","-"&amp;I121*1)&amp;IF(K121*1=0,"",K121*1)&amp;IF(M121="","",M121)))=0),"「Ｋコード・Ｊコード番号等」が診療報酬点数表あるいは鹿診療報酬点数表に存在しないコードとなっています。正しいＫコード・Ｊコード番号等をご記入ください。なお、加算・輸血料は報告対象外となります。",IF(OR(AND(OR(AH121=0,AH121=""),OR(AR121&gt;0,BB121&gt;0)),AND(OR(AH121&gt;0,BB121&gt;0),OR(AR121=0,AR121="")),AND(OR(AH121&gt;0,AR121&gt;0),OR(BB121=0,BB121=""))),"「レセプト件数」、「算定日数」、「算定回数」のいずれかが「0」か「空白」となっていますが、それ以外が1以上となっています。正しい手術名情報・レセプト件数・算定日数・算定回数をご記入ください。",IF(OR(AH121&gt;AR121,AH121&gt;BB121),"「算定日数」あるいは「算定回数」が「レセプト件数」よりも小さくなっています。算定レセプトにおける算定日数・算定回数をご記入ください。",IF(AR121&gt;BB121,"「算定回数」が「算定日数」よりも小さくなっています。算定日数における算定回数をご記入ください。","")))))</f>
        <v/>
      </c>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72"/>
      <c r="CW121" s="72"/>
      <c r="CX121" s="72"/>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row>
    <row r="122" spans="1:153" ht="3" customHeight="1" thickBot="1">
      <c r="A122" s="113"/>
      <c r="B122" s="16"/>
      <c r="C122" s="17"/>
      <c r="D122" s="17"/>
      <c r="E122" s="17"/>
      <c r="F122" s="18"/>
      <c r="G122" s="17"/>
      <c r="H122" s="298"/>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9"/>
      <c r="AG122" s="299"/>
      <c r="AH122" s="298"/>
      <c r="AI122" s="298"/>
      <c r="AJ122" s="298"/>
      <c r="AK122" s="298"/>
      <c r="AL122" s="298"/>
      <c r="AM122" s="298"/>
      <c r="AN122" s="298"/>
      <c r="AO122" s="121"/>
      <c r="AP122" s="116"/>
      <c r="AQ122" s="299"/>
      <c r="AR122" s="298"/>
      <c r="AS122" s="298"/>
      <c r="AT122" s="298"/>
      <c r="AU122" s="298"/>
      <c r="AV122" s="298"/>
      <c r="AW122" s="298"/>
      <c r="AX122" s="298"/>
      <c r="AY122" s="121"/>
      <c r="AZ122" s="116"/>
      <c r="BA122" s="298"/>
      <c r="BB122" s="298"/>
      <c r="BC122" s="298"/>
      <c r="BD122" s="298"/>
      <c r="BE122" s="298"/>
      <c r="BF122" s="298"/>
      <c r="BG122" s="298"/>
      <c r="BH122" s="298"/>
      <c r="BI122" s="121"/>
      <c r="BJ122" s="116"/>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row>
    <row r="123" spans="1:153" ht="9.75" customHeight="1">
      <c r="A123" s="113"/>
      <c r="B123" s="24"/>
      <c r="C123" s="14" t="s">
        <v>6435</v>
      </c>
      <c r="D123" s="25"/>
      <c r="E123" s="25"/>
      <c r="F123" s="14" t="s">
        <v>143</v>
      </c>
      <c r="G123" s="14"/>
      <c r="H123" s="14"/>
      <c r="I123" s="14" t="s">
        <v>144</v>
      </c>
      <c r="J123" s="14"/>
      <c r="K123" s="14" t="s">
        <v>145</v>
      </c>
      <c r="L123" s="14"/>
      <c r="M123" s="14" t="s">
        <v>197</v>
      </c>
      <c r="N123" s="14"/>
      <c r="O123" s="25"/>
      <c r="P123" s="14" t="s">
        <v>146</v>
      </c>
      <c r="Q123" s="14"/>
      <c r="R123" s="14"/>
      <c r="S123" s="14"/>
      <c r="T123" s="14"/>
      <c r="U123" s="14"/>
      <c r="V123" s="14"/>
      <c r="W123" s="14"/>
      <c r="X123" s="14"/>
      <c r="Y123" s="14"/>
      <c r="Z123" s="14"/>
      <c r="AA123" s="14"/>
      <c r="AB123" s="14"/>
      <c r="AC123" s="14"/>
      <c r="AD123" s="25"/>
      <c r="AE123" s="25"/>
      <c r="AF123" s="26"/>
      <c r="AG123" s="296"/>
      <c r="AH123" s="297"/>
      <c r="AI123" s="297"/>
      <c r="AJ123" s="297"/>
      <c r="AK123" s="297"/>
      <c r="AL123" s="297"/>
      <c r="AM123" s="297"/>
      <c r="AN123" s="297"/>
      <c r="AO123" s="117"/>
      <c r="AP123" s="114"/>
      <c r="AQ123" s="296"/>
      <c r="AR123" s="297"/>
      <c r="AS123" s="297"/>
      <c r="AT123" s="297"/>
      <c r="AU123" s="297"/>
      <c r="AV123" s="297"/>
      <c r="AW123" s="297"/>
      <c r="AX123" s="297"/>
      <c r="AY123" s="117"/>
      <c r="AZ123" s="114"/>
      <c r="BA123" s="297"/>
      <c r="BB123" s="297"/>
      <c r="BC123" s="297"/>
      <c r="BD123" s="297"/>
      <c r="BE123" s="297"/>
      <c r="BF123" s="297"/>
      <c r="BG123" s="297"/>
      <c r="BH123" s="297"/>
      <c r="BI123" s="117"/>
      <c r="BJ123" s="114"/>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row>
    <row r="124" spans="1:153" ht="21.75" customHeight="1">
      <c r="A124" s="113"/>
      <c r="B124" s="294"/>
      <c r="C124" s="76"/>
      <c r="D124" s="74"/>
      <c r="E124" s="77"/>
      <c r="F124" s="78"/>
      <c r="G124" s="79"/>
      <c r="H124" s="75" t="s">
        <v>6436</v>
      </c>
      <c r="I124" s="76"/>
      <c r="J124" s="74"/>
      <c r="K124" s="241"/>
      <c r="L124" s="74"/>
      <c r="M124" s="76"/>
      <c r="N124" s="73"/>
      <c r="O124" s="504"/>
      <c r="P124" s="505"/>
      <c r="Q124" s="505"/>
      <c r="R124" s="505"/>
      <c r="S124" s="505"/>
      <c r="T124" s="505"/>
      <c r="U124" s="505"/>
      <c r="V124" s="505"/>
      <c r="W124" s="505"/>
      <c r="X124" s="505"/>
      <c r="Y124" s="505"/>
      <c r="Z124" s="505"/>
      <c r="AA124" s="505"/>
      <c r="AB124" s="505"/>
      <c r="AC124" s="505"/>
      <c r="AD124" s="505"/>
      <c r="AE124" s="506"/>
      <c r="AF124" s="15"/>
      <c r="AG124" s="118"/>
      <c r="AH124" s="312"/>
      <c r="AI124" s="313"/>
      <c r="AJ124" s="313"/>
      <c r="AK124" s="313"/>
      <c r="AL124" s="313"/>
      <c r="AM124" s="313"/>
      <c r="AN124" s="314"/>
      <c r="AO124" s="120"/>
      <c r="AP124" s="115" t="s">
        <v>0</v>
      </c>
      <c r="AQ124" s="119"/>
      <c r="AR124" s="312"/>
      <c r="AS124" s="313"/>
      <c r="AT124" s="313"/>
      <c r="AU124" s="313"/>
      <c r="AV124" s="313"/>
      <c r="AW124" s="313"/>
      <c r="AX124" s="314"/>
      <c r="AY124" s="120"/>
      <c r="AZ124" s="115" t="s">
        <v>1</v>
      </c>
      <c r="BA124" s="119"/>
      <c r="BB124" s="312"/>
      <c r="BC124" s="313"/>
      <c r="BD124" s="313"/>
      <c r="BE124" s="313"/>
      <c r="BF124" s="313"/>
      <c r="BG124" s="313"/>
      <c r="BH124" s="314"/>
      <c r="BI124" s="122"/>
      <c r="BJ124" s="115" t="s">
        <v>2</v>
      </c>
      <c r="BK124" s="129"/>
      <c r="BL124" s="130" t="str">
        <f>IF(BM124&lt;&gt;"","●","")</f>
        <v/>
      </c>
      <c r="BM124" s="132" t="str">
        <f>IF(AND(OR(C124="",E124="",F124="",G124="",O124=""),OR(AH124&gt;0,AR124&gt;0,BB124&gt;0)),"「Ｋコード・Ｊコード番号等」、「診療行為名称」に未記入の欄がありますが、「レセプト件数」、「算定日数」、「算定回数」のいずれかが1以上となっています。正しい手術名情報・レセプト件数・算定日数・算定回数をご記入ください。",IF(AND(AND(C124&lt;&gt;"",E124&lt;&gt;"",F124&lt;&gt;"",G124&lt;&gt;""),OR(AH124&gt;0,AR124&gt;0,BB124&gt;0),COUNTIF(K!$A$1:$A$2257,ASC(C124&amp;E124&amp;F124&amp;G124&amp;IF(I124*1=0,"","-"&amp;I124*1)&amp;IF(K124*1=0,"",K124*1)&amp;IF(M124="","",M124)))=0),"「Ｋコード・Ｊコード番号等」が診療報酬点数表あるいは鹿診療報酬点数表に存在しないコードとなっています。正しいＫコード・Ｊコード番号等をご記入ください。なお、加算・輸血料は報告対象外となります。",IF(OR(AND(OR(AH124=0,AH124=""),OR(AR124&gt;0,BB124&gt;0)),AND(OR(AH124&gt;0,BB124&gt;0),OR(AR124=0,AR124="")),AND(OR(AH124&gt;0,AR124&gt;0),OR(BB124=0,BB124=""))),"「レセプト件数」、「算定日数」、「算定回数」のいずれかが「0」か「空白」となっていますが、それ以外が1以上となっています。正しい手術名情報・レセプト件数・算定日数・算定回数をご記入ください。",IF(OR(AH124&gt;AR124,AH124&gt;BB124),"「算定日数」あるいは「算定回数」が「レセプト件数」よりも小さくなっています。算定レセプトにおける算定日数・算定回数をご記入ください。",IF(AR124&gt;BB124,"「算定回数」が「算定日数」よりも小さくなっています。算定日数における算定回数をご記入ください。","")))))</f>
        <v/>
      </c>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72"/>
      <c r="CW124" s="72"/>
      <c r="CX124" s="72"/>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row>
    <row r="125" spans="1:153" ht="3" customHeight="1" thickBot="1">
      <c r="A125" s="113"/>
      <c r="B125" s="16"/>
      <c r="C125" s="17"/>
      <c r="D125" s="17"/>
      <c r="E125" s="17"/>
      <c r="F125" s="18"/>
      <c r="G125" s="17"/>
      <c r="H125" s="298"/>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9"/>
      <c r="AG125" s="299"/>
      <c r="AH125" s="298"/>
      <c r="AI125" s="298"/>
      <c r="AJ125" s="298"/>
      <c r="AK125" s="298"/>
      <c r="AL125" s="298"/>
      <c r="AM125" s="298"/>
      <c r="AN125" s="298"/>
      <c r="AO125" s="121"/>
      <c r="AP125" s="116"/>
      <c r="AQ125" s="299"/>
      <c r="AR125" s="298"/>
      <c r="AS125" s="298"/>
      <c r="AT125" s="298"/>
      <c r="AU125" s="298"/>
      <c r="AV125" s="298"/>
      <c r="AW125" s="298"/>
      <c r="AX125" s="298"/>
      <c r="AY125" s="121"/>
      <c r="AZ125" s="116"/>
      <c r="BA125" s="298"/>
      <c r="BB125" s="298"/>
      <c r="BC125" s="298"/>
      <c r="BD125" s="298"/>
      <c r="BE125" s="298"/>
      <c r="BF125" s="298"/>
      <c r="BG125" s="298"/>
      <c r="BH125" s="298"/>
      <c r="BI125" s="121"/>
      <c r="BJ125" s="116"/>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row>
    <row r="126" spans="1:153" ht="9.75" customHeight="1">
      <c r="A126" s="113"/>
      <c r="B126" s="24"/>
      <c r="C126" s="14" t="s">
        <v>6435</v>
      </c>
      <c r="D126" s="25"/>
      <c r="E126" s="25"/>
      <c r="F126" s="14" t="s">
        <v>143</v>
      </c>
      <c r="G126" s="14"/>
      <c r="H126" s="14"/>
      <c r="I126" s="14" t="s">
        <v>144</v>
      </c>
      <c r="J126" s="14"/>
      <c r="K126" s="14" t="s">
        <v>145</v>
      </c>
      <c r="L126" s="14"/>
      <c r="M126" s="14" t="s">
        <v>197</v>
      </c>
      <c r="N126" s="14"/>
      <c r="O126" s="25"/>
      <c r="P126" s="14" t="s">
        <v>146</v>
      </c>
      <c r="Q126" s="14"/>
      <c r="R126" s="14"/>
      <c r="S126" s="14"/>
      <c r="T126" s="14"/>
      <c r="U126" s="14"/>
      <c r="V126" s="14"/>
      <c r="W126" s="14"/>
      <c r="X126" s="14"/>
      <c r="Y126" s="14"/>
      <c r="Z126" s="14"/>
      <c r="AA126" s="14"/>
      <c r="AB126" s="14"/>
      <c r="AC126" s="14"/>
      <c r="AD126" s="25"/>
      <c r="AE126" s="25"/>
      <c r="AF126" s="26"/>
      <c r="AG126" s="296"/>
      <c r="AH126" s="297"/>
      <c r="AI126" s="297"/>
      <c r="AJ126" s="297"/>
      <c r="AK126" s="297"/>
      <c r="AL126" s="297"/>
      <c r="AM126" s="297"/>
      <c r="AN126" s="297"/>
      <c r="AO126" s="117"/>
      <c r="AP126" s="114"/>
      <c r="AQ126" s="296"/>
      <c r="AR126" s="297"/>
      <c r="AS126" s="297"/>
      <c r="AT126" s="297"/>
      <c r="AU126" s="297"/>
      <c r="AV126" s="297"/>
      <c r="AW126" s="297"/>
      <c r="AX126" s="297"/>
      <c r="AY126" s="117"/>
      <c r="AZ126" s="114"/>
      <c r="BA126" s="297"/>
      <c r="BB126" s="297"/>
      <c r="BC126" s="297"/>
      <c r="BD126" s="297"/>
      <c r="BE126" s="297"/>
      <c r="BF126" s="297"/>
      <c r="BG126" s="297"/>
      <c r="BH126" s="297"/>
      <c r="BI126" s="117"/>
      <c r="BJ126" s="114"/>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row>
    <row r="127" spans="1:153" ht="21.75" customHeight="1">
      <c r="A127" s="113"/>
      <c r="B127" s="294"/>
      <c r="C127" s="76"/>
      <c r="D127" s="74"/>
      <c r="E127" s="77"/>
      <c r="F127" s="78"/>
      <c r="G127" s="79"/>
      <c r="H127" s="75" t="s">
        <v>6436</v>
      </c>
      <c r="I127" s="76"/>
      <c r="J127" s="74"/>
      <c r="K127" s="241"/>
      <c r="L127" s="74"/>
      <c r="M127" s="76"/>
      <c r="N127" s="73"/>
      <c r="O127" s="504"/>
      <c r="P127" s="505"/>
      <c r="Q127" s="505"/>
      <c r="R127" s="505"/>
      <c r="S127" s="505"/>
      <c r="T127" s="505"/>
      <c r="U127" s="505"/>
      <c r="V127" s="505"/>
      <c r="W127" s="505"/>
      <c r="X127" s="505"/>
      <c r="Y127" s="505"/>
      <c r="Z127" s="505"/>
      <c r="AA127" s="505"/>
      <c r="AB127" s="505"/>
      <c r="AC127" s="505"/>
      <c r="AD127" s="505"/>
      <c r="AE127" s="506"/>
      <c r="AF127" s="15"/>
      <c r="AG127" s="118"/>
      <c r="AH127" s="312"/>
      <c r="AI127" s="313"/>
      <c r="AJ127" s="313"/>
      <c r="AK127" s="313"/>
      <c r="AL127" s="313"/>
      <c r="AM127" s="313"/>
      <c r="AN127" s="314"/>
      <c r="AO127" s="120"/>
      <c r="AP127" s="115" t="s">
        <v>0</v>
      </c>
      <c r="AQ127" s="119"/>
      <c r="AR127" s="312"/>
      <c r="AS127" s="313"/>
      <c r="AT127" s="313"/>
      <c r="AU127" s="313"/>
      <c r="AV127" s="313"/>
      <c r="AW127" s="313"/>
      <c r="AX127" s="314"/>
      <c r="AY127" s="120"/>
      <c r="AZ127" s="115" t="s">
        <v>1</v>
      </c>
      <c r="BA127" s="119"/>
      <c r="BB127" s="312"/>
      <c r="BC127" s="313"/>
      <c r="BD127" s="313"/>
      <c r="BE127" s="313"/>
      <c r="BF127" s="313"/>
      <c r="BG127" s="313"/>
      <c r="BH127" s="314"/>
      <c r="BI127" s="122"/>
      <c r="BJ127" s="115" t="s">
        <v>2</v>
      </c>
      <c r="BK127" s="129"/>
      <c r="BL127" s="130" t="str">
        <f>IF(BM127&lt;&gt;"","●","")</f>
        <v/>
      </c>
      <c r="BM127" s="132" t="str">
        <f>IF(AND(OR(C127="",E127="",F127="",G127="",O127=""),OR(AH127&gt;0,AR127&gt;0,BB127&gt;0)),"「Ｋコード・Ｊコード番号等」、「診療行為名称」に未記入の欄がありますが、「レセプト件数」、「算定日数」、「算定回数」のいずれかが1以上となっています。正しい手術名情報・レセプト件数・算定日数・算定回数をご記入ください。",IF(AND(AND(C127&lt;&gt;"",E127&lt;&gt;"",F127&lt;&gt;"",G127&lt;&gt;""),OR(AH127&gt;0,AR127&gt;0,BB127&gt;0),COUNTIF(K!$A$1:$A$2257,ASC(C127&amp;E127&amp;F127&amp;G127&amp;IF(I127*1=0,"","-"&amp;I127*1)&amp;IF(K127*1=0,"",K127*1)&amp;IF(M127="","",M127)))=0),"「Ｋコード・Ｊコード番号等」が診療報酬点数表あるいは鹿診療報酬点数表に存在しないコードとなっています。正しいＫコード・Ｊコード番号等をご記入ください。なお、加算・輸血料は報告対象外となります。",IF(OR(AND(OR(AH127=0,AH127=""),OR(AR127&gt;0,BB127&gt;0)),AND(OR(AH127&gt;0,BB127&gt;0),OR(AR127=0,AR127="")),AND(OR(AH127&gt;0,AR127&gt;0),OR(BB127=0,BB127=""))),"「レセプト件数」、「算定日数」、「算定回数」のいずれかが「0」か「空白」となっていますが、それ以外が1以上となっています。正しい手術名情報・レセプト件数・算定日数・算定回数をご記入ください。",IF(OR(AH127&gt;AR127,AH127&gt;BB127),"「算定日数」あるいは「算定回数」が「レセプト件数」よりも小さくなっています。算定レセプトにおける算定日数・算定回数をご記入ください。",IF(AR127&gt;BB127,"「算定回数」が「算定日数」よりも小さくなっています。算定日数における算定回数をご記入ください。","")))))</f>
        <v/>
      </c>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72"/>
      <c r="CW127" s="72"/>
      <c r="CX127" s="72"/>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row>
    <row r="128" spans="1:153" ht="3" customHeight="1" thickBot="1">
      <c r="A128" s="113"/>
      <c r="B128" s="16"/>
      <c r="C128" s="17"/>
      <c r="D128" s="17"/>
      <c r="E128" s="17"/>
      <c r="F128" s="18"/>
      <c r="G128" s="17"/>
      <c r="H128" s="298"/>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9"/>
      <c r="AG128" s="299"/>
      <c r="AH128" s="298"/>
      <c r="AI128" s="298"/>
      <c r="AJ128" s="298"/>
      <c r="AK128" s="298"/>
      <c r="AL128" s="298"/>
      <c r="AM128" s="298"/>
      <c r="AN128" s="298"/>
      <c r="AO128" s="121"/>
      <c r="AP128" s="116"/>
      <c r="AQ128" s="299"/>
      <c r="AR128" s="298"/>
      <c r="AS128" s="298"/>
      <c r="AT128" s="298"/>
      <c r="AU128" s="298"/>
      <c r="AV128" s="298"/>
      <c r="AW128" s="298"/>
      <c r="AX128" s="298"/>
      <c r="AY128" s="121"/>
      <c r="AZ128" s="116"/>
      <c r="BA128" s="298"/>
      <c r="BB128" s="298"/>
      <c r="BC128" s="298"/>
      <c r="BD128" s="298"/>
      <c r="BE128" s="298"/>
      <c r="BF128" s="298"/>
      <c r="BG128" s="298"/>
      <c r="BH128" s="298"/>
      <c r="BI128" s="121"/>
      <c r="BJ128" s="116"/>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row>
    <row r="129" spans="1:153" ht="9.75" customHeight="1">
      <c r="A129" s="113"/>
      <c r="B129" s="24"/>
      <c r="C129" s="14" t="s">
        <v>6435</v>
      </c>
      <c r="D129" s="25"/>
      <c r="E129" s="25"/>
      <c r="F129" s="14" t="s">
        <v>143</v>
      </c>
      <c r="G129" s="14"/>
      <c r="H129" s="14"/>
      <c r="I129" s="14" t="s">
        <v>144</v>
      </c>
      <c r="J129" s="14"/>
      <c r="K129" s="14" t="s">
        <v>145</v>
      </c>
      <c r="L129" s="14"/>
      <c r="M129" s="14" t="s">
        <v>197</v>
      </c>
      <c r="N129" s="14"/>
      <c r="O129" s="25"/>
      <c r="P129" s="14" t="s">
        <v>146</v>
      </c>
      <c r="Q129" s="14"/>
      <c r="R129" s="14"/>
      <c r="S129" s="14"/>
      <c r="T129" s="14"/>
      <c r="U129" s="14"/>
      <c r="V129" s="14"/>
      <c r="W129" s="14"/>
      <c r="X129" s="14"/>
      <c r="Y129" s="14"/>
      <c r="Z129" s="14"/>
      <c r="AA129" s="14"/>
      <c r="AB129" s="14"/>
      <c r="AC129" s="14"/>
      <c r="AD129" s="25"/>
      <c r="AE129" s="25"/>
      <c r="AF129" s="26"/>
      <c r="AG129" s="296"/>
      <c r="AH129" s="297"/>
      <c r="AI129" s="297"/>
      <c r="AJ129" s="297"/>
      <c r="AK129" s="297"/>
      <c r="AL129" s="297"/>
      <c r="AM129" s="297"/>
      <c r="AN129" s="297"/>
      <c r="AO129" s="117"/>
      <c r="AP129" s="114"/>
      <c r="AQ129" s="296"/>
      <c r="AR129" s="297"/>
      <c r="AS129" s="297"/>
      <c r="AT129" s="297"/>
      <c r="AU129" s="297"/>
      <c r="AV129" s="297"/>
      <c r="AW129" s="297"/>
      <c r="AX129" s="297"/>
      <c r="AY129" s="117"/>
      <c r="AZ129" s="114"/>
      <c r="BA129" s="297"/>
      <c r="BB129" s="297"/>
      <c r="BC129" s="297"/>
      <c r="BD129" s="297"/>
      <c r="BE129" s="297"/>
      <c r="BF129" s="297"/>
      <c r="BG129" s="297"/>
      <c r="BH129" s="297"/>
      <c r="BI129" s="117"/>
      <c r="BJ129" s="114"/>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row>
    <row r="130" spans="1:153" ht="21.75" customHeight="1">
      <c r="A130" s="113"/>
      <c r="B130" s="294"/>
      <c r="C130" s="76"/>
      <c r="D130" s="74"/>
      <c r="E130" s="77"/>
      <c r="F130" s="78"/>
      <c r="G130" s="79"/>
      <c r="H130" s="75" t="s">
        <v>6436</v>
      </c>
      <c r="I130" s="76"/>
      <c r="J130" s="74"/>
      <c r="K130" s="241"/>
      <c r="L130" s="74"/>
      <c r="M130" s="76"/>
      <c r="N130" s="73"/>
      <c r="O130" s="504"/>
      <c r="P130" s="505"/>
      <c r="Q130" s="505"/>
      <c r="R130" s="505"/>
      <c r="S130" s="505"/>
      <c r="T130" s="505"/>
      <c r="U130" s="505"/>
      <c r="V130" s="505"/>
      <c r="W130" s="505"/>
      <c r="X130" s="505"/>
      <c r="Y130" s="505"/>
      <c r="Z130" s="505"/>
      <c r="AA130" s="505"/>
      <c r="AB130" s="505"/>
      <c r="AC130" s="505"/>
      <c r="AD130" s="505"/>
      <c r="AE130" s="506"/>
      <c r="AF130" s="15"/>
      <c r="AG130" s="118"/>
      <c r="AH130" s="312"/>
      <c r="AI130" s="313"/>
      <c r="AJ130" s="313"/>
      <c r="AK130" s="313"/>
      <c r="AL130" s="313"/>
      <c r="AM130" s="313"/>
      <c r="AN130" s="314"/>
      <c r="AO130" s="120"/>
      <c r="AP130" s="115" t="s">
        <v>0</v>
      </c>
      <c r="AQ130" s="119"/>
      <c r="AR130" s="312"/>
      <c r="AS130" s="313"/>
      <c r="AT130" s="313"/>
      <c r="AU130" s="313"/>
      <c r="AV130" s="313"/>
      <c r="AW130" s="313"/>
      <c r="AX130" s="314"/>
      <c r="AY130" s="120"/>
      <c r="AZ130" s="115" t="s">
        <v>1</v>
      </c>
      <c r="BA130" s="119"/>
      <c r="BB130" s="312"/>
      <c r="BC130" s="313"/>
      <c r="BD130" s="313"/>
      <c r="BE130" s="313"/>
      <c r="BF130" s="313"/>
      <c r="BG130" s="313"/>
      <c r="BH130" s="314"/>
      <c r="BI130" s="122"/>
      <c r="BJ130" s="115" t="s">
        <v>2</v>
      </c>
      <c r="BK130" s="129"/>
      <c r="BL130" s="130" t="str">
        <f>IF(BM130&lt;&gt;"","●","")</f>
        <v/>
      </c>
      <c r="BM130" s="132" t="str">
        <f>IF(AND(OR(C130="",E130="",F130="",G130="",O130=""),OR(AH130&gt;0,AR130&gt;0,BB130&gt;0)),"「Ｋコード・Ｊコード番号等」、「診療行為名称」に未記入の欄がありますが、「レセプト件数」、「算定日数」、「算定回数」のいずれかが1以上となっています。正しい手術名情報・レセプト件数・算定日数・算定回数をご記入ください。",IF(AND(AND(C130&lt;&gt;"",E130&lt;&gt;"",F130&lt;&gt;"",G130&lt;&gt;""),OR(AH130&gt;0,AR130&gt;0,BB130&gt;0),COUNTIF(K!$A$1:$A$2257,ASC(C130&amp;E130&amp;F130&amp;G130&amp;IF(I130*1=0,"","-"&amp;I130*1)&amp;IF(K130*1=0,"",K130*1)&amp;IF(M130="","",M130)))=0),"「Ｋコード・Ｊコード番号等」が診療報酬点数表あるいは鹿診療報酬点数表に存在しないコードとなっています。正しいＫコード・Ｊコード番号等をご記入ください。なお、加算・輸血料は報告対象外となります。",IF(OR(AND(OR(AH130=0,AH130=""),OR(AR130&gt;0,BB130&gt;0)),AND(OR(AH130&gt;0,BB130&gt;0),OR(AR130=0,AR130="")),AND(OR(AH130&gt;0,AR130&gt;0),OR(BB130=0,BB130=""))),"「レセプト件数」、「算定日数」、「算定回数」のいずれかが「0」か「空白」となっていますが、それ以外が1以上となっています。正しい手術名情報・レセプト件数・算定日数・算定回数をご記入ください。",IF(OR(AH130&gt;AR130,AH130&gt;BB130),"「算定日数」あるいは「算定回数」が「レセプト件数」よりも小さくなっています。算定レセプトにおける算定日数・算定回数をご記入ください。",IF(AR130&gt;BB130,"「算定回数」が「算定日数」よりも小さくなっています。算定日数における算定回数をご記入ください。","")))))</f>
        <v/>
      </c>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72"/>
      <c r="CW130" s="72"/>
      <c r="CX130" s="72"/>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row>
    <row r="131" spans="1:153" ht="3" customHeight="1" thickBot="1">
      <c r="A131" s="113"/>
      <c r="B131" s="16"/>
      <c r="C131" s="17"/>
      <c r="D131" s="17"/>
      <c r="E131" s="17"/>
      <c r="F131" s="18"/>
      <c r="G131" s="17"/>
      <c r="H131" s="298"/>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9"/>
      <c r="AG131" s="299"/>
      <c r="AH131" s="298"/>
      <c r="AI131" s="298"/>
      <c r="AJ131" s="298"/>
      <c r="AK131" s="298"/>
      <c r="AL131" s="298"/>
      <c r="AM131" s="298"/>
      <c r="AN131" s="298"/>
      <c r="AO131" s="121"/>
      <c r="AP131" s="116"/>
      <c r="AQ131" s="299"/>
      <c r="AR131" s="298"/>
      <c r="AS131" s="298"/>
      <c r="AT131" s="298"/>
      <c r="AU131" s="298"/>
      <c r="AV131" s="298"/>
      <c r="AW131" s="298"/>
      <c r="AX131" s="298"/>
      <c r="AY131" s="121"/>
      <c r="AZ131" s="116"/>
      <c r="BA131" s="298"/>
      <c r="BB131" s="298"/>
      <c r="BC131" s="298"/>
      <c r="BD131" s="298"/>
      <c r="BE131" s="298"/>
      <c r="BF131" s="298"/>
      <c r="BG131" s="298"/>
      <c r="BH131" s="298"/>
      <c r="BI131" s="121"/>
      <c r="BJ131" s="116"/>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row>
    <row r="132" spans="1:153" ht="9.75" customHeight="1">
      <c r="A132" s="113"/>
      <c r="B132" s="24"/>
      <c r="C132" s="14" t="s">
        <v>6435</v>
      </c>
      <c r="D132" s="25"/>
      <c r="E132" s="25"/>
      <c r="F132" s="14" t="s">
        <v>143</v>
      </c>
      <c r="G132" s="14"/>
      <c r="H132" s="14"/>
      <c r="I132" s="14" t="s">
        <v>144</v>
      </c>
      <c r="J132" s="14"/>
      <c r="K132" s="14" t="s">
        <v>145</v>
      </c>
      <c r="L132" s="14"/>
      <c r="M132" s="14" t="s">
        <v>197</v>
      </c>
      <c r="N132" s="14"/>
      <c r="O132" s="25"/>
      <c r="P132" s="14" t="s">
        <v>146</v>
      </c>
      <c r="Q132" s="14"/>
      <c r="R132" s="14"/>
      <c r="S132" s="14"/>
      <c r="T132" s="14"/>
      <c r="U132" s="14"/>
      <c r="V132" s="14"/>
      <c r="W132" s="14"/>
      <c r="X132" s="14"/>
      <c r="Y132" s="14"/>
      <c r="Z132" s="14"/>
      <c r="AA132" s="14"/>
      <c r="AB132" s="14"/>
      <c r="AC132" s="14"/>
      <c r="AD132" s="25"/>
      <c r="AE132" s="25"/>
      <c r="AF132" s="26"/>
      <c r="AG132" s="296"/>
      <c r="AH132" s="297"/>
      <c r="AI132" s="297"/>
      <c r="AJ132" s="297"/>
      <c r="AK132" s="297"/>
      <c r="AL132" s="297"/>
      <c r="AM132" s="297"/>
      <c r="AN132" s="297"/>
      <c r="AO132" s="117"/>
      <c r="AP132" s="114"/>
      <c r="AQ132" s="296"/>
      <c r="AR132" s="297"/>
      <c r="AS132" s="297"/>
      <c r="AT132" s="297"/>
      <c r="AU132" s="297"/>
      <c r="AV132" s="297"/>
      <c r="AW132" s="297"/>
      <c r="AX132" s="297"/>
      <c r="AY132" s="117"/>
      <c r="AZ132" s="114"/>
      <c r="BA132" s="297"/>
      <c r="BB132" s="297"/>
      <c r="BC132" s="297"/>
      <c r="BD132" s="297"/>
      <c r="BE132" s="297"/>
      <c r="BF132" s="297"/>
      <c r="BG132" s="297"/>
      <c r="BH132" s="297"/>
      <c r="BI132" s="117"/>
      <c r="BJ132" s="114"/>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row>
    <row r="133" spans="1:153" ht="21.75" customHeight="1">
      <c r="A133" s="113"/>
      <c r="B133" s="294"/>
      <c r="C133" s="76"/>
      <c r="D133" s="74"/>
      <c r="E133" s="77"/>
      <c r="F133" s="78"/>
      <c r="G133" s="79"/>
      <c r="H133" s="75" t="s">
        <v>6436</v>
      </c>
      <c r="I133" s="76"/>
      <c r="J133" s="74"/>
      <c r="K133" s="241"/>
      <c r="L133" s="74"/>
      <c r="M133" s="76"/>
      <c r="N133" s="73"/>
      <c r="O133" s="504"/>
      <c r="P133" s="505"/>
      <c r="Q133" s="505"/>
      <c r="R133" s="505"/>
      <c r="S133" s="505"/>
      <c r="T133" s="505"/>
      <c r="U133" s="505"/>
      <c r="V133" s="505"/>
      <c r="W133" s="505"/>
      <c r="X133" s="505"/>
      <c r="Y133" s="505"/>
      <c r="Z133" s="505"/>
      <c r="AA133" s="505"/>
      <c r="AB133" s="505"/>
      <c r="AC133" s="505"/>
      <c r="AD133" s="505"/>
      <c r="AE133" s="506"/>
      <c r="AF133" s="15"/>
      <c r="AG133" s="118"/>
      <c r="AH133" s="312"/>
      <c r="AI133" s="313"/>
      <c r="AJ133" s="313"/>
      <c r="AK133" s="313"/>
      <c r="AL133" s="313"/>
      <c r="AM133" s="313"/>
      <c r="AN133" s="314"/>
      <c r="AO133" s="120"/>
      <c r="AP133" s="115" t="s">
        <v>0</v>
      </c>
      <c r="AQ133" s="119"/>
      <c r="AR133" s="312"/>
      <c r="AS133" s="313"/>
      <c r="AT133" s="313"/>
      <c r="AU133" s="313"/>
      <c r="AV133" s="313"/>
      <c r="AW133" s="313"/>
      <c r="AX133" s="314"/>
      <c r="AY133" s="120"/>
      <c r="AZ133" s="115" t="s">
        <v>1</v>
      </c>
      <c r="BA133" s="119"/>
      <c r="BB133" s="312"/>
      <c r="BC133" s="313"/>
      <c r="BD133" s="313"/>
      <c r="BE133" s="313"/>
      <c r="BF133" s="313"/>
      <c r="BG133" s="313"/>
      <c r="BH133" s="314"/>
      <c r="BI133" s="122"/>
      <c r="BJ133" s="115" t="s">
        <v>2</v>
      </c>
      <c r="BK133" s="129"/>
      <c r="BL133" s="130" t="str">
        <f>IF(BM133&lt;&gt;"","●","")</f>
        <v/>
      </c>
      <c r="BM133" s="132" t="str">
        <f>IF(AND(OR(C133="",E133="",F133="",G133="",O133=""),OR(AH133&gt;0,AR133&gt;0,BB133&gt;0)),"「Ｋコード・Ｊコード番号等」、「診療行為名称」に未記入の欄がありますが、「レセプト件数」、「算定日数」、「算定回数」のいずれかが1以上となっています。正しい手術名情報・レセプト件数・算定日数・算定回数をご記入ください。",IF(AND(AND(C133&lt;&gt;"",E133&lt;&gt;"",F133&lt;&gt;"",G133&lt;&gt;""),OR(AH133&gt;0,AR133&gt;0,BB133&gt;0),COUNTIF(K!$A$1:$A$2257,ASC(C133&amp;E133&amp;F133&amp;G133&amp;IF(I133*1=0,"","-"&amp;I133*1)&amp;IF(K133*1=0,"",K133*1)&amp;IF(M133="","",M133)))=0),"「Ｋコード・Ｊコード番号等」が診療報酬点数表あるいは鹿診療報酬点数表に存在しないコードとなっています。正しいＫコード・Ｊコード番号等をご記入ください。なお、加算・輸血料は報告対象外となります。",IF(OR(AND(OR(AH133=0,AH133=""),OR(AR133&gt;0,BB133&gt;0)),AND(OR(AH133&gt;0,BB133&gt;0),OR(AR133=0,AR133="")),AND(OR(AH133&gt;0,AR133&gt;0),OR(BB133=0,BB133=""))),"「レセプト件数」、「算定日数」、「算定回数」のいずれかが「0」か「空白」となっていますが、それ以外が1以上となっています。正しい手術名情報・レセプト件数・算定日数・算定回数をご記入ください。",IF(OR(AH133&gt;AR133,AH133&gt;BB133),"「算定日数」あるいは「算定回数」が「レセプト件数」よりも小さくなっています。算定レセプトにおける算定日数・算定回数をご記入ください。",IF(AR133&gt;BB133,"「算定回数」が「算定日数」よりも小さくなっています。算定日数における算定回数をご記入ください。","")))))</f>
        <v/>
      </c>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72"/>
      <c r="CW133" s="72"/>
      <c r="CX133" s="72"/>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row>
    <row r="134" spans="1:153" ht="3" customHeight="1" thickBot="1">
      <c r="A134" s="113"/>
      <c r="B134" s="16"/>
      <c r="C134" s="17"/>
      <c r="D134" s="17"/>
      <c r="E134" s="17"/>
      <c r="F134" s="18"/>
      <c r="G134" s="17"/>
      <c r="H134" s="298"/>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9"/>
      <c r="AG134" s="299"/>
      <c r="AH134" s="298"/>
      <c r="AI134" s="298"/>
      <c r="AJ134" s="298"/>
      <c r="AK134" s="298"/>
      <c r="AL134" s="298"/>
      <c r="AM134" s="298"/>
      <c r="AN134" s="298"/>
      <c r="AO134" s="121"/>
      <c r="AP134" s="116"/>
      <c r="AQ134" s="299"/>
      <c r="AR134" s="298"/>
      <c r="AS134" s="298"/>
      <c r="AT134" s="298"/>
      <c r="AU134" s="298"/>
      <c r="AV134" s="298"/>
      <c r="AW134" s="298"/>
      <c r="AX134" s="298"/>
      <c r="AY134" s="121"/>
      <c r="AZ134" s="116"/>
      <c r="BA134" s="298"/>
      <c r="BB134" s="298"/>
      <c r="BC134" s="298"/>
      <c r="BD134" s="298"/>
      <c r="BE134" s="298"/>
      <c r="BF134" s="298"/>
      <c r="BG134" s="298"/>
      <c r="BH134" s="298"/>
      <c r="BI134" s="121"/>
      <c r="BJ134" s="116"/>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row>
    <row r="135" spans="1:153" ht="9.75" customHeight="1">
      <c r="A135" s="113"/>
      <c r="B135" s="24"/>
      <c r="C135" s="14" t="s">
        <v>6435</v>
      </c>
      <c r="D135" s="25"/>
      <c r="E135" s="25"/>
      <c r="F135" s="14" t="s">
        <v>143</v>
      </c>
      <c r="G135" s="14"/>
      <c r="H135" s="14"/>
      <c r="I135" s="14" t="s">
        <v>144</v>
      </c>
      <c r="J135" s="14"/>
      <c r="K135" s="14" t="s">
        <v>145</v>
      </c>
      <c r="L135" s="14"/>
      <c r="M135" s="14" t="s">
        <v>197</v>
      </c>
      <c r="N135" s="14"/>
      <c r="O135" s="25"/>
      <c r="P135" s="14" t="s">
        <v>146</v>
      </c>
      <c r="Q135" s="14"/>
      <c r="R135" s="14"/>
      <c r="S135" s="14"/>
      <c r="T135" s="14"/>
      <c r="U135" s="14"/>
      <c r="V135" s="14"/>
      <c r="W135" s="14"/>
      <c r="X135" s="14"/>
      <c r="Y135" s="14"/>
      <c r="Z135" s="14"/>
      <c r="AA135" s="14"/>
      <c r="AB135" s="14"/>
      <c r="AC135" s="14"/>
      <c r="AD135" s="25"/>
      <c r="AE135" s="25"/>
      <c r="AF135" s="26"/>
      <c r="AG135" s="296"/>
      <c r="AH135" s="297"/>
      <c r="AI135" s="297"/>
      <c r="AJ135" s="297"/>
      <c r="AK135" s="297"/>
      <c r="AL135" s="297"/>
      <c r="AM135" s="297"/>
      <c r="AN135" s="297"/>
      <c r="AO135" s="117"/>
      <c r="AP135" s="114"/>
      <c r="AQ135" s="296"/>
      <c r="AR135" s="297"/>
      <c r="AS135" s="297"/>
      <c r="AT135" s="297"/>
      <c r="AU135" s="297"/>
      <c r="AV135" s="297"/>
      <c r="AW135" s="297"/>
      <c r="AX135" s="297"/>
      <c r="AY135" s="117"/>
      <c r="AZ135" s="114"/>
      <c r="BA135" s="297"/>
      <c r="BB135" s="297"/>
      <c r="BC135" s="297"/>
      <c r="BD135" s="297"/>
      <c r="BE135" s="297"/>
      <c r="BF135" s="297"/>
      <c r="BG135" s="297"/>
      <c r="BH135" s="297"/>
      <c r="BI135" s="117"/>
      <c r="BJ135" s="114"/>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row>
    <row r="136" spans="1:153" ht="21.75" customHeight="1">
      <c r="A136" s="113"/>
      <c r="B136" s="294"/>
      <c r="C136" s="76"/>
      <c r="D136" s="74"/>
      <c r="E136" s="77"/>
      <c r="F136" s="78"/>
      <c r="G136" s="79"/>
      <c r="H136" s="75" t="s">
        <v>6436</v>
      </c>
      <c r="I136" s="76"/>
      <c r="J136" s="74"/>
      <c r="K136" s="241"/>
      <c r="L136" s="74"/>
      <c r="M136" s="76"/>
      <c r="N136" s="73"/>
      <c r="O136" s="504"/>
      <c r="P136" s="505"/>
      <c r="Q136" s="505"/>
      <c r="R136" s="505"/>
      <c r="S136" s="505"/>
      <c r="T136" s="505"/>
      <c r="U136" s="505"/>
      <c r="V136" s="505"/>
      <c r="W136" s="505"/>
      <c r="X136" s="505"/>
      <c r="Y136" s="505"/>
      <c r="Z136" s="505"/>
      <c r="AA136" s="505"/>
      <c r="AB136" s="505"/>
      <c r="AC136" s="505"/>
      <c r="AD136" s="505"/>
      <c r="AE136" s="506"/>
      <c r="AF136" s="15"/>
      <c r="AG136" s="118"/>
      <c r="AH136" s="312"/>
      <c r="AI136" s="313"/>
      <c r="AJ136" s="313"/>
      <c r="AK136" s="313"/>
      <c r="AL136" s="313"/>
      <c r="AM136" s="313"/>
      <c r="AN136" s="314"/>
      <c r="AO136" s="120"/>
      <c r="AP136" s="115" t="s">
        <v>0</v>
      </c>
      <c r="AQ136" s="119"/>
      <c r="AR136" s="312"/>
      <c r="AS136" s="313"/>
      <c r="AT136" s="313"/>
      <c r="AU136" s="313"/>
      <c r="AV136" s="313"/>
      <c r="AW136" s="313"/>
      <c r="AX136" s="314"/>
      <c r="AY136" s="120"/>
      <c r="AZ136" s="115" t="s">
        <v>1</v>
      </c>
      <c r="BA136" s="119"/>
      <c r="BB136" s="312"/>
      <c r="BC136" s="313"/>
      <c r="BD136" s="313"/>
      <c r="BE136" s="313"/>
      <c r="BF136" s="313"/>
      <c r="BG136" s="313"/>
      <c r="BH136" s="314"/>
      <c r="BI136" s="122"/>
      <c r="BJ136" s="115" t="s">
        <v>2</v>
      </c>
      <c r="BK136" s="129"/>
      <c r="BL136" s="130" t="str">
        <f>IF(BM136&lt;&gt;"","●","")</f>
        <v/>
      </c>
      <c r="BM136" s="132" t="str">
        <f>IF(AND(OR(C136="",E136="",F136="",G136="",O136=""),OR(AH136&gt;0,AR136&gt;0,BB136&gt;0)),"「Ｋコード・Ｊコード番号等」、「診療行為名称」に未記入の欄がありますが、「レセプト件数」、「算定日数」、「算定回数」のいずれかが1以上となっています。正しい手術名情報・レセプト件数・算定日数・算定回数をご記入ください。",IF(AND(AND(C136&lt;&gt;"",E136&lt;&gt;"",F136&lt;&gt;"",G136&lt;&gt;""),OR(AH136&gt;0,AR136&gt;0,BB136&gt;0),COUNTIF(K!$A$1:$A$2257,ASC(C136&amp;E136&amp;F136&amp;G136&amp;IF(I136*1=0,"","-"&amp;I136*1)&amp;IF(K136*1=0,"",K136*1)&amp;IF(M136="","",M136)))=0),"「Ｋコード・Ｊコード番号等」が診療報酬点数表あるいは鹿診療報酬点数表に存在しないコードとなっています。正しいＫコード・Ｊコード番号等をご記入ください。なお、加算・輸血料は報告対象外となります。",IF(OR(AND(OR(AH136=0,AH136=""),OR(AR136&gt;0,BB136&gt;0)),AND(OR(AH136&gt;0,BB136&gt;0),OR(AR136=0,AR136="")),AND(OR(AH136&gt;0,AR136&gt;0),OR(BB136=0,BB136=""))),"「レセプト件数」、「算定日数」、「算定回数」のいずれかが「0」か「空白」となっていますが、それ以外が1以上となっています。正しい手術名情報・レセプト件数・算定日数・算定回数をご記入ください。",IF(OR(AH136&gt;AR136,AH136&gt;BB136),"「算定日数」あるいは「算定回数」が「レセプト件数」よりも小さくなっています。算定レセプトにおける算定日数・算定回数をご記入ください。",IF(AR136&gt;BB136,"「算定回数」が「算定日数」よりも小さくなっています。算定日数における算定回数をご記入ください。","")))))</f>
        <v/>
      </c>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72"/>
      <c r="CW136" s="72"/>
      <c r="CX136" s="72"/>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row>
    <row r="137" spans="1:153" ht="3" customHeight="1" thickBot="1">
      <c r="A137" s="113"/>
      <c r="B137" s="16"/>
      <c r="C137" s="17"/>
      <c r="D137" s="17"/>
      <c r="E137" s="17"/>
      <c r="F137" s="18"/>
      <c r="G137" s="17"/>
      <c r="H137" s="298"/>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9"/>
      <c r="AG137" s="299"/>
      <c r="AH137" s="298"/>
      <c r="AI137" s="298"/>
      <c r="AJ137" s="298"/>
      <c r="AK137" s="298"/>
      <c r="AL137" s="298"/>
      <c r="AM137" s="298"/>
      <c r="AN137" s="298"/>
      <c r="AO137" s="121"/>
      <c r="AP137" s="116"/>
      <c r="AQ137" s="299"/>
      <c r="AR137" s="298"/>
      <c r="AS137" s="298"/>
      <c r="AT137" s="298"/>
      <c r="AU137" s="298"/>
      <c r="AV137" s="298"/>
      <c r="AW137" s="298"/>
      <c r="AX137" s="298"/>
      <c r="AY137" s="121"/>
      <c r="AZ137" s="116"/>
      <c r="BA137" s="298"/>
      <c r="BB137" s="298"/>
      <c r="BC137" s="298"/>
      <c r="BD137" s="298"/>
      <c r="BE137" s="298"/>
      <c r="BF137" s="298"/>
      <c r="BG137" s="298"/>
      <c r="BH137" s="298"/>
      <c r="BI137" s="121"/>
      <c r="BJ137" s="116"/>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row>
    <row r="138" spans="1:153" ht="9.75" customHeight="1">
      <c r="A138" s="113"/>
      <c r="B138" s="24"/>
      <c r="C138" s="14" t="s">
        <v>6435</v>
      </c>
      <c r="D138" s="25"/>
      <c r="E138" s="25"/>
      <c r="F138" s="14" t="s">
        <v>143</v>
      </c>
      <c r="G138" s="14"/>
      <c r="H138" s="14"/>
      <c r="I138" s="14" t="s">
        <v>144</v>
      </c>
      <c r="J138" s="14"/>
      <c r="K138" s="14" t="s">
        <v>145</v>
      </c>
      <c r="L138" s="14"/>
      <c r="M138" s="14" t="s">
        <v>197</v>
      </c>
      <c r="N138" s="14"/>
      <c r="O138" s="25"/>
      <c r="P138" s="14" t="s">
        <v>146</v>
      </c>
      <c r="Q138" s="14"/>
      <c r="R138" s="14"/>
      <c r="S138" s="14"/>
      <c r="T138" s="14"/>
      <c r="U138" s="14"/>
      <c r="V138" s="14"/>
      <c r="W138" s="14"/>
      <c r="X138" s="14"/>
      <c r="Y138" s="14"/>
      <c r="Z138" s="14"/>
      <c r="AA138" s="14"/>
      <c r="AB138" s="14"/>
      <c r="AC138" s="14"/>
      <c r="AD138" s="25"/>
      <c r="AE138" s="25"/>
      <c r="AF138" s="26"/>
      <c r="AG138" s="296"/>
      <c r="AH138" s="297"/>
      <c r="AI138" s="297"/>
      <c r="AJ138" s="297"/>
      <c r="AK138" s="297"/>
      <c r="AL138" s="297"/>
      <c r="AM138" s="297"/>
      <c r="AN138" s="297"/>
      <c r="AO138" s="117"/>
      <c r="AP138" s="114"/>
      <c r="AQ138" s="296"/>
      <c r="AR138" s="297"/>
      <c r="AS138" s="297"/>
      <c r="AT138" s="297"/>
      <c r="AU138" s="297"/>
      <c r="AV138" s="297"/>
      <c r="AW138" s="297"/>
      <c r="AX138" s="297"/>
      <c r="AY138" s="117"/>
      <c r="AZ138" s="114"/>
      <c r="BA138" s="297"/>
      <c r="BB138" s="297"/>
      <c r="BC138" s="297"/>
      <c r="BD138" s="297"/>
      <c r="BE138" s="297"/>
      <c r="BF138" s="297"/>
      <c r="BG138" s="297"/>
      <c r="BH138" s="297"/>
      <c r="BI138" s="117"/>
      <c r="BJ138" s="114"/>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row>
    <row r="139" spans="1:153" ht="21.75" customHeight="1">
      <c r="A139" s="113"/>
      <c r="B139" s="294"/>
      <c r="C139" s="76"/>
      <c r="D139" s="74"/>
      <c r="E139" s="77"/>
      <c r="F139" s="78"/>
      <c r="G139" s="79"/>
      <c r="H139" s="75" t="s">
        <v>6436</v>
      </c>
      <c r="I139" s="76"/>
      <c r="J139" s="74"/>
      <c r="K139" s="241"/>
      <c r="L139" s="74"/>
      <c r="M139" s="76"/>
      <c r="N139" s="73"/>
      <c r="O139" s="504"/>
      <c r="P139" s="505"/>
      <c r="Q139" s="505"/>
      <c r="R139" s="505"/>
      <c r="S139" s="505"/>
      <c r="T139" s="505"/>
      <c r="U139" s="505"/>
      <c r="V139" s="505"/>
      <c r="W139" s="505"/>
      <c r="X139" s="505"/>
      <c r="Y139" s="505"/>
      <c r="Z139" s="505"/>
      <c r="AA139" s="505"/>
      <c r="AB139" s="505"/>
      <c r="AC139" s="505"/>
      <c r="AD139" s="505"/>
      <c r="AE139" s="506"/>
      <c r="AF139" s="15"/>
      <c r="AG139" s="118"/>
      <c r="AH139" s="312"/>
      <c r="AI139" s="313"/>
      <c r="AJ139" s="313"/>
      <c r="AK139" s="313"/>
      <c r="AL139" s="313"/>
      <c r="AM139" s="313"/>
      <c r="AN139" s="314"/>
      <c r="AO139" s="120"/>
      <c r="AP139" s="115" t="s">
        <v>0</v>
      </c>
      <c r="AQ139" s="119"/>
      <c r="AR139" s="312"/>
      <c r="AS139" s="313"/>
      <c r="AT139" s="313"/>
      <c r="AU139" s="313"/>
      <c r="AV139" s="313"/>
      <c r="AW139" s="313"/>
      <c r="AX139" s="314"/>
      <c r="AY139" s="120"/>
      <c r="AZ139" s="115" t="s">
        <v>1</v>
      </c>
      <c r="BA139" s="119"/>
      <c r="BB139" s="312"/>
      <c r="BC139" s="313"/>
      <c r="BD139" s="313"/>
      <c r="BE139" s="313"/>
      <c r="BF139" s="313"/>
      <c r="BG139" s="313"/>
      <c r="BH139" s="314"/>
      <c r="BI139" s="122"/>
      <c r="BJ139" s="115" t="s">
        <v>2</v>
      </c>
      <c r="BK139" s="129"/>
      <c r="BL139" s="130" t="str">
        <f>IF(BM139&lt;&gt;"","●","")</f>
        <v/>
      </c>
      <c r="BM139" s="132" t="str">
        <f>IF(AND(OR(C139="",E139="",F139="",G139="",O139=""),OR(AH139&gt;0,AR139&gt;0,BB139&gt;0)),"「Ｋコード・Ｊコード番号等」、「診療行為名称」に未記入の欄がありますが、「レセプト件数」、「算定日数」、「算定回数」のいずれかが1以上となっています。正しい手術名情報・レセプト件数・算定日数・算定回数をご記入ください。",IF(AND(AND(C139&lt;&gt;"",E139&lt;&gt;"",F139&lt;&gt;"",G139&lt;&gt;""),OR(AH139&gt;0,AR139&gt;0,BB139&gt;0),COUNTIF(K!$A$1:$A$2257,ASC(C139&amp;E139&amp;F139&amp;G139&amp;IF(I139*1=0,"","-"&amp;I139*1)&amp;IF(K139*1=0,"",K139*1)&amp;IF(M139="","",M139)))=0),"「Ｋコード・Ｊコード番号等」が診療報酬点数表あるいは鹿診療報酬点数表に存在しないコードとなっています。正しいＫコード・Ｊコード番号等をご記入ください。なお、加算・輸血料は報告対象外となります。",IF(OR(AND(OR(AH139=0,AH139=""),OR(AR139&gt;0,BB139&gt;0)),AND(OR(AH139&gt;0,BB139&gt;0),OR(AR139=0,AR139="")),AND(OR(AH139&gt;0,AR139&gt;0),OR(BB139=0,BB139=""))),"「レセプト件数」、「算定日数」、「算定回数」のいずれかが「0」か「空白」となっていますが、それ以外が1以上となっています。正しい手術名情報・レセプト件数・算定日数・算定回数をご記入ください。",IF(OR(AH139&gt;AR139,AH139&gt;BB139),"「算定日数」あるいは「算定回数」が「レセプト件数」よりも小さくなっています。算定レセプトにおける算定日数・算定回数をご記入ください。",IF(AR139&gt;BB139,"「算定回数」が「算定日数」よりも小さくなっています。算定日数における算定回数をご記入ください。","")))))</f>
        <v/>
      </c>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72"/>
      <c r="CW139" s="72"/>
      <c r="CX139" s="72"/>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row>
    <row r="140" spans="1:153" ht="3" customHeight="1" thickBot="1">
      <c r="A140" s="113"/>
      <c r="B140" s="16"/>
      <c r="C140" s="17"/>
      <c r="D140" s="17"/>
      <c r="E140" s="17"/>
      <c r="F140" s="18"/>
      <c r="G140" s="17"/>
      <c r="H140" s="298"/>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9"/>
      <c r="AG140" s="299"/>
      <c r="AH140" s="298"/>
      <c r="AI140" s="298"/>
      <c r="AJ140" s="298"/>
      <c r="AK140" s="298"/>
      <c r="AL140" s="298"/>
      <c r="AM140" s="298"/>
      <c r="AN140" s="298"/>
      <c r="AO140" s="121"/>
      <c r="AP140" s="116"/>
      <c r="AQ140" s="299"/>
      <c r="AR140" s="298"/>
      <c r="AS140" s="298"/>
      <c r="AT140" s="298"/>
      <c r="AU140" s="298"/>
      <c r="AV140" s="298"/>
      <c r="AW140" s="298"/>
      <c r="AX140" s="298"/>
      <c r="AY140" s="121"/>
      <c r="AZ140" s="116"/>
      <c r="BA140" s="298"/>
      <c r="BB140" s="298"/>
      <c r="BC140" s="298"/>
      <c r="BD140" s="298"/>
      <c r="BE140" s="298"/>
      <c r="BF140" s="298"/>
      <c r="BG140" s="298"/>
      <c r="BH140" s="298"/>
      <c r="BI140" s="121"/>
      <c r="BJ140" s="116"/>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row>
    <row r="141" spans="1:153" ht="9.75" customHeight="1">
      <c r="A141" s="113"/>
      <c r="B141" s="24"/>
      <c r="C141" s="14" t="s">
        <v>6435</v>
      </c>
      <c r="D141" s="25"/>
      <c r="E141" s="25"/>
      <c r="F141" s="14" t="s">
        <v>143</v>
      </c>
      <c r="G141" s="14"/>
      <c r="H141" s="14"/>
      <c r="I141" s="14" t="s">
        <v>144</v>
      </c>
      <c r="J141" s="14"/>
      <c r="K141" s="14" t="s">
        <v>145</v>
      </c>
      <c r="L141" s="14"/>
      <c r="M141" s="14" t="s">
        <v>197</v>
      </c>
      <c r="N141" s="14"/>
      <c r="O141" s="25"/>
      <c r="P141" s="14" t="s">
        <v>146</v>
      </c>
      <c r="Q141" s="14"/>
      <c r="R141" s="14"/>
      <c r="S141" s="14"/>
      <c r="T141" s="14"/>
      <c r="U141" s="14"/>
      <c r="V141" s="14"/>
      <c r="W141" s="14"/>
      <c r="X141" s="14"/>
      <c r="Y141" s="14"/>
      <c r="Z141" s="14"/>
      <c r="AA141" s="14"/>
      <c r="AB141" s="14"/>
      <c r="AC141" s="14"/>
      <c r="AD141" s="25"/>
      <c r="AE141" s="25"/>
      <c r="AF141" s="26"/>
      <c r="AG141" s="296"/>
      <c r="AH141" s="297"/>
      <c r="AI141" s="297"/>
      <c r="AJ141" s="297"/>
      <c r="AK141" s="297"/>
      <c r="AL141" s="297"/>
      <c r="AM141" s="297"/>
      <c r="AN141" s="297"/>
      <c r="AO141" s="117"/>
      <c r="AP141" s="114"/>
      <c r="AQ141" s="296"/>
      <c r="AR141" s="297"/>
      <c r="AS141" s="297"/>
      <c r="AT141" s="297"/>
      <c r="AU141" s="297"/>
      <c r="AV141" s="297"/>
      <c r="AW141" s="297"/>
      <c r="AX141" s="297"/>
      <c r="AY141" s="117"/>
      <c r="AZ141" s="114"/>
      <c r="BA141" s="297"/>
      <c r="BB141" s="297"/>
      <c r="BC141" s="297"/>
      <c r="BD141" s="297"/>
      <c r="BE141" s="297"/>
      <c r="BF141" s="297"/>
      <c r="BG141" s="297"/>
      <c r="BH141" s="297"/>
      <c r="BI141" s="117"/>
      <c r="BJ141" s="114"/>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row>
    <row r="142" spans="1:153" ht="21.75" customHeight="1">
      <c r="A142" s="113"/>
      <c r="B142" s="294"/>
      <c r="C142" s="76"/>
      <c r="D142" s="74"/>
      <c r="E142" s="77"/>
      <c r="F142" s="78"/>
      <c r="G142" s="79"/>
      <c r="H142" s="75" t="s">
        <v>6436</v>
      </c>
      <c r="I142" s="76"/>
      <c r="J142" s="74"/>
      <c r="K142" s="241"/>
      <c r="L142" s="74"/>
      <c r="M142" s="76"/>
      <c r="N142" s="73"/>
      <c r="O142" s="504"/>
      <c r="P142" s="505"/>
      <c r="Q142" s="505"/>
      <c r="R142" s="505"/>
      <c r="S142" s="505"/>
      <c r="T142" s="505"/>
      <c r="U142" s="505"/>
      <c r="V142" s="505"/>
      <c r="W142" s="505"/>
      <c r="X142" s="505"/>
      <c r="Y142" s="505"/>
      <c r="Z142" s="505"/>
      <c r="AA142" s="505"/>
      <c r="AB142" s="505"/>
      <c r="AC142" s="505"/>
      <c r="AD142" s="505"/>
      <c r="AE142" s="506"/>
      <c r="AF142" s="15"/>
      <c r="AG142" s="118"/>
      <c r="AH142" s="312"/>
      <c r="AI142" s="313"/>
      <c r="AJ142" s="313"/>
      <c r="AK142" s="313"/>
      <c r="AL142" s="313"/>
      <c r="AM142" s="313"/>
      <c r="AN142" s="314"/>
      <c r="AO142" s="120"/>
      <c r="AP142" s="115" t="s">
        <v>0</v>
      </c>
      <c r="AQ142" s="119"/>
      <c r="AR142" s="312"/>
      <c r="AS142" s="313"/>
      <c r="AT142" s="313"/>
      <c r="AU142" s="313"/>
      <c r="AV142" s="313"/>
      <c r="AW142" s="313"/>
      <c r="AX142" s="314"/>
      <c r="AY142" s="120"/>
      <c r="AZ142" s="115" t="s">
        <v>1</v>
      </c>
      <c r="BA142" s="119"/>
      <c r="BB142" s="312"/>
      <c r="BC142" s="313"/>
      <c r="BD142" s="313"/>
      <c r="BE142" s="313"/>
      <c r="BF142" s="313"/>
      <c r="BG142" s="313"/>
      <c r="BH142" s="314"/>
      <c r="BI142" s="122"/>
      <c r="BJ142" s="115" t="s">
        <v>2</v>
      </c>
      <c r="BK142" s="129"/>
      <c r="BL142" s="130" t="str">
        <f>IF(BM142&lt;&gt;"","●","")</f>
        <v/>
      </c>
      <c r="BM142" s="132" t="str">
        <f>IF(AND(OR(C142="",E142="",F142="",G142="",O142=""),OR(AH142&gt;0,AR142&gt;0,BB142&gt;0)),"「Ｋコード・Ｊコード番号等」、「診療行為名称」に未記入の欄がありますが、「レセプト件数」、「算定日数」、「算定回数」のいずれかが1以上となっています。正しい手術名情報・レセプト件数・算定日数・算定回数をご記入ください。",IF(AND(AND(C142&lt;&gt;"",E142&lt;&gt;"",F142&lt;&gt;"",G142&lt;&gt;""),OR(AH142&gt;0,AR142&gt;0,BB142&gt;0),COUNTIF(K!$A$1:$A$2257,ASC(C142&amp;E142&amp;F142&amp;G142&amp;IF(I142*1=0,"","-"&amp;I142*1)&amp;IF(K142*1=0,"",K142*1)&amp;IF(M142="","",M142)))=0),"「Ｋコード・Ｊコード番号等」が診療報酬点数表あるいは鹿診療報酬点数表に存在しないコードとなっています。正しいＫコード・Ｊコード番号等をご記入ください。なお、加算・輸血料は報告対象外となります。",IF(OR(AND(OR(AH142=0,AH142=""),OR(AR142&gt;0,BB142&gt;0)),AND(OR(AH142&gt;0,BB142&gt;0),OR(AR142=0,AR142="")),AND(OR(AH142&gt;0,AR142&gt;0),OR(BB142=0,BB142=""))),"「レセプト件数」、「算定日数」、「算定回数」のいずれかが「0」か「空白」となっていますが、それ以外が1以上となっています。正しい手術名情報・レセプト件数・算定日数・算定回数をご記入ください。",IF(OR(AH142&gt;AR142,AH142&gt;BB142),"「算定日数」あるいは「算定回数」が「レセプト件数」よりも小さくなっています。算定レセプトにおける算定日数・算定回数をご記入ください。",IF(AR142&gt;BB142,"「算定回数」が「算定日数」よりも小さくなっています。算定日数における算定回数をご記入ください。","")))))</f>
        <v/>
      </c>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72"/>
      <c r="CW142" s="72"/>
      <c r="CX142" s="72"/>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row>
    <row r="143" spans="1:153" ht="3" customHeight="1" thickBot="1">
      <c r="A143" s="113"/>
      <c r="B143" s="16"/>
      <c r="C143" s="17"/>
      <c r="D143" s="17"/>
      <c r="E143" s="17"/>
      <c r="F143" s="18"/>
      <c r="G143" s="17"/>
      <c r="H143" s="298"/>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9"/>
      <c r="AG143" s="299"/>
      <c r="AH143" s="298"/>
      <c r="AI143" s="298"/>
      <c r="AJ143" s="298"/>
      <c r="AK143" s="298"/>
      <c r="AL143" s="298"/>
      <c r="AM143" s="298"/>
      <c r="AN143" s="298"/>
      <c r="AO143" s="121"/>
      <c r="AP143" s="116"/>
      <c r="AQ143" s="299"/>
      <c r="AR143" s="298"/>
      <c r="AS143" s="298"/>
      <c r="AT143" s="298"/>
      <c r="AU143" s="298"/>
      <c r="AV143" s="298"/>
      <c r="AW143" s="298"/>
      <c r="AX143" s="298"/>
      <c r="AY143" s="121"/>
      <c r="AZ143" s="116"/>
      <c r="BA143" s="298"/>
      <c r="BB143" s="298"/>
      <c r="BC143" s="298"/>
      <c r="BD143" s="298"/>
      <c r="BE143" s="298"/>
      <c r="BF143" s="298"/>
      <c r="BG143" s="298"/>
      <c r="BH143" s="298"/>
      <c r="BI143" s="121"/>
      <c r="BJ143" s="116"/>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row>
    <row r="144" spans="1:153" ht="9.75" customHeight="1">
      <c r="A144" s="113"/>
      <c r="B144" s="24"/>
      <c r="C144" s="14" t="s">
        <v>6435</v>
      </c>
      <c r="D144" s="25"/>
      <c r="E144" s="25"/>
      <c r="F144" s="14" t="s">
        <v>143</v>
      </c>
      <c r="G144" s="14"/>
      <c r="H144" s="14"/>
      <c r="I144" s="14" t="s">
        <v>144</v>
      </c>
      <c r="J144" s="14"/>
      <c r="K144" s="14" t="s">
        <v>145</v>
      </c>
      <c r="L144" s="14"/>
      <c r="M144" s="14" t="s">
        <v>197</v>
      </c>
      <c r="N144" s="14"/>
      <c r="O144" s="25"/>
      <c r="P144" s="14" t="s">
        <v>146</v>
      </c>
      <c r="Q144" s="14"/>
      <c r="R144" s="14"/>
      <c r="S144" s="14"/>
      <c r="T144" s="14"/>
      <c r="U144" s="14"/>
      <c r="V144" s="14"/>
      <c r="W144" s="14"/>
      <c r="X144" s="14"/>
      <c r="Y144" s="14"/>
      <c r="Z144" s="14"/>
      <c r="AA144" s="14"/>
      <c r="AB144" s="14"/>
      <c r="AC144" s="14"/>
      <c r="AD144" s="25"/>
      <c r="AE144" s="25"/>
      <c r="AF144" s="26"/>
      <c r="AG144" s="296"/>
      <c r="AH144" s="297"/>
      <c r="AI144" s="297"/>
      <c r="AJ144" s="297"/>
      <c r="AK144" s="297"/>
      <c r="AL144" s="297"/>
      <c r="AM144" s="297"/>
      <c r="AN144" s="297"/>
      <c r="AO144" s="117"/>
      <c r="AP144" s="114"/>
      <c r="AQ144" s="296"/>
      <c r="AR144" s="297"/>
      <c r="AS144" s="297"/>
      <c r="AT144" s="297"/>
      <c r="AU144" s="297"/>
      <c r="AV144" s="297"/>
      <c r="AW144" s="297"/>
      <c r="AX144" s="297"/>
      <c r="AY144" s="117"/>
      <c r="AZ144" s="114"/>
      <c r="BA144" s="297"/>
      <c r="BB144" s="297"/>
      <c r="BC144" s="297"/>
      <c r="BD144" s="297"/>
      <c r="BE144" s="297"/>
      <c r="BF144" s="297"/>
      <c r="BG144" s="297"/>
      <c r="BH144" s="297"/>
      <c r="BI144" s="117"/>
      <c r="BJ144" s="114"/>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row>
    <row r="145" spans="1:153" ht="21.75" customHeight="1">
      <c r="A145" s="113"/>
      <c r="B145" s="294"/>
      <c r="C145" s="76"/>
      <c r="D145" s="74"/>
      <c r="E145" s="77"/>
      <c r="F145" s="78"/>
      <c r="G145" s="79"/>
      <c r="H145" s="75" t="s">
        <v>6436</v>
      </c>
      <c r="I145" s="76"/>
      <c r="J145" s="74"/>
      <c r="K145" s="241"/>
      <c r="L145" s="74"/>
      <c r="M145" s="76"/>
      <c r="N145" s="73"/>
      <c r="O145" s="504"/>
      <c r="P145" s="505"/>
      <c r="Q145" s="505"/>
      <c r="R145" s="505"/>
      <c r="S145" s="505"/>
      <c r="T145" s="505"/>
      <c r="U145" s="505"/>
      <c r="V145" s="505"/>
      <c r="W145" s="505"/>
      <c r="X145" s="505"/>
      <c r="Y145" s="505"/>
      <c r="Z145" s="505"/>
      <c r="AA145" s="505"/>
      <c r="AB145" s="505"/>
      <c r="AC145" s="505"/>
      <c r="AD145" s="505"/>
      <c r="AE145" s="506"/>
      <c r="AF145" s="15"/>
      <c r="AG145" s="118"/>
      <c r="AH145" s="312"/>
      <c r="AI145" s="313"/>
      <c r="AJ145" s="313"/>
      <c r="AK145" s="313"/>
      <c r="AL145" s="313"/>
      <c r="AM145" s="313"/>
      <c r="AN145" s="314"/>
      <c r="AO145" s="120"/>
      <c r="AP145" s="115" t="s">
        <v>0</v>
      </c>
      <c r="AQ145" s="119"/>
      <c r="AR145" s="312"/>
      <c r="AS145" s="313"/>
      <c r="AT145" s="313"/>
      <c r="AU145" s="313"/>
      <c r="AV145" s="313"/>
      <c r="AW145" s="313"/>
      <c r="AX145" s="314"/>
      <c r="AY145" s="120"/>
      <c r="AZ145" s="115" t="s">
        <v>1</v>
      </c>
      <c r="BA145" s="119"/>
      <c r="BB145" s="312"/>
      <c r="BC145" s="313"/>
      <c r="BD145" s="313"/>
      <c r="BE145" s="313"/>
      <c r="BF145" s="313"/>
      <c r="BG145" s="313"/>
      <c r="BH145" s="314"/>
      <c r="BI145" s="122"/>
      <c r="BJ145" s="115" t="s">
        <v>2</v>
      </c>
      <c r="BK145" s="129"/>
      <c r="BL145" s="130" t="str">
        <f>IF(BM145&lt;&gt;"","●","")</f>
        <v/>
      </c>
      <c r="BM145" s="132" t="str">
        <f>IF(AND(OR(C145="",E145="",F145="",G145="",O145=""),OR(AH145&gt;0,AR145&gt;0,BB145&gt;0)),"「Ｋコード・Ｊコード番号等」、「診療行為名称」に未記入の欄がありますが、「レセプト件数」、「算定日数」、「算定回数」のいずれかが1以上となっています。正しい手術名情報・レセプト件数・算定日数・算定回数をご記入ください。",IF(AND(AND(C145&lt;&gt;"",E145&lt;&gt;"",F145&lt;&gt;"",G145&lt;&gt;""),OR(AH145&gt;0,AR145&gt;0,BB145&gt;0),COUNTIF(K!$A$1:$A$2257,ASC(C145&amp;E145&amp;F145&amp;G145&amp;IF(I145*1=0,"","-"&amp;I145*1)&amp;IF(K145*1=0,"",K145*1)&amp;IF(M145="","",M145)))=0),"「Ｋコード・Ｊコード番号等」が診療報酬点数表あるいは鹿診療報酬点数表に存在しないコードとなっています。正しいＫコード・Ｊコード番号等をご記入ください。なお、加算・輸血料は報告対象外となります。",IF(OR(AND(OR(AH145=0,AH145=""),OR(AR145&gt;0,BB145&gt;0)),AND(OR(AH145&gt;0,BB145&gt;0),OR(AR145=0,AR145="")),AND(OR(AH145&gt;0,AR145&gt;0),OR(BB145=0,BB145=""))),"「レセプト件数」、「算定日数」、「算定回数」のいずれかが「0」か「空白」となっていますが、それ以外が1以上となっています。正しい手術名情報・レセプト件数・算定日数・算定回数をご記入ください。",IF(OR(AH145&gt;AR145,AH145&gt;BB145),"「算定日数」あるいは「算定回数」が「レセプト件数」よりも小さくなっています。算定レセプトにおける算定日数・算定回数をご記入ください。",IF(AR145&gt;BB145,"「算定回数」が「算定日数」よりも小さくなっています。算定日数における算定回数をご記入ください。","")))))</f>
        <v/>
      </c>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72"/>
      <c r="CW145" s="72"/>
      <c r="CX145" s="72"/>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row>
    <row r="146" spans="1:153" ht="3" customHeight="1" thickBot="1">
      <c r="A146" s="113"/>
      <c r="B146" s="16"/>
      <c r="C146" s="17"/>
      <c r="D146" s="17"/>
      <c r="E146" s="17"/>
      <c r="F146" s="18"/>
      <c r="G146" s="17"/>
      <c r="H146" s="298"/>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9"/>
      <c r="AG146" s="299"/>
      <c r="AH146" s="298"/>
      <c r="AI146" s="298"/>
      <c r="AJ146" s="298"/>
      <c r="AK146" s="298"/>
      <c r="AL146" s="298"/>
      <c r="AM146" s="298"/>
      <c r="AN146" s="298"/>
      <c r="AO146" s="121"/>
      <c r="AP146" s="116"/>
      <c r="AQ146" s="299"/>
      <c r="AR146" s="298"/>
      <c r="AS146" s="298"/>
      <c r="AT146" s="298"/>
      <c r="AU146" s="298"/>
      <c r="AV146" s="298"/>
      <c r="AW146" s="298"/>
      <c r="AX146" s="298"/>
      <c r="AY146" s="121"/>
      <c r="AZ146" s="116"/>
      <c r="BA146" s="298"/>
      <c r="BB146" s="298"/>
      <c r="BC146" s="298"/>
      <c r="BD146" s="298"/>
      <c r="BE146" s="298"/>
      <c r="BF146" s="298"/>
      <c r="BG146" s="298"/>
      <c r="BH146" s="298"/>
      <c r="BI146" s="121"/>
      <c r="BJ146" s="116"/>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row>
    <row r="147" spans="1:153" ht="9.75" customHeight="1">
      <c r="A147" s="113"/>
      <c r="B147" s="24"/>
      <c r="C147" s="14" t="s">
        <v>6435</v>
      </c>
      <c r="D147" s="25"/>
      <c r="E147" s="25"/>
      <c r="F147" s="14" t="s">
        <v>143</v>
      </c>
      <c r="G147" s="14"/>
      <c r="H147" s="14"/>
      <c r="I147" s="14" t="s">
        <v>144</v>
      </c>
      <c r="J147" s="14"/>
      <c r="K147" s="14" t="s">
        <v>145</v>
      </c>
      <c r="L147" s="14"/>
      <c r="M147" s="14" t="s">
        <v>197</v>
      </c>
      <c r="N147" s="14"/>
      <c r="O147" s="25"/>
      <c r="P147" s="14" t="s">
        <v>146</v>
      </c>
      <c r="Q147" s="14"/>
      <c r="R147" s="14"/>
      <c r="S147" s="14"/>
      <c r="T147" s="14"/>
      <c r="U147" s="14"/>
      <c r="V147" s="14"/>
      <c r="W147" s="14"/>
      <c r="X147" s="14"/>
      <c r="Y147" s="14"/>
      <c r="Z147" s="14"/>
      <c r="AA147" s="14"/>
      <c r="AB147" s="14"/>
      <c r="AC147" s="14"/>
      <c r="AD147" s="25"/>
      <c r="AE147" s="25"/>
      <c r="AF147" s="26"/>
      <c r="AG147" s="296"/>
      <c r="AH147" s="297"/>
      <c r="AI147" s="297"/>
      <c r="AJ147" s="297"/>
      <c r="AK147" s="297"/>
      <c r="AL147" s="297"/>
      <c r="AM147" s="297"/>
      <c r="AN147" s="297"/>
      <c r="AO147" s="117"/>
      <c r="AP147" s="114"/>
      <c r="AQ147" s="296"/>
      <c r="AR147" s="297"/>
      <c r="AS147" s="297"/>
      <c r="AT147" s="297"/>
      <c r="AU147" s="297"/>
      <c r="AV147" s="297"/>
      <c r="AW147" s="297"/>
      <c r="AX147" s="297"/>
      <c r="AY147" s="117"/>
      <c r="AZ147" s="114"/>
      <c r="BA147" s="297"/>
      <c r="BB147" s="297"/>
      <c r="BC147" s="297"/>
      <c r="BD147" s="297"/>
      <c r="BE147" s="297"/>
      <c r="BF147" s="297"/>
      <c r="BG147" s="297"/>
      <c r="BH147" s="297"/>
      <c r="BI147" s="117"/>
      <c r="BJ147" s="114"/>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row>
    <row r="148" spans="1:153" ht="21.75" customHeight="1">
      <c r="A148" s="113"/>
      <c r="B148" s="294"/>
      <c r="C148" s="76"/>
      <c r="D148" s="74"/>
      <c r="E148" s="77"/>
      <c r="F148" s="78"/>
      <c r="G148" s="79"/>
      <c r="H148" s="75" t="s">
        <v>6436</v>
      </c>
      <c r="I148" s="76"/>
      <c r="J148" s="74"/>
      <c r="K148" s="241"/>
      <c r="L148" s="74"/>
      <c r="M148" s="76"/>
      <c r="N148" s="73"/>
      <c r="O148" s="504"/>
      <c r="P148" s="505"/>
      <c r="Q148" s="505"/>
      <c r="R148" s="505"/>
      <c r="S148" s="505"/>
      <c r="T148" s="505"/>
      <c r="U148" s="505"/>
      <c r="V148" s="505"/>
      <c r="W148" s="505"/>
      <c r="X148" s="505"/>
      <c r="Y148" s="505"/>
      <c r="Z148" s="505"/>
      <c r="AA148" s="505"/>
      <c r="AB148" s="505"/>
      <c r="AC148" s="505"/>
      <c r="AD148" s="505"/>
      <c r="AE148" s="506"/>
      <c r="AF148" s="15"/>
      <c r="AG148" s="118"/>
      <c r="AH148" s="312"/>
      <c r="AI148" s="313"/>
      <c r="AJ148" s="313"/>
      <c r="AK148" s="313"/>
      <c r="AL148" s="313"/>
      <c r="AM148" s="313"/>
      <c r="AN148" s="314"/>
      <c r="AO148" s="120"/>
      <c r="AP148" s="115" t="s">
        <v>0</v>
      </c>
      <c r="AQ148" s="119"/>
      <c r="AR148" s="312"/>
      <c r="AS148" s="313"/>
      <c r="AT148" s="313"/>
      <c r="AU148" s="313"/>
      <c r="AV148" s="313"/>
      <c r="AW148" s="313"/>
      <c r="AX148" s="314"/>
      <c r="AY148" s="120"/>
      <c r="AZ148" s="115" t="s">
        <v>1</v>
      </c>
      <c r="BA148" s="119"/>
      <c r="BB148" s="312"/>
      <c r="BC148" s="313"/>
      <c r="BD148" s="313"/>
      <c r="BE148" s="313"/>
      <c r="BF148" s="313"/>
      <c r="BG148" s="313"/>
      <c r="BH148" s="314"/>
      <c r="BI148" s="122"/>
      <c r="BJ148" s="115" t="s">
        <v>2</v>
      </c>
      <c r="BK148" s="129"/>
      <c r="BL148" s="130" t="str">
        <f>IF(BM148&lt;&gt;"","●","")</f>
        <v/>
      </c>
      <c r="BM148" s="132" t="str">
        <f>IF(AND(OR(C148="",E148="",F148="",G148="",O148=""),OR(AH148&gt;0,AR148&gt;0,BB148&gt;0)),"「Ｋコード・Ｊコード番号等」、「診療行為名称」に未記入の欄がありますが、「レセプト件数」、「算定日数」、「算定回数」のいずれかが1以上となっています。正しい手術名情報・レセプト件数・算定日数・算定回数をご記入ください。",IF(AND(AND(C148&lt;&gt;"",E148&lt;&gt;"",F148&lt;&gt;"",G148&lt;&gt;""),OR(AH148&gt;0,AR148&gt;0,BB148&gt;0),COUNTIF(K!$A$1:$A$2257,ASC(C148&amp;E148&amp;F148&amp;G148&amp;IF(I148*1=0,"","-"&amp;I148*1)&amp;IF(K148*1=0,"",K148*1)&amp;IF(M148="","",M148)))=0),"「Ｋコード・Ｊコード番号等」が診療報酬点数表あるいは鹿診療報酬点数表に存在しないコードとなっています。正しいＫコード・Ｊコード番号等をご記入ください。なお、加算・輸血料は報告対象外となります。",IF(OR(AND(OR(AH148=0,AH148=""),OR(AR148&gt;0,BB148&gt;0)),AND(OR(AH148&gt;0,BB148&gt;0),OR(AR148=0,AR148="")),AND(OR(AH148&gt;0,AR148&gt;0),OR(BB148=0,BB148=""))),"「レセプト件数」、「算定日数」、「算定回数」のいずれかが「0」か「空白」となっていますが、それ以外が1以上となっています。正しい手術名情報・レセプト件数・算定日数・算定回数をご記入ください。",IF(OR(AH148&gt;AR148,AH148&gt;BB148),"「算定日数」あるいは「算定回数」が「レセプト件数」よりも小さくなっています。算定レセプトにおける算定日数・算定回数をご記入ください。",IF(AR148&gt;BB148,"「算定回数」が「算定日数」よりも小さくなっています。算定日数における算定回数をご記入ください。","")))))</f>
        <v/>
      </c>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72"/>
      <c r="CW148" s="72"/>
      <c r="CX148" s="72"/>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row>
    <row r="149" spans="1:153" ht="3" customHeight="1" thickBot="1">
      <c r="A149" s="113"/>
      <c r="B149" s="16"/>
      <c r="C149" s="17"/>
      <c r="D149" s="17"/>
      <c r="E149" s="17"/>
      <c r="F149" s="18"/>
      <c r="G149" s="17"/>
      <c r="H149" s="298"/>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9"/>
      <c r="AG149" s="299"/>
      <c r="AH149" s="298"/>
      <c r="AI149" s="298"/>
      <c r="AJ149" s="298"/>
      <c r="AK149" s="298"/>
      <c r="AL149" s="298"/>
      <c r="AM149" s="298"/>
      <c r="AN149" s="298"/>
      <c r="AO149" s="121"/>
      <c r="AP149" s="116"/>
      <c r="AQ149" s="299"/>
      <c r="AR149" s="298"/>
      <c r="AS149" s="298"/>
      <c r="AT149" s="298"/>
      <c r="AU149" s="298"/>
      <c r="AV149" s="298"/>
      <c r="AW149" s="298"/>
      <c r="AX149" s="298"/>
      <c r="AY149" s="121"/>
      <c r="AZ149" s="116"/>
      <c r="BA149" s="298"/>
      <c r="BB149" s="298"/>
      <c r="BC149" s="298"/>
      <c r="BD149" s="298"/>
      <c r="BE149" s="298"/>
      <c r="BF149" s="298"/>
      <c r="BG149" s="298"/>
      <c r="BH149" s="298"/>
      <c r="BI149" s="121"/>
      <c r="BJ149" s="116"/>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row>
    <row r="150" spans="1:153" ht="9.75" customHeight="1">
      <c r="A150" s="113"/>
      <c r="B150" s="24"/>
      <c r="C150" s="14" t="s">
        <v>6435</v>
      </c>
      <c r="D150" s="25"/>
      <c r="E150" s="25"/>
      <c r="F150" s="14" t="s">
        <v>143</v>
      </c>
      <c r="G150" s="14"/>
      <c r="H150" s="14"/>
      <c r="I150" s="14" t="s">
        <v>144</v>
      </c>
      <c r="J150" s="14"/>
      <c r="K150" s="14" t="s">
        <v>145</v>
      </c>
      <c r="L150" s="14"/>
      <c r="M150" s="14" t="s">
        <v>197</v>
      </c>
      <c r="N150" s="14"/>
      <c r="O150" s="25"/>
      <c r="P150" s="14" t="s">
        <v>146</v>
      </c>
      <c r="Q150" s="14"/>
      <c r="R150" s="14"/>
      <c r="S150" s="14"/>
      <c r="T150" s="14"/>
      <c r="U150" s="14"/>
      <c r="V150" s="14"/>
      <c r="W150" s="14"/>
      <c r="X150" s="14"/>
      <c r="Y150" s="14"/>
      <c r="Z150" s="14"/>
      <c r="AA150" s="14"/>
      <c r="AB150" s="14"/>
      <c r="AC150" s="14"/>
      <c r="AD150" s="25"/>
      <c r="AE150" s="25"/>
      <c r="AF150" s="26"/>
      <c r="AG150" s="296"/>
      <c r="AH150" s="297"/>
      <c r="AI150" s="297"/>
      <c r="AJ150" s="297"/>
      <c r="AK150" s="297"/>
      <c r="AL150" s="297"/>
      <c r="AM150" s="297"/>
      <c r="AN150" s="297"/>
      <c r="AO150" s="117"/>
      <c r="AP150" s="114"/>
      <c r="AQ150" s="296"/>
      <c r="AR150" s="297"/>
      <c r="AS150" s="297"/>
      <c r="AT150" s="297"/>
      <c r="AU150" s="297"/>
      <c r="AV150" s="297"/>
      <c r="AW150" s="297"/>
      <c r="AX150" s="297"/>
      <c r="AY150" s="117"/>
      <c r="AZ150" s="114"/>
      <c r="BA150" s="297"/>
      <c r="BB150" s="297"/>
      <c r="BC150" s="297"/>
      <c r="BD150" s="297"/>
      <c r="BE150" s="297"/>
      <c r="BF150" s="297"/>
      <c r="BG150" s="297"/>
      <c r="BH150" s="297"/>
      <c r="BI150" s="117"/>
      <c r="BJ150" s="114"/>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row>
    <row r="151" spans="1:153" ht="21.75" customHeight="1">
      <c r="A151" s="113"/>
      <c r="B151" s="294"/>
      <c r="C151" s="76"/>
      <c r="D151" s="74"/>
      <c r="E151" s="77"/>
      <c r="F151" s="78"/>
      <c r="G151" s="79"/>
      <c r="H151" s="75" t="s">
        <v>6436</v>
      </c>
      <c r="I151" s="76"/>
      <c r="J151" s="74"/>
      <c r="K151" s="241"/>
      <c r="L151" s="74"/>
      <c r="M151" s="76"/>
      <c r="N151" s="73"/>
      <c r="O151" s="504"/>
      <c r="P151" s="505"/>
      <c r="Q151" s="505"/>
      <c r="R151" s="505"/>
      <c r="S151" s="505"/>
      <c r="T151" s="505"/>
      <c r="U151" s="505"/>
      <c r="V151" s="505"/>
      <c r="W151" s="505"/>
      <c r="X151" s="505"/>
      <c r="Y151" s="505"/>
      <c r="Z151" s="505"/>
      <c r="AA151" s="505"/>
      <c r="AB151" s="505"/>
      <c r="AC151" s="505"/>
      <c r="AD151" s="505"/>
      <c r="AE151" s="506"/>
      <c r="AF151" s="15"/>
      <c r="AG151" s="118"/>
      <c r="AH151" s="312"/>
      <c r="AI151" s="313"/>
      <c r="AJ151" s="313"/>
      <c r="AK151" s="313"/>
      <c r="AL151" s="313"/>
      <c r="AM151" s="313"/>
      <c r="AN151" s="314"/>
      <c r="AO151" s="120"/>
      <c r="AP151" s="115" t="s">
        <v>0</v>
      </c>
      <c r="AQ151" s="119"/>
      <c r="AR151" s="312"/>
      <c r="AS151" s="313"/>
      <c r="AT151" s="313"/>
      <c r="AU151" s="313"/>
      <c r="AV151" s="313"/>
      <c r="AW151" s="313"/>
      <c r="AX151" s="314"/>
      <c r="AY151" s="120"/>
      <c r="AZ151" s="115" t="s">
        <v>1</v>
      </c>
      <c r="BA151" s="119"/>
      <c r="BB151" s="312"/>
      <c r="BC151" s="313"/>
      <c r="BD151" s="313"/>
      <c r="BE151" s="313"/>
      <c r="BF151" s="313"/>
      <c r="BG151" s="313"/>
      <c r="BH151" s="314"/>
      <c r="BI151" s="122"/>
      <c r="BJ151" s="115" t="s">
        <v>2</v>
      </c>
      <c r="BK151" s="129"/>
      <c r="BL151" s="130" t="str">
        <f>IF(BM151&lt;&gt;"","●","")</f>
        <v/>
      </c>
      <c r="BM151" s="132" t="str">
        <f>IF(AND(OR(C151="",E151="",F151="",G151="",O151=""),OR(AH151&gt;0,AR151&gt;0,BB151&gt;0)),"「Ｋコード・Ｊコード番号等」、「診療行為名称」に未記入の欄がありますが、「レセプト件数」、「算定日数」、「算定回数」のいずれかが1以上となっています。正しい手術名情報・レセプト件数・算定日数・算定回数をご記入ください。",IF(AND(AND(C151&lt;&gt;"",E151&lt;&gt;"",F151&lt;&gt;"",G151&lt;&gt;""),OR(AH151&gt;0,AR151&gt;0,BB151&gt;0),COUNTIF(K!$A$1:$A$2257,ASC(C151&amp;E151&amp;F151&amp;G151&amp;IF(I151*1=0,"","-"&amp;I151*1)&amp;IF(K151*1=0,"",K151*1)&amp;IF(M151="","",M151)))=0),"「Ｋコード・Ｊコード番号等」が診療報酬点数表あるいは鹿診療報酬点数表に存在しないコードとなっています。正しいＫコード・Ｊコード番号等をご記入ください。なお、加算・輸血料は報告対象外となります。",IF(OR(AND(OR(AH151=0,AH151=""),OR(AR151&gt;0,BB151&gt;0)),AND(OR(AH151&gt;0,BB151&gt;0),OR(AR151=0,AR151="")),AND(OR(AH151&gt;0,AR151&gt;0),OR(BB151=0,BB151=""))),"「レセプト件数」、「算定日数」、「算定回数」のいずれかが「0」か「空白」となっていますが、それ以外が1以上となっています。正しい手術名情報・レセプト件数・算定日数・算定回数をご記入ください。",IF(OR(AH151&gt;AR151,AH151&gt;BB151),"「算定日数」あるいは「算定回数」が「レセプト件数」よりも小さくなっています。算定レセプトにおける算定日数・算定回数をご記入ください。",IF(AR151&gt;BB151,"「算定回数」が「算定日数」よりも小さくなっています。算定日数における算定回数をご記入ください。","")))))</f>
        <v/>
      </c>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72"/>
      <c r="CW151" s="72"/>
      <c r="CX151" s="72"/>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row>
    <row r="152" spans="1:153" ht="3" customHeight="1" thickBot="1">
      <c r="A152" s="113"/>
      <c r="B152" s="16"/>
      <c r="C152" s="17"/>
      <c r="D152" s="17"/>
      <c r="E152" s="17"/>
      <c r="F152" s="18"/>
      <c r="G152" s="17"/>
      <c r="H152" s="298"/>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9"/>
      <c r="AG152" s="299"/>
      <c r="AH152" s="298"/>
      <c r="AI152" s="298"/>
      <c r="AJ152" s="298"/>
      <c r="AK152" s="298"/>
      <c r="AL152" s="298"/>
      <c r="AM152" s="298"/>
      <c r="AN152" s="298"/>
      <c r="AO152" s="121"/>
      <c r="AP152" s="116"/>
      <c r="AQ152" s="299"/>
      <c r="AR152" s="298"/>
      <c r="AS152" s="298"/>
      <c r="AT152" s="298"/>
      <c r="AU152" s="298"/>
      <c r="AV152" s="298"/>
      <c r="AW152" s="298"/>
      <c r="AX152" s="298"/>
      <c r="AY152" s="121"/>
      <c r="AZ152" s="116"/>
      <c r="BA152" s="298"/>
      <c r="BB152" s="298"/>
      <c r="BC152" s="298"/>
      <c r="BD152" s="298"/>
      <c r="BE152" s="298"/>
      <c r="BF152" s="298"/>
      <c r="BG152" s="298"/>
      <c r="BH152" s="298"/>
      <c r="BI152" s="121"/>
      <c r="BJ152" s="116"/>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row>
    <row r="153" spans="1:153" ht="19.5" customHeight="1">
      <c r="A153" s="328" t="s">
        <v>6437</v>
      </c>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30"/>
      <c r="AX153" s="330"/>
      <c r="AY153" s="330"/>
      <c r="AZ153" s="330"/>
      <c r="BA153" s="330"/>
      <c r="BB153" s="330"/>
      <c r="BC153" s="330"/>
      <c r="BD153" s="330"/>
      <c r="BE153" s="330"/>
      <c r="BF153" s="330"/>
      <c r="BG153" s="330"/>
      <c r="BH153" s="330"/>
      <c r="BI153" s="330"/>
      <c r="BJ153" s="331"/>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row>
    <row r="154" spans="1:153" s="65" customFormat="1" ht="18.75" customHeight="1" thickBot="1">
      <c r="A154" s="5"/>
      <c r="B154" s="9"/>
      <c r="C154" s="9"/>
      <c r="D154" s="9"/>
      <c r="E154" s="9"/>
      <c r="F154" s="9"/>
      <c r="G154" s="9"/>
      <c r="H154" s="20"/>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395" t="s">
        <v>6385</v>
      </c>
      <c r="AH154" s="396"/>
      <c r="AI154" s="396"/>
      <c r="AJ154" s="396"/>
      <c r="AK154" s="396"/>
      <c r="AL154" s="396"/>
      <c r="AM154" s="396"/>
      <c r="AN154" s="396"/>
      <c r="AO154" s="396"/>
      <c r="AP154" s="397"/>
      <c r="AQ154" s="420" t="s">
        <v>4</v>
      </c>
      <c r="AR154" s="421"/>
      <c r="AS154" s="421"/>
      <c r="AT154" s="421"/>
      <c r="AU154" s="421"/>
      <c r="AV154" s="421"/>
      <c r="AW154" s="421"/>
      <c r="AX154" s="421"/>
      <c r="AY154" s="421"/>
      <c r="AZ154" s="422"/>
      <c r="BA154" s="420" t="s">
        <v>19</v>
      </c>
      <c r="BB154" s="421"/>
      <c r="BC154" s="421"/>
      <c r="BD154" s="421"/>
      <c r="BE154" s="421"/>
      <c r="BF154" s="421"/>
      <c r="BG154" s="421"/>
      <c r="BH154" s="421"/>
      <c r="BI154" s="421"/>
      <c r="BJ154" s="423"/>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row>
    <row r="155" spans="1:153" ht="9.75" customHeight="1">
      <c r="A155" s="113"/>
      <c r="B155" s="24"/>
      <c r="C155" s="14" t="s">
        <v>6435</v>
      </c>
      <c r="D155" s="25"/>
      <c r="E155" s="25"/>
      <c r="F155" s="14" t="s">
        <v>143</v>
      </c>
      <c r="G155" s="14"/>
      <c r="H155" s="14"/>
      <c r="I155" s="14" t="s">
        <v>144</v>
      </c>
      <c r="J155" s="14"/>
      <c r="K155" s="14" t="s">
        <v>145</v>
      </c>
      <c r="L155" s="14"/>
      <c r="M155" s="14" t="s">
        <v>197</v>
      </c>
      <c r="N155" s="14"/>
      <c r="O155" s="25"/>
      <c r="P155" s="14" t="s">
        <v>146</v>
      </c>
      <c r="Q155" s="14"/>
      <c r="R155" s="14"/>
      <c r="S155" s="14"/>
      <c r="T155" s="14"/>
      <c r="U155" s="14"/>
      <c r="V155" s="14"/>
      <c r="W155" s="14"/>
      <c r="X155" s="14"/>
      <c r="Y155" s="14"/>
      <c r="Z155" s="14"/>
      <c r="AA155" s="14"/>
      <c r="AB155" s="14"/>
      <c r="AC155" s="14"/>
      <c r="AD155" s="25"/>
      <c r="AE155" s="25"/>
      <c r="AF155" s="26"/>
      <c r="AG155" s="296"/>
      <c r="AH155" s="297"/>
      <c r="AI155" s="297"/>
      <c r="AJ155" s="297"/>
      <c r="AK155" s="297"/>
      <c r="AL155" s="297"/>
      <c r="AM155" s="297"/>
      <c r="AN155" s="297"/>
      <c r="AO155" s="117"/>
      <c r="AP155" s="114"/>
      <c r="AQ155" s="296"/>
      <c r="AR155" s="297"/>
      <c r="AS155" s="297"/>
      <c r="AT155" s="297"/>
      <c r="AU155" s="297"/>
      <c r="AV155" s="297"/>
      <c r="AW155" s="297"/>
      <c r="AX155" s="297"/>
      <c r="AY155" s="117"/>
      <c r="AZ155" s="114"/>
      <c r="BA155" s="297"/>
      <c r="BB155" s="297"/>
      <c r="BC155" s="297"/>
      <c r="BD155" s="297"/>
      <c r="BE155" s="297"/>
      <c r="BF155" s="297"/>
      <c r="BG155" s="297"/>
      <c r="BH155" s="297"/>
      <c r="BI155" s="117"/>
      <c r="BJ155" s="114"/>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row>
    <row r="156" spans="1:153" ht="21.75" customHeight="1">
      <c r="A156" s="113"/>
      <c r="B156" s="294"/>
      <c r="C156" s="76"/>
      <c r="D156" s="74"/>
      <c r="E156" s="77"/>
      <c r="F156" s="78"/>
      <c r="G156" s="79"/>
      <c r="H156" s="75" t="s">
        <v>6436</v>
      </c>
      <c r="I156" s="76"/>
      <c r="J156" s="74"/>
      <c r="K156" s="241"/>
      <c r="L156" s="74"/>
      <c r="M156" s="76"/>
      <c r="N156" s="73"/>
      <c r="O156" s="504"/>
      <c r="P156" s="505"/>
      <c r="Q156" s="505"/>
      <c r="R156" s="505"/>
      <c r="S156" s="505"/>
      <c r="T156" s="505"/>
      <c r="U156" s="505"/>
      <c r="V156" s="505"/>
      <c r="W156" s="505"/>
      <c r="X156" s="505"/>
      <c r="Y156" s="505"/>
      <c r="Z156" s="505"/>
      <c r="AA156" s="505"/>
      <c r="AB156" s="505"/>
      <c r="AC156" s="505"/>
      <c r="AD156" s="505"/>
      <c r="AE156" s="506"/>
      <c r="AF156" s="15"/>
      <c r="AG156" s="118"/>
      <c r="AH156" s="312"/>
      <c r="AI156" s="313"/>
      <c r="AJ156" s="313"/>
      <c r="AK156" s="313"/>
      <c r="AL156" s="313"/>
      <c r="AM156" s="313"/>
      <c r="AN156" s="314"/>
      <c r="AO156" s="120"/>
      <c r="AP156" s="115" t="s">
        <v>0</v>
      </c>
      <c r="AQ156" s="119"/>
      <c r="AR156" s="312"/>
      <c r="AS156" s="313"/>
      <c r="AT156" s="313"/>
      <c r="AU156" s="313"/>
      <c r="AV156" s="313"/>
      <c r="AW156" s="313"/>
      <c r="AX156" s="314"/>
      <c r="AY156" s="120"/>
      <c r="AZ156" s="115" t="s">
        <v>1</v>
      </c>
      <c r="BA156" s="119"/>
      <c r="BB156" s="312"/>
      <c r="BC156" s="313"/>
      <c r="BD156" s="313"/>
      <c r="BE156" s="313"/>
      <c r="BF156" s="313"/>
      <c r="BG156" s="313"/>
      <c r="BH156" s="314"/>
      <c r="BI156" s="122"/>
      <c r="BJ156" s="115" t="s">
        <v>2</v>
      </c>
      <c r="BK156" s="129"/>
      <c r="BL156" s="130" t="str">
        <f>IF(BM156&lt;&gt;"","●","")</f>
        <v/>
      </c>
      <c r="BM156" s="132" t="str">
        <f>IF(AND(OR(C156="",E156="",F156="",G156="",O156=""),OR(AH156&gt;0,AR156&gt;0,BB156&gt;0)),"「Ｋコード・Ｊコード番号等」、「診療行為名称」に未記入の欄がありますが、「レセプト件数」、「算定日数」、「算定回数」のいずれかが1以上となっています。正しい手術名情報・レセプト件数・算定日数・算定回数をご記入ください。",IF(AND(AND(C156&lt;&gt;"",E156&lt;&gt;"",F156&lt;&gt;"",G156&lt;&gt;""),OR(AH156&gt;0,AR156&gt;0,BB156&gt;0),COUNTIF(K!$A$1:$A$2257,ASC(C156&amp;E156&amp;F156&amp;G156&amp;IF(I156*1=0,"","-"&amp;I156*1)&amp;IF(K156*1=0,"",K156*1)&amp;IF(M156="","",M156)))=0),"「Ｋコード・Ｊコード番号等」が診療報酬点数表あるいは鹿診療報酬点数表に存在しないコードとなっています。正しいＫコード・Ｊコード番号等をご記入ください。なお、加算・輸血料は報告対象外となります。",IF(OR(AND(OR(AH156=0,AH156=""),OR(AR156&gt;0,BB156&gt;0)),AND(OR(AH156&gt;0,BB156&gt;0),OR(AR156=0,AR156="")),AND(OR(AH156&gt;0,AR156&gt;0),OR(BB156=0,BB156=""))),"「レセプト件数」、「算定日数」、「算定回数」のいずれかが「0」か「空白」となっていますが、それ以外が1以上となっています。正しい手術名情報・レセプト件数・算定日数・算定回数をご記入ください。",IF(OR(AH156&gt;AR156,AH156&gt;BB156),"「算定日数」あるいは「算定回数」が「レセプト件数」よりも小さくなっています。算定レセプトにおける算定日数・算定回数をご記入ください。",IF(AR156&gt;BB156,"「算定回数」が「算定日数」よりも小さくなっています。算定日数における算定回数をご記入ください。","")))))</f>
        <v/>
      </c>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72"/>
      <c r="CW156" s="72"/>
      <c r="CX156" s="72"/>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row>
    <row r="157" spans="1:153" ht="3" customHeight="1" thickBot="1">
      <c r="A157" s="113"/>
      <c r="B157" s="16"/>
      <c r="C157" s="17"/>
      <c r="D157" s="17"/>
      <c r="E157" s="17"/>
      <c r="F157" s="18"/>
      <c r="G157" s="17"/>
      <c r="H157" s="298"/>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9"/>
      <c r="AG157" s="299"/>
      <c r="AH157" s="298"/>
      <c r="AI157" s="298"/>
      <c r="AJ157" s="298"/>
      <c r="AK157" s="298"/>
      <c r="AL157" s="298"/>
      <c r="AM157" s="298"/>
      <c r="AN157" s="298"/>
      <c r="AO157" s="121"/>
      <c r="AP157" s="116"/>
      <c r="AQ157" s="299"/>
      <c r="AR157" s="298"/>
      <c r="AS157" s="298"/>
      <c r="AT157" s="298"/>
      <c r="AU157" s="298"/>
      <c r="AV157" s="298"/>
      <c r="AW157" s="298"/>
      <c r="AX157" s="298"/>
      <c r="AY157" s="121"/>
      <c r="AZ157" s="116"/>
      <c r="BA157" s="298"/>
      <c r="BB157" s="298"/>
      <c r="BC157" s="298"/>
      <c r="BD157" s="298"/>
      <c r="BE157" s="298"/>
      <c r="BF157" s="298"/>
      <c r="BG157" s="298"/>
      <c r="BH157" s="298"/>
      <c r="BI157" s="121"/>
      <c r="BJ157" s="116"/>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row>
    <row r="158" spans="1:153" ht="9.75" customHeight="1">
      <c r="A158" s="113"/>
      <c r="B158" s="24"/>
      <c r="C158" s="14" t="s">
        <v>6435</v>
      </c>
      <c r="D158" s="25"/>
      <c r="E158" s="25"/>
      <c r="F158" s="14" t="s">
        <v>143</v>
      </c>
      <c r="G158" s="14"/>
      <c r="H158" s="14"/>
      <c r="I158" s="14" t="s">
        <v>144</v>
      </c>
      <c r="J158" s="14"/>
      <c r="K158" s="14" t="s">
        <v>145</v>
      </c>
      <c r="L158" s="14"/>
      <c r="M158" s="14" t="s">
        <v>197</v>
      </c>
      <c r="N158" s="14"/>
      <c r="O158" s="25"/>
      <c r="P158" s="14" t="s">
        <v>146</v>
      </c>
      <c r="Q158" s="14"/>
      <c r="R158" s="14"/>
      <c r="S158" s="14"/>
      <c r="T158" s="14"/>
      <c r="U158" s="14"/>
      <c r="V158" s="14"/>
      <c r="W158" s="14"/>
      <c r="X158" s="14"/>
      <c r="Y158" s="14"/>
      <c r="Z158" s="14"/>
      <c r="AA158" s="14"/>
      <c r="AB158" s="14"/>
      <c r="AC158" s="14"/>
      <c r="AD158" s="25"/>
      <c r="AE158" s="25"/>
      <c r="AF158" s="26"/>
      <c r="AG158" s="296"/>
      <c r="AH158" s="297"/>
      <c r="AI158" s="297"/>
      <c r="AJ158" s="297"/>
      <c r="AK158" s="297"/>
      <c r="AL158" s="297"/>
      <c r="AM158" s="297"/>
      <c r="AN158" s="297"/>
      <c r="AO158" s="117"/>
      <c r="AP158" s="114"/>
      <c r="AQ158" s="296"/>
      <c r="AR158" s="297"/>
      <c r="AS158" s="297"/>
      <c r="AT158" s="297"/>
      <c r="AU158" s="297"/>
      <c r="AV158" s="297"/>
      <c r="AW158" s="297"/>
      <c r="AX158" s="297"/>
      <c r="AY158" s="117"/>
      <c r="AZ158" s="114"/>
      <c r="BA158" s="297"/>
      <c r="BB158" s="297"/>
      <c r="BC158" s="297"/>
      <c r="BD158" s="297"/>
      <c r="BE158" s="297"/>
      <c r="BF158" s="297"/>
      <c r="BG158" s="297"/>
      <c r="BH158" s="297"/>
      <c r="BI158" s="117"/>
      <c r="BJ158" s="114"/>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row>
    <row r="159" spans="1:153" ht="21.75" customHeight="1">
      <c r="A159" s="113"/>
      <c r="B159" s="294"/>
      <c r="C159" s="76"/>
      <c r="D159" s="74"/>
      <c r="E159" s="77"/>
      <c r="F159" s="78"/>
      <c r="G159" s="79"/>
      <c r="H159" s="75" t="s">
        <v>6436</v>
      </c>
      <c r="I159" s="76"/>
      <c r="J159" s="74"/>
      <c r="K159" s="241"/>
      <c r="L159" s="74"/>
      <c r="M159" s="76"/>
      <c r="N159" s="73"/>
      <c r="O159" s="504"/>
      <c r="P159" s="505"/>
      <c r="Q159" s="505"/>
      <c r="R159" s="505"/>
      <c r="S159" s="505"/>
      <c r="T159" s="505"/>
      <c r="U159" s="505"/>
      <c r="V159" s="505"/>
      <c r="W159" s="505"/>
      <c r="X159" s="505"/>
      <c r="Y159" s="505"/>
      <c r="Z159" s="505"/>
      <c r="AA159" s="505"/>
      <c r="AB159" s="505"/>
      <c r="AC159" s="505"/>
      <c r="AD159" s="505"/>
      <c r="AE159" s="506"/>
      <c r="AF159" s="15"/>
      <c r="AG159" s="118"/>
      <c r="AH159" s="312"/>
      <c r="AI159" s="313"/>
      <c r="AJ159" s="313"/>
      <c r="AK159" s="313"/>
      <c r="AL159" s="313"/>
      <c r="AM159" s="313"/>
      <c r="AN159" s="314"/>
      <c r="AO159" s="120"/>
      <c r="AP159" s="115" t="s">
        <v>0</v>
      </c>
      <c r="AQ159" s="119"/>
      <c r="AR159" s="312"/>
      <c r="AS159" s="313"/>
      <c r="AT159" s="313"/>
      <c r="AU159" s="313"/>
      <c r="AV159" s="313"/>
      <c r="AW159" s="313"/>
      <c r="AX159" s="314"/>
      <c r="AY159" s="120"/>
      <c r="AZ159" s="115" t="s">
        <v>1</v>
      </c>
      <c r="BA159" s="119"/>
      <c r="BB159" s="312"/>
      <c r="BC159" s="313"/>
      <c r="BD159" s="313"/>
      <c r="BE159" s="313"/>
      <c r="BF159" s="313"/>
      <c r="BG159" s="313"/>
      <c r="BH159" s="314"/>
      <c r="BI159" s="122"/>
      <c r="BJ159" s="115" t="s">
        <v>2</v>
      </c>
      <c r="BK159" s="129"/>
      <c r="BL159" s="130" t="str">
        <f>IF(BM159&lt;&gt;"","●","")</f>
        <v/>
      </c>
      <c r="BM159" s="132" t="str">
        <f>IF(AND(OR(C159="",E159="",F159="",G159="",O159=""),OR(AH159&gt;0,AR159&gt;0,BB159&gt;0)),"「Ｋコード・Ｊコード番号等」、「診療行為名称」に未記入の欄がありますが、「レセプト件数」、「算定日数」、「算定回数」のいずれかが1以上となっています。正しい手術名情報・レセプト件数・算定日数・算定回数をご記入ください。",IF(AND(AND(C159&lt;&gt;"",E159&lt;&gt;"",F159&lt;&gt;"",G159&lt;&gt;""),OR(AH159&gt;0,AR159&gt;0,BB159&gt;0),COUNTIF(K!$A$1:$A$2257,ASC(C159&amp;E159&amp;F159&amp;G159&amp;IF(I159*1=0,"","-"&amp;I159*1)&amp;IF(K159*1=0,"",K159*1)&amp;IF(M159="","",M159)))=0),"「Ｋコード・Ｊコード番号等」が診療報酬点数表あるいは鹿診療報酬点数表に存在しないコードとなっています。正しいＫコード・Ｊコード番号等をご記入ください。なお、加算・輸血料は報告対象外となります。",IF(OR(AND(OR(AH159=0,AH159=""),OR(AR159&gt;0,BB159&gt;0)),AND(OR(AH159&gt;0,BB159&gt;0),OR(AR159=0,AR159="")),AND(OR(AH159&gt;0,AR159&gt;0),OR(BB159=0,BB159=""))),"「レセプト件数」、「算定日数」、「算定回数」のいずれかが「0」か「空白」となっていますが、それ以外が1以上となっています。正しい手術名情報・レセプト件数・算定日数・算定回数をご記入ください。",IF(OR(AH159&gt;AR159,AH159&gt;BB159),"「算定日数」あるいは「算定回数」が「レセプト件数」よりも小さくなっています。算定レセプトにおける算定日数・算定回数をご記入ください。",IF(AR159&gt;BB159,"「算定回数」が「算定日数」よりも小さくなっています。算定日数における算定回数をご記入ください。","")))))</f>
        <v/>
      </c>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72"/>
      <c r="CW159" s="72"/>
      <c r="CX159" s="72"/>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row>
    <row r="160" spans="1:153" ht="3" customHeight="1" thickBot="1">
      <c r="A160" s="113"/>
      <c r="B160" s="16"/>
      <c r="C160" s="17"/>
      <c r="D160" s="17"/>
      <c r="E160" s="17"/>
      <c r="F160" s="18"/>
      <c r="G160" s="17"/>
      <c r="H160" s="298"/>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9"/>
      <c r="AG160" s="299"/>
      <c r="AH160" s="298"/>
      <c r="AI160" s="298"/>
      <c r="AJ160" s="298"/>
      <c r="AK160" s="298"/>
      <c r="AL160" s="298"/>
      <c r="AM160" s="298"/>
      <c r="AN160" s="298"/>
      <c r="AO160" s="121"/>
      <c r="AP160" s="116"/>
      <c r="AQ160" s="299"/>
      <c r="AR160" s="298"/>
      <c r="AS160" s="298"/>
      <c r="AT160" s="298"/>
      <c r="AU160" s="298"/>
      <c r="AV160" s="298"/>
      <c r="AW160" s="298"/>
      <c r="AX160" s="298"/>
      <c r="AY160" s="121"/>
      <c r="AZ160" s="116"/>
      <c r="BA160" s="298"/>
      <c r="BB160" s="298"/>
      <c r="BC160" s="298"/>
      <c r="BD160" s="298"/>
      <c r="BE160" s="298"/>
      <c r="BF160" s="298"/>
      <c r="BG160" s="298"/>
      <c r="BH160" s="298"/>
      <c r="BI160" s="121"/>
      <c r="BJ160" s="116"/>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row>
    <row r="161" spans="1:153" ht="9.75" customHeight="1">
      <c r="A161" s="113"/>
      <c r="B161" s="24"/>
      <c r="C161" s="14" t="s">
        <v>6435</v>
      </c>
      <c r="D161" s="25"/>
      <c r="E161" s="25"/>
      <c r="F161" s="14" t="s">
        <v>143</v>
      </c>
      <c r="G161" s="14"/>
      <c r="H161" s="14"/>
      <c r="I161" s="14" t="s">
        <v>144</v>
      </c>
      <c r="J161" s="14"/>
      <c r="K161" s="14" t="s">
        <v>145</v>
      </c>
      <c r="L161" s="14"/>
      <c r="M161" s="14" t="s">
        <v>197</v>
      </c>
      <c r="N161" s="14"/>
      <c r="O161" s="25"/>
      <c r="P161" s="14" t="s">
        <v>146</v>
      </c>
      <c r="Q161" s="14"/>
      <c r="R161" s="14"/>
      <c r="S161" s="14"/>
      <c r="T161" s="14"/>
      <c r="U161" s="14"/>
      <c r="V161" s="14"/>
      <c r="W161" s="14"/>
      <c r="X161" s="14"/>
      <c r="Y161" s="14"/>
      <c r="Z161" s="14"/>
      <c r="AA161" s="14"/>
      <c r="AB161" s="14"/>
      <c r="AC161" s="14"/>
      <c r="AD161" s="25"/>
      <c r="AE161" s="25"/>
      <c r="AF161" s="26"/>
      <c r="AG161" s="296"/>
      <c r="AH161" s="297"/>
      <c r="AI161" s="297"/>
      <c r="AJ161" s="297"/>
      <c r="AK161" s="297"/>
      <c r="AL161" s="297"/>
      <c r="AM161" s="297"/>
      <c r="AN161" s="297"/>
      <c r="AO161" s="117"/>
      <c r="AP161" s="114"/>
      <c r="AQ161" s="296"/>
      <c r="AR161" s="297"/>
      <c r="AS161" s="297"/>
      <c r="AT161" s="297"/>
      <c r="AU161" s="297"/>
      <c r="AV161" s="297"/>
      <c r="AW161" s="297"/>
      <c r="AX161" s="297"/>
      <c r="AY161" s="117"/>
      <c r="AZ161" s="114"/>
      <c r="BA161" s="297"/>
      <c r="BB161" s="297"/>
      <c r="BC161" s="297"/>
      <c r="BD161" s="297"/>
      <c r="BE161" s="297"/>
      <c r="BF161" s="297"/>
      <c r="BG161" s="297"/>
      <c r="BH161" s="297"/>
      <c r="BI161" s="117"/>
      <c r="BJ161" s="114"/>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row>
    <row r="162" spans="1:153" ht="21.75" customHeight="1">
      <c r="A162" s="113"/>
      <c r="B162" s="294"/>
      <c r="C162" s="76"/>
      <c r="D162" s="74"/>
      <c r="E162" s="77"/>
      <c r="F162" s="78"/>
      <c r="G162" s="79"/>
      <c r="H162" s="75" t="s">
        <v>6436</v>
      </c>
      <c r="I162" s="76"/>
      <c r="J162" s="74"/>
      <c r="K162" s="241"/>
      <c r="L162" s="74"/>
      <c r="M162" s="76"/>
      <c r="N162" s="73"/>
      <c r="O162" s="504"/>
      <c r="P162" s="505"/>
      <c r="Q162" s="505"/>
      <c r="R162" s="505"/>
      <c r="S162" s="505"/>
      <c r="T162" s="505"/>
      <c r="U162" s="505"/>
      <c r="V162" s="505"/>
      <c r="W162" s="505"/>
      <c r="X162" s="505"/>
      <c r="Y162" s="505"/>
      <c r="Z162" s="505"/>
      <c r="AA162" s="505"/>
      <c r="AB162" s="505"/>
      <c r="AC162" s="505"/>
      <c r="AD162" s="505"/>
      <c r="AE162" s="506"/>
      <c r="AF162" s="15"/>
      <c r="AG162" s="118"/>
      <c r="AH162" s="312"/>
      <c r="AI162" s="313"/>
      <c r="AJ162" s="313"/>
      <c r="AK162" s="313"/>
      <c r="AL162" s="313"/>
      <c r="AM162" s="313"/>
      <c r="AN162" s="314"/>
      <c r="AO162" s="120"/>
      <c r="AP162" s="115" t="s">
        <v>0</v>
      </c>
      <c r="AQ162" s="119"/>
      <c r="AR162" s="312"/>
      <c r="AS162" s="313"/>
      <c r="AT162" s="313"/>
      <c r="AU162" s="313"/>
      <c r="AV162" s="313"/>
      <c r="AW162" s="313"/>
      <c r="AX162" s="314"/>
      <c r="AY162" s="120"/>
      <c r="AZ162" s="115" t="s">
        <v>1</v>
      </c>
      <c r="BA162" s="119"/>
      <c r="BB162" s="312"/>
      <c r="BC162" s="313"/>
      <c r="BD162" s="313"/>
      <c r="BE162" s="313"/>
      <c r="BF162" s="313"/>
      <c r="BG162" s="313"/>
      <c r="BH162" s="314"/>
      <c r="BI162" s="122"/>
      <c r="BJ162" s="115" t="s">
        <v>2</v>
      </c>
      <c r="BK162" s="129"/>
      <c r="BL162" s="130" t="str">
        <f>IF(BM162&lt;&gt;"","●","")</f>
        <v/>
      </c>
      <c r="BM162" s="132" t="str">
        <f>IF(AND(OR(C162="",E162="",F162="",G162="",O162=""),OR(AH162&gt;0,AR162&gt;0,BB162&gt;0)),"「Ｋコード・Ｊコード番号等」、「診療行為名称」に未記入の欄がありますが、「レセプト件数」、「算定日数」、「算定回数」のいずれかが1以上となっています。正しい手術名情報・レセプト件数・算定日数・算定回数をご記入ください。",IF(AND(AND(C162&lt;&gt;"",E162&lt;&gt;"",F162&lt;&gt;"",G162&lt;&gt;""),OR(AH162&gt;0,AR162&gt;0,BB162&gt;0),COUNTIF(K!$A$1:$A$2257,ASC(C162&amp;E162&amp;F162&amp;G162&amp;IF(I162*1=0,"","-"&amp;I162*1)&amp;IF(K162*1=0,"",K162*1)&amp;IF(M162="","",M162)))=0),"「Ｋコード・Ｊコード番号等」が診療報酬点数表あるいは鹿診療報酬点数表に存在しないコードとなっています。正しいＫコード・Ｊコード番号等をご記入ください。なお、加算・輸血料は報告対象外となります。",IF(OR(AND(OR(AH162=0,AH162=""),OR(AR162&gt;0,BB162&gt;0)),AND(OR(AH162&gt;0,BB162&gt;0),OR(AR162=0,AR162="")),AND(OR(AH162&gt;0,AR162&gt;0),OR(BB162=0,BB162=""))),"「レセプト件数」、「算定日数」、「算定回数」のいずれかが「0」か「空白」となっていますが、それ以外が1以上となっています。正しい手術名情報・レセプト件数・算定日数・算定回数をご記入ください。",IF(OR(AH162&gt;AR162,AH162&gt;BB162),"「算定日数」あるいは「算定回数」が「レセプト件数」よりも小さくなっています。算定レセプトにおける算定日数・算定回数をご記入ください。",IF(AR162&gt;BB162,"「算定回数」が「算定日数」よりも小さくなっています。算定日数における算定回数をご記入ください。","")))))</f>
        <v/>
      </c>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72"/>
      <c r="CW162" s="72"/>
      <c r="CX162" s="72"/>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row>
    <row r="163" spans="1:153" ht="3" customHeight="1" thickBot="1">
      <c r="A163" s="113"/>
      <c r="B163" s="16"/>
      <c r="C163" s="17"/>
      <c r="D163" s="17"/>
      <c r="E163" s="17"/>
      <c r="F163" s="18"/>
      <c r="G163" s="17"/>
      <c r="H163" s="298"/>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9"/>
      <c r="AG163" s="299"/>
      <c r="AH163" s="298"/>
      <c r="AI163" s="298"/>
      <c r="AJ163" s="298"/>
      <c r="AK163" s="298"/>
      <c r="AL163" s="298"/>
      <c r="AM163" s="298"/>
      <c r="AN163" s="298"/>
      <c r="AO163" s="121"/>
      <c r="AP163" s="116"/>
      <c r="AQ163" s="299"/>
      <c r="AR163" s="298"/>
      <c r="AS163" s="298"/>
      <c r="AT163" s="298"/>
      <c r="AU163" s="298"/>
      <c r="AV163" s="298"/>
      <c r="AW163" s="298"/>
      <c r="AX163" s="298"/>
      <c r="AY163" s="121"/>
      <c r="AZ163" s="116"/>
      <c r="BA163" s="298"/>
      <c r="BB163" s="298"/>
      <c r="BC163" s="298"/>
      <c r="BD163" s="298"/>
      <c r="BE163" s="298"/>
      <c r="BF163" s="298"/>
      <c r="BG163" s="298"/>
      <c r="BH163" s="298"/>
      <c r="BI163" s="121"/>
      <c r="BJ163" s="116"/>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row>
    <row r="164" spans="1:153" ht="9.75" customHeight="1">
      <c r="A164" s="113"/>
      <c r="B164" s="24"/>
      <c r="C164" s="14" t="s">
        <v>6435</v>
      </c>
      <c r="D164" s="25"/>
      <c r="E164" s="25"/>
      <c r="F164" s="14" t="s">
        <v>143</v>
      </c>
      <c r="G164" s="14"/>
      <c r="H164" s="14"/>
      <c r="I164" s="14" t="s">
        <v>144</v>
      </c>
      <c r="J164" s="14"/>
      <c r="K164" s="14" t="s">
        <v>145</v>
      </c>
      <c r="L164" s="14"/>
      <c r="M164" s="14" t="s">
        <v>197</v>
      </c>
      <c r="N164" s="14"/>
      <c r="O164" s="25"/>
      <c r="P164" s="14" t="s">
        <v>146</v>
      </c>
      <c r="Q164" s="14"/>
      <c r="R164" s="14"/>
      <c r="S164" s="14"/>
      <c r="T164" s="14"/>
      <c r="U164" s="14"/>
      <c r="V164" s="14"/>
      <c r="W164" s="14"/>
      <c r="X164" s="14"/>
      <c r="Y164" s="14"/>
      <c r="Z164" s="14"/>
      <c r="AA164" s="14"/>
      <c r="AB164" s="14"/>
      <c r="AC164" s="14"/>
      <c r="AD164" s="25"/>
      <c r="AE164" s="25"/>
      <c r="AF164" s="26"/>
      <c r="AG164" s="296"/>
      <c r="AH164" s="297"/>
      <c r="AI164" s="297"/>
      <c r="AJ164" s="297"/>
      <c r="AK164" s="297"/>
      <c r="AL164" s="297"/>
      <c r="AM164" s="297"/>
      <c r="AN164" s="297"/>
      <c r="AO164" s="117"/>
      <c r="AP164" s="114"/>
      <c r="AQ164" s="296"/>
      <c r="AR164" s="297"/>
      <c r="AS164" s="297"/>
      <c r="AT164" s="297"/>
      <c r="AU164" s="297"/>
      <c r="AV164" s="297"/>
      <c r="AW164" s="297"/>
      <c r="AX164" s="297"/>
      <c r="AY164" s="117"/>
      <c r="AZ164" s="114"/>
      <c r="BA164" s="297"/>
      <c r="BB164" s="297"/>
      <c r="BC164" s="297"/>
      <c r="BD164" s="297"/>
      <c r="BE164" s="297"/>
      <c r="BF164" s="297"/>
      <c r="BG164" s="297"/>
      <c r="BH164" s="297"/>
      <c r="BI164" s="117"/>
      <c r="BJ164" s="114"/>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row>
    <row r="165" spans="1:153" ht="21.75" customHeight="1">
      <c r="A165" s="113"/>
      <c r="B165" s="294"/>
      <c r="C165" s="76"/>
      <c r="D165" s="74"/>
      <c r="E165" s="77"/>
      <c r="F165" s="78"/>
      <c r="G165" s="79"/>
      <c r="H165" s="75" t="s">
        <v>6436</v>
      </c>
      <c r="I165" s="76"/>
      <c r="J165" s="74"/>
      <c r="K165" s="241"/>
      <c r="L165" s="74"/>
      <c r="M165" s="76"/>
      <c r="N165" s="73"/>
      <c r="O165" s="504"/>
      <c r="P165" s="505"/>
      <c r="Q165" s="505"/>
      <c r="R165" s="505"/>
      <c r="S165" s="505"/>
      <c r="T165" s="505"/>
      <c r="U165" s="505"/>
      <c r="V165" s="505"/>
      <c r="W165" s="505"/>
      <c r="X165" s="505"/>
      <c r="Y165" s="505"/>
      <c r="Z165" s="505"/>
      <c r="AA165" s="505"/>
      <c r="AB165" s="505"/>
      <c r="AC165" s="505"/>
      <c r="AD165" s="505"/>
      <c r="AE165" s="506"/>
      <c r="AF165" s="15"/>
      <c r="AG165" s="118"/>
      <c r="AH165" s="312"/>
      <c r="AI165" s="313"/>
      <c r="AJ165" s="313"/>
      <c r="AK165" s="313"/>
      <c r="AL165" s="313"/>
      <c r="AM165" s="313"/>
      <c r="AN165" s="314"/>
      <c r="AO165" s="120"/>
      <c r="AP165" s="115" t="s">
        <v>0</v>
      </c>
      <c r="AQ165" s="119"/>
      <c r="AR165" s="312"/>
      <c r="AS165" s="313"/>
      <c r="AT165" s="313"/>
      <c r="AU165" s="313"/>
      <c r="AV165" s="313"/>
      <c r="AW165" s="313"/>
      <c r="AX165" s="314"/>
      <c r="AY165" s="120"/>
      <c r="AZ165" s="115" t="s">
        <v>1</v>
      </c>
      <c r="BA165" s="119"/>
      <c r="BB165" s="312"/>
      <c r="BC165" s="313"/>
      <c r="BD165" s="313"/>
      <c r="BE165" s="313"/>
      <c r="BF165" s="313"/>
      <c r="BG165" s="313"/>
      <c r="BH165" s="314"/>
      <c r="BI165" s="122"/>
      <c r="BJ165" s="115" t="s">
        <v>2</v>
      </c>
      <c r="BK165" s="129"/>
      <c r="BL165" s="130" t="str">
        <f>IF(BM165&lt;&gt;"","●","")</f>
        <v/>
      </c>
      <c r="BM165" s="132" t="str">
        <f>IF(AND(OR(C165="",E165="",F165="",G165="",O165=""),OR(AH165&gt;0,AR165&gt;0,BB165&gt;0)),"「Ｋコード・Ｊコード番号等」、「診療行為名称」に未記入の欄がありますが、「レセプト件数」、「算定日数」、「算定回数」のいずれかが1以上となっています。正しい手術名情報・レセプト件数・算定日数・算定回数をご記入ください。",IF(AND(AND(C165&lt;&gt;"",E165&lt;&gt;"",F165&lt;&gt;"",G165&lt;&gt;""),OR(AH165&gt;0,AR165&gt;0,BB165&gt;0),COUNTIF(K!$A$1:$A$2257,ASC(C165&amp;E165&amp;F165&amp;G165&amp;IF(I165*1=0,"","-"&amp;I165*1)&amp;IF(K165*1=0,"",K165*1)&amp;IF(M165="","",M165)))=0),"「Ｋコード・Ｊコード番号等」が診療報酬点数表あるいは鹿診療報酬点数表に存在しないコードとなっています。正しいＫコード・Ｊコード番号等をご記入ください。なお、加算・輸血料は報告対象外となります。",IF(OR(AND(OR(AH165=0,AH165=""),OR(AR165&gt;0,BB165&gt;0)),AND(OR(AH165&gt;0,BB165&gt;0),OR(AR165=0,AR165="")),AND(OR(AH165&gt;0,AR165&gt;0),OR(BB165=0,BB165=""))),"「レセプト件数」、「算定日数」、「算定回数」のいずれかが「0」か「空白」となっていますが、それ以外が1以上となっています。正しい手術名情報・レセプト件数・算定日数・算定回数をご記入ください。",IF(OR(AH165&gt;AR165,AH165&gt;BB165),"「算定日数」あるいは「算定回数」が「レセプト件数」よりも小さくなっています。算定レセプトにおける算定日数・算定回数をご記入ください。",IF(AR165&gt;BB165,"「算定回数」が「算定日数」よりも小さくなっています。算定日数における算定回数をご記入ください。","")))))</f>
        <v/>
      </c>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72"/>
      <c r="CW165" s="72"/>
      <c r="CX165" s="72"/>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row>
    <row r="166" spans="1:153" ht="3" customHeight="1" thickBot="1">
      <c r="A166" s="113"/>
      <c r="B166" s="16"/>
      <c r="C166" s="17"/>
      <c r="D166" s="17"/>
      <c r="E166" s="17"/>
      <c r="F166" s="18"/>
      <c r="G166" s="17"/>
      <c r="H166" s="298"/>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9"/>
      <c r="AG166" s="299"/>
      <c r="AH166" s="298"/>
      <c r="AI166" s="298"/>
      <c r="AJ166" s="298"/>
      <c r="AK166" s="298"/>
      <c r="AL166" s="298"/>
      <c r="AM166" s="298"/>
      <c r="AN166" s="298"/>
      <c r="AO166" s="121"/>
      <c r="AP166" s="116"/>
      <c r="AQ166" s="299"/>
      <c r="AR166" s="298"/>
      <c r="AS166" s="298"/>
      <c r="AT166" s="298"/>
      <c r="AU166" s="298"/>
      <c r="AV166" s="298"/>
      <c r="AW166" s="298"/>
      <c r="AX166" s="298"/>
      <c r="AY166" s="121"/>
      <c r="AZ166" s="116"/>
      <c r="BA166" s="298"/>
      <c r="BB166" s="298"/>
      <c r="BC166" s="298"/>
      <c r="BD166" s="298"/>
      <c r="BE166" s="298"/>
      <c r="BF166" s="298"/>
      <c r="BG166" s="298"/>
      <c r="BH166" s="298"/>
      <c r="BI166" s="121"/>
      <c r="BJ166" s="116"/>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row>
    <row r="167" spans="1:153" ht="9.75" customHeight="1">
      <c r="A167" s="113"/>
      <c r="B167" s="24"/>
      <c r="C167" s="14" t="s">
        <v>6435</v>
      </c>
      <c r="D167" s="25"/>
      <c r="E167" s="25"/>
      <c r="F167" s="14" t="s">
        <v>143</v>
      </c>
      <c r="G167" s="14"/>
      <c r="H167" s="14"/>
      <c r="I167" s="14" t="s">
        <v>144</v>
      </c>
      <c r="J167" s="14"/>
      <c r="K167" s="14" t="s">
        <v>145</v>
      </c>
      <c r="L167" s="14"/>
      <c r="M167" s="14" t="s">
        <v>197</v>
      </c>
      <c r="N167" s="14"/>
      <c r="O167" s="25"/>
      <c r="P167" s="14" t="s">
        <v>146</v>
      </c>
      <c r="Q167" s="14"/>
      <c r="R167" s="14"/>
      <c r="S167" s="14"/>
      <c r="T167" s="14"/>
      <c r="U167" s="14"/>
      <c r="V167" s="14"/>
      <c r="W167" s="14"/>
      <c r="X167" s="14"/>
      <c r="Y167" s="14"/>
      <c r="Z167" s="14"/>
      <c r="AA167" s="14"/>
      <c r="AB167" s="14"/>
      <c r="AC167" s="14"/>
      <c r="AD167" s="25"/>
      <c r="AE167" s="25"/>
      <c r="AF167" s="26"/>
      <c r="AG167" s="296"/>
      <c r="AH167" s="297"/>
      <c r="AI167" s="297"/>
      <c r="AJ167" s="297"/>
      <c r="AK167" s="297"/>
      <c r="AL167" s="297"/>
      <c r="AM167" s="297"/>
      <c r="AN167" s="297"/>
      <c r="AO167" s="117"/>
      <c r="AP167" s="114"/>
      <c r="AQ167" s="296"/>
      <c r="AR167" s="297"/>
      <c r="AS167" s="297"/>
      <c r="AT167" s="297"/>
      <c r="AU167" s="297"/>
      <c r="AV167" s="297"/>
      <c r="AW167" s="297"/>
      <c r="AX167" s="297"/>
      <c r="AY167" s="117"/>
      <c r="AZ167" s="114"/>
      <c r="BA167" s="297"/>
      <c r="BB167" s="297"/>
      <c r="BC167" s="297"/>
      <c r="BD167" s="297"/>
      <c r="BE167" s="297"/>
      <c r="BF167" s="297"/>
      <c r="BG167" s="297"/>
      <c r="BH167" s="297"/>
      <c r="BI167" s="117"/>
      <c r="BJ167" s="114"/>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row>
    <row r="168" spans="1:153" ht="21.75" customHeight="1">
      <c r="A168" s="113"/>
      <c r="B168" s="294"/>
      <c r="C168" s="76"/>
      <c r="D168" s="74"/>
      <c r="E168" s="77"/>
      <c r="F168" s="78"/>
      <c r="G168" s="79"/>
      <c r="H168" s="75" t="s">
        <v>6436</v>
      </c>
      <c r="I168" s="76"/>
      <c r="J168" s="74"/>
      <c r="K168" s="241"/>
      <c r="L168" s="74"/>
      <c r="M168" s="76"/>
      <c r="N168" s="73"/>
      <c r="O168" s="504"/>
      <c r="P168" s="505"/>
      <c r="Q168" s="505"/>
      <c r="R168" s="505"/>
      <c r="S168" s="505"/>
      <c r="T168" s="505"/>
      <c r="U168" s="505"/>
      <c r="V168" s="505"/>
      <c r="W168" s="505"/>
      <c r="X168" s="505"/>
      <c r="Y168" s="505"/>
      <c r="Z168" s="505"/>
      <c r="AA168" s="505"/>
      <c r="AB168" s="505"/>
      <c r="AC168" s="505"/>
      <c r="AD168" s="505"/>
      <c r="AE168" s="506"/>
      <c r="AF168" s="15"/>
      <c r="AG168" s="118"/>
      <c r="AH168" s="312"/>
      <c r="AI168" s="313"/>
      <c r="AJ168" s="313"/>
      <c r="AK168" s="313"/>
      <c r="AL168" s="313"/>
      <c r="AM168" s="313"/>
      <c r="AN168" s="314"/>
      <c r="AO168" s="120"/>
      <c r="AP168" s="115" t="s">
        <v>0</v>
      </c>
      <c r="AQ168" s="119"/>
      <c r="AR168" s="312"/>
      <c r="AS168" s="313"/>
      <c r="AT168" s="313"/>
      <c r="AU168" s="313"/>
      <c r="AV168" s="313"/>
      <c r="AW168" s="313"/>
      <c r="AX168" s="314"/>
      <c r="AY168" s="120"/>
      <c r="AZ168" s="115" t="s">
        <v>1</v>
      </c>
      <c r="BA168" s="119"/>
      <c r="BB168" s="312"/>
      <c r="BC168" s="313"/>
      <c r="BD168" s="313"/>
      <c r="BE168" s="313"/>
      <c r="BF168" s="313"/>
      <c r="BG168" s="313"/>
      <c r="BH168" s="314"/>
      <c r="BI168" s="122"/>
      <c r="BJ168" s="115" t="s">
        <v>2</v>
      </c>
      <c r="BK168" s="129"/>
      <c r="BL168" s="130" t="str">
        <f>IF(BM168&lt;&gt;"","●","")</f>
        <v/>
      </c>
      <c r="BM168" s="132" t="str">
        <f>IF(AND(OR(C168="",E168="",F168="",G168="",O168=""),OR(AH168&gt;0,AR168&gt;0,BB168&gt;0)),"「Ｋコード・Ｊコード番号等」、「診療行為名称」に未記入の欄がありますが、「レセプト件数」、「算定日数」、「算定回数」のいずれかが1以上となっています。正しい手術名情報・レセプト件数・算定日数・算定回数をご記入ください。",IF(AND(AND(C168&lt;&gt;"",E168&lt;&gt;"",F168&lt;&gt;"",G168&lt;&gt;""),OR(AH168&gt;0,AR168&gt;0,BB168&gt;0),COUNTIF(K!$A$1:$A$2257,ASC(C168&amp;E168&amp;F168&amp;G168&amp;IF(I168*1=0,"","-"&amp;I168*1)&amp;IF(K168*1=0,"",K168*1)&amp;IF(M168="","",M168)))=0),"「Ｋコード・Ｊコード番号等」が診療報酬点数表あるいは鹿診療報酬点数表に存在しないコードとなっています。正しいＫコード・Ｊコード番号等をご記入ください。なお、加算・輸血料は報告対象外となります。",IF(OR(AND(OR(AH168=0,AH168=""),OR(AR168&gt;0,BB168&gt;0)),AND(OR(AH168&gt;0,BB168&gt;0),OR(AR168=0,AR168="")),AND(OR(AH168&gt;0,AR168&gt;0),OR(BB168=0,BB168=""))),"「レセプト件数」、「算定日数」、「算定回数」のいずれかが「0」か「空白」となっていますが、それ以外が1以上となっています。正しい手術名情報・レセプト件数・算定日数・算定回数をご記入ください。",IF(OR(AH168&gt;AR168,AH168&gt;BB168),"「算定日数」あるいは「算定回数」が「レセプト件数」よりも小さくなっています。算定レセプトにおける算定日数・算定回数をご記入ください。",IF(AR168&gt;BB168,"「算定回数」が「算定日数」よりも小さくなっています。算定日数における算定回数をご記入ください。","")))))</f>
        <v/>
      </c>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72"/>
      <c r="CW168" s="72"/>
      <c r="CX168" s="72"/>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row>
    <row r="169" spans="1:153" ht="3" customHeight="1" thickBot="1">
      <c r="A169" s="113"/>
      <c r="B169" s="16"/>
      <c r="C169" s="17"/>
      <c r="D169" s="17"/>
      <c r="E169" s="17"/>
      <c r="F169" s="18"/>
      <c r="G169" s="17"/>
      <c r="H169" s="298"/>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9"/>
      <c r="AG169" s="299"/>
      <c r="AH169" s="298"/>
      <c r="AI169" s="298"/>
      <c r="AJ169" s="298"/>
      <c r="AK169" s="298"/>
      <c r="AL169" s="298"/>
      <c r="AM169" s="298"/>
      <c r="AN169" s="298"/>
      <c r="AO169" s="121"/>
      <c r="AP169" s="116"/>
      <c r="AQ169" s="299"/>
      <c r="AR169" s="298"/>
      <c r="AS169" s="298"/>
      <c r="AT169" s="298"/>
      <c r="AU169" s="298"/>
      <c r="AV169" s="298"/>
      <c r="AW169" s="298"/>
      <c r="AX169" s="298"/>
      <c r="AY169" s="121"/>
      <c r="AZ169" s="116"/>
      <c r="BA169" s="298"/>
      <c r="BB169" s="298"/>
      <c r="BC169" s="298"/>
      <c r="BD169" s="298"/>
      <c r="BE169" s="298"/>
      <c r="BF169" s="298"/>
      <c r="BG169" s="298"/>
      <c r="BH169" s="298"/>
      <c r="BI169" s="121"/>
      <c r="BJ169" s="116"/>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row>
    <row r="170" spans="1:153" ht="9.75" customHeight="1">
      <c r="A170" s="113"/>
      <c r="B170" s="24"/>
      <c r="C170" s="14" t="s">
        <v>6435</v>
      </c>
      <c r="D170" s="25"/>
      <c r="E170" s="25"/>
      <c r="F170" s="14" t="s">
        <v>143</v>
      </c>
      <c r="G170" s="14"/>
      <c r="H170" s="14"/>
      <c r="I170" s="14" t="s">
        <v>144</v>
      </c>
      <c r="J170" s="14"/>
      <c r="K170" s="14" t="s">
        <v>145</v>
      </c>
      <c r="L170" s="14"/>
      <c r="M170" s="14" t="s">
        <v>197</v>
      </c>
      <c r="N170" s="14"/>
      <c r="O170" s="25"/>
      <c r="P170" s="14" t="s">
        <v>146</v>
      </c>
      <c r="Q170" s="14"/>
      <c r="R170" s="14"/>
      <c r="S170" s="14"/>
      <c r="T170" s="14"/>
      <c r="U170" s="14"/>
      <c r="V170" s="14"/>
      <c r="W170" s="14"/>
      <c r="X170" s="14"/>
      <c r="Y170" s="14"/>
      <c r="Z170" s="14"/>
      <c r="AA170" s="14"/>
      <c r="AB170" s="14"/>
      <c r="AC170" s="14"/>
      <c r="AD170" s="25"/>
      <c r="AE170" s="25"/>
      <c r="AF170" s="26"/>
      <c r="AG170" s="296"/>
      <c r="AH170" s="297"/>
      <c r="AI170" s="297"/>
      <c r="AJ170" s="297"/>
      <c r="AK170" s="297"/>
      <c r="AL170" s="297"/>
      <c r="AM170" s="297"/>
      <c r="AN170" s="297"/>
      <c r="AO170" s="117"/>
      <c r="AP170" s="114"/>
      <c r="AQ170" s="296"/>
      <c r="AR170" s="297"/>
      <c r="AS170" s="297"/>
      <c r="AT170" s="297"/>
      <c r="AU170" s="297"/>
      <c r="AV170" s="297"/>
      <c r="AW170" s="297"/>
      <c r="AX170" s="297"/>
      <c r="AY170" s="117"/>
      <c r="AZ170" s="114"/>
      <c r="BA170" s="297"/>
      <c r="BB170" s="297"/>
      <c r="BC170" s="297"/>
      <c r="BD170" s="297"/>
      <c r="BE170" s="297"/>
      <c r="BF170" s="297"/>
      <c r="BG170" s="297"/>
      <c r="BH170" s="297"/>
      <c r="BI170" s="117"/>
      <c r="BJ170" s="114"/>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row>
    <row r="171" spans="1:153" ht="21.75" customHeight="1">
      <c r="A171" s="113"/>
      <c r="B171" s="294"/>
      <c r="C171" s="76"/>
      <c r="D171" s="74"/>
      <c r="E171" s="77"/>
      <c r="F171" s="78"/>
      <c r="G171" s="79"/>
      <c r="H171" s="75" t="s">
        <v>6436</v>
      </c>
      <c r="I171" s="76"/>
      <c r="J171" s="74"/>
      <c r="K171" s="241"/>
      <c r="L171" s="74"/>
      <c r="M171" s="76"/>
      <c r="N171" s="73"/>
      <c r="O171" s="504"/>
      <c r="P171" s="505"/>
      <c r="Q171" s="505"/>
      <c r="R171" s="505"/>
      <c r="S171" s="505"/>
      <c r="T171" s="505"/>
      <c r="U171" s="505"/>
      <c r="V171" s="505"/>
      <c r="W171" s="505"/>
      <c r="X171" s="505"/>
      <c r="Y171" s="505"/>
      <c r="Z171" s="505"/>
      <c r="AA171" s="505"/>
      <c r="AB171" s="505"/>
      <c r="AC171" s="505"/>
      <c r="AD171" s="505"/>
      <c r="AE171" s="506"/>
      <c r="AF171" s="15"/>
      <c r="AG171" s="118"/>
      <c r="AH171" s="312"/>
      <c r="AI171" s="313"/>
      <c r="AJ171" s="313"/>
      <c r="AK171" s="313"/>
      <c r="AL171" s="313"/>
      <c r="AM171" s="313"/>
      <c r="AN171" s="314"/>
      <c r="AO171" s="120"/>
      <c r="AP171" s="115" t="s">
        <v>0</v>
      </c>
      <c r="AQ171" s="119"/>
      <c r="AR171" s="312"/>
      <c r="AS171" s="313"/>
      <c r="AT171" s="313"/>
      <c r="AU171" s="313"/>
      <c r="AV171" s="313"/>
      <c r="AW171" s="313"/>
      <c r="AX171" s="314"/>
      <c r="AY171" s="120"/>
      <c r="AZ171" s="115" t="s">
        <v>1</v>
      </c>
      <c r="BA171" s="119"/>
      <c r="BB171" s="312"/>
      <c r="BC171" s="313"/>
      <c r="BD171" s="313"/>
      <c r="BE171" s="313"/>
      <c r="BF171" s="313"/>
      <c r="BG171" s="313"/>
      <c r="BH171" s="314"/>
      <c r="BI171" s="122"/>
      <c r="BJ171" s="115" t="s">
        <v>2</v>
      </c>
      <c r="BK171" s="129"/>
      <c r="BL171" s="130" t="str">
        <f>IF(BM171&lt;&gt;"","●","")</f>
        <v/>
      </c>
      <c r="BM171" s="132" t="str">
        <f>IF(AND(OR(C171="",E171="",F171="",G171="",O171=""),OR(AH171&gt;0,AR171&gt;0,BB171&gt;0)),"「Ｋコード・Ｊコード番号等」、「診療行為名称」に未記入の欄がありますが、「レセプト件数」、「算定日数」、「算定回数」のいずれかが1以上となっています。正しい手術名情報・レセプト件数・算定日数・算定回数をご記入ください。",IF(AND(AND(C171&lt;&gt;"",E171&lt;&gt;"",F171&lt;&gt;"",G171&lt;&gt;""),OR(AH171&gt;0,AR171&gt;0,BB171&gt;0),COUNTIF(K!$A$1:$A$2257,ASC(C171&amp;E171&amp;F171&amp;G171&amp;IF(I171*1=0,"","-"&amp;I171*1)&amp;IF(K171*1=0,"",K171*1)&amp;IF(M171="","",M171)))=0),"「Ｋコード・Ｊコード番号等」が診療報酬点数表あるいは鹿診療報酬点数表に存在しないコードとなっています。正しいＫコード・Ｊコード番号等をご記入ください。なお、加算・輸血料は報告対象外となります。",IF(OR(AND(OR(AH171=0,AH171=""),OR(AR171&gt;0,BB171&gt;0)),AND(OR(AH171&gt;0,BB171&gt;0),OR(AR171=0,AR171="")),AND(OR(AH171&gt;0,AR171&gt;0),OR(BB171=0,BB171=""))),"「レセプト件数」、「算定日数」、「算定回数」のいずれかが「0」か「空白」となっていますが、それ以外が1以上となっています。正しい手術名情報・レセプト件数・算定日数・算定回数をご記入ください。",IF(OR(AH171&gt;AR171,AH171&gt;BB171),"「算定日数」あるいは「算定回数」が「レセプト件数」よりも小さくなっています。算定レセプトにおける算定日数・算定回数をご記入ください。",IF(AR171&gt;BB171,"「算定回数」が「算定日数」よりも小さくなっています。算定日数における算定回数をご記入ください。","")))))</f>
        <v/>
      </c>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72"/>
      <c r="CW171" s="72"/>
      <c r="CX171" s="72"/>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row>
    <row r="172" spans="1:153" ht="3" customHeight="1" thickBot="1">
      <c r="A172" s="113"/>
      <c r="B172" s="16"/>
      <c r="C172" s="17"/>
      <c r="D172" s="17"/>
      <c r="E172" s="17"/>
      <c r="F172" s="18"/>
      <c r="G172" s="17"/>
      <c r="H172" s="298"/>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9"/>
      <c r="AG172" s="299"/>
      <c r="AH172" s="298"/>
      <c r="AI172" s="298"/>
      <c r="AJ172" s="298"/>
      <c r="AK172" s="298"/>
      <c r="AL172" s="298"/>
      <c r="AM172" s="298"/>
      <c r="AN172" s="298"/>
      <c r="AO172" s="121"/>
      <c r="AP172" s="116"/>
      <c r="AQ172" s="299"/>
      <c r="AR172" s="298"/>
      <c r="AS172" s="298"/>
      <c r="AT172" s="298"/>
      <c r="AU172" s="298"/>
      <c r="AV172" s="298"/>
      <c r="AW172" s="298"/>
      <c r="AX172" s="298"/>
      <c r="AY172" s="121"/>
      <c r="AZ172" s="116"/>
      <c r="BA172" s="298"/>
      <c r="BB172" s="298"/>
      <c r="BC172" s="298"/>
      <c r="BD172" s="298"/>
      <c r="BE172" s="298"/>
      <c r="BF172" s="298"/>
      <c r="BG172" s="298"/>
      <c r="BH172" s="298"/>
      <c r="BI172" s="121"/>
      <c r="BJ172" s="116"/>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row>
    <row r="173" spans="1:153" ht="9.75" customHeight="1">
      <c r="A173" s="113"/>
      <c r="B173" s="24"/>
      <c r="C173" s="14" t="s">
        <v>6435</v>
      </c>
      <c r="D173" s="25"/>
      <c r="E173" s="25"/>
      <c r="F173" s="14" t="s">
        <v>143</v>
      </c>
      <c r="G173" s="14"/>
      <c r="H173" s="14"/>
      <c r="I173" s="14" t="s">
        <v>144</v>
      </c>
      <c r="J173" s="14"/>
      <c r="K173" s="14" t="s">
        <v>145</v>
      </c>
      <c r="L173" s="14"/>
      <c r="M173" s="14" t="s">
        <v>197</v>
      </c>
      <c r="N173" s="14"/>
      <c r="O173" s="25"/>
      <c r="P173" s="14" t="s">
        <v>146</v>
      </c>
      <c r="Q173" s="14"/>
      <c r="R173" s="14"/>
      <c r="S173" s="14"/>
      <c r="T173" s="14"/>
      <c r="U173" s="14"/>
      <c r="V173" s="14"/>
      <c r="W173" s="14"/>
      <c r="X173" s="14"/>
      <c r="Y173" s="14"/>
      <c r="Z173" s="14"/>
      <c r="AA173" s="14"/>
      <c r="AB173" s="14"/>
      <c r="AC173" s="14"/>
      <c r="AD173" s="25"/>
      <c r="AE173" s="25"/>
      <c r="AF173" s="26"/>
      <c r="AG173" s="296"/>
      <c r="AH173" s="297"/>
      <c r="AI173" s="297"/>
      <c r="AJ173" s="297"/>
      <c r="AK173" s="297"/>
      <c r="AL173" s="297"/>
      <c r="AM173" s="297"/>
      <c r="AN173" s="297"/>
      <c r="AO173" s="117"/>
      <c r="AP173" s="114"/>
      <c r="AQ173" s="296"/>
      <c r="AR173" s="297"/>
      <c r="AS173" s="297"/>
      <c r="AT173" s="297"/>
      <c r="AU173" s="297"/>
      <c r="AV173" s="297"/>
      <c r="AW173" s="297"/>
      <c r="AX173" s="297"/>
      <c r="AY173" s="117"/>
      <c r="AZ173" s="114"/>
      <c r="BA173" s="297"/>
      <c r="BB173" s="297"/>
      <c r="BC173" s="297"/>
      <c r="BD173" s="297"/>
      <c r="BE173" s="297"/>
      <c r="BF173" s="297"/>
      <c r="BG173" s="297"/>
      <c r="BH173" s="297"/>
      <c r="BI173" s="117"/>
      <c r="BJ173" s="114"/>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row>
    <row r="174" spans="1:153" ht="21.75" customHeight="1">
      <c r="A174" s="113"/>
      <c r="B174" s="294"/>
      <c r="C174" s="76"/>
      <c r="D174" s="74"/>
      <c r="E174" s="77"/>
      <c r="F174" s="78"/>
      <c r="G174" s="79"/>
      <c r="H174" s="75" t="s">
        <v>6436</v>
      </c>
      <c r="I174" s="76"/>
      <c r="J174" s="74"/>
      <c r="K174" s="241"/>
      <c r="L174" s="74"/>
      <c r="M174" s="76"/>
      <c r="N174" s="73"/>
      <c r="O174" s="504"/>
      <c r="P174" s="505"/>
      <c r="Q174" s="505"/>
      <c r="R174" s="505"/>
      <c r="S174" s="505"/>
      <c r="T174" s="505"/>
      <c r="U174" s="505"/>
      <c r="V174" s="505"/>
      <c r="W174" s="505"/>
      <c r="X174" s="505"/>
      <c r="Y174" s="505"/>
      <c r="Z174" s="505"/>
      <c r="AA174" s="505"/>
      <c r="AB174" s="505"/>
      <c r="AC174" s="505"/>
      <c r="AD174" s="505"/>
      <c r="AE174" s="506"/>
      <c r="AF174" s="15"/>
      <c r="AG174" s="118"/>
      <c r="AH174" s="312"/>
      <c r="AI174" s="313"/>
      <c r="AJ174" s="313"/>
      <c r="AK174" s="313"/>
      <c r="AL174" s="313"/>
      <c r="AM174" s="313"/>
      <c r="AN174" s="314"/>
      <c r="AO174" s="120"/>
      <c r="AP174" s="115" t="s">
        <v>0</v>
      </c>
      <c r="AQ174" s="119"/>
      <c r="AR174" s="312"/>
      <c r="AS174" s="313"/>
      <c r="AT174" s="313"/>
      <c r="AU174" s="313"/>
      <c r="AV174" s="313"/>
      <c r="AW174" s="313"/>
      <c r="AX174" s="314"/>
      <c r="AY174" s="120"/>
      <c r="AZ174" s="115" t="s">
        <v>1</v>
      </c>
      <c r="BA174" s="119"/>
      <c r="BB174" s="312"/>
      <c r="BC174" s="313"/>
      <c r="BD174" s="313"/>
      <c r="BE174" s="313"/>
      <c r="BF174" s="313"/>
      <c r="BG174" s="313"/>
      <c r="BH174" s="314"/>
      <c r="BI174" s="122"/>
      <c r="BJ174" s="115" t="s">
        <v>2</v>
      </c>
      <c r="BK174" s="129"/>
      <c r="BL174" s="130" t="str">
        <f>IF(BM174&lt;&gt;"","●","")</f>
        <v/>
      </c>
      <c r="BM174" s="132" t="str">
        <f>IF(AND(OR(C174="",E174="",F174="",G174="",O174=""),OR(AH174&gt;0,AR174&gt;0,BB174&gt;0)),"「Ｋコード・Ｊコード番号等」、「診療行為名称」に未記入の欄がありますが、「レセプト件数」、「算定日数」、「算定回数」のいずれかが1以上となっています。正しい手術名情報・レセプト件数・算定日数・算定回数をご記入ください。",IF(AND(AND(C174&lt;&gt;"",E174&lt;&gt;"",F174&lt;&gt;"",G174&lt;&gt;""),OR(AH174&gt;0,AR174&gt;0,BB174&gt;0),COUNTIF(K!$A$1:$A$2257,ASC(C174&amp;E174&amp;F174&amp;G174&amp;IF(I174*1=0,"","-"&amp;I174*1)&amp;IF(K174*1=0,"",K174*1)&amp;IF(M174="","",M174)))=0),"「Ｋコード・Ｊコード番号等」が診療報酬点数表あるいは鹿診療報酬点数表に存在しないコードとなっています。正しいＫコード・Ｊコード番号等をご記入ください。なお、加算・輸血料は報告対象外となります。",IF(OR(AND(OR(AH174=0,AH174=""),OR(AR174&gt;0,BB174&gt;0)),AND(OR(AH174&gt;0,BB174&gt;0),OR(AR174=0,AR174="")),AND(OR(AH174&gt;0,AR174&gt;0),OR(BB174=0,BB174=""))),"「レセプト件数」、「算定日数」、「算定回数」のいずれかが「0」か「空白」となっていますが、それ以外が1以上となっています。正しい手術名情報・レセプト件数・算定日数・算定回数をご記入ください。",IF(OR(AH174&gt;AR174,AH174&gt;BB174),"「算定日数」あるいは「算定回数」が「レセプト件数」よりも小さくなっています。算定レセプトにおける算定日数・算定回数をご記入ください。",IF(AR174&gt;BB174,"「算定回数」が「算定日数」よりも小さくなっています。算定日数における算定回数をご記入ください。","")))))</f>
        <v/>
      </c>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72"/>
      <c r="CW174" s="72"/>
      <c r="CX174" s="72"/>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row>
    <row r="175" spans="1:153" ht="3" customHeight="1" thickBot="1">
      <c r="A175" s="113"/>
      <c r="B175" s="16"/>
      <c r="C175" s="17"/>
      <c r="D175" s="17"/>
      <c r="E175" s="17"/>
      <c r="F175" s="18"/>
      <c r="G175" s="17"/>
      <c r="H175" s="298"/>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9"/>
      <c r="AG175" s="299"/>
      <c r="AH175" s="298"/>
      <c r="AI175" s="298"/>
      <c r="AJ175" s="298"/>
      <c r="AK175" s="298"/>
      <c r="AL175" s="298"/>
      <c r="AM175" s="298"/>
      <c r="AN175" s="298"/>
      <c r="AO175" s="121"/>
      <c r="AP175" s="116"/>
      <c r="AQ175" s="299"/>
      <c r="AR175" s="298"/>
      <c r="AS175" s="298"/>
      <c r="AT175" s="298"/>
      <c r="AU175" s="298"/>
      <c r="AV175" s="298"/>
      <c r="AW175" s="298"/>
      <c r="AX175" s="298"/>
      <c r="AY175" s="121"/>
      <c r="AZ175" s="116"/>
      <c r="BA175" s="298"/>
      <c r="BB175" s="298"/>
      <c r="BC175" s="298"/>
      <c r="BD175" s="298"/>
      <c r="BE175" s="298"/>
      <c r="BF175" s="298"/>
      <c r="BG175" s="298"/>
      <c r="BH175" s="298"/>
      <c r="BI175" s="121"/>
      <c r="BJ175" s="116"/>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row>
    <row r="176" spans="1:153" ht="9.75" customHeight="1">
      <c r="A176" s="113"/>
      <c r="B176" s="24"/>
      <c r="C176" s="14" t="s">
        <v>6435</v>
      </c>
      <c r="D176" s="25"/>
      <c r="E176" s="25"/>
      <c r="F176" s="14" t="s">
        <v>143</v>
      </c>
      <c r="G176" s="14"/>
      <c r="H176" s="14"/>
      <c r="I176" s="14" t="s">
        <v>144</v>
      </c>
      <c r="J176" s="14"/>
      <c r="K176" s="14" t="s">
        <v>145</v>
      </c>
      <c r="L176" s="14"/>
      <c r="M176" s="14" t="s">
        <v>197</v>
      </c>
      <c r="N176" s="14"/>
      <c r="O176" s="25"/>
      <c r="P176" s="14" t="s">
        <v>146</v>
      </c>
      <c r="Q176" s="14"/>
      <c r="R176" s="14"/>
      <c r="S176" s="14"/>
      <c r="T176" s="14"/>
      <c r="U176" s="14"/>
      <c r="V176" s="14"/>
      <c r="W176" s="14"/>
      <c r="X176" s="14"/>
      <c r="Y176" s="14"/>
      <c r="Z176" s="14"/>
      <c r="AA176" s="14"/>
      <c r="AB176" s="14"/>
      <c r="AC176" s="14"/>
      <c r="AD176" s="25"/>
      <c r="AE176" s="25"/>
      <c r="AF176" s="26"/>
      <c r="AG176" s="296"/>
      <c r="AH176" s="297"/>
      <c r="AI176" s="297"/>
      <c r="AJ176" s="297"/>
      <c r="AK176" s="297"/>
      <c r="AL176" s="297"/>
      <c r="AM176" s="297"/>
      <c r="AN176" s="297"/>
      <c r="AO176" s="117"/>
      <c r="AP176" s="114"/>
      <c r="AQ176" s="296"/>
      <c r="AR176" s="297"/>
      <c r="AS176" s="297"/>
      <c r="AT176" s="297"/>
      <c r="AU176" s="297"/>
      <c r="AV176" s="297"/>
      <c r="AW176" s="297"/>
      <c r="AX176" s="297"/>
      <c r="AY176" s="117"/>
      <c r="AZ176" s="114"/>
      <c r="BA176" s="297"/>
      <c r="BB176" s="297"/>
      <c r="BC176" s="297"/>
      <c r="BD176" s="297"/>
      <c r="BE176" s="297"/>
      <c r="BF176" s="297"/>
      <c r="BG176" s="297"/>
      <c r="BH176" s="297"/>
      <c r="BI176" s="117"/>
      <c r="BJ176" s="114"/>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row>
    <row r="177" spans="1:153" ht="21.75" customHeight="1">
      <c r="A177" s="113"/>
      <c r="B177" s="294"/>
      <c r="C177" s="76"/>
      <c r="D177" s="74"/>
      <c r="E177" s="77"/>
      <c r="F177" s="78"/>
      <c r="G177" s="79"/>
      <c r="H177" s="75" t="s">
        <v>6436</v>
      </c>
      <c r="I177" s="76"/>
      <c r="J177" s="74"/>
      <c r="K177" s="241"/>
      <c r="L177" s="74"/>
      <c r="M177" s="76"/>
      <c r="N177" s="73"/>
      <c r="O177" s="504"/>
      <c r="P177" s="505"/>
      <c r="Q177" s="505"/>
      <c r="R177" s="505"/>
      <c r="S177" s="505"/>
      <c r="T177" s="505"/>
      <c r="U177" s="505"/>
      <c r="V177" s="505"/>
      <c r="W177" s="505"/>
      <c r="X177" s="505"/>
      <c r="Y177" s="505"/>
      <c r="Z177" s="505"/>
      <c r="AA177" s="505"/>
      <c r="AB177" s="505"/>
      <c r="AC177" s="505"/>
      <c r="AD177" s="505"/>
      <c r="AE177" s="506"/>
      <c r="AF177" s="15"/>
      <c r="AG177" s="118"/>
      <c r="AH177" s="312"/>
      <c r="AI177" s="313"/>
      <c r="AJ177" s="313"/>
      <c r="AK177" s="313"/>
      <c r="AL177" s="313"/>
      <c r="AM177" s="313"/>
      <c r="AN177" s="314"/>
      <c r="AO177" s="120"/>
      <c r="AP177" s="115" t="s">
        <v>0</v>
      </c>
      <c r="AQ177" s="119"/>
      <c r="AR177" s="312"/>
      <c r="AS177" s="313"/>
      <c r="AT177" s="313"/>
      <c r="AU177" s="313"/>
      <c r="AV177" s="313"/>
      <c r="AW177" s="313"/>
      <c r="AX177" s="314"/>
      <c r="AY177" s="120"/>
      <c r="AZ177" s="115" t="s">
        <v>1</v>
      </c>
      <c r="BA177" s="119"/>
      <c r="BB177" s="312"/>
      <c r="BC177" s="313"/>
      <c r="BD177" s="313"/>
      <c r="BE177" s="313"/>
      <c r="BF177" s="313"/>
      <c r="BG177" s="313"/>
      <c r="BH177" s="314"/>
      <c r="BI177" s="122"/>
      <c r="BJ177" s="115" t="s">
        <v>2</v>
      </c>
      <c r="BK177" s="129"/>
      <c r="BL177" s="130" t="str">
        <f>IF(BM177&lt;&gt;"","●","")</f>
        <v/>
      </c>
      <c r="BM177" s="132" t="str">
        <f>IF(AND(OR(C177="",E177="",F177="",G177="",O177=""),OR(AH177&gt;0,AR177&gt;0,BB177&gt;0)),"「Ｋコード・Ｊコード番号等」、「診療行為名称」に未記入の欄がありますが、「レセプト件数」、「算定日数」、「算定回数」のいずれかが1以上となっています。正しい手術名情報・レセプト件数・算定日数・算定回数をご記入ください。",IF(AND(AND(C177&lt;&gt;"",E177&lt;&gt;"",F177&lt;&gt;"",G177&lt;&gt;""),OR(AH177&gt;0,AR177&gt;0,BB177&gt;0),COUNTIF(K!$A$1:$A$2257,ASC(C177&amp;E177&amp;F177&amp;G177&amp;IF(I177*1=0,"","-"&amp;I177*1)&amp;IF(K177*1=0,"",K177*1)&amp;IF(M177="","",M177)))=0),"「Ｋコード・Ｊコード番号等」が診療報酬点数表あるいは鹿診療報酬点数表に存在しないコードとなっています。正しいＫコード・Ｊコード番号等をご記入ください。なお、加算・輸血料は報告対象外となります。",IF(OR(AND(OR(AH177=0,AH177=""),OR(AR177&gt;0,BB177&gt;0)),AND(OR(AH177&gt;0,BB177&gt;0),OR(AR177=0,AR177="")),AND(OR(AH177&gt;0,AR177&gt;0),OR(BB177=0,BB177=""))),"「レセプト件数」、「算定日数」、「算定回数」のいずれかが「0」か「空白」となっていますが、それ以外が1以上となっています。正しい手術名情報・レセプト件数・算定日数・算定回数をご記入ください。",IF(OR(AH177&gt;AR177,AH177&gt;BB177),"「算定日数」あるいは「算定回数」が「レセプト件数」よりも小さくなっています。算定レセプトにおける算定日数・算定回数をご記入ください。",IF(AR177&gt;BB177,"「算定回数」が「算定日数」よりも小さくなっています。算定日数における算定回数をご記入ください。","")))))</f>
        <v/>
      </c>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72"/>
      <c r="CW177" s="72"/>
      <c r="CX177" s="72"/>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row>
    <row r="178" spans="1:153" ht="3" customHeight="1" thickBot="1">
      <c r="A178" s="113"/>
      <c r="B178" s="16"/>
      <c r="C178" s="17"/>
      <c r="D178" s="17"/>
      <c r="E178" s="17"/>
      <c r="F178" s="18"/>
      <c r="G178" s="17"/>
      <c r="H178" s="298"/>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9"/>
      <c r="AG178" s="299"/>
      <c r="AH178" s="298"/>
      <c r="AI178" s="298"/>
      <c r="AJ178" s="298"/>
      <c r="AK178" s="298"/>
      <c r="AL178" s="298"/>
      <c r="AM178" s="298"/>
      <c r="AN178" s="298"/>
      <c r="AO178" s="121"/>
      <c r="AP178" s="116"/>
      <c r="AQ178" s="299"/>
      <c r="AR178" s="298"/>
      <c r="AS178" s="298"/>
      <c r="AT178" s="298"/>
      <c r="AU178" s="298"/>
      <c r="AV178" s="298"/>
      <c r="AW178" s="298"/>
      <c r="AX178" s="298"/>
      <c r="AY178" s="121"/>
      <c r="AZ178" s="116"/>
      <c r="BA178" s="298"/>
      <c r="BB178" s="298"/>
      <c r="BC178" s="298"/>
      <c r="BD178" s="298"/>
      <c r="BE178" s="298"/>
      <c r="BF178" s="298"/>
      <c r="BG178" s="298"/>
      <c r="BH178" s="298"/>
      <c r="BI178" s="121"/>
      <c r="BJ178" s="116"/>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row>
    <row r="179" spans="1:153" ht="9.75" customHeight="1">
      <c r="A179" s="113"/>
      <c r="B179" s="24"/>
      <c r="C179" s="14" t="s">
        <v>6435</v>
      </c>
      <c r="D179" s="25"/>
      <c r="E179" s="25"/>
      <c r="F179" s="14" t="s">
        <v>143</v>
      </c>
      <c r="G179" s="14"/>
      <c r="H179" s="14"/>
      <c r="I179" s="14" t="s">
        <v>144</v>
      </c>
      <c r="J179" s="14"/>
      <c r="K179" s="14" t="s">
        <v>145</v>
      </c>
      <c r="L179" s="14"/>
      <c r="M179" s="14" t="s">
        <v>197</v>
      </c>
      <c r="N179" s="14"/>
      <c r="O179" s="25"/>
      <c r="P179" s="14" t="s">
        <v>146</v>
      </c>
      <c r="Q179" s="14"/>
      <c r="R179" s="14"/>
      <c r="S179" s="14"/>
      <c r="T179" s="14"/>
      <c r="U179" s="14"/>
      <c r="V179" s="14"/>
      <c r="W179" s="14"/>
      <c r="X179" s="14"/>
      <c r="Y179" s="14"/>
      <c r="Z179" s="14"/>
      <c r="AA179" s="14"/>
      <c r="AB179" s="14"/>
      <c r="AC179" s="14"/>
      <c r="AD179" s="25"/>
      <c r="AE179" s="25"/>
      <c r="AF179" s="26"/>
      <c r="AG179" s="296"/>
      <c r="AH179" s="297"/>
      <c r="AI179" s="297"/>
      <c r="AJ179" s="297"/>
      <c r="AK179" s="297"/>
      <c r="AL179" s="297"/>
      <c r="AM179" s="297"/>
      <c r="AN179" s="297"/>
      <c r="AO179" s="117"/>
      <c r="AP179" s="114"/>
      <c r="AQ179" s="296"/>
      <c r="AR179" s="297"/>
      <c r="AS179" s="297"/>
      <c r="AT179" s="297"/>
      <c r="AU179" s="297"/>
      <c r="AV179" s="297"/>
      <c r="AW179" s="297"/>
      <c r="AX179" s="297"/>
      <c r="AY179" s="117"/>
      <c r="AZ179" s="114"/>
      <c r="BA179" s="297"/>
      <c r="BB179" s="297"/>
      <c r="BC179" s="297"/>
      <c r="BD179" s="297"/>
      <c r="BE179" s="297"/>
      <c r="BF179" s="297"/>
      <c r="BG179" s="297"/>
      <c r="BH179" s="297"/>
      <c r="BI179" s="117"/>
      <c r="BJ179" s="114"/>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row>
    <row r="180" spans="1:153" ht="21.75" customHeight="1">
      <c r="A180" s="113"/>
      <c r="B180" s="294"/>
      <c r="C180" s="76"/>
      <c r="D180" s="74"/>
      <c r="E180" s="77"/>
      <c r="F180" s="78"/>
      <c r="G180" s="79"/>
      <c r="H180" s="75" t="s">
        <v>6436</v>
      </c>
      <c r="I180" s="76"/>
      <c r="J180" s="74"/>
      <c r="K180" s="241"/>
      <c r="L180" s="74"/>
      <c r="M180" s="76"/>
      <c r="N180" s="73"/>
      <c r="O180" s="504"/>
      <c r="P180" s="505"/>
      <c r="Q180" s="505"/>
      <c r="R180" s="505"/>
      <c r="S180" s="505"/>
      <c r="T180" s="505"/>
      <c r="U180" s="505"/>
      <c r="V180" s="505"/>
      <c r="W180" s="505"/>
      <c r="X180" s="505"/>
      <c r="Y180" s="505"/>
      <c r="Z180" s="505"/>
      <c r="AA180" s="505"/>
      <c r="AB180" s="505"/>
      <c r="AC180" s="505"/>
      <c r="AD180" s="505"/>
      <c r="AE180" s="506"/>
      <c r="AF180" s="15"/>
      <c r="AG180" s="118"/>
      <c r="AH180" s="312"/>
      <c r="AI180" s="313"/>
      <c r="AJ180" s="313"/>
      <c r="AK180" s="313"/>
      <c r="AL180" s="313"/>
      <c r="AM180" s="313"/>
      <c r="AN180" s="314"/>
      <c r="AO180" s="120"/>
      <c r="AP180" s="115" t="s">
        <v>0</v>
      </c>
      <c r="AQ180" s="119"/>
      <c r="AR180" s="312"/>
      <c r="AS180" s="313"/>
      <c r="AT180" s="313"/>
      <c r="AU180" s="313"/>
      <c r="AV180" s="313"/>
      <c r="AW180" s="313"/>
      <c r="AX180" s="314"/>
      <c r="AY180" s="120"/>
      <c r="AZ180" s="115" t="s">
        <v>1</v>
      </c>
      <c r="BA180" s="119"/>
      <c r="BB180" s="312"/>
      <c r="BC180" s="313"/>
      <c r="BD180" s="313"/>
      <c r="BE180" s="313"/>
      <c r="BF180" s="313"/>
      <c r="BG180" s="313"/>
      <c r="BH180" s="314"/>
      <c r="BI180" s="122"/>
      <c r="BJ180" s="115" t="s">
        <v>2</v>
      </c>
      <c r="BK180" s="129"/>
      <c r="BL180" s="130" t="str">
        <f>IF(BM180&lt;&gt;"","●","")</f>
        <v/>
      </c>
      <c r="BM180" s="132" t="str">
        <f>IF(AND(OR(C180="",E180="",F180="",G180="",O180=""),OR(AH180&gt;0,AR180&gt;0,BB180&gt;0)),"「Ｋコード・Ｊコード番号等」、「診療行為名称」に未記入の欄がありますが、「レセプト件数」、「算定日数」、「算定回数」のいずれかが1以上となっています。正しい手術名情報・レセプト件数・算定日数・算定回数をご記入ください。",IF(AND(AND(C180&lt;&gt;"",E180&lt;&gt;"",F180&lt;&gt;"",G180&lt;&gt;""),OR(AH180&gt;0,AR180&gt;0,BB180&gt;0),COUNTIF(K!$A$1:$A$2257,ASC(C180&amp;E180&amp;F180&amp;G180&amp;IF(I180*1=0,"","-"&amp;I180*1)&amp;IF(K180*1=0,"",K180*1)&amp;IF(M180="","",M180)))=0),"「Ｋコード・Ｊコード番号等」が診療報酬点数表あるいは鹿診療報酬点数表に存在しないコードとなっています。正しいＫコード・Ｊコード番号等をご記入ください。なお、加算・輸血料は報告対象外となります。",IF(OR(AND(OR(AH180=0,AH180=""),OR(AR180&gt;0,BB180&gt;0)),AND(OR(AH180&gt;0,BB180&gt;0),OR(AR180=0,AR180="")),AND(OR(AH180&gt;0,AR180&gt;0),OR(BB180=0,BB180=""))),"「レセプト件数」、「算定日数」、「算定回数」のいずれかが「0」か「空白」となっていますが、それ以外が1以上となっています。正しい手術名情報・レセプト件数・算定日数・算定回数をご記入ください。",IF(OR(AH180&gt;AR180,AH180&gt;BB180),"「算定日数」あるいは「算定回数」が「レセプト件数」よりも小さくなっています。算定レセプトにおける算定日数・算定回数をご記入ください。",IF(AR180&gt;BB180,"「算定回数」が「算定日数」よりも小さくなっています。算定日数における算定回数をご記入ください。","")))))</f>
        <v/>
      </c>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72"/>
      <c r="CW180" s="72"/>
      <c r="CX180" s="72"/>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row>
    <row r="181" spans="1:153" ht="3" customHeight="1" thickBot="1">
      <c r="A181" s="113"/>
      <c r="B181" s="16"/>
      <c r="C181" s="17"/>
      <c r="D181" s="17"/>
      <c r="E181" s="17"/>
      <c r="F181" s="18"/>
      <c r="G181" s="17"/>
      <c r="H181" s="298"/>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9"/>
      <c r="AG181" s="299"/>
      <c r="AH181" s="298"/>
      <c r="AI181" s="298"/>
      <c r="AJ181" s="298"/>
      <c r="AK181" s="298"/>
      <c r="AL181" s="298"/>
      <c r="AM181" s="298"/>
      <c r="AN181" s="298"/>
      <c r="AO181" s="121"/>
      <c r="AP181" s="116"/>
      <c r="AQ181" s="299"/>
      <c r="AR181" s="298"/>
      <c r="AS181" s="298"/>
      <c r="AT181" s="298"/>
      <c r="AU181" s="298"/>
      <c r="AV181" s="298"/>
      <c r="AW181" s="298"/>
      <c r="AX181" s="298"/>
      <c r="AY181" s="121"/>
      <c r="AZ181" s="116"/>
      <c r="BA181" s="298"/>
      <c r="BB181" s="298"/>
      <c r="BC181" s="298"/>
      <c r="BD181" s="298"/>
      <c r="BE181" s="298"/>
      <c r="BF181" s="298"/>
      <c r="BG181" s="298"/>
      <c r="BH181" s="298"/>
      <c r="BI181" s="121"/>
      <c r="BJ181" s="116"/>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row>
    <row r="182" spans="1:153" ht="9.75" customHeight="1">
      <c r="A182" s="113"/>
      <c r="B182" s="24"/>
      <c r="C182" s="14" t="s">
        <v>6435</v>
      </c>
      <c r="D182" s="25"/>
      <c r="E182" s="25"/>
      <c r="F182" s="14" t="s">
        <v>143</v>
      </c>
      <c r="G182" s="14"/>
      <c r="H182" s="14"/>
      <c r="I182" s="14" t="s">
        <v>144</v>
      </c>
      <c r="J182" s="14"/>
      <c r="K182" s="14" t="s">
        <v>145</v>
      </c>
      <c r="L182" s="14"/>
      <c r="M182" s="14" t="s">
        <v>197</v>
      </c>
      <c r="N182" s="14"/>
      <c r="O182" s="25"/>
      <c r="P182" s="14" t="s">
        <v>146</v>
      </c>
      <c r="Q182" s="14"/>
      <c r="R182" s="14"/>
      <c r="S182" s="14"/>
      <c r="T182" s="14"/>
      <c r="U182" s="14"/>
      <c r="V182" s="14"/>
      <c r="W182" s="14"/>
      <c r="X182" s="14"/>
      <c r="Y182" s="14"/>
      <c r="Z182" s="14"/>
      <c r="AA182" s="14"/>
      <c r="AB182" s="14"/>
      <c r="AC182" s="14"/>
      <c r="AD182" s="25"/>
      <c r="AE182" s="25"/>
      <c r="AF182" s="26"/>
      <c r="AG182" s="296"/>
      <c r="AH182" s="297"/>
      <c r="AI182" s="297"/>
      <c r="AJ182" s="297"/>
      <c r="AK182" s="297"/>
      <c r="AL182" s="297"/>
      <c r="AM182" s="297"/>
      <c r="AN182" s="297"/>
      <c r="AO182" s="117"/>
      <c r="AP182" s="114"/>
      <c r="AQ182" s="296"/>
      <c r="AR182" s="297"/>
      <c r="AS182" s="297"/>
      <c r="AT182" s="297"/>
      <c r="AU182" s="297"/>
      <c r="AV182" s="297"/>
      <c r="AW182" s="297"/>
      <c r="AX182" s="297"/>
      <c r="AY182" s="117"/>
      <c r="AZ182" s="114"/>
      <c r="BA182" s="297"/>
      <c r="BB182" s="297"/>
      <c r="BC182" s="297"/>
      <c r="BD182" s="297"/>
      <c r="BE182" s="297"/>
      <c r="BF182" s="297"/>
      <c r="BG182" s="297"/>
      <c r="BH182" s="297"/>
      <c r="BI182" s="117"/>
      <c r="BJ182" s="114"/>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row>
    <row r="183" spans="1:153" ht="21.75" customHeight="1">
      <c r="A183" s="113"/>
      <c r="B183" s="294"/>
      <c r="C183" s="76"/>
      <c r="D183" s="74"/>
      <c r="E183" s="77"/>
      <c r="F183" s="78"/>
      <c r="G183" s="79"/>
      <c r="H183" s="75" t="s">
        <v>6436</v>
      </c>
      <c r="I183" s="76"/>
      <c r="J183" s="74"/>
      <c r="K183" s="241"/>
      <c r="L183" s="74"/>
      <c r="M183" s="76"/>
      <c r="N183" s="73"/>
      <c r="O183" s="504"/>
      <c r="P183" s="505"/>
      <c r="Q183" s="505"/>
      <c r="R183" s="505"/>
      <c r="S183" s="505"/>
      <c r="T183" s="505"/>
      <c r="U183" s="505"/>
      <c r="V183" s="505"/>
      <c r="W183" s="505"/>
      <c r="X183" s="505"/>
      <c r="Y183" s="505"/>
      <c r="Z183" s="505"/>
      <c r="AA183" s="505"/>
      <c r="AB183" s="505"/>
      <c r="AC183" s="505"/>
      <c r="AD183" s="505"/>
      <c r="AE183" s="506"/>
      <c r="AF183" s="15"/>
      <c r="AG183" s="118"/>
      <c r="AH183" s="312"/>
      <c r="AI183" s="313"/>
      <c r="AJ183" s="313"/>
      <c r="AK183" s="313"/>
      <c r="AL183" s="313"/>
      <c r="AM183" s="313"/>
      <c r="AN183" s="314"/>
      <c r="AO183" s="120"/>
      <c r="AP183" s="115" t="s">
        <v>0</v>
      </c>
      <c r="AQ183" s="119"/>
      <c r="AR183" s="312"/>
      <c r="AS183" s="313"/>
      <c r="AT183" s="313"/>
      <c r="AU183" s="313"/>
      <c r="AV183" s="313"/>
      <c r="AW183" s="313"/>
      <c r="AX183" s="314"/>
      <c r="AY183" s="120"/>
      <c r="AZ183" s="115" t="s">
        <v>1</v>
      </c>
      <c r="BA183" s="119"/>
      <c r="BB183" s="312"/>
      <c r="BC183" s="313"/>
      <c r="BD183" s="313"/>
      <c r="BE183" s="313"/>
      <c r="BF183" s="313"/>
      <c r="BG183" s="313"/>
      <c r="BH183" s="314"/>
      <c r="BI183" s="122"/>
      <c r="BJ183" s="115" t="s">
        <v>2</v>
      </c>
      <c r="BK183" s="129"/>
      <c r="BL183" s="130" t="str">
        <f>IF(BM183&lt;&gt;"","●","")</f>
        <v/>
      </c>
      <c r="BM183" s="132" t="str">
        <f>IF(AND(OR(C183="",E183="",F183="",G183="",O183=""),OR(AH183&gt;0,AR183&gt;0,BB183&gt;0)),"「Ｋコード・Ｊコード番号等」、「診療行為名称」に未記入の欄がありますが、「レセプト件数」、「算定日数」、「算定回数」のいずれかが1以上となっています。正しい手術名情報・レセプト件数・算定日数・算定回数をご記入ください。",IF(AND(AND(C183&lt;&gt;"",E183&lt;&gt;"",F183&lt;&gt;"",G183&lt;&gt;""),OR(AH183&gt;0,AR183&gt;0,BB183&gt;0),COUNTIF(K!$A$1:$A$2257,ASC(C183&amp;E183&amp;F183&amp;G183&amp;IF(I183*1=0,"","-"&amp;I183*1)&amp;IF(K183*1=0,"",K183*1)&amp;IF(M183="","",M183)))=0),"「Ｋコード・Ｊコード番号等」が診療報酬点数表あるいは鹿診療報酬点数表に存在しないコードとなっています。正しいＫコード・Ｊコード番号等をご記入ください。なお、加算・輸血料は報告対象外となります。",IF(OR(AND(OR(AH183=0,AH183=""),OR(AR183&gt;0,BB183&gt;0)),AND(OR(AH183&gt;0,BB183&gt;0),OR(AR183=0,AR183="")),AND(OR(AH183&gt;0,AR183&gt;0),OR(BB183=0,BB183=""))),"「レセプト件数」、「算定日数」、「算定回数」のいずれかが「0」か「空白」となっていますが、それ以外が1以上となっています。正しい手術名情報・レセプト件数・算定日数・算定回数をご記入ください。",IF(OR(AH183&gt;AR183,AH183&gt;BB183),"「算定日数」あるいは「算定回数」が「レセプト件数」よりも小さくなっています。算定レセプトにおける算定日数・算定回数をご記入ください。",IF(AR183&gt;BB183,"「算定回数」が「算定日数」よりも小さくなっています。算定日数における算定回数をご記入ください。","")))))</f>
        <v/>
      </c>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72"/>
      <c r="CW183" s="72"/>
      <c r="CX183" s="72"/>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row>
    <row r="184" spans="1:153" ht="3" customHeight="1" thickBot="1">
      <c r="A184" s="113"/>
      <c r="B184" s="16"/>
      <c r="C184" s="17"/>
      <c r="D184" s="17"/>
      <c r="E184" s="17"/>
      <c r="F184" s="18"/>
      <c r="G184" s="17"/>
      <c r="H184" s="298"/>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9"/>
      <c r="AG184" s="299"/>
      <c r="AH184" s="298"/>
      <c r="AI184" s="298"/>
      <c r="AJ184" s="298"/>
      <c r="AK184" s="298"/>
      <c r="AL184" s="298"/>
      <c r="AM184" s="298"/>
      <c r="AN184" s="298"/>
      <c r="AO184" s="121"/>
      <c r="AP184" s="116"/>
      <c r="AQ184" s="299"/>
      <c r="AR184" s="298"/>
      <c r="AS184" s="298"/>
      <c r="AT184" s="298"/>
      <c r="AU184" s="298"/>
      <c r="AV184" s="298"/>
      <c r="AW184" s="298"/>
      <c r="AX184" s="298"/>
      <c r="AY184" s="121"/>
      <c r="AZ184" s="116"/>
      <c r="BA184" s="298"/>
      <c r="BB184" s="298"/>
      <c r="BC184" s="298"/>
      <c r="BD184" s="298"/>
      <c r="BE184" s="298"/>
      <c r="BF184" s="298"/>
      <c r="BG184" s="298"/>
      <c r="BH184" s="298"/>
      <c r="BI184" s="121"/>
      <c r="BJ184" s="116"/>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row>
    <row r="185" spans="1:153" ht="9.75" customHeight="1">
      <c r="A185" s="113"/>
      <c r="B185" s="24"/>
      <c r="C185" s="14" t="s">
        <v>6435</v>
      </c>
      <c r="D185" s="25"/>
      <c r="E185" s="25"/>
      <c r="F185" s="14" t="s">
        <v>143</v>
      </c>
      <c r="G185" s="14"/>
      <c r="H185" s="14"/>
      <c r="I185" s="14" t="s">
        <v>144</v>
      </c>
      <c r="J185" s="14"/>
      <c r="K185" s="14" t="s">
        <v>145</v>
      </c>
      <c r="L185" s="14"/>
      <c r="M185" s="14" t="s">
        <v>197</v>
      </c>
      <c r="N185" s="14"/>
      <c r="O185" s="25"/>
      <c r="P185" s="14" t="s">
        <v>146</v>
      </c>
      <c r="Q185" s="14"/>
      <c r="R185" s="14"/>
      <c r="S185" s="14"/>
      <c r="T185" s="14"/>
      <c r="U185" s="14"/>
      <c r="V185" s="14"/>
      <c r="W185" s="14"/>
      <c r="X185" s="14"/>
      <c r="Y185" s="14"/>
      <c r="Z185" s="14"/>
      <c r="AA185" s="14"/>
      <c r="AB185" s="14"/>
      <c r="AC185" s="14"/>
      <c r="AD185" s="25"/>
      <c r="AE185" s="25"/>
      <c r="AF185" s="26"/>
      <c r="AG185" s="296"/>
      <c r="AH185" s="297"/>
      <c r="AI185" s="297"/>
      <c r="AJ185" s="297"/>
      <c r="AK185" s="297"/>
      <c r="AL185" s="297"/>
      <c r="AM185" s="297"/>
      <c r="AN185" s="297"/>
      <c r="AO185" s="117"/>
      <c r="AP185" s="114"/>
      <c r="AQ185" s="296"/>
      <c r="AR185" s="297"/>
      <c r="AS185" s="297"/>
      <c r="AT185" s="297"/>
      <c r="AU185" s="297"/>
      <c r="AV185" s="297"/>
      <c r="AW185" s="297"/>
      <c r="AX185" s="297"/>
      <c r="AY185" s="117"/>
      <c r="AZ185" s="114"/>
      <c r="BA185" s="297"/>
      <c r="BB185" s="297"/>
      <c r="BC185" s="297"/>
      <c r="BD185" s="297"/>
      <c r="BE185" s="297"/>
      <c r="BF185" s="297"/>
      <c r="BG185" s="297"/>
      <c r="BH185" s="297"/>
      <c r="BI185" s="117"/>
      <c r="BJ185" s="114"/>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row>
    <row r="186" spans="1:153" ht="21.75" customHeight="1">
      <c r="A186" s="113"/>
      <c r="B186" s="294"/>
      <c r="C186" s="76"/>
      <c r="D186" s="74"/>
      <c r="E186" s="77"/>
      <c r="F186" s="78"/>
      <c r="G186" s="79"/>
      <c r="H186" s="75" t="s">
        <v>6436</v>
      </c>
      <c r="I186" s="76"/>
      <c r="J186" s="74"/>
      <c r="K186" s="241"/>
      <c r="L186" s="74"/>
      <c r="M186" s="76"/>
      <c r="N186" s="73"/>
      <c r="O186" s="504"/>
      <c r="P186" s="505"/>
      <c r="Q186" s="505"/>
      <c r="R186" s="505"/>
      <c r="S186" s="505"/>
      <c r="T186" s="505"/>
      <c r="U186" s="505"/>
      <c r="V186" s="505"/>
      <c r="W186" s="505"/>
      <c r="X186" s="505"/>
      <c r="Y186" s="505"/>
      <c r="Z186" s="505"/>
      <c r="AA186" s="505"/>
      <c r="AB186" s="505"/>
      <c r="AC186" s="505"/>
      <c r="AD186" s="505"/>
      <c r="AE186" s="506"/>
      <c r="AF186" s="15"/>
      <c r="AG186" s="118"/>
      <c r="AH186" s="312"/>
      <c r="AI186" s="313"/>
      <c r="AJ186" s="313"/>
      <c r="AK186" s="313"/>
      <c r="AL186" s="313"/>
      <c r="AM186" s="313"/>
      <c r="AN186" s="314"/>
      <c r="AO186" s="120"/>
      <c r="AP186" s="115" t="s">
        <v>0</v>
      </c>
      <c r="AQ186" s="119"/>
      <c r="AR186" s="312"/>
      <c r="AS186" s="313"/>
      <c r="AT186" s="313"/>
      <c r="AU186" s="313"/>
      <c r="AV186" s="313"/>
      <c r="AW186" s="313"/>
      <c r="AX186" s="314"/>
      <c r="AY186" s="120"/>
      <c r="AZ186" s="115" t="s">
        <v>1</v>
      </c>
      <c r="BA186" s="119"/>
      <c r="BB186" s="312"/>
      <c r="BC186" s="313"/>
      <c r="BD186" s="313"/>
      <c r="BE186" s="313"/>
      <c r="BF186" s="313"/>
      <c r="BG186" s="313"/>
      <c r="BH186" s="314"/>
      <c r="BI186" s="122"/>
      <c r="BJ186" s="115" t="s">
        <v>2</v>
      </c>
      <c r="BK186" s="129"/>
      <c r="BL186" s="130" t="str">
        <f>IF(BM186&lt;&gt;"","●","")</f>
        <v/>
      </c>
      <c r="BM186" s="132" t="str">
        <f>IF(AND(OR(C186="",E186="",F186="",G186="",O186=""),OR(AH186&gt;0,AR186&gt;0,BB186&gt;0)),"「Ｋコード・Ｊコード番号等」、「診療行為名称」に未記入の欄がありますが、「レセプト件数」、「算定日数」、「算定回数」のいずれかが1以上となっています。正しい手術名情報・レセプト件数・算定日数・算定回数をご記入ください。",IF(AND(AND(C186&lt;&gt;"",E186&lt;&gt;"",F186&lt;&gt;"",G186&lt;&gt;""),OR(AH186&gt;0,AR186&gt;0,BB186&gt;0),COUNTIF(K!$A$1:$A$2257,ASC(C186&amp;E186&amp;F186&amp;G186&amp;IF(I186*1=0,"","-"&amp;I186*1)&amp;IF(K186*1=0,"",K186*1)&amp;IF(M186="","",M186)))=0),"「Ｋコード・Ｊコード番号等」が診療報酬点数表あるいは鹿診療報酬点数表に存在しないコードとなっています。正しいＫコード・Ｊコード番号等をご記入ください。なお、加算・輸血料は報告対象外となります。",IF(OR(AND(OR(AH186=0,AH186=""),OR(AR186&gt;0,BB186&gt;0)),AND(OR(AH186&gt;0,BB186&gt;0),OR(AR186=0,AR186="")),AND(OR(AH186&gt;0,AR186&gt;0),OR(BB186=0,BB186=""))),"「レセプト件数」、「算定日数」、「算定回数」のいずれかが「0」か「空白」となっていますが、それ以外が1以上となっています。正しい手術名情報・レセプト件数・算定日数・算定回数をご記入ください。",IF(OR(AH186&gt;AR186,AH186&gt;BB186),"「算定日数」あるいは「算定回数」が「レセプト件数」よりも小さくなっています。算定レセプトにおける算定日数・算定回数をご記入ください。",IF(AR186&gt;BB186,"「算定回数」が「算定日数」よりも小さくなっています。算定日数における算定回数をご記入ください。","")))))</f>
        <v/>
      </c>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72"/>
      <c r="CW186" s="72"/>
      <c r="CX186" s="72"/>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row>
    <row r="187" spans="1:153" ht="3" customHeight="1" thickBot="1">
      <c r="A187" s="113"/>
      <c r="B187" s="16"/>
      <c r="C187" s="17"/>
      <c r="D187" s="17"/>
      <c r="E187" s="17"/>
      <c r="F187" s="18"/>
      <c r="G187" s="17"/>
      <c r="H187" s="298"/>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9"/>
      <c r="AG187" s="299"/>
      <c r="AH187" s="298"/>
      <c r="AI187" s="298"/>
      <c r="AJ187" s="298"/>
      <c r="AK187" s="298"/>
      <c r="AL187" s="298"/>
      <c r="AM187" s="298"/>
      <c r="AN187" s="298"/>
      <c r="AO187" s="121"/>
      <c r="AP187" s="116"/>
      <c r="AQ187" s="299"/>
      <c r="AR187" s="298"/>
      <c r="AS187" s="298"/>
      <c r="AT187" s="298"/>
      <c r="AU187" s="298"/>
      <c r="AV187" s="298"/>
      <c r="AW187" s="298"/>
      <c r="AX187" s="298"/>
      <c r="AY187" s="121"/>
      <c r="AZ187" s="116"/>
      <c r="BA187" s="298"/>
      <c r="BB187" s="298"/>
      <c r="BC187" s="298"/>
      <c r="BD187" s="298"/>
      <c r="BE187" s="298"/>
      <c r="BF187" s="298"/>
      <c r="BG187" s="298"/>
      <c r="BH187" s="298"/>
      <c r="BI187" s="121"/>
      <c r="BJ187" s="116"/>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row>
    <row r="188" spans="1:153" ht="9.75" customHeight="1">
      <c r="A188" s="113"/>
      <c r="B188" s="24"/>
      <c r="C188" s="14" t="s">
        <v>6435</v>
      </c>
      <c r="D188" s="25"/>
      <c r="E188" s="25"/>
      <c r="F188" s="14" t="s">
        <v>143</v>
      </c>
      <c r="G188" s="14"/>
      <c r="H188" s="14"/>
      <c r="I188" s="14" t="s">
        <v>144</v>
      </c>
      <c r="J188" s="14"/>
      <c r="K188" s="14" t="s">
        <v>145</v>
      </c>
      <c r="L188" s="14"/>
      <c r="M188" s="14" t="s">
        <v>197</v>
      </c>
      <c r="N188" s="14"/>
      <c r="O188" s="25"/>
      <c r="P188" s="14" t="s">
        <v>146</v>
      </c>
      <c r="Q188" s="14"/>
      <c r="R188" s="14"/>
      <c r="S188" s="14"/>
      <c r="T188" s="14"/>
      <c r="U188" s="14"/>
      <c r="V188" s="14"/>
      <c r="W188" s="14"/>
      <c r="X188" s="14"/>
      <c r="Y188" s="14"/>
      <c r="Z188" s="14"/>
      <c r="AA188" s="14"/>
      <c r="AB188" s="14"/>
      <c r="AC188" s="14"/>
      <c r="AD188" s="25"/>
      <c r="AE188" s="25"/>
      <c r="AF188" s="26"/>
      <c r="AG188" s="296"/>
      <c r="AH188" s="297"/>
      <c r="AI188" s="297"/>
      <c r="AJ188" s="297"/>
      <c r="AK188" s="297"/>
      <c r="AL188" s="297"/>
      <c r="AM188" s="297"/>
      <c r="AN188" s="297"/>
      <c r="AO188" s="117"/>
      <c r="AP188" s="114"/>
      <c r="AQ188" s="296"/>
      <c r="AR188" s="297"/>
      <c r="AS188" s="297"/>
      <c r="AT188" s="297"/>
      <c r="AU188" s="297"/>
      <c r="AV188" s="297"/>
      <c r="AW188" s="297"/>
      <c r="AX188" s="297"/>
      <c r="AY188" s="117"/>
      <c r="AZ188" s="114"/>
      <c r="BA188" s="297"/>
      <c r="BB188" s="297"/>
      <c r="BC188" s="297"/>
      <c r="BD188" s="297"/>
      <c r="BE188" s="297"/>
      <c r="BF188" s="297"/>
      <c r="BG188" s="297"/>
      <c r="BH188" s="297"/>
      <c r="BI188" s="117"/>
      <c r="BJ188" s="114"/>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row>
    <row r="189" spans="1:153" ht="21.75" customHeight="1">
      <c r="A189" s="113"/>
      <c r="B189" s="294"/>
      <c r="C189" s="76"/>
      <c r="D189" s="74"/>
      <c r="E189" s="77"/>
      <c r="F189" s="78"/>
      <c r="G189" s="79"/>
      <c r="H189" s="75" t="s">
        <v>6436</v>
      </c>
      <c r="I189" s="76"/>
      <c r="J189" s="74"/>
      <c r="K189" s="241"/>
      <c r="L189" s="74"/>
      <c r="M189" s="76"/>
      <c r="N189" s="73"/>
      <c r="O189" s="504"/>
      <c r="P189" s="505"/>
      <c r="Q189" s="505"/>
      <c r="R189" s="505"/>
      <c r="S189" s="505"/>
      <c r="T189" s="505"/>
      <c r="U189" s="505"/>
      <c r="V189" s="505"/>
      <c r="W189" s="505"/>
      <c r="X189" s="505"/>
      <c r="Y189" s="505"/>
      <c r="Z189" s="505"/>
      <c r="AA189" s="505"/>
      <c r="AB189" s="505"/>
      <c r="AC189" s="505"/>
      <c r="AD189" s="505"/>
      <c r="AE189" s="506"/>
      <c r="AF189" s="15"/>
      <c r="AG189" s="118"/>
      <c r="AH189" s="312"/>
      <c r="AI189" s="313"/>
      <c r="AJ189" s="313"/>
      <c r="AK189" s="313"/>
      <c r="AL189" s="313"/>
      <c r="AM189" s="313"/>
      <c r="AN189" s="314"/>
      <c r="AO189" s="120"/>
      <c r="AP189" s="115" t="s">
        <v>0</v>
      </c>
      <c r="AQ189" s="119"/>
      <c r="AR189" s="312"/>
      <c r="AS189" s="313"/>
      <c r="AT189" s="313"/>
      <c r="AU189" s="313"/>
      <c r="AV189" s="313"/>
      <c r="AW189" s="313"/>
      <c r="AX189" s="314"/>
      <c r="AY189" s="120"/>
      <c r="AZ189" s="115" t="s">
        <v>1</v>
      </c>
      <c r="BA189" s="119"/>
      <c r="BB189" s="312"/>
      <c r="BC189" s="313"/>
      <c r="BD189" s="313"/>
      <c r="BE189" s="313"/>
      <c r="BF189" s="313"/>
      <c r="BG189" s="313"/>
      <c r="BH189" s="314"/>
      <c r="BI189" s="122"/>
      <c r="BJ189" s="115" t="s">
        <v>2</v>
      </c>
      <c r="BK189" s="129"/>
      <c r="BL189" s="130" t="str">
        <f>IF(BM189&lt;&gt;"","●","")</f>
        <v/>
      </c>
      <c r="BM189" s="132" t="str">
        <f>IF(AND(OR(C189="",E189="",F189="",G189="",O189=""),OR(AH189&gt;0,AR189&gt;0,BB189&gt;0)),"「Ｋコード・Ｊコード番号等」、「診療行為名称」に未記入の欄がありますが、「レセプト件数」、「算定日数」、「算定回数」のいずれかが1以上となっています。正しい手術名情報・レセプト件数・算定日数・算定回数をご記入ください。",IF(AND(AND(C189&lt;&gt;"",E189&lt;&gt;"",F189&lt;&gt;"",G189&lt;&gt;""),OR(AH189&gt;0,AR189&gt;0,BB189&gt;0),COUNTIF(K!$A$1:$A$2257,ASC(C189&amp;E189&amp;F189&amp;G189&amp;IF(I189*1=0,"","-"&amp;I189*1)&amp;IF(K189*1=0,"",K189*1)&amp;IF(M189="","",M189)))=0),"「Ｋコード・Ｊコード番号等」が診療報酬点数表あるいは鹿診療報酬点数表に存在しないコードとなっています。正しいＫコード・Ｊコード番号等をご記入ください。なお、加算・輸血料は報告対象外となります。",IF(OR(AND(OR(AH189=0,AH189=""),OR(AR189&gt;0,BB189&gt;0)),AND(OR(AH189&gt;0,BB189&gt;0),OR(AR189=0,AR189="")),AND(OR(AH189&gt;0,AR189&gt;0),OR(BB189=0,BB189=""))),"「レセプト件数」、「算定日数」、「算定回数」のいずれかが「0」か「空白」となっていますが、それ以外が1以上となっています。正しい手術名情報・レセプト件数・算定日数・算定回数をご記入ください。",IF(OR(AH189&gt;AR189,AH189&gt;BB189),"「算定日数」あるいは「算定回数」が「レセプト件数」よりも小さくなっています。算定レセプトにおける算定日数・算定回数をご記入ください。",IF(AR189&gt;BB189,"「算定回数」が「算定日数」よりも小さくなっています。算定日数における算定回数をご記入ください。","")))))</f>
        <v/>
      </c>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72"/>
      <c r="CW189" s="72"/>
      <c r="CX189" s="72"/>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row>
    <row r="190" spans="1:153" ht="3" customHeight="1" thickBot="1">
      <c r="A190" s="113"/>
      <c r="B190" s="16"/>
      <c r="C190" s="17"/>
      <c r="D190" s="17"/>
      <c r="E190" s="17"/>
      <c r="F190" s="18"/>
      <c r="G190" s="17"/>
      <c r="H190" s="298"/>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9"/>
      <c r="AG190" s="299"/>
      <c r="AH190" s="298"/>
      <c r="AI190" s="298"/>
      <c r="AJ190" s="298"/>
      <c r="AK190" s="298"/>
      <c r="AL190" s="298"/>
      <c r="AM190" s="298"/>
      <c r="AN190" s="298"/>
      <c r="AO190" s="121"/>
      <c r="AP190" s="116"/>
      <c r="AQ190" s="299"/>
      <c r="AR190" s="298"/>
      <c r="AS190" s="298"/>
      <c r="AT190" s="298"/>
      <c r="AU190" s="298"/>
      <c r="AV190" s="298"/>
      <c r="AW190" s="298"/>
      <c r="AX190" s="298"/>
      <c r="AY190" s="121"/>
      <c r="AZ190" s="116"/>
      <c r="BA190" s="298"/>
      <c r="BB190" s="298"/>
      <c r="BC190" s="298"/>
      <c r="BD190" s="298"/>
      <c r="BE190" s="298"/>
      <c r="BF190" s="298"/>
      <c r="BG190" s="298"/>
      <c r="BH190" s="298"/>
      <c r="BI190" s="121"/>
      <c r="BJ190" s="116"/>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row>
    <row r="191" spans="1:153" ht="9.75" customHeight="1">
      <c r="A191" s="113"/>
      <c r="B191" s="24"/>
      <c r="C191" s="14" t="s">
        <v>6435</v>
      </c>
      <c r="D191" s="25"/>
      <c r="E191" s="25"/>
      <c r="F191" s="14" t="s">
        <v>143</v>
      </c>
      <c r="G191" s="14"/>
      <c r="H191" s="14"/>
      <c r="I191" s="14" t="s">
        <v>144</v>
      </c>
      <c r="J191" s="14"/>
      <c r="K191" s="14" t="s">
        <v>145</v>
      </c>
      <c r="L191" s="14"/>
      <c r="M191" s="14" t="s">
        <v>197</v>
      </c>
      <c r="N191" s="14"/>
      <c r="O191" s="25"/>
      <c r="P191" s="14" t="s">
        <v>146</v>
      </c>
      <c r="Q191" s="14"/>
      <c r="R191" s="14"/>
      <c r="S191" s="14"/>
      <c r="T191" s="14"/>
      <c r="U191" s="14"/>
      <c r="V191" s="14"/>
      <c r="W191" s="14"/>
      <c r="X191" s="14"/>
      <c r="Y191" s="14"/>
      <c r="Z191" s="14"/>
      <c r="AA191" s="14"/>
      <c r="AB191" s="14"/>
      <c r="AC191" s="14"/>
      <c r="AD191" s="25"/>
      <c r="AE191" s="25"/>
      <c r="AF191" s="26"/>
      <c r="AG191" s="296"/>
      <c r="AH191" s="297"/>
      <c r="AI191" s="297"/>
      <c r="AJ191" s="297"/>
      <c r="AK191" s="297"/>
      <c r="AL191" s="297"/>
      <c r="AM191" s="297"/>
      <c r="AN191" s="297"/>
      <c r="AO191" s="117"/>
      <c r="AP191" s="114"/>
      <c r="AQ191" s="296"/>
      <c r="AR191" s="297"/>
      <c r="AS191" s="297"/>
      <c r="AT191" s="297"/>
      <c r="AU191" s="297"/>
      <c r="AV191" s="297"/>
      <c r="AW191" s="297"/>
      <c r="AX191" s="297"/>
      <c r="AY191" s="117"/>
      <c r="AZ191" s="114"/>
      <c r="BA191" s="297"/>
      <c r="BB191" s="297"/>
      <c r="BC191" s="297"/>
      <c r="BD191" s="297"/>
      <c r="BE191" s="297"/>
      <c r="BF191" s="297"/>
      <c r="BG191" s="297"/>
      <c r="BH191" s="297"/>
      <c r="BI191" s="117"/>
      <c r="BJ191" s="114"/>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row>
    <row r="192" spans="1:153" ht="21.75" customHeight="1">
      <c r="A192" s="113"/>
      <c r="B192" s="294"/>
      <c r="C192" s="76"/>
      <c r="D192" s="74"/>
      <c r="E192" s="77"/>
      <c r="F192" s="78"/>
      <c r="G192" s="79"/>
      <c r="H192" s="75" t="s">
        <v>6436</v>
      </c>
      <c r="I192" s="76"/>
      <c r="J192" s="74"/>
      <c r="K192" s="241"/>
      <c r="L192" s="74"/>
      <c r="M192" s="76"/>
      <c r="N192" s="73"/>
      <c r="O192" s="504"/>
      <c r="P192" s="505"/>
      <c r="Q192" s="505"/>
      <c r="R192" s="505"/>
      <c r="S192" s="505"/>
      <c r="T192" s="505"/>
      <c r="U192" s="505"/>
      <c r="V192" s="505"/>
      <c r="W192" s="505"/>
      <c r="X192" s="505"/>
      <c r="Y192" s="505"/>
      <c r="Z192" s="505"/>
      <c r="AA192" s="505"/>
      <c r="AB192" s="505"/>
      <c r="AC192" s="505"/>
      <c r="AD192" s="505"/>
      <c r="AE192" s="506"/>
      <c r="AF192" s="15"/>
      <c r="AG192" s="118"/>
      <c r="AH192" s="312"/>
      <c r="AI192" s="313"/>
      <c r="AJ192" s="313"/>
      <c r="AK192" s="313"/>
      <c r="AL192" s="313"/>
      <c r="AM192" s="313"/>
      <c r="AN192" s="314"/>
      <c r="AO192" s="120"/>
      <c r="AP192" s="115" t="s">
        <v>0</v>
      </c>
      <c r="AQ192" s="119"/>
      <c r="AR192" s="312"/>
      <c r="AS192" s="313"/>
      <c r="AT192" s="313"/>
      <c r="AU192" s="313"/>
      <c r="AV192" s="313"/>
      <c r="AW192" s="313"/>
      <c r="AX192" s="314"/>
      <c r="AY192" s="120"/>
      <c r="AZ192" s="115" t="s">
        <v>1</v>
      </c>
      <c r="BA192" s="119"/>
      <c r="BB192" s="312"/>
      <c r="BC192" s="313"/>
      <c r="BD192" s="313"/>
      <c r="BE192" s="313"/>
      <c r="BF192" s="313"/>
      <c r="BG192" s="313"/>
      <c r="BH192" s="314"/>
      <c r="BI192" s="122"/>
      <c r="BJ192" s="115" t="s">
        <v>2</v>
      </c>
      <c r="BK192" s="129"/>
      <c r="BL192" s="130" t="str">
        <f>IF(BM192&lt;&gt;"","●","")</f>
        <v/>
      </c>
      <c r="BM192" s="132" t="str">
        <f>IF(AND(OR(C192="",E192="",F192="",G192="",O192=""),OR(AH192&gt;0,AR192&gt;0,BB192&gt;0)),"「Ｋコード・Ｊコード番号等」、「診療行為名称」に未記入の欄がありますが、「レセプト件数」、「算定日数」、「算定回数」のいずれかが1以上となっています。正しい手術名情報・レセプト件数・算定日数・算定回数をご記入ください。",IF(AND(AND(C192&lt;&gt;"",E192&lt;&gt;"",F192&lt;&gt;"",G192&lt;&gt;""),OR(AH192&gt;0,AR192&gt;0,BB192&gt;0),COUNTIF(K!$A$1:$A$2257,ASC(C192&amp;E192&amp;F192&amp;G192&amp;IF(I192*1=0,"","-"&amp;I192*1)&amp;IF(K192*1=0,"",K192*1)&amp;IF(M192="","",M192)))=0),"「Ｋコード・Ｊコード番号等」が診療報酬点数表あるいは鹿診療報酬点数表に存在しないコードとなっています。正しいＫコード・Ｊコード番号等をご記入ください。なお、加算・輸血料は報告対象外となります。",IF(OR(AND(OR(AH192=0,AH192=""),OR(AR192&gt;0,BB192&gt;0)),AND(OR(AH192&gt;0,BB192&gt;0),OR(AR192=0,AR192="")),AND(OR(AH192&gt;0,AR192&gt;0),OR(BB192=0,BB192=""))),"「レセプト件数」、「算定日数」、「算定回数」のいずれかが「0」か「空白」となっていますが、それ以外が1以上となっています。正しい手術名情報・レセプト件数・算定日数・算定回数をご記入ください。",IF(OR(AH192&gt;AR192,AH192&gt;BB192),"「算定日数」あるいは「算定回数」が「レセプト件数」よりも小さくなっています。算定レセプトにおける算定日数・算定回数をご記入ください。",IF(AR192&gt;BB192,"「算定回数」が「算定日数」よりも小さくなっています。算定日数における算定回数をご記入ください。","")))))</f>
        <v/>
      </c>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72"/>
      <c r="CW192" s="72"/>
      <c r="CX192" s="72"/>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row>
    <row r="193" spans="1:153" ht="3" customHeight="1" thickBot="1">
      <c r="A193" s="113"/>
      <c r="B193" s="16"/>
      <c r="C193" s="17"/>
      <c r="D193" s="17"/>
      <c r="E193" s="17"/>
      <c r="F193" s="18"/>
      <c r="G193" s="17"/>
      <c r="H193" s="298"/>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9"/>
      <c r="AG193" s="299"/>
      <c r="AH193" s="298"/>
      <c r="AI193" s="298"/>
      <c r="AJ193" s="298"/>
      <c r="AK193" s="298"/>
      <c r="AL193" s="298"/>
      <c r="AM193" s="298"/>
      <c r="AN193" s="298"/>
      <c r="AO193" s="121"/>
      <c r="AP193" s="116"/>
      <c r="AQ193" s="299"/>
      <c r="AR193" s="298"/>
      <c r="AS193" s="298"/>
      <c r="AT193" s="298"/>
      <c r="AU193" s="298"/>
      <c r="AV193" s="298"/>
      <c r="AW193" s="298"/>
      <c r="AX193" s="298"/>
      <c r="AY193" s="121"/>
      <c r="AZ193" s="116"/>
      <c r="BA193" s="298"/>
      <c r="BB193" s="298"/>
      <c r="BC193" s="298"/>
      <c r="BD193" s="298"/>
      <c r="BE193" s="298"/>
      <c r="BF193" s="298"/>
      <c r="BG193" s="298"/>
      <c r="BH193" s="298"/>
      <c r="BI193" s="121"/>
      <c r="BJ193" s="116"/>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row>
    <row r="194" spans="1:153" ht="9.75" customHeight="1">
      <c r="A194" s="113"/>
      <c r="B194" s="24"/>
      <c r="C194" s="14" t="s">
        <v>6435</v>
      </c>
      <c r="D194" s="25"/>
      <c r="E194" s="25"/>
      <c r="F194" s="14" t="s">
        <v>143</v>
      </c>
      <c r="G194" s="14"/>
      <c r="H194" s="14"/>
      <c r="I194" s="14" t="s">
        <v>144</v>
      </c>
      <c r="J194" s="14"/>
      <c r="K194" s="14" t="s">
        <v>145</v>
      </c>
      <c r="L194" s="14"/>
      <c r="M194" s="14" t="s">
        <v>197</v>
      </c>
      <c r="N194" s="14"/>
      <c r="O194" s="25"/>
      <c r="P194" s="14" t="s">
        <v>146</v>
      </c>
      <c r="Q194" s="14"/>
      <c r="R194" s="14"/>
      <c r="S194" s="14"/>
      <c r="T194" s="14"/>
      <c r="U194" s="14"/>
      <c r="V194" s="14"/>
      <c r="W194" s="14"/>
      <c r="X194" s="14"/>
      <c r="Y194" s="14"/>
      <c r="Z194" s="14"/>
      <c r="AA194" s="14"/>
      <c r="AB194" s="14"/>
      <c r="AC194" s="14"/>
      <c r="AD194" s="25"/>
      <c r="AE194" s="25"/>
      <c r="AF194" s="26"/>
      <c r="AG194" s="296"/>
      <c r="AH194" s="297"/>
      <c r="AI194" s="297"/>
      <c r="AJ194" s="297"/>
      <c r="AK194" s="297"/>
      <c r="AL194" s="297"/>
      <c r="AM194" s="297"/>
      <c r="AN194" s="297"/>
      <c r="AO194" s="117"/>
      <c r="AP194" s="114"/>
      <c r="AQ194" s="296"/>
      <c r="AR194" s="297"/>
      <c r="AS194" s="297"/>
      <c r="AT194" s="297"/>
      <c r="AU194" s="297"/>
      <c r="AV194" s="297"/>
      <c r="AW194" s="297"/>
      <c r="AX194" s="297"/>
      <c r="AY194" s="117"/>
      <c r="AZ194" s="114"/>
      <c r="BA194" s="297"/>
      <c r="BB194" s="297"/>
      <c r="BC194" s="297"/>
      <c r="BD194" s="297"/>
      <c r="BE194" s="297"/>
      <c r="BF194" s="297"/>
      <c r="BG194" s="297"/>
      <c r="BH194" s="297"/>
      <c r="BI194" s="117"/>
      <c r="BJ194" s="114"/>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row>
    <row r="195" spans="1:153" ht="21.75" customHeight="1">
      <c r="A195" s="113"/>
      <c r="B195" s="294"/>
      <c r="C195" s="76"/>
      <c r="D195" s="74"/>
      <c r="E195" s="77"/>
      <c r="F195" s="78"/>
      <c r="G195" s="79"/>
      <c r="H195" s="75" t="s">
        <v>6436</v>
      </c>
      <c r="I195" s="76"/>
      <c r="J195" s="74"/>
      <c r="K195" s="241"/>
      <c r="L195" s="74"/>
      <c r="M195" s="76"/>
      <c r="N195" s="73"/>
      <c r="O195" s="504"/>
      <c r="P195" s="505"/>
      <c r="Q195" s="505"/>
      <c r="R195" s="505"/>
      <c r="S195" s="505"/>
      <c r="T195" s="505"/>
      <c r="U195" s="505"/>
      <c r="V195" s="505"/>
      <c r="W195" s="505"/>
      <c r="X195" s="505"/>
      <c r="Y195" s="505"/>
      <c r="Z195" s="505"/>
      <c r="AA195" s="505"/>
      <c r="AB195" s="505"/>
      <c r="AC195" s="505"/>
      <c r="AD195" s="505"/>
      <c r="AE195" s="506"/>
      <c r="AF195" s="15"/>
      <c r="AG195" s="118"/>
      <c r="AH195" s="312"/>
      <c r="AI195" s="313"/>
      <c r="AJ195" s="313"/>
      <c r="AK195" s="313"/>
      <c r="AL195" s="313"/>
      <c r="AM195" s="313"/>
      <c r="AN195" s="314"/>
      <c r="AO195" s="120"/>
      <c r="AP195" s="115" t="s">
        <v>0</v>
      </c>
      <c r="AQ195" s="119"/>
      <c r="AR195" s="312"/>
      <c r="AS195" s="313"/>
      <c r="AT195" s="313"/>
      <c r="AU195" s="313"/>
      <c r="AV195" s="313"/>
      <c r="AW195" s="313"/>
      <c r="AX195" s="314"/>
      <c r="AY195" s="120"/>
      <c r="AZ195" s="115" t="s">
        <v>1</v>
      </c>
      <c r="BA195" s="119"/>
      <c r="BB195" s="312"/>
      <c r="BC195" s="313"/>
      <c r="BD195" s="313"/>
      <c r="BE195" s="313"/>
      <c r="BF195" s="313"/>
      <c r="BG195" s="313"/>
      <c r="BH195" s="314"/>
      <c r="BI195" s="122"/>
      <c r="BJ195" s="115" t="s">
        <v>2</v>
      </c>
      <c r="BK195" s="129"/>
      <c r="BL195" s="130" t="str">
        <f>IF(BM195&lt;&gt;"","●","")</f>
        <v/>
      </c>
      <c r="BM195" s="132" t="str">
        <f>IF(AND(OR(C195="",E195="",F195="",G195="",O195=""),OR(AH195&gt;0,AR195&gt;0,BB195&gt;0)),"「Ｋコード・Ｊコード番号等」、「診療行為名称」に未記入の欄がありますが、「レセプト件数」、「算定日数」、「算定回数」のいずれかが1以上となっています。正しい手術名情報・レセプト件数・算定日数・算定回数をご記入ください。",IF(AND(AND(C195&lt;&gt;"",E195&lt;&gt;"",F195&lt;&gt;"",G195&lt;&gt;""),OR(AH195&gt;0,AR195&gt;0,BB195&gt;0),COUNTIF(K!$A$1:$A$2257,ASC(C195&amp;E195&amp;F195&amp;G195&amp;IF(I195*1=0,"","-"&amp;I195*1)&amp;IF(K195*1=0,"",K195*1)&amp;IF(M195="","",M195)))=0),"「Ｋコード・Ｊコード番号等」が診療報酬点数表あるいは鹿診療報酬点数表に存在しないコードとなっています。正しいＫコード・Ｊコード番号等をご記入ください。なお、加算・輸血料は報告対象外となります。",IF(OR(AND(OR(AH195=0,AH195=""),OR(AR195&gt;0,BB195&gt;0)),AND(OR(AH195&gt;0,BB195&gt;0),OR(AR195=0,AR195="")),AND(OR(AH195&gt;0,AR195&gt;0),OR(BB195=0,BB195=""))),"「レセプト件数」、「算定日数」、「算定回数」のいずれかが「0」か「空白」となっていますが、それ以外が1以上となっています。正しい手術名情報・レセプト件数・算定日数・算定回数をご記入ください。",IF(OR(AH195&gt;AR195,AH195&gt;BB195),"「算定日数」あるいは「算定回数」が「レセプト件数」よりも小さくなっています。算定レセプトにおける算定日数・算定回数をご記入ください。",IF(AR195&gt;BB195,"「算定回数」が「算定日数」よりも小さくなっています。算定日数における算定回数をご記入ください。","")))))</f>
        <v/>
      </c>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72"/>
      <c r="CW195" s="72"/>
      <c r="CX195" s="72"/>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row>
    <row r="196" spans="1:153" ht="3" customHeight="1" thickBot="1">
      <c r="A196" s="113"/>
      <c r="B196" s="16"/>
      <c r="C196" s="17"/>
      <c r="D196" s="17"/>
      <c r="E196" s="17"/>
      <c r="F196" s="18"/>
      <c r="G196" s="17"/>
      <c r="H196" s="298"/>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9"/>
      <c r="AG196" s="299"/>
      <c r="AH196" s="298"/>
      <c r="AI196" s="298"/>
      <c r="AJ196" s="298"/>
      <c r="AK196" s="298"/>
      <c r="AL196" s="298"/>
      <c r="AM196" s="298"/>
      <c r="AN196" s="298"/>
      <c r="AO196" s="121"/>
      <c r="AP196" s="116"/>
      <c r="AQ196" s="299"/>
      <c r="AR196" s="298"/>
      <c r="AS196" s="298"/>
      <c r="AT196" s="298"/>
      <c r="AU196" s="298"/>
      <c r="AV196" s="298"/>
      <c r="AW196" s="298"/>
      <c r="AX196" s="298"/>
      <c r="AY196" s="121"/>
      <c r="AZ196" s="116"/>
      <c r="BA196" s="298"/>
      <c r="BB196" s="298"/>
      <c r="BC196" s="298"/>
      <c r="BD196" s="298"/>
      <c r="BE196" s="298"/>
      <c r="BF196" s="298"/>
      <c r="BG196" s="298"/>
      <c r="BH196" s="298"/>
      <c r="BI196" s="121"/>
      <c r="BJ196" s="116"/>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U196" s="129"/>
      <c r="EV196" s="129"/>
      <c r="EW196" s="129"/>
    </row>
    <row r="197" spans="1:153" ht="9.75" customHeight="1">
      <c r="A197" s="113"/>
      <c r="B197" s="24"/>
      <c r="C197" s="14" t="s">
        <v>6435</v>
      </c>
      <c r="D197" s="25"/>
      <c r="E197" s="25"/>
      <c r="F197" s="14" t="s">
        <v>143</v>
      </c>
      <c r="G197" s="14"/>
      <c r="H197" s="14"/>
      <c r="I197" s="14" t="s">
        <v>144</v>
      </c>
      <c r="J197" s="14"/>
      <c r="K197" s="14" t="s">
        <v>145</v>
      </c>
      <c r="L197" s="14"/>
      <c r="M197" s="14" t="s">
        <v>197</v>
      </c>
      <c r="N197" s="14"/>
      <c r="O197" s="25"/>
      <c r="P197" s="14" t="s">
        <v>146</v>
      </c>
      <c r="Q197" s="14"/>
      <c r="R197" s="14"/>
      <c r="S197" s="14"/>
      <c r="T197" s="14"/>
      <c r="U197" s="14"/>
      <c r="V197" s="14"/>
      <c r="W197" s="14"/>
      <c r="X197" s="14"/>
      <c r="Y197" s="14"/>
      <c r="Z197" s="14"/>
      <c r="AA197" s="14"/>
      <c r="AB197" s="14"/>
      <c r="AC197" s="14"/>
      <c r="AD197" s="25"/>
      <c r="AE197" s="25"/>
      <c r="AF197" s="26"/>
      <c r="AG197" s="296"/>
      <c r="AH197" s="297"/>
      <c r="AI197" s="297"/>
      <c r="AJ197" s="297"/>
      <c r="AK197" s="297"/>
      <c r="AL197" s="297"/>
      <c r="AM197" s="297"/>
      <c r="AN197" s="297"/>
      <c r="AO197" s="117"/>
      <c r="AP197" s="114"/>
      <c r="AQ197" s="296"/>
      <c r="AR197" s="297"/>
      <c r="AS197" s="297"/>
      <c r="AT197" s="297"/>
      <c r="AU197" s="297"/>
      <c r="AV197" s="297"/>
      <c r="AW197" s="297"/>
      <c r="AX197" s="297"/>
      <c r="AY197" s="117"/>
      <c r="AZ197" s="114"/>
      <c r="BA197" s="297"/>
      <c r="BB197" s="297"/>
      <c r="BC197" s="297"/>
      <c r="BD197" s="297"/>
      <c r="BE197" s="297"/>
      <c r="BF197" s="297"/>
      <c r="BG197" s="297"/>
      <c r="BH197" s="297"/>
      <c r="BI197" s="117"/>
      <c r="BJ197" s="114"/>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row>
    <row r="198" spans="1:153" ht="21.75" customHeight="1">
      <c r="A198" s="113"/>
      <c r="B198" s="294"/>
      <c r="C198" s="76"/>
      <c r="D198" s="74"/>
      <c r="E198" s="77"/>
      <c r="F198" s="78"/>
      <c r="G198" s="79"/>
      <c r="H198" s="75" t="s">
        <v>6436</v>
      </c>
      <c r="I198" s="76"/>
      <c r="J198" s="74"/>
      <c r="K198" s="241"/>
      <c r="L198" s="74"/>
      <c r="M198" s="76"/>
      <c r="N198" s="73"/>
      <c r="O198" s="504"/>
      <c r="P198" s="505"/>
      <c r="Q198" s="505"/>
      <c r="R198" s="505"/>
      <c r="S198" s="505"/>
      <c r="T198" s="505"/>
      <c r="U198" s="505"/>
      <c r="V198" s="505"/>
      <c r="W198" s="505"/>
      <c r="X198" s="505"/>
      <c r="Y198" s="505"/>
      <c r="Z198" s="505"/>
      <c r="AA198" s="505"/>
      <c r="AB198" s="505"/>
      <c r="AC198" s="505"/>
      <c r="AD198" s="505"/>
      <c r="AE198" s="506"/>
      <c r="AF198" s="15"/>
      <c r="AG198" s="118"/>
      <c r="AH198" s="312"/>
      <c r="AI198" s="313"/>
      <c r="AJ198" s="313"/>
      <c r="AK198" s="313"/>
      <c r="AL198" s="313"/>
      <c r="AM198" s="313"/>
      <c r="AN198" s="314"/>
      <c r="AO198" s="120"/>
      <c r="AP198" s="115" t="s">
        <v>0</v>
      </c>
      <c r="AQ198" s="119"/>
      <c r="AR198" s="312"/>
      <c r="AS198" s="313"/>
      <c r="AT198" s="313"/>
      <c r="AU198" s="313"/>
      <c r="AV198" s="313"/>
      <c r="AW198" s="313"/>
      <c r="AX198" s="314"/>
      <c r="AY198" s="120"/>
      <c r="AZ198" s="115" t="s">
        <v>1</v>
      </c>
      <c r="BA198" s="119"/>
      <c r="BB198" s="312"/>
      <c r="BC198" s="313"/>
      <c r="BD198" s="313"/>
      <c r="BE198" s="313"/>
      <c r="BF198" s="313"/>
      <c r="BG198" s="313"/>
      <c r="BH198" s="314"/>
      <c r="BI198" s="122"/>
      <c r="BJ198" s="115" t="s">
        <v>2</v>
      </c>
      <c r="BK198" s="129"/>
      <c r="BL198" s="130" t="str">
        <f>IF(BM198&lt;&gt;"","●","")</f>
        <v/>
      </c>
      <c r="BM198" s="132" t="str">
        <f>IF(AND(OR(C198="",E198="",F198="",G198="",O198=""),OR(AH198&gt;0,AR198&gt;0,BB198&gt;0)),"「Ｋコード・Ｊコード番号等」、「診療行為名称」に未記入の欄がありますが、「レセプト件数」、「算定日数」、「算定回数」のいずれかが1以上となっています。正しい手術名情報・レセプト件数・算定日数・算定回数をご記入ください。",IF(AND(AND(C198&lt;&gt;"",E198&lt;&gt;"",F198&lt;&gt;"",G198&lt;&gt;""),OR(AH198&gt;0,AR198&gt;0,BB198&gt;0),COUNTIF(K!$A$1:$A$2257,ASC(C198&amp;E198&amp;F198&amp;G198&amp;IF(I198*1=0,"","-"&amp;I198*1)&amp;IF(K198*1=0,"",K198*1)&amp;IF(M198="","",M198)))=0),"「Ｋコード・Ｊコード番号等」が診療報酬点数表あるいは鹿診療報酬点数表に存在しないコードとなっています。正しいＫコード・Ｊコード番号等をご記入ください。なお、加算・輸血料は報告対象外となります。",IF(OR(AND(OR(AH198=0,AH198=""),OR(AR198&gt;0,BB198&gt;0)),AND(OR(AH198&gt;0,BB198&gt;0),OR(AR198=0,AR198="")),AND(OR(AH198&gt;0,AR198&gt;0),OR(BB198=0,BB198=""))),"「レセプト件数」、「算定日数」、「算定回数」のいずれかが「0」か「空白」となっていますが、それ以外が1以上となっています。正しい手術名情報・レセプト件数・算定日数・算定回数をご記入ください。",IF(OR(AH198&gt;AR198,AH198&gt;BB198),"「算定日数」あるいは「算定回数」が「レセプト件数」よりも小さくなっています。算定レセプトにおける算定日数・算定回数をご記入ください。",IF(AR198&gt;BB198,"「算定回数」が「算定日数」よりも小さくなっています。算定日数における算定回数をご記入ください。","")))))</f>
        <v/>
      </c>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72"/>
      <c r="CW198" s="72"/>
      <c r="CX198" s="72"/>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row>
    <row r="199" spans="1:153" ht="3" customHeight="1" thickBot="1">
      <c r="A199" s="113"/>
      <c r="B199" s="16"/>
      <c r="C199" s="17"/>
      <c r="D199" s="17"/>
      <c r="E199" s="17"/>
      <c r="F199" s="18"/>
      <c r="G199" s="17"/>
      <c r="H199" s="298"/>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9"/>
      <c r="AG199" s="299"/>
      <c r="AH199" s="298"/>
      <c r="AI199" s="298"/>
      <c r="AJ199" s="298"/>
      <c r="AK199" s="298"/>
      <c r="AL199" s="298"/>
      <c r="AM199" s="298"/>
      <c r="AN199" s="298"/>
      <c r="AO199" s="121"/>
      <c r="AP199" s="116"/>
      <c r="AQ199" s="299"/>
      <c r="AR199" s="298"/>
      <c r="AS199" s="298"/>
      <c r="AT199" s="298"/>
      <c r="AU199" s="298"/>
      <c r="AV199" s="298"/>
      <c r="AW199" s="298"/>
      <c r="AX199" s="298"/>
      <c r="AY199" s="121"/>
      <c r="AZ199" s="116"/>
      <c r="BA199" s="298"/>
      <c r="BB199" s="298"/>
      <c r="BC199" s="298"/>
      <c r="BD199" s="298"/>
      <c r="BE199" s="298"/>
      <c r="BF199" s="298"/>
      <c r="BG199" s="298"/>
      <c r="BH199" s="298"/>
      <c r="BI199" s="121"/>
      <c r="BJ199" s="116"/>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row>
    <row r="200" spans="1:153" ht="9.75" customHeight="1">
      <c r="A200" s="113"/>
      <c r="B200" s="24"/>
      <c r="C200" s="14" t="s">
        <v>6435</v>
      </c>
      <c r="D200" s="25"/>
      <c r="E200" s="25"/>
      <c r="F200" s="14" t="s">
        <v>143</v>
      </c>
      <c r="G200" s="14"/>
      <c r="H200" s="14"/>
      <c r="I200" s="14" t="s">
        <v>144</v>
      </c>
      <c r="J200" s="14"/>
      <c r="K200" s="14" t="s">
        <v>145</v>
      </c>
      <c r="L200" s="14"/>
      <c r="M200" s="14" t="s">
        <v>197</v>
      </c>
      <c r="N200" s="14"/>
      <c r="O200" s="25"/>
      <c r="P200" s="14" t="s">
        <v>146</v>
      </c>
      <c r="Q200" s="14"/>
      <c r="R200" s="14"/>
      <c r="S200" s="14"/>
      <c r="T200" s="14"/>
      <c r="U200" s="14"/>
      <c r="V200" s="14"/>
      <c r="W200" s="14"/>
      <c r="X200" s="14"/>
      <c r="Y200" s="14"/>
      <c r="Z200" s="14"/>
      <c r="AA200" s="14"/>
      <c r="AB200" s="14"/>
      <c r="AC200" s="14"/>
      <c r="AD200" s="25"/>
      <c r="AE200" s="25"/>
      <c r="AF200" s="26"/>
      <c r="AG200" s="296"/>
      <c r="AH200" s="297"/>
      <c r="AI200" s="297"/>
      <c r="AJ200" s="297"/>
      <c r="AK200" s="297"/>
      <c r="AL200" s="297"/>
      <c r="AM200" s="297"/>
      <c r="AN200" s="297"/>
      <c r="AO200" s="117"/>
      <c r="AP200" s="114"/>
      <c r="AQ200" s="296"/>
      <c r="AR200" s="297"/>
      <c r="AS200" s="297"/>
      <c r="AT200" s="297"/>
      <c r="AU200" s="297"/>
      <c r="AV200" s="297"/>
      <c r="AW200" s="297"/>
      <c r="AX200" s="297"/>
      <c r="AY200" s="117"/>
      <c r="AZ200" s="114"/>
      <c r="BA200" s="297"/>
      <c r="BB200" s="297"/>
      <c r="BC200" s="297"/>
      <c r="BD200" s="297"/>
      <c r="BE200" s="297"/>
      <c r="BF200" s="297"/>
      <c r="BG200" s="297"/>
      <c r="BH200" s="297"/>
      <c r="BI200" s="117"/>
      <c r="BJ200" s="114"/>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row>
    <row r="201" spans="1:153" ht="21.75" customHeight="1">
      <c r="A201" s="113"/>
      <c r="B201" s="294"/>
      <c r="C201" s="76"/>
      <c r="D201" s="74"/>
      <c r="E201" s="77"/>
      <c r="F201" s="78"/>
      <c r="G201" s="79"/>
      <c r="H201" s="75" t="s">
        <v>6436</v>
      </c>
      <c r="I201" s="76"/>
      <c r="J201" s="74"/>
      <c r="K201" s="241"/>
      <c r="L201" s="74"/>
      <c r="M201" s="76"/>
      <c r="N201" s="73"/>
      <c r="O201" s="504"/>
      <c r="P201" s="505"/>
      <c r="Q201" s="505"/>
      <c r="R201" s="505"/>
      <c r="S201" s="505"/>
      <c r="T201" s="505"/>
      <c r="U201" s="505"/>
      <c r="V201" s="505"/>
      <c r="W201" s="505"/>
      <c r="X201" s="505"/>
      <c r="Y201" s="505"/>
      <c r="Z201" s="505"/>
      <c r="AA201" s="505"/>
      <c r="AB201" s="505"/>
      <c r="AC201" s="505"/>
      <c r="AD201" s="505"/>
      <c r="AE201" s="506"/>
      <c r="AF201" s="15"/>
      <c r="AG201" s="118"/>
      <c r="AH201" s="312"/>
      <c r="AI201" s="313"/>
      <c r="AJ201" s="313"/>
      <c r="AK201" s="313"/>
      <c r="AL201" s="313"/>
      <c r="AM201" s="313"/>
      <c r="AN201" s="314"/>
      <c r="AO201" s="120"/>
      <c r="AP201" s="115" t="s">
        <v>0</v>
      </c>
      <c r="AQ201" s="119"/>
      <c r="AR201" s="312"/>
      <c r="AS201" s="313"/>
      <c r="AT201" s="313"/>
      <c r="AU201" s="313"/>
      <c r="AV201" s="313"/>
      <c r="AW201" s="313"/>
      <c r="AX201" s="314"/>
      <c r="AY201" s="120"/>
      <c r="AZ201" s="115" t="s">
        <v>1</v>
      </c>
      <c r="BA201" s="119"/>
      <c r="BB201" s="312"/>
      <c r="BC201" s="313"/>
      <c r="BD201" s="313"/>
      <c r="BE201" s="313"/>
      <c r="BF201" s="313"/>
      <c r="BG201" s="313"/>
      <c r="BH201" s="314"/>
      <c r="BI201" s="122"/>
      <c r="BJ201" s="115" t="s">
        <v>2</v>
      </c>
      <c r="BK201" s="129"/>
      <c r="BL201" s="130" t="str">
        <f>IF(BM201&lt;&gt;"","●","")</f>
        <v/>
      </c>
      <c r="BM201" s="132" t="str">
        <f>IF(AND(OR(C201="",E201="",F201="",G201="",O201=""),OR(AH201&gt;0,AR201&gt;0,BB201&gt;0)),"「Ｋコード・Ｊコード番号等」、「診療行為名称」に未記入の欄がありますが、「レセプト件数」、「算定日数」、「算定回数」のいずれかが1以上となっています。正しい手術名情報・レセプト件数・算定日数・算定回数をご記入ください。",IF(AND(AND(C201&lt;&gt;"",E201&lt;&gt;"",F201&lt;&gt;"",G201&lt;&gt;""),OR(AH201&gt;0,AR201&gt;0,BB201&gt;0),COUNTIF(K!$A$1:$A$2257,ASC(C201&amp;E201&amp;F201&amp;G201&amp;IF(I201*1=0,"","-"&amp;I201*1)&amp;IF(K201*1=0,"",K201*1)&amp;IF(M201="","",M201)))=0),"「Ｋコード・Ｊコード番号等」が診療報酬点数表あるいは鹿診療報酬点数表に存在しないコードとなっています。正しいＫコード・Ｊコード番号等をご記入ください。なお、加算・輸血料は報告対象外となります。",IF(OR(AND(OR(AH201=0,AH201=""),OR(AR201&gt;0,BB201&gt;0)),AND(OR(AH201&gt;0,BB201&gt;0),OR(AR201=0,AR201="")),AND(OR(AH201&gt;0,AR201&gt;0),OR(BB201=0,BB201=""))),"「レセプト件数」、「算定日数」、「算定回数」のいずれかが「0」か「空白」となっていますが、それ以外が1以上となっています。正しい手術名情報・レセプト件数・算定日数・算定回数をご記入ください。",IF(OR(AH201&gt;AR201,AH201&gt;BB201),"「算定日数」あるいは「算定回数」が「レセプト件数」よりも小さくなっています。算定レセプトにおける算定日数・算定回数をご記入ください。",IF(AR201&gt;BB201,"「算定回数」が「算定日数」よりも小さくなっています。算定日数における算定回数をご記入ください。","")))))</f>
        <v/>
      </c>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72"/>
      <c r="CW201" s="72"/>
      <c r="CX201" s="72"/>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row>
    <row r="202" spans="1:153" ht="3" customHeight="1" thickBot="1">
      <c r="A202" s="113"/>
      <c r="B202" s="16"/>
      <c r="C202" s="17"/>
      <c r="D202" s="17"/>
      <c r="E202" s="17"/>
      <c r="F202" s="18"/>
      <c r="G202" s="17"/>
      <c r="H202" s="298"/>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9"/>
      <c r="AG202" s="299"/>
      <c r="AH202" s="298"/>
      <c r="AI202" s="298"/>
      <c r="AJ202" s="298"/>
      <c r="AK202" s="298"/>
      <c r="AL202" s="298"/>
      <c r="AM202" s="298"/>
      <c r="AN202" s="298"/>
      <c r="AO202" s="121"/>
      <c r="AP202" s="116"/>
      <c r="AQ202" s="299"/>
      <c r="AR202" s="298"/>
      <c r="AS202" s="298"/>
      <c r="AT202" s="298"/>
      <c r="AU202" s="298"/>
      <c r="AV202" s="298"/>
      <c r="AW202" s="298"/>
      <c r="AX202" s="298"/>
      <c r="AY202" s="121"/>
      <c r="AZ202" s="116"/>
      <c r="BA202" s="298"/>
      <c r="BB202" s="298"/>
      <c r="BC202" s="298"/>
      <c r="BD202" s="298"/>
      <c r="BE202" s="298"/>
      <c r="BF202" s="298"/>
      <c r="BG202" s="298"/>
      <c r="BH202" s="298"/>
      <c r="BI202" s="121"/>
      <c r="BJ202" s="116"/>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row>
    <row r="203" spans="1:153" ht="9.75" customHeight="1">
      <c r="A203" s="113"/>
      <c r="B203" s="24"/>
      <c r="C203" s="14" t="s">
        <v>6435</v>
      </c>
      <c r="D203" s="25"/>
      <c r="E203" s="25"/>
      <c r="F203" s="14" t="s">
        <v>143</v>
      </c>
      <c r="G203" s="14"/>
      <c r="H203" s="14"/>
      <c r="I203" s="14" t="s">
        <v>144</v>
      </c>
      <c r="J203" s="14"/>
      <c r="K203" s="14" t="s">
        <v>145</v>
      </c>
      <c r="L203" s="14"/>
      <c r="M203" s="14" t="s">
        <v>197</v>
      </c>
      <c r="N203" s="14"/>
      <c r="O203" s="25"/>
      <c r="P203" s="14" t="s">
        <v>146</v>
      </c>
      <c r="Q203" s="14"/>
      <c r="R203" s="14"/>
      <c r="S203" s="14"/>
      <c r="T203" s="14"/>
      <c r="U203" s="14"/>
      <c r="V203" s="14"/>
      <c r="W203" s="14"/>
      <c r="X203" s="14"/>
      <c r="Y203" s="14"/>
      <c r="Z203" s="14"/>
      <c r="AA203" s="14"/>
      <c r="AB203" s="14"/>
      <c r="AC203" s="14"/>
      <c r="AD203" s="25"/>
      <c r="AE203" s="25"/>
      <c r="AF203" s="26"/>
      <c r="AG203" s="296"/>
      <c r="AH203" s="297"/>
      <c r="AI203" s="297"/>
      <c r="AJ203" s="297"/>
      <c r="AK203" s="297"/>
      <c r="AL203" s="297"/>
      <c r="AM203" s="297"/>
      <c r="AN203" s="297"/>
      <c r="AO203" s="117"/>
      <c r="AP203" s="114"/>
      <c r="AQ203" s="296"/>
      <c r="AR203" s="297"/>
      <c r="AS203" s="297"/>
      <c r="AT203" s="297"/>
      <c r="AU203" s="297"/>
      <c r="AV203" s="297"/>
      <c r="AW203" s="297"/>
      <c r="AX203" s="297"/>
      <c r="AY203" s="117"/>
      <c r="AZ203" s="114"/>
      <c r="BA203" s="297"/>
      <c r="BB203" s="297"/>
      <c r="BC203" s="297"/>
      <c r="BD203" s="297"/>
      <c r="BE203" s="297"/>
      <c r="BF203" s="297"/>
      <c r="BG203" s="297"/>
      <c r="BH203" s="297"/>
      <c r="BI203" s="117"/>
      <c r="BJ203" s="114"/>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row>
    <row r="204" spans="1:153" ht="21.75" customHeight="1">
      <c r="A204" s="113"/>
      <c r="B204" s="294"/>
      <c r="C204" s="76"/>
      <c r="D204" s="74"/>
      <c r="E204" s="77"/>
      <c r="F204" s="78"/>
      <c r="G204" s="79"/>
      <c r="H204" s="75" t="s">
        <v>6436</v>
      </c>
      <c r="I204" s="76"/>
      <c r="J204" s="74"/>
      <c r="K204" s="241"/>
      <c r="L204" s="74"/>
      <c r="M204" s="76"/>
      <c r="N204" s="73"/>
      <c r="O204" s="504"/>
      <c r="P204" s="505"/>
      <c r="Q204" s="505"/>
      <c r="R204" s="505"/>
      <c r="S204" s="505"/>
      <c r="T204" s="505"/>
      <c r="U204" s="505"/>
      <c r="V204" s="505"/>
      <c r="W204" s="505"/>
      <c r="X204" s="505"/>
      <c r="Y204" s="505"/>
      <c r="Z204" s="505"/>
      <c r="AA204" s="505"/>
      <c r="AB204" s="505"/>
      <c r="AC204" s="505"/>
      <c r="AD204" s="505"/>
      <c r="AE204" s="506"/>
      <c r="AF204" s="15"/>
      <c r="AG204" s="118"/>
      <c r="AH204" s="312"/>
      <c r="AI204" s="313"/>
      <c r="AJ204" s="313"/>
      <c r="AK204" s="313"/>
      <c r="AL204" s="313"/>
      <c r="AM204" s="313"/>
      <c r="AN204" s="314"/>
      <c r="AO204" s="120"/>
      <c r="AP204" s="115" t="s">
        <v>0</v>
      </c>
      <c r="AQ204" s="119"/>
      <c r="AR204" s="312"/>
      <c r="AS204" s="313"/>
      <c r="AT204" s="313"/>
      <c r="AU204" s="313"/>
      <c r="AV204" s="313"/>
      <c r="AW204" s="313"/>
      <c r="AX204" s="314"/>
      <c r="AY204" s="120"/>
      <c r="AZ204" s="115" t="s">
        <v>1</v>
      </c>
      <c r="BA204" s="119"/>
      <c r="BB204" s="312"/>
      <c r="BC204" s="313"/>
      <c r="BD204" s="313"/>
      <c r="BE204" s="313"/>
      <c r="BF204" s="313"/>
      <c r="BG204" s="313"/>
      <c r="BH204" s="314"/>
      <c r="BI204" s="122"/>
      <c r="BJ204" s="115" t="s">
        <v>2</v>
      </c>
      <c r="BK204" s="129"/>
      <c r="BL204" s="130" t="str">
        <f>IF(BM204&lt;&gt;"","●","")</f>
        <v/>
      </c>
      <c r="BM204" s="132" t="str">
        <f>IF(AND(OR(C204="",E204="",F204="",G204="",O204=""),OR(AH204&gt;0,AR204&gt;0,BB204&gt;0)),"「Ｋコード・Ｊコード番号等」、「診療行為名称」に未記入の欄がありますが、「レセプト件数」、「算定日数」、「算定回数」のいずれかが1以上となっています。正しい手術名情報・レセプト件数・算定日数・算定回数をご記入ください。",IF(AND(AND(C204&lt;&gt;"",E204&lt;&gt;"",F204&lt;&gt;"",G204&lt;&gt;""),OR(AH204&gt;0,AR204&gt;0,BB204&gt;0),COUNTIF(K!$A$1:$A$2257,ASC(C204&amp;E204&amp;F204&amp;G204&amp;IF(I204*1=0,"","-"&amp;I204*1)&amp;IF(K204*1=0,"",K204*1)&amp;IF(M204="","",M204)))=0),"「Ｋコード・Ｊコード番号等」が診療報酬点数表あるいは鹿診療報酬点数表に存在しないコードとなっています。正しいＫコード・Ｊコード番号等をご記入ください。なお、加算・輸血料は報告対象外となります。",IF(OR(AND(OR(AH204=0,AH204=""),OR(AR204&gt;0,BB204&gt;0)),AND(OR(AH204&gt;0,BB204&gt;0),OR(AR204=0,AR204="")),AND(OR(AH204&gt;0,AR204&gt;0),OR(BB204=0,BB204=""))),"「レセプト件数」、「算定日数」、「算定回数」のいずれかが「0」か「空白」となっていますが、それ以外が1以上となっています。正しい手術名情報・レセプト件数・算定日数・算定回数をご記入ください。",IF(OR(AH204&gt;AR204,AH204&gt;BB204),"「算定日数」あるいは「算定回数」が「レセプト件数」よりも小さくなっています。算定レセプトにおける算定日数・算定回数をご記入ください。",IF(AR204&gt;BB204,"「算定回数」が「算定日数」よりも小さくなっています。算定日数における算定回数をご記入ください。","")))))</f>
        <v/>
      </c>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72"/>
      <c r="CW204" s="72"/>
      <c r="CX204" s="72"/>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row>
    <row r="205" spans="1:153" ht="3" customHeight="1" thickBot="1">
      <c r="A205" s="113"/>
      <c r="B205" s="16"/>
      <c r="C205" s="17"/>
      <c r="D205" s="17"/>
      <c r="E205" s="17"/>
      <c r="F205" s="18"/>
      <c r="G205" s="17"/>
      <c r="H205" s="298"/>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9"/>
      <c r="AG205" s="299"/>
      <c r="AH205" s="298"/>
      <c r="AI205" s="298"/>
      <c r="AJ205" s="298"/>
      <c r="AK205" s="298"/>
      <c r="AL205" s="298"/>
      <c r="AM205" s="298"/>
      <c r="AN205" s="298"/>
      <c r="AO205" s="121"/>
      <c r="AP205" s="116"/>
      <c r="AQ205" s="299"/>
      <c r="AR205" s="298"/>
      <c r="AS205" s="298"/>
      <c r="AT205" s="298"/>
      <c r="AU205" s="298"/>
      <c r="AV205" s="298"/>
      <c r="AW205" s="298"/>
      <c r="AX205" s="298"/>
      <c r="AY205" s="121"/>
      <c r="AZ205" s="116"/>
      <c r="BA205" s="298"/>
      <c r="BB205" s="298"/>
      <c r="BC205" s="298"/>
      <c r="BD205" s="298"/>
      <c r="BE205" s="298"/>
      <c r="BF205" s="298"/>
      <c r="BG205" s="298"/>
      <c r="BH205" s="298"/>
      <c r="BI205" s="121"/>
      <c r="BJ205" s="116"/>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row>
    <row r="206" spans="1:153" ht="9.75" customHeight="1">
      <c r="A206" s="113"/>
      <c r="B206" s="24"/>
      <c r="C206" s="14" t="s">
        <v>6435</v>
      </c>
      <c r="D206" s="25"/>
      <c r="E206" s="25"/>
      <c r="F206" s="14" t="s">
        <v>143</v>
      </c>
      <c r="G206" s="14"/>
      <c r="H206" s="14"/>
      <c r="I206" s="14" t="s">
        <v>144</v>
      </c>
      <c r="J206" s="14"/>
      <c r="K206" s="14" t="s">
        <v>145</v>
      </c>
      <c r="L206" s="14"/>
      <c r="M206" s="14" t="s">
        <v>197</v>
      </c>
      <c r="N206" s="14"/>
      <c r="O206" s="25"/>
      <c r="P206" s="14" t="s">
        <v>146</v>
      </c>
      <c r="Q206" s="14"/>
      <c r="R206" s="14"/>
      <c r="S206" s="14"/>
      <c r="T206" s="14"/>
      <c r="U206" s="14"/>
      <c r="V206" s="14"/>
      <c r="W206" s="14"/>
      <c r="X206" s="14"/>
      <c r="Y206" s="14"/>
      <c r="Z206" s="14"/>
      <c r="AA206" s="14"/>
      <c r="AB206" s="14"/>
      <c r="AC206" s="14"/>
      <c r="AD206" s="25"/>
      <c r="AE206" s="25"/>
      <c r="AF206" s="26"/>
      <c r="AG206" s="296"/>
      <c r="AH206" s="297"/>
      <c r="AI206" s="297"/>
      <c r="AJ206" s="297"/>
      <c r="AK206" s="297"/>
      <c r="AL206" s="297"/>
      <c r="AM206" s="297"/>
      <c r="AN206" s="297"/>
      <c r="AO206" s="117"/>
      <c r="AP206" s="114"/>
      <c r="AQ206" s="296"/>
      <c r="AR206" s="297"/>
      <c r="AS206" s="297"/>
      <c r="AT206" s="297"/>
      <c r="AU206" s="297"/>
      <c r="AV206" s="297"/>
      <c r="AW206" s="297"/>
      <c r="AX206" s="297"/>
      <c r="AY206" s="117"/>
      <c r="AZ206" s="114"/>
      <c r="BA206" s="297"/>
      <c r="BB206" s="297"/>
      <c r="BC206" s="297"/>
      <c r="BD206" s="297"/>
      <c r="BE206" s="297"/>
      <c r="BF206" s="297"/>
      <c r="BG206" s="297"/>
      <c r="BH206" s="297"/>
      <c r="BI206" s="117"/>
      <c r="BJ206" s="114"/>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row>
    <row r="207" spans="1:153" ht="21.75" customHeight="1">
      <c r="A207" s="113"/>
      <c r="B207" s="294"/>
      <c r="C207" s="76"/>
      <c r="D207" s="74"/>
      <c r="E207" s="77"/>
      <c r="F207" s="78"/>
      <c r="G207" s="79"/>
      <c r="H207" s="75" t="s">
        <v>6436</v>
      </c>
      <c r="I207" s="76"/>
      <c r="J207" s="74"/>
      <c r="K207" s="241"/>
      <c r="L207" s="74"/>
      <c r="M207" s="76"/>
      <c r="N207" s="73"/>
      <c r="O207" s="504"/>
      <c r="P207" s="505"/>
      <c r="Q207" s="505"/>
      <c r="R207" s="505"/>
      <c r="S207" s="505"/>
      <c r="T207" s="505"/>
      <c r="U207" s="505"/>
      <c r="V207" s="505"/>
      <c r="W207" s="505"/>
      <c r="X207" s="505"/>
      <c r="Y207" s="505"/>
      <c r="Z207" s="505"/>
      <c r="AA207" s="505"/>
      <c r="AB207" s="505"/>
      <c r="AC207" s="505"/>
      <c r="AD207" s="505"/>
      <c r="AE207" s="506"/>
      <c r="AF207" s="15"/>
      <c r="AG207" s="118"/>
      <c r="AH207" s="312"/>
      <c r="AI207" s="313"/>
      <c r="AJ207" s="313"/>
      <c r="AK207" s="313"/>
      <c r="AL207" s="313"/>
      <c r="AM207" s="313"/>
      <c r="AN207" s="314"/>
      <c r="AO207" s="120"/>
      <c r="AP207" s="115" t="s">
        <v>0</v>
      </c>
      <c r="AQ207" s="119"/>
      <c r="AR207" s="312"/>
      <c r="AS207" s="313"/>
      <c r="AT207" s="313"/>
      <c r="AU207" s="313"/>
      <c r="AV207" s="313"/>
      <c r="AW207" s="313"/>
      <c r="AX207" s="314"/>
      <c r="AY207" s="120"/>
      <c r="AZ207" s="115" t="s">
        <v>1</v>
      </c>
      <c r="BA207" s="119"/>
      <c r="BB207" s="312"/>
      <c r="BC207" s="313"/>
      <c r="BD207" s="313"/>
      <c r="BE207" s="313"/>
      <c r="BF207" s="313"/>
      <c r="BG207" s="313"/>
      <c r="BH207" s="314"/>
      <c r="BI207" s="122"/>
      <c r="BJ207" s="115" t="s">
        <v>2</v>
      </c>
      <c r="BK207" s="129"/>
      <c r="BL207" s="130" t="str">
        <f>IF(BM207&lt;&gt;"","●","")</f>
        <v/>
      </c>
      <c r="BM207" s="132" t="str">
        <f>IF(AND(OR(C207="",E207="",F207="",G207="",O207=""),OR(AH207&gt;0,AR207&gt;0,BB207&gt;0)),"「Ｋコード・Ｊコード番号等」、「診療行為名称」に未記入の欄がありますが、「レセプト件数」、「算定日数」、「算定回数」のいずれかが1以上となっています。正しい手術名情報・レセプト件数・算定日数・算定回数をご記入ください。",IF(AND(AND(C207&lt;&gt;"",E207&lt;&gt;"",F207&lt;&gt;"",G207&lt;&gt;""),OR(AH207&gt;0,AR207&gt;0,BB207&gt;0),COUNTIF(K!$A$1:$A$2257,ASC(C207&amp;E207&amp;F207&amp;G207&amp;IF(I207*1=0,"","-"&amp;I207*1)&amp;IF(K207*1=0,"",K207*1)&amp;IF(M207="","",M207)))=0),"「Ｋコード・Ｊコード番号等」が診療報酬点数表あるいは鹿診療報酬点数表に存在しないコードとなっています。正しいＫコード・Ｊコード番号等をご記入ください。なお、加算・輸血料は報告対象外となります。",IF(OR(AND(OR(AH207=0,AH207=""),OR(AR207&gt;0,BB207&gt;0)),AND(OR(AH207&gt;0,BB207&gt;0),OR(AR207=0,AR207="")),AND(OR(AH207&gt;0,AR207&gt;0),OR(BB207=0,BB207=""))),"「レセプト件数」、「算定日数」、「算定回数」のいずれかが「0」か「空白」となっていますが、それ以外が1以上となっています。正しい手術名情報・レセプト件数・算定日数・算定回数をご記入ください。",IF(OR(AH207&gt;AR207,AH207&gt;BB207),"「算定日数」あるいは「算定回数」が「レセプト件数」よりも小さくなっています。算定レセプトにおける算定日数・算定回数をご記入ください。",IF(AR207&gt;BB207,"「算定回数」が「算定日数」よりも小さくなっています。算定日数における算定回数をご記入ください。","")))))</f>
        <v/>
      </c>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72"/>
      <c r="CW207" s="72"/>
      <c r="CX207" s="72"/>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row>
    <row r="208" spans="1:153" ht="3" customHeight="1" thickBot="1">
      <c r="A208" s="113"/>
      <c r="B208" s="16"/>
      <c r="C208" s="17"/>
      <c r="D208" s="17"/>
      <c r="E208" s="17"/>
      <c r="F208" s="18"/>
      <c r="G208" s="17"/>
      <c r="H208" s="298"/>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9"/>
      <c r="AG208" s="299"/>
      <c r="AH208" s="298"/>
      <c r="AI208" s="298"/>
      <c r="AJ208" s="298"/>
      <c r="AK208" s="298"/>
      <c r="AL208" s="298"/>
      <c r="AM208" s="298"/>
      <c r="AN208" s="298"/>
      <c r="AO208" s="121"/>
      <c r="AP208" s="116"/>
      <c r="AQ208" s="299"/>
      <c r="AR208" s="298"/>
      <c r="AS208" s="298"/>
      <c r="AT208" s="298"/>
      <c r="AU208" s="298"/>
      <c r="AV208" s="298"/>
      <c r="AW208" s="298"/>
      <c r="AX208" s="298"/>
      <c r="AY208" s="121"/>
      <c r="AZ208" s="116"/>
      <c r="BA208" s="298"/>
      <c r="BB208" s="298"/>
      <c r="BC208" s="298"/>
      <c r="BD208" s="298"/>
      <c r="BE208" s="298"/>
      <c r="BF208" s="298"/>
      <c r="BG208" s="298"/>
      <c r="BH208" s="298"/>
      <c r="BI208" s="121"/>
      <c r="BJ208" s="116"/>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row>
    <row r="209" spans="1:153" ht="9.75" customHeight="1">
      <c r="A209" s="113"/>
      <c r="B209" s="24"/>
      <c r="C209" s="14" t="s">
        <v>6435</v>
      </c>
      <c r="D209" s="25"/>
      <c r="E209" s="25"/>
      <c r="F209" s="14" t="s">
        <v>143</v>
      </c>
      <c r="G209" s="14"/>
      <c r="H209" s="14"/>
      <c r="I209" s="14" t="s">
        <v>144</v>
      </c>
      <c r="J209" s="14"/>
      <c r="K209" s="14" t="s">
        <v>145</v>
      </c>
      <c r="L209" s="14"/>
      <c r="M209" s="14" t="s">
        <v>197</v>
      </c>
      <c r="N209" s="14"/>
      <c r="O209" s="25"/>
      <c r="P209" s="14" t="s">
        <v>146</v>
      </c>
      <c r="Q209" s="14"/>
      <c r="R209" s="14"/>
      <c r="S209" s="14"/>
      <c r="T209" s="14"/>
      <c r="U209" s="14"/>
      <c r="V209" s="14"/>
      <c r="W209" s="14"/>
      <c r="X209" s="14"/>
      <c r="Y209" s="14"/>
      <c r="Z209" s="14"/>
      <c r="AA209" s="14"/>
      <c r="AB209" s="14"/>
      <c r="AC209" s="14"/>
      <c r="AD209" s="25"/>
      <c r="AE209" s="25"/>
      <c r="AF209" s="26"/>
      <c r="AG209" s="296"/>
      <c r="AH209" s="297"/>
      <c r="AI209" s="297"/>
      <c r="AJ209" s="297"/>
      <c r="AK209" s="297"/>
      <c r="AL209" s="297"/>
      <c r="AM209" s="297"/>
      <c r="AN209" s="297"/>
      <c r="AO209" s="117"/>
      <c r="AP209" s="114"/>
      <c r="AQ209" s="296"/>
      <c r="AR209" s="297"/>
      <c r="AS209" s="297"/>
      <c r="AT209" s="297"/>
      <c r="AU209" s="297"/>
      <c r="AV209" s="297"/>
      <c r="AW209" s="297"/>
      <c r="AX209" s="297"/>
      <c r="AY209" s="117"/>
      <c r="AZ209" s="114"/>
      <c r="BA209" s="297"/>
      <c r="BB209" s="297"/>
      <c r="BC209" s="297"/>
      <c r="BD209" s="297"/>
      <c r="BE209" s="297"/>
      <c r="BF209" s="297"/>
      <c r="BG209" s="297"/>
      <c r="BH209" s="297"/>
      <c r="BI209" s="117"/>
      <c r="BJ209" s="114"/>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row>
    <row r="210" spans="1:153" ht="21.75" customHeight="1">
      <c r="A210" s="113"/>
      <c r="B210" s="294"/>
      <c r="C210" s="76"/>
      <c r="D210" s="74"/>
      <c r="E210" s="77"/>
      <c r="F210" s="78"/>
      <c r="G210" s="79"/>
      <c r="H210" s="75" t="s">
        <v>6436</v>
      </c>
      <c r="I210" s="76"/>
      <c r="J210" s="74"/>
      <c r="K210" s="241"/>
      <c r="L210" s="74"/>
      <c r="M210" s="76"/>
      <c r="N210" s="73"/>
      <c r="O210" s="504"/>
      <c r="P210" s="505"/>
      <c r="Q210" s="505"/>
      <c r="R210" s="505"/>
      <c r="S210" s="505"/>
      <c r="T210" s="505"/>
      <c r="U210" s="505"/>
      <c r="V210" s="505"/>
      <c r="W210" s="505"/>
      <c r="X210" s="505"/>
      <c r="Y210" s="505"/>
      <c r="Z210" s="505"/>
      <c r="AA210" s="505"/>
      <c r="AB210" s="505"/>
      <c r="AC210" s="505"/>
      <c r="AD210" s="505"/>
      <c r="AE210" s="506"/>
      <c r="AF210" s="15"/>
      <c r="AG210" s="118"/>
      <c r="AH210" s="312"/>
      <c r="AI210" s="313"/>
      <c r="AJ210" s="313"/>
      <c r="AK210" s="313"/>
      <c r="AL210" s="313"/>
      <c r="AM210" s="313"/>
      <c r="AN210" s="314"/>
      <c r="AO210" s="120"/>
      <c r="AP210" s="115" t="s">
        <v>0</v>
      </c>
      <c r="AQ210" s="119"/>
      <c r="AR210" s="312"/>
      <c r="AS210" s="313"/>
      <c r="AT210" s="313"/>
      <c r="AU210" s="313"/>
      <c r="AV210" s="313"/>
      <c r="AW210" s="313"/>
      <c r="AX210" s="314"/>
      <c r="AY210" s="120"/>
      <c r="AZ210" s="115" t="s">
        <v>1</v>
      </c>
      <c r="BA210" s="119"/>
      <c r="BB210" s="312"/>
      <c r="BC210" s="313"/>
      <c r="BD210" s="313"/>
      <c r="BE210" s="313"/>
      <c r="BF210" s="313"/>
      <c r="BG210" s="313"/>
      <c r="BH210" s="314"/>
      <c r="BI210" s="122"/>
      <c r="BJ210" s="115" t="s">
        <v>2</v>
      </c>
      <c r="BK210" s="129"/>
      <c r="BL210" s="130" t="str">
        <f>IF(BM210&lt;&gt;"","●","")</f>
        <v/>
      </c>
      <c r="BM210" s="132" t="str">
        <f>IF(AND(OR(C210="",E210="",F210="",G210="",O210=""),OR(AH210&gt;0,AR210&gt;0,BB210&gt;0)),"「Ｋコード・Ｊコード番号等」、「診療行為名称」に未記入の欄がありますが、「レセプト件数」、「算定日数」、「算定回数」のいずれかが1以上となっています。正しい手術名情報・レセプト件数・算定日数・算定回数をご記入ください。",IF(AND(AND(C210&lt;&gt;"",E210&lt;&gt;"",F210&lt;&gt;"",G210&lt;&gt;""),OR(AH210&gt;0,AR210&gt;0,BB210&gt;0),COUNTIF(K!$A$1:$A$2257,ASC(C210&amp;E210&amp;F210&amp;G210&amp;IF(I210*1=0,"","-"&amp;I210*1)&amp;IF(K210*1=0,"",K210*1)&amp;IF(M210="","",M210)))=0),"「Ｋコード・Ｊコード番号等」が診療報酬点数表あるいは鹿診療報酬点数表に存在しないコードとなっています。正しいＫコード・Ｊコード番号等をご記入ください。なお、加算・輸血料は報告対象外となります。",IF(OR(AND(OR(AH210=0,AH210=""),OR(AR210&gt;0,BB210&gt;0)),AND(OR(AH210&gt;0,BB210&gt;0),OR(AR210=0,AR210="")),AND(OR(AH210&gt;0,AR210&gt;0),OR(BB210=0,BB210=""))),"「レセプト件数」、「算定日数」、「算定回数」のいずれかが「0」か「空白」となっていますが、それ以外が1以上となっています。正しい手術名情報・レセプト件数・算定日数・算定回数をご記入ください。",IF(OR(AH210&gt;AR210,AH210&gt;BB210),"「算定日数」あるいは「算定回数」が「レセプト件数」よりも小さくなっています。算定レセプトにおける算定日数・算定回数をご記入ください。",IF(AR210&gt;BB210,"「算定回数」が「算定日数」よりも小さくなっています。算定日数における算定回数をご記入ください。","")))))</f>
        <v/>
      </c>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72"/>
      <c r="CW210" s="72"/>
      <c r="CX210" s="72"/>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row>
    <row r="211" spans="1:153" ht="3" customHeight="1" thickBot="1">
      <c r="A211" s="113"/>
      <c r="B211" s="16"/>
      <c r="C211" s="17"/>
      <c r="D211" s="17"/>
      <c r="E211" s="17"/>
      <c r="F211" s="18"/>
      <c r="G211" s="17"/>
      <c r="H211" s="298"/>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9"/>
      <c r="AG211" s="299"/>
      <c r="AH211" s="298"/>
      <c r="AI211" s="298"/>
      <c r="AJ211" s="298"/>
      <c r="AK211" s="298"/>
      <c r="AL211" s="298"/>
      <c r="AM211" s="298"/>
      <c r="AN211" s="298"/>
      <c r="AO211" s="121"/>
      <c r="AP211" s="116"/>
      <c r="AQ211" s="299"/>
      <c r="AR211" s="298"/>
      <c r="AS211" s="298"/>
      <c r="AT211" s="298"/>
      <c r="AU211" s="298"/>
      <c r="AV211" s="298"/>
      <c r="AW211" s="298"/>
      <c r="AX211" s="298"/>
      <c r="AY211" s="121"/>
      <c r="AZ211" s="116"/>
      <c r="BA211" s="298"/>
      <c r="BB211" s="298"/>
      <c r="BC211" s="298"/>
      <c r="BD211" s="298"/>
      <c r="BE211" s="298"/>
      <c r="BF211" s="298"/>
      <c r="BG211" s="298"/>
      <c r="BH211" s="298"/>
      <c r="BI211" s="121"/>
      <c r="BJ211" s="116"/>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row>
    <row r="212" spans="1:153" ht="9.75" customHeight="1">
      <c r="A212" s="113"/>
      <c r="B212" s="24"/>
      <c r="C212" s="14" t="s">
        <v>6435</v>
      </c>
      <c r="D212" s="25"/>
      <c r="E212" s="25"/>
      <c r="F212" s="14" t="s">
        <v>143</v>
      </c>
      <c r="G212" s="14"/>
      <c r="H212" s="14"/>
      <c r="I212" s="14" t="s">
        <v>144</v>
      </c>
      <c r="J212" s="14"/>
      <c r="K212" s="14" t="s">
        <v>145</v>
      </c>
      <c r="L212" s="14"/>
      <c r="M212" s="14" t="s">
        <v>197</v>
      </c>
      <c r="N212" s="14"/>
      <c r="O212" s="25"/>
      <c r="P212" s="14" t="s">
        <v>146</v>
      </c>
      <c r="Q212" s="14"/>
      <c r="R212" s="14"/>
      <c r="S212" s="14"/>
      <c r="T212" s="14"/>
      <c r="U212" s="14"/>
      <c r="V212" s="14"/>
      <c r="W212" s="14"/>
      <c r="X212" s="14"/>
      <c r="Y212" s="14"/>
      <c r="Z212" s="14"/>
      <c r="AA212" s="14"/>
      <c r="AB212" s="14"/>
      <c r="AC212" s="14"/>
      <c r="AD212" s="25"/>
      <c r="AE212" s="25"/>
      <c r="AF212" s="26"/>
      <c r="AG212" s="296"/>
      <c r="AH212" s="297"/>
      <c r="AI212" s="297"/>
      <c r="AJ212" s="297"/>
      <c r="AK212" s="297"/>
      <c r="AL212" s="297"/>
      <c r="AM212" s="297"/>
      <c r="AN212" s="297"/>
      <c r="AO212" s="117"/>
      <c r="AP212" s="114"/>
      <c r="AQ212" s="296"/>
      <c r="AR212" s="297"/>
      <c r="AS212" s="297"/>
      <c r="AT212" s="297"/>
      <c r="AU212" s="297"/>
      <c r="AV212" s="297"/>
      <c r="AW212" s="297"/>
      <c r="AX212" s="297"/>
      <c r="AY212" s="117"/>
      <c r="AZ212" s="114"/>
      <c r="BA212" s="297"/>
      <c r="BB212" s="297"/>
      <c r="BC212" s="297"/>
      <c r="BD212" s="297"/>
      <c r="BE212" s="297"/>
      <c r="BF212" s="297"/>
      <c r="BG212" s="297"/>
      <c r="BH212" s="297"/>
      <c r="BI212" s="117"/>
      <c r="BJ212" s="114"/>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row>
    <row r="213" spans="1:153" ht="21.75" customHeight="1">
      <c r="A213" s="113"/>
      <c r="B213" s="294"/>
      <c r="C213" s="76"/>
      <c r="D213" s="74"/>
      <c r="E213" s="77"/>
      <c r="F213" s="78"/>
      <c r="G213" s="79"/>
      <c r="H213" s="75" t="s">
        <v>6436</v>
      </c>
      <c r="I213" s="76"/>
      <c r="J213" s="74"/>
      <c r="K213" s="241"/>
      <c r="L213" s="74"/>
      <c r="M213" s="76"/>
      <c r="N213" s="73"/>
      <c r="O213" s="504"/>
      <c r="P213" s="505"/>
      <c r="Q213" s="505"/>
      <c r="R213" s="505"/>
      <c r="S213" s="505"/>
      <c r="T213" s="505"/>
      <c r="U213" s="505"/>
      <c r="V213" s="505"/>
      <c r="W213" s="505"/>
      <c r="X213" s="505"/>
      <c r="Y213" s="505"/>
      <c r="Z213" s="505"/>
      <c r="AA213" s="505"/>
      <c r="AB213" s="505"/>
      <c r="AC213" s="505"/>
      <c r="AD213" s="505"/>
      <c r="AE213" s="506"/>
      <c r="AF213" s="15"/>
      <c r="AG213" s="118"/>
      <c r="AH213" s="312"/>
      <c r="AI213" s="313"/>
      <c r="AJ213" s="313"/>
      <c r="AK213" s="313"/>
      <c r="AL213" s="313"/>
      <c r="AM213" s="313"/>
      <c r="AN213" s="314"/>
      <c r="AO213" s="120"/>
      <c r="AP213" s="115" t="s">
        <v>0</v>
      </c>
      <c r="AQ213" s="119"/>
      <c r="AR213" s="312"/>
      <c r="AS213" s="313"/>
      <c r="AT213" s="313"/>
      <c r="AU213" s="313"/>
      <c r="AV213" s="313"/>
      <c r="AW213" s="313"/>
      <c r="AX213" s="314"/>
      <c r="AY213" s="120"/>
      <c r="AZ213" s="115" t="s">
        <v>1</v>
      </c>
      <c r="BA213" s="119"/>
      <c r="BB213" s="312"/>
      <c r="BC213" s="313"/>
      <c r="BD213" s="313"/>
      <c r="BE213" s="313"/>
      <c r="BF213" s="313"/>
      <c r="BG213" s="313"/>
      <c r="BH213" s="314"/>
      <c r="BI213" s="122"/>
      <c r="BJ213" s="115" t="s">
        <v>2</v>
      </c>
      <c r="BK213" s="129"/>
      <c r="BL213" s="130" t="str">
        <f>IF(BM213&lt;&gt;"","●","")</f>
        <v/>
      </c>
      <c r="BM213" s="132" t="str">
        <f>IF(AND(OR(C213="",E213="",F213="",G213="",O213=""),OR(AH213&gt;0,AR213&gt;0,BB213&gt;0)),"「Ｋコード・Ｊコード番号等」、「診療行為名称」に未記入の欄がありますが、「レセプト件数」、「算定日数」、「算定回数」のいずれかが1以上となっています。正しい手術名情報・レセプト件数・算定日数・算定回数をご記入ください。",IF(AND(AND(C213&lt;&gt;"",E213&lt;&gt;"",F213&lt;&gt;"",G213&lt;&gt;""),OR(AH213&gt;0,AR213&gt;0,BB213&gt;0),COUNTIF(K!$A$1:$A$2257,ASC(C213&amp;E213&amp;F213&amp;G213&amp;IF(I213*1=0,"","-"&amp;I213*1)&amp;IF(K213*1=0,"",K213*1)&amp;IF(M213="","",M213)))=0),"「Ｋコード・Ｊコード番号等」が診療報酬点数表あるいは鹿診療報酬点数表に存在しないコードとなっています。正しいＫコード・Ｊコード番号等をご記入ください。なお、加算・輸血料は報告対象外となります。",IF(OR(AND(OR(AH213=0,AH213=""),OR(AR213&gt;0,BB213&gt;0)),AND(OR(AH213&gt;0,BB213&gt;0),OR(AR213=0,AR213="")),AND(OR(AH213&gt;0,AR213&gt;0),OR(BB213=0,BB213=""))),"「レセプト件数」、「算定日数」、「算定回数」のいずれかが「0」か「空白」となっていますが、それ以外が1以上となっています。正しい手術名情報・レセプト件数・算定日数・算定回数をご記入ください。",IF(OR(AH213&gt;AR213,AH213&gt;BB213),"「算定日数」あるいは「算定回数」が「レセプト件数」よりも小さくなっています。算定レセプトにおける算定日数・算定回数をご記入ください。",IF(AR213&gt;BB213,"「算定回数」が「算定日数」よりも小さくなっています。算定日数における算定回数をご記入ください。","")))))</f>
        <v/>
      </c>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72"/>
      <c r="CW213" s="72"/>
      <c r="CX213" s="72"/>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row>
    <row r="214" spans="1:153" ht="3" customHeight="1" thickBot="1">
      <c r="A214" s="113"/>
      <c r="B214" s="16"/>
      <c r="C214" s="17"/>
      <c r="D214" s="17"/>
      <c r="E214" s="17"/>
      <c r="F214" s="18"/>
      <c r="G214" s="17"/>
      <c r="H214" s="298"/>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9"/>
      <c r="AG214" s="299"/>
      <c r="AH214" s="298"/>
      <c r="AI214" s="298"/>
      <c r="AJ214" s="298"/>
      <c r="AK214" s="298"/>
      <c r="AL214" s="298"/>
      <c r="AM214" s="298"/>
      <c r="AN214" s="298"/>
      <c r="AO214" s="121"/>
      <c r="AP214" s="116"/>
      <c r="AQ214" s="299"/>
      <c r="AR214" s="298"/>
      <c r="AS214" s="298"/>
      <c r="AT214" s="298"/>
      <c r="AU214" s="298"/>
      <c r="AV214" s="298"/>
      <c r="AW214" s="298"/>
      <c r="AX214" s="298"/>
      <c r="AY214" s="121"/>
      <c r="AZ214" s="116"/>
      <c r="BA214" s="298"/>
      <c r="BB214" s="298"/>
      <c r="BC214" s="298"/>
      <c r="BD214" s="298"/>
      <c r="BE214" s="298"/>
      <c r="BF214" s="298"/>
      <c r="BG214" s="298"/>
      <c r="BH214" s="298"/>
      <c r="BI214" s="121"/>
      <c r="BJ214" s="116"/>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row>
    <row r="215" spans="1:153" ht="9.75" customHeight="1">
      <c r="A215" s="113"/>
      <c r="B215" s="24"/>
      <c r="C215" s="14" t="s">
        <v>6435</v>
      </c>
      <c r="D215" s="25"/>
      <c r="E215" s="25"/>
      <c r="F215" s="14" t="s">
        <v>143</v>
      </c>
      <c r="G215" s="14"/>
      <c r="H215" s="14"/>
      <c r="I215" s="14" t="s">
        <v>144</v>
      </c>
      <c r="J215" s="14"/>
      <c r="K215" s="14" t="s">
        <v>145</v>
      </c>
      <c r="L215" s="14"/>
      <c r="M215" s="14" t="s">
        <v>197</v>
      </c>
      <c r="N215" s="14"/>
      <c r="O215" s="25"/>
      <c r="P215" s="14" t="s">
        <v>146</v>
      </c>
      <c r="Q215" s="14"/>
      <c r="R215" s="14"/>
      <c r="S215" s="14"/>
      <c r="T215" s="14"/>
      <c r="U215" s="14"/>
      <c r="V215" s="14"/>
      <c r="W215" s="14"/>
      <c r="X215" s="14"/>
      <c r="Y215" s="14"/>
      <c r="Z215" s="14"/>
      <c r="AA215" s="14"/>
      <c r="AB215" s="14"/>
      <c r="AC215" s="14"/>
      <c r="AD215" s="25"/>
      <c r="AE215" s="25"/>
      <c r="AF215" s="26"/>
      <c r="AG215" s="296"/>
      <c r="AH215" s="297"/>
      <c r="AI215" s="297"/>
      <c r="AJ215" s="297"/>
      <c r="AK215" s="297"/>
      <c r="AL215" s="297"/>
      <c r="AM215" s="297"/>
      <c r="AN215" s="297"/>
      <c r="AO215" s="117"/>
      <c r="AP215" s="114"/>
      <c r="AQ215" s="296"/>
      <c r="AR215" s="297"/>
      <c r="AS215" s="297"/>
      <c r="AT215" s="297"/>
      <c r="AU215" s="297"/>
      <c r="AV215" s="297"/>
      <c r="AW215" s="297"/>
      <c r="AX215" s="297"/>
      <c r="AY215" s="117"/>
      <c r="AZ215" s="114"/>
      <c r="BA215" s="297"/>
      <c r="BB215" s="297"/>
      <c r="BC215" s="297"/>
      <c r="BD215" s="297"/>
      <c r="BE215" s="297"/>
      <c r="BF215" s="297"/>
      <c r="BG215" s="297"/>
      <c r="BH215" s="297"/>
      <c r="BI215" s="117"/>
      <c r="BJ215" s="114"/>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row>
    <row r="216" spans="1:153" ht="21.75" customHeight="1">
      <c r="A216" s="113"/>
      <c r="B216" s="294"/>
      <c r="C216" s="76"/>
      <c r="D216" s="74"/>
      <c r="E216" s="77"/>
      <c r="F216" s="78"/>
      <c r="G216" s="79"/>
      <c r="H216" s="75" t="s">
        <v>6436</v>
      </c>
      <c r="I216" s="76"/>
      <c r="J216" s="74"/>
      <c r="K216" s="241"/>
      <c r="L216" s="74"/>
      <c r="M216" s="76"/>
      <c r="N216" s="73"/>
      <c r="O216" s="504"/>
      <c r="P216" s="505"/>
      <c r="Q216" s="505"/>
      <c r="R216" s="505"/>
      <c r="S216" s="505"/>
      <c r="T216" s="505"/>
      <c r="U216" s="505"/>
      <c r="V216" s="505"/>
      <c r="W216" s="505"/>
      <c r="X216" s="505"/>
      <c r="Y216" s="505"/>
      <c r="Z216" s="505"/>
      <c r="AA216" s="505"/>
      <c r="AB216" s="505"/>
      <c r="AC216" s="505"/>
      <c r="AD216" s="505"/>
      <c r="AE216" s="506"/>
      <c r="AF216" s="15"/>
      <c r="AG216" s="118"/>
      <c r="AH216" s="312"/>
      <c r="AI216" s="313"/>
      <c r="AJ216" s="313"/>
      <c r="AK216" s="313"/>
      <c r="AL216" s="313"/>
      <c r="AM216" s="313"/>
      <c r="AN216" s="314"/>
      <c r="AO216" s="120"/>
      <c r="AP216" s="115" t="s">
        <v>0</v>
      </c>
      <c r="AQ216" s="119"/>
      <c r="AR216" s="312"/>
      <c r="AS216" s="313"/>
      <c r="AT216" s="313"/>
      <c r="AU216" s="313"/>
      <c r="AV216" s="313"/>
      <c r="AW216" s="313"/>
      <c r="AX216" s="314"/>
      <c r="AY216" s="120"/>
      <c r="AZ216" s="115" t="s">
        <v>1</v>
      </c>
      <c r="BA216" s="119"/>
      <c r="BB216" s="312"/>
      <c r="BC216" s="313"/>
      <c r="BD216" s="313"/>
      <c r="BE216" s="313"/>
      <c r="BF216" s="313"/>
      <c r="BG216" s="313"/>
      <c r="BH216" s="314"/>
      <c r="BI216" s="122"/>
      <c r="BJ216" s="115" t="s">
        <v>2</v>
      </c>
      <c r="BK216" s="129"/>
      <c r="BL216" s="130" t="str">
        <f>IF(BM216&lt;&gt;"","●","")</f>
        <v/>
      </c>
      <c r="BM216" s="132" t="str">
        <f>IF(AND(OR(C216="",E216="",F216="",G216="",O216=""),OR(AH216&gt;0,AR216&gt;0,BB216&gt;0)),"「Ｋコード・Ｊコード番号等」、「診療行為名称」に未記入の欄がありますが、「レセプト件数」、「算定日数」、「算定回数」のいずれかが1以上となっています。正しい手術名情報・レセプト件数・算定日数・算定回数をご記入ください。",IF(AND(AND(C216&lt;&gt;"",E216&lt;&gt;"",F216&lt;&gt;"",G216&lt;&gt;""),OR(AH216&gt;0,AR216&gt;0,BB216&gt;0),COUNTIF(K!$A$1:$A$2257,ASC(C216&amp;E216&amp;F216&amp;G216&amp;IF(I216*1=0,"","-"&amp;I216*1)&amp;IF(K216*1=0,"",K216*1)&amp;IF(M216="","",M216)))=0),"「Ｋコード・Ｊコード番号等」が診療報酬点数表あるいは鹿診療報酬点数表に存在しないコードとなっています。正しいＫコード・Ｊコード番号等をご記入ください。なお、加算・輸血料は報告対象外となります。",IF(OR(AND(OR(AH216=0,AH216=""),OR(AR216&gt;0,BB216&gt;0)),AND(OR(AH216&gt;0,BB216&gt;0),OR(AR216=0,AR216="")),AND(OR(AH216&gt;0,AR216&gt;0),OR(BB216=0,BB216=""))),"「レセプト件数」、「算定日数」、「算定回数」のいずれかが「0」か「空白」となっていますが、それ以外が1以上となっています。正しい手術名情報・レセプト件数・算定日数・算定回数をご記入ください。",IF(OR(AH216&gt;AR216,AH216&gt;BB216),"「算定日数」あるいは「算定回数」が「レセプト件数」よりも小さくなっています。算定レセプトにおける算定日数・算定回数をご記入ください。",IF(AR216&gt;BB216,"「算定回数」が「算定日数」よりも小さくなっています。算定日数における算定回数をご記入ください。","")))))</f>
        <v/>
      </c>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72"/>
      <c r="CW216" s="72"/>
      <c r="CX216" s="72"/>
      <c r="CY216" s="129"/>
      <c r="CZ216" s="129"/>
      <c r="DA216" s="129"/>
      <c r="DB216" s="129"/>
      <c r="DC216" s="129"/>
      <c r="DD216" s="129"/>
      <c r="DE216" s="129"/>
      <c r="DF216" s="129"/>
      <c r="DG216" s="129"/>
      <c r="DH216" s="129"/>
      <c r="DI216" s="129"/>
      <c r="DJ216" s="129"/>
      <c r="DK216" s="129"/>
      <c r="DL216" s="129"/>
      <c r="DM216" s="129"/>
      <c r="DN216" s="129"/>
      <c r="DO216" s="129"/>
      <c r="DP216" s="129"/>
      <c r="DQ216" s="129"/>
      <c r="DR216" s="129"/>
      <c r="DS216" s="129"/>
      <c r="DT216" s="129"/>
      <c r="DU216" s="129"/>
      <c r="DV216" s="129"/>
      <c r="DW216" s="129"/>
      <c r="DX216" s="129"/>
      <c r="DY216" s="129"/>
      <c r="DZ216" s="129"/>
      <c r="EA216" s="129"/>
      <c r="EB216" s="129"/>
      <c r="EC216" s="129"/>
      <c r="ED216" s="129"/>
      <c r="EE216" s="129"/>
      <c r="EF216" s="129"/>
      <c r="EG216" s="129"/>
      <c r="EH216" s="129"/>
      <c r="EI216" s="129"/>
      <c r="EJ216" s="129"/>
      <c r="EK216" s="129"/>
      <c r="EL216" s="129"/>
      <c r="EM216" s="129"/>
      <c r="EN216" s="129"/>
      <c r="EO216" s="129"/>
      <c r="EP216" s="129"/>
      <c r="EQ216" s="129"/>
      <c r="ER216" s="129"/>
      <c r="ES216" s="129"/>
      <c r="ET216" s="129"/>
      <c r="EU216" s="129"/>
      <c r="EV216" s="129"/>
      <c r="EW216" s="129"/>
    </row>
    <row r="217" spans="1:153" ht="3" customHeight="1" thickBot="1">
      <c r="A217" s="113"/>
      <c r="B217" s="16"/>
      <c r="C217" s="17"/>
      <c r="D217" s="17"/>
      <c r="E217" s="17"/>
      <c r="F217" s="18"/>
      <c r="G217" s="17"/>
      <c r="H217" s="298"/>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9"/>
      <c r="AG217" s="299"/>
      <c r="AH217" s="298"/>
      <c r="AI217" s="298"/>
      <c r="AJ217" s="298"/>
      <c r="AK217" s="298"/>
      <c r="AL217" s="298"/>
      <c r="AM217" s="298"/>
      <c r="AN217" s="298"/>
      <c r="AO217" s="121"/>
      <c r="AP217" s="116"/>
      <c r="AQ217" s="299"/>
      <c r="AR217" s="298"/>
      <c r="AS217" s="298"/>
      <c r="AT217" s="298"/>
      <c r="AU217" s="298"/>
      <c r="AV217" s="298"/>
      <c r="AW217" s="298"/>
      <c r="AX217" s="298"/>
      <c r="AY217" s="121"/>
      <c r="AZ217" s="116"/>
      <c r="BA217" s="298"/>
      <c r="BB217" s="298"/>
      <c r="BC217" s="298"/>
      <c r="BD217" s="298"/>
      <c r="BE217" s="298"/>
      <c r="BF217" s="298"/>
      <c r="BG217" s="298"/>
      <c r="BH217" s="298"/>
      <c r="BI217" s="121"/>
      <c r="BJ217" s="116"/>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row>
    <row r="218" spans="1:153" ht="9.75" customHeight="1">
      <c r="A218" s="113"/>
      <c r="B218" s="24"/>
      <c r="C218" s="14" t="s">
        <v>6435</v>
      </c>
      <c r="D218" s="25"/>
      <c r="E218" s="25"/>
      <c r="F218" s="14" t="s">
        <v>143</v>
      </c>
      <c r="G218" s="14"/>
      <c r="H218" s="14"/>
      <c r="I218" s="14" t="s">
        <v>144</v>
      </c>
      <c r="J218" s="14"/>
      <c r="K218" s="14" t="s">
        <v>145</v>
      </c>
      <c r="L218" s="14"/>
      <c r="M218" s="14" t="s">
        <v>197</v>
      </c>
      <c r="N218" s="14"/>
      <c r="O218" s="25"/>
      <c r="P218" s="14" t="s">
        <v>146</v>
      </c>
      <c r="Q218" s="14"/>
      <c r="R218" s="14"/>
      <c r="S218" s="14"/>
      <c r="T218" s="14"/>
      <c r="U218" s="14"/>
      <c r="V218" s="14"/>
      <c r="W218" s="14"/>
      <c r="X218" s="14"/>
      <c r="Y218" s="14"/>
      <c r="Z218" s="14"/>
      <c r="AA218" s="14"/>
      <c r="AB218" s="14"/>
      <c r="AC218" s="14"/>
      <c r="AD218" s="25"/>
      <c r="AE218" s="25"/>
      <c r="AF218" s="26"/>
      <c r="AG218" s="296"/>
      <c r="AH218" s="297"/>
      <c r="AI218" s="297"/>
      <c r="AJ218" s="297"/>
      <c r="AK218" s="297"/>
      <c r="AL218" s="297"/>
      <c r="AM218" s="297"/>
      <c r="AN218" s="297"/>
      <c r="AO218" s="117"/>
      <c r="AP218" s="114"/>
      <c r="AQ218" s="296"/>
      <c r="AR218" s="297"/>
      <c r="AS218" s="297"/>
      <c r="AT218" s="297"/>
      <c r="AU218" s="297"/>
      <c r="AV218" s="297"/>
      <c r="AW218" s="297"/>
      <c r="AX218" s="297"/>
      <c r="AY218" s="117"/>
      <c r="AZ218" s="114"/>
      <c r="BA218" s="297"/>
      <c r="BB218" s="297"/>
      <c r="BC218" s="297"/>
      <c r="BD218" s="297"/>
      <c r="BE218" s="297"/>
      <c r="BF218" s="297"/>
      <c r="BG218" s="297"/>
      <c r="BH218" s="297"/>
      <c r="BI218" s="117"/>
      <c r="BJ218" s="114"/>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9"/>
      <c r="DE218" s="129"/>
      <c r="DF218" s="129"/>
      <c r="DG218" s="129"/>
      <c r="DH218" s="129"/>
      <c r="DI218" s="129"/>
      <c r="DJ218" s="129"/>
      <c r="DK218" s="129"/>
      <c r="DL218" s="129"/>
      <c r="DM218" s="129"/>
      <c r="DN218" s="129"/>
      <c r="DO218" s="129"/>
      <c r="DP218" s="129"/>
      <c r="DQ218" s="129"/>
      <c r="DR218" s="129"/>
      <c r="DS218" s="129"/>
      <c r="DT218" s="129"/>
      <c r="DU218" s="129"/>
      <c r="DV218" s="129"/>
      <c r="DW218" s="129"/>
      <c r="DX218" s="129"/>
      <c r="DY218" s="129"/>
      <c r="DZ218" s="129"/>
      <c r="EA218" s="129"/>
      <c r="EB218" s="129"/>
      <c r="EC218" s="129"/>
      <c r="ED218" s="129"/>
      <c r="EE218" s="129"/>
      <c r="EF218" s="129"/>
      <c r="EG218" s="129"/>
      <c r="EH218" s="129"/>
      <c r="EI218" s="129"/>
      <c r="EJ218" s="129"/>
      <c r="EK218" s="129"/>
      <c r="EL218" s="129"/>
      <c r="EM218" s="129"/>
      <c r="EN218" s="129"/>
      <c r="EO218" s="129"/>
      <c r="EP218" s="129"/>
      <c r="EQ218" s="129"/>
      <c r="ER218" s="129"/>
      <c r="ES218" s="129"/>
      <c r="ET218" s="129"/>
      <c r="EU218" s="129"/>
      <c r="EV218" s="129"/>
      <c r="EW218" s="129"/>
    </row>
    <row r="219" spans="1:153" ht="21.75" customHeight="1">
      <c r="A219" s="113"/>
      <c r="B219" s="294"/>
      <c r="C219" s="76"/>
      <c r="D219" s="74"/>
      <c r="E219" s="77"/>
      <c r="F219" s="78"/>
      <c r="G219" s="79"/>
      <c r="H219" s="75" t="s">
        <v>6436</v>
      </c>
      <c r="I219" s="76"/>
      <c r="J219" s="74"/>
      <c r="K219" s="241"/>
      <c r="L219" s="74"/>
      <c r="M219" s="76"/>
      <c r="N219" s="73"/>
      <c r="O219" s="504"/>
      <c r="P219" s="505"/>
      <c r="Q219" s="505"/>
      <c r="R219" s="505"/>
      <c r="S219" s="505"/>
      <c r="T219" s="505"/>
      <c r="U219" s="505"/>
      <c r="V219" s="505"/>
      <c r="W219" s="505"/>
      <c r="X219" s="505"/>
      <c r="Y219" s="505"/>
      <c r="Z219" s="505"/>
      <c r="AA219" s="505"/>
      <c r="AB219" s="505"/>
      <c r="AC219" s="505"/>
      <c r="AD219" s="505"/>
      <c r="AE219" s="506"/>
      <c r="AF219" s="15"/>
      <c r="AG219" s="118"/>
      <c r="AH219" s="312"/>
      <c r="AI219" s="313"/>
      <c r="AJ219" s="313"/>
      <c r="AK219" s="313"/>
      <c r="AL219" s="313"/>
      <c r="AM219" s="313"/>
      <c r="AN219" s="314"/>
      <c r="AO219" s="120"/>
      <c r="AP219" s="115" t="s">
        <v>0</v>
      </c>
      <c r="AQ219" s="119"/>
      <c r="AR219" s="312"/>
      <c r="AS219" s="313"/>
      <c r="AT219" s="313"/>
      <c r="AU219" s="313"/>
      <c r="AV219" s="313"/>
      <c r="AW219" s="313"/>
      <c r="AX219" s="314"/>
      <c r="AY219" s="120"/>
      <c r="AZ219" s="115" t="s">
        <v>1</v>
      </c>
      <c r="BA219" s="119"/>
      <c r="BB219" s="312"/>
      <c r="BC219" s="313"/>
      <c r="BD219" s="313"/>
      <c r="BE219" s="313"/>
      <c r="BF219" s="313"/>
      <c r="BG219" s="313"/>
      <c r="BH219" s="314"/>
      <c r="BI219" s="122"/>
      <c r="BJ219" s="115" t="s">
        <v>2</v>
      </c>
      <c r="BK219" s="129"/>
      <c r="BL219" s="130" t="str">
        <f>IF(BM219&lt;&gt;"","●","")</f>
        <v/>
      </c>
      <c r="BM219" s="132" t="str">
        <f>IF(AND(OR(C219="",E219="",F219="",G219="",O219=""),OR(AH219&gt;0,AR219&gt;0,BB219&gt;0)),"「Ｋコード・Ｊコード番号等」、「診療行為名称」に未記入の欄がありますが、「レセプト件数」、「算定日数」、「算定回数」のいずれかが1以上となっています。正しい手術名情報・レセプト件数・算定日数・算定回数をご記入ください。",IF(AND(AND(C219&lt;&gt;"",E219&lt;&gt;"",F219&lt;&gt;"",G219&lt;&gt;""),OR(AH219&gt;0,AR219&gt;0,BB219&gt;0),COUNTIF(K!$A$1:$A$2257,ASC(C219&amp;E219&amp;F219&amp;G219&amp;IF(I219*1=0,"","-"&amp;I219*1)&amp;IF(K219*1=0,"",K219*1)&amp;IF(M219="","",M219)))=0),"「Ｋコード・Ｊコード番号等」が診療報酬点数表あるいは鹿診療報酬点数表に存在しないコードとなっています。正しいＫコード・Ｊコード番号等をご記入ください。なお、加算・輸血料は報告対象外となります。",IF(OR(AND(OR(AH219=0,AH219=""),OR(AR219&gt;0,BB219&gt;0)),AND(OR(AH219&gt;0,BB219&gt;0),OR(AR219=0,AR219="")),AND(OR(AH219&gt;0,AR219&gt;0),OR(BB219=0,BB219=""))),"「レセプト件数」、「算定日数」、「算定回数」のいずれかが「0」か「空白」となっていますが、それ以外が1以上となっています。正しい手術名情報・レセプト件数・算定日数・算定回数をご記入ください。",IF(OR(AH219&gt;AR219,AH219&gt;BB219),"「算定日数」あるいは「算定回数」が「レセプト件数」よりも小さくなっています。算定レセプトにおける算定日数・算定回数をご記入ください。",IF(AR219&gt;BB219,"「算定回数」が「算定日数」よりも小さくなっています。算定日数における算定回数をご記入ください。","")))))</f>
        <v/>
      </c>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72"/>
      <c r="CW219" s="72"/>
      <c r="CX219" s="72"/>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row>
    <row r="220" spans="1:153" ht="3" customHeight="1" thickBot="1">
      <c r="A220" s="113"/>
      <c r="B220" s="16"/>
      <c r="C220" s="17"/>
      <c r="D220" s="17"/>
      <c r="E220" s="17"/>
      <c r="F220" s="18"/>
      <c r="G220" s="17"/>
      <c r="H220" s="298"/>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9"/>
      <c r="AG220" s="299"/>
      <c r="AH220" s="298"/>
      <c r="AI220" s="298"/>
      <c r="AJ220" s="298"/>
      <c r="AK220" s="298"/>
      <c r="AL220" s="298"/>
      <c r="AM220" s="298"/>
      <c r="AN220" s="298"/>
      <c r="AO220" s="121"/>
      <c r="AP220" s="116"/>
      <c r="AQ220" s="299"/>
      <c r="AR220" s="298"/>
      <c r="AS220" s="298"/>
      <c r="AT220" s="298"/>
      <c r="AU220" s="298"/>
      <c r="AV220" s="298"/>
      <c r="AW220" s="298"/>
      <c r="AX220" s="298"/>
      <c r="AY220" s="121"/>
      <c r="AZ220" s="116"/>
      <c r="BA220" s="298"/>
      <c r="BB220" s="298"/>
      <c r="BC220" s="298"/>
      <c r="BD220" s="298"/>
      <c r="BE220" s="298"/>
      <c r="BF220" s="298"/>
      <c r="BG220" s="298"/>
      <c r="BH220" s="298"/>
      <c r="BI220" s="121"/>
      <c r="BJ220" s="116"/>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row>
    <row r="221" spans="1:153" ht="9.75" customHeight="1">
      <c r="A221" s="113"/>
      <c r="B221" s="24"/>
      <c r="C221" s="14" t="s">
        <v>6435</v>
      </c>
      <c r="D221" s="25"/>
      <c r="E221" s="25"/>
      <c r="F221" s="14" t="s">
        <v>143</v>
      </c>
      <c r="G221" s="14"/>
      <c r="H221" s="14"/>
      <c r="I221" s="14" t="s">
        <v>144</v>
      </c>
      <c r="J221" s="14"/>
      <c r="K221" s="14" t="s">
        <v>145</v>
      </c>
      <c r="L221" s="14"/>
      <c r="M221" s="14" t="s">
        <v>197</v>
      </c>
      <c r="N221" s="14"/>
      <c r="O221" s="25"/>
      <c r="P221" s="14" t="s">
        <v>146</v>
      </c>
      <c r="Q221" s="14"/>
      <c r="R221" s="14"/>
      <c r="S221" s="14"/>
      <c r="T221" s="14"/>
      <c r="U221" s="14"/>
      <c r="V221" s="14"/>
      <c r="W221" s="14"/>
      <c r="X221" s="14"/>
      <c r="Y221" s="14"/>
      <c r="Z221" s="14"/>
      <c r="AA221" s="14"/>
      <c r="AB221" s="14"/>
      <c r="AC221" s="14"/>
      <c r="AD221" s="25"/>
      <c r="AE221" s="25"/>
      <c r="AF221" s="26"/>
      <c r="AG221" s="296"/>
      <c r="AH221" s="297"/>
      <c r="AI221" s="297"/>
      <c r="AJ221" s="297"/>
      <c r="AK221" s="297"/>
      <c r="AL221" s="297"/>
      <c r="AM221" s="297"/>
      <c r="AN221" s="297"/>
      <c r="AO221" s="117"/>
      <c r="AP221" s="114"/>
      <c r="AQ221" s="296"/>
      <c r="AR221" s="297"/>
      <c r="AS221" s="297"/>
      <c r="AT221" s="297"/>
      <c r="AU221" s="297"/>
      <c r="AV221" s="297"/>
      <c r="AW221" s="297"/>
      <c r="AX221" s="297"/>
      <c r="AY221" s="117"/>
      <c r="AZ221" s="114"/>
      <c r="BA221" s="297"/>
      <c r="BB221" s="297"/>
      <c r="BC221" s="297"/>
      <c r="BD221" s="297"/>
      <c r="BE221" s="297"/>
      <c r="BF221" s="297"/>
      <c r="BG221" s="297"/>
      <c r="BH221" s="297"/>
      <c r="BI221" s="117"/>
      <c r="BJ221" s="114"/>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row>
    <row r="222" spans="1:153" ht="21.75" customHeight="1">
      <c r="A222" s="113"/>
      <c r="B222" s="294"/>
      <c r="C222" s="76"/>
      <c r="D222" s="74"/>
      <c r="E222" s="77"/>
      <c r="F222" s="78"/>
      <c r="G222" s="79"/>
      <c r="H222" s="75" t="s">
        <v>6436</v>
      </c>
      <c r="I222" s="76"/>
      <c r="J222" s="74"/>
      <c r="K222" s="241"/>
      <c r="L222" s="74"/>
      <c r="M222" s="76"/>
      <c r="N222" s="73"/>
      <c r="O222" s="504"/>
      <c r="P222" s="505"/>
      <c r="Q222" s="505"/>
      <c r="R222" s="505"/>
      <c r="S222" s="505"/>
      <c r="T222" s="505"/>
      <c r="U222" s="505"/>
      <c r="V222" s="505"/>
      <c r="W222" s="505"/>
      <c r="X222" s="505"/>
      <c r="Y222" s="505"/>
      <c r="Z222" s="505"/>
      <c r="AA222" s="505"/>
      <c r="AB222" s="505"/>
      <c r="AC222" s="505"/>
      <c r="AD222" s="505"/>
      <c r="AE222" s="506"/>
      <c r="AF222" s="15"/>
      <c r="AG222" s="118"/>
      <c r="AH222" s="312"/>
      <c r="AI222" s="313"/>
      <c r="AJ222" s="313"/>
      <c r="AK222" s="313"/>
      <c r="AL222" s="313"/>
      <c r="AM222" s="313"/>
      <c r="AN222" s="314"/>
      <c r="AO222" s="120"/>
      <c r="AP222" s="115" t="s">
        <v>0</v>
      </c>
      <c r="AQ222" s="119"/>
      <c r="AR222" s="312"/>
      <c r="AS222" s="313"/>
      <c r="AT222" s="313"/>
      <c r="AU222" s="313"/>
      <c r="AV222" s="313"/>
      <c r="AW222" s="313"/>
      <c r="AX222" s="314"/>
      <c r="AY222" s="120"/>
      <c r="AZ222" s="115" t="s">
        <v>1</v>
      </c>
      <c r="BA222" s="119"/>
      <c r="BB222" s="312"/>
      <c r="BC222" s="313"/>
      <c r="BD222" s="313"/>
      <c r="BE222" s="313"/>
      <c r="BF222" s="313"/>
      <c r="BG222" s="313"/>
      <c r="BH222" s="314"/>
      <c r="BI222" s="122"/>
      <c r="BJ222" s="115" t="s">
        <v>2</v>
      </c>
      <c r="BK222" s="129"/>
      <c r="BL222" s="130" t="str">
        <f>IF(BM222&lt;&gt;"","●","")</f>
        <v/>
      </c>
      <c r="BM222" s="132" t="str">
        <f>IF(AND(OR(C222="",E222="",F222="",G222="",O222=""),OR(AH222&gt;0,AR222&gt;0,BB222&gt;0)),"「Ｋコード・Ｊコード番号等」、「診療行為名称」に未記入の欄がありますが、「レセプト件数」、「算定日数」、「算定回数」のいずれかが1以上となっています。正しい手術名情報・レセプト件数・算定日数・算定回数をご記入ください。",IF(AND(AND(C222&lt;&gt;"",E222&lt;&gt;"",F222&lt;&gt;"",G222&lt;&gt;""),OR(AH222&gt;0,AR222&gt;0,BB222&gt;0),COUNTIF(K!$A$1:$A$2257,ASC(C222&amp;E222&amp;F222&amp;G222&amp;IF(I222*1=0,"","-"&amp;I222*1)&amp;IF(K222*1=0,"",K222*1)&amp;IF(M222="","",M222)))=0),"「Ｋコード・Ｊコード番号等」が診療報酬点数表あるいは鹿診療報酬点数表に存在しないコードとなっています。正しいＫコード・Ｊコード番号等をご記入ください。なお、加算・輸血料は報告対象外となります。",IF(OR(AND(OR(AH222=0,AH222=""),OR(AR222&gt;0,BB222&gt;0)),AND(OR(AH222&gt;0,BB222&gt;0),OR(AR222=0,AR222="")),AND(OR(AH222&gt;0,AR222&gt;0),OR(BB222=0,BB222=""))),"「レセプト件数」、「算定日数」、「算定回数」のいずれかが「0」か「空白」となっていますが、それ以外が1以上となっています。正しい手術名情報・レセプト件数・算定日数・算定回数をご記入ください。",IF(OR(AH222&gt;AR222,AH222&gt;BB222),"「算定日数」あるいは「算定回数」が「レセプト件数」よりも小さくなっています。算定レセプトにおける算定日数・算定回数をご記入ください。",IF(AR222&gt;BB222,"「算定回数」が「算定日数」よりも小さくなっています。算定日数における算定回数をご記入ください。","")))))</f>
        <v/>
      </c>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72"/>
      <c r="CW222" s="72"/>
      <c r="CX222" s="72"/>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row>
    <row r="223" spans="1:153" ht="3" customHeight="1" thickBot="1">
      <c r="A223" s="113"/>
      <c r="B223" s="16"/>
      <c r="C223" s="17"/>
      <c r="D223" s="17"/>
      <c r="E223" s="17"/>
      <c r="F223" s="18"/>
      <c r="G223" s="17"/>
      <c r="H223" s="298"/>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9"/>
      <c r="AG223" s="299"/>
      <c r="AH223" s="298"/>
      <c r="AI223" s="298"/>
      <c r="AJ223" s="298"/>
      <c r="AK223" s="298"/>
      <c r="AL223" s="298"/>
      <c r="AM223" s="298"/>
      <c r="AN223" s="298"/>
      <c r="AO223" s="121"/>
      <c r="AP223" s="116"/>
      <c r="AQ223" s="299"/>
      <c r="AR223" s="298"/>
      <c r="AS223" s="298"/>
      <c r="AT223" s="298"/>
      <c r="AU223" s="298"/>
      <c r="AV223" s="298"/>
      <c r="AW223" s="298"/>
      <c r="AX223" s="298"/>
      <c r="AY223" s="121"/>
      <c r="AZ223" s="116"/>
      <c r="BA223" s="298"/>
      <c r="BB223" s="298"/>
      <c r="BC223" s="298"/>
      <c r="BD223" s="298"/>
      <c r="BE223" s="298"/>
      <c r="BF223" s="298"/>
      <c r="BG223" s="298"/>
      <c r="BH223" s="298"/>
      <c r="BI223" s="121"/>
      <c r="BJ223" s="116"/>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row>
    <row r="224" spans="1:153" ht="9.75" customHeight="1">
      <c r="A224" s="113"/>
      <c r="B224" s="24"/>
      <c r="C224" s="14" t="s">
        <v>6435</v>
      </c>
      <c r="D224" s="25"/>
      <c r="E224" s="25"/>
      <c r="F224" s="14" t="s">
        <v>143</v>
      </c>
      <c r="G224" s="14"/>
      <c r="H224" s="14"/>
      <c r="I224" s="14" t="s">
        <v>144</v>
      </c>
      <c r="J224" s="14"/>
      <c r="K224" s="14" t="s">
        <v>145</v>
      </c>
      <c r="L224" s="14"/>
      <c r="M224" s="14" t="s">
        <v>197</v>
      </c>
      <c r="N224" s="14"/>
      <c r="O224" s="25"/>
      <c r="P224" s="14" t="s">
        <v>146</v>
      </c>
      <c r="Q224" s="14"/>
      <c r="R224" s="14"/>
      <c r="S224" s="14"/>
      <c r="T224" s="14"/>
      <c r="U224" s="14"/>
      <c r="V224" s="14"/>
      <c r="W224" s="14"/>
      <c r="X224" s="14"/>
      <c r="Y224" s="14"/>
      <c r="Z224" s="14"/>
      <c r="AA224" s="14"/>
      <c r="AB224" s="14"/>
      <c r="AC224" s="14"/>
      <c r="AD224" s="25"/>
      <c r="AE224" s="25"/>
      <c r="AF224" s="26"/>
      <c r="AG224" s="296"/>
      <c r="AH224" s="297"/>
      <c r="AI224" s="297"/>
      <c r="AJ224" s="297"/>
      <c r="AK224" s="297"/>
      <c r="AL224" s="297"/>
      <c r="AM224" s="297"/>
      <c r="AN224" s="297"/>
      <c r="AO224" s="117"/>
      <c r="AP224" s="114"/>
      <c r="AQ224" s="296"/>
      <c r="AR224" s="297"/>
      <c r="AS224" s="297"/>
      <c r="AT224" s="297"/>
      <c r="AU224" s="297"/>
      <c r="AV224" s="297"/>
      <c r="AW224" s="297"/>
      <c r="AX224" s="297"/>
      <c r="AY224" s="117"/>
      <c r="AZ224" s="114"/>
      <c r="BA224" s="297"/>
      <c r="BB224" s="297"/>
      <c r="BC224" s="297"/>
      <c r="BD224" s="297"/>
      <c r="BE224" s="297"/>
      <c r="BF224" s="297"/>
      <c r="BG224" s="297"/>
      <c r="BH224" s="297"/>
      <c r="BI224" s="117"/>
      <c r="BJ224" s="114"/>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row>
    <row r="225" spans="1:153" ht="21.75" customHeight="1">
      <c r="A225" s="113"/>
      <c r="B225" s="294"/>
      <c r="C225" s="76"/>
      <c r="D225" s="74"/>
      <c r="E225" s="77"/>
      <c r="F225" s="78"/>
      <c r="G225" s="79"/>
      <c r="H225" s="75" t="s">
        <v>6436</v>
      </c>
      <c r="I225" s="76"/>
      <c r="J225" s="74"/>
      <c r="K225" s="241"/>
      <c r="L225" s="74"/>
      <c r="M225" s="76"/>
      <c r="N225" s="73"/>
      <c r="O225" s="504"/>
      <c r="P225" s="505"/>
      <c r="Q225" s="505"/>
      <c r="R225" s="505"/>
      <c r="S225" s="505"/>
      <c r="T225" s="505"/>
      <c r="U225" s="505"/>
      <c r="V225" s="505"/>
      <c r="W225" s="505"/>
      <c r="X225" s="505"/>
      <c r="Y225" s="505"/>
      <c r="Z225" s="505"/>
      <c r="AA225" s="505"/>
      <c r="AB225" s="505"/>
      <c r="AC225" s="505"/>
      <c r="AD225" s="505"/>
      <c r="AE225" s="506"/>
      <c r="AF225" s="15"/>
      <c r="AG225" s="118"/>
      <c r="AH225" s="312"/>
      <c r="AI225" s="313"/>
      <c r="AJ225" s="313"/>
      <c r="AK225" s="313"/>
      <c r="AL225" s="313"/>
      <c r="AM225" s="313"/>
      <c r="AN225" s="314"/>
      <c r="AO225" s="120"/>
      <c r="AP225" s="115" t="s">
        <v>0</v>
      </c>
      <c r="AQ225" s="119"/>
      <c r="AR225" s="312"/>
      <c r="AS225" s="313"/>
      <c r="AT225" s="313"/>
      <c r="AU225" s="313"/>
      <c r="AV225" s="313"/>
      <c r="AW225" s="313"/>
      <c r="AX225" s="314"/>
      <c r="AY225" s="120"/>
      <c r="AZ225" s="115" t="s">
        <v>1</v>
      </c>
      <c r="BA225" s="119"/>
      <c r="BB225" s="312"/>
      <c r="BC225" s="313"/>
      <c r="BD225" s="313"/>
      <c r="BE225" s="313"/>
      <c r="BF225" s="313"/>
      <c r="BG225" s="313"/>
      <c r="BH225" s="314"/>
      <c r="BI225" s="122"/>
      <c r="BJ225" s="115" t="s">
        <v>2</v>
      </c>
      <c r="BK225" s="129"/>
      <c r="BL225" s="130" t="str">
        <f>IF(BM225&lt;&gt;"","●","")</f>
        <v/>
      </c>
      <c r="BM225" s="132" t="str">
        <f>IF(AND(OR(C225="",E225="",F225="",G225="",O225=""),OR(AH225&gt;0,AR225&gt;0,BB225&gt;0)),"「Ｋコード・Ｊコード番号等」、「診療行為名称」に未記入の欄がありますが、「レセプト件数」、「算定日数」、「算定回数」のいずれかが1以上となっています。正しい手術名情報・レセプト件数・算定日数・算定回数をご記入ください。",IF(AND(AND(C225&lt;&gt;"",E225&lt;&gt;"",F225&lt;&gt;"",G225&lt;&gt;""),OR(AH225&gt;0,AR225&gt;0,BB225&gt;0),COUNTIF(K!$A$1:$A$2257,ASC(C225&amp;E225&amp;F225&amp;G225&amp;IF(I225*1=0,"","-"&amp;I225*1)&amp;IF(K225*1=0,"",K225*1)&amp;IF(M225="","",M225)))=0),"「Ｋコード・Ｊコード番号等」が診療報酬点数表あるいは鹿診療報酬点数表に存在しないコードとなっています。正しいＫコード・Ｊコード番号等をご記入ください。なお、加算・輸血料は報告対象外となります。",IF(OR(AND(OR(AH225=0,AH225=""),OR(AR225&gt;0,BB225&gt;0)),AND(OR(AH225&gt;0,BB225&gt;0),OR(AR225=0,AR225="")),AND(OR(AH225&gt;0,AR225&gt;0),OR(BB225=0,BB225=""))),"「レセプト件数」、「算定日数」、「算定回数」のいずれかが「0」か「空白」となっていますが、それ以外が1以上となっています。正しい手術名情報・レセプト件数・算定日数・算定回数をご記入ください。",IF(OR(AH225&gt;AR225,AH225&gt;BB225),"「算定日数」あるいは「算定回数」が「レセプト件数」よりも小さくなっています。算定レセプトにおける算定日数・算定回数をご記入ください。",IF(AR225&gt;BB225,"「算定回数」が「算定日数」よりも小さくなっています。算定日数における算定回数をご記入ください。","")))))</f>
        <v/>
      </c>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72"/>
      <c r="CW225" s="72"/>
      <c r="CX225" s="72"/>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row>
    <row r="226" spans="1:153" ht="3" customHeight="1" thickBot="1">
      <c r="A226" s="113"/>
      <c r="B226" s="16"/>
      <c r="C226" s="17"/>
      <c r="D226" s="17"/>
      <c r="E226" s="17"/>
      <c r="F226" s="18"/>
      <c r="G226" s="17"/>
      <c r="H226" s="298"/>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9"/>
      <c r="AG226" s="299"/>
      <c r="AH226" s="298"/>
      <c r="AI226" s="298"/>
      <c r="AJ226" s="298"/>
      <c r="AK226" s="298"/>
      <c r="AL226" s="298"/>
      <c r="AM226" s="298"/>
      <c r="AN226" s="298"/>
      <c r="AO226" s="121"/>
      <c r="AP226" s="116"/>
      <c r="AQ226" s="299"/>
      <c r="AR226" s="298"/>
      <c r="AS226" s="298"/>
      <c r="AT226" s="298"/>
      <c r="AU226" s="298"/>
      <c r="AV226" s="298"/>
      <c r="AW226" s="298"/>
      <c r="AX226" s="298"/>
      <c r="AY226" s="121"/>
      <c r="AZ226" s="116"/>
      <c r="BA226" s="298"/>
      <c r="BB226" s="298"/>
      <c r="BC226" s="298"/>
      <c r="BD226" s="298"/>
      <c r="BE226" s="298"/>
      <c r="BF226" s="298"/>
      <c r="BG226" s="298"/>
      <c r="BH226" s="298"/>
      <c r="BI226" s="121"/>
      <c r="BJ226" s="116"/>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row>
    <row r="227" spans="1:153" ht="9.75" customHeight="1">
      <c r="A227" s="113"/>
      <c r="B227" s="24"/>
      <c r="C227" s="14" t="s">
        <v>6435</v>
      </c>
      <c r="D227" s="25"/>
      <c r="E227" s="25"/>
      <c r="F227" s="14" t="s">
        <v>143</v>
      </c>
      <c r="G227" s="14"/>
      <c r="H227" s="14"/>
      <c r="I227" s="14" t="s">
        <v>144</v>
      </c>
      <c r="J227" s="14"/>
      <c r="K227" s="14" t="s">
        <v>145</v>
      </c>
      <c r="L227" s="14"/>
      <c r="M227" s="14" t="s">
        <v>197</v>
      </c>
      <c r="N227" s="14"/>
      <c r="O227" s="25"/>
      <c r="P227" s="14" t="s">
        <v>146</v>
      </c>
      <c r="Q227" s="14"/>
      <c r="R227" s="14"/>
      <c r="S227" s="14"/>
      <c r="T227" s="14"/>
      <c r="U227" s="14"/>
      <c r="V227" s="14"/>
      <c r="W227" s="14"/>
      <c r="X227" s="14"/>
      <c r="Y227" s="14"/>
      <c r="Z227" s="14"/>
      <c r="AA227" s="14"/>
      <c r="AB227" s="14"/>
      <c r="AC227" s="14"/>
      <c r="AD227" s="25"/>
      <c r="AE227" s="25"/>
      <c r="AF227" s="26"/>
      <c r="AG227" s="296"/>
      <c r="AH227" s="297"/>
      <c r="AI227" s="297"/>
      <c r="AJ227" s="297"/>
      <c r="AK227" s="297"/>
      <c r="AL227" s="297"/>
      <c r="AM227" s="297"/>
      <c r="AN227" s="297"/>
      <c r="AO227" s="117"/>
      <c r="AP227" s="114"/>
      <c r="AQ227" s="296"/>
      <c r="AR227" s="297"/>
      <c r="AS227" s="297"/>
      <c r="AT227" s="297"/>
      <c r="AU227" s="297"/>
      <c r="AV227" s="297"/>
      <c r="AW227" s="297"/>
      <c r="AX227" s="297"/>
      <c r="AY227" s="117"/>
      <c r="AZ227" s="114"/>
      <c r="BA227" s="297"/>
      <c r="BB227" s="297"/>
      <c r="BC227" s="297"/>
      <c r="BD227" s="297"/>
      <c r="BE227" s="297"/>
      <c r="BF227" s="297"/>
      <c r="BG227" s="297"/>
      <c r="BH227" s="297"/>
      <c r="BI227" s="117"/>
      <c r="BJ227" s="114"/>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row>
    <row r="228" spans="1:153" ht="21.75" customHeight="1">
      <c r="A228" s="113"/>
      <c r="B228" s="294"/>
      <c r="C228" s="76"/>
      <c r="D228" s="74"/>
      <c r="E228" s="77"/>
      <c r="F228" s="78"/>
      <c r="G228" s="79"/>
      <c r="H228" s="75" t="s">
        <v>6436</v>
      </c>
      <c r="I228" s="76"/>
      <c r="J228" s="74"/>
      <c r="K228" s="241"/>
      <c r="L228" s="74"/>
      <c r="M228" s="76"/>
      <c r="N228" s="73"/>
      <c r="O228" s="504"/>
      <c r="P228" s="505"/>
      <c r="Q228" s="505"/>
      <c r="R228" s="505"/>
      <c r="S228" s="505"/>
      <c r="T228" s="505"/>
      <c r="U228" s="505"/>
      <c r="V228" s="505"/>
      <c r="W228" s="505"/>
      <c r="X228" s="505"/>
      <c r="Y228" s="505"/>
      <c r="Z228" s="505"/>
      <c r="AA228" s="505"/>
      <c r="AB228" s="505"/>
      <c r="AC228" s="505"/>
      <c r="AD228" s="505"/>
      <c r="AE228" s="506"/>
      <c r="AF228" s="15"/>
      <c r="AG228" s="118"/>
      <c r="AH228" s="312"/>
      <c r="AI228" s="313"/>
      <c r="AJ228" s="313"/>
      <c r="AK228" s="313"/>
      <c r="AL228" s="313"/>
      <c r="AM228" s="313"/>
      <c r="AN228" s="314"/>
      <c r="AO228" s="120"/>
      <c r="AP228" s="115" t="s">
        <v>0</v>
      </c>
      <c r="AQ228" s="119"/>
      <c r="AR228" s="312"/>
      <c r="AS228" s="313"/>
      <c r="AT228" s="313"/>
      <c r="AU228" s="313"/>
      <c r="AV228" s="313"/>
      <c r="AW228" s="313"/>
      <c r="AX228" s="314"/>
      <c r="AY228" s="120"/>
      <c r="AZ228" s="115" t="s">
        <v>1</v>
      </c>
      <c r="BA228" s="119"/>
      <c r="BB228" s="312"/>
      <c r="BC228" s="313"/>
      <c r="BD228" s="313"/>
      <c r="BE228" s="313"/>
      <c r="BF228" s="313"/>
      <c r="BG228" s="313"/>
      <c r="BH228" s="314"/>
      <c r="BI228" s="122"/>
      <c r="BJ228" s="115" t="s">
        <v>2</v>
      </c>
      <c r="BK228" s="129"/>
      <c r="BL228" s="130" t="str">
        <f>IF(BM228&lt;&gt;"","●","")</f>
        <v/>
      </c>
      <c r="BM228" s="132" t="str">
        <f>IF(AND(OR(C228="",E228="",F228="",G228="",O228=""),OR(AH228&gt;0,AR228&gt;0,BB228&gt;0)),"「Ｋコード・Ｊコード番号等」、「診療行為名称」に未記入の欄がありますが、「レセプト件数」、「算定日数」、「算定回数」のいずれかが1以上となっています。正しい手術名情報・レセプト件数・算定日数・算定回数をご記入ください。",IF(AND(AND(C228&lt;&gt;"",E228&lt;&gt;"",F228&lt;&gt;"",G228&lt;&gt;""),OR(AH228&gt;0,AR228&gt;0,BB228&gt;0),COUNTIF(K!$A$1:$A$2257,ASC(C228&amp;E228&amp;F228&amp;G228&amp;IF(I228*1=0,"","-"&amp;I228*1)&amp;IF(K228*1=0,"",K228*1)&amp;IF(M228="","",M228)))=0),"「Ｋコード・Ｊコード番号等」が診療報酬点数表あるいは鹿診療報酬点数表に存在しないコードとなっています。正しいＫコード・Ｊコード番号等をご記入ください。なお、加算・輸血料は報告対象外となります。",IF(OR(AND(OR(AH228=0,AH228=""),OR(AR228&gt;0,BB228&gt;0)),AND(OR(AH228&gt;0,BB228&gt;0),OR(AR228=0,AR228="")),AND(OR(AH228&gt;0,AR228&gt;0),OR(BB228=0,BB228=""))),"「レセプト件数」、「算定日数」、「算定回数」のいずれかが「0」か「空白」となっていますが、それ以外が1以上となっています。正しい手術名情報・レセプト件数・算定日数・算定回数をご記入ください。",IF(OR(AH228&gt;AR228,AH228&gt;BB228),"「算定日数」あるいは「算定回数」が「レセプト件数」よりも小さくなっています。算定レセプトにおける算定日数・算定回数をご記入ください。",IF(AR228&gt;BB228,"「算定回数」が「算定日数」よりも小さくなっています。算定日数における算定回数をご記入ください。","")))))</f>
        <v/>
      </c>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72"/>
      <c r="CW228" s="72"/>
      <c r="CX228" s="72"/>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row>
    <row r="229" spans="1:153" ht="3" customHeight="1" thickBot="1">
      <c r="A229" s="113"/>
      <c r="B229" s="16"/>
      <c r="C229" s="17"/>
      <c r="D229" s="17"/>
      <c r="E229" s="17"/>
      <c r="F229" s="18"/>
      <c r="G229" s="17"/>
      <c r="H229" s="298"/>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9"/>
      <c r="AG229" s="299"/>
      <c r="AH229" s="298"/>
      <c r="AI229" s="298"/>
      <c r="AJ229" s="298"/>
      <c r="AK229" s="298"/>
      <c r="AL229" s="298"/>
      <c r="AM229" s="298"/>
      <c r="AN229" s="298"/>
      <c r="AO229" s="121"/>
      <c r="AP229" s="116"/>
      <c r="AQ229" s="299"/>
      <c r="AR229" s="298"/>
      <c r="AS229" s="298"/>
      <c r="AT229" s="298"/>
      <c r="AU229" s="298"/>
      <c r="AV229" s="298"/>
      <c r="AW229" s="298"/>
      <c r="AX229" s="298"/>
      <c r="AY229" s="121"/>
      <c r="AZ229" s="116"/>
      <c r="BA229" s="298"/>
      <c r="BB229" s="298"/>
      <c r="BC229" s="298"/>
      <c r="BD229" s="298"/>
      <c r="BE229" s="298"/>
      <c r="BF229" s="298"/>
      <c r="BG229" s="298"/>
      <c r="BH229" s="298"/>
      <c r="BI229" s="121"/>
      <c r="BJ229" s="116"/>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row>
    <row r="230" spans="1:153" ht="19.5" customHeight="1">
      <c r="A230" s="328" t="s">
        <v>6437</v>
      </c>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30"/>
      <c r="AX230" s="330"/>
      <c r="AY230" s="330"/>
      <c r="AZ230" s="330"/>
      <c r="BA230" s="330"/>
      <c r="BB230" s="330"/>
      <c r="BC230" s="330"/>
      <c r="BD230" s="330"/>
      <c r="BE230" s="330"/>
      <c r="BF230" s="330"/>
      <c r="BG230" s="330"/>
      <c r="BH230" s="330"/>
      <c r="BI230" s="330"/>
      <c r="BJ230" s="331"/>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row>
    <row r="231" spans="1:153" s="65" customFormat="1" ht="18.75" customHeight="1" thickBot="1">
      <c r="A231" s="5"/>
      <c r="B231" s="9"/>
      <c r="C231" s="9"/>
      <c r="D231" s="9"/>
      <c r="E231" s="9"/>
      <c r="F231" s="9"/>
      <c r="G231" s="9"/>
      <c r="H231" s="20"/>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395" t="s">
        <v>6385</v>
      </c>
      <c r="AH231" s="396"/>
      <c r="AI231" s="396"/>
      <c r="AJ231" s="396"/>
      <c r="AK231" s="396"/>
      <c r="AL231" s="396"/>
      <c r="AM231" s="396"/>
      <c r="AN231" s="396"/>
      <c r="AO231" s="396"/>
      <c r="AP231" s="397"/>
      <c r="AQ231" s="420" t="s">
        <v>4</v>
      </c>
      <c r="AR231" s="421"/>
      <c r="AS231" s="421"/>
      <c r="AT231" s="421"/>
      <c r="AU231" s="421"/>
      <c r="AV231" s="421"/>
      <c r="AW231" s="421"/>
      <c r="AX231" s="421"/>
      <c r="AY231" s="421"/>
      <c r="AZ231" s="422"/>
      <c r="BA231" s="420" t="s">
        <v>19</v>
      </c>
      <c r="BB231" s="421"/>
      <c r="BC231" s="421"/>
      <c r="BD231" s="421"/>
      <c r="BE231" s="421"/>
      <c r="BF231" s="421"/>
      <c r="BG231" s="421"/>
      <c r="BH231" s="421"/>
      <c r="BI231" s="421"/>
      <c r="BJ231" s="423"/>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row>
    <row r="232" spans="1:153" ht="9.75" customHeight="1">
      <c r="A232" s="113"/>
      <c r="B232" s="24"/>
      <c r="C232" s="14" t="s">
        <v>6435</v>
      </c>
      <c r="D232" s="25"/>
      <c r="E232" s="25"/>
      <c r="F232" s="14" t="s">
        <v>143</v>
      </c>
      <c r="G232" s="14"/>
      <c r="H232" s="14"/>
      <c r="I232" s="14" t="s">
        <v>144</v>
      </c>
      <c r="J232" s="14"/>
      <c r="K232" s="14" t="s">
        <v>145</v>
      </c>
      <c r="L232" s="14"/>
      <c r="M232" s="14" t="s">
        <v>197</v>
      </c>
      <c r="N232" s="14"/>
      <c r="O232" s="25"/>
      <c r="P232" s="14" t="s">
        <v>146</v>
      </c>
      <c r="Q232" s="14"/>
      <c r="R232" s="14"/>
      <c r="S232" s="14"/>
      <c r="T232" s="14"/>
      <c r="U232" s="14"/>
      <c r="V232" s="14"/>
      <c r="W232" s="14"/>
      <c r="X232" s="14"/>
      <c r="Y232" s="14"/>
      <c r="Z232" s="14"/>
      <c r="AA232" s="14"/>
      <c r="AB232" s="14"/>
      <c r="AC232" s="14"/>
      <c r="AD232" s="25"/>
      <c r="AE232" s="25"/>
      <c r="AF232" s="26"/>
      <c r="AG232" s="296"/>
      <c r="AH232" s="297"/>
      <c r="AI232" s="297"/>
      <c r="AJ232" s="297"/>
      <c r="AK232" s="297"/>
      <c r="AL232" s="297"/>
      <c r="AM232" s="297"/>
      <c r="AN232" s="297"/>
      <c r="AO232" s="117"/>
      <c r="AP232" s="114"/>
      <c r="AQ232" s="296"/>
      <c r="AR232" s="297"/>
      <c r="AS232" s="297"/>
      <c r="AT232" s="297"/>
      <c r="AU232" s="297"/>
      <c r="AV232" s="297"/>
      <c r="AW232" s="297"/>
      <c r="AX232" s="297"/>
      <c r="AY232" s="117"/>
      <c r="AZ232" s="114"/>
      <c r="BA232" s="297"/>
      <c r="BB232" s="297"/>
      <c r="BC232" s="297"/>
      <c r="BD232" s="297"/>
      <c r="BE232" s="297"/>
      <c r="BF232" s="297"/>
      <c r="BG232" s="297"/>
      <c r="BH232" s="297"/>
      <c r="BI232" s="117"/>
      <c r="BJ232" s="114"/>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row>
    <row r="233" spans="1:153" ht="21.75" customHeight="1">
      <c r="A233" s="113"/>
      <c r="B233" s="294"/>
      <c r="C233" s="76"/>
      <c r="D233" s="74"/>
      <c r="E233" s="77"/>
      <c r="F233" s="78"/>
      <c r="G233" s="79"/>
      <c r="H233" s="75" t="s">
        <v>6436</v>
      </c>
      <c r="I233" s="76"/>
      <c r="J233" s="74"/>
      <c r="K233" s="241"/>
      <c r="L233" s="74"/>
      <c r="M233" s="76"/>
      <c r="N233" s="73"/>
      <c r="O233" s="504"/>
      <c r="P233" s="505"/>
      <c r="Q233" s="505"/>
      <c r="R233" s="505"/>
      <c r="S233" s="505"/>
      <c r="T233" s="505"/>
      <c r="U233" s="505"/>
      <c r="V233" s="505"/>
      <c r="W233" s="505"/>
      <c r="X233" s="505"/>
      <c r="Y233" s="505"/>
      <c r="Z233" s="505"/>
      <c r="AA233" s="505"/>
      <c r="AB233" s="505"/>
      <c r="AC233" s="505"/>
      <c r="AD233" s="505"/>
      <c r="AE233" s="506"/>
      <c r="AF233" s="15"/>
      <c r="AG233" s="118"/>
      <c r="AH233" s="312"/>
      <c r="AI233" s="313"/>
      <c r="AJ233" s="313"/>
      <c r="AK233" s="313"/>
      <c r="AL233" s="313"/>
      <c r="AM233" s="313"/>
      <c r="AN233" s="314"/>
      <c r="AO233" s="120"/>
      <c r="AP233" s="115" t="s">
        <v>0</v>
      </c>
      <c r="AQ233" s="119"/>
      <c r="AR233" s="312"/>
      <c r="AS233" s="313"/>
      <c r="AT233" s="313"/>
      <c r="AU233" s="313"/>
      <c r="AV233" s="313"/>
      <c r="AW233" s="313"/>
      <c r="AX233" s="314"/>
      <c r="AY233" s="120"/>
      <c r="AZ233" s="115" t="s">
        <v>1</v>
      </c>
      <c r="BA233" s="119"/>
      <c r="BB233" s="312"/>
      <c r="BC233" s="313"/>
      <c r="BD233" s="313"/>
      <c r="BE233" s="313"/>
      <c r="BF233" s="313"/>
      <c r="BG233" s="313"/>
      <c r="BH233" s="314"/>
      <c r="BI233" s="122"/>
      <c r="BJ233" s="115" t="s">
        <v>2</v>
      </c>
      <c r="BK233" s="129"/>
      <c r="BL233" s="130" t="str">
        <f>IF(BM233&lt;&gt;"","●","")</f>
        <v/>
      </c>
      <c r="BM233" s="132" t="str">
        <f>IF(AND(OR(C233="",E233="",F233="",G233="",O233=""),OR(AH233&gt;0,AR233&gt;0,BB233&gt;0)),"「Ｋコード・Ｊコード番号等」、「診療行為名称」に未記入の欄がありますが、「レセプト件数」、「算定日数」、「算定回数」のいずれかが1以上となっています。正しい手術名情報・レセプト件数・算定日数・算定回数をご記入ください。",IF(AND(AND(C233&lt;&gt;"",E233&lt;&gt;"",F233&lt;&gt;"",G233&lt;&gt;""),OR(AH233&gt;0,AR233&gt;0,BB233&gt;0),COUNTIF(K!$A$1:$A$2257,ASC(C233&amp;E233&amp;F233&amp;G233&amp;IF(I233*1=0,"","-"&amp;I233*1)&amp;IF(K233*1=0,"",K233*1)&amp;IF(M233="","",M233)))=0),"「Ｋコード・Ｊコード番号等」が診療報酬点数表あるいは鹿診療報酬点数表に存在しないコードとなっています。正しいＫコード・Ｊコード番号等をご記入ください。なお、加算・輸血料は報告対象外となります。",IF(OR(AND(OR(AH233=0,AH233=""),OR(AR233&gt;0,BB233&gt;0)),AND(OR(AH233&gt;0,BB233&gt;0),OR(AR233=0,AR233="")),AND(OR(AH233&gt;0,AR233&gt;0),OR(BB233=0,BB233=""))),"「レセプト件数」、「算定日数」、「算定回数」のいずれかが「0」か「空白」となっていますが、それ以外が1以上となっています。正しい手術名情報・レセプト件数・算定日数・算定回数をご記入ください。",IF(OR(AH233&gt;AR233,AH233&gt;BB233),"「算定日数」あるいは「算定回数」が「レセプト件数」よりも小さくなっています。算定レセプトにおける算定日数・算定回数をご記入ください。",IF(AR233&gt;BB233,"「算定回数」が「算定日数」よりも小さくなっています。算定日数における算定回数をご記入ください。","")))))</f>
        <v/>
      </c>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72"/>
      <c r="CW233" s="72"/>
      <c r="CX233" s="72"/>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row>
    <row r="234" spans="1:153" ht="3" customHeight="1" thickBot="1">
      <c r="A234" s="113"/>
      <c r="B234" s="16"/>
      <c r="C234" s="17"/>
      <c r="D234" s="17"/>
      <c r="E234" s="17"/>
      <c r="F234" s="18"/>
      <c r="G234" s="17"/>
      <c r="H234" s="298"/>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9"/>
      <c r="AG234" s="299"/>
      <c r="AH234" s="298"/>
      <c r="AI234" s="298"/>
      <c r="AJ234" s="298"/>
      <c r="AK234" s="298"/>
      <c r="AL234" s="298"/>
      <c r="AM234" s="298"/>
      <c r="AN234" s="298"/>
      <c r="AO234" s="121"/>
      <c r="AP234" s="116"/>
      <c r="AQ234" s="299"/>
      <c r="AR234" s="298"/>
      <c r="AS234" s="298"/>
      <c r="AT234" s="298"/>
      <c r="AU234" s="298"/>
      <c r="AV234" s="298"/>
      <c r="AW234" s="298"/>
      <c r="AX234" s="298"/>
      <c r="AY234" s="121"/>
      <c r="AZ234" s="116"/>
      <c r="BA234" s="298"/>
      <c r="BB234" s="298"/>
      <c r="BC234" s="298"/>
      <c r="BD234" s="298"/>
      <c r="BE234" s="298"/>
      <c r="BF234" s="298"/>
      <c r="BG234" s="298"/>
      <c r="BH234" s="298"/>
      <c r="BI234" s="121"/>
      <c r="BJ234" s="116"/>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row>
    <row r="235" spans="1:153" ht="9.75" customHeight="1">
      <c r="A235" s="113"/>
      <c r="B235" s="24"/>
      <c r="C235" s="14" t="s">
        <v>6435</v>
      </c>
      <c r="D235" s="25"/>
      <c r="E235" s="25"/>
      <c r="F235" s="14" t="s">
        <v>143</v>
      </c>
      <c r="G235" s="14"/>
      <c r="H235" s="14"/>
      <c r="I235" s="14" t="s">
        <v>144</v>
      </c>
      <c r="J235" s="14"/>
      <c r="K235" s="14" t="s">
        <v>145</v>
      </c>
      <c r="L235" s="14"/>
      <c r="M235" s="14" t="s">
        <v>197</v>
      </c>
      <c r="N235" s="14"/>
      <c r="O235" s="25"/>
      <c r="P235" s="14" t="s">
        <v>146</v>
      </c>
      <c r="Q235" s="14"/>
      <c r="R235" s="14"/>
      <c r="S235" s="14"/>
      <c r="T235" s="14"/>
      <c r="U235" s="14"/>
      <c r="V235" s="14"/>
      <c r="W235" s="14"/>
      <c r="X235" s="14"/>
      <c r="Y235" s="14"/>
      <c r="Z235" s="14"/>
      <c r="AA235" s="14"/>
      <c r="AB235" s="14"/>
      <c r="AC235" s="14"/>
      <c r="AD235" s="25"/>
      <c r="AE235" s="25"/>
      <c r="AF235" s="26"/>
      <c r="AG235" s="296"/>
      <c r="AH235" s="297"/>
      <c r="AI235" s="297"/>
      <c r="AJ235" s="297"/>
      <c r="AK235" s="297"/>
      <c r="AL235" s="297"/>
      <c r="AM235" s="297"/>
      <c r="AN235" s="297"/>
      <c r="AO235" s="117"/>
      <c r="AP235" s="114"/>
      <c r="AQ235" s="296"/>
      <c r="AR235" s="297"/>
      <c r="AS235" s="297"/>
      <c r="AT235" s="297"/>
      <c r="AU235" s="297"/>
      <c r="AV235" s="297"/>
      <c r="AW235" s="297"/>
      <c r="AX235" s="297"/>
      <c r="AY235" s="117"/>
      <c r="AZ235" s="114"/>
      <c r="BA235" s="297"/>
      <c r="BB235" s="297"/>
      <c r="BC235" s="297"/>
      <c r="BD235" s="297"/>
      <c r="BE235" s="297"/>
      <c r="BF235" s="297"/>
      <c r="BG235" s="297"/>
      <c r="BH235" s="297"/>
      <c r="BI235" s="117"/>
      <c r="BJ235" s="114"/>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row>
    <row r="236" spans="1:153" ht="21.75" customHeight="1">
      <c r="A236" s="113"/>
      <c r="B236" s="294"/>
      <c r="C236" s="76"/>
      <c r="D236" s="74"/>
      <c r="E236" s="77"/>
      <c r="F236" s="78"/>
      <c r="G236" s="79"/>
      <c r="H236" s="75" t="s">
        <v>6436</v>
      </c>
      <c r="I236" s="76"/>
      <c r="J236" s="74"/>
      <c r="K236" s="241"/>
      <c r="L236" s="74"/>
      <c r="M236" s="76"/>
      <c r="N236" s="73"/>
      <c r="O236" s="504"/>
      <c r="P236" s="505"/>
      <c r="Q236" s="505"/>
      <c r="R236" s="505"/>
      <c r="S236" s="505"/>
      <c r="T236" s="505"/>
      <c r="U236" s="505"/>
      <c r="V236" s="505"/>
      <c r="W236" s="505"/>
      <c r="X236" s="505"/>
      <c r="Y236" s="505"/>
      <c r="Z236" s="505"/>
      <c r="AA236" s="505"/>
      <c r="AB236" s="505"/>
      <c r="AC236" s="505"/>
      <c r="AD236" s="505"/>
      <c r="AE236" s="506"/>
      <c r="AF236" s="15"/>
      <c r="AG236" s="118"/>
      <c r="AH236" s="312"/>
      <c r="AI236" s="313"/>
      <c r="AJ236" s="313"/>
      <c r="AK236" s="313"/>
      <c r="AL236" s="313"/>
      <c r="AM236" s="313"/>
      <c r="AN236" s="314"/>
      <c r="AO236" s="120"/>
      <c r="AP236" s="115" t="s">
        <v>0</v>
      </c>
      <c r="AQ236" s="119"/>
      <c r="AR236" s="312"/>
      <c r="AS236" s="313"/>
      <c r="AT236" s="313"/>
      <c r="AU236" s="313"/>
      <c r="AV236" s="313"/>
      <c r="AW236" s="313"/>
      <c r="AX236" s="314"/>
      <c r="AY236" s="120"/>
      <c r="AZ236" s="115" t="s">
        <v>1</v>
      </c>
      <c r="BA236" s="119"/>
      <c r="BB236" s="312"/>
      <c r="BC236" s="313"/>
      <c r="BD236" s="313"/>
      <c r="BE236" s="313"/>
      <c r="BF236" s="313"/>
      <c r="BG236" s="313"/>
      <c r="BH236" s="314"/>
      <c r="BI236" s="122"/>
      <c r="BJ236" s="115" t="s">
        <v>2</v>
      </c>
      <c r="BK236" s="129"/>
      <c r="BL236" s="130" t="str">
        <f>IF(BM236&lt;&gt;"","●","")</f>
        <v/>
      </c>
      <c r="BM236" s="132" t="str">
        <f>IF(AND(OR(C236="",E236="",F236="",G236="",O236=""),OR(AH236&gt;0,AR236&gt;0,BB236&gt;0)),"「Ｋコード・Ｊコード番号等」、「診療行為名称」に未記入の欄がありますが、「レセプト件数」、「算定日数」、「算定回数」のいずれかが1以上となっています。正しい手術名情報・レセプト件数・算定日数・算定回数をご記入ください。",IF(AND(AND(C236&lt;&gt;"",E236&lt;&gt;"",F236&lt;&gt;"",G236&lt;&gt;""),OR(AH236&gt;0,AR236&gt;0,BB236&gt;0),COUNTIF(K!$A$1:$A$2257,ASC(C236&amp;E236&amp;F236&amp;G236&amp;IF(I236*1=0,"","-"&amp;I236*1)&amp;IF(K236*1=0,"",K236*1)&amp;IF(M236="","",M236)))=0),"「Ｋコード・Ｊコード番号等」が診療報酬点数表あるいは鹿診療報酬点数表に存在しないコードとなっています。正しいＫコード・Ｊコード番号等をご記入ください。なお、加算・輸血料は報告対象外となります。",IF(OR(AND(OR(AH236=0,AH236=""),OR(AR236&gt;0,BB236&gt;0)),AND(OR(AH236&gt;0,BB236&gt;0),OR(AR236=0,AR236="")),AND(OR(AH236&gt;0,AR236&gt;0),OR(BB236=0,BB236=""))),"「レセプト件数」、「算定日数」、「算定回数」のいずれかが「0」か「空白」となっていますが、それ以外が1以上となっています。正しい手術名情報・レセプト件数・算定日数・算定回数をご記入ください。",IF(OR(AH236&gt;AR236,AH236&gt;BB236),"「算定日数」あるいは「算定回数」が「レセプト件数」よりも小さくなっています。算定レセプトにおける算定日数・算定回数をご記入ください。",IF(AR236&gt;BB236,"「算定回数」が「算定日数」よりも小さくなっています。算定日数における算定回数をご記入ください。","")))))</f>
        <v/>
      </c>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72"/>
      <c r="CW236" s="72"/>
      <c r="CX236" s="72"/>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row>
    <row r="237" spans="1:153" ht="3" customHeight="1" thickBot="1">
      <c r="A237" s="113"/>
      <c r="B237" s="16"/>
      <c r="C237" s="17"/>
      <c r="D237" s="17"/>
      <c r="E237" s="17"/>
      <c r="F237" s="18"/>
      <c r="G237" s="17"/>
      <c r="H237" s="298"/>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9"/>
      <c r="AG237" s="299"/>
      <c r="AH237" s="298"/>
      <c r="AI237" s="298"/>
      <c r="AJ237" s="298"/>
      <c r="AK237" s="298"/>
      <c r="AL237" s="298"/>
      <c r="AM237" s="298"/>
      <c r="AN237" s="298"/>
      <c r="AO237" s="121"/>
      <c r="AP237" s="116"/>
      <c r="AQ237" s="299"/>
      <c r="AR237" s="298"/>
      <c r="AS237" s="298"/>
      <c r="AT237" s="298"/>
      <c r="AU237" s="298"/>
      <c r="AV237" s="298"/>
      <c r="AW237" s="298"/>
      <c r="AX237" s="298"/>
      <c r="AY237" s="121"/>
      <c r="AZ237" s="116"/>
      <c r="BA237" s="298"/>
      <c r="BB237" s="298"/>
      <c r="BC237" s="298"/>
      <c r="BD237" s="298"/>
      <c r="BE237" s="298"/>
      <c r="BF237" s="298"/>
      <c r="BG237" s="298"/>
      <c r="BH237" s="298"/>
      <c r="BI237" s="121"/>
      <c r="BJ237" s="116"/>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row>
    <row r="238" spans="1:153" ht="9.75" customHeight="1">
      <c r="A238" s="113"/>
      <c r="B238" s="24"/>
      <c r="C238" s="14" t="s">
        <v>6435</v>
      </c>
      <c r="D238" s="25"/>
      <c r="E238" s="25"/>
      <c r="F238" s="14" t="s">
        <v>143</v>
      </c>
      <c r="G238" s="14"/>
      <c r="H238" s="14"/>
      <c r="I238" s="14" t="s">
        <v>144</v>
      </c>
      <c r="J238" s="14"/>
      <c r="K238" s="14" t="s">
        <v>145</v>
      </c>
      <c r="L238" s="14"/>
      <c r="M238" s="14" t="s">
        <v>197</v>
      </c>
      <c r="N238" s="14"/>
      <c r="O238" s="25"/>
      <c r="P238" s="14" t="s">
        <v>146</v>
      </c>
      <c r="Q238" s="14"/>
      <c r="R238" s="14"/>
      <c r="S238" s="14"/>
      <c r="T238" s="14"/>
      <c r="U238" s="14"/>
      <c r="V238" s="14"/>
      <c r="W238" s="14"/>
      <c r="X238" s="14"/>
      <c r="Y238" s="14"/>
      <c r="Z238" s="14"/>
      <c r="AA238" s="14"/>
      <c r="AB238" s="14"/>
      <c r="AC238" s="14"/>
      <c r="AD238" s="25"/>
      <c r="AE238" s="25"/>
      <c r="AF238" s="26"/>
      <c r="AG238" s="296"/>
      <c r="AH238" s="297"/>
      <c r="AI238" s="297"/>
      <c r="AJ238" s="297"/>
      <c r="AK238" s="297"/>
      <c r="AL238" s="297"/>
      <c r="AM238" s="297"/>
      <c r="AN238" s="297"/>
      <c r="AO238" s="117"/>
      <c r="AP238" s="114"/>
      <c r="AQ238" s="296"/>
      <c r="AR238" s="297"/>
      <c r="AS238" s="297"/>
      <c r="AT238" s="297"/>
      <c r="AU238" s="297"/>
      <c r="AV238" s="297"/>
      <c r="AW238" s="297"/>
      <c r="AX238" s="297"/>
      <c r="AY238" s="117"/>
      <c r="AZ238" s="114"/>
      <c r="BA238" s="297"/>
      <c r="BB238" s="297"/>
      <c r="BC238" s="297"/>
      <c r="BD238" s="297"/>
      <c r="BE238" s="297"/>
      <c r="BF238" s="297"/>
      <c r="BG238" s="297"/>
      <c r="BH238" s="297"/>
      <c r="BI238" s="117"/>
      <c r="BJ238" s="114"/>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row>
    <row r="239" spans="1:153" ht="21.75" customHeight="1">
      <c r="A239" s="113"/>
      <c r="B239" s="294"/>
      <c r="C239" s="76"/>
      <c r="D239" s="74"/>
      <c r="E239" s="77"/>
      <c r="F239" s="78"/>
      <c r="G239" s="79"/>
      <c r="H239" s="75" t="s">
        <v>6436</v>
      </c>
      <c r="I239" s="76"/>
      <c r="J239" s="74"/>
      <c r="K239" s="241"/>
      <c r="L239" s="74"/>
      <c r="M239" s="76"/>
      <c r="N239" s="73"/>
      <c r="O239" s="504"/>
      <c r="P239" s="505"/>
      <c r="Q239" s="505"/>
      <c r="R239" s="505"/>
      <c r="S239" s="505"/>
      <c r="T239" s="505"/>
      <c r="U239" s="505"/>
      <c r="V239" s="505"/>
      <c r="W239" s="505"/>
      <c r="X239" s="505"/>
      <c r="Y239" s="505"/>
      <c r="Z239" s="505"/>
      <c r="AA239" s="505"/>
      <c r="AB239" s="505"/>
      <c r="AC239" s="505"/>
      <c r="AD239" s="505"/>
      <c r="AE239" s="506"/>
      <c r="AF239" s="15"/>
      <c r="AG239" s="118"/>
      <c r="AH239" s="312"/>
      <c r="AI239" s="313"/>
      <c r="AJ239" s="313"/>
      <c r="AK239" s="313"/>
      <c r="AL239" s="313"/>
      <c r="AM239" s="313"/>
      <c r="AN239" s="314"/>
      <c r="AO239" s="120"/>
      <c r="AP239" s="115" t="s">
        <v>0</v>
      </c>
      <c r="AQ239" s="119"/>
      <c r="AR239" s="312"/>
      <c r="AS239" s="313"/>
      <c r="AT239" s="313"/>
      <c r="AU239" s="313"/>
      <c r="AV239" s="313"/>
      <c r="AW239" s="313"/>
      <c r="AX239" s="314"/>
      <c r="AY239" s="120"/>
      <c r="AZ239" s="115" t="s">
        <v>1</v>
      </c>
      <c r="BA239" s="119"/>
      <c r="BB239" s="312"/>
      <c r="BC239" s="313"/>
      <c r="BD239" s="313"/>
      <c r="BE239" s="313"/>
      <c r="BF239" s="313"/>
      <c r="BG239" s="313"/>
      <c r="BH239" s="314"/>
      <c r="BI239" s="122"/>
      <c r="BJ239" s="115" t="s">
        <v>2</v>
      </c>
      <c r="BK239" s="129"/>
      <c r="BL239" s="130" t="str">
        <f>IF(BM239&lt;&gt;"","●","")</f>
        <v/>
      </c>
      <c r="BM239" s="132" t="str">
        <f>IF(AND(OR(C239="",E239="",F239="",G239="",O239=""),OR(AH239&gt;0,AR239&gt;0,BB239&gt;0)),"「Ｋコード・Ｊコード番号等」、「診療行為名称」に未記入の欄がありますが、「レセプト件数」、「算定日数」、「算定回数」のいずれかが1以上となっています。正しい手術名情報・レセプト件数・算定日数・算定回数をご記入ください。",IF(AND(AND(C239&lt;&gt;"",E239&lt;&gt;"",F239&lt;&gt;"",G239&lt;&gt;""),OR(AH239&gt;0,AR239&gt;0,BB239&gt;0),COUNTIF(K!$A$1:$A$2257,ASC(C239&amp;E239&amp;F239&amp;G239&amp;IF(I239*1=0,"","-"&amp;I239*1)&amp;IF(K239*1=0,"",K239*1)&amp;IF(M239="","",M239)))=0),"「Ｋコード・Ｊコード番号等」が診療報酬点数表あるいは鹿診療報酬点数表に存在しないコードとなっています。正しいＫコード・Ｊコード番号等をご記入ください。なお、加算・輸血料は報告対象外となります。",IF(OR(AND(OR(AH239=0,AH239=""),OR(AR239&gt;0,BB239&gt;0)),AND(OR(AH239&gt;0,BB239&gt;0),OR(AR239=0,AR239="")),AND(OR(AH239&gt;0,AR239&gt;0),OR(BB239=0,BB239=""))),"「レセプト件数」、「算定日数」、「算定回数」のいずれかが「0」か「空白」となっていますが、それ以外が1以上となっています。正しい手術名情報・レセプト件数・算定日数・算定回数をご記入ください。",IF(OR(AH239&gt;AR239,AH239&gt;BB239),"「算定日数」あるいは「算定回数」が「レセプト件数」よりも小さくなっています。算定レセプトにおける算定日数・算定回数をご記入ください。",IF(AR239&gt;BB239,"「算定回数」が「算定日数」よりも小さくなっています。算定日数における算定回数をご記入ください。","")))))</f>
        <v/>
      </c>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72"/>
      <c r="CW239" s="72"/>
      <c r="CX239" s="72"/>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row>
    <row r="240" spans="1:153" ht="3" customHeight="1" thickBot="1">
      <c r="A240" s="113"/>
      <c r="B240" s="16"/>
      <c r="C240" s="17"/>
      <c r="D240" s="17"/>
      <c r="E240" s="17"/>
      <c r="F240" s="18"/>
      <c r="G240" s="17"/>
      <c r="H240" s="298"/>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9"/>
      <c r="AG240" s="299"/>
      <c r="AH240" s="298"/>
      <c r="AI240" s="298"/>
      <c r="AJ240" s="298"/>
      <c r="AK240" s="298"/>
      <c r="AL240" s="298"/>
      <c r="AM240" s="298"/>
      <c r="AN240" s="298"/>
      <c r="AO240" s="121"/>
      <c r="AP240" s="116"/>
      <c r="AQ240" s="299"/>
      <c r="AR240" s="298"/>
      <c r="AS240" s="298"/>
      <c r="AT240" s="298"/>
      <c r="AU240" s="298"/>
      <c r="AV240" s="298"/>
      <c r="AW240" s="298"/>
      <c r="AX240" s="298"/>
      <c r="AY240" s="121"/>
      <c r="AZ240" s="116"/>
      <c r="BA240" s="298"/>
      <c r="BB240" s="298"/>
      <c r="BC240" s="298"/>
      <c r="BD240" s="298"/>
      <c r="BE240" s="298"/>
      <c r="BF240" s="298"/>
      <c r="BG240" s="298"/>
      <c r="BH240" s="298"/>
      <c r="BI240" s="121"/>
      <c r="BJ240" s="116"/>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row>
    <row r="241" spans="1:153" ht="9.75" customHeight="1">
      <c r="A241" s="113"/>
      <c r="B241" s="24"/>
      <c r="C241" s="14" t="s">
        <v>6435</v>
      </c>
      <c r="D241" s="25"/>
      <c r="E241" s="25"/>
      <c r="F241" s="14" t="s">
        <v>143</v>
      </c>
      <c r="G241" s="14"/>
      <c r="H241" s="14"/>
      <c r="I241" s="14" t="s">
        <v>144</v>
      </c>
      <c r="J241" s="14"/>
      <c r="K241" s="14" t="s">
        <v>145</v>
      </c>
      <c r="L241" s="14"/>
      <c r="M241" s="14" t="s">
        <v>197</v>
      </c>
      <c r="N241" s="14"/>
      <c r="O241" s="25"/>
      <c r="P241" s="14" t="s">
        <v>146</v>
      </c>
      <c r="Q241" s="14"/>
      <c r="R241" s="14"/>
      <c r="S241" s="14"/>
      <c r="T241" s="14"/>
      <c r="U241" s="14"/>
      <c r="V241" s="14"/>
      <c r="W241" s="14"/>
      <c r="X241" s="14"/>
      <c r="Y241" s="14"/>
      <c r="Z241" s="14"/>
      <c r="AA241" s="14"/>
      <c r="AB241" s="14"/>
      <c r="AC241" s="14"/>
      <c r="AD241" s="25"/>
      <c r="AE241" s="25"/>
      <c r="AF241" s="26"/>
      <c r="AG241" s="296"/>
      <c r="AH241" s="297"/>
      <c r="AI241" s="297"/>
      <c r="AJ241" s="297"/>
      <c r="AK241" s="297"/>
      <c r="AL241" s="297"/>
      <c r="AM241" s="297"/>
      <c r="AN241" s="297"/>
      <c r="AO241" s="117"/>
      <c r="AP241" s="114"/>
      <c r="AQ241" s="296"/>
      <c r="AR241" s="297"/>
      <c r="AS241" s="297"/>
      <c r="AT241" s="297"/>
      <c r="AU241" s="297"/>
      <c r="AV241" s="297"/>
      <c r="AW241" s="297"/>
      <c r="AX241" s="297"/>
      <c r="AY241" s="117"/>
      <c r="AZ241" s="114"/>
      <c r="BA241" s="297"/>
      <c r="BB241" s="297"/>
      <c r="BC241" s="297"/>
      <c r="BD241" s="297"/>
      <c r="BE241" s="297"/>
      <c r="BF241" s="297"/>
      <c r="BG241" s="297"/>
      <c r="BH241" s="297"/>
      <c r="BI241" s="117"/>
      <c r="BJ241" s="114"/>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row>
    <row r="242" spans="1:153" ht="21.75" customHeight="1">
      <c r="A242" s="113"/>
      <c r="B242" s="294"/>
      <c r="C242" s="76"/>
      <c r="D242" s="74"/>
      <c r="E242" s="77"/>
      <c r="F242" s="78"/>
      <c r="G242" s="79"/>
      <c r="H242" s="75" t="s">
        <v>6436</v>
      </c>
      <c r="I242" s="76"/>
      <c r="J242" s="74"/>
      <c r="K242" s="241"/>
      <c r="L242" s="74"/>
      <c r="M242" s="76"/>
      <c r="N242" s="73"/>
      <c r="O242" s="504"/>
      <c r="P242" s="505"/>
      <c r="Q242" s="505"/>
      <c r="R242" s="505"/>
      <c r="S242" s="505"/>
      <c r="T242" s="505"/>
      <c r="U242" s="505"/>
      <c r="V242" s="505"/>
      <c r="W242" s="505"/>
      <c r="X242" s="505"/>
      <c r="Y242" s="505"/>
      <c r="Z242" s="505"/>
      <c r="AA242" s="505"/>
      <c r="AB242" s="505"/>
      <c r="AC242" s="505"/>
      <c r="AD242" s="505"/>
      <c r="AE242" s="506"/>
      <c r="AF242" s="15"/>
      <c r="AG242" s="118"/>
      <c r="AH242" s="312"/>
      <c r="AI242" s="313"/>
      <c r="AJ242" s="313"/>
      <c r="AK242" s="313"/>
      <c r="AL242" s="313"/>
      <c r="AM242" s="313"/>
      <c r="AN242" s="314"/>
      <c r="AO242" s="120"/>
      <c r="AP242" s="115" t="s">
        <v>0</v>
      </c>
      <c r="AQ242" s="119"/>
      <c r="AR242" s="312"/>
      <c r="AS242" s="313"/>
      <c r="AT242" s="313"/>
      <c r="AU242" s="313"/>
      <c r="AV242" s="313"/>
      <c r="AW242" s="313"/>
      <c r="AX242" s="314"/>
      <c r="AY242" s="120"/>
      <c r="AZ242" s="115" t="s">
        <v>1</v>
      </c>
      <c r="BA242" s="119"/>
      <c r="BB242" s="312"/>
      <c r="BC242" s="313"/>
      <c r="BD242" s="313"/>
      <c r="BE242" s="313"/>
      <c r="BF242" s="313"/>
      <c r="BG242" s="313"/>
      <c r="BH242" s="314"/>
      <c r="BI242" s="122"/>
      <c r="BJ242" s="115" t="s">
        <v>2</v>
      </c>
      <c r="BK242" s="129"/>
      <c r="BL242" s="130" t="str">
        <f>IF(BM242&lt;&gt;"","●","")</f>
        <v/>
      </c>
      <c r="BM242" s="132" t="str">
        <f>IF(AND(OR(C242="",E242="",F242="",G242="",O242=""),OR(AH242&gt;0,AR242&gt;0,BB242&gt;0)),"「Ｋコード・Ｊコード番号等」、「診療行為名称」に未記入の欄がありますが、「レセプト件数」、「算定日数」、「算定回数」のいずれかが1以上となっています。正しい手術名情報・レセプト件数・算定日数・算定回数をご記入ください。",IF(AND(AND(C242&lt;&gt;"",E242&lt;&gt;"",F242&lt;&gt;"",G242&lt;&gt;""),OR(AH242&gt;0,AR242&gt;0,BB242&gt;0),COUNTIF(K!$A$1:$A$2257,ASC(C242&amp;E242&amp;F242&amp;G242&amp;IF(I242*1=0,"","-"&amp;I242*1)&amp;IF(K242*1=0,"",K242*1)&amp;IF(M242="","",M242)))=0),"「Ｋコード・Ｊコード番号等」が診療報酬点数表あるいは鹿診療報酬点数表に存在しないコードとなっています。正しいＫコード・Ｊコード番号等をご記入ください。なお、加算・輸血料は報告対象外となります。",IF(OR(AND(OR(AH242=0,AH242=""),OR(AR242&gt;0,BB242&gt;0)),AND(OR(AH242&gt;0,BB242&gt;0),OR(AR242=0,AR242="")),AND(OR(AH242&gt;0,AR242&gt;0),OR(BB242=0,BB242=""))),"「レセプト件数」、「算定日数」、「算定回数」のいずれかが「0」か「空白」となっていますが、それ以外が1以上となっています。正しい手術名情報・レセプト件数・算定日数・算定回数をご記入ください。",IF(OR(AH242&gt;AR242,AH242&gt;BB242),"「算定日数」あるいは「算定回数」が「レセプト件数」よりも小さくなっています。算定レセプトにおける算定日数・算定回数をご記入ください。",IF(AR242&gt;BB242,"「算定回数」が「算定日数」よりも小さくなっています。算定日数における算定回数をご記入ください。","")))))</f>
        <v/>
      </c>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72"/>
      <c r="CW242" s="72"/>
      <c r="CX242" s="72"/>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row>
    <row r="243" spans="1:153" ht="3" customHeight="1" thickBot="1">
      <c r="A243" s="113"/>
      <c r="B243" s="16"/>
      <c r="C243" s="17"/>
      <c r="D243" s="17"/>
      <c r="E243" s="17"/>
      <c r="F243" s="18"/>
      <c r="G243" s="17"/>
      <c r="H243" s="298"/>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9"/>
      <c r="AG243" s="299"/>
      <c r="AH243" s="298"/>
      <c r="AI243" s="298"/>
      <c r="AJ243" s="298"/>
      <c r="AK243" s="298"/>
      <c r="AL243" s="298"/>
      <c r="AM243" s="298"/>
      <c r="AN243" s="298"/>
      <c r="AO243" s="121"/>
      <c r="AP243" s="116"/>
      <c r="AQ243" s="299"/>
      <c r="AR243" s="298"/>
      <c r="AS243" s="298"/>
      <c r="AT243" s="298"/>
      <c r="AU243" s="298"/>
      <c r="AV243" s="298"/>
      <c r="AW243" s="298"/>
      <c r="AX243" s="298"/>
      <c r="AY243" s="121"/>
      <c r="AZ243" s="116"/>
      <c r="BA243" s="298"/>
      <c r="BB243" s="298"/>
      <c r="BC243" s="298"/>
      <c r="BD243" s="298"/>
      <c r="BE243" s="298"/>
      <c r="BF243" s="298"/>
      <c r="BG243" s="298"/>
      <c r="BH243" s="298"/>
      <c r="BI243" s="121"/>
      <c r="BJ243" s="116"/>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row>
    <row r="244" spans="1:153" ht="9.75" customHeight="1">
      <c r="A244" s="113"/>
      <c r="B244" s="24"/>
      <c r="C244" s="14" t="s">
        <v>6435</v>
      </c>
      <c r="D244" s="25"/>
      <c r="E244" s="25"/>
      <c r="F244" s="14" t="s">
        <v>143</v>
      </c>
      <c r="G244" s="14"/>
      <c r="H244" s="14"/>
      <c r="I244" s="14" t="s">
        <v>144</v>
      </c>
      <c r="J244" s="14"/>
      <c r="K244" s="14" t="s">
        <v>145</v>
      </c>
      <c r="L244" s="14"/>
      <c r="M244" s="14" t="s">
        <v>197</v>
      </c>
      <c r="N244" s="14"/>
      <c r="O244" s="25"/>
      <c r="P244" s="14" t="s">
        <v>146</v>
      </c>
      <c r="Q244" s="14"/>
      <c r="R244" s="14"/>
      <c r="S244" s="14"/>
      <c r="T244" s="14"/>
      <c r="U244" s="14"/>
      <c r="V244" s="14"/>
      <c r="W244" s="14"/>
      <c r="X244" s="14"/>
      <c r="Y244" s="14"/>
      <c r="Z244" s="14"/>
      <c r="AA244" s="14"/>
      <c r="AB244" s="14"/>
      <c r="AC244" s="14"/>
      <c r="AD244" s="25"/>
      <c r="AE244" s="25"/>
      <c r="AF244" s="26"/>
      <c r="AG244" s="296"/>
      <c r="AH244" s="297"/>
      <c r="AI244" s="297"/>
      <c r="AJ244" s="297"/>
      <c r="AK244" s="297"/>
      <c r="AL244" s="297"/>
      <c r="AM244" s="297"/>
      <c r="AN244" s="297"/>
      <c r="AO244" s="117"/>
      <c r="AP244" s="114"/>
      <c r="AQ244" s="296"/>
      <c r="AR244" s="297"/>
      <c r="AS244" s="297"/>
      <c r="AT244" s="297"/>
      <c r="AU244" s="297"/>
      <c r="AV244" s="297"/>
      <c r="AW244" s="297"/>
      <c r="AX244" s="297"/>
      <c r="AY244" s="117"/>
      <c r="AZ244" s="114"/>
      <c r="BA244" s="297"/>
      <c r="BB244" s="297"/>
      <c r="BC244" s="297"/>
      <c r="BD244" s="297"/>
      <c r="BE244" s="297"/>
      <c r="BF244" s="297"/>
      <c r="BG244" s="297"/>
      <c r="BH244" s="297"/>
      <c r="BI244" s="117"/>
      <c r="BJ244" s="114"/>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row>
    <row r="245" spans="1:153" ht="21.75" customHeight="1">
      <c r="A245" s="113"/>
      <c r="B245" s="294"/>
      <c r="C245" s="76"/>
      <c r="D245" s="74"/>
      <c r="E245" s="77"/>
      <c r="F245" s="78"/>
      <c r="G245" s="79"/>
      <c r="H245" s="75" t="s">
        <v>6436</v>
      </c>
      <c r="I245" s="76"/>
      <c r="J245" s="74"/>
      <c r="K245" s="241"/>
      <c r="L245" s="74"/>
      <c r="M245" s="76"/>
      <c r="N245" s="73"/>
      <c r="O245" s="504"/>
      <c r="P245" s="505"/>
      <c r="Q245" s="505"/>
      <c r="R245" s="505"/>
      <c r="S245" s="505"/>
      <c r="T245" s="505"/>
      <c r="U245" s="505"/>
      <c r="V245" s="505"/>
      <c r="W245" s="505"/>
      <c r="X245" s="505"/>
      <c r="Y245" s="505"/>
      <c r="Z245" s="505"/>
      <c r="AA245" s="505"/>
      <c r="AB245" s="505"/>
      <c r="AC245" s="505"/>
      <c r="AD245" s="505"/>
      <c r="AE245" s="506"/>
      <c r="AF245" s="15"/>
      <c r="AG245" s="118"/>
      <c r="AH245" s="312"/>
      <c r="AI245" s="313"/>
      <c r="AJ245" s="313"/>
      <c r="AK245" s="313"/>
      <c r="AL245" s="313"/>
      <c r="AM245" s="313"/>
      <c r="AN245" s="314"/>
      <c r="AO245" s="120"/>
      <c r="AP245" s="115" t="s">
        <v>0</v>
      </c>
      <c r="AQ245" s="119"/>
      <c r="AR245" s="312"/>
      <c r="AS245" s="313"/>
      <c r="AT245" s="313"/>
      <c r="AU245" s="313"/>
      <c r="AV245" s="313"/>
      <c r="AW245" s="313"/>
      <c r="AX245" s="314"/>
      <c r="AY245" s="120"/>
      <c r="AZ245" s="115" t="s">
        <v>1</v>
      </c>
      <c r="BA245" s="119"/>
      <c r="BB245" s="312"/>
      <c r="BC245" s="313"/>
      <c r="BD245" s="313"/>
      <c r="BE245" s="313"/>
      <c r="BF245" s="313"/>
      <c r="BG245" s="313"/>
      <c r="BH245" s="314"/>
      <c r="BI245" s="122"/>
      <c r="BJ245" s="115" t="s">
        <v>2</v>
      </c>
      <c r="BK245" s="129"/>
      <c r="BL245" s="130" t="str">
        <f>IF(BM245&lt;&gt;"","●","")</f>
        <v/>
      </c>
      <c r="BM245" s="132" t="str">
        <f>IF(AND(OR(C245="",E245="",F245="",G245="",O245=""),OR(AH245&gt;0,AR245&gt;0,BB245&gt;0)),"「Ｋコード・Ｊコード番号等」、「診療行為名称」に未記入の欄がありますが、「レセプト件数」、「算定日数」、「算定回数」のいずれかが1以上となっています。正しい手術名情報・レセプト件数・算定日数・算定回数をご記入ください。",IF(AND(AND(C245&lt;&gt;"",E245&lt;&gt;"",F245&lt;&gt;"",G245&lt;&gt;""),OR(AH245&gt;0,AR245&gt;0,BB245&gt;0),COUNTIF(K!$A$1:$A$2257,ASC(C245&amp;E245&amp;F245&amp;G245&amp;IF(I245*1=0,"","-"&amp;I245*1)&amp;IF(K245*1=0,"",K245*1)&amp;IF(M245="","",M245)))=0),"「Ｋコード・Ｊコード番号等」が診療報酬点数表あるいは鹿診療報酬点数表に存在しないコードとなっています。正しいＫコード・Ｊコード番号等をご記入ください。なお、加算・輸血料は報告対象外となります。",IF(OR(AND(OR(AH245=0,AH245=""),OR(AR245&gt;0,BB245&gt;0)),AND(OR(AH245&gt;0,BB245&gt;0),OR(AR245=0,AR245="")),AND(OR(AH245&gt;0,AR245&gt;0),OR(BB245=0,BB245=""))),"「レセプト件数」、「算定日数」、「算定回数」のいずれかが「0」か「空白」となっていますが、それ以外が1以上となっています。正しい手術名情報・レセプト件数・算定日数・算定回数をご記入ください。",IF(OR(AH245&gt;AR245,AH245&gt;BB245),"「算定日数」あるいは「算定回数」が「レセプト件数」よりも小さくなっています。算定レセプトにおける算定日数・算定回数をご記入ください。",IF(AR245&gt;BB245,"「算定回数」が「算定日数」よりも小さくなっています。算定日数における算定回数をご記入ください。","")))))</f>
        <v/>
      </c>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72"/>
      <c r="CW245" s="72"/>
      <c r="CX245" s="72"/>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row>
    <row r="246" spans="1:153" ht="3" customHeight="1" thickBot="1">
      <c r="A246" s="113"/>
      <c r="B246" s="16"/>
      <c r="C246" s="17"/>
      <c r="D246" s="17"/>
      <c r="E246" s="17"/>
      <c r="F246" s="18"/>
      <c r="G246" s="17"/>
      <c r="H246" s="298"/>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9"/>
      <c r="AG246" s="299"/>
      <c r="AH246" s="298"/>
      <c r="AI246" s="298"/>
      <c r="AJ246" s="298"/>
      <c r="AK246" s="298"/>
      <c r="AL246" s="298"/>
      <c r="AM246" s="298"/>
      <c r="AN246" s="298"/>
      <c r="AO246" s="121"/>
      <c r="AP246" s="116"/>
      <c r="AQ246" s="299"/>
      <c r="AR246" s="298"/>
      <c r="AS246" s="298"/>
      <c r="AT246" s="298"/>
      <c r="AU246" s="298"/>
      <c r="AV246" s="298"/>
      <c r="AW246" s="298"/>
      <c r="AX246" s="298"/>
      <c r="AY246" s="121"/>
      <c r="AZ246" s="116"/>
      <c r="BA246" s="298"/>
      <c r="BB246" s="298"/>
      <c r="BC246" s="298"/>
      <c r="BD246" s="298"/>
      <c r="BE246" s="298"/>
      <c r="BF246" s="298"/>
      <c r="BG246" s="298"/>
      <c r="BH246" s="298"/>
      <c r="BI246" s="121"/>
      <c r="BJ246" s="116"/>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row>
    <row r="247" spans="1:153" ht="9.75" customHeight="1">
      <c r="A247" s="113"/>
      <c r="B247" s="24"/>
      <c r="C247" s="14" t="s">
        <v>6435</v>
      </c>
      <c r="D247" s="25"/>
      <c r="E247" s="25"/>
      <c r="F247" s="14" t="s">
        <v>143</v>
      </c>
      <c r="G247" s="14"/>
      <c r="H247" s="14"/>
      <c r="I247" s="14" t="s">
        <v>144</v>
      </c>
      <c r="J247" s="14"/>
      <c r="K247" s="14" t="s">
        <v>145</v>
      </c>
      <c r="L247" s="14"/>
      <c r="M247" s="14" t="s">
        <v>197</v>
      </c>
      <c r="N247" s="14"/>
      <c r="O247" s="25"/>
      <c r="P247" s="14" t="s">
        <v>146</v>
      </c>
      <c r="Q247" s="14"/>
      <c r="R247" s="14"/>
      <c r="S247" s="14"/>
      <c r="T247" s="14"/>
      <c r="U247" s="14"/>
      <c r="V247" s="14"/>
      <c r="W247" s="14"/>
      <c r="X247" s="14"/>
      <c r="Y247" s="14"/>
      <c r="Z247" s="14"/>
      <c r="AA247" s="14"/>
      <c r="AB247" s="14"/>
      <c r="AC247" s="14"/>
      <c r="AD247" s="25"/>
      <c r="AE247" s="25"/>
      <c r="AF247" s="26"/>
      <c r="AG247" s="296"/>
      <c r="AH247" s="297"/>
      <c r="AI247" s="297"/>
      <c r="AJ247" s="297"/>
      <c r="AK247" s="297"/>
      <c r="AL247" s="297"/>
      <c r="AM247" s="297"/>
      <c r="AN247" s="297"/>
      <c r="AO247" s="117"/>
      <c r="AP247" s="114"/>
      <c r="AQ247" s="296"/>
      <c r="AR247" s="297"/>
      <c r="AS247" s="297"/>
      <c r="AT247" s="297"/>
      <c r="AU247" s="297"/>
      <c r="AV247" s="297"/>
      <c r="AW247" s="297"/>
      <c r="AX247" s="297"/>
      <c r="AY247" s="117"/>
      <c r="AZ247" s="114"/>
      <c r="BA247" s="297"/>
      <c r="BB247" s="297"/>
      <c r="BC247" s="297"/>
      <c r="BD247" s="297"/>
      <c r="BE247" s="297"/>
      <c r="BF247" s="297"/>
      <c r="BG247" s="297"/>
      <c r="BH247" s="297"/>
      <c r="BI247" s="117"/>
      <c r="BJ247" s="114"/>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row>
    <row r="248" spans="1:153" ht="21.75" customHeight="1">
      <c r="A248" s="113"/>
      <c r="B248" s="294"/>
      <c r="C248" s="76"/>
      <c r="D248" s="74"/>
      <c r="E248" s="77"/>
      <c r="F248" s="78"/>
      <c r="G248" s="79"/>
      <c r="H248" s="75" t="s">
        <v>6436</v>
      </c>
      <c r="I248" s="76"/>
      <c r="J248" s="74"/>
      <c r="K248" s="241"/>
      <c r="L248" s="74"/>
      <c r="M248" s="76"/>
      <c r="N248" s="73"/>
      <c r="O248" s="504"/>
      <c r="P248" s="505"/>
      <c r="Q248" s="505"/>
      <c r="R248" s="505"/>
      <c r="S248" s="505"/>
      <c r="T248" s="505"/>
      <c r="U248" s="505"/>
      <c r="V248" s="505"/>
      <c r="W248" s="505"/>
      <c r="X248" s="505"/>
      <c r="Y248" s="505"/>
      <c r="Z248" s="505"/>
      <c r="AA248" s="505"/>
      <c r="AB248" s="505"/>
      <c r="AC248" s="505"/>
      <c r="AD248" s="505"/>
      <c r="AE248" s="506"/>
      <c r="AF248" s="15"/>
      <c r="AG248" s="118"/>
      <c r="AH248" s="312"/>
      <c r="AI248" s="313"/>
      <c r="AJ248" s="313"/>
      <c r="AK248" s="313"/>
      <c r="AL248" s="313"/>
      <c r="AM248" s="313"/>
      <c r="AN248" s="314"/>
      <c r="AO248" s="120"/>
      <c r="AP248" s="115" t="s">
        <v>0</v>
      </c>
      <c r="AQ248" s="119"/>
      <c r="AR248" s="312"/>
      <c r="AS248" s="313"/>
      <c r="AT248" s="313"/>
      <c r="AU248" s="313"/>
      <c r="AV248" s="313"/>
      <c r="AW248" s="313"/>
      <c r="AX248" s="314"/>
      <c r="AY248" s="120"/>
      <c r="AZ248" s="115" t="s">
        <v>1</v>
      </c>
      <c r="BA248" s="119"/>
      <c r="BB248" s="312"/>
      <c r="BC248" s="313"/>
      <c r="BD248" s="313"/>
      <c r="BE248" s="313"/>
      <c r="BF248" s="313"/>
      <c r="BG248" s="313"/>
      <c r="BH248" s="314"/>
      <c r="BI248" s="122"/>
      <c r="BJ248" s="115" t="s">
        <v>2</v>
      </c>
      <c r="BK248" s="129"/>
      <c r="BL248" s="130" t="str">
        <f>IF(BM248&lt;&gt;"","●","")</f>
        <v/>
      </c>
      <c r="BM248" s="132" t="str">
        <f>IF(AND(OR(C248="",E248="",F248="",G248="",O248=""),OR(AH248&gt;0,AR248&gt;0,BB248&gt;0)),"「Ｋコード・Ｊコード番号等」、「診療行為名称」に未記入の欄がありますが、「レセプト件数」、「算定日数」、「算定回数」のいずれかが1以上となっています。正しい手術名情報・レセプト件数・算定日数・算定回数をご記入ください。",IF(AND(AND(C248&lt;&gt;"",E248&lt;&gt;"",F248&lt;&gt;"",G248&lt;&gt;""),OR(AH248&gt;0,AR248&gt;0,BB248&gt;0),COUNTIF(K!$A$1:$A$2257,ASC(C248&amp;E248&amp;F248&amp;G248&amp;IF(I248*1=0,"","-"&amp;I248*1)&amp;IF(K248*1=0,"",K248*1)&amp;IF(M248="","",M248)))=0),"「Ｋコード・Ｊコード番号等」が診療報酬点数表あるいは鹿診療報酬点数表に存在しないコードとなっています。正しいＫコード・Ｊコード番号等をご記入ください。なお、加算・輸血料は報告対象外となります。",IF(OR(AND(OR(AH248=0,AH248=""),OR(AR248&gt;0,BB248&gt;0)),AND(OR(AH248&gt;0,BB248&gt;0),OR(AR248=0,AR248="")),AND(OR(AH248&gt;0,AR248&gt;0),OR(BB248=0,BB248=""))),"「レセプト件数」、「算定日数」、「算定回数」のいずれかが「0」か「空白」となっていますが、それ以外が1以上となっています。正しい手術名情報・レセプト件数・算定日数・算定回数をご記入ください。",IF(OR(AH248&gt;AR248,AH248&gt;BB248),"「算定日数」あるいは「算定回数」が「レセプト件数」よりも小さくなっています。算定レセプトにおける算定日数・算定回数をご記入ください。",IF(AR248&gt;BB248,"「算定回数」が「算定日数」よりも小さくなっています。算定日数における算定回数をご記入ください。","")))))</f>
        <v/>
      </c>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72"/>
      <c r="CW248" s="72"/>
      <c r="CX248" s="72"/>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row>
    <row r="249" spans="1:153" ht="3" customHeight="1" thickBot="1">
      <c r="A249" s="113"/>
      <c r="B249" s="16"/>
      <c r="C249" s="17"/>
      <c r="D249" s="17"/>
      <c r="E249" s="17"/>
      <c r="F249" s="18"/>
      <c r="G249" s="17"/>
      <c r="H249" s="298"/>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9"/>
      <c r="AG249" s="299"/>
      <c r="AH249" s="298"/>
      <c r="AI249" s="298"/>
      <c r="AJ249" s="298"/>
      <c r="AK249" s="298"/>
      <c r="AL249" s="298"/>
      <c r="AM249" s="298"/>
      <c r="AN249" s="298"/>
      <c r="AO249" s="121"/>
      <c r="AP249" s="116"/>
      <c r="AQ249" s="299"/>
      <c r="AR249" s="298"/>
      <c r="AS249" s="298"/>
      <c r="AT249" s="298"/>
      <c r="AU249" s="298"/>
      <c r="AV249" s="298"/>
      <c r="AW249" s="298"/>
      <c r="AX249" s="298"/>
      <c r="AY249" s="121"/>
      <c r="AZ249" s="116"/>
      <c r="BA249" s="298"/>
      <c r="BB249" s="298"/>
      <c r="BC249" s="298"/>
      <c r="BD249" s="298"/>
      <c r="BE249" s="298"/>
      <c r="BF249" s="298"/>
      <c r="BG249" s="298"/>
      <c r="BH249" s="298"/>
      <c r="BI249" s="121"/>
      <c r="BJ249" s="116"/>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row>
    <row r="250" spans="1:153" ht="9.75" customHeight="1">
      <c r="A250" s="113"/>
      <c r="B250" s="24"/>
      <c r="C250" s="14" t="s">
        <v>6435</v>
      </c>
      <c r="D250" s="25"/>
      <c r="E250" s="25"/>
      <c r="F250" s="14" t="s">
        <v>143</v>
      </c>
      <c r="G250" s="14"/>
      <c r="H250" s="14"/>
      <c r="I250" s="14" t="s">
        <v>144</v>
      </c>
      <c r="J250" s="14"/>
      <c r="K250" s="14" t="s">
        <v>145</v>
      </c>
      <c r="L250" s="14"/>
      <c r="M250" s="14" t="s">
        <v>197</v>
      </c>
      <c r="N250" s="14"/>
      <c r="O250" s="25"/>
      <c r="P250" s="14" t="s">
        <v>146</v>
      </c>
      <c r="Q250" s="14"/>
      <c r="R250" s="14"/>
      <c r="S250" s="14"/>
      <c r="T250" s="14"/>
      <c r="U250" s="14"/>
      <c r="V250" s="14"/>
      <c r="W250" s="14"/>
      <c r="X250" s="14"/>
      <c r="Y250" s="14"/>
      <c r="Z250" s="14"/>
      <c r="AA250" s="14"/>
      <c r="AB250" s="14"/>
      <c r="AC250" s="14"/>
      <c r="AD250" s="25"/>
      <c r="AE250" s="25"/>
      <c r="AF250" s="26"/>
      <c r="AG250" s="296"/>
      <c r="AH250" s="297"/>
      <c r="AI250" s="297"/>
      <c r="AJ250" s="297"/>
      <c r="AK250" s="297"/>
      <c r="AL250" s="297"/>
      <c r="AM250" s="297"/>
      <c r="AN250" s="297"/>
      <c r="AO250" s="117"/>
      <c r="AP250" s="114"/>
      <c r="AQ250" s="296"/>
      <c r="AR250" s="297"/>
      <c r="AS250" s="297"/>
      <c r="AT250" s="297"/>
      <c r="AU250" s="297"/>
      <c r="AV250" s="297"/>
      <c r="AW250" s="297"/>
      <c r="AX250" s="297"/>
      <c r="AY250" s="117"/>
      <c r="AZ250" s="114"/>
      <c r="BA250" s="297"/>
      <c r="BB250" s="297"/>
      <c r="BC250" s="297"/>
      <c r="BD250" s="297"/>
      <c r="BE250" s="297"/>
      <c r="BF250" s="297"/>
      <c r="BG250" s="297"/>
      <c r="BH250" s="297"/>
      <c r="BI250" s="117"/>
      <c r="BJ250" s="114"/>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row>
    <row r="251" spans="1:153" ht="21.75" customHeight="1">
      <c r="A251" s="113"/>
      <c r="B251" s="294"/>
      <c r="C251" s="76"/>
      <c r="D251" s="74"/>
      <c r="E251" s="77"/>
      <c r="F251" s="78"/>
      <c r="G251" s="79"/>
      <c r="H251" s="75" t="s">
        <v>6436</v>
      </c>
      <c r="I251" s="76"/>
      <c r="J251" s="74"/>
      <c r="K251" s="241"/>
      <c r="L251" s="74"/>
      <c r="M251" s="76"/>
      <c r="N251" s="73"/>
      <c r="O251" s="504"/>
      <c r="P251" s="505"/>
      <c r="Q251" s="505"/>
      <c r="R251" s="505"/>
      <c r="S251" s="505"/>
      <c r="T251" s="505"/>
      <c r="U251" s="505"/>
      <c r="V251" s="505"/>
      <c r="W251" s="505"/>
      <c r="X251" s="505"/>
      <c r="Y251" s="505"/>
      <c r="Z251" s="505"/>
      <c r="AA251" s="505"/>
      <c r="AB251" s="505"/>
      <c r="AC251" s="505"/>
      <c r="AD251" s="505"/>
      <c r="AE251" s="506"/>
      <c r="AF251" s="15"/>
      <c r="AG251" s="118"/>
      <c r="AH251" s="312"/>
      <c r="AI251" s="313"/>
      <c r="AJ251" s="313"/>
      <c r="AK251" s="313"/>
      <c r="AL251" s="313"/>
      <c r="AM251" s="313"/>
      <c r="AN251" s="314"/>
      <c r="AO251" s="120"/>
      <c r="AP251" s="115" t="s">
        <v>0</v>
      </c>
      <c r="AQ251" s="119"/>
      <c r="AR251" s="312"/>
      <c r="AS251" s="313"/>
      <c r="AT251" s="313"/>
      <c r="AU251" s="313"/>
      <c r="AV251" s="313"/>
      <c r="AW251" s="313"/>
      <c r="AX251" s="314"/>
      <c r="AY251" s="120"/>
      <c r="AZ251" s="115" t="s">
        <v>1</v>
      </c>
      <c r="BA251" s="119"/>
      <c r="BB251" s="312"/>
      <c r="BC251" s="313"/>
      <c r="BD251" s="313"/>
      <c r="BE251" s="313"/>
      <c r="BF251" s="313"/>
      <c r="BG251" s="313"/>
      <c r="BH251" s="314"/>
      <c r="BI251" s="122"/>
      <c r="BJ251" s="115" t="s">
        <v>2</v>
      </c>
      <c r="BK251" s="129"/>
      <c r="BL251" s="130" t="str">
        <f>IF(BM251&lt;&gt;"","●","")</f>
        <v/>
      </c>
      <c r="BM251" s="132" t="str">
        <f>IF(AND(OR(C251="",E251="",F251="",G251="",O251=""),OR(AH251&gt;0,AR251&gt;0,BB251&gt;0)),"「Ｋコード・Ｊコード番号等」、「診療行為名称」に未記入の欄がありますが、「レセプト件数」、「算定日数」、「算定回数」のいずれかが1以上となっています。正しい手術名情報・レセプト件数・算定日数・算定回数をご記入ください。",IF(AND(AND(C251&lt;&gt;"",E251&lt;&gt;"",F251&lt;&gt;"",G251&lt;&gt;""),OR(AH251&gt;0,AR251&gt;0,BB251&gt;0),COUNTIF(K!$A$1:$A$2257,ASC(C251&amp;E251&amp;F251&amp;G251&amp;IF(I251*1=0,"","-"&amp;I251*1)&amp;IF(K251*1=0,"",K251*1)&amp;IF(M251="","",M251)))=0),"「Ｋコード・Ｊコード番号等」が診療報酬点数表あるいは鹿診療報酬点数表に存在しないコードとなっています。正しいＫコード・Ｊコード番号等をご記入ください。なお、加算・輸血料は報告対象外となります。",IF(OR(AND(OR(AH251=0,AH251=""),OR(AR251&gt;0,BB251&gt;0)),AND(OR(AH251&gt;0,BB251&gt;0),OR(AR251=0,AR251="")),AND(OR(AH251&gt;0,AR251&gt;0),OR(BB251=0,BB251=""))),"「レセプト件数」、「算定日数」、「算定回数」のいずれかが「0」か「空白」となっていますが、それ以外が1以上となっています。正しい手術名情報・レセプト件数・算定日数・算定回数をご記入ください。",IF(OR(AH251&gt;AR251,AH251&gt;BB251),"「算定日数」あるいは「算定回数」が「レセプト件数」よりも小さくなっています。算定レセプトにおける算定日数・算定回数をご記入ください。",IF(AR251&gt;BB251,"「算定回数」が「算定日数」よりも小さくなっています。算定日数における算定回数をご記入ください。","")))))</f>
        <v/>
      </c>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72"/>
      <c r="CW251" s="72"/>
      <c r="CX251" s="72"/>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row>
    <row r="252" spans="1:153" ht="3" customHeight="1" thickBot="1">
      <c r="A252" s="113"/>
      <c r="B252" s="16"/>
      <c r="C252" s="17"/>
      <c r="D252" s="17"/>
      <c r="E252" s="17"/>
      <c r="F252" s="18"/>
      <c r="G252" s="17"/>
      <c r="H252" s="298"/>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9"/>
      <c r="AG252" s="299"/>
      <c r="AH252" s="298"/>
      <c r="AI252" s="298"/>
      <c r="AJ252" s="298"/>
      <c r="AK252" s="298"/>
      <c r="AL252" s="298"/>
      <c r="AM252" s="298"/>
      <c r="AN252" s="298"/>
      <c r="AO252" s="121"/>
      <c r="AP252" s="116"/>
      <c r="AQ252" s="299"/>
      <c r="AR252" s="298"/>
      <c r="AS252" s="298"/>
      <c r="AT252" s="298"/>
      <c r="AU252" s="298"/>
      <c r="AV252" s="298"/>
      <c r="AW252" s="298"/>
      <c r="AX252" s="298"/>
      <c r="AY252" s="121"/>
      <c r="AZ252" s="116"/>
      <c r="BA252" s="298"/>
      <c r="BB252" s="298"/>
      <c r="BC252" s="298"/>
      <c r="BD252" s="298"/>
      <c r="BE252" s="298"/>
      <c r="BF252" s="298"/>
      <c r="BG252" s="298"/>
      <c r="BH252" s="298"/>
      <c r="BI252" s="121"/>
      <c r="BJ252" s="116"/>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row>
    <row r="253" spans="1:153" ht="9.75" customHeight="1">
      <c r="A253" s="113"/>
      <c r="B253" s="24"/>
      <c r="C253" s="14" t="s">
        <v>6435</v>
      </c>
      <c r="D253" s="25"/>
      <c r="E253" s="25"/>
      <c r="F253" s="14" t="s">
        <v>143</v>
      </c>
      <c r="G253" s="14"/>
      <c r="H253" s="14"/>
      <c r="I253" s="14" t="s">
        <v>144</v>
      </c>
      <c r="J253" s="14"/>
      <c r="K253" s="14" t="s">
        <v>145</v>
      </c>
      <c r="L253" s="14"/>
      <c r="M253" s="14" t="s">
        <v>197</v>
      </c>
      <c r="N253" s="14"/>
      <c r="O253" s="25"/>
      <c r="P253" s="14" t="s">
        <v>146</v>
      </c>
      <c r="Q253" s="14"/>
      <c r="R253" s="14"/>
      <c r="S253" s="14"/>
      <c r="T253" s="14"/>
      <c r="U253" s="14"/>
      <c r="V253" s="14"/>
      <c r="W253" s="14"/>
      <c r="X253" s="14"/>
      <c r="Y253" s="14"/>
      <c r="Z253" s="14"/>
      <c r="AA253" s="14"/>
      <c r="AB253" s="14"/>
      <c r="AC253" s="14"/>
      <c r="AD253" s="25"/>
      <c r="AE253" s="25"/>
      <c r="AF253" s="26"/>
      <c r="AG253" s="296"/>
      <c r="AH253" s="297"/>
      <c r="AI253" s="297"/>
      <c r="AJ253" s="297"/>
      <c r="AK253" s="297"/>
      <c r="AL253" s="297"/>
      <c r="AM253" s="297"/>
      <c r="AN253" s="297"/>
      <c r="AO253" s="117"/>
      <c r="AP253" s="114"/>
      <c r="AQ253" s="296"/>
      <c r="AR253" s="297"/>
      <c r="AS253" s="297"/>
      <c r="AT253" s="297"/>
      <c r="AU253" s="297"/>
      <c r="AV253" s="297"/>
      <c r="AW253" s="297"/>
      <c r="AX253" s="297"/>
      <c r="AY253" s="117"/>
      <c r="AZ253" s="114"/>
      <c r="BA253" s="297"/>
      <c r="BB253" s="297"/>
      <c r="BC253" s="297"/>
      <c r="BD253" s="297"/>
      <c r="BE253" s="297"/>
      <c r="BF253" s="297"/>
      <c r="BG253" s="297"/>
      <c r="BH253" s="297"/>
      <c r="BI253" s="117"/>
      <c r="BJ253" s="114"/>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row>
    <row r="254" spans="1:153" ht="21.75" customHeight="1">
      <c r="A254" s="113"/>
      <c r="B254" s="294"/>
      <c r="C254" s="76"/>
      <c r="D254" s="74"/>
      <c r="E254" s="77"/>
      <c r="F254" s="78"/>
      <c r="G254" s="79"/>
      <c r="H254" s="75" t="s">
        <v>6436</v>
      </c>
      <c r="I254" s="76"/>
      <c r="J254" s="74"/>
      <c r="K254" s="241"/>
      <c r="L254" s="74"/>
      <c r="M254" s="76"/>
      <c r="N254" s="73"/>
      <c r="O254" s="504"/>
      <c r="P254" s="505"/>
      <c r="Q254" s="505"/>
      <c r="R254" s="505"/>
      <c r="S254" s="505"/>
      <c r="T254" s="505"/>
      <c r="U254" s="505"/>
      <c r="V254" s="505"/>
      <c r="W254" s="505"/>
      <c r="X254" s="505"/>
      <c r="Y254" s="505"/>
      <c r="Z254" s="505"/>
      <c r="AA254" s="505"/>
      <c r="AB254" s="505"/>
      <c r="AC254" s="505"/>
      <c r="AD254" s="505"/>
      <c r="AE254" s="506"/>
      <c r="AF254" s="15"/>
      <c r="AG254" s="118"/>
      <c r="AH254" s="312"/>
      <c r="AI254" s="313"/>
      <c r="AJ254" s="313"/>
      <c r="AK254" s="313"/>
      <c r="AL254" s="313"/>
      <c r="AM254" s="313"/>
      <c r="AN254" s="314"/>
      <c r="AO254" s="120"/>
      <c r="AP254" s="115" t="s">
        <v>0</v>
      </c>
      <c r="AQ254" s="119"/>
      <c r="AR254" s="312"/>
      <c r="AS254" s="313"/>
      <c r="AT254" s="313"/>
      <c r="AU254" s="313"/>
      <c r="AV254" s="313"/>
      <c r="AW254" s="313"/>
      <c r="AX254" s="314"/>
      <c r="AY254" s="120"/>
      <c r="AZ254" s="115" t="s">
        <v>1</v>
      </c>
      <c r="BA254" s="119"/>
      <c r="BB254" s="312"/>
      <c r="BC254" s="313"/>
      <c r="BD254" s="313"/>
      <c r="BE254" s="313"/>
      <c r="BF254" s="313"/>
      <c r="BG254" s="313"/>
      <c r="BH254" s="314"/>
      <c r="BI254" s="122"/>
      <c r="BJ254" s="115" t="s">
        <v>2</v>
      </c>
      <c r="BK254" s="129"/>
      <c r="BL254" s="130" t="str">
        <f>IF(BM254&lt;&gt;"","●","")</f>
        <v/>
      </c>
      <c r="BM254" s="132" t="str">
        <f>IF(AND(OR(C254="",E254="",F254="",G254="",O254=""),OR(AH254&gt;0,AR254&gt;0,BB254&gt;0)),"「Ｋコード・Ｊコード番号等」、「診療行為名称」に未記入の欄がありますが、「レセプト件数」、「算定日数」、「算定回数」のいずれかが1以上となっています。正しい手術名情報・レセプト件数・算定日数・算定回数をご記入ください。",IF(AND(AND(C254&lt;&gt;"",E254&lt;&gt;"",F254&lt;&gt;"",G254&lt;&gt;""),OR(AH254&gt;0,AR254&gt;0,BB254&gt;0),COUNTIF(K!$A$1:$A$2257,ASC(C254&amp;E254&amp;F254&amp;G254&amp;IF(I254*1=0,"","-"&amp;I254*1)&amp;IF(K254*1=0,"",K254*1)&amp;IF(M254="","",M254)))=0),"「Ｋコード・Ｊコード番号等」が診療報酬点数表あるいは鹿診療報酬点数表に存在しないコードとなっています。正しいＫコード・Ｊコード番号等をご記入ください。なお、加算・輸血料は報告対象外となります。",IF(OR(AND(OR(AH254=0,AH254=""),OR(AR254&gt;0,BB254&gt;0)),AND(OR(AH254&gt;0,BB254&gt;0),OR(AR254=0,AR254="")),AND(OR(AH254&gt;0,AR254&gt;0),OR(BB254=0,BB254=""))),"「レセプト件数」、「算定日数」、「算定回数」のいずれかが「0」か「空白」となっていますが、それ以外が1以上となっています。正しい手術名情報・レセプト件数・算定日数・算定回数をご記入ください。",IF(OR(AH254&gt;AR254,AH254&gt;BB254),"「算定日数」あるいは「算定回数」が「レセプト件数」よりも小さくなっています。算定レセプトにおける算定日数・算定回数をご記入ください。",IF(AR254&gt;BB254,"「算定回数」が「算定日数」よりも小さくなっています。算定日数における算定回数をご記入ください。","")))))</f>
        <v/>
      </c>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72"/>
      <c r="CW254" s="72"/>
      <c r="CX254" s="72"/>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row>
    <row r="255" spans="1:153" ht="3" customHeight="1" thickBot="1">
      <c r="A255" s="113"/>
      <c r="B255" s="16"/>
      <c r="C255" s="17"/>
      <c r="D255" s="17"/>
      <c r="E255" s="17"/>
      <c r="F255" s="18"/>
      <c r="G255" s="17"/>
      <c r="H255" s="298"/>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9"/>
      <c r="AG255" s="299"/>
      <c r="AH255" s="298"/>
      <c r="AI255" s="298"/>
      <c r="AJ255" s="298"/>
      <c r="AK255" s="298"/>
      <c r="AL255" s="298"/>
      <c r="AM255" s="298"/>
      <c r="AN255" s="298"/>
      <c r="AO255" s="121"/>
      <c r="AP255" s="116"/>
      <c r="AQ255" s="299"/>
      <c r="AR255" s="298"/>
      <c r="AS255" s="298"/>
      <c r="AT255" s="298"/>
      <c r="AU255" s="298"/>
      <c r="AV255" s="298"/>
      <c r="AW255" s="298"/>
      <c r="AX255" s="298"/>
      <c r="AY255" s="121"/>
      <c r="AZ255" s="116"/>
      <c r="BA255" s="298"/>
      <c r="BB255" s="298"/>
      <c r="BC255" s="298"/>
      <c r="BD255" s="298"/>
      <c r="BE255" s="298"/>
      <c r="BF255" s="298"/>
      <c r="BG255" s="298"/>
      <c r="BH255" s="298"/>
      <c r="BI255" s="121"/>
      <c r="BJ255" s="116"/>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row>
    <row r="256" spans="1:153" ht="9.75" customHeight="1">
      <c r="A256" s="113"/>
      <c r="B256" s="24"/>
      <c r="C256" s="14" t="s">
        <v>6435</v>
      </c>
      <c r="D256" s="25"/>
      <c r="E256" s="25"/>
      <c r="F256" s="14" t="s">
        <v>143</v>
      </c>
      <c r="G256" s="14"/>
      <c r="H256" s="14"/>
      <c r="I256" s="14" t="s">
        <v>144</v>
      </c>
      <c r="J256" s="14"/>
      <c r="K256" s="14" t="s">
        <v>145</v>
      </c>
      <c r="L256" s="14"/>
      <c r="M256" s="14" t="s">
        <v>197</v>
      </c>
      <c r="N256" s="14"/>
      <c r="O256" s="25"/>
      <c r="P256" s="14" t="s">
        <v>146</v>
      </c>
      <c r="Q256" s="14"/>
      <c r="R256" s="14"/>
      <c r="S256" s="14"/>
      <c r="T256" s="14"/>
      <c r="U256" s="14"/>
      <c r="V256" s="14"/>
      <c r="W256" s="14"/>
      <c r="X256" s="14"/>
      <c r="Y256" s="14"/>
      <c r="Z256" s="14"/>
      <c r="AA256" s="14"/>
      <c r="AB256" s="14"/>
      <c r="AC256" s="14"/>
      <c r="AD256" s="25"/>
      <c r="AE256" s="25"/>
      <c r="AF256" s="26"/>
      <c r="AG256" s="296"/>
      <c r="AH256" s="297"/>
      <c r="AI256" s="297"/>
      <c r="AJ256" s="297"/>
      <c r="AK256" s="297"/>
      <c r="AL256" s="297"/>
      <c r="AM256" s="297"/>
      <c r="AN256" s="297"/>
      <c r="AO256" s="117"/>
      <c r="AP256" s="114"/>
      <c r="AQ256" s="296"/>
      <c r="AR256" s="297"/>
      <c r="AS256" s="297"/>
      <c r="AT256" s="297"/>
      <c r="AU256" s="297"/>
      <c r="AV256" s="297"/>
      <c r="AW256" s="297"/>
      <c r="AX256" s="297"/>
      <c r="AY256" s="117"/>
      <c r="AZ256" s="114"/>
      <c r="BA256" s="297"/>
      <c r="BB256" s="297"/>
      <c r="BC256" s="297"/>
      <c r="BD256" s="297"/>
      <c r="BE256" s="297"/>
      <c r="BF256" s="297"/>
      <c r="BG256" s="297"/>
      <c r="BH256" s="297"/>
      <c r="BI256" s="117"/>
      <c r="BJ256" s="114"/>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row>
    <row r="257" spans="1:153" ht="21.75" customHeight="1">
      <c r="A257" s="113"/>
      <c r="B257" s="294"/>
      <c r="C257" s="76"/>
      <c r="D257" s="74"/>
      <c r="E257" s="77"/>
      <c r="F257" s="78"/>
      <c r="G257" s="79"/>
      <c r="H257" s="75" t="s">
        <v>6436</v>
      </c>
      <c r="I257" s="76"/>
      <c r="J257" s="74"/>
      <c r="K257" s="241"/>
      <c r="L257" s="74"/>
      <c r="M257" s="76"/>
      <c r="N257" s="73"/>
      <c r="O257" s="504"/>
      <c r="P257" s="505"/>
      <c r="Q257" s="505"/>
      <c r="R257" s="505"/>
      <c r="S257" s="505"/>
      <c r="T257" s="505"/>
      <c r="U257" s="505"/>
      <c r="V257" s="505"/>
      <c r="W257" s="505"/>
      <c r="X257" s="505"/>
      <c r="Y257" s="505"/>
      <c r="Z257" s="505"/>
      <c r="AA257" s="505"/>
      <c r="AB257" s="505"/>
      <c r="AC257" s="505"/>
      <c r="AD257" s="505"/>
      <c r="AE257" s="506"/>
      <c r="AF257" s="15"/>
      <c r="AG257" s="118"/>
      <c r="AH257" s="312"/>
      <c r="AI257" s="313"/>
      <c r="AJ257" s="313"/>
      <c r="AK257" s="313"/>
      <c r="AL257" s="313"/>
      <c r="AM257" s="313"/>
      <c r="AN257" s="314"/>
      <c r="AO257" s="120"/>
      <c r="AP257" s="115" t="s">
        <v>0</v>
      </c>
      <c r="AQ257" s="119"/>
      <c r="AR257" s="312"/>
      <c r="AS257" s="313"/>
      <c r="AT257" s="313"/>
      <c r="AU257" s="313"/>
      <c r="AV257" s="313"/>
      <c r="AW257" s="313"/>
      <c r="AX257" s="314"/>
      <c r="AY257" s="120"/>
      <c r="AZ257" s="115" t="s">
        <v>1</v>
      </c>
      <c r="BA257" s="119"/>
      <c r="BB257" s="312"/>
      <c r="BC257" s="313"/>
      <c r="BD257" s="313"/>
      <c r="BE257" s="313"/>
      <c r="BF257" s="313"/>
      <c r="BG257" s="313"/>
      <c r="BH257" s="314"/>
      <c r="BI257" s="122"/>
      <c r="BJ257" s="115" t="s">
        <v>2</v>
      </c>
      <c r="BK257" s="129"/>
      <c r="BL257" s="130" t="str">
        <f>IF(BM257&lt;&gt;"","●","")</f>
        <v/>
      </c>
      <c r="BM257" s="132" t="str">
        <f>IF(AND(OR(C257="",E257="",F257="",G257="",O257=""),OR(AH257&gt;0,AR257&gt;0,BB257&gt;0)),"「Ｋコード・Ｊコード番号等」、「診療行為名称」に未記入の欄がありますが、「レセプト件数」、「算定日数」、「算定回数」のいずれかが1以上となっています。正しい手術名情報・レセプト件数・算定日数・算定回数をご記入ください。",IF(AND(AND(C257&lt;&gt;"",E257&lt;&gt;"",F257&lt;&gt;"",G257&lt;&gt;""),OR(AH257&gt;0,AR257&gt;0,BB257&gt;0),COUNTIF(K!$A$1:$A$2257,ASC(C257&amp;E257&amp;F257&amp;G257&amp;IF(I257*1=0,"","-"&amp;I257*1)&amp;IF(K257*1=0,"",K257*1)&amp;IF(M257="","",M257)))=0),"「Ｋコード・Ｊコード番号等」が診療報酬点数表あるいは鹿診療報酬点数表に存在しないコードとなっています。正しいＫコード・Ｊコード番号等をご記入ください。なお、加算・輸血料は報告対象外となります。",IF(OR(AND(OR(AH257=0,AH257=""),OR(AR257&gt;0,BB257&gt;0)),AND(OR(AH257&gt;0,BB257&gt;0),OR(AR257=0,AR257="")),AND(OR(AH257&gt;0,AR257&gt;0),OR(BB257=0,BB257=""))),"「レセプト件数」、「算定日数」、「算定回数」のいずれかが「0」か「空白」となっていますが、それ以外が1以上となっています。正しい手術名情報・レセプト件数・算定日数・算定回数をご記入ください。",IF(OR(AH257&gt;AR257,AH257&gt;BB257),"「算定日数」あるいは「算定回数」が「レセプト件数」よりも小さくなっています。算定レセプトにおける算定日数・算定回数をご記入ください。",IF(AR257&gt;BB257,"「算定回数」が「算定日数」よりも小さくなっています。算定日数における算定回数をご記入ください。","")))))</f>
        <v/>
      </c>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72"/>
      <c r="CW257" s="72"/>
      <c r="CX257" s="72"/>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row>
    <row r="258" spans="1:153" ht="3" customHeight="1" thickBot="1">
      <c r="A258" s="113"/>
      <c r="B258" s="16"/>
      <c r="C258" s="17"/>
      <c r="D258" s="17"/>
      <c r="E258" s="17"/>
      <c r="F258" s="18"/>
      <c r="G258" s="17"/>
      <c r="H258" s="298"/>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9"/>
      <c r="AG258" s="299"/>
      <c r="AH258" s="298"/>
      <c r="AI258" s="298"/>
      <c r="AJ258" s="298"/>
      <c r="AK258" s="298"/>
      <c r="AL258" s="298"/>
      <c r="AM258" s="298"/>
      <c r="AN258" s="298"/>
      <c r="AO258" s="121"/>
      <c r="AP258" s="116"/>
      <c r="AQ258" s="299"/>
      <c r="AR258" s="298"/>
      <c r="AS258" s="298"/>
      <c r="AT258" s="298"/>
      <c r="AU258" s="298"/>
      <c r="AV258" s="298"/>
      <c r="AW258" s="298"/>
      <c r="AX258" s="298"/>
      <c r="AY258" s="121"/>
      <c r="AZ258" s="116"/>
      <c r="BA258" s="298"/>
      <c r="BB258" s="298"/>
      <c r="BC258" s="298"/>
      <c r="BD258" s="298"/>
      <c r="BE258" s="298"/>
      <c r="BF258" s="298"/>
      <c r="BG258" s="298"/>
      <c r="BH258" s="298"/>
      <c r="BI258" s="121"/>
      <c r="BJ258" s="116"/>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row>
    <row r="259" spans="1:153" ht="9.75" customHeight="1">
      <c r="A259" s="113"/>
      <c r="B259" s="24"/>
      <c r="C259" s="14" t="s">
        <v>6435</v>
      </c>
      <c r="D259" s="25"/>
      <c r="E259" s="25"/>
      <c r="F259" s="14" t="s">
        <v>143</v>
      </c>
      <c r="G259" s="14"/>
      <c r="H259" s="14"/>
      <c r="I259" s="14" t="s">
        <v>144</v>
      </c>
      <c r="J259" s="14"/>
      <c r="K259" s="14" t="s">
        <v>145</v>
      </c>
      <c r="L259" s="14"/>
      <c r="M259" s="14" t="s">
        <v>197</v>
      </c>
      <c r="N259" s="14"/>
      <c r="O259" s="25"/>
      <c r="P259" s="14" t="s">
        <v>146</v>
      </c>
      <c r="Q259" s="14"/>
      <c r="R259" s="14"/>
      <c r="S259" s="14"/>
      <c r="T259" s="14"/>
      <c r="U259" s="14"/>
      <c r="V259" s="14"/>
      <c r="W259" s="14"/>
      <c r="X259" s="14"/>
      <c r="Y259" s="14"/>
      <c r="Z259" s="14"/>
      <c r="AA259" s="14"/>
      <c r="AB259" s="14"/>
      <c r="AC259" s="14"/>
      <c r="AD259" s="25"/>
      <c r="AE259" s="25"/>
      <c r="AF259" s="26"/>
      <c r="AG259" s="296"/>
      <c r="AH259" s="297"/>
      <c r="AI259" s="297"/>
      <c r="AJ259" s="297"/>
      <c r="AK259" s="297"/>
      <c r="AL259" s="297"/>
      <c r="AM259" s="297"/>
      <c r="AN259" s="297"/>
      <c r="AO259" s="117"/>
      <c r="AP259" s="114"/>
      <c r="AQ259" s="296"/>
      <c r="AR259" s="297"/>
      <c r="AS259" s="297"/>
      <c r="AT259" s="297"/>
      <c r="AU259" s="297"/>
      <c r="AV259" s="297"/>
      <c r="AW259" s="297"/>
      <c r="AX259" s="297"/>
      <c r="AY259" s="117"/>
      <c r="AZ259" s="114"/>
      <c r="BA259" s="297"/>
      <c r="BB259" s="297"/>
      <c r="BC259" s="297"/>
      <c r="BD259" s="297"/>
      <c r="BE259" s="297"/>
      <c r="BF259" s="297"/>
      <c r="BG259" s="297"/>
      <c r="BH259" s="297"/>
      <c r="BI259" s="117"/>
      <c r="BJ259" s="114"/>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row>
    <row r="260" spans="1:153" ht="21.75" customHeight="1">
      <c r="A260" s="113"/>
      <c r="B260" s="294"/>
      <c r="C260" s="76"/>
      <c r="D260" s="74"/>
      <c r="E260" s="77"/>
      <c r="F260" s="78"/>
      <c r="G260" s="79"/>
      <c r="H260" s="75" t="s">
        <v>6436</v>
      </c>
      <c r="I260" s="76"/>
      <c r="J260" s="74"/>
      <c r="K260" s="241"/>
      <c r="L260" s="74"/>
      <c r="M260" s="76"/>
      <c r="N260" s="73"/>
      <c r="O260" s="504"/>
      <c r="P260" s="505"/>
      <c r="Q260" s="505"/>
      <c r="R260" s="505"/>
      <c r="S260" s="505"/>
      <c r="T260" s="505"/>
      <c r="U260" s="505"/>
      <c r="V260" s="505"/>
      <c r="W260" s="505"/>
      <c r="X260" s="505"/>
      <c r="Y260" s="505"/>
      <c r="Z260" s="505"/>
      <c r="AA260" s="505"/>
      <c r="AB260" s="505"/>
      <c r="AC260" s="505"/>
      <c r="AD260" s="505"/>
      <c r="AE260" s="506"/>
      <c r="AF260" s="15"/>
      <c r="AG260" s="118"/>
      <c r="AH260" s="312"/>
      <c r="AI260" s="313"/>
      <c r="AJ260" s="313"/>
      <c r="AK260" s="313"/>
      <c r="AL260" s="313"/>
      <c r="AM260" s="313"/>
      <c r="AN260" s="314"/>
      <c r="AO260" s="120"/>
      <c r="AP260" s="115" t="s">
        <v>0</v>
      </c>
      <c r="AQ260" s="119"/>
      <c r="AR260" s="312"/>
      <c r="AS260" s="313"/>
      <c r="AT260" s="313"/>
      <c r="AU260" s="313"/>
      <c r="AV260" s="313"/>
      <c r="AW260" s="313"/>
      <c r="AX260" s="314"/>
      <c r="AY260" s="120"/>
      <c r="AZ260" s="115" t="s">
        <v>1</v>
      </c>
      <c r="BA260" s="119"/>
      <c r="BB260" s="312"/>
      <c r="BC260" s="313"/>
      <c r="BD260" s="313"/>
      <c r="BE260" s="313"/>
      <c r="BF260" s="313"/>
      <c r="BG260" s="313"/>
      <c r="BH260" s="314"/>
      <c r="BI260" s="122"/>
      <c r="BJ260" s="115" t="s">
        <v>2</v>
      </c>
      <c r="BK260" s="129"/>
      <c r="BL260" s="130" t="str">
        <f>IF(BM260&lt;&gt;"","●","")</f>
        <v/>
      </c>
      <c r="BM260" s="132" t="str">
        <f>IF(AND(OR(C260="",E260="",F260="",G260="",O260=""),OR(AH260&gt;0,AR260&gt;0,BB260&gt;0)),"「Ｋコード・Ｊコード番号等」、「診療行為名称」に未記入の欄がありますが、「レセプト件数」、「算定日数」、「算定回数」のいずれかが1以上となっています。正しい手術名情報・レセプト件数・算定日数・算定回数をご記入ください。",IF(AND(AND(C260&lt;&gt;"",E260&lt;&gt;"",F260&lt;&gt;"",G260&lt;&gt;""),OR(AH260&gt;0,AR260&gt;0,BB260&gt;0),COUNTIF(K!$A$1:$A$2257,ASC(C260&amp;E260&amp;F260&amp;G260&amp;IF(I260*1=0,"","-"&amp;I260*1)&amp;IF(K260*1=0,"",K260*1)&amp;IF(M260="","",M260)))=0),"「Ｋコード・Ｊコード番号等」が診療報酬点数表あるいは鹿診療報酬点数表に存在しないコードとなっています。正しいＫコード・Ｊコード番号等をご記入ください。なお、加算・輸血料は報告対象外となります。",IF(OR(AND(OR(AH260=0,AH260=""),OR(AR260&gt;0,BB260&gt;0)),AND(OR(AH260&gt;0,BB260&gt;0),OR(AR260=0,AR260="")),AND(OR(AH260&gt;0,AR260&gt;0),OR(BB260=0,BB260=""))),"「レセプト件数」、「算定日数」、「算定回数」のいずれかが「0」か「空白」となっていますが、それ以外が1以上となっています。正しい手術名情報・レセプト件数・算定日数・算定回数をご記入ください。",IF(OR(AH260&gt;AR260,AH260&gt;BB260),"「算定日数」あるいは「算定回数」が「レセプト件数」よりも小さくなっています。算定レセプトにおける算定日数・算定回数をご記入ください。",IF(AR260&gt;BB260,"「算定回数」が「算定日数」よりも小さくなっています。算定日数における算定回数をご記入ください。","")))))</f>
        <v/>
      </c>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72"/>
      <c r="CW260" s="72"/>
      <c r="CX260" s="72"/>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row>
    <row r="261" spans="1:153" ht="3" customHeight="1" thickBot="1">
      <c r="A261" s="113"/>
      <c r="B261" s="16"/>
      <c r="C261" s="17"/>
      <c r="D261" s="17"/>
      <c r="E261" s="17"/>
      <c r="F261" s="18"/>
      <c r="G261" s="17"/>
      <c r="H261" s="298"/>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9"/>
      <c r="AG261" s="299"/>
      <c r="AH261" s="298"/>
      <c r="AI261" s="298"/>
      <c r="AJ261" s="298"/>
      <c r="AK261" s="298"/>
      <c r="AL261" s="298"/>
      <c r="AM261" s="298"/>
      <c r="AN261" s="298"/>
      <c r="AO261" s="121"/>
      <c r="AP261" s="116"/>
      <c r="AQ261" s="299"/>
      <c r="AR261" s="298"/>
      <c r="AS261" s="298"/>
      <c r="AT261" s="298"/>
      <c r="AU261" s="298"/>
      <c r="AV261" s="298"/>
      <c r="AW261" s="298"/>
      <c r="AX261" s="298"/>
      <c r="AY261" s="121"/>
      <c r="AZ261" s="116"/>
      <c r="BA261" s="298"/>
      <c r="BB261" s="298"/>
      <c r="BC261" s="298"/>
      <c r="BD261" s="298"/>
      <c r="BE261" s="298"/>
      <c r="BF261" s="298"/>
      <c r="BG261" s="298"/>
      <c r="BH261" s="298"/>
      <c r="BI261" s="121"/>
      <c r="BJ261" s="116"/>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row>
    <row r="262" spans="1:153" ht="9.75" customHeight="1">
      <c r="A262" s="113"/>
      <c r="B262" s="24"/>
      <c r="C262" s="14" t="s">
        <v>6435</v>
      </c>
      <c r="D262" s="25"/>
      <c r="E262" s="25"/>
      <c r="F262" s="14" t="s">
        <v>143</v>
      </c>
      <c r="G262" s="14"/>
      <c r="H262" s="14"/>
      <c r="I262" s="14" t="s">
        <v>144</v>
      </c>
      <c r="J262" s="14"/>
      <c r="K262" s="14" t="s">
        <v>145</v>
      </c>
      <c r="L262" s="14"/>
      <c r="M262" s="14" t="s">
        <v>197</v>
      </c>
      <c r="N262" s="14"/>
      <c r="O262" s="25"/>
      <c r="P262" s="14" t="s">
        <v>146</v>
      </c>
      <c r="Q262" s="14"/>
      <c r="R262" s="14"/>
      <c r="S262" s="14"/>
      <c r="T262" s="14"/>
      <c r="U262" s="14"/>
      <c r="V262" s="14"/>
      <c r="W262" s="14"/>
      <c r="X262" s="14"/>
      <c r="Y262" s="14"/>
      <c r="Z262" s="14"/>
      <c r="AA262" s="14"/>
      <c r="AB262" s="14"/>
      <c r="AC262" s="14"/>
      <c r="AD262" s="25"/>
      <c r="AE262" s="25"/>
      <c r="AF262" s="26"/>
      <c r="AG262" s="296"/>
      <c r="AH262" s="297"/>
      <c r="AI262" s="297"/>
      <c r="AJ262" s="297"/>
      <c r="AK262" s="297"/>
      <c r="AL262" s="297"/>
      <c r="AM262" s="297"/>
      <c r="AN262" s="297"/>
      <c r="AO262" s="117"/>
      <c r="AP262" s="114"/>
      <c r="AQ262" s="296"/>
      <c r="AR262" s="297"/>
      <c r="AS262" s="297"/>
      <c r="AT262" s="297"/>
      <c r="AU262" s="297"/>
      <c r="AV262" s="297"/>
      <c r="AW262" s="297"/>
      <c r="AX262" s="297"/>
      <c r="AY262" s="117"/>
      <c r="AZ262" s="114"/>
      <c r="BA262" s="297"/>
      <c r="BB262" s="297"/>
      <c r="BC262" s="297"/>
      <c r="BD262" s="297"/>
      <c r="BE262" s="297"/>
      <c r="BF262" s="297"/>
      <c r="BG262" s="297"/>
      <c r="BH262" s="297"/>
      <c r="BI262" s="117"/>
      <c r="BJ262" s="114"/>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row>
    <row r="263" spans="1:153" ht="21.75" customHeight="1">
      <c r="A263" s="113"/>
      <c r="B263" s="294"/>
      <c r="C263" s="76"/>
      <c r="D263" s="74"/>
      <c r="E263" s="77"/>
      <c r="F263" s="78"/>
      <c r="G263" s="79"/>
      <c r="H263" s="75" t="s">
        <v>6436</v>
      </c>
      <c r="I263" s="76"/>
      <c r="J263" s="74"/>
      <c r="K263" s="241"/>
      <c r="L263" s="74"/>
      <c r="M263" s="76"/>
      <c r="N263" s="73"/>
      <c r="O263" s="504"/>
      <c r="P263" s="505"/>
      <c r="Q263" s="505"/>
      <c r="R263" s="505"/>
      <c r="S263" s="505"/>
      <c r="T263" s="505"/>
      <c r="U263" s="505"/>
      <c r="V263" s="505"/>
      <c r="W263" s="505"/>
      <c r="X263" s="505"/>
      <c r="Y263" s="505"/>
      <c r="Z263" s="505"/>
      <c r="AA263" s="505"/>
      <c r="AB263" s="505"/>
      <c r="AC263" s="505"/>
      <c r="AD263" s="505"/>
      <c r="AE263" s="506"/>
      <c r="AF263" s="15"/>
      <c r="AG263" s="118"/>
      <c r="AH263" s="312"/>
      <c r="AI263" s="313"/>
      <c r="AJ263" s="313"/>
      <c r="AK263" s="313"/>
      <c r="AL263" s="313"/>
      <c r="AM263" s="313"/>
      <c r="AN263" s="314"/>
      <c r="AO263" s="120"/>
      <c r="AP263" s="115" t="s">
        <v>0</v>
      </c>
      <c r="AQ263" s="119"/>
      <c r="AR263" s="312"/>
      <c r="AS263" s="313"/>
      <c r="AT263" s="313"/>
      <c r="AU263" s="313"/>
      <c r="AV263" s="313"/>
      <c r="AW263" s="313"/>
      <c r="AX263" s="314"/>
      <c r="AY263" s="120"/>
      <c r="AZ263" s="115" t="s">
        <v>1</v>
      </c>
      <c r="BA263" s="119"/>
      <c r="BB263" s="312"/>
      <c r="BC263" s="313"/>
      <c r="BD263" s="313"/>
      <c r="BE263" s="313"/>
      <c r="BF263" s="313"/>
      <c r="BG263" s="313"/>
      <c r="BH263" s="314"/>
      <c r="BI263" s="122"/>
      <c r="BJ263" s="115" t="s">
        <v>2</v>
      </c>
      <c r="BK263" s="129"/>
      <c r="BL263" s="130" t="str">
        <f>IF(BM263&lt;&gt;"","●","")</f>
        <v/>
      </c>
      <c r="BM263" s="132" t="str">
        <f>IF(AND(OR(C263="",E263="",F263="",G263="",O263=""),OR(AH263&gt;0,AR263&gt;0,BB263&gt;0)),"「Ｋコード・Ｊコード番号等」、「診療行為名称」に未記入の欄がありますが、「レセプト件数」、「算定日数」、「算定回数」のいずれかが1以上となっています。正しい手術名情報・レセプト件数・算定日数・算定回数をご記入ください。",IF(AND(AND(C263&lt;&gt;"",E263&lt;&gt;"",F263&lt;&gt;"",G263&lt;&gt;""),OR(AH263&gt;0,AR263&gt;0,BB263&gt;0),COUNTIF(K!$A$1:$A$2257,ASC(C263&amp;E263&amp;F263&amp;G263&amp;IF(I263*1=0,"","-"&amp;I263*1)&amp;IF(K263*1=0,"",K263*1)&amp;IF(M263="","",M263)))=0),"「Ｋコード・Ｊコード番号等」が診療報酬点数表あるいは鹿診療報酬点数表に存在しないコードとなっています。正しいＫコード・Ｊコード番号等をご記入ください。なお、加算・輸血料は報告対象外となります。",IF(OR(AND(OR(AH263=0,AH263=""),OR(AR263&gt;0,BB263&gt;0)),AND(OR(AH263&gt;0,BB263&gt;0),OR(AR263=0,AR263="")),AND(OR(AH263&gt;0,AR263&gt;0),OR(BB263=0,BB263=""))),"「レセプト件数」、「算定日数」、「算定回数」のいずれかが「0」か「空白」となっていますが、それ以外が1以上となっています。正しい手術名情報・レセプト件数・算定日数・算定回数をご記入ください。",IF(OR(AH263&gt;AR263,AH263&gt;BB263),"「算定日数」あるいは「算定回数」が「レセプト件数」よりも小さくなっています。算定レセプトにおける算定日数・算定回数をご記入ください。",IF(AR263&gt;BB263,"「算定回数」が「算定日数」よりも小さくなっています。算定日数における算定回数をご記入ください。","")))))</f>
        <v/>
      </c>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72"/>
      <c r="CW263" s="72"/>
      <c r="CX263" s="72"/>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row>
    <row r="264" spans="1:153" ht="3" customHeight="1" thickBot="1">
      <c r="A264" s="113"/>
      <c r="B264" s="16"/>
      <c r="C264" s="17"/>
      <c r="D264" s="17"/>
      <c r="E264" s="17"/>
      <c r="F264" s="18"/>
      <c r="G264" s="17"/>
      <c r="H264" s="298"/>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9"/>
      <c r="AG264" s="299"/>
      <c r="AH264" s="298"/>
      <c r="AI264" s="298"/>
      <c r="AJ264" s="298"/>
      <c r="AK264" s="298"/>
      <c r="AL264" s="298"/>
      <c r="AM264" s="298"/>
      <c r="AN264" s="298"/>
      <c r="AO264" s="121"/>
      <c r="AP264" s="116"/>
      <c r="AQ264" s="299"/>
      <c r="AR264" s="298"/>
      <c r="AS264" s="298"/>
      <c r="AT264" s="298"/>
      <c r="AU264" s="298"/>
      <c r="AV264" s="298"/>
      <c r="AW264" s="298"/>
      <c r="AX264" s="298"/>
      <c r="AY264" s="121"/>
      <c r="AZ264" s="116"/>
      <c r="BA264" s="298"/>
      <c r="BB264" s="298"/>
      <c r="BC264" s="298"/>
      <c r="BD264" s="298"/>
      <c r="BE264" s="298"/>
      <c r="BF264" s="298"/>
      <c r="BG264" s="298"/>
      <c r="BH264" s="298"/>
      <c r="BI264" s="121"/>
      <c r="BJ264" s="116"/>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row>
    <row r="265" spans="1:153" ht="9.75" customHeight="1">
      <c r="A265" s="113"/>
      <c r="B265" s="24"/>
      <c r="C265" s="14" t="s">
        <v>6435</v>
      </c>
      <c r="D265" s="25"/>
      <c r="E265" s="25"/>
      <c r="F265" s="14" t="s">
        <v>143</v>
      </c>
      <c r="G265" s="14"/>
      <c r="H265" s="14"/>
      <c r="I265" s="14" t="s">
        <v>144</v>
      </c>
      <c r="J265" s="14"/>
      <c r="K265" s="14" t="s">
        <v>145</v>
      </c>
      <c r="L265" s="14"/>
      <c r="M265" s="14" t="s">
        <v>197</v>
      </c>
      <c r="N265" s="14"/>
      <c r="O265" s="25"/>
      <c r="P265" s="14" t="s">
        <v>146</v>
      </c>
      <c r="Q265" s="14"/>
      <c r="R265" s="14"/>
      <c r="S265" s="14"/>
      <c r="T265" s="14"/>
      <c r="U265" s="14"/>
      <c r="V265" s="14"/>
      <c r="W265" s="14"/>
      <c r="X265" s="14"/>
      <c r="Y265" s="14"/>
      <c r="Z265" s="14"/>
      <c r="AA265" s="14"/>
      <c r="AB265" s="14"/>
      <c r="AC265" s="14"/>
      <c r="AD265" s="25"/>
      <c r="AE265" s="25"/>
      <c r="AF265" s="26"/>
      <c r="AG265" s="296"/>
      <c r="AH265" s="297"/>
      <c r="AI265" s="297"/>
      <c r="AJ265" s="297"/>
      <c r="AK265" s="297"/>
      <c r="AL265" s="297"/>
      <c r="AM265" s="297"/>
      <c r="AN265" s="297"/>
      <c r="AO265" s="117"/>
      <c r="AP265" s="114"/>
      <c r="AQ265" s="296"/>
      <c r="AR265" s="297"/>
      <c r="AS265" s="297"/>
      <c r="AT265" s="297"/>
      <c r="AU265" s="297"/>
      <c r="AV265" s="297"/>
      <c r="AW265" s="297"/>
      <c r="AX265" s="297"/>
      <c r="AY265" s="117"/>
      <c r="AZ265" s="114"/>
      <c r="BA265" s="297"/>
      <c r="BB265" s="297"/>
      <c r="BC265" s="297"/>
      <c r="BD265" s="297"/>
      <c r="BE265" s="297"/>
      <c r="BF265" s="297"/>
      <c r="BG265" s="297"/>
      <c r="BH265" s="297"/>
      <c r="BI265" s="117"/>
      <c r="BJ265" s="114"/>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row>
    <row r="266" spans="1:153" ht="21.75" customHeight="1">
      <c r="A266" s="113"/>
      <c r="B266" s="294"/>
      <c r="C266" s="76"/>
      <c r="D266" s="74"/>
      <c r="E266" s="77"/>
      <c r="F266" s="78"/>
      <c r="G266" s="79"/>
      <c r="H266" s="75" t="s">
        <v>6436</v>
      </c>
      <c r="I266" s="76"/>
      <c r="J266" s="74"/>
      <c r="K266" s="241"/>
      <c r="L266" s="74"/>
      <c r="M266" s="76"/>
      <c r="N266" s="73"/>
      <c r="O266" s="504"/>
      <c r="P266" s="505"/>
      <c r="Q266" s="505"/>
      <c r="R266" s="505"/>
      <c r="S266" s="505"/>
      <c r="T266" s="505"/>
      <c r="U266" s="505"/>
      <c r="V266" s="505"/>
      <c r="W266" s="505"/>
      <c r="X266" s="505"/>
      <c r="Y266" s="505"/>
      <c r="Z266" s="505"/>
      <c r="AA266" s="505"/>
      <c r="AB266" s="505"/>
      <c r="AC266" s="505"/>
      <c r="AD266" s="505"/>
      <c r="AE266" s="506"/>
      <c r="AF266" s="15"/>
      <c r="AG266" s="118"/>
      <c r="AH266" s="312"/>
      <c r="AI266" s="313"/>
      <c r="AJ266" s="313"/>
      <c r="AK266" s="313"/>
      <c r="AL266" s="313"/>
      <c r="AM266" s="313"/>
      <c r="AN266" s="314"/>
      <c r="AO266" s="120"/>
      <c r="AP266" s="115" t="s">
        <v>0</v>
      </c>
      <c r="AQ266" s="119"/>
      <c r="AR266" s="312"/>
      <c r="AS266" s="313"/>
      <c r="AT266" s="313"/>
      <c r="AU266" s="313"/>
      <c r="AV266" s="313"/>
      <c r="AW266" s="313"/>
      <c r="AX266" s="314"/>
      <c r="AY266" s="120"/>
      <c r="AZ266" s="115" t="s">
        <v>1</v>
      </c>
      <c r="BA266" s="119"/>
      <c r="BB266" s="312"/>
      <c r="BC266" s="313"/>
      <c r="BD266" s="313"/>
      <c r="BE266" s="313"/>
      <c r="BF266" s="313"/>
      <c r="BG266" s="313"/>
      <c r="BH266" s="314"/>
      <c r="BI266" s="122"/>
      <c r="BJ266" s="115" t="s">
        <v>2</v>
      </c>
      <c r="BK266" s="129"/>
      <c r="BL266" s="130" t="str">
        <f>IF(BM266&lt;&gt;"","●","")</f>
        <v/>
      </c>
      <c r="BM266" s="132" t="str">
        <f>IF(AND(OR(C266="",E266="",F266="",G266="",O266=""),OR(AH266&gt;0,AR266&gt;0,BB266&gt;0)),"「Ｋコード・Ｊコード番号等」、「診療行為名称」に未記入の欄がありますが、「レセプト件数」、「算定日数」、「算定回数」のいずれかが1以上となっています。正しい手術名情報・レセプト件数・算定日数・算定回数をご記入ください。",IF(AND(AND(C266&lt;&gt;"",E266&lt;&gt;"",F266&lt;&gt;"",G266&lt;&gt;""),OR(AH266&gt;0,AR266&gt;0,BB266&gt;0),COUNTIF(K!$A$1:$A$2257,ASC(C266&amp;E266&amp;F266&amp;G266&amp;IF(I266*1=0,"","-"&amp;I266*1)&amp;IF(K266*1=0,"",K266*1)&amp;IF(M266="","",M266)))=0),"「Ｋコード・Ｊコード番号等」が診療報酬点数表あるいは鹿診療報酬点数表に存在しないコードとなっています。正しいＫコード・Ｊコード番号等をご記入ください。なお、加算・輸血料は報告対象外となります。",IF(OR(AND(OR(AH266=0,AH266=""),OR(AR266&gt;0,BB266&gt;0)),AND(OR(AH266&gt;0,BB266&gt;0),OR(AR266=0,AR266="")),AND(OR(AH266&gt;0,AR266&gt;0),OR(BB266=0,BB266=""))),"「レセプト件数」、「算定日数」、「算定回数」のいずれかが「0」か「空白」となっていますが、それ以外が1以上となっています。正しい手術名情報・レセプト件数・算定日数・算定回数をご記入ください。",IF(OR(AH266&gt;AR266,AH266&gt;BB266),"「算定日数」あるいは「算定回数」が「レセプト件数」よりも小さくなっています。算定レセプトにおける算定日数・算定回数をご記入ください。",IF(AR266&gt;BB266,"「算定回数」が「算定日数」よりも小さくなっています。算定日数における算定回数をご記入ください。","")))))</f>
        <v/>
      </c>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72"/>
      <c r="CW266" s="72"/>
      <c r="CX266" s="72"/>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row>
    <row r="267" spans="1:153" ht="3" customHeight="1" thickBot="1">
      <c r="A267" s="113"/>
      <c r="B267" s="16"/>
      <c r="C267" s="17"/>
      <c r="D267" s="17"/>
      <c r="E267" s="17"/>
      <c r="F267" s="18"/>
      <c r="G267" s="17"/>
      <c r="H267" s="298"/>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9"/>
      <c r="AG267" s="299"/>
      <c r="AH267" s="298"/>
      <c r="AI267" s="298"/>
      <c r="AJ267" s="298"/>
      <c r="AK267" s="298"/>
      <c r="AL267" s="298"/>
      <c r="AM267" s="298"/>
      <c r="AN267" s="298"/>
      <c r="AO267" s="121"/>
      <c r="AP267" s="116"/>
      <c r="AQ267" s="299"/>
      <c r="AR267" s="298"/>
      <c r="AS267" s="298"/>
      <c r="AT267" s="298"/>
      <c r="AU267" s="298"/>
      <c r="AV267" s="298"/>
      <c r="AW267" s="298"/>
      <c r="AX267" s="298"/>
      <c r="AY267" s="121"/>
      <c r="AZ267" s="116"/>
      <c r="BA267" s="298"/>
      <c r="BB267" s="298"/>
      <c r="BC267" s="298"/>
      <c r="BD267" s="298"/>
      <c r="BE267" s="298"/>
      <c r="BF267" s="298"/>
      <c r="BG267" s="298"/>
      <c r="BH267" s="298"/>
      <c r="BI267" s="121"/>
      <c r="BJ267" s="116"/>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row>
    <row r="268" spans="1:153" ht="9.75" customHeight="1">
      <c r="A268" s="113"/>
      <c r="B268" s="24"/>
      <c r="C268" s="14" t="s">
        <v>6435</v>
      </c>
      <c r="D268" s="25"/>
      <c r="E268" s="25"/>
      <c r="F268" s="14" t="s">
        <v>143</v>
      </c>
      <c r="G268" s="14"/>
      <c r="H268" s="14"/>
      <c r="I268" s="14" t="s">
        <v>144</v>
      </c>
      <c r="J268" s="14"/>
      <c r="K268" s="14" t="s">
        <v>145</v>
      </c>
      <c r="L268" s="14"/>
      <c r="M268" s="14" t="s">
        <v>197</v>
      </c>
      <c r="N268" s="14"/>
      <c r="O268" s="25"/>
      <c r="P268" s="14" t="s">
        <v>146</v>
      </c>
      <c r="Q268" s="14"/>
      <c r="R268" s="14"/>
      <c r="S268" s="14"/>
      <c r="T268" s="14"/>
      <c r="U268" s="14"/>
      <c r="V268" s="14"/>
      <c r="W268" s="14"/>
      <c r="X268" s="14"/>
      <c r="Y268" s="14"/>
      <c r="Z268" s="14"/>
      <c r="AA268" s="14"/>
      <c r="AB268" s="14"/>
      <c r="AC268" s="14"/>
      <c r="AD268" s="25"/>
      <c r="AE268" s="25"/>
      <c r="AF268" s="26"/>
      <c r="AG268" s="296"/>
      <c r="AH268" s="297"/>
      <c r="AI268" s="297"/>
      <c r="AJ268" s="297"/>
      <c r="AK268" s="297"/>
      <c r="AL268" s="297"/>
      <c r="AM268" s="297"/>
      <c r="AN268" s="297"/>
      <c r="AO268" s="117"/>
      <c r="AP268" s="114"/>
      <c r="AQ268" s="296"/>
      <c r="AR268" s="297"/>
      <c r="AS268" s="297"/>
      <c r="AT268" s="297"/>
      <c r="AU268" s="297"/>
      <c r="AV268" s="297"/>
      <c r="AW268" s="297"/>
      <c r="AX268" s="297"/>
      <c r="AY268" s="117"/>
      <c r="AZ268" s="114"/>
      <c r="BA268" s="297"/>
      <c r="BB268" s="297"/>
      <c r="BC268" s="297"/>
      <c r="BD268" s="297"/>
      <c r="BE268" s="297"/>
      <c r="BF268" s="297"/>
      <c r="BG268" s="297"/>
      <c r="BH268" s="297"/>
      <c r="BI268" s="117"/>
      <c r="BJ268" s="114"/>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row>
    <row r="269" spans="1:153" ht="21.75" customHeight="1">
      <c r="A269" s="113"/>
      <c r="B269" s="294"/>
      <c r="C269" s="76"/>
      <c r="D269" s="74"/>
      <c r="E269" s="77"/>
      <c r="F269" s="78"/>
      <c r="G269" s="79"/>
      <c r="H269" s="75" t="s">
        <v>6436</v>
      </c>
      <c r="I269" s="76"/>
      <c r="J269" s="74"/>
      <c r="K269" s="241"/>
      <c r="L269" s="74"/>
      <c r="M269" s="76"/>
      <c r="N269" s="73"/>
      <c r="O269" s="504"/>
      <c r="P269" s="505"/>
      <c r="Q269" s="505"/>
      <c r="R269" s="505"/>
      <c r="S269" s="505"/>
      <c r="T269" s="505"/>
      <c r="U269" s="505"/>
      <c r="V269" s="505"/>
      <c r="W269" s="505"/>
      <c r="X269" s="505"/>
      <c r="Y269" s="505"/>
      <c r="Z269" s="505"/>
      <c r="AA269" s="505"/>
      <c r="AB269" s="505"/>
      <c r="AC269" s="505"/>
      <c r="AD269" s="505"/>
      <c r="AE269" s="506"/>
      <c r="AF269" s="15"/>
      <c r="AG269" s="118"/>
      <c r="AH269" s="312"/>
      <c r="AI269" s="313"/>
      <c r="AJ269" s="313"/>
      <c r="AK269" s="313"/>
      <c r="AL269" s="313"/>
      <c r="AM269" s="313"/>
      <c r="AN269" s="314"/>
      <c r="AO269" s="120"/>
      <c r="AP269" s="115" t="s">
        <v>0</v>
      </c>
      <c r="AQ269" s="119"/>
      <c r="AR269" s="312"/>
      <c r="AS269" s="313"/>
      <c r="AT269" s="313"/>
      <c r="AU269" s="313"/>
      <c r="AV269" s="313"/>
      <c r="AW269" s="313"/>
      <c r="AX269" s="314"/>
      <c r="AY269" s="120"/>
      <c r="AZ269" s="115" t="s">
        <v>1</v>
      </c>
      <c r="BA269" s="119"/>
      <c r="BB269" s="312"/>
      <c r="BC269" s="313"/>
      <c r="BD269" s="313"/>
      <c r="BE269" s="313"/>
      <c r="BF269" s="313"/>
      <c r="BG269" s="313"/>
      <c r="BH269" s="314"/>
      <c r="BI269" s="122"/>
      <c r="BJ269" s="115" t="s">
        <v>2</v>
      </c>
      <c r="BK269" s="129"/>
      <c r="BL269" s="130" t="str">
        <f>IF(BM269&lt;&gt;"","●","")</f>
        <v/>
      </c>
      <c r="BM269" s="132" t="str">
        <f>IF(AND(OR(C269="",E269="",F269="",G269="",O269=""),OR(AH269&gt;0,AR269&gt;0,BB269&gt;0)),"「Ｋコード・Ｊコード番号等」、「診療行為名称」に未記入の欄がありますが、「レセプト件数」、「算定日数」、「算定回数」のいずれかが1以上となっています。正しい手術名情報・レセプト件数・算定日数・算定回数をご記入ください。",IF(AND(AND(C269&lt;&gt;"",E269&lt;&gt;"",F269&lt;&gt;"",G269&lt;&gt;""),OR(AH269&gt;0,AR269&gt;0,BB269&gt;0),COUNTIF(K!$A$1:$A$2257,ASC(C269&amp;E269&amp;F269&amp;G269&amp;IF(I269*1=0,"","-"&amp;I269*1)&amp;IF(K269*1=0,"",K269*1)&amp;IF(M269="","",M269)))=0),"「Ｋコード・Ｊコード番号等」が診療報酬点数表あるいは鹿診療報酬点数表に存在しないコードとなっています。正しいＫコード・Ｊコード番号等をご記入ください。なお、加算・輸血料は報告対象外となります。",IF(OR(AND(OR(AH269=0,AH269=""),OR(AR269&gt;0,BB269&gt;0)),AND(OR(AH269&gt;0,BB269&gt;0),OR(AR269=0,AR269="")),AND(OR(AH269&gt;0,AR269&gt;0),OR(BB269=0,BB269=""))),"「レセプト件数」、「算定日数」、「算定回数」のいずれかが「0」か「空白」となっていますが、それ以外が1以上となっています。正しい手術名情報・レセプト件数・算定日数・算定回数をご記入ください。",IF(OR(AH269&gt;AR269,AH269&gt;BB269),"「算定日数」あるいは「算定回数」が「レセプト件数」よりも小さくなっています。算定レセプトにおける算定日数・算定回数をご記入ください。",IF(AR269&gt;BB269,"「算定回数」が「算定日数」よりも小さくなっています。算定日数における算定回数をご記入ください。","")))))</f>
        <v/>
      </c>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72"/>
      <c r="CW269" s="72"/>
      <c r="CX269" s="72"/>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row>
    <row r="270" spans="1:153" ht="3" customHeight="1" thickBot="1">
      <c r="A270" s="113"/>
      <c r="B270" s="16"/>
      <c r="C270" s="17"/>
      <c r="D270" s="17"/>
      <c r="E270" s="17"/>
      <c r="F270" s="18"/>
      <c r="G270" s="17"/>
      <c r="H270" s="298"/>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9"/>
      <c r="AG270" s="299"/>
      <c r="AH270" s="298"/>
      <c r="AI270" s="298"/>
      <c r="AJ270" s="298"/>
      <c r="AK270" s="298"/>
      <c r="AL270" s="298"/>
      <c r="AM270" s="298"/>
      <c r="AN270" s="298"/>
      <c r="AO270" s="121"/>
      <c r="AP270" s="116"/>
      <c r="AQ270" s="299"/>
      <c r="AR270" s="298"/>
      <c r="AS270" s="298"/>
      <c r="AT270" s="298"/>
      <c r="AU270" s="298"/>
      <c r="AV270" s="298"/>
      <c r="AW270" s="298"/>
      <c r="AX270" s="298"/>
      <c r="AY270" s="121"/>
      <c r="AZ270" s="116"/>
      <c r="BA270" s="298"/>
      <c r="BB270" s="298"/>
      <c r="BC270" s="298"/>
      <c r="BD270" s="298"/>
      <c r="BE270" s="298"/>
      <c r="BF270" s="298"/>
      <c r="BG270" s="298"/>
      <c r="BH270" s="298"/>
      <c r="BI270" s="121"/>
      <c r="BJ270" s="116"/>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row>
    <row r="271" spans="1:153" ht="9.75" customHeight="1">
      <c r="A271" s="113"/>
      <c r="B271" s="24"/>
      <c r="C271" s="14" t="s">
        <v>6435</v>
      </c>
      <c r="D271" s="25"/>
      <c r="E271" s="25"/>
      <c r="F271" s="14" t="s">
        <v>143</v>
      </c>
      <c r="G271" s="14"/>
      <c r="H271" s="14"/>
      <c r="I271" s="14" t="s">
        <v>144</v>
      </c>
      <c r="J271" s="14"/>
      <c r="K271" s="14" t="s">
        <v>145</v>
      </c>
      <c r="L271" s="14"/>
      <c r="M271" s="14" t="s">
        <v>197</v>
      </c>
      <c r="N271" s="14"/>
      <c r="O271" s="25"/>
      <c r="P271" s="14" t="s">
        <v>146</v>
      </c>
      <c r="Q271" s="14"/>
      <c r="R271" s="14"/>
      <c r="S271" s="14"/>
      <c r="T271" s="14"/>
      <c r="U271" s="14"/>
      <c r="V271" s="14"/>
      <c r="W271" s="14"/>
      <c r="X271" s="14"/>
      <c r="Y271" s="14"/>
      <c r="Z271" s="14"/>
      <c r="AA271" s="14"/>
      <c r="AB271" s="14"/>
      <c r="AC271" s="14"/>
      <c r="AD271" s="25"/>
      <c r="AE271" s="25"/>
      <c r="AF271" s="26"/>
      <c r="AG271" s="296"/>
      <c r="AH271" s="297"/>
      <c r="AI271" s="297"/>
      <c r="AJ271" s="297"/>
      <c r="AK271" s="297"/>
      <c r="AL271" s="297"/>
      <c r="AM271" s="297"/>
      <c r="AN271" s="297"/>
      <c r="AO271" s="117"/>
      <c r="AP271" s="114"/>
      <c r="AQ271" s="296"/>
      <c r="AR271" s="297"/>
      <c r="AS271" s="297"/>
      <c r="AT271" s="297"/>
      <c r="AU271" s="297"/>
      <c r="AV271" s="297"/>
      <c r="AW271" s="297"/>
      <c r="AX271" s="297"/>
      <c r="AY271" s="117"/>
      <c r="AZ271" s="114"/>
      <c r="BA271" s="297"/>
      <c r="BB271" s="297"/>
      <c r="BC271" s="297"/>
      <c r="BD271" s="297"/>
      <c r="BE271" s="297"/>
      <c r="BF271" s="297"/>
      <c r="BG271" s="297"/>
      <c r="BH271" s="297"/>
      <c r="BI271" s="117"/>
      <c r="BJ271" s="114"/>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row>
    <row r="272" spans="1:153" ht="21.75" customHeight="1">
      <c r="A272" s="113"/>
      <c r="B272" s="294"/>
      <c r="C272" s="76"/>
      <c r="D272" s="74"/>
      <c r="E272" s="77"/>
      <c r="F272" s="78"/>
      <c r="G272" s="79"/>
      <c r="H272" s="75" t="s">
        <v>6436</v>
      </c>
      <c r="I272" s="76"/>
      <c r="J272" s="74"/>
      <c r="K272" s="241"/>
      <c r="L272" s="74"/>
      <c r="M272" s="76"/>
      <c r="N272" s="73"/>
      <c r="O272" s="504"/>
      <c r="P272" s="505"/>
      <c r="Q272" s="505"/>
      <c r="R272" s="505"/>
      <c r="S272" s="505"/>
      <c r="T272" s="505"/>
      <c r="U272" s="505"/>
      <c r="V272" s="505"/>
      <c r="W272" s="505"/>
      <c r="X272" s="505"/>
      <c r="Y272" s="505"/>
      <c r="Z272" s="505"/>
      <c r="AA272" s="505"/>
      <c r="AB272" s="505"/>
      <c r="AC272" s="505"/>
      <c r="AD272" s="505"/>
      <c r="AE272" s="506"/>
      <c r="AF272" s="15"/>
      <c r="AG272" s="118"/>
      <c r="AH272" s="312"/>
      <c r="AI272" s="313"/>
      <c r="AJ272" s="313"/>
      <c r="AK272" s="313"/>
      <c r="AL272" s="313"/>
      <c r="AM272" s="313"/>
      <c r="AN272" s="314"/>
      <c r="AO272" s="120"/>
      <c r="AP272" s="115" t="s">
        <v>0</v>
      </c>
      <c r="AQ272" s="119"/>
      <c r="AR272" s="312"/>
      <c r="AS272" s="313"/>
      <c r="AT272" s="313"/>
      <c r="AU272" s="313"/>
      <c r="AV272" s="313"/>
      <c r="AW272" s="313"/>
      <c r="AX272" s="314"/>
      <c r="AY272" s="120"/>
      <c r="AZ272" s="115" t="s">
        <v>1</v>
      </c>
      <c r="BA272" s="119"/>
      <c r="BB272" s="312"/>
      <c r="BC272" s="313"/>
      <c r="BD272" s="313"/>
      <c r="BE272" s="313"/>
      <c r="BF272" s="313"/>
      <c r="BG272" s="313"/>
      <c r="BH272" s="314"/>
      <c r="BI272" s="122"/>
      <c r="BJ272" s="115" t="s">
        <v>2</v>
      </c>
      <c r="BK272" s="129"/>
      <c r="BL272" s="130" t="str">
        <f>IF(BM272&lt;&gt;"","●","")</f>
        <v/>
      </c>
      <c r="BM272" s="132" t="str">
        <f>IF(AND(OR(C272="",E272="",F272="",G272="",O272=""),OR(AH272&gt;0,AR272&gt;0,BB272&gt;0)),"「Ｋコード・Ｊコード番号等」、「診療行為名称」に未記入の欄がありますが、「レセプト件数」、「算定日数」、「算定回数」のいずれかが1以上となっています。正しい手術名情報・レセプト件数・算定日数・算定回数をご記入ください。",IF(AND(AND(C272&lt;&gt;"",E272&lt;&gt;"",F272&lt;&gt;"",G272&lt;&gt;""),OR(AH272&gt;0,AR272&gt;0,BB272&gt;0),COUNTIF(K!$A$1:$A$2257,ASC(C272&amp;E272&amp;F272&amp;G272&amp;IF(I272*1=0,"","-"&amp;I272*1)&amp;IF(K272*1=0,"",K272*1)&amp;IF(M272="","",M272)))=0),"「Ｋコード・Ｊコード番号等」が診療報酬点数表あるいは鹿診療報酬点数表に存在しないコードとなっています。正しいＫコード・Ｊコード番号等をご記入ください。なお、加算・輸血料は報告対象外となります。",IF(OR(AND(OR(AH272=0,AH272=""),OR(AR272&gt;0,BB272&gt;0)),AND(OR(AH272&gt;0,BB272&gt;0),OR(AR272=0,AR272="")),AND(OR(AH272&gt;0,AR272&gt;0),OR(BB272=0,BB272=""))),"「レセプト件数」、「算定日数」、「算定回数」のいずれかが「0」か「空白」となっていますが、それ以外が1以上となっています。正しい手術名情報・レセプト件数・算定日数・算定回数をご記入ください。",IF(OR(AH272&gt;AR272,AH272&gt;BB272),"「算定日数」あるいは「算定回数」が「レセプト件数」よりも小さくなっています。算定レセプトにおける算定日数・算定回数をご記入ください。",IF(AR272&gt;BB272,"「算定回数」が「算定日数」よりも小さくなっています。算定日数における算定回数をご記入ください。","")))))</f>
        <v/>
      </c>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72"/>
      <c r="CW272" s="72"/>
      <c r="CX272" s="72"/>
      <c r="CY272" s="129"/>
      <c r="CZ272" s="129"/>
      <c r="DA272" s="129"/>
      <c r="DB272" s="129"/>
      <c r="DC272" s="129"/>
      <c r="DD272" s="129"/>
      <c r="DE272" s="129"/>
      <c r="DF272" s="129"/>
      <c r="DG272" s="129"/>
      <c r="DH272" s="129"/>
      <c r="DI272" s="129"/>
      <c r="DJ272" s="129"/>
      <c r="DK272" s="129"/>
      <c r="DL272" s="129"/>
      <c r="DM272" s="129"/>
      <c r="DN272" s="129"/>
      <c r="DO272" s="129"/>
      <c r="DP272" s="129"/>
      <c r="DQ272" s="129"/>
      <c r="DR272" s="129"/>
      <c r="DS272" s="129"/>
      <c r="DT272" s="129"/>
      <c r="DU272" s="129"/>
      <c r="DV272" s="129"/>
      <c r="DW272" s="129"/>
      <c r="DX272" s="129"/>
      <c r="DY272" s="129"/>
      <c r="DZ272" s="129"/>
      <c r="EA272" s="129"/>
      <c r="EB272" s="129"/>
      <c r="EC272" s="129"/>
      <c r="ED272" s="129"/>
      <c r="EE272" s="129"/>
      <c r="EF272" s="129"/>
      <c r="EG272" s="129"/>
      <c r="EH272" s="129"/>
      <c r="EI272" s="129"/>
      <c r="EJ272" s="129"/>
      <c r="EK272" s="129"/>
      <c r="EL272" s="129"/>
      <c r="EM272" s="129"/>
      <c r="EN272" s="129"/>
      <c r="EO272" s="129"/>
      <c r="EP272" s="129"/>
      <c r="EQ272" s="129"/>
      <c r="ER272" s="129"/>
      <c r="ES272" s="129"/>
      <c r="ET272" s="129"/>
      <c r="EU272" s="129"/>
      <c r="EV272" s="129"/>
      <c r="EW272" s="129"/>
    </row>
    <row r="273" spans="1:153" ht="3" customHeight="1" thickBot="1">
      <c r="A273" s="113"/>
      <c r="B273" s="16"/>
      <c r="C273" s="17"/>
      <c r="D273" s="17"/>
      <c r="E273" s="17"/>
      <c r="F273" s="18"/>
      <c r="G273" s="17"/>
      <c r="H273" s="298"/>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9"/>
      <c r="AG273" s="299"/>
      <c r="AH273" s="298"/>
      <c r="AI273" s="298"/>
      <c r="AJ273" s="298"/>
      <c r="AK273" s="298"/>
      <c r="AL273" s="298"/>
      <c r="AM273" s="298"/>
      <c r="AN273" s="298"/>
      <c r="AO273" s="121"/>
      <c r="AP273" s="116"/>
      <c r="AQ273" s="299"/>
      <c r="AR273" s="298"/>
      <c r="AS273" s="298"/>
      <c r="AT273" s="298"/>
      <c r="AU273" s="298"/>
      <c r="AV273" s="298"/>
      <c r="AW273" s="298"/>
      <c r="AX273" s="298"/>
      <c r="AY273" s="121"/>
      <c r="AZ273" s="116"/>
      <c r="BA273" s="298"/>
      <c r="BB273" s="298"/>
      <c r="BC273" s="298"/>
      <c r="BD273" s="298"/>
      <c r="BE273" s="298"/>
      <c r="BF273" s="298"/>
      <c r="BG273" s="298"/>
      <c r="BH273" s="298"/>
      <c r="BI273" s="121"/>
      <c r="BJ273" s="116"/>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29"/>
      <c r="EE273" s="129"/>
      <c r="EF273" s="129"/>
      <c r="EG273" s="129"/>
      <c r="EH273" s="129"/>
      <c r="EI273" s="129"/>
      <c r="EJ273" s="129"/>
      <c r="EK273" s="129"/>
      <c r="EL273" s="129"/>
      <c r="EM273" s="129"/>
      <c r="EN273" s="129"/>
      <c r="EO273" s="129"/>
      <c r="EP273" s="129"/>
      <c r="EQ273" s="129"/>
      <c r="ER273" s="129"/>
      <c r="ES273" s="129"/>
      <c r="ET273" s="129"/>
      <c r="EU273" s="129"/>
      <c r="EV273" s="129"/>
      <c r="EW273" s="129"/>
    </row>
    <row r="274" spans="1:153" ht="9.75" customHeight="1">
      <c r="A274" s="113"/>
      <c r="B274" s="24"/>
      <c r="C274" s="14" t="s">
        <v>6435</v>
      </c>
      <c r="D274" s="25"/>
      <c r="E274" s="25"/>
      <c r="F274" s="14" t="s">
        <v>143</v>
      </c>
      <c r="G274" s="14"/>
      <c r="H274" s="14"/>
      <c r="I274" s="14" t="s">
        <v>144</v>
      </c>
      <c r="J274" s="14"/>
      <c r="K274" s="14" t="s">
        <v>145</v>
      </c>
      <c r="L274" s="14"/>
      <c r="M274" s="14" t="s">
        <v>197</v>
      </c>
      <c r="N274" s="14"/>
      <c r="O274" s="25"/>
      <c r="P274" s="14" t="s">
        <v>146</v>
      </c>
      <c r="Q274" s="14"/>
      <c r="R274" s="14"/>
      <c r="S274" s="14"/>
      <c r="T274" s="14"/>
      <c r="U274" s="14"/>
      <c r="V274" s="14"/>
      <c r="W274" s="14"/>
      <c r="X274" s="14"/>
      <c r="Y274" s="14"/>
      <c r="Z274" s="14"/>
      <c r="AA274" s="14"/>
      <c r="AB274" s="14"/>
      <c r="AC274" s="14"/>
      <c r="AD274" s="25"/>
      <c r="AE274" s="25"/>
      <c r="AF274" s="26"/>
      <c r="AG274" s="296"/>
      <c r="AH274" s="297"/>
      <c r="AI274" s="297"/>
      <c r="AJ274" s="297"/>
      <c r="AK274" s="297"/>
      <c r="AL274" s="297"/>
      <c r="AM274" s="297"/>
      <c r="AN274" s="297"/>
      <c r="AO274" s="117"/>
      <c r="AP274" s="114"/>
      <c r="AQ274" s="296"/>
      <c r="AR274" s="297"/>
      <c r="AS274" s="297"/>
      <c r="AT274" s="297"/>
      <c r="AU274" s="297"/>
      <c r="AV274" s="297"/>
      <c r="AW274" s="297"/>
      <c r="AX274" s="297"/>
      <c r="AY274" s="117"/>
      <c r="AZ274" s="114"/>
      <c r="BA274" s="297"/>
      <c r="BB274" s="297"/>
      <c r="BC274" s="297"/>
      <c r="BD274" s="297"/>
      <c r="BE274" s="297"/>
      <c r="BF274" s="297"/>
      <c r="BG274" s="297"/>
      <c r="BH274" s="297"/>
      <c r="BI274" s="117"/>
      <c r="BJ274" s="114"/>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29"/>
      <c r="EE274" s="129"/>
      <c r="EF274" s="129"/>
      <c r="EG274" s="129"/>
      <c r="EH274" s="129"/>
      <c r="EI274" s="129"/>
      <c r="EJ274" s="129"/>
      <c r="EK274" s="129"/>
      <c r="EL274" s="129"/>
      <c r="EM274" s="129"/>
      <c r="EN274" s="129"/>
      <c r="EO274" s="129"/>
      <c r="EP274" s="129"/>
      <c r="EQ274" s="129"/>
      <c r="ER274" s="129"/>
      <c r="ES274" s="129"/>
      <c r="ET274" s="129"/>
      <c r="EU274" s="129"/>
      <c r="EV274" s="129"/>
      <c r="EW274" s="129"/>
    </row>
    <row r="275" spans="1:153" ht="21.75" customHeight="1">
      <c r="A275" s="113"/>
      <c r="B275" s="294"/>
      <c r="C275" s="76"/>
      <c r="D275" s="74"/>
      <c r="E275" s="77"/>
      <c r="F275" s="78"/>
      <c r="G275" s="79"/>
      <c r="H275" s="75" t="s">
        <v>6436</v>
      </c>
      <c r="I275" s="76"/>
      <c r="J275" s="74"/>
      <c r="K275" s="241"/>
      <c r="L275" s="74"/>
      <c r="M275" s="76"/>
      <c r="N275" s="73"/>
      <c r="O275" s="504"/>
      <c r="P275" s="505"/>
      <c r="Q275" s="505"/>
      <c r="R275" s="505"/>
      <c r="S275" s="505"/>
      <c r="T275" s="505"/>
      <c r="U275" s="505"/>
      <c r="V275" s="505"/>
      <c r="W275" s="505"/>
      <c r="X275" s="505"/>
      <c r="Y275" s="505"/>
      <c r="Z275" s="505"/>
      <c r="AA275" s="505"/>
      <c r="AB275" s="505"/>
      <c r="AC275" s="505"/>
      <c r="AD275" s="505"/>
      <c r="AE275" s="506"/>
      <c r="AF275" s="15"/>
      <c r="AG275" s="118"/>
      <c r="AH275" s="312"/>
      <c r="AI275" s="313"/>
      <c r="AJ275" s="313"/>
      <c r="AK275" s="313"/>
      <c r="AL275" s="313"/>
      <c r="AM275" s="313"/>
      <c r="AN275" s="314"/>
      <c r="AO275" s="120"/>
      <c r="AP275" s="115" t="s">
        <v>0</v>
      </c>
      <c r="AQ275" s="119"/>
      <c r="AR275" s="312"/>
      <c r="AS275" s="313"/>
      <c r="AT275" s="313"/>
      <c r="AU275" s="313"/>
      <c r="AV275" s="313"/>
      <c r="AW275" s="313"/>
      <c r="AX275" s="314"/>
      <c r="AY275" s="120"/>
      <c r="AZ275" s="115" t="s">
        <v>1</v>
      </c>
      <c r="BA275" s="119"/>
      <c r="BB275" s="312"/>
      <c r="BC275" s="313"/>
      <c r="BD275" s="313"/>
      <c r="BE275" s="313"/>
      <c r="BF275" s="313"/>
      <c r="BG275" s="313"/>
      <c r="BH275" s="314"/>
      <c r="BI275" s="122"/>
      <c r="BJ275" s="115" t="s">
        <v>2</v>
      </c>
      <c r="BK275" s="129"/>
      <c r="BL275" s="130" t="str">
        <f>IF(BM275&lt;&gt;"","●","")</f>
        <v/>
      </c>
      <c r="BM275" s="132" t="str">
        <f>IF(AND(OR(C275="",E275="",F275="",G275="",O275=""),OR(AH275&gt;0,AR275&gt;0,BB275&gt;0)),"「Ｋコード・Ｊコード番号等」、「診療行為名称」に未記入の欄がありますが、「レセプト件数」、「算定日数」、「算定回数」のいずれかが1以上となっています。正しい手術名情報・レセプト件数・算定日数・算定回数をご記入ください。",IF(AND(AND(C275&lt;&gt;"",E275&lt;&gt;"",F275&lt;&gt;"",G275&lt;&gt;""),OR(AH275&gt;0,AR275&gt;0,BB275&gt;0),COUNTIF(K!$A$1:$A$2257,ASC(C275&amp;E275&amp;F275&amp;G275&amp;IF(I275*1=0,"","-"&amp;I275*1)&amp;IF(K275*1=0,"",K275*1)&amp;IF(M275="","",M275)))=0),"「Ｋコード・Ｊコード番号等」が診療報酬点数表あるいは鹿診療報酬点数表に存在しないコードとなっています。正しいＫコード・Ｊコード番号等をご記入ください。なお、加算・輸血料は報告対象外となります。",IF(OR(AND(OR(AH275=0,AH275=""),OR(AR275&gt;0,BB275&gt;0)),AND(OR(AH275&gt;0,BB275&gt;0),OR(AR275=0,AR275="")),AND(OR(AH275&gt;0,AR275&gt;0),OR(BB275=0,BB275=""))),"「レセプト件数」、「算定日数」、「算定回数」のいずれかが「0」か「空白」となっていますが、それ以外が1以上となっています。正しい手術名情報・レセプト件数・算定日数・算定回数をご記入ください。",IF(OR(AH275&gt;AR275,AH275&gt;BB275),"「算定日数」あるいは「算定回数」が「レセプト件数」よりも小さくなっています。算定レセプトにおける算定日数・算定回数をご記入ください。",IF(AR275&gt;BB275,"「算定回数」が「算定日数」よりも小さくなっています。算定日数における算定回数をご記入ください。","")))))</f>
        <v/>
      </c>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72"/>
      <c r="CW275" s="72"/>
      <c r="CX275" s="72"/>
      <c r="CY275" s="129"/>
      <c r="CZ275" s="129"/>
      <c r="DA275" s="129"/>
      <c r="DB275" s="129"/>
      <c r="DC275" s="129"/>
      <c r="DD275" s="129"/>
      <c r="DE275" s="129"/>
      <c r="DF275" s="129"/>
      <c r="DG275" s="129"/>
      <c r="DH275" s="129"/>
      <c r="DI275" s="129"/>
      <c r="DJ275" s="129"/>
      <c r="DK275" s="129"/>
      <c r="DL275" s="129"/>
      <c r="DM275" s="129"/>
      <c r="DN275" s="129"/>
      <c r="DO275" s="129"/>
      <c r="DP275" s="129"/>
      <c r="DQ275" s="129"/>
      <c r="DR275" s="129"/>
      <c r="DS275" s="129"/>
      <c r="DT275" s="129"/>
      <c r="DU275" s="129"/>
      <c r="DV275" s="129"/>
      <c r="DW275" s="129"/>
      <c r="DX275" s="129"/>
      <c r="DY275" s="129"/>
      <c r="DZ275" s="129"/>
      <c r="EA275" s="129"/>
      <c r="EB275" s="129"/>
      <c r="EC275" s="129"/>
      <c r="ED275" s="129"/>
      <c r="EE275" s="129"/>
      <c r="EF275" s="129"/>
      <c r="EG275" s="129"/>
      <c r="EH275" s="129"/>
      <c r="EI275" s="129"/>
      <c r="EJ275" s="129"/>
      <c r="EK275" s="129"/>
      <c r="EL275" s="129"/>
      <c r="EM275" s="129"/>
      <c r="EN275" s="129"/>
      <c r="EO275" s="129"/>
      <c r="EP275" s="129"/>
      <c r="EQ275" s="129"/>
      <c r="ER275" s="129"/>
      <c r="ES275" s="129"/>
      <c r="ET275" s="129"/>
      <c r="EU275" s="129"/>
      <c r="EV275" s="129"/>
      <c r="EW275" s="129"/>
    </row>
    <row r="276" spans="1:153" ht="3" customHeight="1" thickBot="1">
      <c r="A276" s="113"/>
      <c r="B276" s="16"/>
      <c r="C276" s="17"/>
      <c r="D276" s="17"/>
      <c r="E276" s="17"/>
      <c r="F276" s="18"/>
      <c r="G276" s="17"/>
      <c r="H276" s="298"/>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9"/>
      <c r="AG276" s="299"/>
      <c r="AH276" s="298"/>
      <c r="AI276" s="298"/>
      <c r="AJ276" s="298"/>
      <c r="AK276" s="298"/>
      <c r="AL276" s="298"/>
      <c r="AM276" s="298"/>
      <c r="AN276" s="298"/>
      <c r="AO276" s="121"/>
      <c r="AP276" s="116"/>
      <c r="AQ276" s="299"/>
      <c r="AR276" s="298"/>
      <c r="AS276" s="298"/>
      <c r="AT276" s="298"/>
      <c r="AU276" s="298"/>
      <c r="AV276" s="298"/>
      <c r="AW276" s="298"/>
      <c r="AX276" s="298"/>
      <c r="AY276" s="121"/>
      <c r="AZ276" s="116"/>
      <c r="BA276" s="298"/>
      <c r="BB276" s="298"/>
      <c r="BC276" s="298"/>
      <c r="BD276" s="298"/>
      <c r="BE276" s="298"/>
      <c r="BF276" s="298"/>
      <c r="BG276" s="298"/>
      <c r="BH276" s="298"/>
      <c r="BI276" s="121"/>
      <c r="BJ276" s="116"/>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c r="DH276" s="129"/>
      <c r="DI276" s="129"/>
      <c r="DJ276" s="129"/>
      <c r="DK276" s="129"/>
      <c r="DL276" s="129"/>
      <c r="DM276" s="129"/>
      <c r="DN276" s="129"/>
      <c r="DO276" s="129"/>
      <c r="DP276" s="129"/>
      <c r="DQ276" s="129"/>
      <c r="DR276" s="129"/>
      <c r="DS276" s="129"/>
      <c r="DT276" s="129"/>
      <c r="DU276" s="129"/>
      <c r="DV276" s="129"/>
      <c r="DW276" s="129"/>
      <c r="DX276" s="129"/>
      <c r="DY276" s="129"/>
      <c r="DZ276" s="129"/>
      <c r="EA276" s="129"/>
      <c r="EB276" s="129"/>
      <c r="EC276" s="129"/>
      <c r="ED276" s="129"/>
      <c r="EE276" s="129"/>
      <c r="EF276" s="129"/>
      <c r="EG276" s="129"/>
      <c r="EH276" s="129"/>
      <c r="EI276" s="129"/>
      <c r="EJ276" s="129"/>
      <c r="EK276" s="129"/>
      <c r="EL276" s="129"/>
      <c r="EM276" s="129"/>
      <c r="EN276" s="129"/>
      <c r="EO276" s="129"/>
      <c r="EP276" s="129"/>
      <c r="EQ276" s="129"/>
      <c r="ER276" s="129"/>
      <c r="ES276" s="129"/>
      <c r="ET276" s="129"/>
      <c r="EU276" s="129"/>
      <c r="EV276" s="129"/>
      <c r="EW276" s="129"/>
    </row>
    <row r="277" spans="1:153" ht="9.75" customHeight="1">
      <c r="A277" s="113"/>
      <c r="B277" s="24"/>
      <c r="C277" s="14" t="s">
        <v>6435</v>
      </c>
      <c r="D277" s="25"/>
      <c r="E277" s="25"/>
      <c r="F277" s="14" t="s">
        <v>143</v>
      </c>
      <c r="G277" s="14"/>
      <c r="H277" s="14"/>
      <c r="I277" s="14" t="s">
        <v>144</v>
      </c>
      <c r="J277" s="14"/>
      <c r="K277" s="14" t="s">
        <v>145</v>
      </c>
      <c r="L277" s="14"/>
      <c r="M277" s="14" t="s">
        <v>197</v>
      </c>
      <c r="N277" s="14"/>
      <c r="O277" s="25"/>
      <c r="P277" s="14" t="s">
        <v>146</v>
      </c>
      <c r="Q277" s="14"/>
      <c r="R277" s="14"/>
      <c r="S277" s="14"/>
      <c r="T277" s="14"/>
      <c r="U277" s="14"/>
      <c r="V277" s="14"/>
      <c r="W277" s="14"/>
      <c r="X277" s="14"/>
      <c r="Y277" s="14"/>
      <c r="Z277" s="14"/>
      <c r="AA277" s="14"/>
      <c r="AB277" s="14"/>
      <c r="AC277" s="14"/>
      <c r="AD277" s="25"/>
      <c r="AE277" s="25"/>
      <c r="AF277" s="26"/>
      <c r="AG277" s="296"/>
      <c r="AH277" s="297"/>
      <c r="AI277" s="297"/>
      <c r="AJ277" s="297"/>
      <c r="AK277" s="297"/>
      <c r="AL277" s="297"/>
      <c r="AM277" s="297"/>
      <c r="AN277" s="297"/>
      <c r="AO277" s="117"/>
      <c r="AP277" s="114"/>
      <c r="AQ277" s="296"/>
      <c r="AR277" s="297"/>
      <c r="AS277" s="297"/>
      <c r="AT277" s="297"/>
      <c r="AU277" s="297"/>
      <c r="AV277" s="297"/>
      <c r="AW277" s="297"/>
      <c r="AX277" s="297"/>
      <c r="AY277" s="117"/>
      <c r="AZ277" s="114"/>
      <c r="BA277" s="297"/>
      <c r="BB277" s="297"/>
      <c r="BC277" s="297"/>
      <c r="BD277" s="297"/>
      <c r="BE277" s="297"/>
      <c r="BF277" s="297"/>
      <c r="BG277" s="297"/>
      <c r="BH277" s="297"/>
      <c r="BI277" s="117"/>
      <c r="BJ277" s="114"/>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29"/>
      <c r="EE277" s="129"/>
      <c r="EF277" s="129"/>
      <c r="EG277" s="129"/>
      <c r="EH277" s="129"/>
      <c r="EI277" s="129"/>
      <c r="EJ277" s="129"/>
      <c r="EK277" s="129"/>
      <c r="EL277" s="129"/>
      <c r="EM277" s="129"/>
      <c r="EN277" s="129"/>
      <c r="EO277" s="129"/>
      <c r="EP277" s="129"/>
      <c r="EQ277" s="129"/>
      <c r="ER277" s="129"/>
      <c r="ES277" s="129"/>
      <c r="ET277" s="129"/>
      <c r="EU277" s="129"/>
      <c r="EV277" s="129"/>
      <c r="EW277" s="129"/>
    </row>
    <row r="278" spans="1:153" ht="21.75" customHeight="1">
      <c r="A278" s="113"/>
      <c r="B278" s="294"/>
      <c r="C278" s="76"/>
      <c r="D278" s="74"/>
      <c r="E278" s="77"/>
      <c r="F278" s="78"/>
      <c r="G278" s="79"/>
      <c r="H278" s="75" t="s">
        <v>6436</v>
      </c>
      <c r="I278" s="76"/>
      <c r="J278" s="74"/>
      <c r="K278" s="241"/>
      <c r="L278" s="74"/>
      <c r="M278" s="76"/>
      <c r="N278" s="73"/>
      <c r="O278" s="504"/>
      <c r="P278" s="505"/>
      <c r="Q278" s="505"/>
      <c r="R278" s="505"/>
      <c r="S278" s="505"/>
      <c r="T278" s="505"/>
      <c r="U278" s="505"/>
      <c r="V278" s="505"/>
      <c r="W278" s="505"/>
      <c r="X278" s="505"/>
      <c r="Y278" s="505"/>
      <c r="Z278" s="505"/>
      <c r="AA278" s="505"/>
      <c r="AB278" s="505"/>
      <c r="AC278" s="505"/>
      <c r="AD278" s="505"/>
      <c r="AE278" s="506"/>
      <c r="AF278" s="15"/>
      <c r="AG278" s="118"/>
      <c r="AH278" s="312"/>
      <c r="AI278" s="313"/>
      <c r="AJ278" s="313"/>
      <c r="AK278" s="313"/>
      <c r="AL278" s="313"/>
      <c r="AM278" s="313"/>
      <c r="AN278" s="314"/>
      <c r="AO278" s="120"/>
      <c r="AP278" s="115" t="s">
        <v>0</v>
      </c>
      <c r="AQ278" s="119"/>
      <c r="AR278" s="312"/>
      <c r="AS278" s="313"/>
      <c r="AT278" s="313"/>
      <c r="AU278" s="313"/>
      <c r="AV278" s="313"/>
      <c r="AW278" s="313"/>
      <c r="AX278" s="314"/>
      <c r="AY278" s="120"/>
      <c r="AZ278" s="115" t="s">
        <v>1</v>
      </c>
      <c r="BA278" s="119"/>
      <c r="BB278" s="312"/>
      <c r="BC278" s="313"/>
      <c r="BD278" s="313"/>
      <c r="BE278" s="313"/>
      <c r="BF278" s="313"/>
      <c r="BG278" s="313"/>
      <c r="BH278" s="314"/>
      <c r="BI278" s="122"/>
      <c r="BJ278" s="115" t="s">
        <v>2</v>
      </c>
      <c r="BK278" s="129"/>
      <c r="BL278" s="130" t="str">
        <f>IF(BM278&lt;&gt;"","●","")</f>
        <v/>
      </c>
      <c r="BM278" s="132" t="str">
        <f>IF(AND(OR(C278="",E278="",F278="",G278="",O278=""),OR(AH278&gt;0,AR278&gt;0,BB278&gt;0)),"「Ｋコード・Ｊコード番号等」、「診療行為名称」に未記入の欄がありますが、「レセプト件数」、「算定日数」、「算定回数」のいずれかが1以上となっています。正しい手術名情報・レセプト件数・算定日数・算定回数をご記入ください。",IF(AND(AND(C278&lt;&gt;"",E278&lt;&gt;"",F278&lt;&gt;"",G278&lt;&gt;""),OR(AH278&gt;0,AR278&gt;0,BB278&gt;0),COUNTIF(K!$A$1:$A$2257,ASC(C278&amp;E278&amp;F278&amp;G278&amp;IF(I278*1=0,"","-"&amp;I278*1)&amp;IF(K278*1=0,"",K278*1)&amp;IF(M278="","",M278)))=0),"「Ｋコード・Ｊコード番号等」が診療報酬点数表あるいは鹿診療報酬点数表に存在しないコードとなっています。正しいＫコード・Ｊコード番号等をご記入ください。なお、加算・輸血料は報告対象外となります。",IF(OR(AND(OR(AH278=0,AH278=""),OR(AR278&gt;0,BB278&gt;0)),AND(OR(AH278&gt;0,BB278&gt;0),OR(AR278=0,AR278="")),AND(OR(AH278&gt;0,AR278&gt;0),OR(BB278=0,BB278=""))),"「レセプト件数」、「算定日数」、「算定回数」のいずれかが「0」か「空白」となっていますが、それ以外が1以上となっています。正しい手術名情報・レセプト件数・算定日数・算定回数をご記入ください。",IF(OR(AH278&gt;AR278,AH278&gt;BB278),"「算定日数」あるいは「算定回数」が「レセプト件数」よりも小さくなっています。算定レセプトにおける算定日数・算定回数をご記入ください。",IF(AR278&gt;BB278,"「算定回数」が「算定日数」よりも小さくなっています。算定日数における算定回数をご記入ください。","")))))</f>
        <v/>
      </c>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72"/>
      <c r="CW278" s="72"/>
      <c r="CX278" s="72"/>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29"/>
      <c r="EF278" s="129"/>
      <c r="EG278" s="129"/>
      <c r="EH278" s="129"/>
      <c r="EI278" s="129"/>
      <c r="EJ278" s="129"/>
      <c r="EK278" s="129"/>
      <c r="EL278" s="129"/>
      <c r="EM278" s="129"/>
      <c r="EN278" s="129"/>
      <c r="EO278" s="129"/>
      <c r="EP278" s="129"/>
      <c r="EQ278" s="129"/>
      <c r="ER278" s="129"/>
      <c r="ES278" s="129"/>
      <c r="ET278" s="129"/>
      <c r="EU278" s="129"/>
      <c r="EV278" s="129"/>
      <c r="EW278" s="129"/>
    </row>
    <row r="279" spans="1:153" ht="3" customHeight="1" thickBot="1">
      <c r="A279" s="113"/>
      <c r="B279" s="16"/>
      <c r="C279" s="17"/>
      <c r="D279" s="17"/>
      <c r="E279" s="17"/>
      <c r="F279" s="18"/>
      <c r="G279" s="17"/>
      <c r="H279" s="298"/>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9"/>
      <c r="AG279" s="299"/>
      <c r="AH279" s="298"/>
      <c r="AI279" s="298"/>
      <c r="AJ279" s="298"/>
      <c r="AK279" s="298"/>
      <c r="AL279" s="298"/>
      <c r="AM279" s="298"/>
      <c r="AN279" s="298"/>
      <c r="AO279" s="121"/>
      <c r="AP279" s="116"/>
      <c r="AQ279" s="299"/>
      <c r="AR279" s="298"/>
      <c r="AS279" s="298"/>
      <c r="AT279" s="298"/>
      <c r="AU279" s="298"/>
      <c r="AV279" s="298"/>
      <c r="AW279" s="298"/>
      <c r="AX279" s="298"/>
      <c r="AY279" s="121"/>
      <c r="AZ279" s="116"/>
      <c r="BA279" s="298"/>
      <c r="BB279" s="298"/>
      <c r="BC279" s="298"/>
      <c r="BD279" s="298"/>
      <c r="BE279" s="298"/>
      <c r="BF279" s="298"/>
      <c r="BG279" s="298"/>
      <c r="BH279" s="298"/>
      <c r="BI279" s="121"/>
      <c r="BJ279" s="116"/>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c r="DH279" s="129"/>
      <c r="DI279" s="129"/>
      <c r="DJ279" s="129"/>
      <c r="DK279" s="129"/>
      <c r="DL279" s="129"/>
      <c r="DM279" s="129"/>
      <c r="DN279" s="129"/>
      <c r="DO279" s="129"/>
      <c r="DP279" s="129"/>
      <c r="DQ279" s="129"/>
      <c r="DR279" s="129"/>
      <c r="DS279" s="129"/>
      <c r="DT279" s="129"/>
      <c r="DU279" s="129"/>
      <c r="DV279" s="129"/>
      <c r="DW279" s="129"/>
      <c r="DX279" s="129"/>
      <c r="DY279" s="129"/>
      <c r="DZ279" s="129"/>
      <c r="EA279" s="129"/>
      <c r="EB279" s="129"/>
      <c r="EC279" s="129"/>
      <c r="ED279" s="129"/>
      <c r="EE279" s="129"/>
      <c r="EF279" s="129"/>
      <c r="EG279" s="129"/>
      <c r="EH279" s="129"/>
      <c r="EI279" s="129"/>
      <c r="EJ279" s="129"/>
      <c r="EK279" s="129"/>
      <c r="EL279" s="129"/>
      <c r="EM279" s="129"/>
      <c r="EN279" s="129"/>
      <c r="EO279" s="129"/>
      <c r="EP279" s="129"/>
      <c r="EQ279" s="129"/>
      <c r="ER279" s="129"/>
      <c r="ES279" s="129"/>
      <c r="ET279" s="129"/>
      <c r="EU279" s="129"/>
      <c r="EV279" s="129"/>
      <c r="EW279" s="129"/>
    </row>
    <row r="280" spans="1:153" ht="9.75" customHeight="1">
      <c r="A280" s="113"/>
      <c r="B280" s="24"/>
      <c r="C280" s="14" t="s">
        <v>6435</v>
      </c>
      <c r="D280" s="25"/>
      <c r="E280" s="25"/>
      <c r="F280" s="14" t="s">
        <v>143</v>
      </c>
      <c r="G280" s="14"/>
      <c r="H280" s="14"/>
      <c r="I280" s="14" t="s">
        <v>144</v>
      </c>
      <c r="J280" s="14"/>
      <c r="K280" s="14" t="s">
        <v>145</v>
      </c>
      <c r="L280" s="14"/>
      <c r="M280" s="14" t="s">
        <v>197</v>
      </c>
      <c r="N280" s="14"/>
      <c r="O280" s="25"/>
      <c r="P280" s="14" t="s">
        <v>146</v>
      </c>
      <c r="Q280" s="14"/>
      <c r="R280" s="14"/>
      <c r="S280" s="14"/>
      <c r="T280" s="14"/>
      <c r="U280" s="14"/>
      <c r="V280" s="14"/>
      <c r="W280" s="14"/>
      <c r="X280" s="14"/>
      <c r="Y280" s="14"/>
      <c r="Z280" s="14"/>
      <c r="AA280" s="14"/>
      <c r="AB280" s="14"/>
      <c r="AC280" s="14"/>
      <c r="AD280" s="25"/>
      <c r="AE280" s="25"/>
      <c r="AF280" s="26"/>
      <c r="AG280" s="296"/>
      <c r="AH280" s="297"/>
      <c r="AI280" s="297"/>
      <c r="AJ280" s="297"/>
      <c r="AK280" s="297"/>
      <c r="AL280" s="297"/>
      <c r="AM280" s="297"/>
      <c r="AN280" s="297"/>
      <c r="AO280" s="117"/>
      <c r="AP280" s="114"/>
      <c r="AQ280" s="296"/>
      <c r="AR280" s="297"/>
      <c r="AS280" s="297"/>
      <c r="AT280" s="297"/>
      <c r="AU280" s="297"/>
      <c r="AV280" s="297"/>
      <c r="AW280" s="297"/>
      <c r="AX280" s="297"/>
      <c r="AY280" s="117"/>
      <c r="AZ280" s="114"/>
      <c r="BA280" s="297"/>
      <c r="BB280" s="297"/>
      <c r="BC280" s="297"/>
      <c r="BD280" s="297"/>
      <c r="BE280" s="297"/>
      <c r="BF280" s="297"/>
      <c r="BG280" s="297"/>
      <c r="BH280" s="297"/>
      <c r="BI280" s="117"/>
      <c r="BJ280" s="114"/>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H280" s="129"/>
      <c r="DI280" s="129"/>
      <c r="DJ280" s="129"/>
      <c r="DK280" s="129"/>
      <c r="DL280" s="129"/>
      <c r="DM280" s="129"/>
      <c r="DN280" s="129"/>
      <c r="DO280" s="129"/>
      <c r="DP280" s="129"/>
      <c r="DQ280" s="129"/>
      <c r="DR280" s="129"/>
      <c r="DS280" s="129"/>
      <c r="DT280" s="129"/>
      <c r="DU280" s="129"/>
      <c r="DV280" s="129"/>
      <c r="DW280" s="129"/>
      <c r="DX280" s="129"/>
      <c r="DY280" s="129"/>
      <c r="DZ280" s="129"/>
      <c r="EA280" s="129"/>
      <c r="EB280" s="129"/>
      <c r="EC280" s="129"/>
      <c r="ED280" s="129"/>
      <c r="EE280" s="129"/>
      <c r="EF280" s="129"/>
      <c r="EG280" s="129"/>
      <c r="EH280" s="129"/>
      <c r="EI280" s="129"/>
      <c r="EJ280" s="129"/>
      <c r="EK280" s="129"/>
      <c r="EL280" s="129"/>
      <c r="EM280" s="129"/>
      <c r="EN280" s="129"/>
      <c r="EO280" s="129"/>
      <c r="EP280" s="129"/>
      <c r="EQ280" s="129"/>
      <c r="ER280" s="129"/>
      <c r="ES280" s="129"/>
      <c r="ET280" s="129"/>
      <c r="EU280" s="129"/>
      <c r="EV280" s="129"/>
      <c r="EW280" s="129"/>
    </row>
    <row r="281" spans="1:153" ht="21.75" customHeight="1">
      <c r="A281" s="113"/>
      <c r="B281" s="294"/>
      <c r="C281" s="76"/>
      <c r="D281" s="74"/>
      <c r="E281" s="77"/>
      <c r="F281" s="78"/>
      <c r="G281" s="79"/>
      <c r="H281" s="75" t="s">
        <v>6436</v>
      </c>
      <c r="I281" s="76"/>
      <c r="J281" s="74"/>
      <c r="K281" s="241"/>
      <c r="L281" s="74"/>
      <c r="M281" s="76"/>
      <c r="N281" s="73"/>
      <c r="O281" s="504"/>
      <c r="P281" s="505"/>
      <c r="Q281" s="505"/>
      <c r="R281" s="505"/>
      <c r="S281" s="505"/>
      <c r="T281" s="505"/>
      <c r="U281" s="505"/>
      <c r="V281" s="505"/>
      <c r="W281" s="505"/>
      <c r="X281" s="505"/>
      <c r="Y281" s="505"/>
      <c r="Z281" s="505"/>
      <c r="AA281" s="505"/>
      <c r="AB281" s="505"/>
      <c r="AC281" s="505"/>
      <c r="AD281" s="505"/>
      <c r="AE281" s="506"/>
      <c r="AF281" s="15"/>
      <c r="AG281" s="118"/>
      <c r="AH281" s="312"/>
      <c r="AI281" s="313"/>
      <c r="AJ281" s="313"/>
      <c r="AK281" s="313"/>
      <c r="AL281" s="313"/>
      <c r="AM281" s="313"/>
      <c r="AN281" s="314"/>
      <c r="AO281" s="120"/>
      <c r="AP281" s="115" t="s">
        <v>0</v>
      </c>
      <c r="AQ281" s="119"/>
      <c r="AR281" s="312"/>
      <c r="AS281" s="313"/>
      <c r="AT281" s="313"/>
      <c r="AU281" s="313"/>
      <c r="AV281" s="313"/>
      <c r="AW281" s="313"/>
      <c r="AX281" s="314"/>
      <c r="AY281" s="120"/>
      <c r="AZ281" s="115" t="s">
        <v>1</v>
      </c>
      <c r="BA281" s="119"/>
      <c r="BB281" s="312"/>
      <c r="BC281" s="313"/>
      <c r="BD281" s="313"/>
      <c r="BE281" s="313"/>
      <c r="BF281" s="313"/>
      <c r="BG281" s="313"/>
      <c r="BH281" s="314"/>
      <c r="BI281" s="122"/>
      <c r="BJ281" s="115" t="s">
        <v>2</v>
      </c>
      <c r="BK281" s="129"/>
      <c r="BL281" s="130" t="str">
        <f>IF(BM281&lt;&gt;"","●","")</f>
        <v/>
      </c>
      <c r="BM281" s="132" t="str">
        <f>IF(AND(OR(C281="",E281="",F281="",G281="",O281=""),OR(AH281&gt;0,AR281&gt;0,BB281&gt;0)),"「Ｋコード・Ｊコード番号等」、「診療行為名称」に未記入の欄がありますが、「レセプト件数」、「算定日数」、「算定回数」のいずれかが1以上となっています。正しい手術名情報・レセプト件数・算定日数・算定回数をご記入ください。",IF(AND(AND(C281&lt;&gt;"",E281&lt;&gt;"",F281&lt;&gt;"",G281&lt;&gt;""),OR(AH281&gt;0,AR281&gt;0,BB281&gt;0),COUNTIF(K!$A$1:$A$2257,ASC(C281&amp;E281&amp;F281&amp;G281&amp;IF(I281*1=0,"","-"&amp;I281*1)&amp;IF(K281*1=0,"",K281*1)&amp;IF(M281="","",M281)))=0),"「Ｋコード・Ｊコード番号等」が診療報酬点数表あるいは鹿診療報酬点数表に存在しないコードとなっています。正しいＫコード・Ｊコード番号等をご記入ください。なお、加算・輸血料は報告対象外となります。",IF(OR(AND(OR(AH281=0,AH281=""),OR(AR281&gt;0,BB281&gt;0)),AND(OR(AH281&gt;0,BB281&gt;0),OR(AR281=0,AR281="")),AND(OR(AH281&gt;0,AR281&gt;0),OR(BB281=0,BB281=""))),"「レセプト件数」、「算定日数」、「算定回数」のいずれかが「0」か「空白」となっていますが、それ以外が1以上となっています。正しい手術名情報・レセプト件数・算定日数・算定回数をご記入ください。",IF(OR(AH281&gt;AR281,AH281&gt;BB281),"「算定日数」あるいは「算定回数」が「レセプト件数」よりも小さくなっています。算定レセプトにおける算定日数・算定回数をご記入ください。",IF(AR281&gt;BB281,"「算定回数」が「算定日数」よりも小さくなっています。算定日数における算定回数をご記入ください。","")))))</f>
        <v/>
      </c>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72"/>
      <c r="CW281" s="72"/>
      <c r="CX281" s="72"/>
      <c r="CY281" s="129"/>
      <c r="CZ281" s="129"/>
      <c r="DA281" s="129"/>
      <c r="DB281" s="129"/>
      <c r="DC281" s="129"/>
      <c r="DD281" s="129"/>
      <c r="DE281" s="129"/>
      <c r="DF281" s="129"/>
      <c r="DG281" s="129"/>
      <c r="DH281" s="129"/>
      <c r="DI281" s="129"/>
      <c r="DJ281" s="129"/>
      <c r="DK281" s="129"/>
      <c r="DL281" s="129"/>
      <c r="DM281" s="129"/>
      <c r="DN281" s="129"/>
      <c r="DO281" s="129"/>
      <c r="DP281" s="129"/>
      <c r="DQ281" s="129"/>
      <c r="DR281" s="129"/>
      <c r="DS281" s="129"/>
      <c r="DT281" s="129"/>
      <c r="DU281" s="129"/>
      <c r="DV281" s="129"/>
      <c r="DW281" s="129"/>
      <c r="DX281" s="129"/>
      <c r="DY281" s="129"/>
      <c r="DZ281" s="129"/>
      <c r="EA281" s="129"/>
      <c r="EB281" s="129"/>
      <c r="EC281" s="129"/>
      <c r="ED281" s="129"/>
      <c r="EE281" s="129"/>
      <c r="EF281" s="129"/>
      <c r="EG281" s="129"/>
      <c r="EH281" s="129"/>
      <c r="EI281" s="129"/>
      <c r="EJ281" s="129"/>
      <c r="EK281" s="129"/>
      <c r="EL281" s="129"/>
      <c r="EM281" s="129"/>
      <c r="EN281" s="129"/>
      <c r="EO281" s="129"/>
      <c r="EP281" s="129"/>
      <c r="EQ281" s="129"/>
      <c r="ER281" s="129"/>
      <c r="ES281" s="129"/>
      <c r="ET281" s="129"/>
      <c r="EU281" s="129"/>
      <c r="EV281" s="129"/>
      <c r="EW281" s="129"/>
    </row>
    <row r="282" spans="1:153" ht="3" customHeight="1" thickBot="1">
      <c r="A282" s="113"/>
      <c r="B282" s="16"/>
      <c r="C282" s="17"/>
      <c r="D282" s="17"/>
      <c r="E282" s="17"/>
      <c r="F282" s="18"/>
      <c r="G282" s="17"/>
      <c r="H282" s="298"/>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9"/>
      <c r="AG282" s="299"/>
      <c r="AH282" s="298"/>
      <c r="AI282" s="298"/>
      <c r="AJ282" s="298"/>
      <c r="AK282" s="298"/>
      <c r="AL282" s="298"/>
      <c r="AM282" s="298"/>
      <c r="AN282" s="298"/>
      <c r="AO282" s="121"/>
      <c r="AP282" s="116"/>
      <c r="AQ282" s="299"/>
      <c r="AR282" s="298"/>
      <c r="AS282" s="298"/>
      <c r="AT282" s="298"/>
      <c r="AU282" s="298"/>
      <c r="AV282" s="298"/>
      <c r="AW282" s="298"/>
      <c r="AX282" s="298"/>
      <c r="AY282" s="121"/>
      <c r="AZ282" s="116"/>
      <c r="BA282" s="298"/>
      <c r="BB282" s="298"/>
      <c r="BC282" s="298"/>
      <c r="BD282" s="298"/>
      <c r="BE282" s="298"/>
      <c r="BF282" s="298"/>
      <c r="BG282" s="298"/>
      <c r="BH282" s="298"/>
      <c r="BI282" s="121"/>
      <c r="BJ282" s="116"/>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c r="DH282" s="129"/>
      <c r="DI282" s="129"/>
      <c r="DJ282" s="129"/>
      <c r="DK282" s="129"/>
      <c r="DL282" s="129"/>
      <c r="DM282" s="129"/>
      <c r="DN282" s="129"/>
      <c r="DO282" s="129"/>
      <c r="DP282" s="129"/>
      <c r="DQ282" s="129"/>
      <c r="DR282" s="129"/>
      <c r="DS282" s="129"/>
      <c r="DT282" s="129"/>
      <c r="DU282" s="129"/>
      <c r="DV282" s="129"/>
      <c r="DW282" s="129"/>
      <c r="DX282" s="129"/>
      <c r="DY282" s="129"/>
      <c r="DZ282" s="129"/>
      <c r="EA282" s="129"/>
      <c r="EB282" s="129"/>
      <c r="EC282" s="129"/>
      <c r="ED282" s="129"/>
      <c r="EE282" s="129"/>
      <c r="EF282" s="129"/>
      <c r="EG282" s="129"/>
      <c r="EH282" s="129"/>
      <c r="EI282" s="129"/>
      <c r="EJ282" s="129"/>
      <c r="EK282" s="129"/>
      <c r="EL282" s="129"/>
      <c r="EM282" s="129"/>
      <c r="EN282" s="129"/>
      <c r="EO282" s="129"/>
      <c r="EP282" s="129"/>
      <c r="EQ282" s="129"/>
      <c r="ER282" s="129"/>
      <c r="ES282" s="129"/>
      <c r="ET282" s="129"/>
      <c r="EU282" s="129"/>
      <c r="EV282" s="129"/>
      <c r="EW282" s="129"/>
    </row>
    <row r="283" spans="1:153" ht="9.75" customHeight="1">
      <c r="A283" s="113"/>
      <c r="B283" s="24"/>
      <c r="C283" s="14" t="s">
        <v>6435</v>
      </c>
      <c r="D283" s="25"/>
      <c r="E283" s="25"/>
      <c r="F283" s="14" t="s">
        <v>143</v>
      </c>
      <c r="G283" s="14"/>
      <c r="H283" s="14"/>
      <c r="I283" s="14" t="s">
        <v>144</v>
      </c>
      <c r="J283" s="14"/>
      <c r="K283" s="14" t="s">
        <v>145</v>
      </c>
      <c r="L283" s="14"/>
      <c r="M283" s="14" t="s">
        <v>197</v>
      </c>
      <c r="N283" s="14"/>
      <c r="O283" s="25"/>
      <c r="P283" s="14" t="s">
        <v>146</v>
      </c>
      <c r="Q283" s="14"/>
      <c r="R283" s="14"/>
      <c r="S283" s="14"/>
      <c r="T283" s="14"/>
      <c r="U283" s="14"/>
      <c r="V283" s="14"/>
      <c r="W283" s="14"/>
      <c r="X283" s="14"/>
      <c r="Y283" s="14"/>
      <c r="Z283" s="14"/>
      <c r="AA283" s="14"/>
      <c r="AB283" s="14"/>
      <c r="AC283" s="14"/>
      <c r="AD283" s="25"/>
      <c r="AE283" s="25"/>
      <c r="AF283" s="26"/>
      <c r="AG283" s="296"/>
      <c r="AH283" s="297"/>
      <c r="AI283" s="297"/>
      <c r="AJ283" s="297"/>
      <c r="AK283" s="297"/>
      <c r="AL283" s="297"/>
      <c r="AM283" s="297"/>
      <c r="AN283" s="297"/>
      <c r="AO283" s="117"/>
      <c r="AP283" s="114"/>
      <c r="AQ283" s="296"/>
      <c r="AR283" s="297"/>
      <c r="AS283" s="297"/>
      <c r="AT283" s="297"/>
      <c r="AU283" s="297"/>
      <c r="AV283" s="297"/>
      <c r="AW283" s="297"/>
      <c r="AX283" s="297"/>
      <c r="AY283" s="117"/>
      <c r="AZ283" s="114"/>
      <c r="BA283" s="297"/>
      <c r="BB283" s="297"/>
      <c r="BC283" s="297"/>
      <c r="BD283" s="297"/>
      <c r="BE283" s="297"/>
      <c r="BF283" s="297"/>
      <c r="BG283" s="297"/>
      <c r="BH283" s="297"/>
      <c r="BI283" s="117"/>
      <c r="BJ283" s="114"/>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c r="DH283" s="129"/>
      <c r="DI283" s="129"/>
      <c r="DJ283" s="129"/>
      <c r="DK283" s="129"/>
      <c r="DL283" s="129"/>
      <c r="DM283" s="129"/>
      <c r="DN283" s="129"/>
      <c r="DO283" s="129"/>
      <c r="DP283" s="129"/>
      <c r="DQ283" s="129"/>
      <c r="DR283" s="129"/>
      <c r="DS283" s="129"/>
      <c r="DT283" s="129"/>
      <c r="DU283" s="129"/>
      <c r="DV283" s="129"/>
      <c r="DW283" s="129"/>
      <c r="DX283" s="129"/>
      <c r="DY283" s="129"/>
      <c r="DZ283" s="129"/>
      <c r="EA283" s="129"/>
      <c r="EB283" s="129"/>
      <c r="EC283" s="129"/>
      <c r="ED283" s="129"/>
      <c r="EE283" s="129"/>
      <c r="EF283" s="129"/>
      <c r="EG283" s="129"/>
      <c r="EH283" s="129"/>
      <c r="EI283" s="129"/>
      <c r="EJ283" s="129"/>
      <c r="EK283" s="129"/>
      <c r="EL283" s="129"/>
      <c r="EM283" s="129"/>
      <c r="EN283" s="129"/>
      <c r="EO283" s="129"/>
      <c r="EP283" s="129"/>
      <c r="EQ283" s="129"/>
      <c r="ER283" s="129"/>
      <c r="ES283" s="129"/>
      <c r="ET283" s="129"/>
      <c r="EU283" s="129"/>
      <c r="EV283" s="129"/>
      <c r="EW283" s="129"/>
    </row>
    <row r="284" spans="1:153" ht="21.75" customHeight="1">
      <c r="A284" s="113"/>
      <c r="B284" s="294"/>
      <c r="C284" s="76"/>
      <c r="D284" s="74"/>
      <c r="E284" s="77"/>
      <c r="F284" s="78"/>
      <c r="G284" s="79"/>
      <c r="H284" s="75" t="s">
        <v>6436</v>
      </c>
      <c r="I284" s="76"/>
      <c r="J284" s="74"/>
      <c r="K284" s="241"/>
      <c r="L284" s="74"/>
      <c r="M284" s="76"/>
      <c r="N284" s="73"/>
      <c r="O284" s="504"/>
      <c r="P284" s="505"/>
      <c r="Q284" s="505"/>
      <c r="R284" s="505"/>
      <c r="S284" s="505"/>
      <c r="T284" s="505"/>
      <c r="U284" s="505"/>
      <c r="V284" s="505"/>
      <c r="W284" s="505"/>
      <c r="X284" s="505"/>
      <c r="Y284" s="505"/>
      <c r="Z284" s="505"/>
      <c r="AA284" s="505"/>
      <c r="AB284" s="505"/>
      <c r="AC284" s="505"/>
      <c r="AD284" s="505"/>
      <c r="AE284" s="506"/>
      <c r="AF284" s="15"/>
      <c r="AG284" s="118"/>
      <c r="AH284" s="312"/>
      <c r="AI284" s="313"/>
      <c r="AJ284" s="313"/>
      <c r="AK284" s="313"/>
      <c r="AL284" s="313"/>
      <c r="AM284" s="313"/>
      <c r="AN284" s="314"/>
      <c r="AO284" s="120"/>
      <c r="AP284" s="115" t="s">
        <v>0</v>
      </c>
      <c r="AQ284" s="119"/>
      <c r="AR284" s="312"/>
      <c r="AS284" s="313"/>
      <c r="AT284" s="313"/>
      <c r="AU284" s="313"/>
      <c r="AV284" s="313"/>
      <c r="AW284" s="313"/>
      <c r="AX284" s="314"/>
      <c r="AY284" s="120"/>
      <c r="AZ284" s="115" t="s">
        <v>1</v>
      </c>
      <c r="BA284" s="119"/>
      <c r="BB284" s="312"/>
      <c r="BC284" s="313"/>
      <c r="BD284" s="313"/>
      <c r="BE284" s="313"/>
      <c r="BF284" s="313"/>
      <c r="BG284" s="313"/>
      <c r="BH284" s="314"/>
      <c r="BI284" s="122"/>
      <c r="BJ284" s="115" t="s">
        <v>2</v>
      </c>
      <c r="BK284" s="129"/>
      <c r="BL284" s="130" t="str">
        <f>IF(BM284&lt;&gt;"","●","")</f>
        <v/>
      </c>
      <c r="BM284" s="132" t="str">
        <f>IF(AND(OR(C284="",E284="",F284="",G284="",O284=""),OR(AH284&gt;0,AR284&gt;0,BB284&gt;0)),"「Ｋコード・Ｊコード番号等」、「診療行為名称」に未記入の欄がありますが、「レセプト件数」、「算定日数」、「算定回数」のいずれかが1以上となっています。正しい手術名情報・レセプト件数・算定日数・算定回数をご記入ください。",IF(AND(AND(C284&lt;&gt;"",E284&lt;&gt;"",F284&lt;&gt;"",G284&lt;&gt;""),OR(AH284&gt;0,AR284&gt;0,BB284&gt;0),COUNTIF(K!$A$1:$A$2257,ASC(C284&amp;E284&amp;F284&amp;G284&amp;IF(I284*1=0,"","-"&amp;I284*1)&amp;IF(K284*1=0,"",K284*1)&amp;IF(M284="","",M284)))=0),"「Ｋコード・Ｊコード番号等」が診療報酬点数表あるいは鹿診療報酬点数表に存在しないコードとなっています。正しいＫコード・Ｊコード番号等をご記入ください。なお、加算・輸血料は報告対象外となります。",IF(OR(AND(OR(AH284=0,AH284=""),OR(AR284&gt;0,BB284&gt;0)),AND(OR(AH284&gt;0,BB284&gt;0),OR(AR284=0,AR284="")),AND(OR(AH284&gt;0,AR284&gt;0),OR(BB284=0,BB284=""))),"「レセプト件数」、「算定日数」、「算定回数」のいずれかが「0」か「空白」となっていますが、それ以外が1以上となっています。正しい手術名情報・レセプト件数・算定日数・算定回数をご記入ください。",IF(OR(AH284&gt;AR284,AH284&gt;BB284),"「算定日数」あるいは「算定回数」が「レセプト件数」よりも小さくなっています。算定レセプトにおける算定日数・算定回数をご記入ください。",IF(AR284&gt;BB284,"「算定回数」が「算定日数」よりも小さくなっています。算定日数における算定回数をご記入ください。","")))))</f>
        <v/>
      </c>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72"/>
      <c r="CW284" s="72"/>
      <c r="CX284" s="72"/>
      <c r="CY284" s="129"/>
      <c r="CZ284" s="129"/>
      <c r="DA284" s="129"/>
      <c r="DB284" s="129"/>
      <c r="DC284" s="129"/>
      <c r="DD284" s="129"/>
      <c r="DE284" s="129"/>
      <c r="DF284" s="129"/>
      <c r="DG284" s="129"/>
      <c r="DH284" s="129"/>
      <c r="DI284" s="129"/>
      <c r="DJ284" s="129"/>
      <c r="DK284" s="129"/>
      <c r="DL284" s="129"/>
      <c r="DM284" s="129"/>
      <c r="DN284" s="129"/>
      <c r="DO284" s="129"/>
      <c r="DP284" s="129"/>
      <c r="DQ284" s="129"/>
      <c r="DR284" s="129"/>
      <c r="DS284" s="129"/>
      <c r="DT284" s="129"/>
      <c r="DU284" s="129"/>
      <c r="DV284" s="129"/>
      <c r="DW284" s="129"/>
      <c r="DX284" s="129"/>
      <c r="DY284" s="129"/>
      <c r="DZ284" s="129"/>
      <c r="EA284" s="129"/>
      <c r="EB284" s="129"/>
      <c r="EC284" s="129"/>
      <c r="ED284" s="129"/>
      <c r="EE284" s="129"/>
      <c r="EF284" s="129"/>
      <c r="EG284" s="129"/>
      <c r="EH284" s="129"/>
      <c r="EI284" s="129"/>
      <c r="EJ284" s="129"/>
      <c r="EK284" s="129"/>
      <c r="EL284" s="129"/>
      <c r="EM284" s="129"/>
      <c r="EN284" s="129"/>
      <c r="EO284" s="129"/>
      <c r="EP284" s="129"/>
      <c r="EQ284" s="129"/>
      <c r="ER284" s="129"/>
      <c r="ES284" s="129"/>
      <c r="ET284" s="129"/>
      <c r="EU284" s="129"/>
      <c r="EV284" s="129"/>
      <c r="EW284" s="129"/>
    </row>
    <row r="285" spans="1:153" ht="3" customHeight="1" thickBot="1">
      <c r="A285" s="113"/>
      <c r="B285" s="16"/>
      <c r="C285" s="17"/>
      <c r="D285" s="17"/>
      <c r="E285" s="17"/>
      <c r="F285" s="18"/>
      <c r="G285" s="17"/>
      <c r="H285" s="298"/>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9"/>
      <c r="AG285" s="299"/>
      <c r="AH285" s="298"/>
      <c r="AI285" s="298"/>
      <c r="AJ285" s="298"/>
      <c r="AK285" s="298"/>
      <c r="AL285" s="298"/>
      <c r="AM285" s="298"/>
      <c r="AN285" s="298"/>
      <c r="AO285" s="121"/>
      <c r="AP285" s="116"/>
      <c r="AQ285" s="299"/>
      <c r="AR285" s="298"/>
      <c r="AS285" s="298"/>
      <c r="AT285" s="298"/>
      <c r="AU285" s="298"/>
      <c r="AV285" s="298"/>
      <c r="AW285" s="298"/>
      <c r="AX285" s="298"/>
      <c r="AY285" s="121"/>
      <c r="AZ285" s="116"/>
      <c r="BA285" s="298"/>
      <c r="BB285" s="298"/>
      <c r="BC285" s="298"/>
      <c r="BD285" s="298"/>
      <c r="BE285" s="298"/>
      <c r="BF285" s="298"/>
      <c r="BG285" s="298"/>
      <c r="BH285" s="298"/>
      <c r="BI285" s="121"/>
      <c r="BJ285" s="116"/>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129"/>
      <c r="DZ285" s="129"/>
      <c r="EA285" s="129"/>
      <c r="EB285" s="129"/>
      <c r="EC285" s="129"/>
      <c r="ED285" s="129"/>
      <c r="EE285" s="129"/>
      <c r="EF285" s="129"/>
      <c r="EG285" s="129"/>
      <c r="EH285" s="129"/>
      <c r="EI285" s="129"/>
      <c r="EJ285" s="129"/>
      <c r="EK285" s="129"/>
      <c r="EL285" s="129"/>
      <c r="EM285" s="129"/>
      <c r="EN285" s="129"/>
      <c r="EO285" s="129"/>
      <c r="EP285" s="129"/>
      <c r="EQ285" s="129"/>
      <c r="ER285" s="129"/>
      <c r="ES285" s="129"/>
      <c r="ET285" s="129"/>
      <c r="EU285" s="129"/>
      <c r="EV285" s="129"/>
      <c r="EW285" s="129"/>
    </row>
    <row r="286" spans="1:153" ht="9.75" customHeight="1">
      <c r="A286" s="113"/>
      <c r="B286" s="24"/>
      <c r="C286" s="14" t="s">
        <v>6435</v>
      </c>
      <c r="D286" s="25"/>
      <c r="E286" s="25"/>
      <c r="F286" s="14" t="s">
        <v>143</v>
      </c>
      <c r="G286" s="14"/>
      <c r="H286" s="14"/>
      <c r="I286" s="14" t="s">
        <v>144</v>
      </c>
      <c r="J286" s="14"/>
      <c r="K286" s="14" t="s">
        <v>145</v>
      </c>
      <c r="L286" s="14"/>
      <c r="M286" s="14" t="s">
        <v>197</v>
      </c>
      <c r="N286" s="14"/>
      <c r="O286" s="25"/>
      <c r="P286" s="14" t="s">
        <v>146</v>
      </c>
      <c r="Q286" s="14"/>
      <c r="R286" s="14"/>
      <c r="S286" s="14"/>
      <c r="T286" s="14"/>
      <c r="U286" s="14"/>
      <c r="V286" s="14"/>
      <c r="W286" s="14"/>
      <c r="X286" s="14"/>
      <c r="Y286" s="14"/>
      <c r="Z286" s="14"/>
      <c r="AA286" s="14"/>
      <c r="AB286" s="14"/>
      <c r="AC286" s="14"/>
      <c r="AD286" s="25"/>
      <c r="AE286" s="25"/>
      <c r="AF286" s="26"/>
      <c r="AG286" s="296"/>
      <c r="AH286" s="297"/>
      <c r="AI286" s="297"/>
      <c r="AJ286" s="297"/>
      <c r="AK286" s="297"/>
      <c r="AL286" s="297"/>
      <c r="AM286" s="297"/>
      <c r="AN286" s="297"/>
      <c r="AO286" s="117"/>
      <c r="AP286" s="114"/>
      <c r="AQ286" s="296"/>
      <c r="AR286" s="297"/>
      <c r="AS286" s="297"/>
      <c r="AT286" s="297"/>
      <c r="AU286" s="297"/>
      <c r="AV286" s="297"/>
      <c r="AW286" s="297"/>
      <c r="AX286" s="297"/>
      <c r="AY286" s="117"/>
      <c r="AZ286" s="114"/>
      <c r="BA286" s="297"/>
      <c r="BB286" s="297"/>
      <c r="BC286" s="297"/>
      <c r="BD286" s="297"/>
      <c r="BE286" s="297"/>
      <c r="BF286" s="297"/>
      <c r="BG286" s="297"/>
      <c r="BH286" s="297"/>
      <c r="BI286" s="117"/>
      <c r="BJ286" s="114"/>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c r="DH286" s="129"/>
      <c r="DI286" s="129"/>
      <c r="DJ286" s="129"/>
      <c r="DK286" s="129"/>
      <c r="DL286" s="129"/>
      <c r="DM286" s="129"/>
      <c r="DN286" s="129"/>
      <c r="DO286" s="129"/>
      <c r="DP286" s="129"/>
      <c r="DQ286" s="129"/>
      <c r="DR286" s="129"/>
      <c r="DS286" s="129"/>
      <c r="DT286" s="129"/>
      <c r="DU286" s="129"/>
      <c r="DV286" s="129"/>
      <c r="DW286" s="129"/>
      <c r="DX286" s="129"/>
      <c r="DY286" s="129"/>
      <c r="DZ286" s="129"/>
      <c r="EA286" s="129"/>
      <c r="EB286" s="129"/>
      <c r="EC286" s="129"/>
      <c r="ED286" s="129"/>
      <c r="EE286" s="129"/>
      <c r="EF286" s="129"/>
      <c r="EG286" s="129"/>
      <c r="EH286" s="129"/>
      <c r="EI286" s="129"/>
      <c r="EJ286" s="129"/>
      <c r="EK286" s="129"/>
      <c r="EL286" s="129"/>
      <c r="EM286" s="129"/>
      <c r="EN286" s="129"/>
      <c r="EO286" s="129"/>
      <c r="EP286" s="129"/>
      <c r="EQ286" s="129"/>
      <c r="ER286" s="129"/>
      <c r="ES286" s="129"/>
      <c r="ET286" s="129"/>
      <c r="EU286" s="129"/>
      <c r="EV286" s="129"/>
      <c r="EW286" s="129"/>
    </row>
    <row r="287" spans="1:153" ht="21.75" customHeight="1">
      <c r="A287" s="113"/>
      <c r="B287" s="294"/>
      <c r="C287" s="76"/>
      <c r="D287" s="74"/>
      <c r="E287" s="77"/>
      <c r="F287" s="78"/>
      <c r="G287" s="79"/>
      <c r="H287" s="75" t="s">
        <v>6436</v>
      </c>
      <c r="I287" s="76"/>
      <c r="J287" s="74"/>
      <c r="K287" s="241"/>
      <c r="L287" s="74"/>
      <c r="M287" s="76"/>
      <c r="N287" s="73"/>
      <c r="O287" s="504"/>
      <c r="P287" s="505"/>
      <c r="Q287" s="505"/>
      <c r="R287" s="505"/>
      <c r="S287" s="505"/>
      <c r="T287" s="505"/>
      <c r="U287" s="505"/>
      <c r="V287" s="505"/>
      <c r="W287" s="505"/>
      <c r="X287" s="505"/>
      <c r="Y287" s="505"/>
      <c r="Z287" s="505"/>
      <c r="AA287" s="505"/>
      <c r="AB287" s="505"/>
      <c r="AC287" s="505"/>
      <c r="AD287" s="505"/>
      <c r="AE287" s="506"/>
      <c r="AF287" s="15"/>
      <c r="AG287" s="118"/>
      <c r="AH287" s="312"/>
      <c r="AI287" s="313"/>
      <c r="AJ287" s="313"/>
      <c r="AK287" s="313"/>
      <c r="AL287" s="313"/>
      <c r="AM287" s="313"/>
      <c r="AN287" s="314"/>
      <c r="AO287" s="120"/>
      <c r="AP287" s="115" t="s">
        <v>0</v>
      </c>
      <c r="AQ287" s="119"/>
      <c r="AR287" s="312"/>
      <c r="AS287" s="313"/>
      <c r="AT287" s="313"/>
      <c r="AU287" s="313"/>
      <c r="AV287" s="313"/>
      <c r="AW287" s="313"/>
      <c r="AX287" s="314"/>
      <c r="AY287" s="120"/>
      <c r="AZ287" s="115" t="s">
        <v>1</v>
      </c>
      <c r="BA287" s="119"/>
      <c r="BB287" s="312"/>
      <c r="BC287" s="313"/>
      <c r="BD287" s="313"/>
      <c r="BE287" s="313"/>
      <c r="BF287" s="313"/>
      <c r="BG287" s="313"/>
      <c r="BH287" s="314"/>
      <c r="BI287" s="122"/>
      <c r="BJ287" s="115" t="s">
        <v>2</v>
      </c>
      <c r="BK287" s="129"/>
      <c r="BL287" s="130" t="str">
        <f>IF(BM287&lt;&gt;"","●","")</f>
        <v/>
      </c>
      <c r="BM287" s="132" t="str">
        <f>IF(AND(OR(C287="",E287="",F287="",G287="",O287=""),OR(AH287&gt;0,AR287&gt;0,BB287&gt;0)),"「Ｋコード・Ｊコード番号等」、「診療行為名称」に未記入の欄がありますが、「レセプト件数」、「算定日数」、「算定回数」のいずれかが1以上となっています。正しい手術名情報・レセプト件数・算定日数・算定回数をご記入ください。",IF(AND(AND(C287&lt;&gt;"",E287&lt;&gt;"",F287&lt;&gt;"",G287&lt;&gt;""),OR(AH287&gt;0,AR287&gt;0,BB287&gt;0),COUNTIF(K!$A$1:$A$2257,ASC(C287&amp;E287&amp;F287&amp;G287&amp;IF(I287*1=0,"","-"&amp;I287*1)&amp;IF(K287*1=0,"",K287*1)&amp;IF(M287="","",M287)))=0),"「Ｋコード・Ｊコード番号等」が診療報酬点数表あるいは鹿診療報酬点数表に存在しないコードとなっています。正しいＫコード・Ｊコード番号等をご記入ください。なお、加算・輸血料は報告対象外となります。",IF(OR(AND(OR(AH287=0,AH287=""),OR(AR287&gt;0,BB287&gt;0)),AND(OR(AH287&gt;0,BB287&gt;0),OR(AR287=0,AR287="")),AND(OR(AH287&gt;0,AR287&gt;0),OR(BB287=0,BB287=""))),"「レセプト件数」、「算定日数」、「算定回数」のいずれかが「0」か「空白」となっていますが、それ以外が1以上となっています。正しい手術名情報・レセプト件数・算定日数・算定回数をご記入ください。",IF(OR(AH287&gt;AR287,AH287&gt;BB287),"「算定日数」あるいは「算定回数」が「レセプト件数」よりも小さくなっています。算定レセプトにおける算定日数・算定回数をご記入ください。",IF(AR287&gt;BB287,"「算定回数」が「算定日数」よりも小さくなっています。算定日数における算定回数をご記入ください。","")))))</f>
        <v/>
      </c>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72"/>
      <c r="CW287" s="72"/>
      <c r="CX287" s="72"/>
      <c r="CY287" s="129"/>
      <c r="CZ287" s="129"/>
      <c r="DA287" s="129"/>
      <c r="DB287" s="129"/>
      <c r="DC287" s="129"/>
      <c r="DD287" s="129"/>
      <c r="DE287" s="129"/>
      <c r="DF287" s="129"/>
      <c r="DG287" s="129"/>
      <c r="DH287" s="129"/>
      <c r="DI287" s="129"/>
      <c r="DJ287" s="129"/>
      <c r="DK287" s="129"/>
      <c r="DL287" s="129"/>
      <c r="DM287" s="129"/>
      <c r="DN287" s="129"/>
      <c r="DO287" s="129"/>
      <c r="DP287" s="129"/>
      <c r="DQ287" s="129"/>
      <c r="DR287" s="129"/>
      <c r="DS287" s="129"/>
      <c r="DT287" s="129"/>
      <c r="DU287" s="129"/>
      <c r="DV287" s="129"/>
      <c r="DW287" s="129"/>
      <c r="DX287" s="129"/>
      <c r="DY287" s="129"/>
      <c r="DZ287" s="129"/>
      <c r="EA287" s="129"/>
      <c r="EB287" s="129"/>
      <c r="EC287" s="129"/>
      <c r="ED287" s="129"/>
      <c r="EE287" s="129"/>
      <c r="EF287" s="129"/>
      <c r="EG287" s="129"/>
      <c r="EH287" s="129"/>
      <c r="EI287" s="129"/>
      <c r="EJ287" s="129"/>
      <c r="EK287" s="129"/>
      <c r="EL287" s="129"/>
      <c r="EM287" s="129"/>
      <c r="EN287" s="129"/>
      <c r="EO287" s="129"/>
      <c r="EP287" s="129"/>
      <c r="EQ287" s="129"/>
      <c r="ER287" s="129"/>
      <c r="ES287" s="129"/>
      <c r="ET287" s="129"/>
      <c r="EU287" s="129"/>
      <c r="EV287" s="129"/>
      <c r="EW287" s="129"/>
    </row>
    <row r="288" spans="1:153" ht="3" customHeight="1" thickBot="1">
      <c r="A288" s="113"/>
      <c r="B288" s="16"/>
      <c r="C288" s="17"/>
      <c r="D288" s="17"/>
      <c r="E288" s="17"/>
      <c r="F288" s="18"/>
      <c r="G288" s="17"/>
      <c r="H288" s="298"/>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9"/>
      <c r="AG288" s="299"/>
      <c r="AH288" s="298"/>
      <c r="AI288" s="298"/>
      <c r="AJ288" s="298"/>
      <c r="AK288" s="298"/>
      <c r="AL288" s="298"/>
      <c r="AM288" s="298"/>
      <c r="AN288" s="298"/>
      <c r="AO288" s="121"/>
      <c r="AP288" s="116"/>
      <c r="AQ288" s="299"/>
      <c r="AR288" s="298"/>
      <c r="AS288" s="298"/>
      <c r="AT288" s="298"/>
      <c r="AU288" s="298"/>
      <c r="AV288" s="298"/>
      <c r="AW288" s="298"/>
      <c r="AX288" s="298"/>
      <c r="AY288" s="121"/>
      <c r="AZ288" s="116"/>
      <c r="BA288" s="298"/>
      <c r="BB288" s="298"/>
      <c r="BC288" s="298"/>
      <c r="BD288" s="298"/>
      <c r="BE288" s="298"/>
      <c r="BF288" s="298"/>
      <c r="BG288" s="298"/>
      <c r="BH288" s="298"/>
      <c r="BI288" s="121"/>
      <c r="BJ288" s="116"/>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c r="DH288" s="129"/>
      <c r="DI288" s="129"/>
      <c r="DJ288" s="129"/>
      <c r="DK288" s="129"/>
      <c r="DL288" s="129"/>
      <c r="DM288" s="129"/>
      <c r="DN288" s="129"/>
      <c r="DO288" s="129"/>
      <c r="DP288" s="129"/>
      <c r="DQ288" s="129"/>
      <c r="DR288" s="129"/>
      <c r="DS288" s="129"/>
      <c r="DT288" s="129"/>
      <c r="DU288" s="129"/>
      <c r="DV288" s="129"/>
      <c r="DW288" s="129"/>
      <c r="DX288" s="129"/>
      <c r="DY288" s="129"/>
      <c r="DZ288" s="129"/>
      <c r="EA288" s="129"/>
      <c r="EB288" s="129"/>
      <c r="EC288" s="129"/>
      <c r="ED288" s="129"/>
      <c r="EE288" s="129"/>
      <c r="EF288" s="129"/>
      <c r="EG288" s="129"/>
      <c r="EH288" s="129"/>
      <c r="EI288" s="129"/>
      <c r="EJ288" s="129"/>
      <c r="EK288" s="129"/>
      <c r="EL288" s="129"/>
      <c r="EM288" s="129"/>
      <c r="EN288" s="129"/>
      <c r="EO288" s="129"/>
      <c r="EP288" s="129"/>
      <c r="EQ288" s="129"/>
      <c r="ER288" s="129"/>
      <c r="ES288" s="129"/>
      <c r="ET288" s="129"/>
      <c r="EU288" s="129"/>
      <c r="EV288" s="129"/>
      <c r="EW288" s="129"/>
    </row>
    <row r="289" spans="1:153" ht="9.75" customHeight="1">
      <c r="A289" s="113"/>
      <c r="B289" s="24"/>
      <c r="C289" s="14" t="s">
        <v>6435</v>
      </c>
      <c r="D289" s="25"/>
      <c r="E289" s="25"/>
      <c r="F289" s="14" t="s">
        <v>143</v>
      </c>
      <c r="G289" s="14"/>
      <c r="H289" s="14"/>
      <c r="I289" s="14" t="s">
        <v>144</v>
      </c>
      <c r="J289" s="14"/>
      <c r="K289" s="14" t="s">
        <v>145</v>
      </c>
      <c r="L289" s="14"/>
      <c r="M289" s="14" t="s">
        <v>197</v>
      </c>
      <c r="N289" s="14"/>
      <c r="O289" s="25"/>
      <c r="P289" s="14" t="s">
        <v>146</v>
      </c>
      <c r="Q289" s="14"/>
      <c r="R289" s="14"/>
      <c r="S289" s="14"/>
      <c r="T289" s="14"/>
      <c r="U289" s="14"/>
      <c r="V289" s="14"/>
      <c r="W289" s="14"/>
      <c r="X289" s="14"/>
      <c r="Y289" s="14"/>
      <c r="Z289" s="14"/>
      <c r="AA289" s="14"/>
      <c r="AB289" s="14"/>
      <c r="AC289" s="14"/>
      <c r="AD289" s="25"/>
      <c r="AE289" s="25"/>
      <c r="AF289" s="26"/>
      <c r="AG289" s="296"/>
      <c r="AH289" s="297"/>
      <c r="AI289" s="297"/>
      <c r="AJ289" s="297"/>
      <c r="AK289" s="297"/>
      <c r="AL289" s="297"/>
      <c r="AM289" s="297"/>
      <c r="AN289" s="297"/>
      <c r="AO289" s="117"/>
      <c r="AP289" s="114"/>
      <c r="AQ289" s="296"/>
      <c r="AR289" s="297"/>
      <c r="AS289" s="297"/>
      <c r="AT289" s="297"/>
      <c r="AU289" s="297"/>
      <c r="AV289" s="297"/>
      <c r="AW289" s="297"/>
      <c r="AX289" s="297"/>
      <c r="AY289" s="117"/>
      <c r="AZ289" s="114"/>
      <c r="BA289" s="297"/>
      <c r="BB289" s="297"/>
      <c r="BC289" s="297"/>
      <c r="BD289" s="297"/>
      <c r="BE289" s="297"/>
      <c r="BF289" s="297"/>
      <c r="BG289" s="297"/>
      <c r="BH289" s="297"/>
      <c r="BI289" s="117"/>
      <c r="BJ289" s="114"/>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c r="DK289" s="129"/>
      <c r="DL289" s="129"/>
      <c r="DM289" s="129"/>
      <c r="DN289" s="129"/>
      <c r="DO289" s="129"/>
      <c r="DP289" s="129"/>
      <c r="DQ289" s="129"/>
      <c r="DR289" s="129"/>
      <c r="DS289" s="129"/>
      <c r="DT289" s="129"/>
      <c r="DU289" s="129"/>
      <c r="DV289" s="129"/>
      <c r="DW289" s="129"/>
      <c r="DX289" s="129"/>
      <c r="DY289" s="129"/>
      <c r="DZ289" s="129"/>
      <c r="EA289" s="129"/>
      <c r="EB289" s="129"/>
      <c r="EC289" s="129"/>
      <c r="ED289" s="129"/>
      <c r="EE289" s="129"/>
      <c r="EF289" s="129"/>
      <c r="EG289" s="129"/>
      <c r="EH289" s="129"/>
      <c r="EI289" s="129"/>
      <c r="EJ289" s="129"/>
      <c r="EK289" s="129"/>
      <c r="EL289" s="129"/>
      <c r="EM289" s="129"/>
      <c r="EN289" s="129"/>
      <c r="EO289" s="129"/>
      <c r="EP289" s="129"/>
      <c r="EQ289" s="129"/>
      <c r="ER289" s="129"/>
      <c r="ES289" s="129"/>
      <c r="ET289" s="129"/>
      <c r="EU289" s="129"/>
      <c r="EV289" s="129"/>
      <c r="EW289" s="129"/>
    </row>
    <row r="290" spans="1:153" ht="21.75" customHeight="1">
      <c r="A290" s="113"/>
      <c r="B290" s="294"/>
      <c r="C290" s="76"/>
      <c r="D290" s="74"/>
      <c r="E290" s="77"/>
      <c r="F290" s="78"/>
      <c r="G290" s="79"/>
      <c r="H290" s="75" t="s">
        <v>6436</v>
      </c>
      <c r="I290" s="76"/>
      <c r="J290" s="74"/>
      <c r="K290" s="241"/>
      <c r="L290" s="74"/>
      <c r="M290" s="76"/>
      <c r="N290" s="73"/>
      <c r="O290" s="504"/>
      <c r="P290" s="505"/>
      <c r="Q290" s="505"/>
      <c r="R290" s="505"/>
      <c r="S290" s="505"/>
      <c r="T290" s="505"/>
      <c r="U290" s="505"/>
      <c r="V290" s="505"/>
      <c r="W290" s="505"/>
      <c r="X290" s="505"/>
      <c r="Y290" s="505"/>
      <c r="Z290" s="505"/>
      <c r="AA290" s="505"/>
      <c r="AB290" s="505"/>
      <c r="AC290" s="505"/>
      <c r="AD290" s="505"/>
      <c r="AE290" s="506"/>
      <c r="AF290" s="15"/>
      <c r="AG290" s="118"/>
      <c r="AH290" s="312"/>
      <c r="AI290" s="313"/>
      <c r="AJ290" s="313"/>
      <c r="AK290" s="313"/>
      <c r="AL290" s="313"/>
      <c r="AM290" s="313"/>
      <c r="AN290" s="314"/>
      <c r="AO290" s="120"/>
      <c r="AP290" s="115" t="s">
        <v>0</v>
      </c>
      <c r="AQ290" s="119"/>
      <c r="AR290" s="312"/>
      <c r="AS290" s="313"/>
      <c r="AT290" s="313"/>
      <c r="AU290" s="313"/>
      <c r="AV290" s="313"/>
      <c r="AW290" s="313"/>
      <c r="AX290" s="314"/>
      <c r="AY290" s="120"/>
      <c r="AZ290" s="115" t="s">
        <v>1</v>
      </c>
      <c r="BA290" s="119"/>
      <c r="BB290" s="312"/>
      <c r="BC290" s="313"/>
      <c r="BD290" s="313"/>
      <c r="BE290" s="313"/>
      <c r="BF290" s="313"/>
      <c r="BG290" s="313"/>
      <c r="BH290" s="314"/>
      <c r="BI290" s="122"/>
      <c r="BJ290" s="115" t="s">
        <v>2</v>
      </c>
      <c r="BK290" s="129"/>
      <c r="BL290" s="130" t="str">
        <f>IF(BM290&lt;&gt;"","●","")</f>
        <v/>
      </c>
      <c r="BM290" s="132" t="str">
        <f>IF(AND(OR(C290="",E290="",F290="",G290="",O290=""),OR(AH290&gt;0,AR290&gt;0,BB290&gt;0)),"「Ｋコード・Ｊコード番号等」、「診療行為名称」に未記入の欄がありますが、「レセプト件数」、「算定日数」、「算定回数」のいずれかが1以上となっています。正しい手術名情報・レセプト件数・算定日数・算定回数をご記入ください。",IF(AND(AND(C290&lt;&gt;"",E290&lt;&gt;"",F290&lt;&gt;"",G290&lt;&gt;""),OR(AH290&gt;0,AR290&gt;0,BB290&gt;0),COUNTIF(K!$A$1:$A$2257,ASC(C290&amp;E290&amp;F290&amp;G290&amp;IF(I290*1=0,"","-"&amp;I290*1)&amp;IF(K290*1=0,"",K290*1)&amp;IF(M290="","",M290)))=0),"「Ｋコード・Ｊコード番号等」が診療報酬点数表あるいは鹿診療報酬点数表に存在しないコードとなっています。正しいＫコード・Ｊコード番号等をご記入ください。なお、加算・輸血料は報告対象外となります。",IF(OR(AND(OR(AH290=0,AH290=""),OR(AR290&gt;0,BB290&gt;0)),AND(OR(AH290&gt;0,BB290&gt;0),OR(AR290=0,AR290="")),AND(OR(AH290&gt;0,AR290&gt;0),OR(BB290=0,BB290=""))),"「レセプト件数」、「算定日数」、「算定回数」のいずれかが「0」か「空白」となっていますが、それ以外が1以上となっています。正しい手術名情報・レセプト件数・算定日数・算定回数をご記入ください。",IF(OR(AH290&gt;AR290,AH290&gt;BB290),"「算定日数」あるいは「算定回数」が「レセプト件数」よりも小さくなっています。算定レセプトにおける算定日数・算定回数をご記入ください。",IF(AR290&gt;BB290,"「算定回数」が「算定日数」よりも小さくなっています。算定日数における算定回数をご記入ください。","")))))</f>
        <v/>
      </c>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72"/>
      <c r="CW290" s="72"/>
      <c r="CX290" s="72"/>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29"/>
      <c r="EE290" s="129"/>
      <c r="EF290" s="129"/>
      <c r="EG290" s="129"/>
      <c r="EH290" s="129"/>
      <c r="EI290" s="129"/>
      <c r="EJ290" s="129"/>
      <c r="EK290" s="129"/>
      <c r="EL290" s="129"/>
      <c r="EM290" s="129"/>
      <c r="EN290" s="129"/>
      <c r="EO290" s="129"/>
      <c r="EP290" s="129"/>
      <c r="EQ290" s="129"/>
      <c r="ER290" s="129"/>
      <c r="ES290" s="129"/>
      <c r="ET290" s="129"/>
      <c r="EU290" s="129"/>
      <c r="EV290" s="129"/>
      <c r="EW290" s="129"/>
    </row>
    <row r="291" spans="1:153" ht="3" customHeight="1" thickBot="1">
      <c r="A291" s="113"/>
      <c r="B291" s="16"/>
      <c r="C291" s="17"/>
      <c r="D291" s="17"/>
      <c r="E291" s="17"/>
      <c r="F291" s="18"/>
      <c r="G291" s="17"/>
      <c r="H291" s="298"/>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9"/>
      <c r="AG291" s="299"/>
      <c r="AH291" s="298"/>
      <c r="AI291" s="298"/>
      <c r="AJ291" s="298"/>
      <c r="AK291" s="298"/>
      <c r="AL291" s="298"/>
      <c r="AM291" s="298"/>
      <c r="AN291" s="298"/>
      <c r="AO291" s="121"/>
      <c r="AP291" s="116"/>
      <c r="AQ291" s="299"/>
      <c r="AR291" s="298"/>
      <c r="AS291" s="298"/>
      <c r="AT291" s="298"/>
      <c r="AU291" s="298"/>
      <c r="AV291" s="298"/>
      <c r="AW291" s="298"/>
      <c r="AX291" s="298"/>
      <c r="AY291" s="121"/>
      <c r="AZ291" s="116"/>
      <c r="BA291" s="298"/>
      <c r="BB291" s="298"/>
      <c r="BC291" s="298"/>
      <c r="BD291" s="298"/>
      <c r="BE291" s="298"/>
      <c r="BF291" s="298"/>
      <c r="BG291" s="298"/>
      <c r="BH291" s="298"/>
      <c r="BI291" s="121"/>
      <c r="BJ291" s="116"/>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c r="EB291" s="129"/>
      <c r="EC291" s="129"/>
      <c r="ED291" s="129"/>
      <c r="EE291" s="129"/>
      <c r="EF291" s="129"/>
      <c r="EG291" s="129"/>
      <c r="EH291" s="129"/>
      <c r="EI291" s="129"/>
      <c r="EJ291" s="129"/>
      <c r="EK291" s="129"/>
      <c r="EL291" s="129"/>
      <c r="EM291" s="129"/>
      <c r="EN291" s="129"/>
      <c r="EO291" s="129"/>
      <c r="EP291" s="129"/>
      <c r="EQ291" s="129"/>
      <c r="ER291" s="129"/>
      <c r="ES291" s="129"/>
      <c r="ET291" s="129"/>
      <c r="EU291" s="129"/>
      <c r="EV291" s="129"/>
      <c r="EW291" s="129"/>
    </row>
    <row r="292" spans="1:153" ht="9.75" customHeight="1">
      <c r="A292" s="113"/>
      <c r="B292" s="24"/>
      <c r="C292" s="14" t="s">
        <v>6435</v>
      </c>
      <c r="D292" s="25"/>
      <c r="E292" s="25"/>
      <c r="F292" s="14" t="s">
        <v>143</v>
      </c>
      <c r="G292" s="14"/>
      <c r="H292" s="14"/>
      <c r="I292" s="14" t="s">
        <v>144</v>
      </c>
      <c r="J292" s="14"/>
      <c r="K292" s="14" t="s">
        <v>145</v>
      </c>
      <c r="L292" s="14"/>
      <c r="M292" s="14" t="s">
        <v>197</v>
      </c>
      <c r="N292" s="14"/>
      <c r="O292" s="25"/>
      <c r="P292" s="14" t="s">
        <v>146</v>
      </c>
      <c r="Q292" s="14"/>
      <c r="R292" s="14"/>
      <c r="S292" s="14"/>
      <c r="T292" s="14"/>
      <c r="U292" s="14"/>
      <c r="V292" s="14"/>
      <c r="W292" s="14"/>
      <c r="X292" s="14"/>
      <c r="Y292" s="14"/>
      <c r="Z292" s="14"/>
      <c r="AA292" s="14"/>
      <c r="AB292" s="14"/>
      <c r="AC292" s="14"/>
      <c r="AD292" s="25"/>
      <c r="AE292" s="25"/>
      <c r="AF292" s="26"/>
      <c r="AG292" s="296"/>
      <c r="AH292" s="297"/>
      <c r="AI292" s="297"/>
      <c r="AJ292" s="297"/>
      <c r="AK292" s="297"/>
      <c r="AL292" s="297"/>
      <c r="AM292" s="297"/>
      <c r="AN292" s="297"/>
      <c r="AO292" s="117"/>
      <c r="AP292" s="114"/>
      <c r="AQ292" s="296"/>
      <c r="AR292" s="297"/>
      <c r="AS292" s="297"/>
      <c r="AT292" s="297"/>
      <c r="AU292" s="297"/>
      <c r="AV292" s="297"/>
      <c r="AW292" s="297"/>
      <c r="AX292" s="297"/>
      <c r="AY292" s="117"/>
      <c r="AZ292" s="114"/>
      <c r="BA292" s="297"/>
      <c r="BB292" s="297"/>
      <c r="BC292" s="297"/>
      <c r="BD292" s="297"/>
      <c r="BE292" s="297"/>
      <c r="BF292" s="297"/>
      <c r="BG292" s="297"/>
      <c r="BH292" s="297"/>
      <c r="BI292" s="117"/>
      <c r="BJ292" s="114"/>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c r="DH292" s="129"/>
      <c r="DI292" s="129"/>
      <c r="DJ292" s="129"/>
      <c r="DK292" s="129"/>
      <c r="DL292" s="129"/>
      <c r="DM292" s="129"/>
      <c r="DN292" s="129"/>
      <c r="DO292" s="129"/>
      <c r="DP292" s="129"/>
      <c r="DQ292" s="129"/>
      <c r="DR292" s="129"/>
      <c r="DS292" s="129"/>
      <c r="DT292" s="129"/>
      <c r="DU292" s="129"/>
      <c r="DV292" s="129"/>
      <c r="DW292" s="129"/>
      <c r="DX292" s="129"/>
      <c r="DY292" s="129"/>
      <c r="DZ292" s="129"/>
      <c r="EA292" s="129"/>
      <c r="EB292" s="129"/>
      <c r="EC292" s="129"/>
      <c r="ED292" s="129"/>
      <c r="EE292" s="129"/>
      <c r="EF292" s="129"/>
      <c r="EG292" s="129"/>
      <c r="EH292" s="129"/>
      <c r="EI292" s="129"/>
      <c r="EJ292" s="129"/>
      <c r="EK292" s="129"/>
      <c r="EL292" s="129"/>
      <c r="EM292" s="129"/>
      <c r="EN292" s="129"/>
      <c r="EO292" s="129"/>
      <c r="EP292" s="129"/>
      <c r="EQ292" s="129"/>
      <c r="ER292" s="129"/>
      <c r="ES292" s="129"/>
      <c r="ET292" s="129"/>
      <c r="EU292" s="129"/>
      <c r="EV292" s="129"/>
      <c r="EW292" s="129"/>
    </row>
    <row r="293" spans="1:153" ht="21.75" customHeight="1">
      <c r="A293" s="113"/>
      <c r="B293" s="294"/>
      <c r="C293" s="76"/>
      <c r="D293" s="74"/>
      <c r="E293" s="77"/>
      <c r="F293" s="78"/>
      <c r="G293" s="79"/>
      <c r="H293" s="75" t="s">
        <v>6436</v>
      </c>
      <c r="I293" s="76"/>
      <c r="J293" s="74"/>
      <c r="K293" s="241"/>
      <c r="L293" s="74"/>
      <c r="M293" s="76"/>
      <c r="N293" s="73"/>
      <c r="O293" s="504"/>
      <c r="P293" s="505"/>
      <c r="Q293" s="505"/>
      <c r="R293" s="505"/>
      <c r="S293" s="505"/>
      <c r="T293" s="505"/>
      <c r="U293" s="505"/>
      <c r="V293" s="505"/>
      <c r="W293" s="505"/>
      <c r="X293" s="505"/>
      <c r="Y293" s="505"/>
      <c r="Z293" s="505"/>
      <c r="AA293" s="505"/>
      <c r="AB293" s="505"/>
      <c r="AC293" s="505"/>
      <c r="AD293" s="505"/>
      <c r="AE293" s="506"/>
      <c r="AF293" s="15"/>
      <c r="AG293" s="118"/>
      <c r="AH293" s="312"/>
      <c r="AI293" s="313"/>
      <c r="AJ293" s="313"/>
      <c r="AK293" s="313"/>
      <c r="AL293" s="313"/>
      <c r="AM293" s="313"/>
      <c r="AN293" s="314"/>
      <c r="AO293" s="120"/>
      <c r="AP293" s="115" t="s">
        <v>0</v>
      </c>
      <c r="AQ293" s="119"/>
      <c r="AR293" s="312"/>
      <c r="AS293" s="313"/>
      <c r="AT293" s="313"/>
      <c r="AU293" s="313"/>
      <c r="AV293" s="313"/>
      <c r="AW293" s="313"/>
      <c r="AX293" s="314"/>
      <c r="AY293" s="120"/>
      <c r="AZ293" s="115" t="s">
        <v>1</v>
      </c>
      <c r="BA293" s="119"/>
      <c r="BB293" s="312"/>
      <c r="BC293" s="313"/>
      <c r="BD293" s="313"/>
      <c r="BE293" s="313"/>
      <c r="BF293" s="313"/>
      <c r="BG293" s="313"/>
      <c r="BH293" s="314"/>
      <c r="BI293" s="122"/>
      <c r="BJ293" s="115" t="s">
        <v>2</v>
      </c>
      <c r="BK293" s="129"/>
      <c r="BL293" s="130" t="str">
        <f>IF(BM293&lt;&gt;"","●","")</f>
        <v/>
      </c>
      <c r="BM293" s="132" t="str">
        <f>IF(AND(OR(C293="",E293="",F293="",G293="",O293=""),OR(AH293&gt;0,AR293&gt;0,BB293&gt;0)),"「Ｋコード・Ｊコード番号等」、「診療行為名称」に未記入の欄がありますが、「レセプト件数」、「算定日数」、「算定回数」のいずれかが1以上となっています。正しい手術名情報・レセプト件数・算定日数・算定回数をご記入ください。",IF(AND(AND(C293&lt;&gt;"",E293&lt;&gt;"",F293&lt;&gt;"",G293&lt;&gt;""),OR(AH293&gt;0,AR293&gt;0,BB293&gt;0),COUNTIF(K!$A$1:$A$2257,ASC(C293&amp;E293&amp;F293&amp;G293&amp;IF(I293*1=0,"","-"&amp;I293*1)&amp;IF(K293*1=0,"",K293*1)&amp;IF(M293="","",M293)))=0),"「Ｋコード・Ｊコード番号等」が診療報酬点数表あるいは鹿診療報酬点数表に存在しないコードとなっています。正しいＫコード・Ｊコード番号等をご記入ください。なお、加算・輸血料は報告対象外となります。",IF(OR(AND(OR(AH293=0,AH293=""),OR(AR293&gt;0,BB293&gt;0)),AND(OR(AH293&gt;0,BB293&gt;0),OR(AR293=0,AR293="")),AND(OR(AH293&gt;0,AR293&gt;0),OR(BB293=0,BB293=""))),"「レセプト件数」、「算定日数」、「算定回数」のいずれかが「0」か「空白」となっていますが、それ以外が1以上となっています。正しい手術名情報・レセプト件数・算定日数・算定回数をご記入ください。",IF(OR(AH293&gt;AR293,AH293&gt;BB293),"「算定日数」あるいは「算定回数」が「レセプト件数」よりも小さくなっています。算定レセプトにおける算定日数・算定回数をご記入ください。",IF(AR293&gt;BB293,"「算定回数」が「算定日数」よりも小さくなっています。算定日数における算定回数をご記入ください。","")))))</f>
        <v/>
      </c>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72"/>
      <c r="CW293" s="72"/>
      <c r="CX293" s="72"/>
      <c r="CY293" s="129"/>
      <c r="CZ293" s="129"/>
      <c r="DA293" s="129"/>
      <c r="DB293" s="129"/>
      <c r="DC293" s="129"/>
      <c r="DD293" s="129"/>
      <c r="DE293" s="129"/>
      <c r="DF293" s="129"/>
      <c r="DG293" s="129"/>
      <c r="DH293" s="129"/>
      <c r="DI293" s="129"/>
      <c r="DJ293" s="129"/>
      <c r="DK293" s="129"/>
      <c r="DL293" s="129"/>
      <c r="DM293" s="129"/>
      <c r="DN293" s="129"/>
      <c r="DO293" s="129"/>
      <c r="DP293" s="129"/>
      <c r="DQ293" s="129"/>
      <c r="DR293" s="129"/>
      <c r="DS293" s="129"/>
      <c r="DT293" s="129"/>
      <c r="DU293" s="129"/>
      <c r="DV293" s="129"/>
      <c r="DW293" s="129"/>
      <c r="DX293" s="129"/>
      <c r="DY293" s="129"/>
      <c r="DZ293" s="129"/>
      <c r="EA293" s="129"/>
      <c r="EB293" s="129"/>
      <c r="EC293" s="129"/>
      <c r="ED293" s="129"/>
      <c r="EE293" s="129"/>
      <c r="EF293" s="129"/>
      <c r="EG293" s="129"/>
      <c r="EH293" s="129"/>
      <c r="EI293" s="129"/>
      <c r="EJ293" s="129"/>
      <c r="EK293" s="129"/>
      <c r="EL293" s="129"/>
      <c r="EM293" s="129"/>
      <c r="EN293" s="129"/>
      <c r="EO293" s="129"/>
      <c r="EP293" s="129"/>
      <c r="EQ293" s="129"/>
      <c r="ER293" s="129"/>
      <c r="ES293" s="129"/>
      <c r="ET293" s="129"/>
      <c r="EU293" s="129"/>
      <c r="EV293" s="129"/>
      <c r="EW293" s="129"/>
    </row>
    <row r="294" spans="1:153" ht="3" customHeight="1" thickBot="1">
      <c r="A294" s="113"/>
      <c r="B294" s="16"/>
      <c r="C294" s="17"/>
      <c r="D294" s="17"/>
      <c r="E294" s="17"/>
      <c r="F294" s="18"/>
      <c r="G294" s="17"/>
      <c r="H294" s="298"/>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9"/>
      <c r="AG294" s="299"/>
      <c r="AH294" s="298"/>
      <c r="AI294" s="298"/>
      <c r="AJ294" s="298"/>
      <c r="AK294" s="298"/>
      <c r="AL294" s="298"/>
      <c r="AM294" s="298"/>
      <c r="AN294" s="298"/>
      <c r="AO294" s="121"/>
      <c r="AP294" s="116"/>
      <c r="AQ294" s="299"/>
      <c r="AR294" s="298"/>
      <c r="AS294" s="298"/>
      <c r="AT294" s="298"/>
      <c r="AU294" s="298"/>
      <c r="AV294" s="298"/>
      <c r="AW294" s="298"/>
      <c r="AX294" s="298"/>
      <c r="AY294" s="121"/>
      <c r="AZ294" s="116"/>
      <c r="BA294" s="298"/>
      <c r="BB294" s="298"/>
      <c r="BC294" s="298"/>
      <c r="BD294" s="298"/>
      <c r="BE294" s="298"/>
      <c r="BF294" s="298"/>
      <c r="BG294" s="298"/>
      <c r="BH294" s="298"/>
      <c r="BI294" s="121"/>
      <c r="BJ294" s="116"/>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c r="DH294" s="129"/>
      <c r="DI294" s="129"/>
      <c r="DJ294" s="129"/>
      <c r="DK294" s="129"/>
      <c r="DL294" s="129"/>
      <c r="DM294" s="129"/>
      <c r="DN294" s="129"/>
      <c r="DO294" s="129"/>
      <c r="DP294" s="129"/>
      <c r="DQ294" s="129"/>
      <c r="DR294" s="129"/>
      <c r="DS294" s="129"/>
      <c r="DT294" s="129"/>
      <c r="DU294" s="129"/>
      <c r="DV294" s="129"/>
      <c r="DW294" s="129"/>
      <c r="DX294" s="129"/>
      <c r="DY294" s="129"/>
      <c r="DZ294" s="129"/>
      <c r="EA294" s="129"/>
      <c r="EB294" s="129"/>
      <c r="EC294" s="129"/>
      <c r="ED294" s="129"/>
      <c r="EE294" s="129"/>
      <c r="EF294" s="129"/>
      <c r="EG294" s="129"/>
      <c r="EH294" s="129"/>
      <c r="EI294" s="129"/>
      <c r="EJ294" s="129"/>
      <c r="EK294" s="129"/>
      <c r="EL294" s="129"/>
      <c r="EM294" s="129"/>
      <c r="EN294" s="129"/>
      <c r="EO294" s="129"/>
      <c r="EP294" s="129"/>
      <c r="EQ294" s="129"/>
      <c r="ER294" s="129"/>
      <c r="ES294" s="129"/>
      <c r="ET294" s="129"/>
      <c r="EU294" s="129"/>
      <c r="EV294" s="129"/>
      <c r="EW294" s="129"/>
    </row>
    <row r="295" spans="1:153" ht="9.75" customHeight="1">
      <c r="A295" s="113"/>
      <c r="B295" s="24"/>
      <c r="C295" s="14" t="s">
        <v>6435</v>
      </c>
      <c r="D295" s="25"/>
      <c r="E295" s="25"/>
      <c r="F295" s="14" t="s">
        <v>143</v>
      </c>
      <c r="G295" s="14"/>
      <c r="H295" s="14"/>
      <c r="I295" s="14" t="s">
        <v>144</v>
      </c>
      <c r="J295" s="14"/>
      <c r="K295" s="14" t="s">
        <v>145</v>
      </c>
      <c r="L295" s="14"/>
      <c r="M295" s="14" t="s">
        <v>197</v>
      </c>
      <c r="N295" s="14"/>
      <c r="O295" s="25"/>
      <c r="P295" s="14" t="s">
        <v>146</v>
      </c>
      <c r="Q295" s="14"/>
      <c r="R295" s="14"/>
      <c r="S295" s="14"/>
      <c r="T295" s="14"/>
      <c r="U295" s="14"/>
      <c r="V295" s="14"/>
      <c r="W295" s="14"/>
      <c r="X295" s="14"/>
      <c r="Y295" s="14"/>
      <c r="Z295" s="14"/>
      <c r="AA295" s="14"/>
      <c r="AB295" s="14"/>
      <c r="AC295" s="14"/>
      <c r="AD295" s="25"/>
      <c r="AE295" s="25"/>
      <c r="AF295" s="26"/>
      <c r="AG295" s="296"/>
      <c r="AH295" s="297"/>
      <c r="AI295" s="297"/>
      <c r="AJ295" s="297"/>
      <c r="AK295" s="297"/>
      <c r="AL295" s="297"/>
      <c r="AM295" s="297"/>
      <c r="AN295" s="297"/>
      <c r="AO295" s="117"/>
      <c r="AP295" s="114"/>
      <c r="AQ295" s="296"/>
      <c r="AR295" s="297"/>
      <c r="AS295" s="297"/>
      <c r="AT295" s="297"/>
      <c r="AU295" s="297"/>
      <c r="AV295" s="297"/>
      <c r="AW295" s="297"/>
      <c r="AX295" s="297"/>
      <c r="AY295" s="117"/>
      <c r="AZ295" s="114"/>
      <c r="BA295" s="297"/>
      <c r="BB295" s="297"/>
      <c r="BC295" s="297"/>
      <c r="BD295" s="297"/>
      <c r="BE295" s="297"/>
      <c r="BF295" s="297"/>
      <c r="BG295" s="297"/>
      <c r="BH295" s="297"/>
      <c r="BI295" s="117"/>
      <c r="BJ295" s="114"/>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9"/>
      <c r="EJ295" s="129"/>
      <c r="EK295" s="129"/>
      <c r="EL295" s="129"/>
      <c r="EM295" s="129"/>
      <c r="EN295" s="129"/>
      <c r="EO295" s="129"/>
      <c r="EP295" s="129"/>
      <c r="EQ295" s="129"/>
      <c r="ER295" s="129"/>
      <c r="ES295" s="129"/>
      <c r="ET295" s="129"/>
      <c r="EU295" s="129"/>
      <c r="EV295" s="129"/>
      <c r="EW295" s="129"/>
    </row>
    <row r="296" spans="1:153" ht="21.75" customHeight="1">
      <c r="A296" s="113"/>
      <c r="B296" s="294"/>
      <c r="C296" s="76"/>
      <c r="D296" s="74"/>
      <c r="E296" s="77"/>
      <c r="F296" s="78"/>
      <c r="G296" s="79"/>
      <c r="H296" s="75" t="s">
        <v>6436</v>
      </c>
      <c r="I296" s="76"/>
      <c r="J296" s="74"/>
      <c r="K296" s="241"/>
      <c r="L296" s="74"/>
      <c r="M296" s="76"/>
      <c r="N296" s="73"/>
      <c r="O296" s="504"/>
      <c r="P296" s="505"/>
      <c r="Q296" s="505"/>
      <c r="R296" s="505"/>
      <c r="S296" s="505"/>
      <c r="T296" s="505"/>
      <c r="U296" s="505"/>
      <c r="V296" s="505"/>
      <c r="W296" s="505"/>
      <c r="X296" s="505"/>
      <c r="Y296" s="505"/>
      <c r="Z296" s="505"/>
      <c r="AA296" s="505"/>
      <c r="AB296" s="505"/>
      <c r="AC296" s="505"/>
      <c r="AD296" s="505"/>
      <c r="AE296" s="506"/>
      <c r="AF296" s="15"/>
      <c r="AG296" s="118"/>
      <c r="AH296" s="312"/>
      <c r="AI296" s="313"/>
      <c r="AJ296" s="313"/>
      <c r="AK296" s="313"/>
      <c r="AL296" s="313"/>
      <c r="AM296" s="313"/>
      <c r="AN296" s="314"/>
      <c r="AO296" s="120"/>
      <c r="AP296" s="115" t="s">
        <v>0</v>
      </c>
      <c r="AQ296" s="119"/>
      <c r="AR296" s="312"/>
      <c r="AS296" s="313"/>
      <c r="AT296" s="313"/>
      <c r="AU296" s="313"/>
      <c r="AV296" s="313"/>
      <c r="AW296" s="313"/>
      <c r="AX296" s="314"/>
      <c r="AY296" s="120"/>
      <c r="AZ296" s="115" t="s">
        <v>1</v>
      </c>
      <c r="BA296" s="119"/>
      <c r="BB296" s="312"/>
      <c r="BC296" s="313"/>
      <c r="BD296" s="313"/>
      <c r="BE296" s="313"/>
      <c r="BF296" s="313"/>
      <c r="BG296" s="313"/>
      <c r="BH296" s="314"/>
      <c r="BI296" s="122"/>
      <c r="BJ296" s="115" t="s">
        <v>2</v>
      </c>
      <c r="BK296" s="129"/>
      <c r="BL296" s="130" t="str">
        <f>IF(BM296&lt;&gt;"","●","")</f>
        <v/>
      </c>
      <c r="BM296" s="132" t="str">
        <f>IF(AND(OR(C296="",E296="",F296="",G296="",O296=""),OR(AH296&gt;0,AR296&gt;0,BB296&gt;0)),"「Ｋコード・Ｊコード番号等」、「診療行為名称」に未記入の欄がありますが、「レセプト件数」、「算定日数」、「算定回数」のいずれかが1以上となっています。正しい手術名情報・レセプト件数・算定日数・算定回数をご記入ください。",IF(AND(AND(C296&lt;&gt;"",E296&lt;&gt;"",F296&lt;&gt;"",G296&lt;&gt;""),OR(AH296&gt;0,AR296&gt;0,BB296&gt;0),COUNTIF(K!$A$1:$A$2257,ASC(C296&amp;E296&amp;F296&amp;G296&amp;IF(I296*1=0,"","-"&amp;I296*1)&amp;IF(K296*1=0,"",K296*1)&amp;IF(M296="","",M296)))=0),"「Ｋコード・Ｊコード番号等」が診療報酬点数表あるいは鹿診療報酬点数表に存在しないコードとなっています。正しいＫコード・Ｊコード番号等をご記入ください。なお、加算・輸血料は報告対象外となります。",IF(OR(AND(OR(AH296=0,AH296=""),OR(AR296&gt;0,BB296&gt;0)),AND(OR(AH296&gt;0,BB296&gt;0),OR(AR296=0,AR296="")),AND(OR(AH296&gt;0,AR296&gt;0),OR(BB296=0,BB296=""))),"「レセプト件数」、「算定日数」、「算定回数」のいずれかが「0」か「空白」となっていますが、それ以外が1以上となっています。正しい手術名情報・レセプト件数・算定日数・算定回数をご記入ください。",IF(OR(AH296&gt;AR296,AH296&gt;BB296),"「算定日数」あるいは「算定回数」が「レセプト件数」よりも小さくなっています。算定レセプトにおける算定日数・算定回数をご記入ください。",IF(AR296&gt;BB296,"「算定回数」が「算定日数」よりも小さくなっています。算定日数における算定回数をご記入ください。","")))))</f>
        <v/>
      </c>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72"/>
      <c r="CW296" s="72"/>
      <c r="CX296" s="72"/>
      <c r="CY296" s="129"/>
      <c r="CZ296" s="129"/>
      <c r="DA296" s="129"/>
      <c r="DB296" s="129"/>
      <c r="DC296" s="129"/>
      <c r="DD296" s="129"/>
      <c r="DE296" s="129"/>
      <c r="DF296" s="129"/>
      <c r="DG296" s="129"/>
      <c r="DH296" s="129"/>
      <c r="DI296" s="129"/>
      <c r="DJ296" s="129"/>
      <c r="DK296" s="129"/>
      <c r="DL296" s="129"/>
      <c r="DM296" s="129"/>
      <c r="DN296" s="129"/>
      <c r="DO296" s="129"/>
      <c r="DP296" s="129"/>
      <c r="DQ296" s="129"/>
      <c r="DR296" s="129"/>
      <c r="DS296" s="129"/>
      <c r="DT296" s="129"/>
      <c r="DU296" s="129"/>
      <c r="DV296" s="129"/>
      <c r="DW296" s="129"/>
      <c r="DX296" s="129"/>
      <c r="DY296" s="129"/>
      <c r="DZ296" s="129"/>
      <c r="EA296" s="129"/>
      <c r="EB296" s="129"/>
      <c r="EC296" s="129"/>
      <c r="ED296" s="129"/>
      <c r="EE296" s="129"/>
      <c r="EF296" s="129"/>
      <c r="EG296" s="129"/>
      <c r="EH296" s="129"/>
      <c r="EI296" s="129"/>
      <c r="EJ296" s="129"/>
      <c r="EK296" s="129"/>
      <c r="EL296" s="129"/>
      <c r="EM296" s="129"/>
      <c r="EN296" s="129"/>
      <c r="EO296" s="129"/>
      <c r="EP296" s="129"/>
      <c r="EQ296" s="129"/>
      <c r="ER296" s="129"/>
      <c r="ES296" s="129"/>
      <c r="ET296" s="129"/>
      <c r="EU296" s="129"/>
      <c r="EV296" s="129"/>
      <c r="EW296" s="129"/>
    </row>
    <row r="297" spans="1:153" ht="3" customHeight="1" thickBot="1">
      <c r="A297" s="113"/>
      <c r="B297" s="16"/>
      <c r="C297" s="17"/>
      <c r="D297" s="17"/>
      <c r="E297" s="17"/>
      <c r="F297" s="18"/>
      <c r="G297" s="17"/>
      <c r="H297" s="298"/>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9"/>
      <c r="AG297" s="299"/>
      <c r="AH297" s="298"/>
      <c r="AI297" s="298"/>
      <c r="AJ297" s="298"/>
      <c r="AK297" s="298"/>
      <c r="AL297" s="298"/>
      <c r="AM297" s="298"/>
      <c r="AN297" s="298"/>
      <c r="AO297" s="121"/>
      <c r="AP297" s="116"/>
      <c r="AQ297" s="299"/>
      <c r="AR297" s="298"/>
      <c r="AS297" s="298"/>
      <c r="AT297" s="298"/>
      <c r="AU297" s="298"/>
      <c r="AV297" s="298"/>
      <c r="AW297" s="298"/>
      <c r="AX297" s="298"/>
      <c r="AY297" s="121"/>
      <c r="AZ297" s="116"/>
      <c r="BA297" s="298"/>
      <c r="BB297" s="298"/>
      <c r="BC297" s="298"/>
      <c r="BD297" s="298"/>
      <c r="BE297" s="298"/>
      <c r="BF297" s="298"/>
      <c r="BG297" s="298"/>
      <c r="BH297" s="298"/>
      <c r="BI297" s="121"/>
      <c r="BJ297" s="116"/>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c r="DH297" s="129"/>
      <c r="DI297" s="129"/>
      <c r="DJ297" s="129"/>
      <c r="DK297" s="129"/>
      <c r="DL297" s="129"/>
      <c r="DM297" s="129"/>
      <c r="DN297" s="129"/>
      <c r="DO297" s="129"/>
      <c r="DP297" s="129"/>
      <c r="DQ297" s="129"/>
      <c r="DR297" s="129"/>
      <c r="DS297" s="129"/>
      <c r="DT297" s="129"/>
      <c r="DU297" s="129"/>
      <c r="DV297" s="129"/>
      <c r="DW297" s="129"/>
      <c r="DX297" s="129"/>
      <c r="DY297" s="129"/>
      <c r="DZ297" s="129"/>
      <c r="EA297" s="129"/>
      <c r="EB297" s="129"/>
      <c r="EC297" s="129"/>
      <c r="ED297" s="129"/>
      <c r="EE297" s="129"/>
      <c r="EF297" s="129"/>
      <c r="EG297" s="129"/>
      <c r="EH297" s="129"/>
      <c r="EI297" s="129"/>
      <c r="EJ297" s="129"/>
      <c r="EK297" s="129"/>
      <c r="EL297" s="129"/>
      <c r="EM297" s="129"/>
      <c r="EN297" s="129"/>
      <c r="EO297" s="129"/>
      <c r="EP297" s="129"/>
      <c r="EQ297" s="129"/>
      <c r="ER297" s="129"/>
      <c r="ES297" s="129"/>
      <c r="ET297" s="129"/>
      <c r="EU297" s="129"/>
      <c r="EV297" s="129"/>
      <c r="EW297" s="129"/>
    </row>
    <row r="298" spans="1:153" ht="9.75" customHeight="1">
      <c r="A298" s="113"/>
      <c r="B298" s="24"/>
      <c r="C298" s="14" t="s">
        <v>6435</v>
      </c>
      <c r="D298" s="25"/>
      <c r="E298" s="25"/>
      <c r="F298" s="14" t="s">
        <v>143</v>
      </c>
      <c r="G298" s="14"/>
      <c r="H298" s="14"/>
      <c r="I298" s="14" t="s">
        <v>144</v>
      </c>
      <c r="J298" s="14"/>
      <c r="K298" s="14" t="s">
        <v>145</v>
      </c>
      <c r="L298" s="14"/>
      <c r="M298" s="14" t="s">
        <v>197</v>
      </c>
      <c r="N298" s="14"/>
      <c r="O298" s="25"/>
      <c r="P298" s="14" t="s">
        <v>146</v>
      </c>
      <c r="Q298" s="14"/>
      <c r="R298" s="14"/>
      <c r="S298" s="14"/>
      <c r="T298" s="14"/>
      <c r="U298" s="14"/>
      <c r="V298" s="14"/>
      <c r="W298" s="14"/>
      <c r="X298" s="14"/>
      <c r="Y298" s="14"/>
      <c r="Z298" s="14"/>
      <c r="AA298" s="14"/>
      <c r="AB298" s="14"/>
      <c r="AC298" s="14"/>
      <c r="AD298" s="25"/>
      <c r="AE298" s="25"/>
      <c r="AF298" s="26"/>
      <c r="AG298" s="296"/>
      <c r="AH298" s="297"/>
      <c r="AI298" s="297"/>
      <c r="AJ298" s="297"/>
      <c r="AK298" s="297"/>
      <c r="AL298" s="297"/>
      <c r="AM298" s="297"/>
      <c r="AN298" s="297"/>
      <c r="AO298" s="117"/>
      <c r="AP298" s="114"/>
      <c r="AQ298" s="296"/>
      <c r="AR298" s="297"/>
      <c r="AS298" s="297"/>
      <c r="AT298" s="297"/>
      <c r="AU298" s="297"/>
      <c r="AV298" s="297"/>
      <c r="AW298" s="297"/>
      <c r="AX298" s="297"/>
      <c r="AY298" s="117"/>
      <c r="AZ298" s="114"/>
      <c r="BA298" s="297"/>
      <c r="BB298" s="297"/>
      <c r="BC298" s="297"/>
      <c r="BD298" s="297"/>
      <c r="BE298" s="297"/>
      <c r="BF298" s="297"/>
      <c r="BG298" s="297"/>
      <c r="BH298" s="297"/>
      <c r="BI298" s="117"/>
      <c r="BJ298" s="114"/>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c r="DH298" s="129"/>
      <c r="DI298" s="129"/>
      <c r="DJ298" s="129"/>
      <c r="DK298" s="129"/>
      <c r="DL298" s="129"/>
      <c r="DM298" s="129"/>
      <c r="DN298" s="129"/>
      <c r="DO298" s="129"/>
      <c r="DP298" s="129"/>
      <c r="DQ298" s="129"/>
      <c r="DR298" s="129"/>
      <c r="DS298" s="129"/>
      <c r="DT298" s="129"/>
      <c r="DU298" s="129"/>
      <c r="DV298" s="129"/>
      <c r="DW298" s="129"/>
      <c r="DX298" s="129"/>
      <c r="DY298" s="129"/>
      <c r="DZ298" s="129"/>
      <c r="EA298" s="129"/>
      <c r="EB298" s="129"/>
      <c r="EC298" s="129"/>
      <c r="ED298" s="129"/>
      <c r="EE298" s="129"/>
      <c r="EF298" s="129"/>
      <c r="EG298" s="129"/>
      <c r="EH298" s="129"/>
      <c r="EI298" s="129"/>
      <c r="EJ298" s="129"/>
      <c r="EK298" s="129"/>
      <c r="EL298" s="129"/>
      <c r="EM298" s="129"/>
      <c r="EN298" s="129"/>
      <c r="EO298" s="129"/>
      <c r="EP298" s="129"/>
      <c r="EQ298" s="129"/>
      <c r="ER298" s="129"/>
      <c r="ES298" s="129"/>
      <c r="ET298" s="129"/>
      <c r="EU298" s="129"/>
      <c r="EV298" s="129"/>
      <c r="EW298" s="129"/>
    </row>
    <row r="299" spans="1:153" ht="21.75" customHeight="1">
      <c r="A299" s="113"/>
      <c r="B299" s="294"/>
      <c r="C299" s="76"/>
      <c r="D299" s="74"/>
      <c r="E299" s="77"/>
      <c r="F299" s="78"/>
      <c r="G299" s="79"/>
      <c r="H299" s="75" t="s">
        <v>6436</v>
      </c>
      <c r="I299" s="76"/>
      <c r="J299" s="74"/>
      <c r="K299" s="241"/>
      <c r="L299" s="74"/>
      <c r="M299" s="76"/>
      <c r="N299" s="73"/>
      <c r="O299" s="504"/>
      <c r="P299" s="505"/>
      <c r="Q299" s="505"/>
      <c r="R299" s="505"/>
      <c r="S299" s="505"/>
      <c r="T299" s="505"/>
      <c r="U299" s="505"/>
      <c r="V299" s="505"/>
      <c r="W299" s="505"/>
      <c r="X299" s="505"/>
      <c r="Y299" s="505"/>
      <c r="Z299" s="505"/>
      <c r="AA299" s="505"/>
      <c r="AB299" s="505"/>
      <c r="AC299" s="505"/>
      <c r="AD299" s="505"/>
      <c r="AE299" s="506"/>
      <c r="AF299" s="15"/>
      <c r="AG299" s="118"/>
      <c r="AH299" s="312"/>
      <c r="AI299" s="313"/>
      <c r="AJ299" s="313"/>
      <c r="AK299" s="313"/>
      <c r="AL299" s="313"/>
      <c r="AM299" s="313"/>
      <c r="AN299" s="314"/>
      <c r="AO299" s="120"/>
      <c r="AP299" s="115" t="s">
        <v>0</v>
      </c>
      <c r="AQ299" s="119"/>
      <c r="AR299" s="312"/>
      <c r="AS299" s="313"/>
      <c r="AT299" s="313"/>
      <c r="AU299" s="313"/>
      <c r="AV299" s="313"/>
      <c r="AW299" s="313"/>
      <c r="AX299" s="314"/>
      <c r="AY299" s="120"/>
      <c r="AZ299" s="115" t="s">
        <v>1</v>
      </c>
      <c r="BA299" s="119"/>
      <c r="BB299" s="312"/>
      <c r="BC299" s="313"/>
      <c r="BD299" s="313"/>
      <c r="BE299" s="313"/>
      <c r="BF299" s="313"/>
      <c r="BG299" s="313"/>
      <c r="BH299" s="314"/>
      <c r="BI299" s="122"/>
      <c r="BJ299" s="115" t="s">
        <v>2</v>
      </c>
      <c r="BK299" s="129"/>
      <c r="BL299" s="130" t="str">
        <f>IF(BM299&lt;&gt;"","●","")</f>
        <v/>
      </c>
      <c r="BM299" s="132" t="str">
        <f>IF(AND(OR(C299="",E299="",F299="",G299="",O299=""),OR(AH299&gt;0,AR299&gt;0,BB299&gt;0)),"「Ｋコード・Ｊコード番号等」、「診療行為名称」に未記入の欄がありますが、「レセプト件数」、「算定日数」、「算定回数」のいずれかが1以上となっています。正しい手術名情報・レセプト件数・算定日数・算定回数をご記入ください。",IF(AND(AND(C299&lt;&gt;"",E299&lt;&gt;"",F299&lt;&gt;"",G299&lt;&gt;""),OR(AH299&gt;0,AR299&gt;0,BB299&gt;0),COUNTIF(K!$A$1:$A$2257,ASC(C299&amp;E299&amp;F299&amp;G299&amp;IF(I299*1=0,"","-"&amp;I299*1)&amp;IF(K299*1=0,"",K299*1)&amp;IF(M299="","",M299)))=0),"「Ｋコード・Ｊコード番号等」が診療報酬点数表あるいは鹿診療報酬点数表に存在しないコードとなっています。正しいＫコード・Ｊコード番号等をご記入ください。なお、加算・輸血料は報告対象外となります。",IF(OR(AND(OR(AH299=0,AH299=""),OR(AR299&gt;0,BB299&gt;0)),AND(OR(AH299&gt;0,BB299&gt;0),OR(AR299=0,AR299="")),AND(OR(AH299&gt;0,AR299&gt;0),OR(BB299=0,BB299=""))),"「レセプト件数」、「算定日数」、「算定回数」のいずれかが「0」か「空白」となっていますが、それ以外が1以上となっています。正しい手術名情報・レセプト件数・算定日数・算定回数をご記入ください。",IF(OR(AH299&gt;AR299,AH299&gt;BB299),"「算定日数」あるいは「算定回数」が「レセプト件数」よりも小さくなっています。算定レセプトにおける算定日数・算定回数をご記入ください。",IF(AR299&gt;BB299,"「算定回数」が「算定日数」よりも小さくなっています。算定日数における算定回数をご記入ください。","")))))</f>
        <v/>
      </c>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72"/>
      <c r="CW299" s="72"/>
      <c r="CX299" s="72"/>
      <c r="CY299" s="129"/>
      <c r="CZ299" s="129"/>
      <c r="DA299" s="129"/>
      <c r="DB299" s="129"/>
      <c r="DC299" s="129"/>
      <c r="DD299" s="129"/>
      <c r="DE299" s="129"/>
      <c r="DF299" s="129"/>
      <c r="DG299" s="129"/>
      <c r="DH299" s="129"/>
      <c r="DI299" s="129"/>
      <c r="DJ299" s="129"/>
      <c r="DK299" s="129"/>
      <c r="DL299" s="129"/>
      <c r="DM299" s="129"/>
      <c r="DN299" s="129"/>
      <c r="DO299" s="129"/>
      <c r="DP299" s="129"/>
      <c r="DQ299" s="129"/>
      <c r="DR299" s="129"/>
      <c r="DS299" s="129"/>
      <c r="DT299" s="129"/>
      <c r="DU299" s="129"/>
      <c r="DV299" s="129"/>
      <c r="DW299" s="129"/>
      <c r="DX299" s="129"/>
      <c r="DY299" s="129"/>
      <c r="DZ299" s="129"/>
      <c r="EA299" s="129"/>
      <c r="EB299" s="129"/>
      <c r="EC299" s="129"/>
      <c r="ED299" s="129"/>
      <c r="EE299" s="129"/>
      <c r="EF299" s="129"/>
      <c r="EG299" s="129"/>
      <c r="EH299" s="129"/>
      <c r="EI299" s="129"/>
      <c r="EJ299" s="129"/>
      <c r="EK299" s="129"/>
      <c r="EL299" s="129"/>
      <c r="EM299" s="129"/>
      <c r="EN299" s="129"/>
      <c r="EO299" s="129"/>
      <c r="EP299" s="129"/>
      <c r="EQ299" s="129"/>
      <c r="ER299" s="129"/>
      <c r="ES299" s="129"/>
      <c r="ET299" s="129"/>
      <c r="EU299" s="129"/>
      <c r="EV299" s="129"/>
      <c r="EW299" s="129"/>
    </row>
    <row r="300" spans="1:153" ht="3" customHeight="1" thickBot="1">
      <c r="A300" s="113"/>
      <c r="B300" s="16"/>
      <c r="C300" s="17"/>
      <c r="D300" s="17"/>
      <c r="E300" s="17"/>
      <c r="F300" s="18"/>
      <c r="G300" s="17"/>
      <c r="H300" s="298"/>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9"/>
      <c r="AG300" s="299"/>
      <c r="AH300" s="298"/>
      <c r="AI300" s="298"/>
      <c r="AJ300" s="298"/>
      <c r="AK300" s="298"/>
      <c r="AL300" s="298"/>
      <c r="AM300" s="298"/>
      <c r="AN300" s="298"/>
      <c r="AO300" s="121"/>
      <c r="AP300" s="116"/>
      <c r="AQ300" s="299"/>
      <c r="AR300" s="298"/>
      <c r="AS300" s="298"/>
      <c r="AT300" s="298"/>
      <c r="AU300" s="298"/>
      <c r="AV300" s="298"/>
      <c r="AW300" s="298"/>
      <c r="AX300" s="298"/>
      <c r="AY300" s="121"/>
      <c r="AZ300" s="116"/>
      <c r="BA300" s="298"/>
      <c r="BB300" s="298"/>
      <c r="BC300" s="298"/>
      <c r="BD300" s="298"/>
      <c r="BE300" s="298"/>
      <c r="BF300" s="298"/>
      <c r="BG300" s="298"/>
      <c r="BH300" s="298"/>
      <c r="BI300" s="121"/>
      <c r="BJ300" s="116"/>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c r="DH300" s="129"/>
      <c r="DI300" s="129"/>
      <c r="DJ300" s="129"/>
      <c r="DK300" s="129"/>
      <c r="DL300" s="129"/>
      <c r="DM300" s="129"/>
      <c r="DN300" s="129"/>
      <c r="DO300" s="129"/>
      <c r="DP300" s="129"/>
      <c r="DQ300" s="129"/>
      <c r="DR300" s="129"/>
      <c r="DS300" s="129"/>
      <c r="DT300" s="129"/>
      <c r="DU300" s="129"/>
      <c r="DV300" s="129"/>
      <c r="DW300" s="129"/>
      <c r="DX300" s="129"/>
      <c r="DY300" s="129"/>
      <c r="DZ300" s="129"/>
      <c r="EA300" s="129"/>
      <c r="EB300" s="129"/>
      <c r="EC300" s="129"/>
      <c r="ED300" s="129"/>
      <c r="EE300" s="129"/>
      <c r="EF300" s="129"/>
      <c r="EG300" s="129"/>
      <c r="EH300" s="129"/>
      <c r="EI300" s="129"/>
      <c r="EJ300" s="129"/>
      <c r="EK300" s="129"/>
      <c r="EL300" s="129"/>
      <c r="EM300" s="129"/>
      <c r="EN300" s="129"/>
      <c r="EO300" s="129"/>
      <c r="EP300" s="129"/>
      <c r="EQ300" s="129"/>
      <c r="ER300" s="129"/>
      <c r="ES300" s="129"/>
      <c r="ET300" s="129"/>
      <c r="EU300" s="129"/>
      <c r="EV300" s="129"/>
      <c r="EW300" s="129"/>
    </row>
    <row r="301" spans="1:153" ht="9.75" customHeight="1">
      <c r="A301" s="113"/>
      <c r="B301" s="24"/>
      <c r="C301" s="14" t="s">
        <v>6435</v>
      </c>
      <c r="D301" s="25"/>
      <c r="E301" s="25"/>
      <c r="F301" s="14" t="s">
        <v>143</v>
      </c>
      <c r="G301" s="14"/>
      <c r="H301" s="14"/>
      <c r="I301" s="14" t="s">
        <v>144</v>
      </c>
      <c r="J301" s="14"/>
      <c r="K301" s="14" t="s">
        <v>145</v>
      </c>
      <c r="L301" s="14"/>
      <c r="M301" s="14" t="s">
        <v>197</v>
      </c>
      <c r="N301" s="14"/>
      <c r="O301" s="25"/>
      <c r="P301" s="14" t="s">
        <v>146</v>
      </c>
      <c r="Q301" s="14"/>
      <c r="R301" s="14"/>
      <c r="S301" s="14"/>
      <c r="T301" s="14"/>
      <c r="U301" s="14"/>
      <c r="V301" s="14"/>
      <c r="W301" s="14"/>
      <c r="X301" s="14"/>
      <c r="Y301" s="14"/>
      <c r="Z301" s="14"/>
      <c r="AA301" s="14"/>
      <c r="AB301" s="14"/>
      <c r="AC301" s="14"/>
      <c r="AD301" s="25"/>
      <c r="AE301" s="25"/>
      <c r="AF301" s="26"/>
      <c r="AG301" s="296"/>
      <c r="AH301" s="297"/>
      <c r="AI301" s="297"/>
      <c r="AJ301" s="297"/>
      <c r="AK301" s="297"/>
      <c r="AL301" s="297"/>
      <c r="AM301" s="297"/>
      <c r="AN301" s="297"/>
      <c r="AO301" s="117"/>
      <c r="AP301" s="114"/>
      <c r="AQ301" s="296"/>
      <c r="AR301" s="297"/>
      <c r="AS301" s="297"/>
      <c r="AT301" s="297"/>
      <c r="AU301" s="297"/>
      <c r="AV301" s="297"/>
      <c r="AW301" s="297"/>
      <c r="AX301" s="297"/>
      <c r="AY301" s="117"/>
      <c r="AZ301" s="114"/>
      <c r="BA301" s="297"/>
      <c r="BB301" s="297"/>
      <c r="BC301" s="297"/>
      <c r="BD301" s="297"/>
      <c r="BE301" s="297"/>
      <c r="BF301" s="297"/>
      <c r="BG301" s="297"/>
      <c r="BH301" s="297"/>
      <c r="BI301" s="117"/>
      <c r="BJ301" s="114"/>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c r="DH301" s="129"/>
      <c r="DI301" s="129"/>
      <c r="DJ301" s="129"/>
      <c r="DK301" s="129"/>
      <c r="DL301" s="129"/>
      <c r="DM301" s="129"/>
      <c r="DN301" s="129"/>
      <c r="DO301" s="129"/>
      <c r="DP301" s="129"/>
      <c r="DQ301" s="129"/>
      <c r="DR301" s="129"/>
      <c r="DS301" s="129"/>
      <c r="DT301" s="129"/>
      <c r="DU301" s="129"/>
      <c r="DV301" s="129"/>
      <c r="DW301" s="129"/>
      <c r="DX301" s="129"/>
      <c r="DY301" s="129"/>
      <c r="DZ301" s="129"/>
      <c r="EA301" s="129"/>
      <c r="EB301" s="129"/>
      <c r="EC301" s="129"/>
      <c r="ED301" s="129"/>
      <c r="EE301" s="129"/>
      <c r="EF301" s="129"/>
      <c r="EG301" s="129"/>
      <c r="EH301" s="129"/>
      <c r="EI301" s="129"/>
      <c r="EJ301" s="129"/>
      <c r="EK301" s="129"/>
      <c r="EL301" s="129"/>
      <c r="EM301" s="129"/>
      <c r="EN301" s="129"/>
      <c r="EO301" s="129"/>
      <c r="EP301" s="129"/>
      <c r="EQ301" s="129"/>
      <c r="ER301" s="129"/>
      <c r="ES301" s="129"/>
      <c r="ET301" s="129"/>
      <c r="EU301" s="129"/>
      <c r="EV301" s="129"/>
      <c r="EW301" s="129"/>
    </row>
    <row r="302" spans="1:153" ht="21.75" customHeight="1">
      <c r="A302" s="113"/>
      <c r="B302" s="294"/>
      <c r="C302" s="76"/>
      <c r="D302" s="74"/>
      <c r="E302" s="77"/>
      <c r="F302" s="78"/>
      <c r="G302" s="79"/>
      <c r="H302" s="75" t="s">
        <v>6436</v>
      </c>
      <c r="I302" s="76"/>
      <c r="J302" s="74"/>
      <c r="K302" s="241"/>
      <c r="L302" s="74"/>
      <c r="M302" s="76"/>
      <c r="N302" s="73"/>
      <c r="O302" s="504"/>
      <c r="P302" s="505"/>
      <c r="Q302" s="505"/>
      <c r="R302" s="505"/>
      <c r="S302" s="505"/>
      <c r="T302" s="505"/>
      <c r="U302" s="505"/>
      <c r="V302" s="505"/>
      <c r="W302" s="505"/>
      <c r="X302" s="505"/>
      <c r="Y302" s="505"/>
      <c r="Z302" s="505"/>
      <c r="AA302" s="505"/>
      <c r="AB302" s="505"/>
      <c r="AC302" s="505"/>
      <c r="AD302" s="505"/>
      <c r="AE302" s="506"/>
      <c r="AF302" s="15"/>
      <c r="AG302" s="118"/>
      <c r="AH302" s="312"/>
      <c r="AI302" s="313"/>
      <c r="AJ302" s="313"/>
      <c r="AK302" s="313"/>
      <c r="AL302" s="313"/>
      <c r="AM302" s="313"/>
      <c r="AN302" s="314"/>
      <c r="AO302" s="120"/>
      <c r="AP302" s="115" t="s">
        <v>0</v>
      </c>
      <c r="AQ302" s="119"/>
      <c r="AR302" s="312"/>
      <c r="AS302" s="313"/>
      <c r="AT302" s="313"/>
      <c r="AU302" s="313"/>
      <c r="AV302" s="313"/>
      <c r="AW302" s="313"/>
      <c r="AX302" s="314"/>
      <c r="AY302" s="120"/>
      <c r="AZ302" s="115" t="s">
        <v>1</v>
      </c>
      <c r="BA302" s="119"/>
      <c r="BB302" s="312"/>
      <c r="BC302" s="313"/>
      <c r="BD302" s="313"/>
      <c r="BE302" s="313"/>
      <c r="BF302" s="313"/>
      <c r="BG302" s="313"/>
      <c r="BH302" s="314"/>
      <c r="BI302" s="122"/>
      <c r="BJ302" s="115" t="s">
        <v>2</v>
      </c>
      <c r="BK302" s="129"/>
      <c r="BL302" s="130" t="str">
        <f>IF(BM302&lt;&gt;"","●","")</f>
        <v/>
      </c>
      <c r="BM302" s="132" t="str">
        <f>IF(AND(OR(C302="",E302="",F302="",G302="",O302=""),OR(AH302&gt;0,AR302&gt;0,BB302&gt;0)),"「Ｋコード・Ｊコード番号等」、「診療行為名称」に未記入の欄がありますが、「レセプト件数」、「算定日数」、「算定回数」のいずれかが1以上となっています。正しい手術名情報・レセプト件数・算定日数・算定回数をご記入ください。",IF(AND(AND(C302&lt;&gt;"",E302&lt;&gt;"",F302&lt;&gt;"",G302&lt;&gt;""),OR(AH302&gt;0,AR302&gt;0,BB302&gt;0),COUNTIF(K!$A$1:$A$2257,ASC(C302&amp;E302&amp;F302&amp;G302&amp;IF(I302*1=0,"","-"&amp;I302*1)&amp;IF(K302*1=0,"",K302*1)&amp;IF(M302="","",M302)))=0),"「Ｋコード・Ｊコード番号等」が診療報酬点数表あるいは鹿診療報酬点数表に存在しないコードとなっています。正しいＫコード・Ｊコード番号等をご記入ください。なお、加算・輸血料は報告対象外となります。",IF(OR(AND(OR(AH302=0,AH302=""),OR(AR302&gt;0,BB302&gt;0)),AND(OR(AH302&gt;0,BB302&gt;0),OR(AR302=0,AR302="")),AND(OR(AH302&gt;0,AR302&gt;0),OR(BB302=0,BB302=""))),"「レセプト件数」、「算定日数」、「算定回数」のいずれかが「0」か「空白」となっていますが、それ以外が1以上となっています。正しい手術名情報・レセプト件数・算定日数・算定回数をご記入ください。",IF(OR(AH302&gt;AR302,AH302&gt;BB302),"「算定日数」あるいは「算定回数」が「レセプト件数」よりも小さくなっています。算定レセプトにおける算定日数・算定回数をご記入ください。",IF(AR302&gt;BB302,"「算定回数」が「算定日数」よりも小さくなっています。算定日数における算定回数をご記入ください。","")))))</f>
        <v/>
      </c>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72"/>
      <c r="CW302" s="72"/>
      <c r="CX302" s="72"/>
      <c r="CY302" s="129"/>
      <c r="CZ302" s="129"/>
      <c r="DA302" s="129"/>
      <c r="DB302" s="129"/>
      <c r="DC302" s="129"/>
      <c r="DD302" s="129"/>
      <c r="DE302" s="129"/>
      <c r="DF302" s="129"/>
      <c r="DG302" s="129"/>
      <c r="DH302" s="129"/>
      <c r="DI302" s="129"/>
      <c r="DJ302" s="129"/>
      <c r="DK302" s="129"/>
      <c r="DL302" s="129"/>
      <c r="DM302" s="129"/>
      <c r="DN302" s="129"/>
      <c r="DO302" s="129"/>
      <c r="DP302" s="129"/>
      <c r="DQ302" s="129"/>
      <c r="DR302" s="129"/>
      <c r="DS302" s="129"/>
      <c r="DT302" s="129"/>
      <c r="DU302" s="129"/>
      <c r="DV302" s="129"/>
      <c r="DW302" s="129"/>
      <c r="DX302" s="129"/>
      <c r="DY302" s="129"/>
      <c r="DZ302" s="129"/>
      <c r="EA302" s="129"/>
      <c r="EB302" s="129"/>
      <c r="EC302" s="129"/>
      <c r="ED302" s="129"/>
      <c r="EE302" s="129"/>
      <c r="EF302" s="129"/>
      <c r="EG302" s="129"/>
      <c r="EH302" s="129"/>
      <c r="EI302" s="129"/>
      <c r="EJ302" s="129"/>
      <c r="EK302" s="129"/>
      <c r="EL302" s="129"/>
      <c r="EM302" s="129"/>
      <c r="EN302" s="129"/>
      <c r="EO302" s="129"/>
      <c r="EP302" s="129"/>
      <c r="EQ302" s="129"/>
      <c r="ER302" s="129"/>
      <c r="ES302" s="129"/>
      <c r="ET302" s="129"/>
      <c r="EU302" s="129"/>
      <c r="EV302" s="129"/>
      <c r="EW302" s="129"/>
    </row>
    <row r="303" spans="1:153" ht="3" customHeight="1" thickBot="1">
      <c r="A303" s="113"/>
      <c r="B303" s="16"/>
      <c r="C303" s="17"/>
      <c r="D303" s="17"/>
      <c r="E303" s="17"/>
      <c r="F303" s="18"/>
      <c r="G303" s="17"/>
      <c r="H303" s="298"/>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9"/>
      <c r="AG303" s="299"/>
      <c r="AH303" s="298"/>
      <c r="AI303" s="298"/>
      <c r="AJ303" s="298"/>
      <c r="AK303" s="298"/>
      <c r="AL303" s="298"/>
      <c r="AM303" s="298"/>
      <c r="AN303" s="298"/>
      <c r="AO303" s="121"/>
      <c r="AP303" s="116"/>
      <c r="AQ303" s="299"/>
      <c r="AR303" s="298"/>
      <c r="AS303" s="298"/>
      <c r="AT303" s="298"/>
      <c r="AU303" s="298"/>
      <c r="AV303" s="298"/>
      <c r="AW303" s="298"/>
      <c r="AX303" s="298"/>
      <c r="AY303" s="121"/>
      <c r="AZ303" s="116"/>
      <c r="BA303" s="298"/>
      <c r="BB303" s="298"/>
      <c r="BC303" s="298"/>
      <c r="BD303" s="298"/>
      <c r="BE303" s="298"/>
      <c r="BF303" s="298"/>
      <c r="BG303" s="298"/>
      <c r="BH303" s="298"/>
      <c r="BI303" s="121"/>
      <c r="BJ303" s="116"/>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c r="DH303" s="129"/>
      <c r="DI303" s="129"/>
      <c r="DJ303" s="129"/>
      <c r="DK303" s="129"/>
      <c r="DL303" s="129"/>
      <c r="DM303" s="129"/>
      <c r="DN303" s="129"/>
      <c r="DO303" s="129"/>
      <c r="DP303" s="129"/>
      <c r="DQ303" s="129"/>
      <c r="DR303" s="129"/>
      <c r="DS303" s="129"/>
      <c r="DT303" s="129"/>
      <c r="DU303" s="129"/>
      <c r="DV303" s="129"/>
      <c r="DW303" s="129"/>
      <c r="DX303" s="129"/>
      <c r="DY303" s="129"/>
      <c r="DZ303" s="129"/>
      <c r="EA303" s="129"/>
      <c r="EB303" s="129"/>
      <c r="EC303" s="129"/>
      <c r="ED303" s="129"/>
      <c r="EE303" s="129"/>
      <c r="EF303" s="129"/>
      <c r="EG303" s="129"/>
      <c r="EH303" s="129"/>
      <c r="EI303" s="129"/>
      <c r="EJ303" s="129"/>
      <c r="EK303" s="129"/>
      <c r="EL303" s="129"/>
      <c r="EM303" s="129"/>
      <c r="EN303" s="129"/>
      <c r="EO303" s="129"/>
      <c r="EP303" s="129"/>
      <c r="EQ303" s="129"/>
      <c r="ER303" s="129"/>
      <c r="ES303" s="129"/>
      <c r="ET303" s="129"/>
      <c r="EU303" s="129"/>
      <c r="EV303" s="129"/>
      <c r="EW303" s="129"/>
    </row>
    <row r="304" spans="1:153" ht="9.75" customHeight="1">
      <c r="A304" s="113"/>
      <c r="B304" s="24"/>
      <c r="C304" s="14" t="s">
        <v>6435</v>
      </c>
      <c r="D304" s="25"/>
      <c r="E304" s="25"/>
      <c r="F304" s="14" t="s">
        <v>143</v>
      </c>
      <c r="G304" s="14"/>
      <c r="H304" s="14"/>
      <c r="I304" s="14" t="s">
        <v>144</v>
      </c>
      <c r="J304" s="14"/>
      <c r="K304" s="14" t="s">
        <v>145</v>
      </c>
      <c r="L304" s="14"/>
      <c r="M304" s="14" t="s">
        <v>197</v>
      </c>
      <c r="N304" s="14"/>
      <c r="O304" s="25"/>
      <c r="P304" s="14" t="s">
        <v>146</v>
      </c>
      <c r="Q304" s="14"/>
      <c r="R304" s="14"/>
      <c r="S304" s="14"/>
      <c r="T304" s="14"/>
      <c r="U304" s="14"/>
      <c r="V304" s="14"/>
      <c r="W304" s="14"/>
      <c r="X304" s="14"/>
      <c r="Y304" s="14"/>
      <c r="Z304" s="14"/>
      <c r="AA304" s="14"/>
      <c r="AB304" s="14"/>
      <c r="AC304" s="14"/>
      <c r="AD304" s="25"/>
      <c r="AE304" s="25"/>
      <c r="AF304" s="26"/>
      <c r="AG304" s="296"/>
      <c r="AH304" s="297"/>
      <c r="AI304" s="297"/>
      <c r="AJ304" s="297"/>
      <c r="AK304" s="297"/>
      <c r="AL304" s="297"/>
      <c r="AM304" s="297"/>
      <c r="AN304" s="297"/>
      <c r="AO304" s="117"/>
      <c r="AP304" s="114"/>
      <c r="AQ304" s="296"/>
      <c r="AR304" s="297"/>
      <c r="AS304" s="297"/>
      <c r="AT304" s="297"/>
      <c r="AU304" s="297"/>
      <c r="AV304" s="297"/>
      <c r="AW304" s="297"/>
      <c r="AX304" s="297"/>
      <c r="AY304" s="117"/>
      <c r="AZ304" s="114"/>
      <c r="BA304" s="297"/>
      <c r="BB304" s="297"/>
      <c r="BC304" s="297"/>
      <c r="BD304" s="297"/>
      <c r="BE304" s="297"/>
      <c r="BF304" s="297"/>
      <c r="BG304" s="297"/>
      <c r="BH304" s="297"/>
      <c r="BI304" s="117"/>
      <c r="BJ304" s="114"/>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29"/>
      <c r="EE304" s="129"/>
      <c r="EF304" s="129"/>
      <c r="EG304" s="129"/>
      <c r="EH304" s="129"/>
      <c r="EI304" s="129"/>
      <c r="EJ304" s="129"/>
      <c r="EK304" s="129"/>
      <c r="EL304" s="129"/>
      <c r="EM304" s="129"/>
      <c r="EN304" s="129"/>
      <c r="EO304" s="129"/>
      <c r="EP304" s="129"/>
      <c r="EQ304" s="129"/>
      <c r="ER304" s="129"/>
      <c r="ES304" s="129"/>
      <c r="ET304" s="129"/>
      <c r="EU304" s="129"/>
      <c r="EV304" s="129"/>
      <c r="EW304" s="129"/>
    </row>
    <row r="305" spans="1:153" ht="21.75" customHeight="1">
      <c r="A305" s="113"/>
      <c r="B305" s="294"/>
      <c r="C305" s="76"/>
      <c r="D305" s="74"/>
      <c r="E305" s="77"/>
      <c r="F305" s="78"/>
      <c r="G305" s="79"/>
      <c r="H305" s="75" t="s">
        <v>6436</v>
      </c>
      <c r="I305" s="76"/>
      <c r="J305" s="74"/>
      <c r="K305" s="241"/>
      <c r="L305" s="74"/>
      <c r="M305" s="76"/>
      <c r="N305" s="73"/>
      <c r="O305" s="504"/>
      <c r="P305" s="505"/>
      <c r="Q305" s="505"/>
      <c r="R305" s="505"/>
      <c r="S305" s="505"/>
      <c r="T305" s="505"/>
      <c r="U305" s="505"/>
      <c r="V305" s="505"/>
      <c r="W305" s="505"/>
      <c r="X305" s="505"/>
      <c r="Y305" s="505"/>
      <c r="Z305" s="505"/>
      <c r="AA305" s="505"/>
      <c r="AB305" s="505"/>
      <c r="AC305" s="505"/>
      <c r="AD305" s="505"/>
      <c r="AE305" s="506"/>
      <c r="AF305" s="15"/>
      <c r="AG305" s="118"/>
      <c r="AH305" s="312"/>
      <c r="AI305" s="313"/>
      <c r="AJ305" s="313"/>
      <c r="AK305" s="313"/>
      <c r="AL305" s="313"/>
      <c r="AM305" s="313"/>
      <c r="AN305" s="314"/>
      <c r="AO305" s="120"/>
      <c r="AP305" s="115" t="s">
        <v>0</v>
      </c>
      <c r="AQ305" s="119"/>
      <c r="AR305" s="312"/>
      <c r="AS305" s="313"/>
      <c r="AT305" s="313"/>
      <c r="AU305" s="313"/>
      <c r="AV305" s="313"/>
      <c r="AW305" s="313"/>
      <c r="AX305" s="314"/>
      <c r="AY305" s="120"/>
      <c r="AZ305" s="115" t="s">
        <v>1</v>
      </c>
      <c r="BA305" s="119"/>
      <c r="BB305" s="312"/>
      <c r="BC305" s="313"/>
      <c r="BD305" s="313"/>
      <c r="BE305" s="313"/>
      <c r="BF305" s="313"/>
      <c r="BG305" s="313"/>
      <c r="BH305" s="314"/>
      <c r="BI305" s="122"/>
      <c r="BJ305" s="115" t="s">
        <v>2</v>
      </c>
      <c r="BK305" s="129"/>
      <c r="BL305" s="130" t="str">
        <f>IF(BM305&lt;&gt;"","●","")</f>
        <v/>
      </c>
      <c r="BM305" s="132" t="str">
        <f>IF(AND(OR(C305="",E305="",F305="",G305="",O305=""),OR(AH305&gt;0,AR305&gt;0,BB305&gt;0)),"「Ｋコード・Ｊコード番号等」、「診療行為名称」に未記入の欄がありますが、「レセプト件数」、「算定日数」、「算定回数」のいずれかが1以上となっています。正しい手術名情報・レセプト件数・算定日数・算定回数をご記入ください。",IF(AND(AND(C305&lt;&gt;"",E305&lt;&gt;"",F305&lt;&gt;"",G305&lt;&gt;""),OR(AH305&gt;0,AR305&gt;0,BB305&gt;0),COUNTIF(K!$A$1:$A$2257,ASC(C305&amp;E305&amp;F305&amp;G305&amp;IF(I305*1=0,"","-"&amp;I305*1)&amp;IF(K305*1=0,"",K305*1)&amp;IF(M305="","",M305)))=0),"「Ｋコード・Ｊコード番号等」が診療報酬点数表あるいは鹿診療報酬点数表に存在しないコードとなっています。正しいＫコード・Ｊコード番号等をご記入ください。なお、加算・輸血料は報告対象外となります。",IF(OR(AND(OR(AH305=0,AH305=""),OR(AR305&gt;0,BB305&gt;0)),AND(OR(AH305&gt;0,BB305&gt;0),OR(AR305=0,AR305="")),AND(OR(AH305&gt;0,AR305&gt;0),OR(BB305=0,BB305=""))),"「レセプト件数」、「算定日数」、「算定回数」のいずれかが「0」か「空白」となっていますが、それ以外が1以上となっています。正しい手術名情報・レセプト件数・算定日数・算定回数をご記入ください。",IF(OR(AH305&gt;AR305,AH305&gt;BB305),"「算定日数」あるいは「算定回数」が「レセプト件数」よりも小さくなっています。算定レセプトにおける算定日数・算定回数をご記入ください。",IF(AR305&gt;BB305,"「算定回数」が「算定日数」よりも小さくなっています。算定日数における算定回数をご記入ください。","")))))</f>
        <v/>
      </c>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72"/>
      <c r="CW305" s="72"/>
      <c r="CX305" s="72"/>
      <c r="CY305" s="129"/>
      <c r="CZ305" s="129"/>
      <c r="DA305" s="129"/>
      <c r="DB305" s="129"/>
      <c r="DC305" s="129"/>
      <c r="DD305" s="129"/>
      <c r="DE305" s="129"/>
      <c r="DF305" s="129"/>
      <c r="DG305" s="129"/>
      <c r="DH305" s="129"/>
      <c r="DI305" s="129"/>
      <c r="DJ305" s="129"/>
      <c r="DK305" s="129"/>
      <c r="DL305" s="129"/>
      <c r="DM305" s="129"/>
      <c r="DN305" s="129"/>
      <c r="DO305" s="129"/>
      <c r="DP305" s="129"/>
      <c r="DQ305" s="129"/>
      <c r="DR305" s="129"/>
      <c r="DS305" s="129"/>
      <c r="DT305" s="129"/>
      <c r="DU305" s="129"/>
      <c r="DV305" s="129"/>
      <c r="DW305" s="129"/>
      <c r="DX305" s="129"/>
      <c r="DY305" s="129"/>
      <c r="DZ305" s="129"/>
      <c r="EA305" s="129"/>
      <c r="EB305" s="129"/>
      <c r="EC305" s="129"/>
      <c r="ED305" s="129"/>
      <c r="EE305" s="129"/>
      <c r="EF305" s="129"/>
      <c r="EG305" s="129"/>
      <c r="EH305" s="129"/>
      <c r="EI305" s="129"/>
      <c r="EJ305" s="129"/>
      <c r="EK305" s="129"/>
      <c r="EL305" s="129"/>
      <c r="EM305" s="129"/>
      <c r="EN305" s="129"/>
      <c r="EO305" s="129"/>
      <c r="EP305" s="129"/>
      <c r="EQ305" s="129"/>
      <c r="ER305" s="129"/>
      <c r="ES305" s="129"/>
      <c r="ET305" s="129"/>
      <c r="EU305" s="129"/>
      <c r="EV305" s="129"/>
      <c r="EW305" s="129"/>
    </row>
    <row r="306" spans="1:153" ht="3" customHeight="1" thickBot="1">
      <c r="A306" s="103"/>
      <c r="B306" s="16"/>
      <c r="C306" s="17"/>
      <c r="D306" s="17"/>
      <c r="E306" s="17"/>
      <c r="F306" s="18"/>
      <c r="G306" s="17"/>
      <c r="H306" s="298"/>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9"/>
      <c r="AG306" s="299"/>
      <c r="AH306" s="298"/>
      <c r="AI306" s="298"/>
      <c r="AJ306" s="298"/>
      <c r="AK306" s="298"/>
      <c r="AL306" s="298"/>
      <c r="AM306" s="298"/>
      <c r="AN306" s="298"/>
      <c r="AO306" s="121"/>
      <c r="AP306" s="116"/>
      <c r="AQ306" s="299"/>
      <c r="AR306" s="298"/>
      <c r="AS306" s="298"/>
      <c r="AT306" s="298"/>
      <c r="AU306" s="298"/>
      <c r="AV306" s="298"/>
      <c r="AW306" s="298"/>
      <c r="AX306" s="298"/>
      <c r="AY306" s="121"/>
      <c r="AZ306" s="116"/>
      <c r="BA306" s="298"/>
      <c r="BB306" s="298"/>
      <c r="BC306" s="298"/>
      <c r="BD306" s="298"/>
      <c r="BE306" s="298"/>
      <c r="BF306" s="298"/>
      <c r="BG306" s="298"/>
      <c r="BH306" s="298"/>
      <c r="BI306" s="121"/>
      <c r="BJ306" s="116"/>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c r="DH306" s="129"/>
      <c r="DI306" s="129"/>
      <c r="DJ306" s="129"/>
      <c r="DK306" s="129"/>
      <c r="DL306" s="129"/>
      <c r="DM306" s="129"/>
      <c r="DN306" s="129"/>
      <c r="DO306" s="129"/>
      <c r="DP306" s="129"/>
      <c r="DQ306" s="129"/>
      <c r="DR306" s="129"/>
      <c r="DS306" s="129"/>
      <c r="DT306" s="129"/>
      <c r="DU306" s="129"/>
      <c r="DV306" s="129"/>
      <c r="DW306" s="129"/>
      <c r="DX306" s="129"/>
      <c r="DY306" s="129"/>
      <c r="DZ306" s="129"/>
      <c r="EA306" s="129"/>
      <c r="EB306" s="129"/>
      <c r="EC306" s="129"/>
      <c r="ED306" s="129"/>
      <c r="EE306" s="129"/>
      <c r="EF306" s="129"/>
      <c r="EG306" s="129"/>
      <c r="EH306" s="129"/>
      <c r="EI306" s="129"/>
      <c r="EJ306" s="129"/>
      <c r="EK306" s="129"/>
      <c r="EL306" s="129"/>
      <c r="EM306" s="129"/>
      <c r="EN306" s="129"/>
      <c r="EO306" s="129"/>
      <c r="EP306" s="129"/>
      <c r="EQ306" s="129"/>
      <c r="ER306" s="129"/>
      <c r="ES306" s="129"/>
      <c r="ET306" s="129"/>
      <c r="EU306" s="129"/>
      <c r="EV306" s="129"/>
      <c r="EW306" s="129"/>
    </row>
    <row r="307" spans="1:153" ht="19.5" customHeight="1">
      <c r="A307" s="328" t="s">
        <v>6437</v>
      </c>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30"/>
      <c r="AX307" s="330"/>
      <c r="AY307" s="330"/>
      <c r="AZ307" s="330"/>
      <c r="BA307" s="330"/>
      <c r="BB307" s="330"/>
      <c r="BC307" s="330"/>
      <c r="BD307" s="330"/>
      <c r="BE307" s="330"/>
      <c r="BF307" s="330"/>
      <c r="BG307" s="330"/>
      <c r="BH307" s="330"/>
      <c r="BI307" s="330"/>
      <c r="BJ307" s="331"/>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c r="DH307" s="129"/>
      <c r="DI307" s="129"/>
      <c r="DJ307" s="129"/>
      <c r="DK307" s="129"/>
      <c r="DL307" s="129"/>
      <c r="DM307" s="129"/>
      <c r="DN307" s="129"/>
      <c r="DO307" s="129"/>
      <c r="DP307" s="129"/>
      <c r="DQ307" s="129"/>
      <c r="DR307" s="129"/>
      <c r="DS307" s="129"/>
      <c r="DT307" s="129"/>
      <c r="DU307" s="129"/>
      <c r="DV307" s="129"/>
      <c r="DW307" s="129"/>
      <c r="DX307" s="129"/>
      <c r="DY307" s="129"/>
      <c r="DZ307" s="129"/>
      <c r="EA307" s="129"/>
      <c r="EB307" s="129"/>
      <c r="EC307" s="129"/>
      <c r="ED307" s="129"/>
      <c r="EE307" s="129"/>
      <c r="EF307" s="129"/>
      <c r="EG307" s="129"/>
      <c r="EH307" s="129"/>
      <c r="EI307" s="129"/>
      <c r="EJ307" s="129"/>
      <c r="EK307" s="129"/>
      <c r="EL307" s="129"/>
      <c r="EM307" s="129"/>
      <c r="EN307" s="129"/>
      <c r="EO307" s="129"/>
      <c r="EP307" s="129"/>
      <c r="EQ307" s="129"/>
      <c r="ER307" s="129"/>
      <c r="ES307" s="129"/>
      <c r="ET307" s="129"/>
      <c r="EU307" s="129"/>
      <c r="EV307" s="129"/>
      <c r="EW307" s="129"/>
    </row>
    <row r="308" spans="1:153" s="65" customFormat="1" ht="18.75" customHeight="1" thickBot="1">
      <c r="A308" s="5"/>
      <c r="B308" s="9"/>
      <c r="C308" s="9"/>
      <c r="D308" s="9"/>
      <c r="E308" s="9"/>
      <c r="F308" s="9"/>
      <c r="G308" s="9"/>
      <c r="H308" s="20"/>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395" t="s">
        <v>6385</v>
      </c>
      <c r="AH308" s="396"/>
      <c r="AI308" s="396"/>
      <c r="AJ308" s="396"/>
      <c r="AK308" s="396"/>
      <c r="AL308" s="396"/>
      <c r="AM308" s="396"/>
      <c r="AN308" s="396"/>
      <c r="AO308" s="396"/>
      <c r="AP308" s="397"/>
      <c r="AQ308" s="420" t="s">
        <v>4</v>
      </c>
      <c r="AR308" s="421"/>
      <c r="AS308" s="421"/>
      <c r="AT308" s="421"/>
      <c r="AU308" s="421"/>
      <c r="AV308" s="421"/>
      <c r="AW308" s="421"/>
      <c r="AX308" s="421"/>
      <c r="AY308" s="421"/>
      <c r="AZ308" s="422"/>
      <c r="BA308" s="420" t="s">
        <v>19</v>
      </c>
      <c r="BB308" s="421"/>
      <c r="BC308" s="421"/>
      <c r="BD308" s="421"/>
      <c r="BE308" s="421"/>
      <c r="BF308" s="421"/>
      <c r="BG308" s="421"/>
      <c r="BH308" s="421"/>
      <c r="BI308" s="421"/>
      <c r="BJ308" s="423"/>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row>
    <row r="309" spans="1:153" ht="9.75" customHeight="1">
      <c r="A309" s="113"/>
      <c r="B309" s="24"/>
      <c r="C309" s="14" t="s">
        <v>6435</v>
      </c>
      <c r="D309" s="25"/>
      <c r="E309" s="25"/>
      <c r="F309" s="14" t="s">
        <v>143</v>
      </c>
      <c r="G309" s="14"/>
      <c r="H309" s="14"/>
      <c r="I309" s="14" t="s">
        <v>144</v>
      </c>
      <c r="J309" s="14"/>
      <c r="K309" s="14" t="s">
        <v>145</v>
      </c>
      <c r="L309" s="14"/>
      <c r="M309" s="14" t="s">
        <v>197</v>
      </c>
      <c r="N309" s="14"/>
      <c r="O309" s="25"/>
      <c r="P309" s="14" t="s">
        <v>146</v>
      </c>
      <c r="Q309" s="14"/>
      <c r="R309" s="14"/>
      <c r="S309" s="14"/>
      <c r="T309" s="14"/>
      <c r="U309" s="14"/>
      <c r="V309" s="14"/>
      <c r="W309" s="14"/>
      <c r="X309" s="14"/>
      <c r="Y309" s="14"/>
      <c r="Z309" s="14"/>
      <c r="AA309" s="14"/>
      <c r="AB309" s="14"/>
      <c r="AC309" s="14"/>
      <c r="AD309" s="25"/>
      <c r="AE309" s="25"/>
      <c r="AF309" s="26"/>
      <c r="AG309" s="296"/>
      <c r="AH309" s="297"/>
      <c r="AI309" s="297"/>
      <c r="AJ309" s="297"/>
      <c r="AK309" s="297"/>
      <c r="AL309" s="297"/>
      <c r="AM309" s="297"/>
      <c r="AN309" s="297"/>
      <c r="AO309" s="117"/>
      <c r="AP309" s="114"/>
      <c r="AQ309" s="296"/>
      <c r="AR309" s="297"/>
      <c r="AS309" s="297"/>
      <c r="AT309" s="297"/>
      <c r="AU309" s="297"/>
      <c r="AV309" s="297"/>
      <c r="AW309" s="297"/>
      <c r="AX309" s="297"/>
      <c r="AY309" s="117"/>
      <c r="AZ309" s="114"/>
      <c r="BA309" s="297"/>
      <c r="BB309" s="297"/>
      <c r="BC309" s="297"/>
      <c r="BD309" s="297"/>
      <c r="BE309" s="297"/>
      <c r="BF309" s="297"/>
      <c r="BG309" s="297"/>
      <c r="BH309" s="297"/>
      <c r="BI309" s="117"/>
      <c r="BJ309" s="114"/>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c r="DH309" s="129"/>
      <c r="DI309" s="129"/>
      <c r="DJ309" s="129"/>
      <c r="DK309" s="129"/>
      <c r="DL309" s="129"/>
      <c r="DM309" s="129"/>
      <c r="DN309" s="129"/>
      <c r="DO309" s="129"/>
      <c r="DP309" s="129"/>
      <c r="DQ309" s="129"/>
      <c r="DR309" s="129"/>
      <c r="DS309" s="129"/>
      <c r="DT309" s="129"/>
      <c r="DU309" s="129"/>
      <c r="DV309" s="129"/>
      <c r="DW309" s="129"/>
      <c r="DX309" s="129"/>
      <c r="DY309" s="129"/>
      <c r="DZ309" s="129"/>
      <c r="EA309" s="129"/>
      <c r="EB309" s="129"/>
      <c r="EC309" s="129"/>
      <c r="ED309" s="129"/>
      <c r="EE309" s="129"/>
      <c r="EF309" s="129"/>
      <c r="EG309" s="129"/>
      <c r="EH309" s="129"/>
      <c r="EI309" s="129"/>
      <c r="EJ309" s="129"/>
      <c r="EK309" s="129"/>
      <c r="EL309" s="129"/>
      <c r="EM309" s="129"/>
      <c r="EN309" s="129"/>
      <c r="EO309" s="129"/>
      <c r="EP309" s="129"/>
      <c r="EQ309" s="129"/>
      <c r="ER309" s="129"/>
      <c r="ES309" s="129"/>
      <c r="ET309" s="129"/>
      <c r="EU309" s="129"/>
      <c r="EV309" s="129"/>
      <c r="EW309" s="129"/>
    </row>
    <row r="310" spans="1:153" ht="21.75" customHeight="1">
      <c r="A310" s="113"/>
      <c r="B310" s="294"/>
      <c r="C310" s="76"/>
      <c r="D310" s="74"/>
      <c r="E310" s="77"/>
      <c r="F310" s="78"/>
      <c r="G310" s="79"/>
      <c r="H310" s="75" t="s">
        <v>6436</v>
      </c>
      <c r="I310" s="76"/>
      <c r="J310" s="74"/>
      <c r="K310" s="241"/>
      <c r="L310" s="74"/>
      <c r="M310" s="76"/>
      <c r="N310" s="73"/>
      <c r="O310" s="504"/>
      <c r="P310" s="505"/>
      <c r="Q310" s="505"/>
      <c r="R310" s="505"/>
      <c r="S310" s="505"/>
      <c r="T310" s="505"/>
      <c r="U310" s="505"/>
      <c r="V310" s="505"/>
      <c r="W310" s="505"/>
      <c r="X310" s="505"/>
      <c r="Y310" s="505"/>
      <c r="Z310" s="505"/>
      <c r="AA310" s="505"/>
      <c r="AB310" s="505"/>
      <c r="AC310" s="505"/>
      <c r="AD310" s="505"/>
      <c r="AE310" s="506"/>
      <c r="AF310" s="15"/>
      <c r="AG310" s="118"/>
      <c r="AH310" s="312"/>
      <c r="AI310" s="313"/>
      <c r="AJ310" s="313"/>
      <c r="AK310" s="313"/>
      <c r="AL310" s="313"/>
      <c r="AM310" s="313"/>
      <c r="AN310" s="314"/>
      <c r="AO310" s="120"/>
      <c r="AP310" s="115" t="s">
        <v>0</v>
      </c>
      <c r="AQ310" s="119"/>
      <c r="AR310" s="312"/>
      <c r="AS310" s="313"/>
      <c r="AT310" s="313"/>
      <c r="AU310" s="313"/>
      <c r="AV310" s="313"/>
      <c r="AW310" s="313"/>
      <c r="AX310" s="314"/>
      <c r="AY310" s="120"/>
      <c r="AZ310" s="115" t="s">
        <v>1</v>
      </c>
      <c r="BA310" s="119"/>
      <c r="BB310" s="312"/>
      <c r="BC310" s="313"/>
      <c r="BD310" s="313"/>
      <c r="BE310" s="313"/>
      <c r="BF310" s="313"/>
      <c r="BG310" s="313"/>
      <c r="BH310" s="314"/>
      <c r="BI310" s="122"/>
      <c r="BJ310" s="115" t="s">
        <v>2</v>
      </c>
      <c r="BK310" s="129"/>
      <c r="BL310" s="130" t="str">
        <f>IF(BM310&lt;&gt;"","●","")</f>
        <v/>
      </c>
      <c r="BM310" s="132" t="str">
        <f>IF(AND(OR(C310="",E310="",F310="",G310="",O310=""),OR(AH310&gt;0,AR310&gt;0,BB310&gt;0)),"「Ｋコード・Ｊコード番号等」、「診療行為名称」に未記入の欄がありますが、「レセプト件数」、「算定日数」、「算定回数」のいずれかが1以上となっています。正しい手術名情報・レセプト件数・算定日数・算定回数をご記入ください。",IF(AND(AND(C310&lt;&gt;"",E310&lt;&gt;"",F310&lt;&gt;"",G310&lt;&gt;""),OR(AH310&gt;0,AR310&gt;0,BB310&gt;0),COUNTIF(K!$A$1:$A$2257,ASC(C310&amp;E310&amp;F310&amp;G310&amp;IF(I310*1=0,"","-"&amp;I310*1)&amp;IF(K310*1=0,"",K310*1)&amp;IF(M310="","",M310)))=0),"「Ｋコード・Ｊコード番号等」が診療報酬点数表あるいは鹿診療報酬点数表に存在しないコードとなっています。正しいＫコード・Ｊコード番号等をご記入ください。なお、加算・輸血料は報告対象外となります。",IF(OR(AND(OR(AH310=0,AH310=""),OR(AR310&gt;0,BB310&gt;0)),AND(OR(AH310&gt;0,BB310&gt;0),OR(AR310=0,AR310="")),AND(OR(AH310&gt;0,AR310&gt;0),OR(BB310=0,BB310=""))),"「レセプト件数」、「算定日数」、「算定回数」のいずれかが「0」か「空白」となっていますが、それ以外が1以上となっています。正しい手術名情報・レセプト件数・算定日数・算定回数をご記入ください。",IF(OR(AH310&gt;AR310,AH310&gt;BB310),"「算定日数」あるいは「算定回数」が「レセプト件数」よりも小さくなっています。算定レセプトにおける算定日数・算定回数をご記入ください。",IF(AR310&gt;BB310,"「算定回数」が「算定日数」よりも小さくなっています。算定日数における算定回数をご記入ください。","")))))</f>
        <v/>
      </c>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72"/>
      <c r="CW310" s="72"/>
      <c r="CX310" s="72"/>
      <c r="CY310" s="129"/>
      <c r="CZ310" s="129"/>
      <c r="DA310" s="129"/>
      <c r="DB310" s="129"/>
      <c r="DC310" s="129"/>
      <c r="DD310" s="129"/>
      <c r="DE310" s="129"/>
      <c r="DF310" s="129"/>
      <c r="DG310" s="129"/>
      <c r="DH310" s="129"/>
      <c r="DI310" s="129"/>
      <c r="DJ310" s="129"/>
      <c r="DK310" s="129"/>
      <c r="DL310" s="129"/>
      <c r="DM310" s="129"/>
      <c r="DN310" s="129"/>
      <c r="DO310" s="129"/>
      <c r="DP310" s="129"/>
      <c r="DQ310" s="129"/>
      <c r="DR310" s="129"/>
      <c r="DS310" s="129"/>
      <c r="DT310" s="129"/>
      <c r="DU310" s="129"/>
      <c r="DV310" s="129"/>
      <c r="DW310" s="129"/>
      <c r="DX310" s="129"/>
      <c r="DY310" s="129"/>
      <c r="DZ310" s="129"/>
      <c r="EA310" s="129"/>
      <c r="EB310" s="129"/>
      <c r="EC310" s="129"/>
      <c r="ED310" s="129"/>
      <c r="EE310" s="129"/>
      <c r="EF310" s="129"/>
      <c r="EG310" s="129"/>
      <c r="EH310" s="129"/>
      <c r="EI310" s="129"/>
      <c r="EJ310" s="129"/>
      <c r="EK310" s="129"/>
      <c r="EL310" s="129"/>
      <c r="EM310" s="129"/>
      <c r="EN310" s="129"/>
      <c r="EO310" s="129"/>
      <c r="EP310" s="129"/>
      <c r="EQ310" s="129"/>
      <c r="ER310" s="129"/>
      <c r="ES310" s="129"/>
      <c r="ET310" s="129"/>
      <c r="EU310" s="129"/>
      <c r="EV310" s="129"/>
      <c r="EW310" s="129"/>
    </row>
    <row r="311" spans="1:153" ht="3" customHeight="1" thickBot="1">
      <c r="A311" s="113"/>
      <c r="B311" s="16"/>
      <c r="C311" s="17"/>
      <c r="D311" s="17"/>
      <c r="E311" s="17"/>
      <c r="F311" s="18"/>
      <c r="G311" s="17"/>
      <c r="H311" s="298"/>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9"/>
      <c r="AG311" s="299"/>
      <c r="AH311" s="298"/>
      <c r="AI311" s="298"/>
      <c r="AJ311" s="298"/>
      <c r="AK311" s="298"/>
      <c r="AL311" s="298"/>
      <c r="AM311" s="298"/>
      <c r="AN311" s="298"/>
      <c r="AO311" s="121"/>
      <c r="AP311" s="116"/>
      <c r="AQ311" s="299"/>
      <c r="AR311" s="298"/>
      <c r="AS311" s="298"/>
      <c r="AT311" s="298"/>
      <c r="AU311" s="298"/>
      <c r="AV311" s="298"/>
      <c r="AW311" s="298"/>
      <c r="AX311" s="298"/>
      <c r="AY311" s="121"/>
      <c r="AZ311" s="116"/>
      <c r="BA311" s="298"/>
      <c r="BB311" s="298"/>
      <c r="BC311" s="298"/>
      <c r="BD311" s="298"/>
      <c r="BE311" s="298"/>
      <c r="BF311" s="298"/>
      <c r="BG311" s="298"/>
      <c r="BH311" s="298"/>
      <c r="BI311" s="121"/>
      <c r="BJ311" s="116"/>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c r="DH311" s="129"/>
      <c r="DI311" s="129"/>
      <c r="DJ311" s="129"/>
      <c r="DK311" s="129"/>
      <c r="DL311" s="129"/>
      <c r="DM311" s="129"/>
      <c r="DN311" s="129"/>
      <c r="DO311" s="129"/>
      <c r="DP311" s="129"/>
      <c r="DQ311" s="129"/>
      <c r="DR311" s="129"/>
      <c r="DS311" s="129"/>
      <c r="DT311" s="129"/>
      <c r="DU311" s="129"/>
      <c r="DV311" s="129"/>
      <c r="DW311" s="129"/>
      <c r="DX311" s="129"/>
      <c r="DY311" s="129"/>
      <c r="DZ311" s="129"/>
      <c r="EA311" s="129"/>
      <c r="EB311" s="129"/>
      <c r="EC311" s="129"/>
      <c r="ED311" s="129"/>
      <c r="EE311" s="129"/>
      <c r="EF311" s="129"/>
      <c r="EG311" s="129"/>
      <c r="EH311" s="129"/>
      <c r="EI311" s="129"/>
      <c r="EJ311" s="129"/>
      <c r="EK311" s="129"/>
      <c r="EL311" s="129"/>
      <c r="EM311" s="129"/>
      <c r="EN311" s="129"/>
      <c r="EO311" s="129"/>
      <c r="EP311" s="129"/>
      <c r="EQ311" s="129"/>
      <c r="ER311" s="129"/>
      <c r="ES311" s="129"/>
      <c r="ET311" s="129"/>
      <c r="EU311" s="129"/>
      <c r="EV311" s="129"/>
      <c r="EW311" s="129"/>
    </row>
    <row r="312" spans="1:153" ht="9.75" customHeight="1">
      <c r="A312" s="113"/>
      <c r="B312" s="24"/>
      <c r="C312" s="14" t="s">
        <v>6435</v>
      </c>
      <c r="D312" s="25"/>
      <c r="E312" s="25"/>
      <c r="F312" s="14" t="s">
        <v>143</v>
      </c>
      <c r="G312" s="14"/>
      <c r="H312" s="14"/>
      <c r="I312" s="14" t="s">
        <v>144</v>
      </c>
      <c r="J312" s="14"/>
      <c r="K312" s="14" t="s">
        <v>145</v>
      </c>
      <c r="L312" s="14"/>
      <c r="M312" s="14" t="s">
        <v>197</v>
      </c>
      <c r="N312" s="14"/>
      <c r="O312" s="25"/>
      <c r="P312" s="14" t="s">
        <v>146</v>
      </c>
      <c r="Q312" s="14"/>
      <c r="R312" s="14"/>
      <c r="S312" s="14"/>
      <c r="T312" s="14"/>
      <c r="U312" s="14"/>
      <c r="V312" s="14"/>
      <c r="W312" s="14"/>
      <c r="X312" s="14"/>
      <c r="Y312" s="14"/>
      <c r="Z312" s="14"/>
      <c r="AA312" s="14"/>
      <c r="AB312" s="14"/>
      <c r="AC312" s="14"/>
      <c r="AD312" s="25"/>
      <c r="AE312" s="25"/>
      <c r="AF312" s="26"/>
      <c r="AG312" s="296"/>
      <c r="AH312" s="297"/>
      <c r="AI312" s="297"/>
      <c r="AJ312" s="297"/>
      <c r="AK312" s="297"/>
      <c r="AL312" s="297"/>
      <c r="AM312" s="297"/>
      <c r="AN312" s="297"/>
      <c r="AO312" s="117"/>
      <c r="AP312" s="114"/>
      <c r="AQ312" s="296"/>
      <c r="AR312" s="297"/>
      <c r="AS312" s="297"/>
      <c r="AT312" s="297"/>
      <c r="AU312" s="297"/>
      <c r="AV312" s="297"/>
      <c r="AW312" s="297"/>
      <c r="AX312" s="297"/>
      <c r="AY312" s="117"/>
      <c r="AZ312" s="114"/>
      <c r="BA312" s="297"/>
      <c r="BB312" s="297"/>
      <c r="BC312" s="297"/>
      <c r="BD312" s="297"/>
      <c r="BE312" s="297"/>
      <c r="BF312" s="297"/>
      <c r="BG312" s="297"/>
      <c r="BH312" s="297"/>
      <c r="BI312" s="117"/>
      <c r="BJ312" s="114"/>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c r="DH312" s="129"/>
      <c r="DI312" s="129"/>
      <c r="DJ312" s="129"/>
      <c r="DK312" s="129"/>
      <c r="DL312" s="129"/>
      <c r="DM312" s="129"/>
      <c r="DN312" s="129"/>
      <c r="DO312" s="129"/>
      <c r="DP312" s="129"/>
      <c r="DQ312" s="129"/>
      <c r="DR312" s="129"/>
      <c r="DS312" s="129"/>
      <c r="DT312" s="129"/>
      <c r="DU312" s="129"/>
      <c r="DV312" s="129"/>
      <c r="DW312" s="129"/>
      <c r="DX312" s="129"/>
      <c r="DY312" s="129"/>
      <c r="DZ312" s="129"/>
      <c r="EA312" s="129"/>
      <c r="EB312" s="129"/>
      <c r="EC312" s="129"/>
      <c r="ED312" s="129"/>
      <c r="EE312" s="129"/>
      <c r="EF312" s="129"/>
      <c r="EG312" s="129"/>
      <c r="EH312" s="129"/>
      <c r="EI312" s="129"/>
      <c r="EJ312" s="129"/>
      <c r="EK312" s="129"/>
      <c r="EL312" s="129"/>
      <c r="EM312" s="129"/>
      <c r="EN312" s="129"/>
      <c r="EO312" s="129"/>
      <c r="EP312" s="129"/>
      <c r="EQ312" s="129"/>
      <c r="ER312" s="129"/>
      <c r="ES312" s="129"/>
      <c r="ET312" s="129"/>
      <c r="EU312" s="129"/>
      <c r="EV312" s="129"/>
      <c r="EW312" s="129"/>
    </row>
    <row r="313" spans="1:153" ht="21.75" customHeight="1">
      <c r="A313" s="113"/>
      <c r="B313" s="294"/>
      <c r="C313" s="76"/>
      <c r="D313" s="74"/>
      <c r="E313" s="77"/>
      <c r="F313" s="78"/>
      <c r="G313" s="79"/>
      <c r="H313" s="75" t="s">
        <v>6436</v>
      </c>
      <c r="I313" s="76"/>
      <c r="J313" s="74"/>
      <c r="K313" s="241"/>
      <c r="L313" s="74"/>
      <c r="M313" s="76"/>
      <c r="N313" s="73"/>
      <c r="O313" s="504"/>
      <c r="P313" s="505"/>
      <c r="Q313" s="505"/>
      <c r="R313" s="505"/>
      <c r="S313" s="505"/>
      <c r="T313" s="505"/>
      <c r="U313" s="505"/>
      <c r="V313" s="505"/>
      <c r="W313" s="505"/>
      <c r="X313" s="505"/>
      <c r="Y313" s="505"/>
      <c r="Z313" s="505"/>
      <c r="AA313" s="505"/>
      <c r="AB313" s="505"/>
      <c r="AC313" s="505"/>
      <c r="AD313" s="505"/>
      <c r="AE313" s="506"/>
      <c r="AF313" s="15"/>
      <c r="AG313" s="118"/>
      <c r="AH313" s="312"/>
      <c r="AI313" s="313"/>
      <c r="AJ313" s="313"/>
      <c r="AK313" s="313"/>
      <c r="AL313" s="313"/>
      <c r="AM313" s="313"/>
      <c r="AN313" s="314"/>
      <c r="AO313" s="120"/>
      <c r="AP313" s="115" t="s">
        <v>0</v>
      </c>
      <c r="AQ313" s="119"/>
      <c r="AR313" s="312"/>
      <c r="AS313" s="313"/>
      <c r="AT313" s="313"/>
      <c r="AU313" s="313"/>
      <c r="AV313" s="313"/>
      <c r="AW313" s="313"/>
      <c r="AX313" s="314"/>
      <c r="AY313" s="120"/>
      <c r="AZ313" s="115" t="s">
        <v>1</v>
      </c>
      <c r="BA313" s="119"/>
      <c r="BB313" s="312"/>
      <c r="BC313" s="313"/>
      <c r="BD313" s="313"/>
      <c r="BE313" s="313"/>
      <c r="BF313" s="313"/>
      <c r="BG313" s="313"/>
      <c r="BH313" s="314"/>
      <c r="BI313" s="122"/>
      <c r="BJ313" s="115" t="s">
        <v>2</v>
      </c>
      <c r="BK313" s="129"/>
      <c r="BL313" s="130" t="str">
        <f>IF(BM313&lt;&gt;"","●","")</f>
        <v/>
      </c>
      <c r="BM313" s="132" t="str">
        <f>IF(AND(OR(C313="",E313="",F313="",G313="",O313=""),OR(AH313&gt;0,AR313&gt;0,BB313&gt;0)),"「Ｋコード・Ｊコード番号等」、「診療行為名称」に未記入の欄がありますが、「レセプト件数」、「算定日数」、「算定回数」のいずれかが1以上となっています。正しい手術名情報・レセプト件数・算定日数・算定回数をご記入ください。",IF(AND(AND(C313&lt;&gt;"",E313&lt;&gt;"",F313&lt;&gt;"",G313&lt;&gt;""),OR(AH313&gt;0,AR313&gt;0,BB313&gt;0),COUNTIF(K!$A$1:$A$2257,ASC(C313&amp;E313&amp;F313&amp;G313&amp;IF(I313*1=0,"","-"&amp;I313*1)&amp;IF(K313*1=0,"",K313*1)&amp;IF(M313="","",M313)))=0),"「Ｋコード・Ｊコード番号等」が診療報酬点数表あるいは鹿診療報酬点数表に存在しないコードとなっています。正しいＫコード・Ｊコード番号等をご記入ください。なお、加算・輸血料は報告対象外となります。",IF(OR(AND(OR(AH313=0,AH313=""),OR(AR313&gt;0,BB313&gt;0)),AND(OR(AH313&gt;0,BB313&gt;0),OR(AR313=0,AR313="")),AND(OR(AH313&gt;0,AR313&gt;0),OR(BB313=0,BB313=""))),"「レセプト件数」、「算定日数」、「算定回数」のいずれかが「0」か「空白」となっていますが、それ以外が1以上となっています。正しい手術名情報・レセプト件数・算定日数・算定回数をご記入ください。",IF(OR(AH313&gt;AR313,AH313&gt;BB313),"「算定日数」あるいは「算定回数」が「レセプト件数」よりも小さくなっています。算定レセプトにおける算定日数・算定回数をご記入ください。",IF(AR313&gt;BB313,"「算定回数」が「算定日数」よりも小さくなっています。算定日数における算定回数をご記入ください。","")))))</f>
        <v/>
      </c>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72"/>
      <c r="CW313" s="72"/>
      <c r="CX313" s="72"/>
      <c r="CY313" s="129"/>
      <c r="CZ313" s="129"/>
      <c r="DA313" s="129"/>
      <c r="DB313" s="129"/>
      <c r="DC313" s="129"/>
      <c r="DD313" s="129"/>
      <c r="DE313" s="129"/>
      <c r="DF313" s="129"/>
      <c r="DG313" s="129"/>
      <c r="DH313" s="129"/>
      <c r="DI313" s="129"/>
      <c r="DJ313" s="129"/>
      <c r="DK313" s="129"/>
      <c r="DL313" s="129"/>
      <c r="DM313" s="129"/>
      <c r="DN313" s="129"/>
      <c r="DO313" s="129"/>
      <c r="DP313" s="129"/>
      <c r="DQ313" s="129"/>
      <c r="DR313" s="129"/>
      <c r="DS313" s="129"/>
      <c r="DT313" s="129"/>
      <c r="DU313" s="129"/>
      <c r="DV313" s="129"/>
      <c r="DW313" s="129"/>
      <c r="DX313" s="129"/>
      <c r="DY313" s="129"/>
      <c r="DZ313" s="129"/>
      <c r="EA313" s="129"/>
      <c r="EB313" s="129"/>
      <c r="EC313" s="129"/>
      <c r="ED313" s="129"/>
      <c r="EE313" s="129"/>
      <c r="EF313" s="129"/>
      <c r="EG313" s="129"/>
      <c r="EH313" s="129"/>
      <c r="EI313" s="129"/>
      <c r="EJ313" s="129"/>
      <c r="EK313" s="129"/>
      <c r="EL313" s="129"/>
      <c r="EM313" s="129"/>
      <c r="EN313" s="129"/>
      <c r="EO313" s="129"/>
      <c r="EP313" s="129"/>
      <c r="EQ313" s="129"/>
      <c r="ER313" s="129"/>
      <c r="ES313" s="129"/>
      <c r="ET313" s="129"/>
      <c r="EU313" s="129"/>
      <c r="EV313" s="129"/>
      <c r="EW313" s="129"/>
    </row>
    <row r="314" spans="1:153" ht="3" customHeight="1" thickBot="1">
      <c r="A314" s="113"/>
      <c r="B314" s="16"/>
      <c r="C314" s="17"/>
      <c r="D314" s="17"/>
      <c r="E314" s="17"/>
      <c r="F314" s="18"/>
      <c r="G314" s="17"/>
      <c r="H314" s="298"/>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9"/>
      <c r="AG314" s="299"/>
      <c r="AH314" s="298"/>
      <c r="AI314" s="298"/>
      <c r="AJ314" s="298"/>
      <c r="AK314" s="298"/>
      <c r="AL314" s="298"/>
      <c r="AM314" s="298"/>
      <c r="AN314" s="298"/>
      <c r="AO314" s="121"/>
      <c r="AP314" s="116"/>
      <c r="AQ314" s="299"/>
      <c r="AR314" s="298"/>
      <c r="AS314" s="298"/>
      <c r="AT314" s="298"/>
      <c r="AU314" s="298"/>
      <c r="AV314" s="298"/>
      <c r="AW314" s="298"/>
      <c r="AX314" s="298"/>
      <c r="AY314" s="121"/>
      <c r="AZ314" s="116"/>
      <c r="BA314" s="298"/>
      <c r="BB314" s="298"/>
      <c r="BC314" s="298"/>
      <c r="BD314" s="298"/>
      <c r="BE314" s="298"/>
      <c r="BF314" s="298"/>
      <c r="BG314" s="298"/>
      <c r="BH314" s="298"/>
      <c r="BI314" s="121"/>
      <c r="BJ314" s="116"/>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c r="DH314" s="129"/>
      <c r="DI314" s="129"/>
      <c r="DJ314" s="129"/>
      <c r="DK314" s="129"/>
      <c r="DL314" s="129"/>
      <c r="DM314" s="129"/>
      <c r="DN314" s="129"/>
      <c r="DO314" s="129"/>
      <c r="DP314" s="129"/>
      <c r="DQ314" s="129"/>
      <c r="DR314" s="129"/>
      <c r="DS314" s="129"/>
      <c r="DT314" s="129"/>
      <c r="DU314" s="129"/>
      <c r="DV314" s="129"/>
      <c r="DW314" s="129"/>
      <c r="DX314" s="129"/>
      <c r="DY314" s="129"/>
      <c r="DZ314" s="129"/>
      <c r="EA314" s="129"/>
      <c r="EB314" s="129"/>
      <c r="EC314" s="129"/>
      <c r="ED314" s="129"/>
      <c r="EE314" s="129"/>
      <c r="EF314" s="129"/>
      <c r="EG314" s="129"/>
      <c r="EH314" s="129"/>
      <c r="EI314" s="129"/>
      <c r="EJ314" s="129"/>
      <c r="EK314" s="129"/>
      <c r="EL314" s="129"/>
      <c r="EM314" s="129"/>
      <c r="EN314" s="129"/>
      <c r="EO314" s="129"/>
      <c r="EP314" s="129"/>
      <c r="EQ314" s="129"/>
      <c r="ER314" s="129"/>
      <c r="ES314" s="129"/>
      <c r="ET314" s="129"/>
      <c r="EU314" s="129"/>
      <c r="EV314" s="129"/>
      <c r="EW314" s="129"/>
    </row>
    <row r="315" spans="1:153" ht="9.75" customHeight="1">
      <c r="A315" s="113"/>
      <c r="B315" s="24"/>
      <c r="C315" s="14" t="s">
        <v>6435</v>
      </c>
      <c r="D315" s="25"/>
      <c r="E315" s="25"/>
      <c r="F315" s="14" t="s">
        <v>143</v>
      </c>
      <c r="G315" s="14"/>
      <c r="H315" s="14"/>
      <c r="I315" s="14" t="s">
        <v>144</v>
      </c>
      <c r="J315" s="14"/>
      <c r="K315" s="14" t="s">
        <v>145</v>
      </c>
      <c r="L315" s="14"/>
      <c r="M315" s="14" t="s">
        <v>197</v>
      </c>
      <c r="N315" s="14"/>
      <c r="O315" s="25"/>
      <c r="P315" s="14" t="s">
        <v>146</v>
      </c>
      <c r="Q315" s="14"/>
      <c r="R315" s="14"/>
      <c r="S315" s="14"/>
      <c r="T315" s="14"/>
      <c r="U315" s="14"/>
      <c r="V315" s="14"/>
      <c r="W315" s="14"/>
      <c r="X315" s="14"/>
      <c r="Y315" s="14"/>
      <c r="Z315" s="14"/>
      <c r="AA315" s="14"/>
      <c r="AB315" s="14"/>
      <c r="AC315" s="14"/>
      <c r="AD315" s="25"/>
      <c r="AE315" s="25"/>
      <c r="AF315" s="26"/>
      <c r="AG315" s="296"/>
      <c r="AH315" s="297"/>
      <c r="AI315" s="297"/>
      <c r="AJ315" s="297"/>
      <c r="AK315" s="297"/>
      <c r="AL315" s="297"/>
      <c r="AM315" s="297"/>
      <c r="AN315" s="297"/>
      <c r="AO315" s="117"/>
      <c r="AP315" s="114"/>
      <c r="AQ315" s="296"/>
      <c r="AR315" s="297"/>
      <c r="AS315" s="297"/>
      <c r="AT315" s="297"/>
      <c r="AU315" s="297"/>
      <c r="AV315" s="297"/>
      <c r="AW315" s="297"/>
      <c r="AX315" s="297"/>
      <c r="AY315" s="117"/>
      <c r="AZ315" s="114"/>
      <c r="BA315" s="297"/>
      <c r="BB315" s="297"/>
      <c r="BC315" s="297"/>
      <c r="BD315" s="297"/>
      <c r="BE315" s="297"/>
      <c r="BF315" s="297"/>
      <c r="BG315" s="297"/>
      <c r="BH315" s="297"/>
      <c r="BI315" s="117"/>
      <c r="BJ315" s="114"/>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c r="DH315" s="129"/>
      <c r="DI315" s="129"/>
      <c r="DJ315" s="129"/>
      <c r="DK315" s="129"/>
      <c r="DL315" s="129"/>
      <c r="DM315" s="129"/>
      <c r="DN315" s="129"/>
      <c r="DO315" s="129"/>
      <c r="DP315" s="129"/>
      <c r="DQ315" s="129"/>
      <c r="DR315" s="129"/>
      <c r="DS315" s="129"/>
      <c r="DT315" s="129"/>
      <c r="DU315" s="129"/>
      <c r="DV315" s="129"/>
      <c r="DW315" s="129"/>
      <c r="DX315" s="129"/>
      <c r="DY315" s="129"/>
      <c r="DZ315" s="129"/>
      <c r="EA315" s="129"/>
      <c r="EB315" s="129"/>
      <c r="EC315" s="129"/>
      <c r="ED315" s="129"/>
      <c r="EE315" s="129"/>
      <c r="EF315" s="129"/>
      <c r="EG315" s="129"/>
      <c r="EH315" s="129"/>
      <c r="EI315" s="129"/>
      <c r="EJ315" s="129"/>
      <c r="EK315" s="129"/>
      <c r="EL315" s="129"/>
      <c r="EM315" s="129"/>
      <c r="EN315" s="129"/>
      <c r="EO315" s="129"/>
      <c r="EP315" s="129"/>
      <c r="EQ315" s="129"/>
      <c r="ER315" s="129"/>
      <c r="ES315" s="129"/>
      <c r="ET315" s="129"/>
      <c r="EU315" s="129"/>
      <c r="EV315" s="129"/>
      <c r="EW315" s="129"/>
    </row>
    <row r="316" spans="1:153" ht="21.75" customHeight="1">
      <c r="A316" s="113"/>
      <c r="B316" s="294"/>
      <c r="C316" s="76"/>
      <c r="D316" s="74"/>
      <c r="E316" s="77"/>
      <c r="F316" s="78"/>
      <c r="G316" s="79"/>
      <c r="H316" s="75" t="s">
        <v>6436</v>
      </c>
      <c r="I316" s="76"/>
      <c r="J316" s="74"/>
      <c r="K316" s="241"/>
      <c r="L316" s="74"/>
      <c r="M316" s="76"/>
      <c r="N316" s="73"/>
      <c r="O316" s="504"/>
      <c r="P316" s="505"/>
      <c r="Q316" s="505"/>
      <c r="R316" s="505"/>
      <c r="S316" s="505"/>
      <c r="T316" s="505"/>
      <c r="U316" s="505"/>
      <c r="V316" s="505"/>
      <c r="W316" s="505"/>
      <c r="X316" s="505"/>
      <c r="Y316" s="505"/>
      <c r="Z316" s="505"/>
      <c r="AA316" s="505"/>
      <c r="AB316" s="505"/>
      <c r="AC316" s="505"/>
      <c r="AD316" s="505"/>
      <c r="AE316" s="506"/>
      <c r="AF316" s="15"/>
      <c r="AG316" s="118"/>
      <c r="AH316" s="312"/>
      <c r="AI316" s="313"/>
      <c r="AJ316" s="313"/>
      <c r="AK316" s="313"/>
      <c r="AL316" s="313"/>
      <c r="AM316" s="313"/>
      <c r="AN316" s="314"/>
      <c r="AO316" s="120"/>
      <c r="AP316" s="115" t="s">
        <v>0</v>
      </c>
      <c r="AQ316" s="119"/>
      <c r="AR316" s="312"/>
      <c r="AS316" s="313"/>
      <c r="AT316" s="313"/>
      <c r="AU316" s="313"/>
      <c r="AV316" s="313"/>
      <c r="AW316" s="313"/>
      <c r="AX316" s="314"/>
      <c r="AY316" s="120"/>
      <c r="AZ316" s="115" t="s">
        <v>1</v>
      </c>
      <c r="BA316" s="119"/>
      <c r="BB316" s="312"/>
      <c r="BC316" s="313"/>
      <c r="BD316" s="313"/>
      <c r="BE316" s="313"/>
      <c r="BF316" s="313"/>
      <c r="BG316" s="313"/>
      <c r="BH316" s="314"/>
      <c r="BI316" s="122"/>
      <c r="BJ316" s="115" t="s">
        <v>2</v>
      </c>
      <c r="BK316" s="129"/>
      <c r="BL316" s="130" t="str">
        <f>IF(BM316&lt;&gt;"","●","")</f>
        <v/>
      </c>
      <c r="BM316" s="132" t="str">
        <f>IF(AND(OR(C316="",E316="",F316="",G316="",O316=""),OR(AH316&gt;0,AR316&gt;0,BB316&gt;0)),"「Ｋコード・Ｊコード番号等」、「診療行為名称」に未記入の欄がありますが、「レセプト件数」、「算定日数」、「算定回数」のいずれかが1以上となっています。正しい手術名情報・レセプト件数・算定日数・算定回数をご記入ください。",IF(AND(AND(C316&lt;&gt;"",E316&lt;&gt;"",F316&lt;&gt;"",G316&lt;&gt;""),OR(AH316&gt;0,AR316&gt;0,BB316&gt;0),COUNTIF(K!$A$1:$A$2257,ASC(C316&amp;E316&amp;F316&amp;G316&amp;IF(I316*1=0,"","-"&amp;I316*1)&amp;IF(K316*1=0,"",K316*1)&amp;IF(M316="","",M316)))=0),"「Ｋコード・Ｊコード番号等」が診療報酬点数表あるいは鹿診療報酬点数表に存在しないコードとなっています。正しいＫコード・Ｊコード番号等をご記入ください。なお、加算・輸血料は報告対象外となります。",IF(OR(AND(OR(AH316=0,AH316=""),OR(AR316&gt;0,BB316&gt;0)),AND(OR(AH316&gt;0,BB316&gt;0),OR(AR316=0,AR316="")),AND(OR(AH316&gt;0,AR316&gt;0),OR(BB316=0,BB316=""))),"「レセプト件数」、「算定日数」、「算定回数」のいずれかが「0」か「空白」となっていますが、それ以外が1以上となっています。正しい手術名情報・レセプト件数・算定日数・算定回数をご記入ください。",IF(OR(AH316&gt;AR316,AH316&gt;BB316),"「算定日数」あるいは「算定回数」が「レセプト件数」よりも小さくなっています。算定レセプトにおける算定日数・算定回数をご記入ください。",IF(AR316&gt;BB316,"「算定回数」が「算定日数」よりも小さくなっています。算定日数における算定回数をご記入ください。","")))))</f>
        <v/>
      </c>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72"/>
      <c r="CW316" s="72"/>
      <c r="CX316" s="72"/>
      <c r="CY316" s="129"/>
      <c r="CZ316" s="129"/>
      <c r="DA316" s="129"/>
      <c r="DB316" s="129"/>
      <c r="DC316" s="129"/>
      <c r="DD316" s="129"/>
      <c r="DE316" s="129"/>
      <c r="DF316" s="129"/>
      <c r="DG316" s="129"/>
      <c r="DH316" s="129"/>
      <c r="DI316" s="129"/>
      <c r="DJ316" s="129"/>
      <c r="DK316" s="129"/>
      <c r="DL316" s="129"/>
      <c r="DM316" s="129"/>
      <c r="DN316" s="129"/>
      <c r="DO316" s="129"/>
      <c r="DP316" s="129"/>
      <c r="DQ316" s="129"/>
      <c r="DR316" s="129"/>
      <c r="DS316" s="129"/>
      <c r="DT316" s="129"/>
      <c r="DU316" s="129"/>
      <c r="DV316" s="129"/>
      <c r="DW316" s="129"/>
      <c r="DX316" s="129"/>
      <c r="DY316" s="129"/>
      <c r="DZ316" s="129"/>
      <c r="EA316" s="129"/>
      <c r="EB316" s="129"/>
      <c r="EC316" s="129"/>
      <c r="ED316" s="129"/>
      <c r="EE316" s="129"/>
      <c r="EF316" s="129"/>
      <c r="EG316" s="129"/>
      <c r="EH316" s="129"/>
      <c r="EI316" s="129"/>
      <c r="EJ316" s="129"/>
      <c r="EK316" s="129"/>
      <c r="EL316" s="129"/>
      <c r="EM316" s="129"/>
      <c r="EN316" s="129"/>
      <c r="EO316" s="129"/>
      <c r="EP316" s="129"/>
      <c r="EQ316" s="129"/>
      <c r="ER316" s="129"/>
      <c r="ES316" s="129"/>
      <c r="ET316" s="129"/>
      <c r="EU316" s="129"/>
      <c r="EV316" s="129"/>
      <c r="EW316" s="129"/>
    </row>
    <row r="317" spans="1:153" ht="3" customHeight="1" thickBot="1">
      <c r="A317" s="113"/>
      <c r="B317" s="16"/>
      <c r="C317" s="17"/>
      <c r="D317" s="17"/>
      <c r="E317" s="17"/>
      <c r="F317" s="18"/>
      <c r="G317" s="17"/>
      <c r="H317" s="298"/>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9"/>
      <c r="AG317" s="299"/>
      <c r="AH317" s="298"/>
      <c r="AI317" s="298"/>
      <c r="AJ317" s="298"/>
      <c r="AK317" s="298"/>
      <c r="AL317" s="298"/>
      <c r="AM317" s="298"/>
      <c r="AN317" s="298"/>
      <c r="AO317" s="121"/>
      <c r="AP317" s="116"/>
      <c r="AQ317" s="299"/>
      <c r="AR317" s="298"/>
      <c r="AS317" s="298"/>
      <c r="AT317" s="298"/>
      <c r="AU317" s="298"/>
      <c r="AV317" s="298"/>
      <c r="AW317" s="298"/>
      <c r="AX317" s="298"/>
      <c r="AY317" s="121"/>
      <c r="AZ317" s="116"/>
      <c r="BA317" s="298"/>
      <c r="BB317" s="298"/>
      <c r="BC317" s="298"/>
      <c r="BD317" s="298"/>
      <c r="BE317" s="298"/>
      <c r="BF317" s="298"/>
      <c r="BG317" s="298"/>
      <c r="BH317" s="298"/>
      <c r="BI317" s="121"/>
      <c r="BJ317" s="116"/>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c r="DH317" s="129"/>
      <c r="DI317" s="129"/>
      <c r="DJ317" s="129"/>
      <c r="DK317" s="129"/>
      <c r="DL317" s="129"/>
      <c r="DM317" s="129"/>
      <c r="DN317" s="129"/>
      <c r="DO317" s="129"/>
      <c r="DP317" s="129"/>
      <c r="DQ317" s="129"/>
      <c r="DR317" s="129"/>
      <c r="DS317" s="129"/>
      <c r="DT317" s="129"/>
      <c r="DU317" s="129"/>
      <c r="DV317" s="129"/>
      <c r="DW317" s="129"/>
      <c r="DX317" s="129"/>
      <c r="DY317" s="129"/>
      <c r="DZ317" s="129"/>
      <c r="EA317" s="129"/>
      <c r="EB317" s="129"/>
      <c r="EC317" s="129"/>
      <c r="ED317" s="129"/>
      <c r="EE317" s="129"/>
      <c r="EF317" s="129"/>
      <c r="EG317" s="129"/>
      <c r="EH317" s="129"/>
      <c r="EI317" s="129"/>
      <c r="EJ317" s="129"/>
      <c r="EK317" s="129"/>
      <c r="EL317" s="129"/>
      <c r="EM317" s="129"/>
      <c r="EN317" s="129"/>
      <c r="EO317" s="129"/>
      <c r="EP317" s="129"/>
      <c r="EQ317" s="129"/>
      <c r="ER317" s="129"/>
      <c r="ES317" s="129"/>
      <c r="ET317" s="129"/>
      <c r="EU317" s="129"/>
      <c r="EV317" s="129"/>
      <c r="EW317" s="129"/>
    </row>
    <row r="318" spans="1:153" ht="9.75" customHeight="1">
      <c r="A318" s="113"/>
      <c r="B318" s="24"/>
      <c r="C318" s="14" t="s">
        <v>6435</v>
      </c>
      <c r="D318" s="25"/>
      <c r="E318" s="25"/>
      <c r="F318" s="14" t="s">
        <v>143</v>
      </c>
      <c r="G318" s="14"/>
      <c r="H318" s="14"/>
      <c r="I318" s="14" t="s">
        <v>144</v>
      </c>
      <c r="J318" s="14"/>
      <c r="K318" s="14" t="s">
        <v>145</v>
      </c>
      <c r="L318" s="14"/>
      <c r="M318" s="14" t="s">
        <v>197</v>
      </c>
      <c r="N318" s="14"/>
      <c r="O318" s="25"/>
      <c r="P318" s="14" t="s">
        <v>146</v>
      </c>
      <c r="Q318" s="14"/>
      <c r="R318" s="14"/>
      <c r="S318" s="14"/>
      <c r="T318" s="14"/>
      <c r="U318" s="14"/>
      <c r="V318" s="14"/>
      <c r="W318" s="14"/>
      <c r="X318" s="14"/>
      <c r="Y318" s="14"/>
      <c r="Z318" s="14"/>
      <c r="AA318" s="14"/>
      <c r="AB318" s="14"/>
      <c r="AC318" s="14"/>
      <c r="AD318" s="25"/>
      <c r="AE318" s="25"/>
      <c r="AF318" s="26"/>
      <c r="AG318" s="296"/>
      <c r="AH318" s="297"/>
      <c r="AI318" s="297"/>
      <c r="AJ318" s="297"/>
      <c r="AK318" s="297"/>
      <c r="AL318" s="297"/>
      <c r="AM318" s="297"/>
      <c r="AN318" s="297"/>
      <c r="AO318" s="117"/>
      <c r="AP318" s="114"/>
      <c r="AQ318" s="296"/>
      <c r="AR318" s="297"/>
      <c r="AS318" s="297"/>
      <c r="AT318" s="297"/>
      <c r="AU318" s="297"/>
      <c r="AV318" s="297"/>
      <c r="AW318" s="297"/>
      <c r="AX318" s="297"/>
      <c r="AY318" s="117"/>
      <c r="AZ318" s="114"/>
      <c r="BA318" s="297"/>
      <c r="BB318" s="297"/>
      <c r="BC318" s="297"/>
      <c r="BD318" s="297"/>
      <c r="BE318" s="297"/>
      <c r="BF318" s="297"/>
      <c r="BG318" s="297"/>
      <c r="BH318" s="297"/>
      <c r="BI318" s="117"/>
      <c r="BJ318" s="114"/>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c r="DH318" s="129"/>
      <c r="DI318" s="129"/>
      <c r="DJ318" s="129"/>
      <c r="DK318" s="129"/>
      <c r="DL318" s="129"/>
      <c r="DM318" s="129"/>
      <c r="DN318" s="129"/>
      <c r="DO318" s="129"/>
      <c r="DP318" s="129"/>
      <c r="DQ318" s="129"/>
      <c r="DR318" s="129"/>
      <c r="DS318" s="129"/>
      <c r="DT318" s="129"/>
      <c r="DU318" s="129"/>
      <c r="DV318" s="129"/>
      <c r="DW318" s="129"/>
      <c r="DX318" s="129"/>
      <c r="DY318" s="129"/>
      <c r="DZ318" s="129"/>
      <c r="EA318" s="129"/>
      <c r="EB318" s="129"/>
      <c r="EC318" s="129"/>
      <c r="ED318" s="129"/>
      <c r="EE318" s="129"/>
      <c r="EF318" s="129"/>
      <c r="EG318" s="129"/>
      <c r="EH318" s="129"/>
      <c r="EI318" s="129"/>
      <c r="EJ318" s="129"/>
      <c r="EK318" s="129"/>
      <c r="EL318" s="129"/>
      <c r="EM318" s="129"/>
      <c r="EN318" s="129"/>
      <c r="EO318" s="129"/>
      <c r="EP318" s="129"/>
      <c r="EQ318" s="129"/>
      <c r="ER318" s="129"/>
      <c r="ES318" s="129"/>
      <c r="ET318" s="129"/>
      <c r="EU318" s="129"/>
      <c r="EV318" s="129"/>
      <c r="EW318" s="129"/>
    </row>
    <row r="319" spans="1:153" ht="21.75" customHeight="1">
      <c r="A319" s="113"/>
      <c r="B319" s="294"/>
      <c r="C319" s="76"/>
      <c r="D319" s="74"/>
      <c r="E319" s="77"/>
      <c r="F319" s="78"/>
      <c r="G319" s="79"/>
      <c r="H319" s="75" t="s">
        <v>6436</v>
      </c>
      <c r="I319" s="76"/>
      <c r="J319" s="74"/>
      <c r="K319" s="241"/>
      <c r="L319" s="74"/>
      <c r="M319" s="76"/>
      <c r="N319" s="73"/>
      <c r="O319" s="504"/>
      <c r="P319" s="505"/>
      <c r="Q319" s="505"/>
      <c r="R319" s="505"/>
      <c r="S319" s="505"/>
      <c r="T319" s="505"/>
      <c r="U319" s="505"/>
      <c r="V319" s="505"/>
      <c r="W319" s="505"/>
      <c r="X319" s="505"/>
      <c r="Y319" s="505"/>
      <c r="Z319" s="505"/>
      <c r="AA319" s="505"/>
      <c r="AB319" s="505"/>
      <c r="AC319" s="505"/>
      <c r="AD319" s="505"/>
      <c r="AE319" s="506"/>
      <c r="AF319" s="15"/>
      <c r="AG319" s="118"/>
      <c r="AH319" s="312"/>
      <c r="AI319" s="313"/>
      <c r="AJ319" s="313"/>
      <c r="AK319" s="313"/>
      <c r="AL319" s="313"/>
      <c r="AM319" s="313"/>
      <c r="AN319" s="314"/>
      <c r="AO319" s="120"/>
      <c r="AP319" s="115" t="s">
        <v>0</v>
      </c>
      <c r="AQ319" s="119"/>
      <c r="AR319" s="312"/>
      <c r="AS319" s="313"/>
      <c r="AT319" s="313"/>
      <c r="AU319" s="313"/>
      <c r="AV319" s="313"/>
      <c r="AW319" s="313"/>
      <c r="AX319" s="314"/>
      <c r="AY319" s="120"/>
      <c r="AZ319" s="115" t="s">
        <v>1</v>
      </c>
      <c r="BA319" s="119"/>
      <c r="BB319" s="312"/>
      <c r="BC319" s="313"/>
      <c r="BD319" s="313"/>
      <c r="BE319" s="313"/>
      <c r="BF319" s="313"/>
      <c r="BG319" s="313"/>
      <c r="BH319" s="314"/>
      <c r="BI319" s="122"/>
      <c r="BJ319" s="115" t="s">
        <v>2</v>
      </c>
      <c r="BK319" s="129"/>
      <c r="BL319" s="130" t="str">
        <f>IF(BM319&lt;&gt;"","●","")</f>
        <v/>
      </c>
      <c r="BM319" s="132" t="str">
        <f>IF(AND(OR(C319="",E319="",F319="",G319="",O319=""),OR(AH319&gt;0,AR319&gt;0,BB319&gt;0)),"「Ｋコード・Ｊコード番号等」、「診療行為名称」に未記入の欄がありますが、「レセプト件数」、「算定日数」、「算定回数」のいずれかが1以上となっています。正しい手術名情報・レセプト件数・算定日数・算定回数をご記入ください。",IF(AND(AND(C319&lt;&gt;"",E319&lt;&gt;"",F319&lt;&gt;"",G319&lt;&gt;""),OR(AH319&gt;0,AR319&gt;0,BB319&gt;0),COUNTIF(K!$A$1:$A$2257,ASC(C319&amp;E319&amp;F319&amp;G319&amp;IF(I319*1=0,"","-"&amp;I319*1)&amp;IF(K319*1=0,"",K319*1)&amp;IF(M319="","",M319)))=0),"「Ｋコード・Ｊコード番号等」が診療報酬点数表あるいは鹿診療報酬点数表に存在しないコードとなっています。正しいＫコード・Ｊコード番号等をご記入ください。なお、加算・輸血料は報告対象外となります。",IF(OR(AND(OR(AH319=0,AH319=""),OR(AR319&gt;0,BB319&gt;0)),AND(OR(AH319&gt;0,BB319&gt;0),OR(AR319=0,AR319="")),AND(OR(AH319&gt;0,AR319&gt;0),OR(BB319=0,BB319=""))),"「レセプト件数」、「算定日数」、「算定回数」のいずれかが「0」か「空白」となっていますが、それ以外が1以上となっています。正しい手術名情報・レセプト件数・算定日数・算定回数をご記入ください。",IF(OR(AH319&gt;AR319,AH319&gt;BB319),"「算定日数」あるいは「算定回数」が「レセプト件数」よりも小さくなっています。算定レセプトにおける算定日数・算定回数をご記入ください。",IF(AR319&gt;BB319,"「算定回数」が「算定日数」よりも小さくなっています。算定日数における算定回数をご記入ください。","")))))</f>
        <v/>
      </c>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72"/>
      <c r="CW319" s="72"/>
      <c r="CX319" s="72"/>
      <c r="CY319" s="129"/>
      <c r="CZ319" s="129"/>
      <c r="DA319" s="129"/>
      <c r="DB319" s="129"/>
      <c r="DC319" s="129"/>
      <c r="DD319" s="129"/>
      <c r="DE319" s="129"/>
      <c r="DF319" s="129"/>
      <c r="DG319" s="129"/>
      <c r="DH319" s="129"/>
      <c r="DI319" s="129"/>
      <c r="DJ319" s="129"/>
      <c r="DK319" s="129"/>
      <c r="DL319" s="129"/>
      <c r="DM319" s="129"/>
      <c r="DN319" s="129"/>
      <c r="DO319" s="129"/>
      <c r="DP319" s="129"/>
      <c r="DQ319" s="129"/>
      <c r="DR319" s="129"/>
      <c r="DS319" s="129"/>
      <c r="DT319" s="129"/>
      <c r="DU319" s="129"/>
      <c r="DV319" s="129"/>
      <c r="DW319" s="129"/>
      <c r="DX319" s="129"/>
      <c r="DY319" s="129"/>
      <c r="DZ319" s="129"/>
      <c r="EA319" s="129"/>
      <c r="EB319" s="129"/>
      <c r="EC319" s="129"/>
      <c r="ED319" s="129"/>
      <c r="EE319" s="129"/>
      <c r="EF319" s="129"/>
      <c r="EG319" s="129"/>
      <c r="EH319" s="129"/>
      <c r="EI319" s="129"/>
      <c r="EJ319" s="129"/>
      <c r="EK319" s="129"/>
      <c r="EL319" s="129"/>
      <c r="EM319" s="129"/>
      <c r="EN319" s="129"/>
      <c r="EO319" s="129"/>
      <c r="EP319" s="129"/>
      <c r="EQ319" s="129"/>
      <c r="ER319" s="129"/>
      <c r="ES319" s="129"/>
      <c r="ET319" s="129"/>
      <c r="EU319" s="129"/>
      <c r="EV319" s="129"/>
      <c r="EW319" s="129"/>
    </row>
    <row r="320" spans="1:153" ht="3" customHeight="1" thickBot="1">
      <c r="A320" s="113"/>
      <c r="B320" s="16"/>
      <c r="C320" s="17"/>
      <c r="D320" s="17"/>
      <c r="E320" s="17"/>
      <c r="F320" s="18"/>
      <c r="G320" s="17"/>
      <c r="H320" s="298"/>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9"/>
      <c r="AG320" s="299"/>
      <c r="AH320" s="298"/>
      <c r="AI320" s="298"/>
      <c r="AJ320" s="298"/>
      <c r="AK320" s="298"/>
      <c r="AL320" s="298"/>
      <c r="AM320" s="298"/>
      <c r="AN320" s="298"/>
      <c r="AO320" s="121"/>
      <c r="AP320" s="116"/>
      <c r="AQ320" s="299"/>
      <c r="AR320" s="298"/>
      <c r="AS320" s="298"/>
      <c r="AT320" s="298"/>
      <c r="AU320" s="298"/>
      <c r="AV320" s="298"/>
      <c r="AW320" s="298"/>
      <c r="AX320" s="298"/>
      <c r="AY320" s="121"/>
      <c r="AZ320" s="116"/>
      <c r="BA320" s="298"/>
      <c r="BB320" s="298"/>
      <c r="BC320" s="298"/>
      <c r="BD320" s="298"/>
      <c r="BE320" s="298"/>
      <c r="BF320" s="298"/>
      <c r="BG320" s="298"/>
      <c r="BH320" s="298"/>
      <c r="BI320" s="121"/>
      <c r="BJ320" s="116"/>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c r="DH320" s="129"/>
      <c r="DI320" s="129"/>
      <c r="DJ320" s="129"/>
      <c r="DK320" s="129"/>
      <c r="DL320" s="129"/>
      <c r="DM320" s="129"/>
      <c r="DN320" s="129"/>
      <c r="DO320" s="129"/>
      <c r="DP320" s="129"/>
      <c r="DQ320" s="129"/>
      <c r="DR320" s="129"/>
      <c r="DS320" s="129"/>
      <c r="DT320" s="129"/>
      <c r="DU320" s="129"/>
      <c r="DV320" s="129"/>
      <c r="DW320" s="129"/>
      <c r="DX320" s="129"/>
      <c r="DY320" s="129"/>
      <c r="DZ320" s="129"/>
      <c r="EA320" s="129"/>
      <c r="EB320" s="129"/>
      <c r="EC320" s="129"/>
      <c r="ED320" s="129"/>
      <c r="EE320" s="129"/>
      <c r="EF320" s="129"/>
      <c r="EG320" s="129"/>
      <c r="EH320" s="129"/>
      <c r="EI320" s="129"/>
      <c r="EJ320" s="129"/>
      <c r="EK320" s="129"/>
      <c r="EL320" s="129"/>
      <c r="EM320" s="129"/>
      <c r="EN320" s="129"/>
      <c r="EO320" s="129"/>
      <c r="EP320" s="129"/>
      <c r="EQ320" s="129"/>
      <c r="ER320" s="129"/>
      <c r="ES320" s="129"/>
      <c r="ET320" s="129"/>
      <c r="EU320" s="129"/>
      <c r="EV320" s="129"/>
      <c r="EW320" s="129"/>
    </row>
    <row r="321" spans="1:153" ht="9.75" customHeight="1">
      <c r="A321" s="113"/>
      <c r="B321" s="24"/>
      <c r="C321" s="14" t="s">
        <v>6435</v>
      </c>
      <c r="D321" s="25"/>
      <c r="E321" s="25"/>
      <c r="F321" s="14" t="s">
        <v>143</v>
      </c>
      <c r="G321" s="14"/>
      <c r="H321" s="14"/>
      <c r="I321" s="14" t="s">
        <v>144</v>
      </c>
      <c r="J321" s="14"/>
      <c r="K321" s="14" t="s">
        <v>145</v>
      </c>
      <c r="L321" s="14"/>
      <c r="M321" s="14" t="s">
        <v>197</v>
      </c>
      <c r="N321" s="14"/>
      <c r="O321" s="25"/>
      <c r="P321" s="14" t="s">
        <v>146</v>
      </c>
      <c r="Q321" s="14"/>
      <c r="R321" s="14"/>
      <c r="S321" s="14"/>
      <c r="T321" s="14"/>
      <c r="U321" s="14"/>
      <c r="V321" s="14"/>
      <c r="W321" s="14"/>
      <c r="X321" s="14"/>
      <c r="Y321" s="14"/>
      <c r="Z321" s="14"/>
      <c r="AA321" s="14"/>
      <c r="AB321" s="14"/>
      <c r="AC321" s="14"/>
      <c r="AD321" s="25"/>
      <c r="AE321" s="25"/>
      <c r="AF321" s="26"/>
      <c r="AG321" s="296"/>
      <c r="AH321" s="297"/>
      <c r="AI321" s="297"/>
      <c r="AJ321" s="297"/>
      <c r="AK321" s="297"/>
      <c r="AL321" s="297"/>
      <c r="AM321" s="297"/>
      <c r="AN321" s="297"/>
      <c r="AO321" s="117"/>
      <c r="AP321" s="114"/>
      <c r="AQ321" s="296"/>
      <c r="AR321" s="297"/>
      <c r="AS321" s="297"/>
      <c r="AT321" s="297"/>
      <c r="AU321" s="297"/>
      <c r="AV321" s="297"/>
      <c r="AW321" s="297"/>
      <c r="AX321" s="297"/>
      <c r="AY321" s="117"/>
      <c r="AZ321" s="114"/>
      <c r="BA321" s="297"/>
      <c r="BB321" s="297"/>
      <c r="BC321" s="297"/>
      <c r="BD321" s="297"/>
      <c r="BE321" s="297"/>
      <c r="BF321" s="297"/>
      <c r="BG321" s="297"/>
      <c r="BH321" s="297"/>
      <c r="BI321" s="117"/>
      <c r="BJ321" s="114"/>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c r="DH321" s="129"/>
      <c r="DI321" s="129"/>
      <c r="DJ321" s="129"/>
      <c r="DK321" s="129"/>
      <c r="DL321" s="129"/>
      <c r="DM321" s="129"/>
      <c r="DN321" s="129"/>
      <c r="DO321" s="129"/>
      <c r="DP321" s="129"/>
      <c r="DQ321" s="129"/>
      <c r="DR321" s="129"/>
      <c r="DS321" s="129"/>
      <c r="DT321" s="129"/>
      <c r="DU321" s="129"/>
      <c r="DV321" s="129"/>
      <c r="DW321" s="129"/>
      <c r="DX321" s="129"/>
      <c r="DY321" s="129"/>
      <c r="DZ321" s="129"/>
      <c r="EA321" s="129"/>
      <c r="EB321" s="129"/>
      <c r="EC321" s="129"/>
      <c r="ED321" s="129"/>
      <c r="EE321" s="129"/>
      <c r="EF321" s="129"/>
      <c r="EG321" s="129"/>
      <c r="EH321" s="129"/>
      <c r="EI321" s="129"/>
      <c r="EJ321" s="129"/>
      <c r="EK321" s="129"/>
      <c r="EL321" s="129"/>
      <c r="EM321" s="129"/>
      <c r="EN321" s="129"/>
      <c r="EO321" s="129"/>
      <c r="EP321" s="129"/>
      <c r="EQ321" s="129"/>
      <c r="ER321" s="129"/>
      <c r="ES321" s="129"/>
      <c r="ET321" s="129"/>
      <c r="EU321" s="129"/>
      <c r="EV321" s="129"/>
      <c r="EW321" s="129"/>
    </row>
    <row r="322" spans="1:153" ht="21.75" customHeight="1">
      <c r="A322" s="113"/>
      <c r="B322" s="294"/>
      <c r="C322" s="76"/>
      <c r="D322" s="74"/>
      <c r="E322" s="77"/>
      <c r="F322" s="78"/>
      <c r="G322" s="79"/>
      <c r="H322" s="75" t="s">
        <v>6436</v>
      </c>
      <c r="I322" s="76"/>
      <c r="J322" s="74"/>
      <c r="K322" s="241"/>
      <c r="L322" s="74"/>
      <c r="M322" s="76"/>
      <c r="N322" s="73"/>
      <c r="O322" s="504"/>
      <c r="P322" s="505"/>
      <c r="Q322" s="505"/>
      <c r="R322" s="505"/>
      <c r="S322" s="505"/>
      <c r="T322" s="505"/>
      <c r="U322" s="505"/>
      <c r="V322" s="505"/>
      <c r="W322" s="505"/>
      <c r="X322" s="505"/>
      <c r="Y322" s="505"/>
      <c r="Z322" s="505"/>
      <c r="AA322" s="505"/>
      <c r="AB322" s="505"/>
      <c r="AC322" s="505"/>
      <c r="AD322" s="505"/>
      <c r="AE322" s="506"/>
      <c r="AF322" s="15"/>
      <c r="AG322" s="118"/>
      <c r="AH322" s="312"/>
      <c r="AI322" s="313"/>
      <c r="AJ322" s="313"/>
      <c r="AK322" s="313"/>
      <c r="AL322" s="313"/>
      <c r="AM322" s="313"/>
      <c r="AN322" s="314"/>
      <c r="AO322" s="120"/>
      <c r="AP322" s="115" t="s">
        <v>0</v>
      </c>
      <c r="AQ322" s="119"/>
      <c r="AR322" s="312"/>
      <c r="AS322" s="313"/>
      <c r="AT322" s="313"/>
      <c r="AU322" s="313"/>
      <c r="AV322" s="313"/>
      <c r="AW322" s="313"/>
      <c r="AX322" s="314"/>
      <c r="AY322" s="120"/>
      <c r="AZ322" s="115" t="s">
        <v>1</v>
      </c>
      <c r="BA322" s="119"/>
      <c r="BB322" s="312"/>
      <c r="BC322" s="313"/>
      <c r="BD322" s="313"/>
      <c r="BE322" s="313"/>
      <c r="BF322" s="313"/>
      <c r="BG322" s="313"/>
      <c r="BH322" s="314"/>
      <c r="BI322" s="122"/>
      <c r="BJ322" s="115" t="s">
        <v>2</v>
      </c>
      <c r="BK322" s="129"/>
      <c r="BL322" s="130" t="str">
        <f>IF(BM322&lt;&gt;"","●","")</f>
        <v/>
      </c>
      <c r="BM322" s="132" t="str">
        <f>IF(AND(OR(C322="",E322="",F322="",G322="",O322=""),OR(AH322&gt;0,AR322&gt;0,BB322&gt;0)),"「Ｋコード・Ｊコード番号等」、「診療行為名称」に未記入の欄がありますが、「レセプト件数」、「算定日数」、「算定回数」のいずれかが1以上となっています。正しい手術名情報・レセプト件数・算定日数・算定回数をご記入ください。",IF(AND(AND(C322&lt;&gt;"",E322&lt;&gt;"",F322&lt;&gt;"",G322&lt;&gt;""),OR(AH322&gt;0,AR322&gt;0,BB322&gt;0),COUNTIF(K!$A$1:$A$2257,ASC(C322&amp;E322&amp;F322&amp;G322&amp;IF(I322*1=0,"","-"&amp;I322*1)&amp;IF(K322*1=0,"",K322*1)&amp;IF(M322="","",M322)))=0),"「Ｋコード・Ｊコード番号等」が診療報酬点数表あるいは鹿診療報酬点数表に存在しないコードとなっています。正しいＫコード・Ｊコード番号等をご記入ください。なお、加算・輸血料は報告対象外となります。",IF(OR(AND(OR(AH322=0,AH322=""),OR(AR322&gt;0,BB322&gt;0)),AND(OR(AH322&gt;0,BB322&gt;0),OR(AR322=0,AR322="")),AND(OR(AH322&gt;0,AR322&gt;0),OR(BB322=0,BB322=""))),"「レセプト件数」、「算定日数」、「算定回数」のいずれかが「0」か「空白」となっていますが、それ以外が1以上となっています。正しい手術名情報・レセプト件数・算定日数・算定回数をご記入ください。",IF(OR(AH322&gt;AR322,AH322&gt;BB322),"「算定日数」あるいは「算定回数」が「レセプト件数」よりも小さくなっています。算定レセプトにおける算定日数・算定回数をご記入ください。",IF(AR322&gt;BB322,"「算定回数」が「算定日数」よりも小さくなっています。算定日数における算定回数をご記入ください。","")))))</f>
        <v/>
      </c>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72"/>
      <c r="CW322" s="72"/>
      <c r="CX322" s="72"/>
      <c r="CY322" s="129"/>
      <c r="CZ322" s="129"/>
      <c r="DA322" s="129"/>
      <c r="DB322" s="129"/>
      <c r="DC322" s="129"/>
      <c r="DD322" s="129"/>
      <c r="DE322" s="129"/>
      <c r="DF322" s="129"/>
      <c r="DG322" s="129"/>
      <c r="DH322" s="129"/>
      <c r="DI322" s="129"/>
      <c r="DJ322" s="129"/>
      <c r="DK322" s="129"/>
      <c r="DL322" s="129"/>
      <c r="DM322" s="129"/>
      <c r="DN322" s="129"/>
      <c r="DO322" s="129"/>
      <c r="DP322" s="129"/>
      <c r="DQ322" s="129"/>
      <c r="DR322" s="129"/>
      <c r="DS322" s="129"/>
      <c r="DT322" s="129"/>
      <c r="DU322" s="129"/>
      <c r="DV322" s="129"/>
      <c r="DW322" s="129"/>
      <c r="DX322" s="129"/>
      <c r="DY322" s="129"/>
      <c r="DZ322" s="129"/>
      <c r="EA322" s="129"/>
      <c r="EB322" s="129"/>
      <c r="EC322" s="129"/>
      <c r="ED322" s="129"/>
      <c r="EE322" s="129"/>
      <c r="EF322" s="129"/>
      <c r="EG322" s="129"/>
      <c r="EH322" s="129"/>
      <c r="EI322" s="129"/>
      <c r="EJ322" s="129"/>
      <c r="EK322" s="129"/>
      <c r="EL322" s="129"/>
      <c r="EM322" s="129"/>
      <c r="EN322" s="129"/>
      <c r="EO322" s="129"/>
      <c r="EP322" s="129"/>
      <c r="EQ322" s="129"/>
      <c r="ER322" s="129"/>
      <c r="ES322" s="129"/>
      <c r="ET322" s="129"/>
      <c r="EU322" s="129"/>
      <c r="EV322" s="129"/>
      <c r="EW322" s="129"/>
    </row>
    <row r="323" spans="1:153" ht="3" customHeight="1" thickBot="1">
      <c r="A323" s="113"/>
      <c r="B323" s="16"/>
      <c r="C323" s="17"/>
      <c r="D323" s="17"/>
      <c r="E323" s="17"/>
      <c r="F323" s="18"/>
      <c r="G323" s="17"/>
      <c r="H323" s="298"/>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9"/>
      <c r="AG323" s="299"/>
      <c r="AH323" s="298"/>
      <c r="AI323" s="298"/>
      <c r="AJ323" s="298"/>
      <c r="AK323" s="298"/>
      <c r="AL323" s="298"/>
      <c r="AM323" s="298"/>
      <c r="AN323" s="298"/>
      <c r="AO323" s="121"/>
      <c r="AP323" s="116"/>
      <c r="AQ323" s="299"/>
      <c r="AR323" s="298"/>
      <c r="AS323" s="298"/>
      <c r="AT323" s="298"/>
      <c r="AU323" s="298"/>
      <c r="AV323" s="298"/>
      <c r="AW323" s="298"/>
      <c r="AX323" s="298"/>
      <c r="AY323" s="121"/>
      <c r="AZ323" s="116"/>
      <c r="BA323" s="298"/>
      <c r="BB323" s="298"/>
      <c r="BC323" s="298"/>
      <c r="BD323" s="298"/>
      <c r="BE323" s="298"/>
      <c r="BF323" s="298"/>
      <c r="BG323" s="298"/>
      <c r="BH323" s="298"/>
      <c r="BI323" s="121"/>
      <c r="BJ323" s="116"/>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c r="DH323" s="129"/>
      <c r="DI323" s="129"/>
      <c r="DJ323" s="129"/>
      <c r="DK323" s="129"/>
      <c r="DL323" s="129"/>
      <c r="DM323" s="129"/>
      <c r="DN323" s="129"/>
      <c r="DO323" s="129"/>
      <c r="DP323" s="129"/>
      <c r="DQ323" s="129"/>
      <c r="DR323" s="129"/>
      <c r="DS323" s="129"/>
      <c r="DT323" s="129"/>
      <c r="DU323" s="129"/>
      <c r="DV323" s="129"/>
      <c r="DW323" s="129"/>
      <c r="DX323" s="129"/>
      <c r="DY323" s="129"/>
      <c r="DZ323" s="129"/>
      <c r="EA323" s="129"/>
      <c r="EB323" s="129"/>
      <c r="EC323" s="129"/>
      <c r="ED323" s="129"/>
      <c r="EE323" s="129"/>
      <c r="EF323" s="129"/>
      <c r="EG323" s="129"/>
      <c r="EH323" s="129"/>
      <c r="EI323" s="129"/>
      <c r="EJ323" s="129"/>
      <c r="EK323" s="129"/>
      <c r="EL323" s="129"/>
      <c r="EM323" s="129"/>
      <c r="EN323" s="129"/>
      <c r="EO323" s="129"/>
      <c r="EP323" s="129"/>
      <c r="EQ323" s="129"/>
      <c r="ER323" s="129"/>
      <c r="ES323" s="129"/>
      <c r="ET323" s="129"/>
      <c r="EU323" s="129"/>
      <c r="EV323" s="129"/>
      <c r="EW323" s="129"/>
    </row>
    <row r="324" spans="1:153" ht="9.75" customHeight="1">
      <c r="A324" s="113"/>
      <c r="B324" s="24"/>
      <c r="C324" s="14" t="s">
        <v>6435</v>
      </c>
      <c r="D324" s="25"/>
      <c r="E324" s="25"/>
      <c r="F324" s="14" t="s">
        <v>143</v>
      </c>
      <c r="G324" s="14"/>
      <c r="H324" s="14"/>
      <c r="I324" s="14" t="s">
        <v>144</v>
      </c>
      <c r="J324" s="14"/>
      <c r="K324" s="14" t="s">
        <v>145</v>
      </c>
      <c r="L324" s="14"/>
      <c r="M324" s="14" t="s">
        <v>197</v>
      </c>
      <c r="N324" s="14"/>
      <c r="O324" s="25"/>
      <c r="P324" s="14" t="s">
        <v>146</v>
      </c>
      <c r="Q324" s="14"/>
      <c r="R324" s="14"/>
      <c r="S324" s="14"/>
      <c r="T324" s="14"/>
      <c r="U324" s="14"/>
      <c r="V324" s="14"/>
      <c r="W324" s="14"/>
      <c r="X324" s="14"/>
      <c r="Y324" s="14"/>
      <c r="Z324" s="14"/>
      <c r="AA324" s="14"/>
      <c r="AB324" s="14"/>
      <c r="AC324" s="14"/>
      <c r="AD324" s="25"/>
      <c r="AE324" s="25"/>
      <c r="AF324" s="26"/>
      <c r="AG324" s="296"/>
      <c r="AH324" s="297"/>
      <c r="AI324" s="297"/>
      <c r="AJ324" s="297"/>
      <c r="AK324" s="297"/>
      <c r="AL324" s="297"/>
      <c r="AM324" s="297"/>
      <c r="AN324" s="297"/>
      <c r="AO324" s="117"/>
      <c r="AP324" s="114"/>
      <c r="AQ324" s="296"/>
      <c r="AR324" s="297"/>
      <c r="AS324" s="297"/>
      <c r="AT324" s="297"/>
      <c r="AU324" s="297"/>
      <c r="AV324" s="297"/>
      <c r="AW324" s="297"/>
      <c r="AX324" s="297"/>
      <c r="AY324" s="117"/>
      <c r="AZ324" s="114"/>
      <c r="BA324" s="297"/>
      <c r="BB324" s="297"/>
      <c r="BC324" s="297"/>
      <c r="BD324" s="297"/>
      <c r="BE324" s="297"/>
      <c r="BF324" s="297"/>
      <c r="BG324" s="297"/>
      <c r="BH324" s="297"/>
      <c r="BI324" s="117"/>
      <c r="BJ324" s="114"/>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c r="DH324" s="129"/>
      <c r="DI324" s="129"/>
      <c r="DJ324" s="129"/>
      <c r="DK324" s="129"/>
      <c r="DL324" s="129"/>
      <c r="DM324" s="129"/>
      <c r="DN324" s="129"/>
      <c r="DO324" s="129"/>
      <c r="DP324" s="129"/>
      <c r="DQ324" s="129"/>
      <c r="DR324" s="129"/>
      <c r="DS324" s="129"/>
      <c r="DT324" s="129"/>
      <c r="DU324" s="129"/>
      <c r="DV324" s="129"/>
      <c r="DW324" s="129"/>
      <c r="DX324" s="129"/>
      <c r="DY324" s="129"/>
      <c r="DZ324" s="129"/>
      <c r="EA324" s="129"/>
      <c r="EB324" s="129"/>
      <c r="EC324" s="129"/>
      <c r="ED324" s="129"/>
      <c r="EE324" s="129"/>
      <c r="EF324" s="129"/>
      <c r="EG324" s="129"/>
      <c r="EH324" s="129"/>
      <c r="EI324" s="129"/>
      <c r="EJ324" s="129"/>
      <c r="EK324" s="129"/>
      <c r="EL324" s="129"/>
      <c r="EM324" s="129"/>
      <c r="EN324" s="129"/>
      <c r="EO324" s="129"/>
      <c r="EP324" s="129"/>
      <c r="EQ324" s="129"/>
      <c r="ER324" s="129"/>
      <c r="ES324" s="129"/>
      <c r="ET324" s="129"/>
      <c r="EU324" s="129"/>
      <c r="EV324" s="129"/>
      <c r="EW324" s="129"/>
    </row>
    <row r="325" spans="1:153" ht="21.75" customHeight="1">
      <c r="A325" s="113"/>
      <c r="B325" s="294"/>
      <c r="C325" s="76"/>
      <c r="D325" s="74"/>
      <c r="E325" s="77"/>
      <c r="F325" s="78"/>
      <c r="G325" s="79"/>
      <c r="H325" s="75" t="s">
        <v>6436</v>
      </c>
      <c r="I325" s="76"/>
      <c r="J325" s="74"/>
      <c r="K325" s="241"/>
      <c r="L325" s="74"/>
      <c r="M325" s="76"/>
      <c r="N325" s="73"/>
      <c r="O325" s="504"/>
      <c r="P325" s="505"/>
      <c r="Q325" s="505"/>
      <c r="R325" s="505"/>
      <c r="S325" s="505"/>
      <c r="T325" s="505"/>
      <c r="U325" s="505"/>
      <c r="V325" s="505"/>
      <c r="W325" s="505"/>
      <c r="X325" s="505"/>
      <c r="Y325" s="505"/>
      <c r="Z325" s="505"/>
      <c r="AA325" s="505"/>
      <c r="AB325" s="505"/>
      <c r="AC325" s="505"/>
      <c r="AD325" s="505"/>
      <c r="AE325" s="506"/>
      <c r="AF325" s="15"/>
      <c r="AG325" s="118"/>
      <c r="AH325" s="312"/>
      <c r="AI325" s="313"/>
      <c r="AJ325" s="313"/>
      <c r="AK325" s="313"/>
      <c r="AL325" s="313"/>
      <c r="AM325" s="313"/>
      <c r="AN325" s="314"/>
      <c r="AO325" s="120"/>
      <c r="AP325" s="115" t="s">
        <v>0</v>
      </c>
      <c r="AQ325" s="119"/>
      <c r="AR325" s="312"/>
      <c r="AS325" s="313"/>
      <c r="AT325" s="313"/>
      <c r="AU325" s="313"/>
      <c r="AV325" s="313"/>
      <c r="AW325" s="313"/>
      <c r="AX325" s="314"/>
      <c r="AY325" s="120"/>
      <c r="AZ325" s="115" t="s">
        <v>1</v>
      </c>
      <c r="BA325" s="119"/>
      <c r="BB325" s="312"/>
      <c r="BC325" s="313"/>
      <c r="BD325" s="313"/>
      <c r="BE325" s="313"/>
      <c r="BF325" s="313"/>
      <c r="BG325" s="313"/>
      <c r="BH325" s="314"/>
      <c r="BI325" s="122"/>
      <c r="BJ325" s="115" t="s">
        <v>2</v>
      </c>
      <c r="BK325" s="129"/>
      <c r="BL325" s="130" t="str">
        <f>IF(BM325&lt;&gt;"","●","")</f>
        <v/>
      </c>
      <c r="BM325" s="132" t="str">
        <f>IF(AND(OR(C325="",E325="",F325="",G325="",O325=""),OR(AH325&gt;0,AR325&gt;0,BB325&gt;0)),"「Ｋコード・Ｊコード番号等」、「診療行為名称」に未記入の欄がありますが、「レセプト件数」、「算定日数」、「算定回数」のいずれかが1以上となっています。正しい手術名情報・レセプト件数・算定日数・算定回数をご記入ください。",IF(AND(AND(C325&lt;&gt;"",E325&lt;&gt;"",F325&lt;&gt;"",G325&lt;&gt;""),OR(AH325&gt;0,AR325&gt;0,BB325&gt;0),COUNTIF(K!$A$1:$A$2257,ASC(C325&amp;E325&amp;F325&amp;G325&amp;IF(I325*1=0,"","-"&amp;I325*1)&amp;IF(K325*1=0,"",K325*1)&amp;IF(M325="","",M325)))=0),"「Ｋコード・Ｊコード番号等」が診療報酬点数表あるいは鹿診療報酬点数表に存在しないコードとなっています。正しいＫコード・Ｊコード番号等をご記入ください。なお、加算・輸血料は報告対象外となります。",IF(OR(AND(OR(AH325=0,AH325=""),OR(AR325&gt;0,BB325&gt;0)),AND(OR(AH325&gt;0,BB325&gt;0),OR(AR325=0,AR325="")),AND(OR(AH325&gt;0,AR325&gt;0),OR(BB325=0,BB325=""))),"「レセプト件数」、「算定日数」、「算定回数」のいずれかが「0」か「空白」となっていますが、それ以外が1以上となっています。正しい手術名情報・レセプト件数・算定日数・算定回数をご記入ください。",IF(OR(AH325&gt;AR325,AH325&gt;BB325),"「算定日数」あるいは「算定回数」が「レセプト件数」よりも小さくなっています。算定レセプトにおける算定日数・算定回数をご記入ください。",IF(AR325&gt;BB325,"「算定回数」が「算定日数」よりも小さくなっています。算定日数における算定回数をご記入ください。","")))))</f>
        <v/>
      </c>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72"/>
      <c r="CW325" s="72"/>
      <c r="CX325" s="72"/>
      <c r="CY325" s="129"/>
      <c r="CZ325" s="129"/>
      <c r="DA325" s="129"/>
      <c r="DB325" s="129"/>
      <c r="DC325" s="129"/>
      <c r="DD325" s="129"/>
      <c r="DE325" s="129"/>
      <c r="DF325" s="129"/>
      <c r="DG325" s="129"/>
      <c r="DH325" s="129"/>
      <c r="DI325" s="129"/>
      <c r="DJ325" s="129"/>
      <c r="DK325" s="129"/>
      <c r="DL325" s="129"/>
      <c r="DM325" s="129"/>
      <c r="DN325" s="129"/>
      <c r="DO325" s="129"/>
      <c r="DP325" s="129"/>
      <c r="DQ325" s="129"/>
      <c r="DR325" s="129"/>
      <c r="DS325" s="129"/>
      <c r="DT325" s="129"/>
      <c r="DU325" s="129"/>
      <c r="DV325" s="129"/>
      <c r="DW325" s="129"/>
      <c r="DX325" s="129"/>
      <c r="DY325" s="129"/>
      <c r="DZ325" s="129"/>
      <c r="EA325" s="129"/>
      <c r="EB325" s="129"/>
      <c r="EC325" s="129"/>
      <c r="ED325" s="129"/>
      <c r="EE325" s="129"/>
      <c r="EF325" s="129"/>
      <c r="EG325" s="129"/>
      <c r="EH325" s="129"/>
      <c r="EI325" s="129"/>
      <c r="EJ325" s="129"/>
      <c r="EK325" s="129"/>
      <c r="EL325" s="129"/>
      <c r="EM325" s="129"/>
      <c r="EN325" s="129"/>
      <c r="EO325" s="129"/>
      <c r="EP325" s="129"/>
      <c r="EQ325" s="129"/>
      <c r="ER325" s="129"/>
      <c r="ES325" s="129"/>
      <c r="ET325" s="129"/>
      <c r="EU325" s="129"/>
      <c r="EV325" s="129"/>
      <c r="EW325" s="129"/>
    </row>
    <row r="326" spans="1:153" ht="3" customHeight="1" thickBot="1">
      <c r="A326" s="113"/>
      <c r="B326" s="16"/>
      <c r="C326" s="17"/>
      <c r="D326" s="17"/>
      <c r="E326" s="17"/>
      <c r="F326" s="18"/>
      <c r="G326" s="17"/>
      <c r="H326" s="298"/>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9"/>
      <c r="AG326" s="299"/>
      <c r="AH326" s="298"/>
      <c r="AI326" s="298"/>
      <c r="AJ326" s="298"/>
      <c r="AK326" s="298"/>
      <c r="AL326" s="298"/>
      <c r="AM326" s="298"/>
      <c r="AN326" s="298"/>
      <c r="AO326" s="121"/>
      <c r="AP326" s="116"/>
      <c r="AQ326" s="299"/>
      <c r="AR326" s="298"/>
      <c r="AS326" s="298"/>
      <c r="AT326" s="298"/>
      <c r="AU326" s="298"/>
      <c r="AV326" s="298"/>
      <c r="AW326" s="298"/>
      <c r="AX326" s="298"/>
      <c r="AY326" s="121"/>
      <c r="AZ326" s="116"/>
      <c r="BA326" s="298"/>
      <c r="BB326" s="298"/>
      <c r="BC326" s="298"/>
      <c r="BD326" s="298"/>
      <c r="BE326" s="298"/>
      <c r="BF326" s="298"/>
      <c r="BG326" s="298"/>
      <c r="BH326" s="298"/>
      <c r="BI326" s="121"/>
      <c r="BJ326" s="116"/>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row>
    <row r="327" spans="1:153" ht="9.75" customHeight="1">
      <c r="A327" s="113"/>
      <c r="B327" s="24"/>
      <c r="C327" s="14" t="s">
        <v>6435</v>
      </c>
      <c r="D327" s="25"/>
      <c r="E327" s="25"/>
      <c r="F327" s="14" t="s">
        <v>143</v>
      </c>
      <c r="G327" s="14"/>
      <c r="H327" s="14"/>
      <c r="I327" s="14" t="s">
        <v>144</v>
      </c>
      <c r="J327" s="14"/>
      <c r="K327" s="14" t="s">
        <v>145</v>
      </c>
      <c r="L327" s="14"/>
      <c r="M327" s="14" t="s">
        <v>197</v>
      </c>
      <c r="N327" s="14"/>
      <c r="O327" s="25"/>
      <c r="P327" s="14" t="s">
        <v>146</v>
      </c>
      <c r="Q327" s="14"/>
      <c r="R327" s="14"/>
      <c r="S327" s="14"/>
      <c r="T327" s="14"/>
      <c r="U327" s="14"/>
      <c r="V327" s="14"/>
      <c r="W327" s="14"/>
      <c r="X327" s="14"/>
      <c r="Y327" s="14"/>
      <c r="Z327" s="14"/>
      <c r="AA327" s="14"/>
      <c r="AB327" s="14"/>
      <c r="AC327" s="14"/>
      <c r="AD327" s="25"/>
      <c r="AE327" s="25"/>
      <c r="AF327" s="26"/>
      <c r="AG327" s="296"/>
      <c r="AH327" s="297"/>
      <c r="AI327" s="297"/>
      <c r="AJ327" s="297"/>
      <c r="AK327" s="297"/>
      <c r="AL327" s="297"/>
      <c r="AM327" s="297"/>
      <c r="AN327" s="297"/>
      <c r="AO327" s="117"/>
      <c r="AP327" s="114"/>
      <c r="AQ327" s="296"/>
      <c r="AR327" s="297"/>
      <c r="AS327" s="297"/>
      <c r="AT327" s="297"/>
      <c r="AU327" s="297"/>
      <c r="AV327" s="297"/>
      <c r="AW327" s="297"/>
      <c r="AX327" s="297"/>
      <c r="AY327" s="117"/>
      <c r="AZ327" s="114"/>
      <c r="BA327" s="297"/>
      <c r="BB327" s="297"/>
      <c r="BC327" s="297"/>
      <c r="BD327" s="297"/>
      <c r="BE327" s="297"/>
      <c r="BF327" s="297"/>
      <c r="BG327" s="297"/>
      <c r="BH327" s="297"/>
      <c r="BI327" s="117"/>
      <c r="BJ327" s="114"/>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c r="DH327" s="129"/>
      <c r="DI327" s="129"/>
      <c r="DJ327" s="129"/>
      <c r="DK327" s="129"/>
      <c r="DL327" s="129"/>
      <c r="DM327" s="129"/>
      <c r="DN327" s="129"/>
      <c r="DO327" s="129"/>
      <c r="DP327" s="129"/>
      <c r="DQ327" s="129"/>
      <c r="DR327" s="129"/>
      <c r="DS327" s="129"/>
      <c r="DT327" s="129"/>
      <c r="DU327" s="129"/>
      <c r="DV327" s="129"/>
      <c r="DW327" s="129"/>
      <c r="DX327" s="129"/>
      <c r="DY327" s="129"/>
      <c r="DZ327" s="129"/>
      <c r="EA327" s="129"/>
      <c r="EB327" s="129"/>
      <c r="EC327" s="129"/>
      <c r="ED327" s="129"/>
      <c r="EE327" s="129"/>
      <c r="EF327" s="129"/>
      <c r="EG327" s="129"/>
      <c r="EH327" s="129"/>
      <c r="EI327" s="129"/>
      <c r="EJ327" s="129"/>
      <c r="EK327" s="129"/>
      <c r="EL327" s="129"/>
      <c r="EM327" s="129"/>
      <c r="EN327" s="129"/>
      <c r="EO327" s="129"/>
      <c r="EP327" s="129"/>
      <c r="EQ327" s="129"/>
      <c r="ER327" s="129"/>
      <c r="ES327" s="129"/>
      <c r="ET327" s="129"/>
      <c r="EU327" s="129"/>
      <c r="EV327" s="129"/>
      <c r="EW327" s="129"/>
    </row>
    <row r="328" spans="1:153" ht="21.75" customHeight="1">
      <c r="A328" s="113"/>
      <c r="B328" s="294"/>
      <c r="C328" s="76"/>
      <c r="D328" s="74"/>
      <c r="E328" s="77"/>
      <c r="F328" s="78"/>
      <c r="G328" s="79"/>
      <c r="H328" s="75" t="s">
        <v>6436</v>
      </c>
      <c r="I328" s="76"/>
      <c r="J328" s="74"/>
      <c r="K328" s="241"/>
      <c r="L328" s="74"/>
      <c r="M328" s="76"/>
      <c r="N328" s="73"/>
      <c r="O328" s="504"/>
      <c r="P328" s="505"/>
      <c r="Q328" s="505"/>
      <c r="R328" s="505"/>
      <c r="S328" s="505"/>
      <c r="T328" s="505"/>
      <c r="U328" s="505"/>
      <c r="V328" s="505"/>
      <c r="W328" s="505"/>
      <c r="X328" s="505"/>
      <c r="Y328" s="505"/>
      <c r="Z328" s="505"/>
      <c r="AA328" s="505"/>
      <c r="AB328" s="505"/>
      <c r="AC328" s="505"/>
      <c r="AD328" s="505"/>
      <c r="AE328" s="506"/>
      <c r="AF328" s="15"/>
      <c r="AG328" s="118"/>
      <c r="AH328" s="312"/>
      <c r="AI328" s="313"/>
      <c r="AJ328" s="313"/>
      <c r="AK328" s="313"/>
      <c r="AL328" s="313"/>
      <c r="AM328" s="313"/>
      <c r="AN328" s="314"/>
      <c r="AO328" s="120"/>
      <c r="AP328" s="115" t="s">
        <v>0</v>
      </c>
      <c r="AQ328" s="119"/>
      <c r="AR328" s="312"/>
      <c r="AS328" s="313"/>
      <c r="AT328" s="313"/>
      <c r="AU328" s="313"/>
      <c r="AV328" s="313"/>
      <c r="AW328" s="313"/>
      <c r="AX328" s="314"/>
      <c r="AY328" s="120"/>
      <c r="AZ328" s="115" t="s">
        <v>1</v>
      </c>
      <c r="BA328" s="119"/>
      <c r="BB328" s="312"/>
      <c r="BC328" s="313"/>
      <c r="BD328" s="313"/>
      <c r="BE328" s="313"/>
      <c r="BF328" s="313"/>
      <c r="BG328" s="313"/>
      <c r="BH328" s="314"/>
      <c r="BI328" s="122"/>
      <c r="BJ328" s="115" t="s">
        <v>2</v>
      </c>
      <c r="BK328" s="129"/>
      <c r="BL328" s="130" t="str">
        <f>IF(BM328&lt;&gt;"","●","")</f>
        <v/>
      </c>
      <c r="BM328" s="132" t="str">
        <f>IF(AND(OR(C328="",E328="",F328="",G328="",O328=""),OR(AH328&gt;0,AR328&gt;0,BB328&gt;0)),"「Ｋコード・Ｊコード番号等」、「診療行為名称」に未記入の欄がありますが、「レセプト件数」、「算定日数」、「算定回数」のいずれかが1以上となっています。正しい手術名情報・レセプト件数・算定日数・算定回数をご記入ください。",IF(AND(AND(C328&lt;&gt;"",E328&lt;&gt;"",F328&lt;&gt;"",G328&lt;&gt;""),OR(AH328&gt;0,AR328&gt;0,BB328&gt;0),COUNTIF(K!$A$1:$A$2257,ASC(C328&amp;E328&amp;F328&amp;G328&amp;IF(I328*1=0,"","-"&amp;I328*1)&amp;IF(K328*1=0,"",K328*1)&amp;IF(M328="","",M328)))=0),"「Ｋコード・Ｊコード番号等」が診療報酬点数表あるいは鹿診療報酬点数表に存在しないコードとなっています。正しいＫコード・Ｊコード番号等をご記入ください。なお、加算・輸血料は報告対象外となります。",IF(OR(AND(OR(AH328=0,AH328=""),OR(AR328&gt;0,BB328&gt;0)),AND(OR(AH328&gt;0,BB328&gt;0),OR(AR328=0,AR328="")),AND(OR(AH328&gt;0,AR328&gt;0),OR(BB328=0,BB328=""))),"「レセプト件数」、「算定日数」、「算定回数」のいずれかが「0」か「空白」となっていますが、それ以外が1以上となっています。正しい手術名情報・レセプト件数・算定日数・算定回数をご記入ください。",IF(OR(AH328&gt;AR328,AH328&gt;BB328),"「算定日数」あるいは「算定回数」が「レセプト件数」よりも小さくなっています。算定レセプトにおける算定日数・算定回数をご記入ください。",IF(AR328&gt;BB328,"「算定回数」が「算定日数」よりも小さくなっています。算定日数における算定回数をご記入ください。","")))))</f>
        <v/>
      </c>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72"/>
      <c r="CW328" s="72"/>
      <c r="CX328" s="72"/>
      <c r="CY328" s="129"/>
      <c r="CZ328" s="129"/>
      <c r="DA328" s="129"/>
      <c r="DB328" s="129"/>
      <c r="DC328" s="129"/>
      <c r="DD328" s="129"/>
      <c r="DE328" s="129"/>
      <c r="DF328" s="129"/>
      <c r="DG328" s="129"/>
      <c r="DH328" s="129"/>
      <c r="DI328" s="129"/>
      <c r="DJ328" s="129"/>
      <c r="DK328" s="129"/>
      <c r="DL328" s="129"/>
      <c r="DM328" s="129"/>
      <c r="DN328" s="129"/>
      <c r="DO328" s="129"/>
      <c r="DP328" s="129"/>
      <c r="DQ328" s="129"/>
      <c r="DR328" s="129"/>
      <c r="DS328" s="129"/>
      <c r="DT328" s="129"/>
      <c r="DU328" s="129"/>
      <c r="DV328" s="129"/>
      <c r="DW328" s="129"/>
      <c r="DX328" s="129"/>
      <c r="DY328" s="129"/>
      <c r="DZ328" s="129"/>
      <c r="EA328" s="129"/>
      <c r="EB328" s="129"/>
      <c r="EC328" s="129"/>
      <c r="ED328" s="129"/>
      <c r="EE328" s="129"/>
      <c r="EF328" s="129"/>
      <c r="EG328" s="129"/>
      <c r="EH328" s="129"/>
      <c r="EI328" s="129"/>
      <c r="EJ328" s="129"/>
      <c r="EK328" s="129"/>
      <c r="EL328" s="129"/>
      <c r="EM328" s="129"/>
      <c r="EN328" s="129"/>
      <c r="EO328" s="129"/>
      <c r="EP328" s="129"/>
      <c r="EQ328" s="129"/>
      <c r="ER328" s="129"/>
      <c r="ES328" s="129"/>
      <c r="ET328" s="129"/>
      <c r="EU328" s="129"/>
      <c r="EV328" s="129"/>
      <c r="EW328" s="129"/>
    </row>
    <row r="329" spans="1:153" ht="3" customHeight="1" thickBot="1">
      <c r="A329" s="113"/>
      <c r="B329" s="16"/>
      <c r="C329" s="17"/>
      <c r="D329" s="17"/>
      <c r="E329" s="17"/>
      <c r="F329" s="18"/>
      <c r="G329" s="17"/>
      <c r="H329" s="298"/>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9"/>
      <c r="AG329" s="299"/>
      <c r="AH329" s="298"/>
      <c r="AI329" s="298"/>
      <c r="AJ329" s="298"/>
      <c r="AK329" s="298"/>
      <c r="AL329" s="298"/>
      <c r="AM329" s="298"/>
      <c r="AN329" s="298"/>
      <c r="AO329" s="121"/>
      <c r="AP329" s="116"/>
      <c r="AQ329" s="299"/>
      <c r="AR329" s="298"/>
      <c r="AS329" s="298"/>
      <c r="AT329" s="298"/>
      <c r="AU329" s="298"/>
      <c r="AV329" s="298"/>
      <c r="AW329" s="298"/>
      <c r="AX329" s="298"/>
      <c r="AY329" s="121"/>
      <c r="AZ329" s="116"/>
      <c r="BA329" s="298"/>
      <c r="BB329" s="298"/>
      <c r="BC329" s="298"/>
      <c r="BD329" s="298"/>
      <c r="BE329" s="298"/>
      <c r="BF329" s="298"/>
      <c r="BG329" s="298"/>
      <c r="BH329" s="298"/>
      <c r="BI329" s="121"/>
      <c r="BJ329" s="116"/>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c r="DH329" s="129"/>
      <c r="DI329" s="129"/>
      <c r="DJ329" s="129"/>
      <c r="DK329" s="129"/>
      <c r="DL329" s="129"/>
      <c r="DM329" s="129"/>
      <c r="DN329" s="129"/>
      <c r="DO329" s="129"/>
      <c r="DP329" s="129"/>
      <c r="DQ329" s="129"/>
      <c r="DR329" s="129"/>
      <c r="DS329" s="129"/>
      <c r="DT329" s="129"/>
      <c r="DU329" s="129"/>
      <c r="DV329" s="129"/>
      <c r="DW329" s="129"/>
      <c r="DX329" s="129"/>
      <c r="DY329" s="129"/>
      <c r="DZ329" s="129"/>
      <c r="EA329" s="129"/>
      <c r="EB329" s="129"/>
      <c r="EC329" s="129"/>
      <c r="ED329" s="129"/>
      <c r="EE329" s="129"/>
      <c r="EF329" s="129"/>
      <c r="EG329" s="129"/>
      <c r="EH329" s="129"/>
      <c r="EI329" s="129"/>
      <c r="EJ329" s="129"/>
      <c r="EK329" s="129"/>
      <c r="EL329" s="129"/>
      <c r="EM329" s="129"/>
      <c r="EN329" s="129"/>
      <c r="EO329" s="129"/>
      <c r="EP329" s="129"/>
      <c r="EQ329" s="129"/>
      <c r="ER329" s="129"/>
      <c r="ES329" s="129"/>
      <c r="ET329" s="129"/>
      <c r="EU329" s="129"/>
      <c r="EV329" s="129"/>
      <c r="EW329" s="129"/>
    </row>
    <row r="330" spans="1:153" ht="9.75" customHeight="1">
      <c r="A330" s="113"/>
      <c r="B330" s="24"/>
      <c r="C330" s="14" t="s">
        <v>6435</v>
      </c>
      <c r="D330" s="25"/>
      <c r="E330" s="25"/>
      <c r="F330" s="14" t="s">
        <v>143</v>
      </c>
      <c r="G330" s="14"/>
      <c r="H330" s="14"/>
      <c r="I330" s="14" t="s">
        <v>144</v>
      </c>
      <c r="J330" s="14"/>
      <c r="K330" s="14" t="s">
        <v>145</v>
      </c>
      <c r="L330" s="14"/>
      <c r="M330" s="14" t="s">
        <v>197</v>
      </c>
      <c r="N330" s="14"/>
      <c r="O330" s="25"/>
      <c r="P330" s="14" t="s">
        <v>146</v>
      </c>
      <c r="Q330" s="14"/>
      <c r="R330" s="14"/>
      <c r="S330" s="14"/>
      <c r="T330" s="14"/>
      <c r="U330" s="14"/>
      <c r="V330" s="14"/>
      <c r="W330" s="14"/>
      <c r="X330" s="14"/>
      <c r="Y330" s="14"/>
      <c r="Z330" s="14"/>
      <c r="AA330" s="14"/>
      <c r="AB330" s="14"/>
      <c r="AC330" s="14"/>
      <c r="AD330" s="25"/>
      <c r="AE330" s="25"/>
      <c r="AF330" s="26"/>
      <c r="AG330" s="296"/>
      <c r="AH330" s="297"/>
      <c r="AI330" s="297"/>
      <c r="AJ330" s="297"/>
      <c r="AK330" s="297"/>
      <c r="AL330" s="297"/>
      <c r="AM330" s="297"/>
      <c r="AN330" s="297"/>
      <c r="AO330" s="117"/>
      <c r="AP330" s="114"/>
      <c r="AQ330" s="296"/>
      <c r="AR330" s="297"/>
      <c r="AS330" s="297"/>
      <c r="AT330" s="297"/>
      <c r="AU330" s="297"/>
      <c r="AV330" s="297"/>
      <c r="AW330" s="297"/>
      <c r="AX330" s="297"/>
      <c r="AY330" s="117"/>
      <c r="AZ330" s="114"/>
      <c r="BA330" s="297"/>
      <c r="BB330" s="297"/>
      <c r="BC330" s="297"/>
      <c r="BD330" s="297"/>
      <c r="BE330" s="297"/>
      <c r="BF330" s="297"/>
      <c r="BG330" s="297"/>
      <c r="BH330" s="297"/>
      <c r="BI330" s="117"/>
      <c r="BJ330" s="114"/>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c r="DH330" s="129"/>
      <c r="DI330" s="129"/>
      <c r="DJ330" s="129"/>
      <c r="DK330" s="129"/>
      <c r="DL330" s="129"/>
      <c r="DM330" s="129"/>
      <c r="DN330" s="129"/>
      <c r="DO330" s="129"/>
      <c r="DP330" s="129"/>
      <c r="DQ330" s="129"/>
      <c r="DR330" s="129"/>
      <c r="DS330" s="129"/>
      <c r="DT330" s="129"/>
      <c r="DU330" s="129"/>
      <c r="DV330" s="129"/>
      <c r="DW330" s="129"/>
      <c r="DX330" s="129"/>
      <c r="DY330" s="129"/>
      <c r="DZ330" s="129"/>
      <c r="EA330" s="129"/>
      <c r="EB330" s="129"/>
      <c r="EC330" s="129"/>
      <c r="ED330" s="129"/>
      <c r="EE330" s="129"/>
      <c r="EF330" s="129"/>
      <c r="EG330" s="129"/>
      <c r="EH330" s="129"/>
      <c r="EI330" s="129"/>
      <c r="EJ330" s="129"/>
      <c r="EK330" s="129"/>
      <c r="EL330" s="129"/>
      <c r="EM330" s="129"/>
      <c r="EN330" s="129"/>
      <c r="EO330" s="129"/>
      <c r="EP330" s="129"/>
      <c r="EQ330" s="129"/>
      <c r="ER330" s="129"/>
      <c r="ES330" s="129"/>
      <c r="ET330" s="129"/>
      <c r="EU330" s="129"/>
      <c r="EV330" s="129"/>
      <c r="EW330" s="129"/>
    </row>
    <row r="331" spans="1:153" ht="21.75" customHeight="1">
      <c r="A331" s="113"/>
      <c r="B331" s="294"/>
      <c r="C331" s="76"/>
      <c r="D331" s="74"/>
      <c r="E331" s="77"/>
      <c r="F331" s="78"/>
      <c r="G331" s="79"/>
      <c r="H331" s="75" t="s">
        <v>6436</v>
      </c>
      <c r="I331" s="76"/>
      <c r="J331" s="74"/>
      <c r="K331" s="241"/>
      <c r="L331" s="74"/>
      <c r="M331" s="76"/>
      <c r="N331" s="73"/>
      <c r="O331" s="504"/>
      <c r="P331" s="505"/>
      <c r="Q331" s="505"/>
      <c r="R331" s="505"/>
      <c r="S331" s="505"/>
      <c r="T331" s="505"/>
      <c r="U331" s="505"/>
      <c r="V331" s="505"/>
      <c r="W331" s="505"/>
      <c r="X331" s="505"/>
      <c r="Y331" s="505"/>
      <c r="Z331" s="505"/>
      <c r="AA331" s="505"/>
      <c r="AB331" s="505"/>
      <c r="AC331" s="505"/>
      <c r="AD331" s="505"/>
      <c r="AE331" s="506"/>
      <c r="AF331" s="15"/>
      <c r="AG331" s="118"/>
      <c r="AH331" s="312"/>
      <c r="AI331" s="313"/>
      <c r="AJ331" s="313"/>
      <c r="AK331" s="313"/>
      <c r="AL331" s="313"/>
      <c r="AM331" s="313"/>
      <c r="AN331" s="314"/>
      <c r="AO331" s="120"/>
      <c r="AP331" s="115" t="s">
        <v>0</v>
      </c>
      <c r="AQ331" s="119"/>
      <c r="AR331" s="312"/>
      <c r="AS331" s="313"/>
      <c r="AT331" s="313"/>
      <c r="AU331" s="313"/>
      <c r="AV331" s="313"/>
      <c r="AW331" s="313"/>
      <c r="AX331" s="314"/>
      <c r="AY331" s="120"/>
      <c r="AZ331" s="115" t="s">
        <v>1</v>
      </c>
      <c r="BA331" s="119"/>
      <c r="BB331" s="312"/>
      <c r="BC331" s="313"/>
      <c r="BD331" s="313"/>
      <c r="BE331" s="313"/>
      <c r="BF331" s="313"/>
      <c r="BG331" s="313"/>
      <c r="BH331" s="314"/>
      <c r="BI331" s="122"/>
      <c r="BJ331" s="115" t="s">
        <v>2</v>
      </c>
      <c r="BK331" s="129"/>
      <c r="BL331" s="130" t="str">
        <f>IF(BM331&lt;&gt;"","●","")</f>
        <v/>
      </c>
      <c r="BM331" s="132" t="str">
        <f>IF(AND(OR(C331="",E331="",F331="",G331="",O331=""),OR(AH331&gt;0,AR331&gt;0,BB331&gt;0)),"「Ｋコード・Ｊコード番号等」、「診療行為名称」に未記入の欄がありますが、「レセプト件数」、「算定日数」、「算定回数」のいずれかが1以上となっています。正しい手術名情報・レセプト件数・算定日数・算定回数をご記入ください。",IF(AND(AND(C331&lt;&gt;"",E331&lt;&gt;"",F331&lt;&gt;"",G331&lt;&gt;""),OR(AH331&gt;0,AR331&gt;0,BB331&gt;0),COUNTIF(K!$A$1:$A$2257,ASC(C331&amp;E331&amp;F331&amp;G331&amp;IF(I331*1=0,"","-"&amp;I331*1)&amp;IF(K331*1=0,"",K331*1)&amp;IF(M331="","",M331)))=0),"「Ｋコード・Ｊコード番号等」が診療報酬点数表あるいは鹿診療報酬点数表に存在しないコードとなっています。正しいＫコード・Ｊコード番号等をご記入ください。なお、加算・輸血料は報告対象外となります。",IF(OR(AND(OR(AH331=0,AH331=""),OR(AR331&gt;0,BB331&gt;0)),AND(OR(AH331&gt;0,BB331&gt;0),OR(AR331=0,AR331="")),AND(OR(AH331&gt;0,AR331&gt;0),OR(BB331=0,BB331=""))),"「レセプト件数」、「算定日数」、「算定回数」のいずれかが「0」か「空白」となっていますが、それ以外が1以上となっています。正しい手術名情報・レセプト件数・算定日数・算定回数をご記入ください。",IF(OR(AH331&gt;AR331,AH331&gt;BB331),"「算定日数」あるいは「算定回数」が「レセプト件数」よりも小さくなっています。算定レセプトにおける算定日数・算定回数をご記入ください。",IF(AR331&gt;BB331,"「算定回数」が「算定日数」よりも小さくなっています。算定日数における算定回数をご記入ください。","")))))</f>
        <v/>
      </c>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72"/>
      <c r="CW331" s="72"/>
      <c r="CX331" s="72"/>
      <c r="CY331" s="129"/>
      <c r="CZ331" s="129"/>
      <c r="DA331" s="129"/>
      <c r="DB331" s="129"/>
      <c r="DC331" s="129"/>
      <c r="DD331" s="129"/>
      <c r="DE331" s="129"/>
      <c r="DF331" s="129"/>
      <c r="DG331" s="129"/>
      <c r="DH331" s="129"/>
      <c r="DI331" s="129"/>
      <c r="DJ331" s="129"/>
      <c r="DK331" s="129"/>
      <c r="DL331" s="129"/>
      <c r="DM331" s="129"/>
      <c r="DN331" s="129"/>
      <c r="DO331" s="129"/>
      <c r="DP331" s="129"/>
      <c r="DQ331" s="129"/>
      <c r="DR331" s="129"/>
      <c r="DS331" s="129"/>
      <c r="DT331" s="129"/>
      <c r="DU331" s="129"/>
      <c r="DV331" s="129"/>
      <c r="DW331" s="129"/>
      <c r="DX331" s="129"/>
      <c r="DY331" s="129"/>
      <c r="DZ331" s="129"/>
      <c r="EA331" s="129"/>
      <c r="EB331" s="129"/>
      <c r="EC331" s="129"/>
      <c r="ED331" s="129"/>
      <c r="EE331" s="129"/>
      <c r="EF331" s="129"/>
      <c r="EG331" s="129"/>
      <c r="EH331" s="129"/>
      <c r="EI331" s="129"/>
      <c r="EJ331" s="129"/>
      <c r="EK331" s="129"/>
      <c r="EL331" s="129"/>
      <c r="EM331" s="129"/>
      <c r="EN331" s="129"/>
      <c r="EO331" s="129"/>
      <c r="EP331" s="129"/>
      <c r="EQ331" s="129"/>
      <c r="ER331" s="129"/>
      <c r="ES331" s="129"/>
      <c r="ET331" s="129"/>
      <c r="EU331" s="129"/>
      <c r="EV331" s="129"/>
      <c r="EW331" s="129"/>
    </row>
    <row r="332" spans="1:153" ht="3" customHeight="1" thickBot="1">
      <c r="A332" s="113"/>
      <c r="B332" s="16"/>
      <c r="C332" s="17"/>
      <c r="D332" s="17"/>
      <c r="E332" s="17"/>
      <c r="F332" s="18"/>
      <c r="G332" s="17"/>
      <c r="H332" s="298"/>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9"/>
      <c r="AG332" s="299"/>
      <c r="AH332" s="298"/>
      <c r="AI332" s="298"/>
      <c r="AJ332" s="298"/>
      <c r="AK332" s="298"/>
      <c r="AL332" s="298"/>
      <c r="AM332" s="298"/>
      <c r="AN332" s="298"/>
      <c r="AO332" s="121"/>
      <c r="AP332" s="116"/>
      <c r="AQ332" s="299"/>
      <c r="AR332" s="298"/>
      <c r="AS332" s="298"/>
      <c r="AT332" s="298"/>
      <c r="AU332" s="298"/>
      <c r="AV332" s="298"/>
      <c r="AW332" s="298"/>
      <c r="AX332" s="298"/>
      <c r="AY332" s="121"/>
      <c r="AZ332" s="116"/>
      <c r="BA332" s="298"/>
      <c r="BB332" s="298"/>
      <c r="BC332" s="298"/>
      <c r="BD332" s="298"/>
      <c r="BE332" s="298"/>
      <c r="BF332" s="298"/>
      <c r="BG332" s="298"/>
      <c r="BH332" s="298"/>
      <c r="BI332" s="121"/>
      <c r="BJ332" s="116"/>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c r="DH332" s="129"/>
      <c r="DI332" s="129"/>
      <c r="DJ332" s="129"/>
      <c r="DK332" s="129"/>
      <c r="DL332" s="129"/>
      <c r="DM332" s="129"/>
      <c r="DN332" s="129"/>
      <c r="DO332" s="129"/>
      <c r="DP332" s="129"/>
      <c r="DQ332" s="129"/>
      <c r="DR332" s="129"/>
      <c r="DS332" s="129"/>
      <c r="DT332" s="129"/>
      <c r="DU332" s="129"/>
      <c r="DV332" s="129"/>
      <c r="DW332" s="129"/>
      <c r="DX332" s="129"/>
      <c r="DY332" s="129"/>
      <c r="DZ332" s="129"/>
      <c r="EA332" s="129"/>
      <c r="EB332" s="129"/>
      <c r="EC332" s="129"/>
      <c r="ED332" s="129"/>
      <c r="EE332" s="129"/>
      <c r="EF332" s="129"/>
      <c r="EG332" s="129"/>
      <c r="EH332" s="129"/>
      <c r="EI332" s="129"/>
      <c r="EJ332" s="129"/>
      <c r="EK332" s="129"/>
      <c r="EL332" s="129"/>
      <c r="EM332" s="129"/>
      <c r="EN332" s="129"/>
      <c r="EO332" s="129"/>
      <c r="EP332" s="129"/>
      <c r="EQ332" s="129"/>
      <c r="ER332" s="129"/>
      <c r="ES332" s="129"/>
      <c r="ET332" s="129"/>
      <c r="EU332" s="129"/>
      <c r="EV332" s="129"/>
      <c r="EW332" s="129"/>
    </row>
    <row r="333" spans="1:153" ht="9.75" customHeight="1">
      <c r="A333" s="113"/>
      <c r="B333" s="24"/>
      <c r="C333" s="14" t="s">
        <v>6435</v>
      </c>
      <c r="D333" s="25"/>
      <c r="E333" s="25"/>
      <c r="F333" s="14" t="s">
        <v>143</v>
      </c>
      <c r="G333" s="14"/>
      <c r="H333" s="14"/>
      <c r="I333" s="14" t="s">
        <v>144</v>
      </c>
      <c r="J333" s="14"/>
      <c r="K333" s="14" t="s">
        <v>145</v>
      </c>
      <c r="L333" s="14"/>
      <c r="M333" s="14" t="s">
        <v>197</v>
      </c>
      <c r="N333" s="14"/>
      <c r="O333" s="25"/>
      <c r="P333" s="14" t="s">
        <v>146</v>
      </c>
      <c r="Q333" s="14"/>
      <c r="R333" s="14"/>
      <c r="S333" s="14"/>
      <c r="T333" s="14"/>
      <c r="U333" s="14"/>
      <c r="V333" s="14"/>
      <c r="W333" s="14"/>
      <c r="X333" s="14"/>
      <c r="Y333" s="14"/>
      <c r="Z333" s="14"/>
      <c r="AA333" s="14"/>
      <c r="AB333" s="14"/>
      <c r="AC333" s="14"/>
      <c r="AD333" s="25"/>
      <c r="AE333" s="25"/>
      <c r="AF333" s="26"/>
      <c r="AG333" s="296"/>
      <c r="AH333" s="297"/>
      <c r="AI333" s="297"/>
      <c r="AJ333" s="297"/>
      <c r="AK333" s="297"/>
      <c r="AL333" s="297"/>
      <c r="AM333" s="297"/>
      <c r="AN333" s="297"/>
      <c r="AO333" s="117"/>
      <c r="AP333" s="114"/>
      <c r="AQ333" s="296"/>
      <c r="AR333" s="297"/>
      <c r="AS333" s="297"/>
      <c r="AT333" s="297"/>
      <c r="AU333" s="297"/>
      <c r="AV333" s="297"/>
      <c r="AW333" s="297"/>
      <c r="AX333" s="297"/>
      <c r="AY333" s="117"/>
      <c r="AZ333" s="114"/>
      <c r="BA333" s="297"/>
      <c r="BB333" s="297"/>
      <c r="BC333" s="297"/>
      <c r="BD333" s="297"/>
      <c r="BE333" s="297"/>
      <c r="BF333" s="297"/>
      <c r="BG333" s="297"/>
      <c r="BH333" s="297"/>
      <c r="BI333" s="117"/>
      <c r="BJ333" s="114"/>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c r="DH333" s="129"/>
      <c r="DI333" s="129"/>
      <c r="DJ333" s="129"/>
      <c r="DK333" s="129"/>
      <c r="DL333" s="129"/>
      <c r="DM333" s="129"/>
      <c r="DN333" s="129"/>
      <c r="DO333" s="129"/>
      <c r="DP333" s="129"/>
      <c r="DQ333" s="129"/>
      <c r="DR333" s="129"/>
      <c r="DS333" s="129"/>
      <c r="DT333" s="129"/>
      <c r="DU333" s="129"/>
      <c r="DV333" s="129"/>
      <c r="DW333" s="129"/>
      <c r="DX333" s="129"/>
      <c r="DY333" s="129"/>
      <c r="DZ333" s="129"/>
      <c r="EA333" s="129"/>
      <c r="EB333" s="129"/>
      <c r="EC333" s="129"/>
      <c r="ED333" s="129"/>
      <c r="EE333" s="129"/>
      <c r="EF333" s="129"/>
      <c r="EG333" s="129"/>
      <c r="EH333" s="129"/>
      <c r="EI333" s="129"/>
      <c r="EJ333" s="129"/>
      <c r="EK333" s="129"/>
      <c r="EL333" s="129"/>
      <c r="EM333" s="129"/>
      <c r="EN333" s="129"/>
      <c r="EO333" s="129"/>
      <c r="EP333" s="129"/>
      <c r="EQ333" s="129"/>
      <c r="ER333" s="129"/>
      <c r="ES333" s="129"/>
      <c r="ET333" s="129"/>
      <c r="EU333" s="129"/>
      <c r="EV333" s="129"/>
      <c r="EW333" s="129"/>
    </row>
    <row r="334" spans="1:153" ht="21.75" customHeight="1">
      <c r="A334" s="113"/>
      <c r="B334" s="294"/>
      <c r="C334" s="76"/>
      <c r="D334" s="74"/>
      <c r="E334" s="77"/>
      <c r="F334" s="78"/>
      <c r="G334" s="79"/>
      <c r="H334" s="75" t="s">
        <v>6436</v>
      </c>
      <c r="I334" s="76"/>
      <c r="J334" s="74"/>
      <c r="K334" s="241"/>
      <c r="L334" s="74"/>
      <c r="M334" s="76"/>
      <c r="N334" s="73"/>
      <c r="O334" s="504"/>
      <c r="P334" s="505"/>
      <c r="Q334" s="505"/>
      <c r="R334" s="505"/>
      <c r="S334" s="505"/>
      <c r="T334" s="505"/>
      <c r="U334" s="505"/>
      <c r="V334" s="505"/>
      <c r="W334" s="505"/>
      <c r="X334" s="505"/>
      <c r="Y334" s="505"/>
      <c r="Z334" s="505"/>
      <c r="AA334" s="505"/>
      <c r="AB334" s="505"/>
      <c r="AC334" s="505"/>
      <c r="AD334" s="505"/>
      <c r="AE334" s="506"/>
      <c r="AF334" s="15"/>
      <c r="AG334" s="118"/>
      <c r="AH334" s="312"/>
      <c r="AI334" s="313"/>
      <c r="AJ334" s="313"/>
      <c r="AK334" s="313"/>
      <c r="AL334" s="313"/>
      <c r="AM334" s="313"/>
      <c r="AN334" s="314"/>
      <c r="AO334" s="120"/>
      <c r="AP334" s="115" t="s">
        <v>0</v>
      </c>
      <c r="AQ334" s="119"/>
      <c r="AR334" s="312"/>
      <c r="AS334" s="313"/>
      <c r="AT334" s="313"/>
      <c r="AU334" s="313"/>
      <c r="AV334" s="313"/>
      <c r="AW334" s="313"/>
      <c r="AX334" s="314"/>
      <c r="AY334" s="120"/>
      <c r="AZ334" s="115" t="s">
        <v>1</v>
      </c>
      <c r="BA334" s="119"/>
      <c r="BB334" s="312"/>
      <c r="BC334" s="313"/>
      <c r="BD334" s="313"/>
      <c r="BE334" s="313"/>
      <c r="BF334" s="313"/>
      <c r="BG334" s="313"/>
      <c r="BH334" s="314"/>
      <c r="BI334" s="122"/>
      <c r="BJ334" s="115" t="s">
        <v>2</v>
      </c>
      <c r="BK334" s="129"/>
      <c r="BL334" s="130" t="str">
        <f>IF(BM334&lt;&gt;"","●","")</f>
        <v/>
      </c>
      <c r="BM334" s="132" t="str">
        <f>IF(AND(OR(C334="",E334="",F334="",G334="",O334=""),OR(AH334&gt;0,AR334&gt;0,BB334&gt;0)),"「Ｋコード・Ｊコード番号等」、「診療行為名称」に未記入の欄がありますが、「レセプト件数」、「算定日数」、「算定回数」のいずれかが1以上となっています。正しい手術名情報・レセプト件数・算定日数・算定回数をご記入ください。",IF(AND(AND(C334&lt;&gt;"",E334&lt;&gt;"",F334&lt;&gt;"",G334&lt;&gt;""),OR(AH334&gt;0,AR334&gt;0,BB334&gt;0),COUNTIF(K!$A$1:$A$2257,ASC(C334&amp;E334&amp;F334&amp;G334&amp;IF(I334*1=0,"","-"&amp;I334*1)&amp;IF(K334*1=0,"",K334*1)&amp;IF(M334="","",M334)))=0),"「Ｋコード・Ｊコード番号等」が診療報酬点数表あるいは鹿診療報酬点数表に存在しないコードとなっています。正しいＫコード・Ｊコード番号等をご記入ください。なお、加算・輸血料は報告対象外となります。",IF(OR(AND(OR(AH334=0,AH334=""),OR(AR334&gt;0,BB334&gt;0)),AND(OR(AH334&gt;0,BB334&gt;0),OR(AR334=0,AR334="")),AND(OR(AH334&gt;0,AR334&gt;0),OR(BB334=0,BB334=""))),"「レセプト件数」、「算定日数」、「算定回数」のいずれかが「0」か「空白」となっていますが、それ以外が1以上となっています。正しい手術名情報・レセプト件数・算定日数・算定回数をご記入ください。",IF(OR(AH334&gt;AR334,AH334&gt;BB334),"「算定日数」あるいは「算定回数」が「レセプト件数」よりも小さくなっています。算定レセプトにおける算定日数・算定回数をご記入ください。",IF(AR334&gt;BB334,"「算定回数」が「算定日数」よりも小さくなっています。算定日数における算定回数をご記入ください。","")))))</f>
        <v/>
      </c>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72"/>
      <c r="CW334" s="72"/>
      <c r="CX334" s="72"/>
      <c r="CY334" s="129"/>
      <c r="CZ334" s="129"/>
      <c r="DA334" s="129"/>
      <c r="DB334" s="129"/>
      <c r="DC334" s="129"/>
      <c r="DD334" s="129"/>
      <c r="DE334" s="129"/>
      <c r="DF334" s="129"/>
      <c r="DG334" s="129"/>
      <c r="DH334" s="129"/>
      <c r="DI334" s="129"/>
      <c r="DJ334" s="129"/>
      <c r="DK334" s="129"/>
      <c r="DL334" s="129"/>
      <c r="DM334" s="129"/>
      <c r="DN334" s="129"/>
      <c r="DO334" s="129"/>
      <c r="DP334" s="129"/>
      <c r="DQ334" s="129"/>
      <c r="DR334" s="129"/>
      <c r="DS334" s="129"/>
      <c r="DT334" s="129"/>
      <c r="DU334" s="129"/>
      <c r="DV334" s="129"/>
      <c r="DW334" s="129"/>
      <c r="DX334" s="129"/>
      <c r="DY334" s="129"/>
      <c r="DZ334" s="129"/>
      <c r="EA334" s="129"/>
      <c r="EB334" s="129"/>
      <c r="EC334" s="129"/>
      <c r="ED334" s="129"/>
      <c r="EE334" s="129"/>
      <c r="EF334" s="129"/>
      <c r="EG334" s="129"/>
      <c r="EH334" s="129"/>
      <c r="EI334" s="129"/>
      <c r="EJ334" s="129"/>
      <c r="EK334" s="129"/>
      <c r="EL334" s="129"/>
      <c r="EM334" s="129"/>
      <c r="EN334" s="129"/>
      <c r="EO334" s="129"/>
      <c r="EP334" s="129"/>
      <c r="EQ334" s="129"/>
      <c r="ER334" s="129"/>
      <c r="ES334" s="129"/>
      <c r="ET334" s="129"/>
      <c r="EU334" s="129"/>
      <c r="EV334" s="129"/>
      <c r="EW334" s="129"/>
    </row>
    <row r="335" spans="1:153" ht="3" customHeight="1" thickBot="1">
      <c r="A335" s="113"/>
      <c r="B335" s="16"/>
      <c r="C335" s="17"/>
      <c r="D335" s="17"/>
      <c r="E335" s="17"/>
      <c r="F335" s="18"/>
      <c r="G335" s="17"/>
      <c r="H335" s="298"/>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9"/>
      <c r="AG335" s="299"/>
      <c r="AH335" s="298"/>
      <c r="AI335" s="298"/>
      <c r="AJ335" s="298"/>
      <c r="AK335" s="298"/>
      <c r="AL335" s="298"/>
      <c r="AM335" s="298"/>
      <c r="AN335" s="298"/>
      <c r="AO335" s="121"/>
      <c r="AP335" s="116"/>
      <c r="AQ335" s="299"/>
      <c r="AR335" s="298"/>
      <c r="AS335" s="298"/>
      <c r="AT335" s="298"/>
      <c r="AU335" s="298"/>
      <c r="AV335" s="298"/>
      <c r="AW335" s="298"/>
      <c r="AX335" s="298"/>
      <c r="AY335" s="121"/>
      <c r="AZ335" s="116"/>
      <c r="BA335" s="298"/>
      <c r="BB335" s="298"/>
      <c r="BC335" s="298"/>
      <c r="BD335" s="298"/>
      <c r="BE335" s="298"/>
      <c r="BF335" s="298"/>
      <c r="BG335" s="298"/>
      <c r="BH335" s="298"/>
      <c r="BI335" s="121"/>
      <c r="BJ335" s="116"/>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29"/>
      <c r="DZ335" s="129"/>
      <c r="EA335" s="129"/>
      <c r="EB335" s="129"/>
      <c r="EC335" s="129"/>
      <c r="ED335" s="129"/>
      <c r="EE335" s="129"/>
      <c r="EF335" s="129"/>
      <c r="EG335" s="129"/>
      <c r="EH335" s="129"/>
      <c r="EI335" s="129"/>
      <c r="EJ335" s="129"/>
      <c r="EK335" s="129"/>
      <c r="EL335" s="129"/>
      <c r="EM335" s="129"/>
      <c r="EN335" s="129"/>
      <c r="EO335" s="129"/>
      <c r="EP335" s="129"/>
      <c r="EQ335" s="129"/>
      <c r="ER335" s="129"/>
      <c r="ES335" s="129"/>
      <c r="ET335" s="129"/>
      <c r="EU335" s="129"/>
      <c r="EV335" s="129"/>
      <c r="EW335" s="129"/>
    </row>
    <row r="336" spans="1:153" ht="9.75" customHeight="1">
      <c r="A336" s="113"/>
      <c r="B336" s="24"/>
      <c r="C336" s="14" t="s">
        <v>6435</v>
      </c>
      <c r="D336" s="25"/>
      <c r="E336" s="25"/>
      <c r="F336" s="14" t="s">
        <v>143</v>
      </c>
      <c r="G336" s="14"/>
      <c r="H336" s="14"/>
      <c r="I336" s="14" t="s">
        <v>144</v>
      </c>
      <c r="J336" s="14"/>
      <c r="K336" s="14" t="s">
        <v>145</v>
      </c>
      <c r="L336" s="14"/>
      <c r="M336" s="14" t="s">
        <v>197</v>
      </c>
      <c r="N336" s="14"/>
      <c r="O336" s="25"/>
      <c r="P336" s="14" t="s">
        <v>146</v>
      </c>
      <c r="Q336" s="14"/>
      <c r="R336" s="14"/>
      <c r="S336" s="14"/>
      <c r="T336" s="14"/>
      <c r="U336" s="14"/>
      <c r="V336" s="14"/>
      <c r="W336" s="14"/>
      <c r="X336" s="14"/>
      <c r="Y336" s="14"/>
      <c r="Z336" s="14"/>
      <c r="AA336" s="14"/>
      <c r="AB336" s="14"/>
      <c r="AC336" s="14"/>
      <c r="AD336" s="25"/>
      <c r="AE336" s="25"/>
      <c r="AF336" s="26"/>
      <c r="AG336" s="296"/>
      <c r="AH336" s="297"/>
      <c r="AI336" s="297"/>
      <c r="AJ336" s="297"/>
      <c r="AK336" s="297"/>
      <c r="AL336" s="297"/>
      <c r="AM336" s="297"/>
      <c r="AN336" s="297"/>
      <c r="AO336" s="117"/>
      <c r="AP336" s="114"/>
      <c r="AQ336" s="296"/>
      <c r="AR336" s="297"/>
      <c r="AS336" s="297"/>
      <c r="AT336" s="297"/>
      <c r="AU336" s="297"/>
      <c r="AV336" s="297"/>
      <c r="AW336" s="297"/>
      <c r="AX336" s="297"/>
      <c r="AY336" s="117"/>
      <c r="AZ336" s="114"/>
      <c r="BA336" s="297"/>
      <c r="BB336" s="297"/>
      <c r="BC336" s="297"/>
      <c r="BD336" s="297"/>
      <c r="BE336" s="297"/>
      <c r="BF336" s="297"/>
      <c r="BG336" s="297"/>
      <c r="BH336" s="297"/>
      <c r="BI336" s="117"/>
      <c r="BJ336" s="114"/>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c r="DH336" s="129"/>
      <c r="DI336" s="129"/>
      <c r="DJ336" s="129"/>
      <c r="DK336" s="129"/>
      <c r="DL336" s="129"/>
      <c r="DM336" s="129"/>
      <c r="DN336" s="129"/>
      <c r="DO336" s="129"/>
      <c r="DP336" s="129"/>
      <c r="DQ336" s="129"/>
      <c r="DR336" s="129"/>
      <c r="DS336" s="129"/>
      <c r="DT336" s="129"/>
      <c r="DU336" s="129"/>
      <c r="DV336" s="129"/>
      <c r="DW336" s="129"/>
      <c r="DX336" s="129"/>
      <c r="DY336" s="129"/>
      <c r="DZ336" s="129"/>
      <c r="EA336" s="129"/>
      <c r="EB336" s="129"/>
      <c r="EC336" s="129"/>
      <c r="ED336" s="129"/>
      <c r="EE336" s="129"/>
      <c r="EF336" s="129"/>
      <c r="EG336" s="129"/>
      <c r="EH336" s="129"/>
      <c r="EI336" s="129"/>
      <c r="EJ336" s="129"/>
      <c r="EK336" s="129"/>
      <c r="EL336" s="129"/>
      <c r="EM336" s="129"/>
      <c r="EN336" s="129"/>
      <c r="EO336" s="129"/>
      <c r="EP336" s="129"/>
      <c r="EQ336" s="129"/>
      <c r="ER336" s="129"/>
      <c r="ES336" s="129"/>
      <c r="ET336" s="129"/>
      <c r="EU336" s="129"/>
      <c r="EV336" s="129"/>
      <c r="EW336" s="129"/>
    </row>
    <row r="337" spans="1:153" ht="21.75" customHeight="1">
      <c r="A337" s="113"/>
      <c r="B337" s="294"/>
      <c r="C337" s="76"/>
      <c r="D337" s="74"/>
      <c r="E337" s="77"/>
      <c r="F337" s="78"/>
      <c r="G337" s="79"/>
      <c r="H337" s="75" t="s">
        <v>6436</v>
      </c>
      <c r="I337" s="76"/>
      <c r="J337" s="74"/>
      <c r="K337" s="241"/>
      <c r="L337" s="74"/>
      <c r="M337" s="76"/>
      <c r="N337" s="73"/>
      <c r="O337" s="504"/>
      <c r="P337" s="505"/>
      <c r="Q337" s="505"/>
      <c r="R337" s="505"/>
      <c r="S337" s="505"/>
      <c r="T337" s="505"/>
      <c r="U337" s="505"/>
      <c r="V337" s="505"/>
      <c r="W337" s="505"/>
      <c r="X337" s="505"/>
      <c r="Y337" s="505"/>
      <c r="Z337" s="505"/>
      <c r="AA337" s="505"/>
      <c r="AB337" s="505"/>
      <c r="AC337" s="505"/>
      <c r="AD337" s="505"/>
      <c r="AE337" s="506"/>
      <c r="AF337" s="15"/>
      <c r="AG337" s="118"/>
      <c r="AH337" s="312"/>
      <c r="AI337" s="313"/>
      <c r="AJ337" s="313"/>
      <c r="AK337" s="313"/>
      <c r="AL337" s="313"/>
      <c r="AM337" s="313"/>
      <c r="AN337" s="314"/>
      <c r="AO337" s="120"/>
      <c r="AP337" s="115" t="s">
        <v>0</v>
      </c>
      <c r="AQ337" s="119"/>
      <c r="AR337" s="312"/>
      <c r="AS337" s="313"/>
      <c r="AT337" s="313"/>
      <c r="AU337" s="313"/>
      <c r="AV337" s="313"/>
      <c r="AW337" s="313"/>
      <c r="AX337" s="314"/>
      <c r="AY337" s="120"/>
      <c r="AZ337" s="115" t="s">
        <v>1</v>
      </c>
      <c r="BA337" s="119"/>
      <c r="BB337" s="312"/>
      <c r="BC337" s="313"/>
      <c r="BD337" s="313"/>
      <c r="BE337" s="313"/>
      <c r="BF337" s="313"/>
      <c r="BG337" s="313"/>
      <c r="BH337" s="314"/>
      <c r="BI337" s="122"/>
      <c r="BJ337" s="115" t="s">
        <v>2</v>
      </c>
      <c r="BK337" s="129"/>
      <c r="BL337" s="130" t="str">
        <f>IF(BM337&lt;&gt;"","●","")</f>
        <v/>
      </c>
      <c r="BM337" s="132" t="str">
        <f>IF(AND(OR(C337="",E337="",F337="",G337="",O337=""),OR(AH337&gt;0,AR337&gt;0,BB337&gt;0)),"「Ｋコード・Ｊコード番号等」、「診療行為名称」に未記入の欄がありますが、「レセプト件数」、「算定日数」、「算定回数」のいずれかが1以上となっています。正しい手術名情報・レセプト件数・算定日数・算定回数をご記入ください。",IF(AND(AND(C337&lt;&gt;"",E337&lt;&gt;"",F337&lt;&gt;"",G337&lt;&gt;""),OR(AH337&gt;0,AR337&gt;0,BB337&gt;0),COUNTIF(K!$A$1:$A$2257,ASC(C337&amp;E337&amp;F337&amp;G337&amp;IF(I337*1=0,"","-"&amp;I337*1)&amp;IF(K337*1=0,"",K337*1)&amp;IF(M337="","",M337)))=0),"「Ｋコード・Ｊコード番号等」が診療報酬点数表あるいは鹿診療報酬点数表に存在しないコードとなっています。正しいＫコード・Ｊコード番号等をご記入ください。なお、加算・輸血料は報告対象外となります。",IF(OR(AND(OR(AH337=0,AH337=""),OR(AR337&gt;0,BB337&gt;0)),AND(OR(AH337&gt;0,BB337&gt;0),OR(AR337=0,AR337="")),AND(OR(AH337&gt;0,AR337&gt;0),OR(BB337=0,BB337=""))),"「レセプト件数」、「算定日数」、「算定回数」のいずれかが「0」か「空白」となっていますが、それ以外が1以上となっています。正しい手術名情報・レセプト件数・算定日数・算定回数をご記入ください。",IF(OR(AH337&gt;AR337,AH337&gt;BB337),"「算定日数」あるいは「算定回数」が「レセプト件数」よりも小さくなっています。算定レセプトにおける算定日数・算定回数をご記入ください。",IF(AR337&gt;BB337,"「算定回数」が「算定日数」よりも小さくなっています。算定日数における算定回数をご記入ください。","")))))</f>
        <v/>
      </c>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72"/>
      <c r="CW337" s="72"/>
      <c r="CX337" s="72"/>
      <c r="CY337" s="129"/>
      <c r="CZ337" s="129"/>
      <c r="DA337" s="129"/>
      <c r="DB337" s="129"/>
      <c r="DC337" s="129"/>
      <c r="DD337" s="129"/>
      <c r="DE337" s="129"/>
      <c r="DF337" s="129"/>
      <c r="DG337" s="129"/>
      <c r="DH337" s="129"/>
      <c r="DI337" s="129"/>
      <c r="DJ337" s="129"/>
      <c r="DK337" s="129"/>
      <c r="DL337" s="129"/>
      <c r="DM337" s="129"/>
      <c r="DN337" s="129"/>
      <c r="DO337" s="129"/>
      <c r="DP337" s="129"/>
      <c r="DQ337" s="129"/>
      <c r="DR337" s="129"/>
      <c r="DS337" s="129"/>
      <c r="DT337" s="129"/>
      <c r="DU337" s="129"/>
      <c r="DV337" s="129"/>
      <c r="DW337" s="129"/>
      <c r="DX337" s="129"/>
      <c r="DY337" s="129"/>
      <c r="DZ337" s="129"/>
      <c r="EA337" s="129"/>
      <c r="EB337" s="129"/>
      <c r="EC337" s="129"/>
      <c r="ED337" s="129"/>
      <c r="EE337" s="129"/>
      <c r="EF337" s="129"/>
      <c r="EG337" s="129"/>
      <c r="EH337" s="129"/>
      <c r="EI337" s="129"/>
      <c r="EJ337" s="129"/>
      <c r="EK337" s="129"/>
      <c r="EL337" s="129"/>
      <c r="EM337" s="129"/>
      <c r="EN337" s="129"/>
      <c r="EO337" s="129"/>
      <c r="EP337" s="129"/>
      <c r="EQ337" s="129"/>
      <c r="ER337" s="129"/>
      <c r="ES337" s="129"/>
      <c r="ET337" s="129"/>
      <c r="EU337" s="129"/>
      <c r="EV337" s="129"/>
      <c r="EW337" s="129"/>
    </row>
    <row r="338" spans="1:153" ht="3" customHeight="1" thickBot="1">
      <c r="A338" s="113"/>
      <c r="B338" s="16"/>
      <c r="C338" s="17"/>
      <c r="D338" s="17"/>
      <c r="E338" s="17"/>
      <c r="F338" s="18"/>
      <c r="G338" s="17"/>
      <c r="H338" s="298"/>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9"/>
      <c r="AG338" s="299"/>
      <c r="AH338" s="298"/>
      <c r="AI338" s="298"/>
      <c r="AJ338" s="298"/>
      <c r="AK338" s="298"/>
      <c r="AL338" s="298"/>
      <c r="AM338" s="298"/>
      <c r="AN338" s="298"/>
      <c r="AO338" s="121"/>
      <c r="AP338" s="116"/>
      <c r="AQ338" s="299"/>
      <c r="AR338" s="298"/>
      <c r="AS338" s="298"/>
      <c r="AT338" s="298"/>
      <c r="AU338" s="298"/>
      <c r="AV338" s="298"/>
      <c r="AW338" s="298"/>
      <c r="AX338" s="298"/>
      <c r="AY338" s="121"/>
      <c r="AZ338" s="116"/>
      <c r="BA338" s="298"/>
      <c r="BB338" s="298"/>
      <c r="BC338" s="298"/>
      <c r="BD338" s="298"/>
      <c r="BE338" s="298"/>
      <c r="BF338" s="298"/>
      <c r="BG338" s="298"/>
      <c r="BH338" s="298"/>
      <c r="BI338" s="121"/>
      <c r="BJ338" s="116"/>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c r="DH338" s="129"/>
      <c r="DI338" s="129"/>
      <c r="DJ338" s="129"/>
      <c r="DK338" s="129"/>
      <c r="DL338" s="129"/>
      <c r="DM338" s="129"/>
      <c r="DN338" s="129"/>
      <c r="DO338" s="129"/>
      <c r="DP338" s="129"/>
      <c r="DQ338" s="129"/>
      <c r="DR338" s="129"/>
      <c r="DS338" s="129"/>
      <c r="DT338" s="129"/>
      <c r="DU338" s="129"/>
      <c r="DV338" s="129"/>
      <c r="DW338" s="129"/>
      <c r="DX338" s="129"/>
      <c r="DY338" s="129"/>
      <c r="DZ338" s="129"/>
      <c r="EA338" s="129"/>
      <c r="EB338" s="129"/>
      <c r="EC338" s="129"/>
      <c r="ED338" s="129"/>
      <c r="EE338" s="129"/>
      <c r="EF338" s="129"/>
      <c r="EG338" s="129"/>
      <c r="EH338" s="129"/>
      <c r="EI338" s="129"/>
      <c r="EJ338" s="129"/>
      <c r="EK338" s="129"/>
      <c r="EL338" s="129"/>
      <c r="EM338" s="129"/>
      <c r="EN338" s="129"/>
      <c r="EO338" s="129"/>
      <c r="EP338" s="129"/>
      <c r="EQ338" s="129"/>
      <c r="ER338" s="129"/>
      <c r="ES338" s="129"/>
      <c r="ET338" s="129"/>
      <c r="EU338" s="129"/>
      <c r="EV338" s="129"/>
      <c r="EW338" s="129"/>
    </row>
    <row r="339" spans="1:153" ht="9.75" customHeight="1">
      <c r="A339" s="113"/>
      <c r="B339" s="24"/>
      <c r="C339" s="14" t="s">
        <v>6435</v>
      </c>
      <c r="D339" s="25"/>
      <c r="E339" s="25"/>
      <c r="F339" s="14" t="s">
        <v>143</v>
      </c>
      <c r="G339" s="14"/>
      <c r="H339" s="14"/>
      <c r="I339" s="14" t="s">
        <v>144</v>
      </c>
      <c r="J339" s="14"/>
      <c r="K339" s="14" t="s">
        <v>145</v>
      </c>
      <c r="L339" s="14"/>
      <c r="M339" s="14" t="s">
        <v>197</v>
      </c>
      <c r="N339" s="14"/>
      <c r="O339" s="25"/>
      <c r="P339" s="14" t="s">
        <v>146</v>
      </c>
      <c r="Q339" s="14"/>
      <c r="R339" s="14"/>
      <c r="S339" s="14"/>
      <c r="T339" s="14"/>
      <c r="U339" s="14"/>
      <c r="V339" s="14"/>
      <c r="W339" s="14"/>
      <c r="X339" s="14"/>
      <c r="Y339" s="14"/>
      <c r="Z339" s="14"/>
      <c r="AA339" s="14"/>
      <c r="AB339" s="14"/>
      <c r="AC339" s="14"/>
      <c r="AD339" s="25"/>
      <c r="AE339" s="25"/>
      <c r="AF339" s="26"/>
      <c r="AG339" s="296"/>
      <c r="AH339" s="297"/>
      <c r="AI339" s="297"/>
      <c r="AJ339" s="297"/>
      <c r="AK339" s="297"/>
      <c r="AL339" s="297"/>
      <c r="AM339" s="297"/>
      <c r="AN339" s="297"/>
      <c r="AO339" s="117"/>
      <c r="AP339" s="114"/>
      <c r="AQ339" s="296"/>
      <c r="AR339" s="297"/>
      <c r="AS339" s="297"/>
      <c r="AT339" s="297"/>
      <c r="AU339" s="297"/>
      <c r="AV339" s="297"/>
      <c r="AW339" s="297"/>
      <c r="AX339" s="297"/>
      <c r="AY339" s="117"/>
      <c r="AZ339" s="114"/>
      <c r="BA339" s="297"/>
      <c r="BB339" s="297"/>
      <c r="BC339" s="297"/>
      <c r="BD339" s="297"/>
      <c r="BE339" s="297"/>
      <c r="BF339" s="297"/>
      <c r="BG339" s="297"/>
      <c r="BH339" s="297"/>
      <c r="BI339" s="117"/>
      <c r="BJ339" s="114"/>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c r="DH339" s="129"/>
      <c r="DI339" s="129"/>
      <c r="DJ339" s="129"/>
      <c r="DK339" s="129"/>
      <c r="DL339" s="129"/>
      <c r="DM339" s="129"/>
      <c r="DN339" s="129"/>
      <c r="DO339" s="129"/>
      <c r="DP339" s="129"/>
      <c r="DQ339" s="129"/>
      <c r="DR339" s="129"/>
      <c r="DS339" s="129"/>
      <c r="DT339" s="129"/>
      <c r="DU339" s="129"/>
      <c r="DV339" s="129"/>
      <c r="DW339" s="129"/>
      <c r="DX339" s="129"/>
      <c r="DY339" s="129"/>
      <c r="DZ339" s="129"/>
      <c r="EA339" s="129"/>
      <c r="EB339" s="129"/>
      <c r="EC339" s="129"/>
      <c r="ED339" s="129"/>
      <c r="EE339" s="129"/>
      <c r="EF339" s="129"/>
      <c r="EG339" s="129"/>
      <c r="EH339" s="129"/>
      <c r="EI339" s="129"/>
      <c r="EJ339" s="129"/>
      <c r="EK339" s="129"/>
      <c r="EL339" s="129"/>
      <c r="EM339" s="129"/>
      <c r="EN339" s="129"/>
      <c r="EO339" s="129"/>
      <c r="EP339" s="129"/>
      <c r="EQ339" s="129"/>
      <c r="ER339" s="129"/>
      <c r="ES339" s="129"/>
      <c r="ET339" s="129"/>
      <c r="EU339" s="129"/>
      <c r="EV339" s="129"/>
      <c r="EW339" s="129"/>
    </row>
    <row r="340" spans="1:153" ht="21.75" customHeight="1">
      <c r="A340" s="113"/>
      <c r="B340" s="294"/>
      <c r="C340" s="76"/>
      <c r="D340" s="74"/>
      <c r="E340" s="77"/>
      <c r="F340" s="78"/>
      <c r="G340" s="79"/>
      <c r="H340" s="75" t="s">
        <v>6436</v>
      </c>
      <c r="I340" s="76"/>
      <c r="J340" s="74"/>
      <c r="K340" s="241"/>
      <c r="L340" s="74"/>
      <c r="M340" s="76"/>
      <c r="N340" s="73"/>
      <c r="O340" s="504"/>
      <c r="P340" s="505"/>
      <c r="Q340" s="505"/>
      <c r="R340" s="505"/>
      <c r="S340" s="505"/>
      <c r="T340" s="505"/>
      <c r="U340" s="505"/>
      <c r="V340" s="505"/>
      <c r="W340" s="505"/>
      <c r="X340" s="505"/>
      <c r="Y340" s="505"/>
      <c r="Z340" s="505"/>
      <c r="AA340" s="505"/>
      <c r="AB340" s="505"/>
      <c r="AC340" s="505"/>
      <c r="AD340" s="505"/>
      <c r="AE340" s="506"/>
      <c r="AF340" s="15"/>
      <c r="AG340" s="118"/>
      <c r="AH340" s="312"/>
      <c r="AI340" s="313"/>
      <c r="AJ340" s="313"/>
      <c r="AK340" s="313"/>
      <c r="AL340" s="313"/>
      <c r="AM340" s="313"/>
      <c r="AN340" s="314"/>
      <c r="AO340" s="120"/>
      <c r="AP340" s="115" t="s">
        <v>0</v>
      </c>
      <c r="AQ340" s="119"/>
      <c r="AR340" s="312"/>
      <c r="AS340" s="313"/>
      <c r="AT340" s="313"/>
      <c r="AU340" s="313"/>
      <c r="AV340" s="313"/>
      <c r="AW340" s="313"/>
      <c r="AX340" s="314"/>
      <c r="AY340" s="120"/>
      <c r="AZ340" s="115" t="s">
        <v>1</v>
      </c>
      <c r="BA340" s="119"/>
      <c r="BB340" s="312"/>
      <c r="BC340" s="313"/>
      <c r="BD340" s="313"/>
      <c r="BE340" s="313"/>
      <c r="BF340" s="313"/>
      <c r="BG340" s="313"/>
      <c r="BH340" s="314"/>
      <c r="BI340" s="122"/>
      <c r="BJ340" s="115" t="s">
        <v>2</v>
      </c>
      <c r="BK340" s="129"/>
      <c r="BL340" s="130" t="str">
        <f>IF(BM340&lt;&gt;"","●","")</f>
        <v/>
      </c>
      <c r="BM340" s="132" t="str">
        <f>IF(AND(OR(C340="",E340="",F340="",G340="",O340=""),OR(AH340&gt;0,AR340&gt;0,BB340&gt;0)),"「Ｋコード・Ｊコード番号等」、「診療行為名称」に未記入の欄がありますが、「レセプト件数」、「算定日数」、「算定回数」のいずれかが1以上となっています。正しい手術名情報・レセプト件数・算定日数・算定回数をご記入ください。",IF(AND(AND(C340&lt;&gt;"",E340&lt;&gt;"",F340&lt;&gt;"",G340&lt;&gt;""),OR(AH340&gt;0,AR340&gt;0,BB340&gt;0),COUNTIF(K!$A$1:$A$2257,ASC(C340&amp;E340&amp;F340&amp;G340&amp;IF(I340*1=0,"","-"&amp;I340*1)&amp;IF(K340*1=0,"",K340*1)&amp;IF(M340="","",M340)))=0),"「Ｋコード・Ｊコード番号等」が診療報酬点数表あるいは鹿診療報酬点数表に存在しないコードとなっています。正しいＫコード・Ｊコード番号等をご記入ください。なお、加算・輸血料は報告対象外となります。",IF(OR(AND(OR(AH340=0,AH340=""),OR(AR340&gt;0,BB340&gt;0)),AND(OR(AH340&gt;0,BB340&gt;0),OR(AR340=0,AR340="")),AND(OR(AH340&gt;0,AR340&gt;0),OR(BB340=0,BB340=""))),"「レセプト件数」、「算定日数」、「算定回数」のいずれかが「0」か「空白」となっていますが、それ以外が1以上となっています。正しい手術名情報・レセプト件数・算定日数・算定回数をご記入ください。",IF(OR(AH340&gt;AR340,AH340&gt;BB340),"「算定日数」あるいは「算定回数」が「レセプト件数」よりも小さくなっています。算定レセプトにおける算定日数・算定回数をご記入ください。",IF(AR340&gt;BB340,"「算定回数」が「算定日数」よりも小さくなっています。算定日数における算定回数をご記入ください。","")))))</f>
        <v/>
      </c>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72"/>
      <c r="CW340" s="72"/>
      <c r="CX340" s="72"/>
      <c r="CY340" s="129"/>
      <c r="CZ340" s="129"/>
      <c r="DA340" s="129"/>
      <c r="DB340" s="129"/>
      <c r="DC340" s="129"/>
      <c r="DD340" s="129"/>
      <c r="DE340" s="129"/>
      <c r="DF340" s="129"/>
      <c r="DG340" s="129"/>
      <c r="DH340" s="129"/>
      <c r="DI340" s="129"/>
      <c r="DJ340" s="129"/>
      <c r="DK340" s="129"/>
      <c r="DL340" s="129"/>
      <c r="DM340" s="129"/>
      <c r="DN340" s="129"/>
      <c r="DO340" s="129"/>
      <c r="DP340" s="129"/>
      <c r="DQ340" s="129"/>
      <c r="DR340" s="129"/>
      <c r="DS340" s="129"/>
      <c r="DT340" s="129"/>
      <c r="DU340" s="129"/>
      <c r="DV340" s="129"/>
      <c r="DW340" s="129"/>
      <c r="DX340" s="129"/>
      <c r="DY340" s="129"/>
      <c r="DZ340" s="129"/>
      <c r="EA340" s="129"/>
      <c r="EB340" s="129"/>
      <c r="EC340" s="129"/>
      <c r="ED340" s="129"/>
      <c r="EE340" s="129"/>
      <c r="EF340" s="129"/>
      <c r="EG340" s="129"/>
      <c r="EH340" s="129"/>
      <c r="EI340" s="129"/>
      <c r="EJ340" s="129"/>
      <c r="EK340" s="129"/>
      <c r="EL340" s="129"/>
      <c r="EM340" s="129"/>
      <c r="EN340" s="129"/>
      <c r="EO340" s="129"/>
      <c r="EP340" s="129"/>
      <c r="EQ340" s="129"/>
      <c r="ER340" s="129"/>
      <c r="ES340" s="129"/>
      <c r="ET340" s="129"/>
      <c r="EU340" s="129"/>
      <c r="EV340" s="129"/>
      <c r="EW340" s="129"/>
    </row>
    <row r="341" spans="1:153" ht="3" customHeight="1" thickBot="1">
      <c r="A341" s="113"/>
      <c r="B341" s="16"/>
      <c r="C341" s="17"/>
      <c r="D341" s="17"/>
      <c r="E341" s="17"/>
      <c r="F341" s="18"/>
      <c r="G341" s="17"/>
      <c r="H341" s="298"/>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9"/>
      <c r="AG341" s="299"/>
      <c r="AH341" s="298"/>
      <c r="AI341" s="298"/>
      <c r="AJ341" s="298"/>
      <c r="AK341" s="298"/>
      <c r="AL341" s="298"/>
      <c r="AM341" s="298"/>
      <c r="AN341" s="298"/>
      <c r="AO341" s="121"/>
      <c r="AP341" s="116"/>
      <c r="AQ341" s="299"/>
      <c r="AR341" s="298"/>
      <c r="AS341" s="298"/>
      <c r="AT341" s="298"/>
      <c r="AU341" s="298"/>
      <c r="AV341" s="298"/>
      <c r="AW341" s="298"/>
      <c r="AX341" s="298"/>
      <c r="AY341" s="121"/>
      <c r="AZ341" s="116"/>
      <c r="BA341" s="298"/>
      <c r="BB341" s="298"/>
      <c r="BC341" s="298"/>
      <c r="BD341" s="298"/>
      <c r="BE341" s="298"/>
      <c r="BF341" s="298"/>
      <c r="BG341" s="298"/>
      <c r="BH341" s="298"/>
      <c r="BI341" s="121"/>
      <c r="BJ341" s="116"/>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c r="DH341" s="129"/>
      <c r="DI341" s="129"/>
      <c r="DJ341" s="129"/>
      <c r="DK341" s="129"/>
      <c r="DL341" s="129"/>
      <c r="DM341" s="129"/>
      <c r="DN341" s="129"/>
      <c r="DO341" s="129"/>
      <c r="DP341" s="129"/>
      <c r="DQ341" s="129"/>
      <c r="DR341" s="129"/>
      <c r="DS341" s="129"/>
      <c r="DT341" s="129"/>
      <c r="DU341" s="129"/>
      <c r="DV341" s="129"/>
      <c r="DW341" s="129"/>
      <c r="DX341" s="129"/>
      <c r="DY341" s="129"/>
      <c r="DZ341" s="129"/>
      <c r="EA341" s="129"/>
      <c r="EB341" s="129"/>
      <c r="EC341" s="129"/>
      <c r="ED341" s="129"/>
      <c r="EE341" s="129"/>
      <c r="EF341" s="129"/>
      <c r="EG341" s="129"/>
      <c r="EH341" s="129"/>
      <c r="EI341" s="129"/>
      <c r="EJ341" s="129"/>
      <c r="EK341" s="129"/>
      <c r="EL341" s="129"/>
      <c r="EM341" s="129"/>
      <c r="EN341" s="129"/>
      <c r="EO341" s="129"/>
      <c r="EP341" s="129"/>
      <c r="EQ341" s="129"/>
      <c r="ER341" s="129"/>
      <c r="ES341" s="129"/>
      <c r="ET341" s="129"/>
      <c r="EU341" s="129"/>
      <c r="EV341" s="129"/>
      <c r="EW341" s="129"/>
    </row>
    <row r="342" spans="1:153" ht="9.75" customHeight="1">
      <c r="A342" s="113"/>
      <c r="B342" s="24"/>
      <c r="C342" s="14" t="s">
        <v>6435</v>
      </c>
      <c r="D342" s="25"/>
      <c r="E342" s="25"/>
      <c r="F342" s="14" t="s">
        <v>143</v>
      </c>
      <c r="G342" s="14"/>
      <c r="H342" s="14"/>
      <c r="I342" s="14" t="s">
        <v>144</v>
      </c>
      <c r="J342" s="14"/>
      <c r="K342" s="14" t="s">
        <v>145</v>
      </c>
      <c r="L342" s="14"/>
      <c r="M342" s="14" t="s">
        <v>197</v>
      </c>
      <c r="N342" s="14"/>
      <c r="O342" s="25"/>
      <c r="P342" s="14" t="s">
        <v>146</v>
      </c>
      <c r="Q342" s="14"/>
      <c r="R342" s="14"/>
      <c r="S342" s="14"/>
      <c r="T342" s="14"/>
      <c r="U342" s="14"/>
      <c r="V342" s="14"/>
      <c r="W342" s="14"/>
      <c r="X342" s="14"/>
      <c r="Y342" s="14"/>
      <c r="Z342" s="14"/>
      <c r="AA342" s="14"/>
      <c r="AB342" s="14"/>
      <c r="AC342" s="14"/>
      <c r="AD342" s="25"/>
      <c r="AE342" s="25"/>
      <c r="AF342" s="26"/>
      <c r="AG342" s="296"/>
      <c r="AH342" s="297"/>
      <c r="AI342" s="297"/>
      <c r="AJ342" s="297"/>
      <c r="AK342" s="297"/>
      <c r="AL342" s="297"/>
      <c r="AM342" s="297"/>
      <c r="AN342" s="297"/>
      <c r="AO342" s="117"/>
      <c r="AP342" s="114"/>
      <c r="AQ342" s="296"/>
      <c r="AR342" s="297"/>
      <c r="AS342" s="297"/>
      <c r="AT342" s="297"/>
      <c r="AU342" s="297"/>
      <c r="AV342" s="297"/>
      <c r="AW342" s="297"/>
      <c r="AX342" s="297"/>
      <c r="AY342" s="117"/>
      <c r="AZ342" s="114"/>
      <c r="BA342" s="297"/>
      <c r="BB342" s="297"/>
      <c r="BC342" s="297"/>
      <c r="BD342" s="297"/>
      <c r="BE342" s="297"/>
      <c r="BF342" s="297"/>
      <c r="BG342" s="297"/>
      <c r="BH342" s="297"/>
      <c r="BI342" s="117"/>
      <c r="BJ342" s="114"/>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c r="DH342" s="129"/>
      <c r="DI342" s="129"/>
      <c r="DJ342" s="129"/>
      <c r="DK342" s="129"/>
      <c r="DL342" s="129"/>
      <c r="DM342" s="129"/>
      <c r="DN342" s="129"/>
      <c r="DO342" s="129"/>
      <c r="DP342" s="129"/>
      <c r="DQ342" s="129"/>
      <c r="DR342" s="129"/>
      <c r="DS342" s="129"/>
      <c r="DT342" s="129"/>
      <c r="DU342" s="129"/>
      <c r="DV342" s="129"/>
      <c r="DW342" s="129"/>
      <c r="DX342" s="129"/>
      <c r="DY342" s="129"/>
      <c r="DZ342" s="129"/>
      <c r="EA342" s="129"/>
      <c r="EB342" s="129"/>
      <c r="EC342" s="129"/>
      <c r="ED342" s="129"/>
      <c r="EE342" s="129"/>
      <c r="EF342" s="129"/>
      <c r="EG342" s="129"/>
      <c r="EH342" s="129"/>
      <c r="EI342" s="129"/>
      <c r="EJ342" s="129"/>
      <c r="EK342" s="129"/>
      <c r="EL342" s="129"/>
      <c r="EM342" s="129"/>
      <c r="EN342" s="129"/>
      <c r="EO342" s="129"/>
      <c r="EP342" s="129"/>
      <c r="EQ342" s="129"/>
      <c r="ER342" s="129"/>
      <c r="ES342" s="129"/>
      <c r="ET342" s="129"/>
      <c r="EU342" s="129"/>
      <c r="EV342" s="129"/>
      <c r="EW342" s="129"/>
    </row>
    <row r="343" spans="1:153" ht="21.75" customHeight="1">
      <c r="A343" s="113"/>
      <c r="B343" s="294"/>
      <c r="C343" s="76"/>
      <c r="D343" s="74"/>
      <c r="E343" s="77"/>
      <c r="F343" s="78"/>
      <c r="G343" s="79"/>
      <c r="H343" s="75" t="s">
        <v>6436</v>
      </c>
      <c r="I343" s="76"/>
      <c r="J343" s="74"/>
      <c r="K343" s="241"/>
      <c r="L343" s="74"/>
      <c r="M343" s="76"/>
      <c r="N343" s="73"/>
      <c r="O343" s="504"/>
      <c r="P343" s="505"/>
      <c r="Q343" s="505"/>
      <c r="R343" s="505"/>
      <c r="S343" s="505"/>
      <c r="T343" s="505"/>
      <c r="U343" s="505"/>
      <c r="V343" s="505"/>
      <c r="W343" s="505"/>
      <c r="X343" s="505"/>
      <c r="Y343" s="505"/>
      <c r="Z343" s="505"/>
      <c r="AA343" s="505"/>
      <c r="AB343" s="505"/>
      <c r="AC343" s="505"/>
      <c r="AD343" s="505"/>
      <c r="AE343" s="506"/>
      <c r="AF343" s="15"/>
      <c r="AG343" s="118"/>
      <c r="AH343" s="312"/>
      <c r="AI343" s="313"/>
      <c r="AJ343" s="313"/>
      <c r="AK343" s="313"/>
      <c r="AL343" s="313"/>
      <c r="AM343" s="313"/>
      <c r="AN343" s="314"/>
      <c r="AO343" s="120"/>
      <c r="AP343" s="115" t="s">
        <v>0</v>
      </c>
      <c r="AQ343" s="119"/>
      <c r="AR343" s="312"/>
      <c r="AS343" s="313"/>
      <c r="AT343" s="313"/>
      <c r="AU343" s="313"/>
      <c r="AV343" s="313"/>
      <c r="AW343" s="313"/>
      <c r="AX343" s="314"/>
      <c r="AY343" s="120"/>
      <c r="AZ343" s="115" t="s">
        <v>1</v>
      </c>
      <c r="BA343" s="119"/>
      <c r="BB343" s="312"/>
      <c r="BC343" s="313"/>
      <c r="BD343" s="313"/>
      <c r="BE343" s="313"/>
      <c r="BF343" s="313"/>
      <c r="BG343" s="313"/>
      <c r="BH343" s="314"/>
      <c r="BI343" s="122"/>
      <c r="BJ343" s="115" t="s">
        <v>2</v>
      </c>
      <c r="BK343" s="129"/>
      <c r="BL343" s="130" t="str">
        <f>IF(BM343&lt;&gt;"","●","")</f>
        <v/>
      </c>
      <c r="BM343" s="132" t="str">
        <f>IF(AND(OR(C343="",E343="",F343="",G343="",O343=""),OR(AH343&gt;0,AR343&gt;0,BB343&gt;0)),"「Ｋコード・Ｊコード番号等」、「診療行為名称」に未記入の欄がありますが、「レセプト件数」、「算定日数」、「算定回数」のいずれかが1以上となっています。正しい手術名情報・レセプト件数・算定日数・算定回数をご記入ください。",IF(AND(AND(C343&lt;&gt;"",E343&lt;&gt;"",F343&lt;&gt;"",G343&lt;&gt;""),OR(AH343&gt;0,AR343&gt;0,BB343&gt;0),COUNTIF(K!$A$1:$A$2257,ASC(C343&amp;E343&amp;F343&amp;G343&amp;IF(I343*1=0,"","-"&amp;I343*1)&amp;IF(K343*1=0,"",K343*1)&amp;IF(M343="","",M343)))=0),"「Ｋコード・Ｊコード番号等」が診療報酬点数表あるいは鹿診療報酬点数表に存在しないコードとなっています。正しいＫコード・Ｊコード番号等をご記入ください。なお、加算・輸血料は報告対象外となります。",IF(OR(AND(OR(AH343=0,AH343=""),OR(AR343&gt;0,BB343&gt;0)),AND(OR(AH343&gt;0,BB343&gt;0),OR(AR343=0,AR343="")),AND(OR(AH343&gt;0,AR343&gt;0),OR(BB343=0,BB343=""))),"「レセプト件数」、「算定日数」、「算定回数」のいずれかが「0」か「空白」となっていますが、それ以外が1以上となっています。正しい手術名情報・レセプト件数・算定日数・算定回数をご記入ください。",IF(OR(AH343&gt;AR343,AH343&gt;BB343),"「算定日数」あるいは「算定回数」が「レセプト件数」よりも小さくなっています。算定レセプトにおける算定日数・算定回数をご記入ください。",IF(AR343&gt;BB343,"「算定回数」が「算定日数」よりも小さくなっています。算定日数における算定回数をご記入ください。","")))))</f>
        <v/>
      </c>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72"/>
      <c r="CW343" s="72"/>
      <c r="CX343" s="72"/>
      <c r="CY343" s="129"/>
      <c r="CZ343" s="129"/>
      <c r="DA343" s="129"/>
      <c r="DB343" s="129"/>
      <c r="DC343" s="129"/>
      <c r="DD343" s="129"/>
      <c r="DE343" s="129"/>
      <c r="DF343" s="129"/>
      <c r="DG343" s="129"/>
      <c r="DH343" s="129"/>
      <c r="DI343" s="129"/>
      <c r="DJ343" s="129"/>
      <c r="DK343" s="129"/>
      <c r="DL343" s="129"/>
      <c r="DM343" s="129"/>
      <c r="DN343" s="129"/>
      <c r="DO343" s="129"/>
      <c r="DP343" s="129"/>
      <c r="DQ343" s="129"/>
      <c r="DR343" s="129"/>
      <c r="DS343" s="129"/>
      <c r="DT343" s="129"/>
      <c r="DU343" s="129"/>
      <c r="DV343" s="129"/>
      <c r="DW343" s="129"/>
      <c r="DX343" s="129"/>
      <c r="DY343" s="129"/>
      <c r="DZ343" s="129"/>
      <c r="EA343" s="129"/>
      <c r="EB343" s="129"/>
      <c r="EC343" s="129"/>
      <c r="ED343" s="129"/>
      <c r="EE343" s="129"/>
      <c r="EF343" s="129"/>
      <c r="EG343" s="129"/>
      <c r="EH343" s="129"/>
      <c r="EI343" s="129"/>
      <c r="EJ343" s="129"/>
      <c r="EK343" s="129"/>
      <c r="EL343" s="129"/>
      <c r="EM343" s="129"/>
      <c r="EN343" s="129"/>
      <c r="EO343" s="129"/>
      <c r="EP343" s="129"/>
      <c r="EQ343" s="129"/>
      <c r="ER343" s="129"/>
      <c r="ES343" s="129"/>
      <c r="ET343" s="129"/>
      <c r="EU343" s="129"/>
      <c r="EV343" s="129"/>
      <c r="EW343" s="129"/>
    </row>
    <row r="344" spans="1:153" ht="3" customHeight="1" thickBot="1">
      <c r="A344" s="113"/>
      <c r="B344" s="16"/>
      <c r="C344" s="17"/>
      <c r="D344" s="17"/>
      <c r="E344" s="17"/>
      <c r="F344" s="18"/>
      <c r="G344" s="17"/>
      <c r="H344" s="298"/>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9"/>
      <c r="AG344" s="299"/>
      <c r="AH344" s="298"/>
      <c r="AI344" s="298"/>
      <c r="AJ344" s="298"/>
      <c r="AK344" s="298"/>
      <c r="AL344" s="298"/>
      <c r="AM344" s="298"/>
      <c r="AN344" s="298"/>
      <c r="AO344" s="121"/>
      <c r="AP344" s="116"/>
      <c r="AQ344" s="299"/>
      <c r="AR344" s="298"/>
      <c r="AS344" s="298"/>
      <c r="AT344" s="298"/>
      <c r="AU344" s="298"/>
      <c r="AV344" s="298"/>
      <c r="AW344" s="298"/>
      <c r="AX344" s="298"/>
      <c r="AY344" s="121"/>
      <c r="AZ344" s="116"/>
      <c r="BA344" s="298"/>
      <c r="BB344" s="298"/>
      <c r="BC344" s="298"/>
      <c r="BD344" s="298"/>
      <c r="BE344" s="298"/>
      <c r="BF344" s="298"/>
      <c r="BG344" s="298"/>
      <c r="BH344" s="298"/>
      <c r="BI344" s="121"/>
      <c r="BJ344" s="116"/>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c r="DH344" s="129"/>
      <c r="DI344" s="129"/>
      <c r="DJ344" s="129"/>
      <c r="DK344" s="129"/>
      <c r="DL344" s="129"/>
      <c r="DM344" s="129"/>
      <c r="DN344" s="129"/>
      <c r="DO344" s="129"/>
      <c r="DP344" s="129"/>
      <c r="DQ344" s="129"/>
      <c r="DR344" s="129"/>
      <c r="DS344" s="129"/>
      <c r="DT344" s="129"/>
      <c r="DU344" s="129"/>
      <c r="DV344" s="129"/>
      <c r="DW344" s="129"/>
      <c r="DX344" s="129"/>
      <c r="DY344" s="129"/>
      <c r="DZ344" s="129"/>
      <c r="EA344" s="129"/>
      <c r="EB344" s="129"/>
      <c r="EC344" s="129"/>
      <c r="ED344" s="129"/>
      <c r="EE344" s="129"/>
      <c r="EF344" s="129"/>
      <c r="EG344" s="129"/>
      <c r="EH344" s="129"/>
      <c r="EI344" s="129"/>
      <c r="EJ344" s="129"/>
      <c r="EK344" s="129"/>
      <c r="EL344" s="129"/>
      <c r="EM344" s="129"/>
      <c r="EN344" s="129"/>
      <c r="EO344" s="129"/>
      <c r="EP344" s="129"/>
      <c r="EQ344" s="129"/>
      <c r="ER344" s="129"/>
      <c r="ES344" s="129"/>
      <c r="ET344" s="129"/>
      <c r="EU344" s="129"/>
      <c r="EV344" s="129"/>
      <c r="EW344" s="129"/>
    </row>
    <row r="345" spans="1:153" ht="9.75" customHeight="1">
      <c r="A345" s="113"/>
      <c r="B345" s="24"/>
      <c r="C345" s="14" t="s">
        <v>6435</v>
      </c>
      <c r="D345" s="25"/>
      <c r="E345" s="25"/>
      <c r="F345" s="14" t="s">
        <v>143</v>
      </c>
      <c r="G345" s="14"/>
      <c r="H345" s="14"/>
      <c r="I345" s="14" t="s">
        <v>144</v>
      </c>
      <c r="J345" s="14"/>
      <c r="K345" s="14" t="s">
        <v>145</v>
      </c>
      <c r="L345" s="14"/>
      <c r="M345" s="14" t="s">
        <v>197</v>
      </c>
      <c r="N345" s="14"/>
      <c r="O345" s="25"/>
      <c r="P345" s="14" t="s">
        <v>146</v>
      </c>
      <c r="Q345" s="14"/>
      <c r="R345" s="14"/>
      <c r="S345" s="14"/>
      <c r="T345" s="14"/>
      <c r="U345" s="14"/>
      <c r="V345" s="14"/>
      <c r="W345" s="14"/>
      <c r="X345" s="14"/>
      <c r="Y345" s="14"/>
      <c r="Z345" s="14"/>
      <c r="AA345" s="14"/>
      <c r="AB345" s="14"/>
      <c r="AC345" s="14"/>
      <c r="AD345" s="25"/>
      <c r="AE345" s="25"/>
      <c r="AF345" s="26"/>
      <c r="AG345" s="296"/>
      <c r="AH345" s="297"/>
      <c r="AI345" s="297"/>
      <c r="AJ345" s="297"/>
      <c r="AK345" s="297"/>
      <c r="AL345" s="297"/>
      <c r="AM345" s="297"/>
      <c r="AN345" s="297"/>
      <c r="AO345" s="117"/>
      <c r="AP345" s="114"/>
      <c r="AQ345" s="296"/>
      <c r="AR345" s="297"/>
      <c r="AS345" s="297"/>
      <c r="AT345" s="297"/>
      <c r="AU345" s="297"/>
      <c r="AV345" s="297"/>
      <c r="AW345" s="297"/>
      <c r="AX345" s="297"/>
      <c r="AY345" s="117"/>
      <c r="AZ345" s="114"/>
      <c r="BA345" s="297"/>
      <c r="BB345" s="297"/>
      <c r="BC345" s="297"/>
      <c r="BD345" s="297"/>
      <c r="BE345" s="297"/>
      <c r="BF345" s="297"/>
      <c r="BG345" s="297"/>
      <c r="BH345" s="297"/>
      <c r="BI345" s="117"/>
      <c r="BJ345" s="114"/>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c r="DH345" s="129"/>
      <c r="DI345" s="129"/>
      <c r="DJ345" s="129"/>
      <c r="DK345" s="129"/>
      <c r="DL345" s="129"/>
      <c r="DM345" s="129"/>
      <c r="DN345" s="129"/>
      <c r="DO345" s="129"/>
      <c r="DP345" s="129"/>
      <c r="DQ345" s="129"/>
      <c r="DR345" s="129"/>
      <c r="DS345" s="129"/>
      <c r="DT345" s="129"/>
      <c r="DU345" s="129"/>
      <c r="DV345" s="129"/>
      <c r="DW345" s="129"/>
      <c r="DX345" s="129"/>
      <c r="DY345" s="129"/>
      <c r="DZ345" s="129"/>
      <c r="EA345" s="129"/>
      <c r="EB345" s="129"/>
      <c r="EC345" s="129"/>
      <c r="ED345" s="129"/>
      <c r="EE345" s="129"/>
      <c r="EF345" s="129"/>
      <c r="EG345" s="129"/>
      <c r="EH345" s="129"/>
      <c r="EI345" s="129"/>
      <c r="EJ345" s="129"/>
      <c r="EK345" s="129"/>
      <c r="EL345" s="129"/>
      <c r="EM345" s="129"/>
      <c r="EN345" s="129"/>
      <c r="EO345" s="129"/>
      <c r="EP345" s="129"/>
      <c r="EQ345" s="129"/>
      <c r="ER345" s="129"/>
      <c r="ES345" s="129"/>
      <c r="ET345" s="129"/>
      <c r="EU345" s="129"/>
      <c r="EV345" s="129"/>
      <c r="EW345" s="129"/>
    </row>
    <row r="346" spans="1:153" ht="21.75" customHeight="1">
      <c r="A346" s="113"/>
      <c r="B346" s="294"/>
      <c r="C346" s="76"/>
      <c r="D346" s="74"/>
      <c r="E346" s="77"/>
      <c r="F346" s="78"/>
      <c r="G346" s="79"/>
      <c r="H346" s="75" t="s">
        <v>6436</v>
      </c>
      <c r="I346" s="76"/>
      <c r="J346" s="74"/>
      <c r="K346" s="241"/>
      <c r="L346" s="74"/>
      <c r="M346" s="76"/>
      <c r="N346" s="73"/>
      <c r="O346" s="504"/>
      <c r="P346" s="505"/>
      <c r="Q346" s="505"/>
      <c r="R346" s="505"/>
      <c r="S346" s="505"/>
      <c r="T346" s="505"/>
      <c r="U346" s="505"/>
      <c r="V346" s="505"/>
      <c r="W346" s="505"/>
      <c r="X346" s="505"/>
      <c r="Y346" s="505"/>
      <c r="Z346" s="505"/>
      <c r="AA346" s="505"/>
      <c r="AB346" s="505"/>
      <c r="AC346" s="505"/>
      <c r="AD346" s="505"/>
      <c r="AE346" s="506"/>
      <c r="AF346" s="15"/>
      <c r="AG346" s="118"/>
      <c r="AH346" s="312"/>
      <c r="AI346" s="313"/>
      <c r="AJ346" s="313"/>
      <c r="AK346" s="313"/>
      <c r="AL346" s="313"/>
      <c r="AM346" s="313"/>
      <c r="AN346" s="314"/>
      <c r="AO346" s="120"/>
      <c r="AP346" s="115" t="s">
        <v>0</v>
      </c>
      <c r="AQ346" s="119"/>
      <c r="AR346" s="312"/>
      <c r="AS346" s="313"/>
      <c r="AT346" s="313"/>
      <c r="AU346" s="313"/>
      <c r="AV346" s="313"/>
      <c r="AW346" s="313"/>
      <c r="AX346" s="314"/>
      <c r="AY346" s="120"/>
      <c r="AZ346" s="115" t="s">
        <v>1</v>
      </c>
      <c r="BA346" s="119"/>
      <c r="BB346" s="312"/>
      <c r="BC346" s="313"/>
      <c r="BD346" s="313"/>
      <c r="BE346" s="313"/>
      <c r="BF346" s="313"/>
      <c r="BG346" s="313"/>
      <c r="BH346" s="314"/>
      <c r="BI346" s="122"/>
      <c r="BJ346" s="115" t="s">
        <v>2</v>
      </c>
      <c r="BK346" s="129"/>
      <c r="BL346" s="130" t="str">
        <f>IF(BM346&lt;&gt;"","●","")</f>
        <v/>
      </c>
      <c r="BM346" s="132" t="str">
        <f>IF(AND(OR(C346="",E346="",F346="",G346="",O346=""),OR(AH346&gt;0,AR346&gt;0,BB346&gt;0)),"「Ｋコード・Ｊコード番号等」、「診療行為名称」に未記入の欄がありますが、「レセプト件数」、「算定日数」、「算定回数」のいずれかが1以上となっています。正しい手術名情報・レセプト件数・算定日数・算定回数をご記入ください。",IF(AND(AND(C346&lt;&gt;"",E346&lt;&gt;"",F346&lt;&gt;"",G346&lt;&gt;""),OR(AH346&gt;0,AR346&gt;0,BB346&gt;0),COUNTIF(K!$A$1:$A$2257,ASC(C346&amp;E346&amp;F346&amp;G346&amp;IF(I346*1=0,"","-"&amp;I346*1)&amp;IF(K346*1=0,"",K346*1)&amp;IF(M346="","",M346)))=0),"「Ｋコード・Ｊコード番号等」が診療報酬点数表あるいは鹿診療報酬点数表に存在しないコードとなっています。正しいＫコード・Ｊコード番号等をご記入ください。なお、加算・輸血料は報告対象外となります。",IF(OR(AND(OR(AH346=0,AH346=""),OR(AR346&gt;0,BB346&gt;0)),AND(OR(AH346&gt;0,BB346&gt;0),OR(AR346=0,AR346="")),AND(OR(AH346&gt;0,AR346&gt;0),OR(BB346=0,BB346=""))),"「レセプト件数」、「算定日数」、「算定回数」のいずれかが「0」か「空白」となっていますが、それ以外が1以上となっています。正しい手術名情報・レセプト件数・算定日数・算定回数をご記入ください。",IF(OR(AH346&gt;AR346,AH346&gt;BB346),"「算定日数」あるいは「算定回数」が「レセプト件数」よりも小さくなっています。算定レセプトにおける算定日数・算定回数をご記入ください。",IF(AR346&gt;BB346,"「算定回数」が「算定日数」よりも小さくなっています。算定日数における算定回数をご記入ください。","")))))</f>
        <v/>
      </c>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72"/>
      <c r="CW346" s="72"/>
      <c r="CX346" s="72"/>
      <c r="CY346" s="129"/>
      <c r="CZ346" s="129"/>
      <c r="DA346" s="129"/>
      <c r="DB346" s="129"/>
      <c r="DC346" s="129"/>
      <c r="DD346" s="129"/>
      <c r="DE346" s="129"/>
      <c r="DF346" s="129"/>
      <c r="DG346" s="129"/>
      <c r="DH346" s="129"/>
      <c r="DI346" s="129"/>
      <c r="DJ346" s="129"/>
      <c r="DK346" s="129"/>
      <c r="DL346" s="129"/>
      <c r="DM346" s="129"/>
      <c r="DN346" s="129"/>
      <c r="DO346" s="129"/>
      <c r="DP346" s="129"/>
      <c r="DQ346" s="129"/>
      <c r="DR346" s="129"/>
      <c r="DS346" s="129"/>
      <c r="DT346" s="129"/>
      <c r="DU346" s="129"/>
      <c r="DV346" s="129"/>
      <c r="DW346" s="129"/>
      <c r="DX346" s="129"/>
      <c r="DY346" s="129"/>
      <c r="DZ346" s="129"/>
      <c r="EA346" s="129"/>
      <c r="EB346" s="129"/>
      <c r="EC346" s="129"/>
      <c r="ED346" s="129"/>
      <c r="EE346" s="129"/>
      <c r="EF346" s="129"/>
      <c r="EG346" s="129"/>
      <c r="EH346" s="129"/>
      <c r="EI346" s="129"/>
      <c r="EJ346" s="129"/>
      <c r="EK346" s="129"/>
      <c r="EL346" s="129"/>
      <c r="EM346" s="129"/>
      <c r="EN346" s="129"/>
      <c r="EO346" s="129"/>
      <c r="EP346" s="129"/>
      <c r="EQ346" s="129"/>
      <c r="ER346" s="129"/>
      <c r="ES346" s="129"/>
      <c r="ET346" s="129"/>
      <c r="EU346" s="129"/>
      <c r="EV346" s="129"/>
      <c r="EW346" s="129"/>
    </row>
    <row r="347" spans="1:153" ht="3" customHeight="1" thickBot="1">
      <c r="A347" s="113"/>
      <c r="B347" s="16"/>
      <c r="C347" s="17"/>
      <c r="D347" s="17"/>
      <c r="E347" s="17"/>
      <c r="F347" s="18"/>
      <c r="G347" s="17"/>
      <c r="H347" s="298"/>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9"/>
      <c r="AG347" s="299"/>
      <c r="AH347" s="298"/>
      <c r="AI347" s="298"/>
      <c r="AJ347" s="298"/>
      <c r="AK347" s="298"/>
      <c r="AL347" s="298"/>
      <c r="AM347" s="298"/>
      <c r="AN347" s="298"/>
      <c r="AO347" s="121"/>
      <c r="AP347" s="116"/>
      <c r="AQ347" s="299"/>
      <c r="AR347" s="298"/>
      <c r="AS347" s="298"/>
      <c r="AT347" s="298"/>
      <c r="AU347" s="298"/>
      <c r="AV347" s="298"/>
      <c r="AW347" s="298"/>
      <c r="AX347" s="298"/>
      <c r="AY347" s="121"/>
      <c r="AZ347" s="116"/>
      <c r="BA347" s="298"/>
      <c r="BB347" s="298"/>
      <c r="BC347" s="298"/>
      <c r="BD347" s="298"/>
      <c r="BE347" s="298"/>
      <c r="BF347" s="298"/>
      <c r="BG347" s="298"/>
      <c r="BH347" s="298"/>
      <c r="BI347" s="121"/>
      <c r="BJ347" s="116"/>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c r="DH347" s="129"/>
      <c r="DI347" s="129"/>
      <c r="DJ347" s="129"/>
      <c r="DK347" s="129"/>
      <c r="DL347" s="129"/>
      <c r="DM347" s="129"/>
      <c r="DN347" s="129"/>
      <c r="DO347" s="129"/>
      <c r="DP347" s="129"/>
      <c r="DQ347" s="129"/>
      <c r="DR347" s="129"/>
      <c r="DS347" s="129"/>
      <c r="DT347" s="129"/>
      <c r="DU347" s="129"/>
      <c r="DV347" s="129"/>
      <c r="DW347" s="129"/>
      <c r="DX347" s="129"/>
      <c r="DY347" s="129"/>
      <c r="DZ347" s="129"/>
      <c r="EA347" s="129"/>
      <c r="EB347" s="129"/>
      <c r="EC347" s="129"/>
      <c r="ED347" s="129"/>
      <c r="EE347" s="129"/>
      <c r="EF347" s="129"/>
      <c r="EG347" s="129"/>
      <c r="EH347" s="129"/>
      <c r="EI347" s="129"/>
      <c r="EJ347" s="129"/>
      <c r="EK347" s="129"/>
      <c r="EL347" s="129"/>
      <c r="EM347" s="129"/>
      <c r="EN347" s="129"/>
      <c r="EO347" s="129"/>
      <c r="EP347" s="129"/>
      <c r="EQ347" s="129"/>
      <c r="ER347" s="129"/>
      <c r="ES347" s="129"/>
      <c r="ET347" s="129"/>
      <c r="EU347" s="129"/>
      <c r="EV347" s="129"/>
      <c r="EW347" s="129"/>
    </row>
    <row r="348" spans="1:153" ht="9.75" customHeight="1">
      <c r="A348" s="113"/>
      <c r="B348" s="24"/>
      <c r="C348" s="14" t="s">
        <v>6435</v>
      </c>
      <c r="D348" s="25"/>
      <c r="E348" s="25"/>
      <c r="F348" s="14" t="s">
        <v>143</v>
      </c>
      <c r="G348" s="14"/>
      <c r="H348" s="14"/>
      <c r="I348" s="14" t="s">
        <v>144</v>
      </c>
      <c r="J348" s="14"/>
      <c r="K348" s="14" t="s">
        <v>145</v>
      </c>
      <c r="L348" s="14"/>
      <c r="M348" s="14" t="s">
        <v>197</v>
      </c>
      <c r="N348" s="14"/>
      <c r="O348" s="25"/>
      <c r="P348" s="14" t="s">
        <v>146</v>
      </c>
      <c r="Q348" s="14"/>
      <c r="R348" s="14"/>
      <c r="S348" s="14"/>
      <c r="T348" s="14"/>
      <c r="U348" s="14"/>
      <c r="V348" s="14"/>
      <c r="W348" s="14"/>
      <c r="X348" s="14"/>
      <c r="Y348" s="14"/>
      <c r="Z348" s="14"/>
      <c r="AA348" s="14"/>
      <c r="AB348" s="14"/>
      <c r="AC348" s="14"/>
      <c r="AD348" s="25"/>
      <c r="AE348" s="25"/>
      <c r="AF348" s="26"/>
      <c r="AG348" s="296"/>
      <c r="AH348" s="297"/>
      <c r="AI348" s="297"/>
      <c r="AJ348" s="297"/>
      <c r="AK348" s="297"/>
      <c r="AL348" s="297"/>
      <c r="AM348" s="297"/>
      <c r="AN348" s="297"/>
      <c r="AO348" s="117"/>
      <c r="AP348" s="114"/>
      <c r="AQ348" s="296"/>
      <c r="AR348" s="297"/>
      <c r="AS348" s="297"/>
      <c r="AT348" s="297"/>
      <c r="AU348" s="297"/>
      <c r="AV348" s="297"/>
      <c r="AW348" s="297"/>
      <c r="AX348" s="297"/>
      <c r="AY348" s="117"/>
      <c r="AZ348" s="114"/>
      <c r="BA348" s="297"/>
      <c r="BB348" s="297"/>
      <c r="BC348" s="297"/>
      <c r="BD348" s="297"/>
      <c r="BE348" s="297"/>
      <c r="BF348" s="297"/>
      <c r="BG348" s="297"/>
      <c r="BH348" s="297"/>
      <c r="BI348" s="117"/>
      <c r="BJ348" s="114"/>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c r="DH348" s="129"/>
      <c r="DI348" s="129"/>
      <c r="DJ348" s="129"/>
      <c r="DK348" s="129"/>
      <c r="DL348" s="129"/>
      <c r="DM348" s="129"/>
      <c r="DN348" s="129"/>
      <c r="DO348" s="129"/>
      <c r="DP348" s="129"/>
      <c r="DQ348" s="129"/>
      <c r="DR348" s="129"/>
      <c r="DS348" s="129"/>
      <c r="DT348" s="129"/>
      <c r="DU348" s="129"/>
      <c r="DV348" s="129"/>
      <c r="DW348" s="129"/>
      <c r="DX348" s="129"/>
      <c r="DY348" s="129"/>
      <c r="DZ348" s="129"/>
      <c r="EA348" s="129"/>
      <c r="EB348" s="129"/>
      <c r="EC348" s="129"/>
      <c r="ED348" s="129"/>
      <c r="EE348" s="129"/>
      <c r="EF348" s="129"/>
      <c r="EG348" s="129"/>
      <c r="EH348" s="129"/>
      <c r="EI348" s="129"/>
      <c r="EJ348" s="129"/>
      <c r="EK348" s="129"/>
      <c r="EL348" s="129"/>
      <c r="EM348" s="129"/>
      <c r="EN348" s="129"/>
      <c r="EO348" s="129"/>
      <c r="EP348" s="129"/>
      <c r="EQ348" s="129"/>
      <c r="ER348" s="129"/>
      <c r="ES348" s="129"/>
      <c r="ET348" s="129"/>
      <c r="EU348" s="129"/>
      <c r="EV348" s="129"/>
      <c r="EW348" s="129"/>
    </row>
    <row r="349" spans="1:153" ht="21.75" customHeight="1">
      <c r="A349" s="113"/>
      <c r="B349" s="294"/>
      <c r="C349" s="76"/>
      <c r="D349" s="74"/>
      <c r="E349" s="77"/>
      <c r="F349" s="78"/>
      <c r="G349" s="79"/>
      <c r="H349" s="75" t="s">
        <v>6436</v>
      </c>
      <c r="I349" s="76"/>
      <c r="J349" s="74"/>
      <c r="K349" s="241"/>
      <c r="L349" s="74"/>
      <c r="M349" s="76"/>
      <c r="N349" s="73"/>
      <c r="O349" s="504"/>
      <c r="P349" s="505"/>
      <c r="Q349" s="505"/>
      <c r="R349" s="505"/>
      <c r="S349" s="505"/>
      <c r="T349" s="505"/>
      <c r="U349" s="505"/>
      <c r="V349" s="505"/>
      <c r="W349" s="505"/>
      <c r="X349" s="505"/>
      <c r="Y349" s="505"/>
      <c r="Z349" s="505"/>
      <c r="AA349" s="505"/>
      <c r="AB349" s="505"/>
      <c r="AC349" s="505"/>
      <c r="AD349" s="505"/>
      <c r="AE349" s="506"/>
      <c r="AF349" s="15"/>
      <c r="AG349" s="118"/>
      <c r="AH349" s="312"/>
      <c r="AI349" s="313"/>
      <c r="AJ349" s="313"/>
      <c r="AK349" s="313"/>
      <c r="AL349" s="313"/>
      <c r="AM349" s="313"/>
      <c r="AN349" s="314"/>
      <c r="AO349" s="120"/>
      <c r="AP349" s="115" t="s">
        <v>0</v>
      </c>
      <c r="AQ349" s="119"/>
      <c r="AR349" s="312"/>
      <c r="AS349" s="313"/>
      <c r="AT349" s="313"/>
      <c r="AU349" s="313"/>
      <c r="AV349" s="313"/>
      <c r="AW349" s="313"/>
      <c r="AX349" s="314"/>
      <c r="AY349" s="120"/>
      <c r="AZ349" s="115" t="s">
        <v>1</v>
      </c>
      <c r="BA349" s="119"/>
      <c r="BB349" s="312"/>
      <c r="BC349" s="313"/>
      <c r="BD349" s="313"/>
      <c r="BE349" s="313"/>
      <c r="BF349" s="313"/>
      <c r="BG349" s="313"/>
      <c r="BH349" s="314"/>
      <c r="BI349" s="122"/>
      <c r="BJ349" s="115" t="s">
        <v>2</v>
      </c>
      <c r="BK349" s="129"/>
      <c r="BL349" s="130" t="str">
        <f>IF(BM349&lt;&gt;"","●","")</f>
        <v/>
      </c>
      <c r="BM349" s="132" t="str">
        <f>IF(AND(OR(C349="",E349="",F349="",G349="",O349=""),OR(AH349&gt;0,AR349&gt;0,BB349&gt;0)),"「Ｋコード・Ｊコード番号等」、「診療行為名称」に未記入の欄がありますが、「レセプト件数」、「算定日数」、「算定回数」のいずれかが1以上となっています。正しい手術名情報・レセプト件数・算定日数・算定回数をご記入ください。",IF(AND(AND(C349&lt;&gt;"",E349&lt;&gt;"",F349&lt;&gt;"",G349&lt;&gt;""),OR(AH349&gt;0,AR349&gt;0,BB349&gt;0),COUNTIF(K!$A$1:$A$2257,ASC(C349&amp;E349&amp;F349&amp;G349&amp;IF(I349*1=0,"","-"&amp;I349*1)&amp;IF(K349*1=0,"",K349*1)&amp;IF(M349="","",M349)))=0),"「Ｋコード・Ｊコード番号等」が診療報酬点数表あるいは鹿診療報酬点数表に存在しないコードとなっています。正しいＫコード・Ｊコード番号等をご記入ください。なお、加算・輸血料は報告対象外となります。",IF(OR(AND(OR(AH349=0,AH349=""),OR(AR349&gt;0,BB349&gt;0)),AND(OR(AH349&gt;0,BB349&gt;0),OR(AR349=0,AR349="")),AND(OR(AH349&gt;0,AR349&gt;0),OR(BB349=0,BB349=""))),"「レセプト件数」、「算定日数」、「算定回数」のいずれかが「0」か「空白」となっていますが、それ以外が1以上となっています。正しい手術名情報・レセプト件数・算定日数・算定回数をご記入ください。",IF(OR(AH349&gt;AR349,AH349&gt;BB349),"「算定日数」あるいは「算定回数」が「レセプト件数」よりも小さくなっています。算定レセプトにおける算定日数・算定回数をご記入ください。",IF(AR349&gt;BB349,"「算定回数」が「算定日数」よりも小さくなっています。算定日数における算定回数をご記入ください。","")))))</f>
        <v/>
      </c>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72"/>
      <c r="CW349" s="72"/>
      <c r="CX349" s="72"/>
      <c r="CY349" s="129"/>
      <c r="CZ349" s="129"/>
      <c r="DA349" s="129"/>
      <c r="DB349" s="129"/>
      <c r="DC349" s="129"/>
      <c r="DD349" s="129"/>
      <c r="DE349" s="129"/>
      <c r="DF349" s="129"/>
      <c r="DG349" s="129"/>
      <c r="DH349" s="129"/>
      <c r="DI349" s="129"/>
      <c r="DJ349" s="129"/>
      <c r="DK349" s="129"/>
      <c r="DL349" s="129"/>
      <c r="DM349" s="129"/>
      <c r="DN349" s="129"/>
      <c r="DO349" s="129"/>
      <c r="DP349" s="129"/>
      <c r="DQ349" s="129"/>
      <c r="DR349" s="129"/>
      <c r="DS349" s="129"/>
      <c r="DT349" s="129"/>
      <c r="DU349" s="129"/>
      <c r="DV349" s="129"/>
      <c r="DW349" s="129"/>
      <c r="DX349" s="129"/>
      <c r="DY349" s="129"/>
      <c r="DZ349" s="129"/>
      <c r="EA349" s="129"/>
      <c r="EB349" s="129"/>
      <c r="EC349" s="129"/>
      <c r="ED349" s="129"/>
      <c r="EE349" s="129"/>
      <c r="EF349" s="129"/>
      <c r="EG349" s="129"/>
      <c r="EH349" s="129"/>
      <c r="EI349" s="129"/>
      <c r="EJ349" s="129"/>
      <c r="EK349" s="129"/>
      <c r="EL349" s="129"/>
      <c r="EM349" s="129"/>
      <c r="EN349" s="129"/>
      <c r="EO349" s="129"/>
      <c r="EP349" s="129"/>
      <c r="EQ349" s="129"/>
      <c r="ER349" s="129"/>
      <c r="ES349" s="129"/>
      <c r="ET349" s="129"/>
      <c r="EU349" s="129"/>
      <c r="EV349" s="129"/>
      <c r="EW349" s="129"/>
    </row>
    <row r="350" spans="1:153" ht="3" customHeight="1" thickBot="1">
      <c r="A350" s="113"/>
      <c r="B350" s="16"/>
      <c r="C350" s="17"/>
      <c r="D350" s="17"/>
      <c r="E350" s="17"/>
      <c r="F350" s="18"/>
      <c r="G350" s="17"/>
      <c r="H350" s="298"/>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9"/>
      <c r="AG350" s="299"/>
      <c r="AH350" s="298"/>
      <c r="AI350" s="298"/>
      <c r="AJ350" s="298"/>
      <c r="AK350" s="298"/>
      <c r="AL350" s="298"/>
      <c r="AM350" s="298"/>
      <c r="AN350" s="298"/>
      <c r="AO350" s="121"/>
      <c r="AP350" s="116"/>
      <c r="AQ350" s="299"/>
      <c r="AR350" s="298"/>
      <c r="AS350" s="298"/>
      <c r="AT350" s="298"/>
      <c r="AU350" s="298"/>
      <c r="AV350" s="298"/>
      <c r="AW350" s="298"/>
      <c r="AX350" s="298"/>
      <c r="AY350" s="121"/>
      <c r="AZ350" s="116"/>
      <c r="BA350" s="298"/>
      <c r="BB350" s="298"/>
      <c r="BC350" s="298"/>
      <c r="BD350" s="298"/>
      <c r="BE350" s="298"/>
      <c r="BF350" s="298"/>
      <c r="BG350" s="298"/>
      <c r="BH350" s="298"/>
      <c r="BI350" s="121"/>
      <c r="BJ350" s="116"/>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c r="DH350" s="129"/>
      <c r="DI350" s="129"/>
      <c r="DJ350" s="129"/>
      <c r="DK350" s="129"/>
      <c r="DL350" s="129"/>
      <c r="DM350" s="129"/>
      <c r="DN350" s="129"/>
      <c r="DO350" s="129"/>
      <c r="DP350" s="129"/>
      <c r="DQ350" s="129"/>
      <c r="DR350" s="129"/>
      <c r="DS350" s="129"/>
      <c r="DT350" s="129"/>
      <c r="DU350" s="129"/>
      <c r="DV350" s="129"/>
      <c r="DW350" s="129"/>
      <c r="DX350" s="129"/>
      <c r="DY350" s="129"/>
      <c r="DZ350" s="129"/>
      <c r="EA350" s="129"/>
      <c r="EB350" s="129"/>
      <c r="EC350" s="129"/>
      <c r="ED350" s="129"/>
      <c r="EE350" s="129"/>
      <c r="EF350" s="129"/>
      <c r="EG350" s="129"/>
      <c r="EH350" s="129"/>
      <c r="EI350" s="129"/>
      <c r="EJ350" s="129"/>
      <c r="EK350" s="129"/>
      <c r="EL350" s="129"/>
      <c r="EM350" s="129"/>
      <c r="EN350" s="129"/>
      <c r="EO350" s="129"/>
      <c r="EP350" s="129"/>
      <c r="EQ350" s="129"/>
      <c r="ER350" s="129"/>
      <c r="ES350" s="129"/>
      <c r="ET350" s="129"/>
      <c r="EU350" s="129"/>
      <c r="EV350" s="129"/>
      <c r="EW350" s="129"/>
    </row>
    <row r="351" spans="1:153" ht="9.75" customHeight="1">
      <c r="A351" s="113"/>
      <c r="B351" s="24"/>
      <c r="C351" s="14" t="s">
        <v>6435</v>
      </c>
      <c r="D351" s="25"/>
      <c r="E351" s="25"/>
      <c r="F351" s="14" t="s">
        <v>143</v>
      </c>
      <c r="G351" s="14"/>
      <c r="H351" s="14"/>
      <c r="I351" s="14" t="s">
        <v>144</v>
      </c>
      <c r="J351" s="14"/>
      <c r="K351" s="14" t="s">
        <v>145</v>
      </c>
      <c r="L351" s="14"/>
      <c r="M351" s="14" t="s">
        <v>197</v>
      </c>
      <c r="N351" s="14"/>
      <c r="O351" s="25"/>
      <c r="P351" s="14" t="s">
        <v>146</v>
      </c>
      <c r="Q351" s="14"/>
      <c r="R351" s="14"/>
      <c r="S351" s="14"/>
      <c r="T351" s="14"/>
      <c r="U351" s="14"/>
      <c r="V351" s="14"/>
      <c r="W351" s="14"/>
      <c r="X351" s="14"/>
      <c r="Y351" s="14"/>
      <c r="Z351" s="14"/>
      <c r="AA351" s="14"/>
      <c r="AB351" s="14"/>
      <c r="AC351" s="14"/>
      <c r="AD351" s="25"/>
      <c r="AE351" s="25"/>
      <c r="AF351" s="26"/>
      <c r="AG351" s="296"/>
      <c r="AH351" s="297"/>
      <c r="AI351" s="297"/>
      <c r="AJ351" s="297"/>
      <c r="AK351" s="297"/>
      <c r="AL351" s="297"/>
      <c r="AM351" s="297"/>
      <c r="AN351" s="297"/>
      <c r="AO351" s="117"/>
      <c r="AP351" s="114"/>
      <c r="AQ351" s="296"/>
      <c r="AR351" s="297"/>
      <c r="AS351" s="297"/>
      <c r="AT351" s="297"/>
      <c r="AU351" s="297"/>
      <c r="AV351" s="297"/>
      <c r="AW351" s="297"/>
      <c r="AX351" s="297"/>
      <c r="AY351" s="117"/>
      <c r="AZ351" s="114"/>
      <c r="BA351" s="297"/>
      <c r="BB351" s="297"/>
      <c r="BC351" s="297"/>
      <c r="BD351" s="297"/>
      <c r="BE351" s="297"/>
      <c r="BF351" s="297"/>
      <c r="BG351" s="297"/>
      <c r="BH351" s="297"/>
      <c r="BI351" s="117"/>
      <c r="BJ351" s="114"/>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c r="DH351" s="129"/>
      <c r="DI351" s="129"/>
      <c r="DJ351" s="129"/>
      <c r="DK351" s="129"/>
      <c r="DL351" s="129"/>
      <c r="DM351" s="129"/>
      <c r="DN351" s="129"/>
      <c r="DO351" s="129"/>
      <c r="DP351" s="129"/>
      <c r="DQ351" s="129"/>
      <c r="DR351" s="129"/>
      <c r="DS351" s="129"/>
      <c r="DT351" s="129"/>
      <c r="DU351" s="129"/>
      <c r="DV351" s="129"/>
      <c r="DW351" s="129"/>
      <c r="DX351" s="129"/>
      <c r="DY351" s="129"/>
      <c r="DZ351" s="129"/>
      <c r="EA351" s="129"/>
      <c r="EB351" s="129"/>
      <c r="EC351" s="129"/>
      <c r="ED351" s="129"/>
      <c r="EE351" s="129"/>
      <c r="EF351" s="129"/>
      <c r="EG351" s="129"/>
      <c r="EH351" s="129"/>
      <c r="EI351" s="129"/>
      <c r="EJ351" s="129"/>
      <c r="EK351" s="129"/>
      <c r="EL351" s="129"/>
      <c r="EM351" s="129"/>
      <c r="EN351" s="129"/>
      <c r="EO351" s="129"/>
      <c r="EP351" s="129"/>
      <c r="EQ351" s="129"/>
      <c r="ER351" s="129"/>
      <c r="ES351" s="129"/>
      <c r="ET351" s="129"/>
      <c r="EU351" s="129"/>
      <c r="EV351" s="129"/>
      <c r="EW351" s="129"/>
    </row>
    <row r="352" spans="1:153" ht="21.75" customHeight="1">
      <c r="A352" s="113"/>
      <c r="B352" s="294"/>
      <c r="C352" s="76"/>
      <c r="D352" s="74"/>
      <c r="E352" s="77"/>
      <c r="F352" s="78"/>
      <c r="G352" s="79"/>
      <c r="H352" s="75" t="s">
        <v>6436</v>
      </c>
      <c r="I352" s="76"/>
      <c r="J352" s="74"/>
      <c r="K352" s="241"/>
      <c r="L352" s="74"/>
      <c r="M352" s="76"/>
      <c r="N352" s="73"/>
      <c r="O352" s="504"/>
      <c r="P352" s="505"/>
      <c r="Q352" s="505"/>
      <c r="R352" s="505"/>
      <c r="S352" s="505"/>
      <c r="T352" s="505"/>
      <c r="U352" s="505"/>
      <c r="V352" s="505"/>
      <c r="W352" s="505"/>
      <c r="X352" s="505"/>
      <c r="Y352" s="505"/>
      <c r="Z352" s="505"/>
      <c r="AA352" s="505"/>
      <c r="AB352" s="505"/>
      <c r="AC352" s="505"/>
      <c r="AD352" s="505"/>
      <c r="AE352" s="506"/>
      <c r="AF352" s="15"/>
      <c r="AG352" s="118"/>
      <c r="AH352" s="312"/>
      <c r="AI352" s="313"/>
      <c r="AJ352" s="313"/>
      <c r="AK352" s="313"/>
      <c r="AL352" s="313"/>
      <c r="AM352" s="313"/>
      <c r="AN352" s="314"/>
      <c r="AO352" s="120"/>
      <c r="AP352" s="115" t="s">
        <v>0</v>
      </c>
      <c r="AQ352" s="119"/>
      <c r="AR352" s="312"/>
      <c r="AS352" s="313"/>
      <c r="AT352" s="313"/>
      <c r="AU352" s="313"/>
      <c r="AV352" s="313"/>
      <c r="AW352" s="313"/>
      <c r="AX352" s="314"/>
      <c r="AY352" s="120"/>
      <c r="AZ352" s="115" t="s">
        <v>1</v>
      </c>
      <c r="BA352" s="119"/>
      <c r="BB352" s="312"/>
      <c r="BC352" s="313"/>
      <c r="BD352" s="313"/>
      <c r="BE352" s="313"/>
      <c r="BF352" s="313"/>
      <c r="BG352" s="313"/>
      <c r="BH352" s="314"/>
      <c r="BI352" s="122"/>
      <c r="BJ352" s="115" t="s">
        <v>2</v>
      </c>
      <c r="BK352" s="129"/>
      <c r="BL352" s="130" t="str">
        <f>IF(BM352&lt;&gt;"","●","")</f>
        <v/>
      </c>
      <c r="BM352" s="132" t="str">
        <f>IF(AND(OR(C352="",E352="",F352="",G352="",O352=""),OR(AH352&gt;0,AR352&gt;0,BB352&gt;0)),"「Ｋコード・Ｊコード番号等」、「診療行為名称」に未記入の欄がありますが、「レセプト件数」、「算定日数」、「算定回数」のいずれかが1以上となっています。正しい手術名情報・レセプト件数・算定日数・算定回数をご記入ください。",IF(AND(AND(C352&lt;&gt;"",E352&lt;&gt;"",F352&lt;&gt;"",G352&lt;&gt;""),OR(AH352&gt;0,AR352&gt;0,BB352&gt;0),COUNTIF(K!$A$1:$A$2257,ASC(C352&amp;E352&amp;F352&amp;G352&amp;IF(I352*1=0,"","-"&amp;I352*1)&amp;IF(K352*1=0,"",K352*1)&amp;IF(M352="","",M352)))=0),"「Ｋコード・Ｊコード番号等」が診療報酬点数表あるいは鹿診療報酬点数表に存在しないコードとなっています。正しいＫコード・Ｊコード番号等をご記入ください。なお、加算・輸血料は報告対象外となります。",IF(OR(AND(OR(AH352=0,AH352=""),OR(AR352&gt;0,BB352&gt;0)),AND(OR(AH352&gt;0,BB352&gt;0),OR(AR352=0,AR352="")),AND(OR(AH352&gt;0,AR352&gt;0),OR(BB352=0,BB352=""))),"「レセプト件数」、「算定日数」、「算定回数」のいずれかが「0」か「空白」となっていますが、それ以外が1以上となっています。正しい手術名情報・レセプト件数・算定日数・算定回数をご記入ください。",IF(OR(AH352&gt;AR352,AH352&gt;BB352),"「算定日数」あるいは「算定回数」が「レセプト件数」よりも小さくなっています。算定レセプトにおける算定日数・算定回数をご記入ください。",IF(AR352&gt;BB352,"「算定回数」が「算定日数」よりも小さくなっています。算定日数における算定回数をご記入ください。","")))))</f>
        <v/>
      </c>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72"/>
      <c r="CW352" s="72"/>
      <c r="CX352" s="72"/>
      <c r="CY352" s="129"/>
      <c r="CZ352" s="129"/>
      <c r="DA352" s="129"/>
      <c r="DB352" s="129"/>
      <c r="DC352" s="129"/>
      <c r="DD352" s="129"/>
      <c r="DE352" s="129"/>
      <c r="DF352" s="129"/>
      <c r="DG352" s="129"/>
      <c r="DH352" s="129"/>
      <c r="DI352" s="129"/>
      <c r="DJ352" s="129"/>
      <c r="DK352" s="129"/>
      <c r="DL352" s="129"/>
      <c r="DM352" s="129"/>
      <c r="DN352" s="129"/>
      <c r="DO352" s="129"/>
      <c r="DP352" s="129"/>
      <c r="DQ352" s="129"/>
      <c r="DR352" s="129"/>
      <c r="DS352" s="129"/>
      <c r="DT352" s="129"/>
      <c r="DU352" s="129"/>
      <c r="DV352" s="129"/>
      <c r="DW352" s="129"/>
      <c r="DX352" s="129"/>
      <c r="DY352" s="129"/>
      <c r="DZ352" s="129"/>
      <c r="EA352" s="129"/>
      <c r="EB352" s="129"/>
      <c r="EC352" s="129"/>
      <c r="ED352" s="129"/>
      <c r="EE352" s="129"/>
      <c r="EF352" s="129"/>
      <c r="EG352" s="129"/>
      <c r="EH352" s="129"/>
      <c r="EI352" s="129"/>
      <c r="EJ352" s="129"/>
      <c r="EK352" s="129"/>
      <c r="EL352" s="129"/>
      <c r="EM352" s="129"/>
      <c r="EN352" s="129"/>
      <c r="EO352" s="129"/>
      <c r="EP352" s="129"/>
      <c r="EQ352" s="129"/>
      <c r="ER352" s="129"/>
      <c r="ES352" s="129"/>
      <c r="ET352" s="129"/>
      <c r="EU352" s="129"/>
      <c r="EV352" s="129"/>
      <c r="EW352" s="129"/>
    </row>
    <row r="353" spans="1:153" ht="3" customHeight="1" thickBot="1">
      <c r="A353" s="113"/>
      <c r="B353" s="16"/>
      <c r="C353" s="17"/>
      <c r="D353" s="17"/>
      <c r="E353" s="17"/>
      <c r="F353" s="18"/>
      <c r="G353" s="17"/>
      <c r="H353" s="298"/>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9"/>
      <c r="AG353" s="299"/>
      <c r="AH353" s="298"/>
      <c r="AI353" s="298"/>
      <c r="AJ353" s="298"/>
      <c r="AK353" s="298"/>
      <c r="AL353" s="298"/>
      <c r="AM353" s="298"/>
      <c r="AN353" s="298"/>
      <c r="AO353" s="121"/>
      <c r="AP353" s="116"/>
      <c r="AQ353" s="299"/>
      <c r="AR353" s="298"/>
      <c r="AS353" s="298"/>
      <c r="AT353" s="298"/>
      <c r="AU353" s="298"/>
      <c r="AV353" s="298"/>
      <c r="AW353" s="298"/>
      <c r="AX353" s="298"/>
      <c r="AY353" s="121"/>
      <c r="AZ353" s="116"/>
      <c r="BA353" s="298"/>
      <c r="BB353" s="298"/>
      <c r="BC353" s="298"/>
      <c r="BD353" s="298"/>
      <c r="BE353" s="298"/>
      <c r="BF353" s="298"/>
      <c r="BG353" s="298"/>
      <c r="BH353" s="298"/>
      <c r="BI353" s="121"/>
      <c r="BJ353" s="116"/>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c r="DN353" s="129"/>
      <c r="DO353" s="129"/>
      <c r="DP353" s="129"/>
      <c r="DQ353" s="129"/>
      <c r="DR353" s="129"/>
      <c r="DS353" s="129"/>
      <c r="DT353" s="129"/>
      <c r="DU353" s="129"/>
      <c r="DV353" s="129"/>
      <c r="DW353" s="129"/>
      <c r="DX353" s="129"/>
      <c r="DY353" s="129"/>
      <c r="DZ353" s="129"/>
      <c r="EA353" s="129"/>
      <c r="EB353" s="129"/>
      <c r="EC353" s="129"/>
      <c r="ED353" s="129"/>
      <c r="EE353" s="129"/>
      <c r="EF353" s="129"/>
      <c r="EG353" s="129"/>
      <c r="EH353" s="129"/>
      <c r="EI353" s="129"/>
      <c r="EJ353" s="129"/>
      <c r="EK353" s="129"/>
      <c r="EL353" s="129"/>
      <c r="EM353" s="129"/>
      <c r="EN353" s="129"/>
      <c r="EO353" s="129"/>
      <c r="EP353" s="129"/>
      <c r="EQ353" s="129"/>
      <c r="ER353" s="129"/>
      <c r="ES353" s="129"/>
      <c r="ET353" s="129"/>
      <c r="EU353" s="129"/>
      <c r="EV353" s="129"/>
      <c r="EW353" s="129"/>
    </row>
    <row r="354" spans="1:153" ht="9.75" customHeight="1">
      <c r="A354" s="113"/>
      <c r="B354" s="24"/>
      <c r="C354" s="14" t="s">
        <v>6435</v>
      </c>
      <c r="D354" s="25"/>
      <c r="E354" s="25"/>
      <c r="F354" s="14" t="s">
        <v>143</v>
      </c>
      <c r="G354" s="14"/>
      <c r="H354" s="14"/>
      <c r="I354" s="14" t="s">
        <v>144</v>
      </c>
      <c r="J354" s="14"/>
      <c r="K354" s="14" t="s">
        <v>145</v>
      </c>
      <c r="L354" s="14"/>
      <c r="M354" s="14" t="s">
        <v>197</v>
      </c>
      <c r="N354" s="14"/>
      <c r="O354" s="25"/>
      <c r="P354" s="14" t="s">
        <v>146</v>
      </c>
      <c r="Q354" s="14"/>
      <c r="R354" s="14"/>
      <c r="S354" s="14"/>
      <c r="T354" s="14"/>
      <c r="U354" s="14"/>
      <c r="V354" s="14"/>
      <c r="W354" s="14"/>
      <c r="X354" s="14"/>
      <c r="Y354" s="14"/>
      <c r="Z354" s="14"/>
      <c r="AA354" s="14"/>
      <c r="AB354" s="14"/>
      <c r="AC354" s="14"/>
      <c r="AD354" s="25"/>
      <c r="AE354" s="25"/>
      <c r="AF354" s="26"/>
      <c r="AG354" s="296"/>
      <c r="AH354" s="297"/>
      <c r="AI354" s="297"/>
      <c r="AJ354" s="297"/>
      <c r="AK354" s="297"/>
      <c r="AL354" s="297"/>
      <c r="AM354" s="297"/>
      <c r="AN354" s="297"/>
      <c r="AO354" s="117"/>
      <c r="AP354" s="114"/>
      <c r="AQ354" s="296"/>
      <c r="AR354" s="297"/>
      <c r="AS354" s="297"/>
      <c r="AT354" s="297"/>
      <c r="AU354" s="297"/>
      <c r="AV354" s="297"/>
      <c r="AW354" s="297"/>
      <c r="AX354" s="297"/>
      <c r="AY354" s="117"/>
      <c r="AZ354" s="114"/>
      <c r="BA354" s="297"/>
      <c r="BB354" s="297"/>
      <c r="BC354" s="297"/>
      <c r="BD354" s="297"/>
      <c r="BE354" s="297"/>
      <c r="BF354" s="297"/>
      <c r="BG354" s="297"/>
      <c r="BH354" s="297"/>
      <c r="BI354" s="117"/>
      <c r="BJ354" s="114"/>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c r="DH354" s="129"/>
      <c r="DI354" s="129"/>
      <c r="DJ354" s="129"/>
      <c r="DK354" s="129"/>
      <c r="DL354" s="129"/>
      <c r="DM354" s="129"/>
      <c r="DN354" s="129"/>
      <c r="DO354" s="129"/>
      <c r="DP354" s="129"/>
      <c r="DQ354" s="129"/>
      <c r="DR354" s="129"/>
      <c r="DS354" s="129"/>
      <c r="DT354" s="129"/>
      <c r="DU354" s="129"/>
      <c r="DV354" s="129"/>
      <c r="DW354" s="129"/>
      <c r="DX354" s="129"/>
      <c r="DY354" s="129"/>
      <c r="DZ354" s="129"/>
      <c r="EA354" s="129"/>
      <c r="EB354" s="129"/>
      <c r="EC354" s="129"/>
      <c r="ED354" s="129"/>
      <c r="EE354" s="129"/>
      <c r="EF354" s="129"/>
      <c r="EG354" s="129"/>
      <c r="EH354" s="129"/>
      <c r="EI354" s="129"/>
      <c r="EJ354" s="129"/>
      <c r="EK354" s="129"/>
      <c r="EL354" s="129"/>
      <c r="EM354" s="129"/>
      <c r="EN354" s="129"/>
      <c r="EO354" s="129"/>
      <c r="EP354" s="129"/>
      <c r="EQ354" s="129"/>
      <c r="ER354" s="129"/>
      <c r="ES354" s="129"/>
      <c r="ET354" s="129"/>
      <c r="EU354" s="129"/>
      <c r="EV354" s="129"/>
      <c r="EW354" s="129"/>
    </row>
    <row r="355" spans="1:153" ht="21.75" customHeight="1">
      <c r="A355" s="113"/>
      <c r="B355" s="294"/>
      <c r="C355" s="76"/>
      <c r="D355" s="74"/>
      <c r="E355" s="77"/>
      <c r="F355" s="78"/>
      <c r="G355" s="79"/>
      <c r="H355" s="75" t="s">
        <v>6436</v>
      </c>
      <c r="I355" s="76"/>
      <c r="J355" s="74"/>
      <c r="K355" s="241"/>
      <c r="L355" s="74"/>
      <c r="M355" s="76"/>
      <c r="N355" s="73"/>
      <c r="O355" s="504"/>
      <c r="P355" s="505"/>
      <c r="Q355" s="505"/>
      <c r="R355" s="505"/>
      <c r="S355" s="505"/>
      <c r="T355" s="505"/>
      <c r="U355" s="505"/>
      <c r="V355" s="505"/>
      <c r="W355" s="505"/>
      <c r="X355" s="505"/>
      <c r="Y355" s="505"/>
      <c r="Z355" s="505"/>
      <c r="AA355" s="505"/>
      <c r="AB355" s="505"/>
      <c r="AC355" s="505"/>
      <c r="AD355" s="505"/>
      <c r="AE355" s="506"/>
      <c r="AF355" s="15"/>
      <c r="AG355" s="118"/>
      <c r="AH355" s="312"/>
      <c r="AI355" s="313"/>
      <c r="AJ355" s="313"/>
      <c r="AK355" s="313"/>
      <c r="AL355" s="313"/>
      <c r="AM355" s="313"/>
      <c r="AN355" s="314"/>
      <c r="AO355" s="120"/>
      <c r="AP355" s="115" t="s">
        <v>0</v>
      </c>
      <c r="AQ355" s="119"/>
      <c r="AR355" s="312"/>
      <c r="AS355" s="313"/>
      <c r="AT355" s="313"/>
      <c r="AU355" s="313"/>
      <c r="AV355" s="313"/>
      <c r="AW355" s="313"/>
      <c r="AX355" s="314"/>
      <c r="AY355" s="120"/>
      <c r="AZ355" s="115" t="s">
        <v>1</v>
      </c>
      <c r="BA355" s="119"/>
      <c r="BB355" s="312"/>
      <c r="BC355" s="313"/>
      <c r="BD355" s="313"/>
      <c r="BE355" s="313"/>
      <c r="BF355" s="313"/>
      <c r="BG355" s="313"/>
      <c r="BH355" s="314"/>
      <c r="BI355" s="122"/>
      <c r="BJ355" s="115" t="s">
        <v>2</v>
      </c>
      <c r="BK355" s="129"/>
      <c r="BL355" s="130" t="str">
        <f>IF(BM355&lt;&gt;"","●","")</f>
        <v/>
      </c>
      <c r="BM355" s="132" t="str">
        <f>IF(AND(OR(C355="",E355="",F355="",G355="",O355=""),OR(AH355&gt;0,AR355&gt;0,BB355&gt;0)),"「Ｋコード・Ｊコード番号等」、「診療行為名称」に未記入の欄がありますが、「レセプト件数」、「算定日数」、「算定回数」のいずれかが1以上となっています。正しい手術名情報・レセプト件数・算定日数・算定回数をご記入ください。",IF(AND(AND(C355&lt;&gt;"",E355&lt;&gt;"",F355&lt;&gt;"",G355&lt;&gt;""),OR(AH355&gt;0,AR355&gt;0,BB355&gt;0),COUNTIF(K!$A$1:$A$2257,ASC(C355&amp;E355&amp;F355&amp;G355&amp;IF(I355*1=0,"","-"&amp;I355*1)&amp;IF(K355*1=0,"",K355*1)&amp;IF(M355="","",M355)))=0),"「Ｋコード・Ｊコード番号等」が診療報酬点数表あるいは鹿診療報酬点数表に存在しないコードとなっています。正しいＫコード・Ｊコード番号等をご記入ください。なお、加算・輸血料は報告対象外となります。",IF(OR(AND(OR(AH355=0,AH355=""),OR(AR355&gt;0,BB355&gt;0)),AND(OR(AH355&gt;0,BB355&gt;0),OR(AR355=0,AR355="")),AND(OR(AH355&gt;0,AR355&gt;0),OR(BB355=0,BB355=""))),"「レセプト件数」、「算定日数」、「算定回数」のいずれかが「0」か「空白」となっていますが、それ以外が1以上となっています。正しい手術名情報・レセプト件数・算定日数・算定回数をご記入ください。",IF(OR(AH355&gt;AR355,AH355&gt;BB355),"「算定日数」あるいは「算定回数」が「レセプト件数」よりも小さくなっています。算定レセプトにおける算定日数・算定回数をご記入ください。",IF(AR355&gt;BB355,"「算定回数」が「算定日数」よりも小さくなっています。算定日数における算定回数をご記入ください。","")))))</f>
        <v/>
      </c>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72"/>
      <c r="CW355" s="72"/>
      <c r="CX355" s="72"/>
      <c r="CY355" s="129"/>
      <c r="CZ355" s="129"/>
      <c r="DA355" s="129"/>
      <c r="DB355" s="129"/>
      <c r="DC355" s="129"/>
      <c r="DD355" s="129"/>
      <c r="DE355" s="129"/>
      <c r="DF355" s="129"/>
      <c r="DG355" s="129"/>
      <c r="DH355" s="129"/>
      <c r="DI355" s="129"/>
      <c r="DJ355" s="129"/>
      <c r="DK355" s="129"/>
      <c r="DL355" s="129"/>
      <c r="DM355" s="129"/>
      <c r="DN355" s="129"/>
      <c r="DO355" s="129"/>
      <c r="DP355" s="129"/>
      <c r="DQ355" s="129"/>
      <c r="DR355" s="129"/>
      <c r="DS355" s="129"/>
      <c r="DT355" s="129"/>
      <c r="DU355" s="129"/>
      <c r="DV355" s="129"/>
      <c r="DW355" s="129"/>
      <c r="DX355" s="129"/>
      <c r="DY355" s="129"/>
      <c r="DZ355" s="129"/>
      <c r="EA355" s="129"/>
      <c r="EB355" s="129"/>
      <c r="EC355" s="129"/>
      <c r="ED355" s="129"/>
      <c r="EE355" s="129"/>
      <c r="EF355" s="129"/>
      <c r="EG355" s="129"/>
      <c r="EH355" s="129"/>
      <c r="EI355" s="129"/>
      <c r="EJ355" s="129"/>
      <c r="EK355" s="129"/>
      <c r="EL355" s="129"/>
      <c r="EM355" s="129"/>
      <c r="EN355" s="129"/>
      <c r="EO355" s="129"/>
      <c r="EP355" s="129"/>
      <c r="EQ355" s="129"/>
      <c r="ER355" s="129"/>
      <c r="ES355" s="129"/>
      <c r="ET355" s="129"/>
      <c r="EU355" s="129"/>
      <c r="EV355" s="129"/>
      <c r="EW355" s="129"/>
    </row>
    <row r="356" spans="1:153" ht="3" customHeight="1" thickBot="1">
      <c r="A356" s="113"/>
      <c r="B356" s="16"/>
      <c r="C356" s="17"/>
      <c r="D356" s="17"/>
      <c r="E356" s="17"/>
      <c r="F356" s="18"/>
      <c r="G356" s="17"/>
      <c r="H356" s="298"/>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9"/>
      <c r="AG356" s="299"/>
      <c r="AH356" s="298"/>
      <c r="AI356" s="298"/>
      <c r="AJ356" s="298"/>
      <c r="AK356" s="298"/>
      <c r="AL356" s="298"/>
      <c r="AM356" s="298"/>
      <c r="AN356" s="298"/>
      <c r="AO356" s="121"/>
      <c r="AP356" s="116"/>
      <c r="AQ356" s="299"/>
      <c r="AR356" s="298"/>
      <c r="AS356" s="298"/>
      <c r="AT356" s="298"/>
      <c r="AU356" s="298"/>
      <c r="AV356" s="298"/>
      <c r="AW356" s="298"/>
      <c r="AX356" s="298"/>
      <c r="AY356" s="121"/>
      <c r="AZ356" s="116"/>
      <c r="BA356" s="298"/>
      <c r="BB356" s="298"/>
      <c r="BC356" s="298"/>
      <c r="BD356" s="298"/>
      <c r="BE356" s="298"/>
      <c r="BF356" s="298"/>
      <c r="BG356" s="298"/>
      <c r="BH356" s="298"/>
      <c r="BI356" s="121"/>
      <c r="BJ356" s="116"/>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c r="DH356" s="129"/>
      <c r="DI356" s="129"/>
      <c r="DJ356" s="129"/>
      <c r="DK356" s="129"/>
      <c r="DL356" s="129"/>
      <c r="DM356" s="129"/>
      <c r="DN356" s="129"/>
      <c r="DO356" s="129"/>
      <c r="DP356" s="129"/>
      <c r="DQ356" s="129"/>
      <c r="DR356" s="129"/>
      <c r="DS356" s="129"/>
      <c r="DT356" s="129"/>
      <c r="DU356" s="129"/>
      <c r="DV356" s="129"/>
      <c r="DW356" s="129"/>
      <c r="DX356" s="129"/>
      <c r="DY356" s="129"/>
      <c r="DZ356" s="129"/>
      <c r="EA356" s="129"/>
      <c r="EB356" s="129"/>
      <c r="EC356" s="129"/>
      <c r="ED356" s="129"/>
      <c r="EE356" s="129"/>
      <c r="EF356" s="129"/>
      <c r="EG356" s="129"/>
      <c r="EH356" s="129"/>
      <c r="EI356" s="129"/>
      <c r="EJ356" s="129"/>
      <c r="EK356" s="129"/>
      <c r="EL356" s="129"/>
      <c r="EM356" s="129"/>
      <c r="EN356" s="129"/>
      <c r="EO356" s="129"/>
      <c r="EP356" s="129"/>
      <c r="EQ356" s="129"/>
      <c r="ER356" s="129"/>
      <c r="ES356" s="129"/>
      <c r="ET356" s="129"/>
      <c r="EU356" s="129"/>
      <c r="EV356" s="129"/>
      <c r="EW356" s="129"/>
    </row>
    <row r="357" spans="1:153" ht="9.75" customHeight="1">
      <c r="A357" s="113"/>
      <c r="B357" s="24"/>
      <c r="C357" s="14" t="s">
        <v>6435</v>
      </c>
      <c r="D357" s="25"/>
      <c r="E357" s="25"/>
      <c r="F357" s="14" t="s">
        <v>143</v>
      </c>
      <c r="G357" s="14"/>
      <c r="H357" s="14"/>
      <c r="I357" s="14" t="s">
        <v>144</v>
      </c>
      <c r="J357" s="14"/>
      <c r="K357" s="14" t="s">
        <v>145</v>
      </c>
      <c r="L357" s="14"/>
      <c r="M357" s="14" t="s">
        <v>197</v>
      </c>
      <c r="N357" s="14"/>
      <c r="O357" s="25"/>
      <c r="P357" s="14" t="s">
        <v>146</v>
      </c>
      <c r="Q357" s="14"/>
      <c r="R357" s="14"/>
      <c r="S357" s="14"/>
      <c r="T357" s="14"/>
      <c r="U357" s="14"/>
      <c r="V357" s="14"/>
      <c r="W357" s="14"/>
      <c r="X357" s="14"/>
      <c r="Y357" s="14"/>
      <c r="Z357" s="14"/>
      <c r="AA357" s="14"/>
      <c r="AB357" s="14"/>
      <c r="AC357" s="14"/>
      <c r="AD357" s="25"/>
      <c r="AE357" s="25"/>
      <c r="AF357" s="26"/>
      <c r="AG357" s="296"/>
      <c r="AH357" s="297"/>
      <c r="AI357" s="297"/>
      <c r="AJ357" s="297"/>
      <c r="AK357" s="297"/>
      <c r="AL357" s="297"/>
      <c r="AM357" s="297"/>
      <c r="AN357" s="297"/>
      <c r="AO357" s="117"/>
      <c r="AP357" s="114"/>
      <c r="AQ357" s="296"/>
      <c r="AR357" s="297"/>
      <c r="AS357" s="297"/>
      <c r="AT357" s="297"/>
      <c r="AU357" s="297"/>
      <c r="AV357" s="297"/>
      <c r="AW357" s="297"/>
      <c r="AX357" s="297"/>
      <c r="AY357" s="117"/>
      <c r="AZ357" s="114"/>
      <c r="BA357" s="297"/>
      <c r="BB357" s="297"/>
      <c r="BC357" s="297"/>
      <c r="BD357" s="297"/>
      <c r="BE357" s="297"/>
      <c r="BF357" s="297"/>
      <c r="BG357" s="297"/>
      <c r="BH357" s="297"/>
      <c r="BI357" s="117"/>
      <c r="BJ357" s="114"/>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c r="DH357" s="129"/>
      <c r="DI357" s="129"/>
      <c r="DJ357" s="129"/>
      <c r="DK357" s="129"/>
      <c r="DL357" s="129"/>
      <c r="DM357" s="129"/>
      <c r="DN357" s="129"/>
      <c r="DO357" s="129"/>
      <c r="DP357" s="129"/>
      <c r="DQ357" s="129"/>
      <c r="DR357" s="129"/>
      <c r="DS357" s="129"/>
      <c r="DT357" s="129"/>
      <c r="DU357" s="129"/>
      <c r="DV357" s="129"/>
      <c r="DW357" s="129"/>
      <c r="DX357" s="129"/>
      <c r="DY357" s="129"/>
      <c r="DZ357" s="129"/>
      <c r="EA357" s="129"/>
      <c r="EB357" s="129"/>
      <c r="EC357" s="129"/>
      <c r="ED357" s="129"/>
      <c r="EE357" s="129"/>
      <c r="EF357" s="129"/>
      <c r="EG357" s="129"/>
      <c r="EH357" s="129"/>
      <c r="EI357" s="129"/>
      <c r="EJ357" s="129"/>
      <c r="EK357" s="129"/>
      <c r="EL357" s="129"/>
      <c r="EM357" s="129"/>
      <c r="EN357" s="129"/>
      <c r="EO357" s="129"/>
      <c r="EP357" s="129"/>
      <c r="EQ357" s="129"/>
      <c r="ER357" s="129"/>
      <c r="ES357" s="129"/>
      <c r="ET357" s="129"/>
      <c r="EU357" s="129"/>
      <c r="EV357" s="129"/>
      <c r="EW357" s="129"/>
    </row>
    <row r="358" spans="1:153" ht="21.75" customHeight="1">
      <c r="A358" s="113"/>
      <c r="B358" s="294"/>
      <c r="C358" s="76"/>
      <c r="D358" s="74"/>
      <c r="E358" s="77"/>
      <c r="F358" s="78"/>
      <c r="G358" s="79"/>
      <c r="H358" s="75" t="s">
        <v>6436</v>
      </c>
      <c r="I358" s="76"/>
      <c r="J358" s="74"/>
      <c r="K358" s="241"/>
      <c r="L358" s="74"/>
      <c r="M358" s="76"/>
      <c r="N358" s="73"/>
      <c r="O358" s="504"/>
      <c r="P358" s="505"/>
      <c r="Q358" s="505"/>
      <c r="R358" s="505"/>
      <c r="S358" s="505"/>
      <c r="T358" s="505"/>
      <c r="U358" s="505"/>
      <c r="V358" s="505"/>
      <c r="W358" s="505"/>
      <c r="X358" s="505"/>
      <c r="Y358" s="505"/>
      <c r="Z358" s="505"/>
      <c r="AA358" s="505"/>
      <c r="AB358" s="505"/>
      <c r="AC358" s="505"/>
      <c r="AD358" s="505"/>
      <c r="AE358" s="506"/>
      <c r="AF358" s="15"/>
      <c r="AG358" s="118"/>
      <c r="AH358" s="312"/>
      <c r="AI358" s="313"/>
      <c r="AJ358" s="313"/>
      <c r="AK358" s="313"/>
      <c r="AL358" s="313"/>
      <c r="AM358" s="313"/>
      <c r="AN358" s="314"/>
      <c r="AO358" s="120"/>
      <c r="AP358" s="115" t="s">
        <v>0</v>
      </c>
      <c r="AQ358" s="119"/>
      <c r="AR358" s="312"/>
      <c r="AS358" s="313"/>
      <c r="AT358" s="313"/>
      <c r="AU358" s="313"/>
      <c r="AV358" s="313"/>
      <c r="AW358" s="313"/>
      <c r="AX358" s="314"/>
      <c r="AY358" s="120"/>
      <c r="AZ358" s="115" t="s">
        <v>1</v>
      </c>
      <c r="BA358" s="119"/>
      <c r="BB358" s="312"/>
      <c r="BC358" s="313"/>
      <c r="BD358" s="313"/>
      <c r="BE358" s="313"/>
      <c r="BF358" s="313"/>
      <c r="BG358" s="313"/>
      <c r="BH358" s="314"/>
      <c r="BI358" s="122"/>
      <c r="BJ358" s="115" t="s">
        <v>2</v>
      </c>
      <c r="BK358" s="129"/>
      <c r="BL358" s="130" t="str">
        <f>IF(BM358&lt;&gt;"","●","")</f>
        <v/>
      </c>
      <c r="BM358" s="132" t="str">
        <f>IF(AND(OR(C358="",E358="",F358="",G358="",O358=""),OR(AH358&gt;0,AR358&gt;0,BB358&gt;0)),"「Ｋコード・Ｊコード番号等」、「診療行為名称」に未記入の欄がありますが、「レセプト件数」、「算定日数」、「算定回数」のいずれかが1以上となっています。正しい手術名情報・レセプト件数・算定日数・算定回数をご記入ください。",IF(AND(AND(C358&lt;&gt;"",E358&lt;&gt;"",F358&lt;&gt;"",G358&lt;&gt;""),OR(AH358&gt;0,AR358&gt;0,BB358&gt;0),COUNTIF(K!$A$1:$A$2257,ASC(C358&amp;E358&amp;F358&amp;G358&amp;IF(I358*1=0,"","-"&amp;I358*1)&amp;IF(K358*1=0,"",K358*1)&amp;IF(M358="","",M358)))=0),"「Ｋコード・Ｊコード番号等」が診療報酬点数表あるいは鹿診療報酬点数表に存在しないコードとなっています。正しいＫコード・Ｊコード番号等をご記入ください。なお、加算・輸血料は報告対象外となります。",IF(OR(AND(OR(AH358=0,AH358=""),OR(AR358&gt;0,BB358&gt;0)),AND(OR(AH358&gt;0,BB358&gt;0),OR(AR358=0,AR358="")),AND(OR(AH358&gt;0,AR358&gt;0),OR(BB358=0,BB358=""))),"「レセプト件数」、「算定日数」、「算定回数」のいずれかが「0」か「空白」となっていますが、それ以外が1以上となっています。正しい手術名情報・レセプト件数・算定日数・算定回数をご記入ください。",IF(OR(AH358&gt;AR358,AH358&gt;BB358),"「算定日数」あるいは「算定回数」が「レセプト件数」よりも小さくなっています。算定レセプトにおける算定日数・算定回数をご記入ください。",IF(AR358&gt;BB358,"「算定回数」が「算定日数」よりも小さくなっています。算定日数における算定回数をご記入ください。","")))))</f>
        <v/>
      </c>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72"/>
      <c r="CW358" s="72"/>
      <c r="CX358" s="72"/>
      <c r="CY358" s="129"/>
      <c r="CZ358" s="129"/>
      <c r="DA358" s="129"/>
      <c r="DB358" s="129"/>
      <c r="DC358" s="129"/>
      <c r="DD358" s="129"/>
      <c r="DE358" s="129"/>
      <c r="DF358" s="129"/>
      <c r="DG358" s="129"/>
      <c r="DH358" s="129"/>
      <c r="DI358" s="129"/>
      <c r="DJ358" s="129"/>
      <c r="DK358" s="129"/>
      <c r="DL358" s="129"/>
      <c r="DM358" s="129"/>
      <c r="DN358" s="129"/>
      <c r="DO358" s="129"/>
      <c r="DP358" s="129"/>
      <c r="DQ358" s="129"/>
      <c r="DR358" s="129"/>
      <c r="DS358" s="129"/>
      <c r="DT358" s="129"/>
      <c r="DU358" s="129"/>
      <c r="DV358" s="129"/>
      <c r="DW358" s="129"/>
      <c r="DX358" s="129"/>
      <c r="DY358" s="129"/>
      <c r="DZ358" s="129"/>
      <c r="EA358" s="129"/>
      <c r="EB358" s="129"/>
      <c r="EC358" s="129"/>
      <c r="ED358" s="129"/>
      <c r="EE358" s="129"/>
      <c r="EF358" s="129"/>
      <c r="EG358" s="129"/>
      <c r="EH358" s="129"/>
      <c r="EI358" s="129"/>
      <c r="EJ358" s="129"/>
      <c r="EK358" s="129"/>
      <c r="EL358" s="129"/>
      <c r="EM358" s="129"/>
      <c r="EN358" s="129"/>
      <c r="EO358" s="129"/>
      <c r="EP358" s="129"/>
      <c r="EQ358" s="129"/>
      <c r="ER358" s="129"/>
      <c r="ES358" s="129"/>
      <c r="ET358" s="129"/>
      <c r="EU358" s="129"/>
      <c r="EV358" s="129"/>
      <c r="EW358" s="129"/>
    </row>
    <row r="359" spans="1:153" ht="3" customHeight="1" thickBot="1">
      <c r="A359" s="113"/>
      <c r="B359" s="16"/>
      <c r="C359" s="17"/>
      <c r="D359" s="17"/>
      <c r="E359" s="17"/>
      <c r="F359" s="18"/>
      <c r="G359" s="17"/>
      <c r="H359" s="298"/>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9"/>
      <c r="AG359" s="299"/>
      <c r="AH359" s="298"/>
      <c r="AI359" s="298"/>
      <c r="AJ359" s="298"/>
      <c r="AK359" s="298"/>
      <c r="AL359" s="298"/>
      <c r="AM359" s="298"/>
      <c r="AN359" s="298"/>
      <c r="AO359" s="121"/>
      <c r="AP359" s="116"/>
      <c r="AQ359" s="299"/>
      <c r="AR359" s="298"/>
      <c r="AS359" s="298"/>
      <c r="AT359" s="298"/>
      <c r="AU359" s="298"/>
      <c r="AV359" s="298"/>
      <c r="AW359" s="298"/>
      <c r="AX359" s="298"/>
      <c r="AY359" s="121"/>
      <c r="AZ359" s="116"/>
      <c r="BA359" s="298"/>
      <c r="BB359" s="298"/>
      <c r="BC359" s="298"/>
      <c r="BD359" s="298"/>
      <c r="BE359" s="298"/>
      <c r="BF359" s="298"/>
      <c r="BG359" s="298"/>
      <c r="BH359" s="298"/>
      <c r="BI359" s="121"/>
      <c r="BJ359" s="116"/>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c r="DH359" s="129"/>
      <c r="DI359" s="129"/>
      <c r="DJ359" s="129"/>
      <c r="DK359" s="129"/>
      <c r="DL359" s="129"/>
      <c r="DM359" s="129"/>
      <c r="DN359" s="129"/>
      <c r="DO359" s="129"/>
      <c r="DP359" s="129"/>
      <c r="DQ359" s="129"/>
      <c r="DR359" s="129"/>
      <c r="DS359" s="129"/>
      <c r="DT359" s="129"/>
      <c r="DU359" s="129"/>
      <c r="DV359" s="129"/>
      <c r="DW359" s="129"/>
      <c r="DX359" s="129"/>
      <c r="DY359" s="129"/>
      <c r="DZ359" s="129"/>
      <c r="EA359" s="129"/>
      <c r="EB359" s="129"/>
      <c r="EC359" s="129"/>
      <c r="ED359" s="129"/>
      <c r="EE359" s="129"/>
      <c r="EF359" s="129"/>
      <c r="EG359" s="129"/>
      <c r="EH359" s="129"/>
      <c r="EI359" s="129"/>
      <c r="EJ359" s="129"/>
      <c r="EK359" s="129"/>
      <c r="EL359" s="129"/>
      <c r="EM359" s="129"/>
      <c r="EN359" s="129"/>
      <c r="EO359" s="129"/>
      <c r="EP359" s="129"/>
      <c r="EQ359" s="129"/>
      <c r="ER359" s="129"/>
      <c r="ES359" s="129"/>
      <c r="ET359" s="129"/>
      <c r="EU359" s="129"/>
      <c r="EV359" s="129"/>
      <c r="EW359" s="129"/>
    </row>
    <row r="360" spans="1:153" ht="9.75" customHeight="1">
      <c r="A360" s="113"/>
      <c r="B360" s="24"/>
      <c r="C360" s="14" t="s">
        <v>6435</v>
      </c>
      <c r="D360" s="25"/>
      <c r="E360" s="25"/>
      <c r="F360" s="14" t="s">
        <v>143</v>
      </c>
      <c r="G360" s="14"/>
      <c r="H360" s="14"/>
      <c r="I360" s="14" t="s">
        <v>144</v>
      </c>
      <c r="J360" s="14"/>
      <c r="K360" s="14" t="s">
        <v>145</v>
      </c>
      <c r="L360" s="14"/>
      <c r="M360" s="14" t="s">
        <v>197</v>
      </c>
      <c r="N360" s="14"/>
      <c r="O360" s="25"/>
      <c r="P360" s="14" t="s">
        <v>146</v>
      </c>
      <c r="Q360" s="14"/>
      <c r="R360" s="14"/>
      <c r="S360" s="14"/>
      <c r="T360" s="14"/>
      <c r="U360" s="14"/>
      <c r="V360" s="14"/>
      <c r="W360" s="14"/>
      <c r="X360" s="14"/>
      <c r="Y360" s="14"/>
      <c r="Z360" s="14"/>
      <c r="AA360" s="14"/>
      <c r="AB360" s="14"/>
      <c r="AC360" s="14"/>
      <c r="AD360" s="25"/>
      <c r="AE360" s="25"/>
      <c r="AF360" s="26"/>
      <c r="AG360" s="296"/>
      <c r="AH360" s="297"/>
      <c r="AI360" s="297"/>
      <c r="AJ360" s="297"/>
      <c r="AK360" s="297"/>
      <c r="AL360" s="297"/>
      <c r="AM360" s="297"/>
      <c r="AN360" s="297"/>
      <c r="AO360" s="117"/>
      <c r="AP360" s="114"/>
      <c r="AQ360" s="296"/>
      <c r="AR360" s="297"/>
      <c r="AS360" s="297"/>
      <c r="AT360" s="297"/>
      <c r="AU360" s="297"/>
      <c r="AV360" s="297"/>
      <c r="AW360" s="297"/>
      <c r="AX360" s="297"/>
      <c r="AY360" s="117"/>
      <c r="AZ360" s="114"/>
      <c r="BA360" s="297"/>
      <c r="BB360" s="297"/>
      <c r="BC360" s="297"/>
      <c r="BD360" s="297"/>
      <c r="BE360" s="297"/>
      <c r="BF360" s="297"/>
      <c r="BG360" s="297"/>
      <c r="BH360" s="297"/>
      <c r="BI360" s="117"/>
      <c r="BJ360" s="114"/>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c r="DH360" s="129"/>
      <c r="DI360" s="129"/>
      <c r="DJ360" s="129"/>
      <c r="DK360" s="129"/>
      <c r="DL360" s="129"/>
      <c r="DM360" s="129"/>
      <c r="DN360" s="129"/>
      <c r="DO360" s="129"/>
      <c r="DP360" s="129"/>
      <c r="DQ360" s="129"/>
      <c r="DR360" s="129"/>
      <c r="DS360" s="129"/>
      <c r="DT360" s="129"/>
      <c r="DU360" s="129"/>
      <c r="DV360" s="129"/>
      <c r="DW360" s="129"/>
      <c r="DX360" s="129"/>
      <c r="DY360" s="129"/>
      <c r="DZ360" s="129"/>
      <c r="EA360" s="129"/>
      <c r="EB360" s="129"/>
      <c r="EC360" s="129"/>
      <c r="ED360" s="129"/>
      <c r="EE360" s="129"/>
      <c r="EF360" s="129"/>
      <c r="EG360" s="129"/>
      <c r="EH360" s="129"/>
      <c r="EI360" s="129"/>
      <c r="EJ360" s="129"/>
      <c r="EK360" s="129"/>
      <c r="EL360" s="129"/>
      <c r="EM360" s="129"/>
      <c r="EN360" s="129"/>
      <c r="EO360" s="129"/>
      <c r="EP360" s="129"/>
      <c r="EQ360" s="129"/>
      <c r="ER360" s="129"/>
      <c r="ES360" s="129"/>
      <c r="ET360" s="129"/>
      <c r="EU360" s="129"/>
      <c r="EV360" s="129"/>
      <c r="EW360" s="129"/>
    </row>
    <row r="361" spans="1:153" ht="21.75" customHeight="1">
      <c r="A361" s="113"/>
      <c r="B361" s="294"/>
      <c r="C361" s="76"/>
      <c r="D361" s="74"/>
      <c r="E361" s="77"/>
      <c r="F361" s="78"/>
      <c r="G361" s="79"/>
      <c r="H361" s="75" t="s">
        <v>6436</v>
      </c>
      <c r="I361" s="76"/>
      <c r="J361" s="74"/>
      <c r="K361" s="241"/>
      <c r="L361" s="74"/>
      <c r="M361" s="76"/>
      <c r="N361" s="73"/>
      <c r="O361" s="504"/>
      <c r="P361" s="505"/>
      <c r="Q361" s="505"/>
      <c r="R361" s="505"/>
      <c r="S361" s="505"/>
      <c r="T361" s="505"/>
      <c r="U361" s="505"/>
      <c r="V361" s="505"/>
      <c r="W361" s="505"/>
      <c r="X361" s="505"/>
      <c r="Y361" s="505"/>
      <c r="Z361" s="505"/>
      <c r="AA361" s="505"/>
      <c r="AB361" s="505"/>
      <c r="AC361" s="505"/>
      <c r="AD361" s="505"/>
      <c r="AE361" s="506"/>
      <c r="AF361" s="15"/>
      <c r="AG361" s="118"/>
      <c r="AH361" s="312"/>
      <c r="AI361" s="313"/>
      <c r="AJ361" s="313"/>
      <c r="AK361" s="313"/>
      <c r="AL361" s="313"/>
      <c r="AM361" s="313"/>
      <c r="AN361" s="314"/>
      <c r="AO361" s="120"/>
      <c r="AP361" s="115" t="s">
        <v>0</v>
      </c>
      <c r="AQ361" s="119"/>
      <c r="AR361" s="312"/>
      <c r="AS361" s="313"/>
      <c r="AT361" s="313"/>
      <c r="AU361" s="313"/>
      <c r="AV361" s="313"/>
      <c r="AW361" s="313"/>
      <c r="AX361" s="314"/>
      <c r="AY361" s="120"/>
      <c r="AZ361" s="115" t="s">
        <v>1</v>
      </c>
      <c r="BA361" s="119"/>
      <c r="BB361" s="312"/>
      <c r="BC361" s="313"/>
      <c r="BD361" s="313"/>
      <c r="BE361" s="313"/>
      <c r="BF361" s="313"/>
      <c r="BG361" s="313"/>
      <c r="BH361" s="314"/>
      <c r="BI361" s="122"/>
      <c r="BJ361" s="115" t="s">
        <v>2</v>
      </c>
      <c r="BK361" s="129"/>
      <c r="BL361" s="130" t="str">
        <f>IF(BM361&lt;&gt;"","●","")</f>
        <v/>
      </c>
      <c r="BM361" s="132" t="str">
        <f>IF(AND(OR(C361="",E361="",F361="",G361="",O361=""),OR(AH361&gt;0,AR361&gt;0,BB361&gt;0)),"「Ｋコード・Ｊコード番号等」、「診療行為名称」に未記入の欄がありますが、「レセプト件数」、「算定日数」、「算定回数」のいずれかが1以上となっています。正しい手術名情報・レセプト件数・算定日数・算定回数をご記入ください。",IF(AND(AND(C361&lt;&gt;"",E361&lt;&gt;"",F361&lt;&gt;"",G361&lt;&gt;""),OR(AH361&gt;0,AR361&gt;0,BB361&gt;0),COUNTIF(K!$A$1:$A$2257,ASC(C361&amp;E361&amp;F361&amp;G361&amp;IF(I361*1=0,"","-"&amp;I361*1)&amp;IF(K361*1=0,"",K361*1)&amp;IF(M361="","",M361)))=0),"「Ｋコード・Ｊコード番号等」が診療報酬点数表あるいは鹿診療報酬点数表に存在しないコードとなっています。正しいＫコード・Ｊコード番号等をご記入ください。なお、加算・輸血料は報告対象外となります。",IF(OR(AND(OR(AH361=0,AH361=""),OR(AR361&gt;0,BB361&gt;0)),AND(OR(AH361&gt;0,BB361&gt;0),OR(AR361=0,AR361="")),AND(OR(AH361&gt;0,AR361&gt;0),OR(BB361=0,BB361=""))),"「レセプト件数」、「算定日数」、「算定回数」のいずれかが「0」か「空白」となっていますが、それ以外が1以上となっています。正しい手術名情報・レセプト件数・算定日数・算定回数をご記入ください。",IF(OR(AH361&gt;AR361,AH361&gt;BB361),"「算定日数」あるいは「算定回数」が「レセプト件数」よりも小さくなっています。算定レセプトにおける算定日数・算定回数をご記入ください。",IF(AR361&gt;BB361,"「算定回数」が「算定日数」よりも小さくなっています。算定日数における算定回数をご記入ください。","")))))</f>
        <v/>
      </c>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72"/>
      <c r="CW361" s="72"/>
      <c r="CX361" s="72"/>
      <c r="CY361" s="129"/>
      <c r="CZ361" s="129"/>
      <c r="DA361" s="129"/>
      <c r="DB361" s="129"/>
      <c r="DC361" s="129"/>
      <c r="DD361" s="129"/>
      <c r="DE361" s="129"/>
      <c r="DF361" s="129"/>
      <c r="DG361" s="129"/>
      <c r="DH361" s="129"/>
      <c r="DI361" s="129"/>
      <c r="DJ361" s="129"/>
      <c r="DK361" s="129"/>
      <c r="DL361" s="129"/>
      <c r="DM361" s="129"/>
      <c r="DN361" s="129"/>
      <c r="DO361" s="129"/>
      <c r="DP361" s="129"/>
      <c r="DQ361" s="129"/>
      <c r="DR361" s="129"/>
      <c r="DS361" s="129"/>
      <c r="DT361" s="129"/>
      <c r="DU361" s="129"/>
      <c r="DV361" s="129"/>
      <c r="DW361" s="129"/>
      <c r="DX361" s="129"/>
      <c r="DY361" s="129"/>
      <c r="DZ361" s="129"/>
      <c r="EA361" s="129"/>
      <c r="EB361" s="129"/>
      <c r="EC361" s="129"/>
      <c r="ED361" s="129"/>
      <c r="EE361" s="129"/>
      <c r="EF361" s="129"/>
      <c r="EG361" s="129"/>
      <c r="EH361" s="129"/>
      <c r="EI361" s="129"/>
      <c r="EJ361" s="129"/>
      <c r="EK361" s="129"/>
      <c r="EL361" s="129"/>
      <c r="EM361" s="129"/>
      <c r="EN361" s="129"/>
      <c r="EO361" s="129"/>
      <c r="EP361" s="129"/>
      <c r="EQ361" s="129"/>
      <c r="ER361" s="129"/>
      <c r="ES361" s="129"/>
      <c r="ET361" s="129"/>
      <c r="EU361" s="129"/>
      <c r="EV361" s="129"/>
      <c r="EW361" s="129"/>
    </row>
    <row r="362" spans="1:153" ht="3" customHeight="1" thickBot="1">
      <c r="A362" s="113"/>
      <c r="B362" s="16"/>
      <c r="C362" s="17"/>
      <c r="D362" s="17"/>
      <c r="E362" s="17"/>
      <c r="F362" s="18"/>
      <c r="G362" s="17"/>
      <c r="H362" s="298"/>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9"/>
      <c r="AG362" s="299"/>
      <c r="AH362" s="298"/>
      <c r="AI362" s="298"/>
      <c r="AJ362" s="298"/>
      <c r="AK362" s="298"/>
      <c r="AL362" s="298"/>
      <c r="AM362" s="298"/>
      <c r="AN362" s="298"/>
      <c r="AO362" s="121"/>
      <c r="AP362" s="116"/>
      <c r="AQ362" s="299"/>
      <c r="AR362" s="298"/>
      <c r="AS362" s="298"/>
      <c r="AT362" s="298"/>
      <c r="AU362" s="298"/>
      <c r="AV362" s="298"/>
      <c r="AW362" s="298"/>
      <c r="AX362" s="298"/>
      <c r="AY362" s="121"/>
      <c r="AZ362" s="116"/>
      <c r="BA362" s="298"/>
      <c r="BB362" s="298"/>
      <c r="BC362" s="298"/>
      <c r="BD362" s="298"/>
      <c r="BE362" s="298"/>
      <c r="BF362" s="298"/>
      <c r="BG362" s="298"/>
      <c r="BH362" s="298"/>
      <c r="BI362" s="121"/>
      <c r="BJ362" s="116"/>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c r="DH362" s="129"/>
      <c r="DI362" s="129"/>
      <c r="DJ362" s="129"/>
      <c r="DK362" s="129"/>
      <c r="DL362" s="129"/>
      <c r="DM362" s="129"/>
      <c r="DN362" s="129"/>
      <c r="DO362" s="129"/>
      <c r="DP362" s="129"/>
      <c r="DQ362" s="129"/>
      <c r="DR362" s="129"/>
      <c r="DS362" s="129"/>
      <c r="DT362" s="129"/>
      <c r="DU362" s="129"/>
      <c r="DV362" s="129"/>
      <c r="DW362" s="129"/>
      <c r="DX362" s="129"/>
      <c r="DY362" s="129"/>
      <c r="DZ362" s="129"/>
      <c r="EA362" s="129"/>
      <c r="EB362" s="129"/>
      <c r="EC362" s="129"/>
      <c r="ED362" s="129"/>
      <c r="EE362" s="129"/>
      <c r="EF362" s="129"/>
      <c r="EG362" s="129"/>
      <c r="EH362" s="129"/>
      <c r="EI362" s="129"/>
      <c r="EJ362" s="129"/>
      <c r="EK362" s="129"/>
      <c r="EL362" s="129"/>
      <c r="EM362" s="129"/>
      <c r="EN362" s="129"/>
      <c r="EO362" s="129"/>
      <c r="EP362" s="129"/>
      <c r="EQ362" s="129"/>
      <c r="ER362" s="129"/>
      <c r="ES362" s="129"/>
      <c r="ET362" s="129"/>
      <c r="EU362" s="129"/>
      <c r="EV362" s="129"/>
      <c r="EW362" s="129"/>
    </row>
    <row r="363" spans="1:153" ht="9.75" customHeight="1">
      <c r="A363" s="113"/>
      <c r="B363" s="24"/>
      <c r="C363" s="14" t="s">
        <v>6435</v>
      </c>
      <c r="D363" s="25"/>
      <c r="E363" s="25"/>
      <c r="F363" s="14" t="s">
        <v>143</v>
      </c>
      <c r="G363" s="14"/>
      <c r="H363" s="14"/>
      <c r="I363" s="14" t="s">
        <v>144</v>
      </c>
      <c r="J363" s="14"/>
      <c r="K363" s="14" t="s">
        <v>145</v>
      </c>
      <c r="L363" s="14"/>
      <c r="M363" s="14" t="s">
        <v>197</v>
      </c>
      <c r="N363" s="14"/>
      <c r="O363" s="25"/>
      <c r="P363" s="14" t="s">
        <v>146</v>
      </c>
      <c r="Q363" s="14"/>
      <c r="R363" s="14"/>
      <c r="S363" s="14"/>
      <c r="T363" s="14"/>
      <c r="U363" s="14"/>
      <c r="V363" s="14"/>
      <c r="W363" s="14"/>
      <c r="X363" s="14"/>
      <c r="Y363" s="14"/>
      <c r="Z363" s="14"/>
      <c r="AA363" s="14"/>
      <c r="AB363" s="14"/>
      <c r="AC363" s="14"/>
      <c r="AD363" s="25"/>
      <c r="AE363" s="25"/>
      <c r="AF363" s="26"/>
      <c r="AG363" s="296"/>
      <c r="AH363" s="297"/>
      <c r="AI363" s="297"/>
      <c r="AJ363" s="297"/>
      <c r="AK363" s="297"/>
      <c r="AL363" s="297"/>
      <c r="AM363" s="297"/>
      <c r="AN363" s="297"/>
      <c r="AO363" s="117"/>
      <c r="AP363" s="114"/>
      <c r="AQ363" s="296"/>
      <c r="AR363" s="297"/>
      <c r="AS363" s="297"/>
      <c r="AT363" s="297"/>
      <c r="AU363" s="297"/>
      <c r="AV363" s="297"/>
      <c r="AW363" s="297"/>
      <c r="AX363" s="297"/>
      <c r="AY363" s="117"/>
      <c r="AZ363" s="114"/>
      <c r="BA363" s="297"/>
      <c r="BB363" s="297"/>
      <c r="BC363" s="297"/>
      <c r="BD363" s="297"/>
      <c r="BE363" s="297"/>
      <c r="BF363" s="297"/>
      <c r="BG363" s="297"/>
      <c r="BH363" s="297"/>
      <c r="BI363" s="117"/>
      <c r="BJ363" s="114"/>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c r="DH363" s="129"/>
      <c r="DI363" s="129"/>
      <c r="DJ363" s="129"/>
      <c r="DK363" s="129"/>
      <c r="DL363" s="129"/>
      <c r="DM363" s="129"/>
      <c r="DN363" s="129"/>
      <c r="DO363" s="129"/>
      <c r="DP363" s="129"/>
      <c r="DQ363" s="129"/>
      <c r="DR363" s="129"/>
      <c r="DS363" s="129"/>
      <c r="DT363" s="129"/>
      <c r="DU363" s="129"/>
      <c r="DV363" s="129"/>
      <c r="DW363" s="129"/>
      <c r="DX363" s="129"/>
      <c r="DY363" s="129"/>
      <c r="DZ363" s="129"/>
      <c r="EA363" s="129"/>
      <c r="EB363" s="129"/>
      <c r="EC363" s="129"/>
      <c r="ED363" s="129"/>
      <c r="EE363" s="129"/>
      <c r="EF363" s="129"/>
      <c r="EG363" s="129"/>
      <c r="EH363" s="129"/>
      <c r="EI363" s="129"/>
      <c r="EJ363" s="129"/>
      <c r="EK363" s="129"/>
      <c r="EL363" s="129"/>
      <c r="EM363" s="129"/>
      <c r="EN363" s="129"/>
      <c r="EO363" s="129"/>
      <c r="EP363" s="129"/>
      <c r="EQ363" s="129"/>
      <c r="ER363" s="129"/>
      <c r="ES363" s="129"/>
      <c r="ET363" s="129"/>
      <c r="EU363" s="129"/>
      <c r="EV363" s="129"/>
      <c r="EW363" s="129"/>
    </row>
    <row r="364" spans="1:153" ht="21.75" customHeight="1">
      <c r="A364" s="113"/>
      <c r="B364" s="294"/>
      <c r="C364" s="76"/>
      <c r="D364" s="74"/>
      <c r="E364" s="77"/>
      <c r="F364" s="78"/>
      <c r="G364" s="79"/>
      <c r="H364" s="75" t="s">
        <v>6436</v>
      </c>
      <c r="I364" s="76"/>
      <c r="J364" s="74"/>
      <c r="K364" s="241"/>
      <c r="L364" s="74"/>
      <c r="M364" s="76"/>
      <c r="N364" s="73"/>
      <c r="O364" s="504"/>
      <c r="P364" s="505"/>
      <c r="Q364" s="505"/>
      <c r="R364" s="505"/>
      <c r="S364" s="505"/>
      <c r="T364" s="505"/>
      <c r="U364" s="505"/>
      <c r="V364" s="505"/>
      <c r="W364" s="505"/>
      <c r="X364" s="505"/>
      <c r="Y364" s="505"/>
      <c r="Z364" s="505"/>
      <c r="AA364" s="505"/>
      <c r="AB364" s="505"/>
      <c r="AC364" s="505"/>
      <c r="AD364" s="505"/>
      <c r="AE364" s="506"/>
      <c r="AF364" s="15"/>
      <c r="AG364" s="118"/>
      <c r="AH364" s="312"/>
      <c r="AI364" s="313"/>
      <c r="AJ364" s="313"/>
      <c r="AK364" s="313"/>
      <c r="AL364" s="313"/>
      <c r="AM364" s="313"/>
      <c r="AN364" s="314"/>
      <c r="AO364" s="120"/>
      <c r="AP364" s="115" t="s">
        <v>0</v>
      </c>
      <c r="AQ364" s="119"/>
      <c r="AR364" s="312"/>
      <c r="AS364" s="313"/>
      <c r="AT364" s="313"/>
      <c r="AU364" s="313"/>
      <c r="AV364" s="313"/>
      <c r="AW364" s="313"/>
      <c r="AX364" s="314"/>
      <c r="AY364" s="120"/>
      <c r="AZ364" s="115" t="s">
        <v>1</v>
      </c>
      <c r="BA364" s="119"/>
      <c r="BB364" s="312"/>
      <c r="BC364" s="313"/>
      <c r="BD364" s="313"/>
      <c r="BE364" s="313"/>
      <c r="BF364" s="313"/>
      <c r="BG364" s="313"/>
      <c r="BH364" s="314"/>
      <c r="BI364" s="122"/>
      <c r="BJ364" s="115" t="s">
        <v>2</v>
      </c>
      <c r="BK364" s="129"/>
      <c r="BL364" s="130" t="str">
        <f>IF(BM364&lt;&gt;"","●","")</f>
        <v/>
      </c>
      <c r="BM364" s="132" t="str">
        <f>IF(AND(OR(C364="",E364="",F364="",G364="",O364=""),OR(AH364&gt;0,AR364&gt;0,BB364&gt;0)),"「Ｋコード・Ｊコード番号等」、「診療行為名称」に未記入の欄がありますが、「レセプト件数」、「算定日数」、「算定回数」のいずれかが1以上となっています。正しい手術名情報・レセプト件数・算定日数・算定回数をご記入ください。",IF(AND(AND(C364&lt;&gt;"",E364&lt;&gt;"",F364&lt;&gt;"",G364&lt;&gt;""),OR(AH364&gt;0,AR364&gt;0,BB364&gt;0),COUNTIF(K!$A$1:$A$2257,ASC(C364&amp;E364&amp;F364&amp;G364&amp;IF(I364*1=0,"","-"&amp;I364*1)&amp;IF(K364*1=0,"",K364*1)&amp;IF(M364="","",M364)))=0),"「Ｋコード・Ｊコード番号等」が診療報酬点数表あるいは鹿診療報酬点数表に存在しないコードとなっています。正しいＫコード・Ｊコード番号等をご記入ください。なお、加算・輸血料は報告対象外となります。",IF(OR(AND(OR(AH364=0,AH364=""),OR(AR364&gt;0,BB364&gt;0)),AND(OR(AH364&gt;0,BB364&gt;0),OR(AR364=0,AR364="")),AND(OR(AH364&gt;0,AR364&gt;0),OR(BB364=0,BB364=""))),"「レセプト件数」、「算定日数」、「算定回数」のいずれかが「0」か「空白」となっていますが、それ以外が1以上となっています。正しい手術名情報・レセプト件数・算定日数・算定回数をご記入ください。",IF(OR(AH364&gt;AR364,AH364&gt;BB364),"「算定日数」あるいは「算定回数」が「レセプト件数」よりも小さくなっています。算定レセプトにおける算定日数・算定回数をご記入ください。",IF(AR364&gt;BB364,"「算定回数」が「算定日数」よりも小さくなっています。算定日数における算定回数をご記入ください。","")))))</f>
        <v/>
      </c>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72"/>
      <c r="CW364" s="72"/>
      <c r="CX364" s="72"/>
      <c r="CY364" s="129"/>
      <c r="CZ364" s="129"/>
      <c r="DA364" s="129"/>
      <c r="DB364" s="129"/>
      <c r="DC364" s="129"/>
      <c r="DD364" s="129"/>
      <c r="DE364" s="129"/>
      <c r="DF364" s="129"/>
      <c r="DG364" s="129"/>
      <c r="DH364" s="129"/>
      <c r="DI364" s="129"/>
      <c r="DJ364" s="129"/>
      <c r="DK364" s="129"/>
      <c r="DL364" s="129"/>
      <c r="DM364" s="129"/>
      <c r="DN364" s="129"/>
      <c r="DO364" s="129"/>
      <c r="DP364" s="129"/>
      <c r="DQ364" s="129"/>
      <c r="DR364" s="129"/>
      <c r="DS364" s="129"/>
      <c r="DT364" s="129"/>
      <c r="DU364" s="129"/>
      <c r="DV364" s="129"/>
      <c r="DW364" s="129"/>
      <c r="DX364" s="129"/>
      <c r="DY364" s="129"/>
      <c r="DZ364" s="129"/>
      <c r="EA364" s="129"/>
      <c r="EB364" s="129"/>
      <c r="EC364" s="129"/>
      <c r="ED364" s="129"/>
      <c r="EE364" s="129"/>
      <c r="EF364" s="129"/>
      <c r="EG364" s="129"/>
      <c r="EH364" s="129"/>
      <c r="EI364" s="129"/>
      <c r="EJ364" s="129"/>
      <c r="EK364" s="129"/>
      <c r="EL364" s="129"/>
      <c r="EM364" s="129"/>
      <c r="EN364" s="129"/>
      <c r="EO364" s="129"/>
      <c r="EP364" s="129"/>
      <c r="EQ364" s="129"/>
      <c r="ER364" s="129"/>
      <c r="ES364" s="129"/>
      <c r="ET364" s="129"/>
      <c r="EU364" s="129"/>
      <c r="EV364" s="129"/>
      <c r="EW364" s="129"/>
    </row>
    <row r="365" spans="1:153" ht="3" customHeight="1" thickBot="1">
      <c r="A365" s="113"/>
      <c r="B365" s="16"/>
      <c r="C365" s="17"/>
      <c r="D365" s="17"/>
      <c r="E365" s="17"/>
      <c r="F365" s="18"/>
      <c r="G365" s="17"/>
      <c r="H365" s="298"/>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9"/>
      <c r="AG365" s="299"/>
      <c r="AH365" s="298"/>
      <c r="AI365" s="298"/>
      <c r="AJ365" s="298"/>
      <c r="AK365" s="298"/>
      <c r="AL365" s="298"/>
      <c r="AM365" s="298"/>
      <c r="AN365" s="298"/>
      <c r="AO365" s="121"/>
      <c r="AP365" s="116"/>
      <c r="AQ365" s="299"/>
      <c r="AR365" s="298"/>
      <c r="AS365" s="298"/>
      <c r="AT365" s="298"/>
      <c r="AU365" s="298"/>
      <c r="AV365" s="298"/>
      <c r="AW365" s="298"/>
      <c r="AX365" s="298"/>
      <c r="AY365" s="121"/>
      <c r="AZ365" s="116"/>
      <c r="BA365" s="298"/>
      <c r="BB365" s="298"/>
      <c r="BC365" s="298"/>
      <c r="BD365" s="298"/>
      <c r="BE365" s="298"/>
      <c r="BF365" s="298"/>
      <c r="BG365" s="298"/>
      <c r="BH365" s="298"/>
      <c r="BI365" s="121"/>
      <c r="BJ365" s="116"/>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c r="DH365" s="129"/>
      <c r="DI365" s="129"/>
      <c r="DJ365" s="129"/>
      <c r="DK365" s="129"/>
      <c r="DL365" s="129"/>
      <c r="DM365" s="129"/>
      <c r="DN365" s="129"/>
      <c r="DO365" s="129"/>
      <c r="DP365" s="129"/>
      <c r="DQ365" s="129"/>
      <c r="DR365" s="129"/>
      <c r="DS365" s="129"/>
      <c r="DT365" s="129"/>
      <c r="DU365" s="129"/>
      <c r="DV365" s="129"/>
      <c r="DW365" s="129"/>
      <c r="DX365" s="129"/>
      <c r="DY365" s="129"/>
      <c r="DZ365" s="129"/>
      <c r="EA365" s="129"/>
      <c r="EB365" s="129"/>
      <c r="EC365" s="129"/>
      <c r="ED365" s="129"/>
      <c r="EE365" s="129"/>
      <c r="EF365" s="129"/>
      <c r="EG365" s="129"/>
      <c r="EH365" s="129"/>
      <c r="EI365" s="129"/>
      <c r="EJ365" s="129"/>
      <c r="EK365" s="129"/>
      <c r="EL365" s="129"/>
      <c r="EM365" s="129"/>
      <c r="EN365" s="129"/>
      <c r="EO365" s="129"/>
      <c r="EP365" s="129"/>
      <c r="EQ365" s="129"/>
      <c r="ER365" s="129"/>
      <c r="ES365" s="129"/>
      <c r="ET365" s="129"/>
      <c r="EU365" s="129"/>
      <c r="EV365" s="129"/>
      <c r="EW365" s="129"/>
    </row>
    <row r="366" spans="1:153" ht="9.75" customHeight="1">
      <c r="A366" s="113"/>
      <c r="B366" s="24"/>
      <c r="C366" s="14" t="s">
        <v>6435</v>
      </c>
      <c r="D366" s="25"/>
      <c r="E366" s="25"/>
      <c r="F366" s="14" t="s">
        <v>143</v>
      </c>
      <c r="G366" s="14"/>
      <c r="H366" s="14"/>
      <c r="I366" s="14" t="s">
        <v>144</v>
      </c>
      <c r="J366" s="14"/>
      <c r="K366" s="14" t="s">
        <v>145</v>
      </c>
      <c r="L366" s="14"/>
      <c r="M366" s="14" t="s">
        <v>197</v>
      </c>
      <c r="N366" s="14"/>
      <c r="O366" s="25"/>
      <c r="P366" s="14" t="s">
        <v>146</v>
      </c>
      <c r="Q366" s="14"/>
      <c r="R366" s="14"/>
      <c r="S366" s="14"/>
      <c r="T366" s="14"/>
      <c r="U366" s="14"/>
      <c r="V366" s="14"/>
      <c r="W366" s="14"/>
      <c r="X366" s="14"/>
      <c r="Y366" s="14"/>
      <c r="Z366" s="14"/>
      <c r="AA366" s="14"/>
      <c r="AB366" s="14"/>
      <c r="AC366" s="14"/>
      <c r="AD366" s="25"/>
      <c r="AE366" s="25"/>
      <c r="AF366" s="26"/>
      <c r="AG366" s="296"/>
      <c r="AH366" s="297"/>
      <c r="AI366" s="297"/>
      <c r="AJ366" s="297"/>
      <c r="AK366" s="297"/>
      <c r="AL366" s="297"/>
      <c r="AM366" s="297"/>
      <c r="AN366" s="297"/>
      <c r="AO366" s="117"/>
      <c r="AP366" s="114"/>
      <c r="AQ366" s="296"/>
      <c r="AR366" s="297"/>
      <c r="AS366" s="297"/>
      <c r="AT366" s="297"/>
      <c r="AU366" s="297"/>
      <c r="AV366" s="297"/>
      <c r="AW366" s="297"/>
      <c r="AX366" s="297"/>
      <c r="AY366" s="117"/>
      <c r="AZ366" s="114"/>
      <c r="BA366" s="297"/>
      <c r="BB366" s="297"/>
      <c r="BC366" s="297"/>
      <c r="BD366" s="297"/>
      <c r="BE366" s="297"/>
      <c r="BF366" s="297"/>
      <c r="BG366" s="297"/>
      <c r="BH366" s="297"/>
      <c r="BI366" s="117"/>
      <c r="BJ366" s="114"/>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c r="DH366" s="129"/>
      <c r="DI366" s="129"/>
      <c r="DJ366" s="129"/>
      <c r="DK366" s="129"/>
      <c r="DL366" s="129"/>
      <c r="DM366" s="129"/>
      <c r="DN366" s="129"/>
      <c r="DO366" s="129"/>
      <c r="DP366" s="129"/>
      <c r="DQ366" s="129"/>
      <c r="DR366" s="129"/>
      <c r="DS366" s="129"/>
      <c r="DT366" s="129"/>
      <c r="DU366" s="129"/>
      <c r="DV366" s="129"/>
      <c r="DW366" s="129"/>
      <c r="DX366" s="129"/>
      <c r="DY366" s="129"/>
      <c r="DZ366" s="129"/>
      <c r="EA366" s="129"/>
      <c r="EB366" s="129"/>
      <c r="EC366" s="129"/>
      <c r="ED366" s="129"/>
      <c r="EE366" s="129"/>
      <c r="EF366" s="129"/>
      <c r="EG366" s="129"/>
      <c r="EH366" s="129"/>
      <c r="EI366" s="129"/>
      <c r="EJ366" s="129"/>
      <c r="EK366" s="129"/>
      <c r="EL366" s="129"/>
      <c r="EM366" s="129"/>
      <c r="EN366" s="129"/>
      <c r="EO366" s="129"/>
      <c r="EP366" s="129"/>
      <c r="EQ366" s="129"/>
      <c r="ER366" s="129"/>
      <c r="ES366" s="129"/>
      <c r="ET366" s="129"/>
      <c r="EU366" s="129"/>
      <c r="EV366" s="129"/>
      <c r="EW366" s="129"/>
    </row>
    <row r="367" spans="1:153" ht="21.75" customHeight="1">
      <c r="A367" s="113"/>
      <c r="B367" s="294"/>
      <c r="C367" s="76"/>
      <c r="D367" s="74"/>
      <c r="E367" s="77"/>
      <c r="F367" s="78"/>
      <c r="G367" s="79"/>
      <c r="H367" s="75" t="s">
        <v>6436</v>
      </c>
      <c r="I367" s="76"/>
      <c r="J367" s="74"/>
      <c r="K367" s="241"/>
      <c r="L367" s="74"/>
      <c r="M367" s="76"/>
      <c r="N367" s="73"/>
      <c r="O367" s="504"/>
      <c r="P367" s="505"/>
      <c r="Q367" s="505"/>
      <c r="R367" s="505"/>
      <c r="S367" s="505"/>
      <c r="T367" s="505"/>
      <c r="U367" s="505"/>
      <c r="V367" s="505"/>
      <c r="W367" s="505"/>
      <c r="X367" s="505"/>
      <c r="Y367" s="505"/>
      <c r="Z367" s="505"/>
      <c r="AA367" s="505"/>
      <c r="AB367" s="505"/>
      <c r="AC367" s="505"/>
      <c r="AD367" s="505"/>
      <c r="AE367" s="506"/>
      <c r="AF367" s="15"/>
      <c r="AG367" s="118"/>
      <c r="AH367" s="312"/>
      <c r="AI367" s="313"/>
      <c r="AJ367" s="313"/>
      <c r="AK367" s="313"/>
      <c r="AL367" s="313"/>
      <c r="AM367" s="313"/>
      <c r="AN367" s="314"/>
      <c r="AO367" s="120"/>
      <c r="AP367" s="115" t="s">
        <v>0</v>
      </c>
      <c r="AQ367" s="119"/>
      <c r="AR367" s="312"/>
      <c r="AS367" s="313"/>
      <c r="AT367" s="313"/>
      <c r="AU367" s="313"/>
      <c r="AV367" s="313"/>
      <c r="AW367" s="313"/>
      <c r="AX367" s="314"/>
      <c r="AY367" s="120"/>
      <c r="AZ367" s="115" t="s">
        <v>1</v>
      </c>
      <c r="BA367" s="119"/>
      <c r="BB367" s="312"/>
      <c r="BC367" s="313"/>
      <c r="BD367" s="313"/>
      <c r="BE367" s="313"/>
      <c r="BF367" s="313"/>
      <c r="BG367" s="313"/>
      <c r="BH367" s="314"/>
      <c r="BI367" s="122"/>
      <c r="BJ367" s="115" t="s">
        <v>2</v>
      </c>
      <c r="BK367" s="129"/>
      <c r="BL367" s="130" t="str">
        <f>IF(BM367&lt;&gt;"","●","")</f>
        <v/>
      </c>
      <c r="BM367" s="132" t="str">
        <f>IF(AND(OR(C367="",E367="",F367="",G367="",O367=""),OR(AH367&gt;0,AR367&gt;0,BB367&gt;0)),"「Ｋコード・Ｊコード番号等」、「診療行為名称」に未記入の欄がありますが、「レセプト件数」、「算定日数」、「算定回数」のいずれかが1以上となっています。正しい手術名情報・レセプト件数・算定日数・算定回数をご記入ください。",IF(AND(AND(C367&lt;&gt;"",E367&lt;&gt;"",F367&lt;&gt;"",G367&lt;&gt;""),OR(AH367&gt;0,AR367&gt;0,BB367&gt;0),COUNTIF(K!$A$1:$A$2257,ASC(C367&amp;E367&amp;F367&amp;G367&amp;IF(I367*1=0,"","-"&amp;I367*1)&amp;IF(K367*1=0,"",K367*1)&amp;IF(M367="","",M367)))=0),"「Ｋコード・Ｊコード番号等」が診療報酬点数表あるいは鹿診療報酬点数表に存在しないコードとなっています。正しいＫコード・Ｊコード番号等をご記入ください。なお、加算・輸血料は報告対象外となります。",IF(OR(AND(OR(AH367=0,AH367=""),OR(AR367&gt;0,BB367&gt;0)),AND(OR(AH367&gt;0,BB367&gt;0),OR(AR367=0,AR367="")),AND(OR(AH367&gt;0,AR367&gt;0),OR(BB367=0,BB367=""))),"「レセプト件数」、「算定日数」、「算定回数」のいずれかが「0」か「空白」となっていますが、それ以外が1以上となっています。正しい手術名情報・レセプト件数・算定日数・算定回数をご記入ください。",IF(OR(AH367&gt;AR367,AH367&gt;BB367),"「算定日数」あるいは「算定回数」が「レセプト件数」よりも小さくなっています。算定レセプトにおける算定日数・算定回数をご記入ください。",IF(AR367&gt;BB367,"「算定回数」が「算定日数」よりも小さくなっています。算定日数における算定回数をご記入ください。","")))))</f>
        <v/>
      </c>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72"/>
      <c r="CW367" s="72"/>
      <c r="CX367" s="72"/>
      <c r="CY367" s="129"/>
      <c r="CZ367" s="129"/>
      <c r="DA367" s="129"/>
      <c r="DB367" s="129"/>
      <c r="DC367" s="129"/>
      <c r="DD367" s="129"/>
      <c r="DE367" s="129"/>
      <c r="DF367" s="129"/>
      <c r="DG367" s="129"/>
      <c r="DH367" s="129"/>
      <c r="DI367" s="129"/>
      <c r="DJ367" s="129"/>
      <c r="DK367" s="129"/>
      <c r="DL367" s="129"/>
      <c r="DM367" s="129"/>
      <c r="DN367" s="129"/>
      <c r="DO367" s="129"/>
      <c r="DP367" s="129"/>
      <c r="DQ367" s="129"/>
      <c r="DR367" s="129"/>
      <c r="DS367" s="129"/>
      <c r="DT367" s="129"/>
      <c r="DU367" s="129"/>
      <c r="DV367" s="129"/>
      <c r="DW367" s="129"/>
      <c r="DX367" s="129"/>
      <c r="DY367" s="129"/>
      <c r="DZ367" s="129"/>
      <c r="EA367" s="129"/>
      <c r="EB367" s="129"/>
      <c r="EC367" s="129"/>
      <c r="ED367" s="129"/>
      <c r="EE367" s="129"/>
      <c r="EF367" s="129"/>
      <c r="EG367" s="129"/>
      <c r="EH367" s="129"/>
      <c r="EI367" s="129"/>
      <c r="EJ367" s="129"/>
      <c r="EK367" s="129"/>
      <c r="EL367" s="129"/>
      <c r="EM367" s="129"/>
      <c r="EN367" s="129"/>
      <c r="EO367" s="129"/>
      <c r="EP367" s="129"/>
      <c r="EQ367" s="129"/>
      <c r="ER367" s="129"/>
      <c r="ES367" s="129"/>
      <c r="ET367" s="129"/>
      <c r="EU367" s="129"/>
      <c r="EV367" s="129"/>
      <c r="EW367" s="129"/>
    </row>
    <row r="368" spans="1:153" ht="3" customHeight="1" thickBot="1">
      <c r="A368" s="113"/>
      <c r="B368" s="16"/>
      <c r="C368" s="17"/>
      <c r="D368" s="17"/>
      <c r="E368" s="17"/>
      <c r="F368" s="18"/>
      <c r="G368" s="17"/>
      <c r="H368" s="298"/>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9"/>
      <c r="AG368" s="299"/>
      <c r="AH368" s="298"/>
      <c r="AI368" s="298"/>
      <c r="AJ368" s="298"/>
      <c r="AK368" s="298"/>
      <c r="AL368" s="298"/>
      <c r="AM368" s="298"/>
      <c r="AN368" s="298"/>
      <c r="AO368" s="121"/>
      <c r="AP368" s="116"/>
      <c r="AQ368" s="299"/>
      <c r="AR368" s="298"/>
      <c r="AS368" s="298"/>
      <c r="AT368" s="298"/>
      <c r="AU368" s="298"/>
      <c r="AV368" s="298"/>
      <c r="AW368" s="298"/>
      <c r="AX368" s="298"/>
      <c r="AY368" s="121"/>
      <c r="AZ368" s="116"/>
      <c r="BA368" s="298"/>
      <c r="BB368" s="298"/>
      <c r="BC368" s="298"/>
      <c r="BD368" s="298"/>
      <c r="BE368" s="298"/>
      <c r="BF368" s="298"/>
      <c r="BG368" s="298"/>
      <c r="BH368" s="298"/>
      <c r="BI368" s="121"/>
      <c r="BJ368" s="116"/>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c r="DH368" s="129"/>
      <c r="DI368" s="129"/>
      <c r="DJ368" s="129"/>
      <c r="DK368" s="129"/>
      <c r="DL368" s="129"/>
      <c r="DM368" s="129"/>
      <c r="DN368" s="129"/>
      <c r="DO368" s="129"/>
      <c r="DP368" s="129"/>
      <c r="DQ368" s="129"/>
      <c r="DR368" s="129"/>
      <c r="DS368" s="129"/>
      <c r="DT368" s="129"/>
      <c r="DU368" s="129"/>
      <c r="DV368" s="129"/>
      <c r="DW368" s="129"/>
      <c r="DX368" s="129"/>
      <c r="DY368" s="129"/>
      <c r="DZ368" s="129"/>
      <c r="EA368" s="129"/>
      <c r="EB368" s="129"/>
      <c r="EC368" s="129"/>
      <c r="ED368" s="129"/>
      <c r="EE368" s="129"/>
      <c r="EF368" s="129"/>
      <c r="EG368" s="129"/>
      <c r="EH368" s="129"/>
      <c r="EI368" s="129"/>
      <c r="EJ368" s="129"/>
      <c r="EK368" s="129"/>
      <c r="EL368" s="129"/>
      <c r="EM368" s="129"/>
      <c r="EN368" s="129"/>
      <c r="EO368" s="129"/>
      <c r="EP368" s="129"/>
      <c r="EQ368" s="129"/>
      <c r="ER368" s="129"/>
      <c r="ES368" s="129"/>
      <c r="ET368" s="129"/>
      <c r="EU368" s="129"/>
      <c r="EV368" s="129"/>
      <c r="EW368" s="129"/>
    </row>
    <row r="369" spans="1:153" ht="9.75" customHeight="1">
      <c r="A369" s="113"/>
      <c r="B369" s="24"/>
      <c r="C369" s="14" t="s">
        <v>6435</v>
      </c>
      <c r="D369" s="25"/>
      <c r="E369" s="25"/>
      <c r="F369" s="14" t="s">
        <v>143</v>
      </c>
      <c r="G369" s="14"/>
      <c r="H369" s="14"/>
      <c r="I369" s="14" t="s">
        <v>144</v>
      </c>
      <c r="J369" s="14"/>
      <c r="K369" s="14" t="s">
        <v>145</v>
      </c>
      <c r="L369" s="14"/>
      <c r="M369" s="14" t="s">
        <v>197</v>
      </c>
      <c r="N369" s="14"/>
      <c r="O369" s="25"/>
      <c r="P369" s="14" t="s">
        <v>146</v>
      </c>
      <c r="Q369" s="14"/>
      <c r="R369" s="14"/>
      <c r="S369" s="14"/>
      <c r="T369" s="14"/>
      <c r="U369" s="14"/>
      <c r="V369" s="14"/>
      <c r="W369" s="14"/>
      <c r="X369" s="14"/>
      <c r="Y369" s="14"/>
      <c r="Z369" s="14"/>
      <c r="AA369" s="14"/>
      <c r="AB369" s="14"/>
      <c r="AC369" s="14"/>
      <c r="AD369" s="25"/>
      <c r="AE369" s="25"/>
      <c r="AF369" s="26"/>
      <c r="AG369" s="296"/>
      <c r="AH369" s="297"/>
      <c r="AI369" s="297"/>
      <c r="AJ369" s="297"/>
      <c r="AK369" s="297"/>
      <c r="AL369" s="297"/>
      <c r="AM369" s="297"/>
      <c r="AN369" s="297"/>
      <c r="AO369" s="117"/>
      <c r="AP369" s="114"/>
      <c r="AQ369" s="296"/>
      <c r="AR369" s="297"/>
      <c r="AS369" s="297"/>
      <c r="AT369" s="297"/>
      <c r="AU369" s="297"/>
      <c r="AV369" s="297"/>
      <c r="AW369" s="297"/>
      <c r="AX369" s="297"/>
      <c r="AY369" s="117"/>
      <c r="AZ369" s="114"/>
      <c r="BA369" s="297"/>
      <c r="BB369" s="297"/>
      <c r="BC369" s="297"/>
      <c r="BD369" s="297"/>
      <c r="BE369" s="297"/>
      <c r="BF369" s="297"/>
      <c r="BG369" s="297"/>
      <c r="BH369" s="297"/>
      <c r="BI369" s="117"/>
      <c r="BJ369" s="114"/>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c r="DH369" s="129"/>
      <c r="DI369" s="129"/>
      <c r="DJ369" s="129"/>
      <c r="DK369" s="129"/>
      <c r="DL369" s="129"/>
      <c r="DM369" s="129"/>
      <c r="DN369" s="129"/>
      <c r="DO369" s="129"/>
      <c r="DP369" s="129"/>
      <c r="DQ369" s="129"/>
      <c r="DR369" s="129"/>
      <c r="DS369" s="129"/>
      <c r="DT369" s="129"/>
      <c r="DU369" s="129"/>
      <c r="DV369" s="129"/>
      <c r="DW369" s="129"/>
      <c r="DX369" s="129"/>
      <c r="DY369" s="129"/>
      <c r="DZ369" s="129"/>
      <c r="EA369" s="129"/>
      <c r="EB369" s="129"/>
      <c r="EC369" s="129"/>
      <c r="ED369" s="129"/>
      <c r="EE369" s="129"/>
      <c r="EF369" s="129"/>
      <c r="EG369" s="129"/>
      <c r="EH369" s="129"/>
      <c r="EI369" s="129"/>
      <c r="EJ369" s="129"/>
      <c r="EK369" s="129"/>
      <c r="EL369" s="129"/>
      <c r="EM369" s="129"/>
      <c r="EN369" s="129"/>
      <c r="EO369" s="129"/>
      <c r="EP369" s="129"/>
      <c r="EQ369" s="129"/>
      <c r="ER369" s="129"/>
      <c r="ES369" s="129"/>
      <c r="ET369" s="129"/>
      <c r="EU369" s="129"/>
      <c r="EV369" s="129"/>
      <c r="EW369" s="129"/>
    </row>
    <row r="370" spans="1:153" ht="21.75" customHeight="1">
      <c r="A370" s="113"/>
      <c r="B370" s="294"/>
      <c r="C370" s="76"/>
      <c r="D370" s="74"/>
      <c r="E370" s="77"/>
      <c r="F370" s="78"/>
      <c r="G370" s="79"/>
      <c r="H370" s="75" t="s">
        <v>6436</v>
      </c>
      <c r="I370" s="76"/>
      <c r="J370" s="74"/>
      <c r="K370" s="241"/>
      <c r="L370" s="74"/>
      <c r="M370" s="76"/>
      <c r="N370" s="73"/>
      <c r="O370" s="504"/>
      <c r="P370" s="505"/>
      <c r="Q370" s="505"/>
      <c r="R370" s="505"/>
      <c r="S370" s="505"/>
      <c r="T370" s="505"/>
      <c r="U370" s="505"/>
      <c r="V370" s="505"/>
      <c r="W370" s="505"/>
      <c r="X370" s="505"/>
      <c r="Y370" s="505"/>
      <c r="Z370" s="505"/>
      <c r="AA370" s="505"/>
      <c r="AB370" s="505"/>
      <c r="AC370" s="505"/>
      <c r="AD370" s="505"/>
      <c r="AE370" s="506"/>
      <c r="AF370" s="15"/>
      <c r="AG370" s="118"/>
      <c r="AH370" s="312"/>
      <c r="AI370" s="313"/>
      <c r="AJ370" s="313"/>
      <c r="AK370" s="313"/>
      <c r="AL370" s="313"/>
      <c r="AM370" s="313"/>
      <c r="AN370" s="314"/>
      <c r="AO370" s="120"/>
      <c r="AP370" s="115" t="s">
        <v>0</v>
      </c>
      <c r="AQ370" s="119"/>
      <c r="AR370" s="312"/>
      <c r="AS370" s="313"/>
      <c r="AT370" s="313"/>
      <c r="AU370" s="313"/>
      <c r="AV370" s="313"/>
      <c r="AW370" s="313"/>
      <c r="AX370" s="314"/>
      <c r="AY370" s="120"/>
      <c r="AZ370" s="115" t="s">
        <v>1</v>
      </c>
      <c r="BA370" s="119"/>
      <c r="BB370" s="312"/>
      <c r="BC370" s="313"/>
      <c r="BD370" s="313"/>
      <c r="BE370" s="313"/>
      <c r="BF370" s="313"/>
      <c r="BG370" s="313"/>
      <c r="BH370" s="314"/>
      <c r="BI370" s="122"/>
      <c r="BJ370" s="115" t="s">
        <v>2</v>
      </c>
      <c r="BK370" s="129"/>
      <c r="BL370" s="130" t="str">
        <f>IF(BM370&lt;&gt;"","●","")</f>
        <v/>
      </c>
      <c r="BM370" s="132" t="str">
        <f>IF(AND(OR(C370="",E370="",F370="",G370="",O370=""),OR(AH370&gt;0,AR370&gt;0,BB370&gt;0)),"「Ｋコード・Ｊコード番号等」、「診療行為名称」に未記入の欄がありますが、「レセプト件数」、「算定日数」、「算定回数」のいずれかが1以上となっています。正しい手術名情報・レセプト件数・算定日数・算定回数をご記入ください。",IF(AND(AND(C370&lt;&gt;"",E370&lt;&gt;"",F370&lt;&gt;"",G370&lt;&gt;""),OR(AH370&gt;0,AR370&gt;0,BB370&gt;0),COUNTIF(K!$A$1:$A$2257,ASC(C370&amp;E370&amp;F370&amp;G370&amp;IF(I370*1=0,"","-"&amp;I370*1)&amp;IF(K370*1=0,"",K370*1)&amp;IF(M370="","",M370)))=0),"「Ｋコード・Ｊコード番号等」が診療報酬点数表あるいは鹿診療報酬点数表に存在しないコードとなっています。正しいＫコード・Ｊコード番号等をご記入ください。なお、加算・輸血料は報告対象外となります。",IF(OR(AND(OR(AH370=0,AH370=""),OR(AR370&gt;0,BB370&gt;0)),AND(OR(AH370&gt;0,BB370&gt;0),OR(AR370=0,AR370="")),AND(OR(AH370&gt;0,AR370&gt;0),OR(BB370=0,BB370=""))),"「レセプト件数」、「算定日数」、「算定回数」のいずれかが「0」か「空白」となっていますが、それ以外が1以上となっています。正しい手術名情報・レセプト件数・算定日数・算定回数をご記入ください。",IF(OR(AH370&gt;AR370,AH370&gt;BB370),"「算定日数」あるいは「算定回数」が「レセプト件数」よりも小さくなっています。算定レセプトにおける算定日数・算定回数をご記入ください。",IF(AR370&gt;BB370,"「算定回数」が「算定日数」よりも小さくなっています。算定日数における算定回数をご記入ください。","")))))</f>
        <v/>
      </c>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72"/>
      <c r="CW370" s="72"/>
      <c r="CX370" s="72"/>
      <c r="CY370" s="129"/>
      <c r="CZ370" s="129"/>
      <c r="DA370" s="129"/>
      <c r="DB370" s="129"/>
      <c r="DC370" s="129"/>
      <c r="DD370" s="129"/>
      <c r="DE370" s="129"/>
      <c r="DF370" s="129"/>
      <c r="DG370" s="129"/>
      <c r="DH370" s="129"/>
      <c r="DI370" s="129"/>
      <c r="DJ370" s="129"/>
      <c r="DK370" s="129"/>
      <c r="DL370" s="129"/>
      <c r="DM370" s="129"/>
      <c r="DN370" s="129"/>
      <c r="DO370" s="129"/>
      <c r="DP370" s="129"/>
      <c r="DQ370" s="129"/>
      <c r="DR370" s="129"/>
      <c r="DS370" s="129"/>
      <c r="DT370" s="129"/>
      <c r="DU370" s="129"/>
      <c r="DV370" s="129"/>
      <c r="DW370" s="129"/>
      <c r="DX370" s="129"/>
      <c r="DY370" s="129"/>
      <c r="DZ370" s="129"/>
      <c r="EA370" s="129"/>
      <c r="EB370" s="129"/>
      <c r="EC370" s="129"/>
      <c r="ED370" s="129"/>
      <c r="EE370" s="129"/>
      <c r="EF370" s="129"/>
      <c r="EG370" s="129"/>
      <c r="EH370" s="129"/>
      <c r="EI370" s="129"/>
      <c r="EJ370" s="129"/>
      <c r="EK370" s="129"/>
      <c r="EL370" s="129"/>
      <c r="EM370" s="129"/>
      <c r="EN370" s="129"/>
      <c r="EO370" s="129"/>
      <c r="EP370" s="129"/>
      <c r="EQ370" s="129"/>
      <c r="ER370" s="129"/>
      <c r="ES370" s="129"/>
      <c r="ET370" s="129"/>
      <c r="EU370" s="129"/>
      <c r="EV370" s="129"/>
      <c r="EW370" s="129"/>
    </row>
    <row r="371" spans="1:153" ht="3" customHeight="1" thickBot="1">
      <c r="A371" s="113"/>
      <c r="B371" s="16"/>
      <c r="C371" s="17"/>
      <c r="D371" s="17"/>
      <c r="E371" s="17"/>
      <c r="F371" s="18"/>
      <c r="G371" s="17"/>
      <c r="H371" s="298"/>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9"/>
      <c r="AG371" s="299"/>
      <c r="AH371" s="298"/>
      <c r="AI371" s="298"/>
      <c r="AJ371" s="298"/>
      <c r="AK371" s="298"/>
      <c r="AL371" s="298"/>
      <c r="AM371" s="298"/>
      <c r="AN371" s="298"/>
      <c r="AO371" s="121"/>
      <c r="AP371" s="116"/>
      <c r="AQ371" s="299"/>
      <c r="AR371" s="298"/>
      <c r="AS371" s="298"/>
      <c r="AT371" s="298"/>
      <c r="AU371" s="298"/>
      <c r="AV371" s="298"/>
      <c r="AW371" s="298"/>
      <c r="AX371" s="298"/>
      <c r="AY371" s="121"/>
      <c r="AZ371" s="116"/>
      <c r="BA371" s="298"/>
      <c r="BB371" s="298"/>
      <c r="BC371" s="298"/>
      <c r="BD371" s="298"/>
      <c r="BE371" s="298"/>
      <c r="BF371" s="298"/>
      <c r="BG371" s="298"/>
      <c r="BH371" s="298"/>
      <c r="BI371" s="121"/>
      <c r="BJ371" s="116"/>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c r="DH371" s="129"/>
      <c r="DI371" s="129"/>
      <c r="DJ371" s="129"/>
      <c r="DK371" s="129"/>
      <c r="DL371" s="129"/>
      <c r="DM371" s="129"/>
      <c r="DN371" s="129"/>
      <c r="DO371" s="129"/>
      <c r="DP371" s="129"/>
      <c r="DQ371" s="129"/>
      <c r="DR371" s="129"/>
      <c r="DS371" s="129"/>
      <c r="DT371" s="129"/>
      <c r="DU371" s="129"/>
      <c r="DV371" s="129"/>
      <c r="DW371" s="129"/>
      <c r="DX371" s="129"/>
      <c r="DY371" s="129"/>
      <c r="DZ371" s="129"/>
      <c r="EA371" s="129"/>
      <c r="EB371" s="129"/>
      <c r="EC371" s="129"/>
      <c r="ED371" s="129"/>
      <c r="EE371" s="129"/>
      <c r="EF371" s="129"/>
      <c r="EG371" s="129"/>
      <c r="EH371" s="129"/>
      <c r="EI371" s="129"/>
      <c r="EJ371" s="129"/>
      <c r="EK371" s="129"/>
      <c r="EL371" s="129"/>
      <c r="EM371" s="129"/>
      <c r="EN371" s="129"/>
      <c r="EO371" s="129"/>
      <c r="EP371" s="129"/>
      <c r="EQ371" s="129"/>
      <c r="ER371" s="129"/>
      <c r="ES371" s="129"/>
      <c r="ET371" s="129"/>
      <c r="EU371" s="129"/>
      <c r="EV371" s="129"/>
      <c r="EW371" s="129"/>
    </row>
    <row r="372" spans="1:153" ht="9.75" customHeight="1">
      <c r="A372" s="113"/>
      <c r="B372" s="24"/>
      <c r="C372" s="14" t="s">
        <v>6435</v>
      </c>
      <c r="D372" s="25"/>
      <c r="E372" s="25"/>
      <c r="F372" s="14" t="s">
        <v>143</v>
      </c>
      <c r="G372" s="14"/>
      <c r="H372" s="14"/>
      <c r="I372" s="14" t="s">
        <v>144</v>
      </c>
      <c r="J372" s="14"/>
      <c r="K372" s="14" t="s">
        <v>145</v>
      </c>
      <c r="L372" s="14"/>
      <c r="M372" s="14" t="s">
        <v>197</v>
      </c>
      <c r="N372" s="14"/>
      <c r="O372" s="25"/>
      <c r="P372" s="14" t="s">
        <v>146</v>
      </c>
      <c r="Q372" s="14"/>
      <c r="R372" s="14"/>
      <c r="S372" s="14"/>
      <c r="T372" s="14"/>
      <c r="U372" s="14"/>
      <c r="V372" s="14"/>
      <c r="W372" s="14"/>
      <c r="X372" s="14"/>
      <c r="Y372" s="14"/>
      <c r="Z372" s="14"/>
      <c r="AA372" s="14"/>
      <c r="AB372" s="14"/>
      <c r="AC372" s="14"/>
      <c r="AD372" s="25"/>
      <c r="AE372" s="25"/>
      <c r="AF372" s="26"/>
      <c r="AG372" s="296"/>
      <c r="AH372" s="297"/>
      <c r="AI372" s="297"/>
      <c r="AJ372" s="297"/>
      <c r="AK372" s="297"/>
      <c r="AL372" s="297"/>
      <c r="AM372" s="297"/>
      <c r="AN372" s="297"/>
      <c r="AO372" s="117"/>
      <c r="AP372" s="114"/>
      <c r="AQ372" s="296"/>
      <c r="AR372" s="297"/>
      <c r="AS372" s="297"/>
      <c r="AT372" s="297"/>
      <c r="AU372" s="297"/>
      <c r="AV372" s="297"/>
      <c r="AW372" s="297"/>
      <c r="AX372" s="297"/>
      <c r="AY372" s="117"/>
      <c r="AZ372" s="114"/>
      <c r="BA372" s="297"/>
      <c r="BB372" s="297"/>
      <c r="BC372" s="297"/>
      <c r="BD372" s="297"/>
      <c r="BE372" s="297"/>
      <c r="BF372" s="297"/>
      <c r="BG372" s="297"/>
      <c r="BH372" s="297"/>
      <c r="BI372" s="117"/>
      <c r="BJ372" s="114"/>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c r="DH372" s="129"/>
      <c r="DI372" s="129"/>
      <c r="DJ372" s="129"/>
      <c r="DK372" s="129"/>
      <c r="DL372" s="129"/>
      <c r="DM372" s="129"/>
      <c r="DN372" s="129"/>
      <c r="DO372" s="129"/>
      <c r="DP372" s="129"/>
      <c r="DQ372" s="129"/>
      <c r="DR372" s="129"/>
      <c r="DS372" s="129"/>
      <c r="DT372" s="129"/>
      <c r="DU372" s="129"/>
      <c r="DV372" s="129"/>
      <c r="DW372" s="129"/>
      <c r="DX372" s="129"/>
      <c r="DY372" s="129"/>
      <c r="DZ372" s="129"/>
      <c r="EA372" s="129"/>
      <c r="EB372" s="129"/>
      <c r="EC372" s="129"/>
      <c r="ED372" s="129"/>
      <c r="EE372" s="129"/>
      <c r="EF372" s="129"/>
      <c r="EG372" s="129"/>
      <c r="EH372" s="129"/>
      <c r="EI372" s="129"/>
      <c r="EJ372" s="129"/>
      <c r="EK372" s="129"/>
      <c r="EL372" s="129"/>
      <c r="EM372" s="129"/>
      <c r="EN372" s="129"/>
      <c r="EO372" s="129"/>
      <c r="EP372" s="129"/>
      <c r="EQ372" s="129"/>
      <c r="ER372" s="129"/>
      <c r="ES372" s="129"/>
      <c r="ET372" s="129"/>
      <c r="EU372" s="129"/>
      <c r="EV372" s="129"/>
      <c r="EW372" s="129"/>
    </row>
    <row r="373" spans="1:153" ht="21.75" customHeight="1">
      <c r="A373" s="113"/>
      <c r="B373" s="294"/>
      <c r="C373" s="76"/>
      <c r="D373" s="74"/>
      <c r="E373" s="77"/>
      <c r="F373" s="78"/>
      <c r="G373" s="79"/>
      <c r="H373" s="75" t="s">
        <v>6436</v>
      </c>
      <c r="I373" s="76"/>
      <c r="J373" s="74"/>
      <c r="K373" s="241"/>
      <c r="L373" s="74"/>
      <c r="M373" s="76"/>
      <c r="N373" s="73"/>
      <c r="O373" s="504"/>
      <c r="P373" s="505"/>
      <c r="Q373" s="505"/>
      <c r="R373" s="505"/>
      <c r="S373" s="505"/>
      <c r="T373" s="505"/>
      <c r="U373" s="505"/>
      <c r="V373" s="505"/>
      <c r="W373" s="505"/>
      <c r="X373" s="505"/>
      <c r="Y373" s="505"/>
      <c r="Z373" s="505"/>
      <c r="AA373" s="505"/>
      <c r="AB373" s="505"/>
      <c r="AC373" s="505"/>
      <c r="AD373" s="505"/>
      <c r="AE373" s="506"/>
      <c r="AF373" s="15"/>
      <c r="AG373" s="118"/>
      <c r="AH373" s="312"/>
      <c r="AI373" s="313"/>
      <c r="AJ373" s="313"/>
      <c r="AK373" s="313"/>
      <c r="AL373" s="313"/>
      <c r="AM373" s="313"/>
      <c r="AN373" s="314"/>
      <c r="AO373" s="120"/>
      <c r="AP373" s="115" t="s">
        <v>0</v>
      </c>
      <c r="AQ373" s="119"/>
      <c r="AR373" s="312"/>
      <c r="AS373" s="313"/>
      <c r="AT373" s="313"/>
      <c r="AU373" s="313"/>
      <c r="AV373" s="313"/>
      <c r="AW373" s="313"/>
      <c r="AX373" s="314"/>
      <c r="AY373" s="120"/>
      <c r="AZ373" s="115" t="s">
        <v>1</v>
      </c>
      <c r="BA373" s="119"/>
      <c r="BB373" s="312"/>
      <c r="BC373" s="313"/>
      <c r="BD373" s="313"/>
      <c r="BE373" s="313"/>
      <c r="BF373" s="313"/>
      <c r="BG373" s="313"/>
      <c r="BH373" s="314"/>
      <c r="BI373" s="122"/>
      <c r="BJ373" s="115" t="s">
        <v>2</v>
      </c>
      <c r="BK373" s="129"/>
      <c r="BL373" s="130" t="str">
        <f>IF(BM373&lt;&gt;"","●","")</f>
        <v/>
      </c>
      <c r="BM373" s="132" t="str">
        <f>IF(AND(OR(C373="",E373="",F373="",G373="",O373=""),OR(AH373&gt;0,AR373&gt;0,BB373&gt;0)),"「Ｋコード・Ｊコード番号等」、「診療行為名称」に未記入の欄がありますが、「レセプト件数」、「算定日数」、「算定回数」のいずれかが1以上となっています。正しい手術名情報・レセプト件数・算定日数・算定回数をご記入ください。",IF(AND(AND(C373&lt;&gt;"",E373&lt;&gt;"",F373&lt;&gt;"",G373&lt;&gt;""),OR(AH373&gt;0,AR373&gt;0,BB373&gt;0),COUNTIF(K!$A$1:$A$2257,ASC(C373&amp;E373&amp;F373&amp;G373&amp;IF(I373*1=0,"","-"&amp;I373*1)&amp;IF(K373*1=0,"",K373*1)&amp;IF(M373="","",M373)))=0),"「Ｋコード・Ｊコード番号等」が診療報酬点数表あるいは鹿診療報酬点数表に存在しないコードとなっています。正しいＫコード・Ｊコード番号等をご記入ください。なお、加算・輸血料は報告対象外となります。",IF(OR(AND(OR(AH373=0,AH373=""),OR(AR373&gt;0,BB373&gt;0)),AND(OR(AH373&gt;0,BB373&gt;0),OR(AR373=0,AR373="")),AND(OR(AH373&gt;0,AR373&gt;0),OR(BB373=0,BB373=""))),"「レセプト件数」、「算定日数」、「算定回数」のいずれかが「0」か「空白」となっていますが、それ以外が1以上となっています。正しい手術名情報・レセプト件数・算定日数・算定回数をご記入ください。",IF(OR(AH373&gt;AR373,AH373&gt;BB373),"「算定日数」あるいは「算定回数」が「レセプト件数」よりも小さくなっています。算定レセプトにおける算定日数・算定回数をご記入ください。",IF(AR373&gt;BB373,"「算定回数」が「算定日数」よりも小さくなっています。算定日数における算定回数をご記入ください。","")))))</f>
        <v/>
      </c>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72"/>
      <c r="CW373" s="72"/>
      <c r="CX373" s="72"/>
      <c r="CY373" s="129"/>
      <c r="CZ373" s="129"/>
      <c r="DA373" s="129"/>
      <c r="DB373" s="129"/>
      <c r="DC373" s="129"/>
      <c r="DD373" s="129"/>
      <c r="DE373" s="129"/>
      <c r="DF373" s="129"/>
      <c r="DG373" s="129"/>
      <c r="DH373" s="129"/>
      <c r="DI373" s="129"/>
      <c r="DJ373" s="129"/>
      <c r="DK373" s="129"/>
      <c r="DL373" s="129"/>
      <c r="DM373" s="129"/>
      <c r="DN373" s="129"/>
      <c r="DO373" s="129"/>
      <c r="DP373" s="129"/>
      <c r="DQ373" s="129"/>
      <c r="DR373" s="129"/>
      <c r="DS373" s="129"/>
      <c r="DT373" s="129"/>
      <c r="DU373" s="129"/>
      <c r="DV373" s="129"/>
      <c r="DW373" s="129"/>
      <c r="DX373" s="129"/>
      <c r="DY373" s="129"/>
      <c r="DZ373" s="129"/>
      <c r="EA373" s="129"/>
      <c r="EB373" s="129"/>
      <c r="EC373" s="129"/>
      <c r="ED373" s="129"/>
      <c r="EE373" s="129"/>
      <c r="EF373" s="129"/>
      <c r="EG373" s="129"/>
      <c r="EH373" s="129"/>
      <c r="EI373" s="129"/>
      <c r="EJ373" s="129"/>
      <c r="EK373" s="129"/>
      <c r="EL373" s="129"/>
      <c r="EM373" s="129"/>
      <c r="EN373" s="129"/>
      <c r="EO373" s="129"/>
      <c r="EP373" s="129"/>
      <c r="EQ373" s="129"/>
      <c r="ER373" s="129"/>
      <c r="ES373" s="129"/>
      <c r="ET373" s="129"/>
      <c r="EU373" s="129"/>
      <c r="EV373" s="129"/>
      <c r="EW373" s="129"/>
    </row>
    <row r="374" spans="1:153" ht="3" customHeight="1" thickBot="1">
      <c r="A374" s="113"/>
      <c r="B374" s="16"/>
      <c r="C374" s="17"/>
      <c r="D374" s="17"/>
      <c r="E374" s="17"/>
      <c r="F374" s="18"/>
      <c r="G374" s="17"/>
      <c r="H374" s="298"/>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9"/>
      <c r="AG374" s="299"/>
      <c r="AH374" s="298"/>
      <c r="AI374" s="298"/>
      <c r="AJ374" s="298"/>
      <c r="AK374" s="298"/>
      <c r="AL374" s="298"/>
      <c r="AM374" s="298"/>
      <c r="AN374" s="298"/>
      <c r="AO374" s="121"/>
      <c r="AP374" s="116"/>
      <c r="AQ374" s="299"/>
      <c r="AR374" s="298"/>
      <c r="AS374" s="298"/>
      <c r="AT374" s="298"/>
      <c r="AU374" s="298"/>
      <c r="AV374" s="298"/>
      <c r="AW374" s="298"/>
      <c r="AX374" s="298"/>
      <c r="AY374" s="121"/>
      <c r="AZ374" s="116"/>
      <c r="BA374" s="298"/>
      <c r="BB374" s="298"/>
      <c r="BC374" s="298"/>
      <c r="BD374" s="298"/>
      <c r="BE374" s="298"/>
      <c r="BF374" s="298"/>
      <c r="BG374" s="298"/>
      <c r="BH374" s="298"/>
      <c r="BI374" s="121"/>
      <c r="BJ374" s="116"/>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c r="DH374" s="129"/>
      <c r="DI374" s="129"/>
      <c r="DJ374" s="129"/>
      <c r="DK374" s="129"/>
      <c r="DL374" s="129"/>
      <c r="DM374" s="129"/>
      <c r="DN374" s="129"/>
      <c r="DO374" s="129"/>
      <c r="DP374" s="129"/>
      <c r="DQ374" s="129"/>
      <c r="DR374" s="129"/>
      <c r="DS374" s="129"/>
      <c r="DT374" s="129"/>
      <c r="DU374" s="129"/>
      <c r="DV374" s="129"/>
      <c r="DW374" s="129"/>
      <c r="DX374" s="129"/>
      <c r="DY374" s="129"/>
      <c r="DZ374" s="129"/>
      <c r="EA374" s="129"/>
      <c r="EB374" s="129"/>
      <c r="EC374" s="129"/>
      <c r="ED374" s="129"/>
      <c r="EE374" s="129"/>
      <c r="EF374" s="129"/>
      <c r="EG374" s="129"/>
      <c r="EH374" s="129"/>
      <c r="EI374" s="129"/>
      <c r="EJ374" s="129"/>
      <c r="EK374" s="129"/>
      <c r="EL374" s="129"/>
      <c r="EM374" s="129"/>
      <c r="EN374" s="129"/>
      <c r="EO374" s="129"/>
      <c r="EP374" s="129"/>
      <c r="EQ374" s="129"/>
      <c r="ER374" s="129"/>
      <c r="ES374" s="129"/>
      <c r="ET374" s="129"/>
      <c r="EU374" s="129"/>
      <c r="EV374" s="129"/>
      <c r="EW374" s="129"/>
    </row>
    <row r="375" spans="1:153" ht="9.75" customHeight="1">
      <c r="A375" s="113"/>
      <c r="B375" s="24"/>
      <c r="C375" s="14" t="s">
        <v>6435</v>
      </c>
      <c r="D375" s="25"/>
      <c r="E375" s="25"/>
      <c r="F375" s="14" t="s">
        <v>143</v>
      </c>
      <c r="G375" s="14"/>
      <c r="H375" s="14"/>
      <c r="I375" s="14" t="s">
        <v>144</v>
      </c>
      <c r="J375" s="14"/>
      <c r="K375" s="14" t="s">
        <v>145</v>
      </c>
      <c r="L375" s="14"/>
      <c r="M375" s="14" t="s">
        <v>197</v>
      </c>
      <c r="N375" s="14"/>
      <c r="O375" s="25"/>
      <c r="P375" s="14" t="s">
        <v>146</v>
      </c>
      <c r="Q375" s="14"/>
      <c r="R375" s="14"/>
      <c r="S375" s="14"/>
      <c r="T375" s="14"/>
      <c r="U375" s="14"/>
      <c r="V375" s="14"/>
      <c r="W375" s="14"/>
      <c r="X375" s="14"/>
      <c r="Y375" s="14"/>
      <c r="Z375" s="14"/>
      <c r="AA375" s="14"/>
      <c r="AB375" s="14"/>
      <c r="AC375" s="14"/>
      <c r="AD375" s="25"/>
      <c r="AE375" s="25"/>
      <c r="AF375" s="26"/>
      <c r="AG375" s="296"/>
      <c r="AH375" s="297"/>
      <c r="AI375" s="297"/>
      <c r="AJ375" s="297"/>
      <c r="AK375" s="297"/>
      <c r="AL375" s="297"/>
      <c r="AM375" s="297"/>
      <c r="AN375" s="297"/>
      <c r="AO375" s="117"/>
      <c r="AP375" s="114"/>
      <c r="AQ375" s="296"/>
      <c r="AR375" s="297"/>
      <c r="AS375" s="297"/>
      <c r="AT375" s="297"/>
      <c r="AU375" s="297"/>
      <c r="AV375" s="297"/>
      <c r="AW375" s="297"/>
      <c r="AX375" s="297"/>
      <c r="AY375" s="117"/>
      <c r="AZ375" s="114"/>
      <c r="BA375" s="297"/>
      <c r="BB375" s="297"/>
      <c r="BC375" s="297"/>
      <c r="BD375" s="297"/>
      <c r="BE375" s="297"/>
      <c r="BF375" s="297"/>
      <c r="BG375" s="297"/>
      <c r="BH375" s="297"/>
      <c r="BI375" s="117"/>
      <c r="BJ375" s="114"/>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c r="DH375" s="129"/>
      <c r="DI375" s="129"/>
      <c r="DJ375" s="129"/>
      <c r="DK375" s="129"/>
      <c r="DL375" s="129"/>
      <c r="DM375" s="129"/>
      <c r="DN375" s="129"/>
      <c r="DO375" s="129"/>
      <c r="DP375" s="129"/>
      <c r="DQ375" s="129"/>
      <c r="DR375" s="129"/>
      <c r="DS375" s="129"/>
      <c r="DT375" s="129"/>
      <c r="DU375" s="129"/>
      <c r="DV375" s="129"/>
      <c r="DW375" s="129"/>
      <c r="DX375" s="129"/>
      <c r="DY375" s="129"/>
      <c r="DZ375" s="129"/>
      <c r="EA375" s="129"/>
      <c r="EB375" s="129"/>
      <c r="EC375" s="129"/>
      <c r="ED375" s="129"/>
      <c r="EE375" s="129"/>
      <c r="EF375" s="129"/>
      <c r="EG375" s="129"/>
      <c r="EH375" s="129"/>
      <c r="EI375" s="129"/>
      <c r="EJ375" s="129"/>
      <c r="EK375" s="129"/>
      <c r="EL375" s="129"/>
      <c r="EM375" s="129"/>
      <c r="EN375" s="129"/>
      <c r="EO375" s="129"/>
      <c r="EP375" s="129"/>
      <c r="EQ375" s="129"/>
      <c r="ER375" s="129"/>
      <c r="ES375" s="129"/>
      <c r="ET375" s="129"/>
      <c r="EU375" s="129"/>
      <c r="EV375" s="129"/>
      <c r="EW375" s="129"/>
    </row>
    <row r="376" spans="1:153" ht="21.75" customHeight="1">
      <c r="A376" s="113"/>
      <c r="B376" s="294"/>
      <c r="C376" s="76"/>
      <c r="D376" s="74"/>
      <c r="E376" s="77"/>
      <c r="F376" s="78"/>
      <c r="G376" s="79"/>
      <c r="H376" s="75" t="s">
        <v>6436</v>
      </c>
      <c r="I376" s="76"/>
      <c r="J376" s="74"/>
      <c r="K376" s="241"/>
      <c r="L376" s="74"/>
      <c r="M376" s="76"/>
      <c r="N376" s="73"/>
      <c r="O376" s="504"/>
      <c r="P376" s="505"/>
      <c r="Q376" s="505"/>
      <c r="R376" s="505"/>
      <c r="S376" s="505"/>
      <c r="T376" s="505"/>
      <c r="U376" s="505"/>
      <c r="V376" s="505"/>
      <c r="W376" s="505"/>
      <c r="X376" s="505"/>
      <c r="Y376" s="505"/>
      <c r="Z376" s="505"/>
      <c r="AA376" s="505"/>
      <c r="AB376" s="505"/>
      <c r="AC376" s="505"/>
      <c r="AD376" s="505"/>
      <c r="AE376" s="506"/>
      <c r="AF376" s="15"/>
      <c r="AG376" s="118"/>
      <c r="AH376" s="312"/>
      <c r="AI376" s="313"/>
      <c r="AJ376" s="313"/>
      <c r="AK376" s="313"/>
      <c r="AL376" s="313"/>
      <c r="AM376" s="313"/>
      <c r="AN376" s="314"/>
      <c r="AO376" s="120"/>
      <c r="AP376" s="115" t="s">
        <v>0</v>
      </c>
      <c r="AQ376" s="119"/>
      <c r="AR376" s="312"/>
      <c r="AS376" s="313"/>
      <c r="AT376" s="313"/>
      <c r="AU376" s="313"/>
      <c r="AV376" s="313"/>
      <c r="AW376" s="313"/>
      <c r="AX376" s="314"/>
      <c r="AY376" s="120"/>
      <c r="AZ376" s="115" t="s">
        <v>1</v>
      </c>
      <c r="BA376" s="119"/>
      <c r="BB376" s="312"/>
      <c r="BC376" s="313"/>
      <c r="BD376" s="313"/>
      <c r="BE376" s="313"/>
      <c r="BF376" s="313"/>
      <c r="BG376" s="313"/>
      <c r="BH376" s="314"/>
      <c r="BI376" s="122"/>
      <c r="BJ376" s="115" t="s">
        <v>2</v>
      </c>
      <c r="BK376" s="129"/>
      <c r="BL376" s="130" t="str">
        <f>IF(BM376&lt;&gt;"","●","")</f>
        <v/>
      </c>
      <c r="BM376" s="132" t="str">
        <f>IF(AND(OR(C376="",E376="",F376="",G376="",O376=""),OR(AH376&gt;0,AR376&gt;0,BB376&gt;0)),"「Ｋコード・Ｊコード番号等」、「診療行為名称」に未記入の欄がありますが、「レセプト件数」、「算定日数」、「算定回数」のいずれかが1以上となっています。正しい手術名情報・レセプト件数・算定日数・算定回数をご記入ください。",IF(AND(AND(C376&lt;&gt;"",E376&lt;&gt;"",F376&lt;&gt;"",G376&lt;&gt;""),OR(AH376&gt;0,AR376&gt;0,BB376&gt;0),COUNTIF(K!$A$1:$A$2257,ASC(C376&amp;E376&amp;F376&amp;G376&amp;IF(I376*1=0,"","-"&amp;I376*1)&amp;IF(K376*1=0,"",K376*1)&amp;IF(M376="","",M376)))=0),"「Ｋコード・Ｊコード番号等」が診療報酬点数表あるいは鹿診療報酬点数表に存在しないコードとなっています。正しいＫコード・Ｊコード番号等をご記入ください。なお、加算・輸血料は報告対象外となります。",IF(OR(AND(OR(AH376=0,AH376=""),OR(AR376&gt;0,BB376&gt;0)),AND(OR(AH376&gt;0,BB376&gt;0),OR(AR376=0,AR376="")),AND(OR(AH376&gt;0,AR376&gt;0),OR(BB376=0,BB376=""))),"「レセプト件数」、「算定日数」、「算定回数」のいずれかが「0」か「空白」となっていますが、それ以外が1以上となっています。正しい手術名情報・レセプト件数・算定日数・算定回数をご記入ください。",IF(OR(AH376&gt;AR376,AH376&gt;BB376),"「算定日数」あるいは「算定回数」が「レセプト件数」よりも小さくなっています。算定レセプトにおける算定日数・算定回数をご記入ください。",IF(AR376&gt;BB376,"「算定回数」が「算定日数」よりも小さくなっています。算定日数における算定回数をご記入ください。","")))))</f>
        <v/>
      </c>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72"/>
      <c r="CW376" s="72"/>
      <c r="CX376" s="72"/>
      <c r="CY376" s="129"/>
      <c r="CZ376" s="129"/>
      <c r="DA376" s="129"/>
      <c r="DB376" s="129"/>
      <c r="DC376" s="129"/>
      <c r="DD376" s="129"/>
      <c r="DE376" s="129"/>
      <c r="DF376" s="129"/>
      <c r="DG376" s="129"/>
      <c r="DH376" s="129"/>
      <c r="DI376" s="129"/>
      <c r="DJ376" s="129"/>
      <c r="DK376" s="129"/>
      <c r="DL376" s="129"/>
      <c r="DM376" s="129"/>
      <c r="DN376" s="129"/>
      <c r="DO376" s="129"/>
      <c r="DP376" s="129"/>
      <c r="DQ376" s="129"/>
      <c r="DR376" s="129"/>
      <c r="DS376" s="129"/>
      <c r="DT376" s="129"/>
      <c r="DU376" s="129"/>
      <c r="DV376" s="129"/>
      <c r="DW376" s="129"/>
      <c r="DX376" s="129"/>
      <c r="DY376" s="129"/>
      <c r="DZ376" s="129"/>
      <c r="EA376" s="129"/>
      <c r="EB376" s="129"/>
      <c r="EC376" s="129"/>
      <c r="ED376" s="129"/>
      <c r="EE376" s="129"/>
      <c r="EF376" s="129"/>
      <c r="EG376" s="129"/>
      <c r="EH376" s="129"/>
      <c r="EI376" s="129"/>
      <c r="EJ376" s="129"/>
      <c r="EK376" s="129"/>
      <c r="EL376" s="129"/>
      <c r="EM376" s="129"/>
      <c r="EN376" s="129"/>
      <c r="EO376" s="129"/>
      <c r="EP376" s="129"/>
      <c r="EQ376" s="129"/>
      <c r="ER376" s="129"/>
      <c r="ES376" s="129"/>
      <c r="ET376" s="129"/>
      <c r="EU376" s="129"/>
      <c r="EV376" s="129"/>
      <c r="EW376" s="129"/>
    </row>
    <row r="377" spans="1:153" ht="3" customHeight="1" thickBot="1">
      <c r="A377" s="113"/>
      <c r="B377" s="16"/>
      <c r="C377" s="17"/>
      <c r="D377" s="17"/>
      <c r="E377" s="17"/>
      <c r="F377" s="18"/>
      <c r="G377" s="17"/>
      <c r="H377" s="298"/>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9"/>
      <c r="AG377" s="299"/>
      <c r="AH377" s="298"/>
      <c r="AI377" s="298"/>
      <c r="AJ377" s="298"/>
      <c r="AK377" s="298"/>
      <c r="AL377" s="298"/>
      <c r="AM377" s="298"/>
      <c r="AN377" s="298"/>
      <c r="AO377" s="121"/>
      <c r="AP377" s="116"/>
      <c r="AQ377" s="299"/>
      <c r="AR377" s="298"/>
      <c r="AS377" s="298"/>
      <c r="AT377" s="298"/>
      <c r="AU377" s="298"/>
      <c r="AV377" s="298"/>
      <c r="AW377" s="298"/>
      <c r="AX377" s="298"/>
      <c r="AY377" s="121"/>
      <c r="AZ377" s="116"/>
      <c r="BA377" s="298"/>
      <c r="BB377" s="298"/>
      <c r="BC377" s="298"/>
      <c r="BD377" s="298"/>
      <c r="BE377" s="298"/>
      <c r="BF377" s="298"/>
      <c r="BG377" s="298"/>
      <c r="BH377" s="298"/>
      <c r="BI377" s="121"/>
      <c r="BJ377" s="116"/>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c r="DH377" s="129"/>
      <c r="DI377" s="129"/>
      <c r="DJ377" s="129"/>
      <c r="DK377" s="129"/>
      <c r="DL377" s="129"/>
      <c r="DM377" s="129"/>
      <c r="DN377" s="129"/>
      <c r="DO377" s="129"/>
      <c r="DP377" s="129"/>
      <c r="DQ377" s="129"/>
      <c r="DR377" s="129"/>
      <c r="DS377" s="129"/>
      <c r="DT377" s="129"/>
      <c r="DU377" s="129"/>
      <c r="DV377" s="129"/>
      <c r="DW377" s="129"/>
      <c r="DX377" s="129"/>
      <c r="DY377" s="129"/>
      <c r="DZ377" s="129"/>
      <c r="EA377" s="129"/>
      <c r="EB377" s="129"/>
      <c r="EC377" s="129"/>
      <c r="ED377" s="129"/>
      <c r="EE377" s="129"/>
      <c r="EF377" s="129"/>
      <c r="EG377" s="129"/>
      <c r="EH377" s="129"/>
      <c r="EI377" s="129"/>
      <c r="EJ377" s="129"/>
      <c r="EK377" s="129"/>
      <c r="EL377" s="129"/>
      <c r="EM377" s="129"/>
      <c r="EN377" s="129"/>
      <c r="EO377" s="129"/>
      <c r="EP377" s="129"/>
      <c r="EQ377" s="129"/>
      <c r="ER377" s="129"/>
      <c r="ES377" s="129"/>
      <c r="ET377" s="129"/>
      <c r="EU377" s="129"/>
      <c r="EV377" s="129"/>
      <c r="EW377" s="129"/>
    </row>
    <row r="378" spans="1:153" ht="9.75" customHeight="1">
      <c r="A378" s="113"/>
      <c r="B378" s="24"/>
      <c r="C378" s="14" t="s">
        <v>6435</v>
      </c>
      <c r="D378" s="25"/>
      <c r="E378" s="25"/>
      <c r="F378" s="14" t="s">
        <v>143</v>
      </c>
      <c r="G378" s="14"/>
      <c r="H378" s="14"/>
      <c r="I378" s="14" t="s">
        <v>144</v>
      </c>
      <c r="J378" s="14"/>
      <c r="K378" s="14" t="s">
        <v>145</v>
      </c>
      <c r="L378" s="14"/>
      <c r="M378" s="14" t="s">
        <v>197</v>
      </c>
      <c r="N378" s="14"/>
      <c r="O378" s="25"/>
      <c r="P378" s="14" t="s">
        <v>146</v>
      </c>
      <c r="Q378" s="14"/>
      <c r="R378" s="14"/>
      <c r="S378" s="14"/>
      <c r="T378" s="14"/>
      <c r="U378" s="14"/>
      <c r="V378" s="14"/>
      <c r="W378" s="14"/>
      <c r="X378" s="14"/>
      <c r="Y378" s="14"/>
      <c r="Z378" s="14"/>
      <c r="AA378" s="14"/>
      <c r="AB378" s="14"/>
      <c r="AC378" s="14"/>
      <c r="AD378" s="25"/>
      <c r="AE378" s="25"/>
      <c r="AF378" s="26"/>
      <c r="AG378" s="296"/>
      <c r="AH378" s="297"/>
      <c r="AI378" s="297"/>
      <c r="AJ378" s="297"/>
      <c r="AK378" s="297"/>
      <c r="AL378" s="297"/>
      <c r="AM378" s="297"/>
      <c r="AN378" s="297"/>
      <c r="AO378" s="117"/>
      <c r="AP378" s="114"/>
      <c r="AQ378" s="296"/>
      <c r="AR378" s="297"/>
      <c r="AS378" s="297"/>
      <c r="AT378" s="297"/>
      <c r="AU378" s="297"/>
      <c r="AV378" s="297"/>
      <c r="AW378" s="297"/>
      <c r="AX378" s="297"/>
      <c r="AY378" s="117"/>
      <c r="AZ378" s="114"/>
      <c r="BA378" s="297"/>
      <c r="BB378" s="297"/>
      <c r="BC378" s="297"/>
      <c r="BD378" s="297"/>
      <c r="BE378" s="297"/>
      <c r="BF378" s="297"/>
      <c r="BG378" s="297"/>
      <c r="BH378" s="297"/>
      <c r="BI378" s="117"/>
      <c r="BJ378" s="114"/>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c r="DH378" s="129"/>
      <c r="DI378" s="129"/>
      <c r="DJ378" s="129"/>
      <c r="DK378" s="129"/>
      <c r="DL378" s="129"/>
      <c r="DM378" s="129"/>
      <c r="DN378" s="129"/>
      <c r="DO378" s="129"/>
      <c r="DP378" s="129"/>
      <c r="DQ378" s="129"/>
      <c r="DR378" s="129"/>
      <c r="DS378" s="129"/>
      <c r="DT378" s="129"/>
      <c r="DU378" s="129"/>
      <c r="DV378" s="129"/>
      <c r="DW378" s="129"/>
      <c r="DX378" s="129"/>
      <c r="DY378" s="129"/>
      <c r="DZ378" s="129"/>
      <c r="EA378" s="129"/>
      <c r="EB378" s="129"/>
      <c r="EC378" s="129"/>
      <c r="ED378" s="129"/>
      <c r="EE378" s="129"/>
      <c r="EF378" s="129"/>
      <c r="EG378" s="129"/>
      <c r="EH378" s="129"/>
      <c r="EI378" s="129"/>
      <c r="EJ378" s="129"/>
      <c r="EK378" s="129"/>
      <c r="EL378" s="129"/>
      <c r="EM378" s="129"/>
      <c r="EN378" s="129"/>
      <c r="EO378" s="129"/>
      <c r="EP378" s="129"/>
      <c r="EQ378" s="129"/>
      <c r="ER378" s="129"/>
      <c r="ES378" s="129"/>
      <c r="ET378" s="129"/>
      <c r="EU378" s="129"/>
      <c r="EV378" s="129"/>
      <c r="EW378" s="129"/>
    </row>
    <row r="379" spans="1:153" ht="21.75" customHeight="1">
      <c r="A379" s="113"/>
      <c r="B379" s="294"/>
      <c r="C379" s="76"/>
      <c r="D379" s="74"/>
      <c r="E379" s="77"/>
      <c r="F379" s="78"/>
      <c r="G379" s="79"/>
      <c r="H379" s="75" t="s">
        <v>6436</v>
      </c>
      <c r="I379" s="76"/>
      <c r="J379" s="74"/>
      <c r="K379" s="241"/>
      <c r="L379" s="74"/>
      <c r="M379" s="76"/>
      <c r="N379" s="73"/>
      <c r="O379" s="504"/>
      <c r="P379" s="505"/>
      <c r="Q379" s="505"/>
      <c r="R379" s="505"/>
      <c r="S379" s="505"/>
      <c r="T379" s="505"/>
      <c r="U379" s="505"/>
      <c r="V379" s="505"/>
      <c r="W379" s="505"/>
      <c r="X379" s="505"/>
      <c r="Y379" s="505"/>
      <c r="Z379" s="505"/>
      <c r="AA379" s="505"/>
      <c r="AB379" s="505"/>
      <c r="AC379" s="505"/>
      <c r="AD379" s="505"/>
      <c r="AE379" s="506"/>
      <c r="AF379" s="15"/>
      <c r="AG379" s="118"/>
      <c r="AH379" s="312"/>
      <c r="AI379" s="313"/>
      <c r="AJ379" s="313"/>
      <c r="AK379" s="313"/>
      <c r="AL379" s="313"/>
      <c r="AM379" s="313"/>
      <c r="AN379" s="314"/>
      <c r="AO379" s="120"/>
      <c r="AP379" s="115" t="s">
        <v>0</v>
      </c>
      <c r="AQ379" s="119"/>
      <c r="AR379" s="312"/>
      <c r="AS379" s="313"/>
      <c r="AT379" s="313"/>
      <c r="AU379" s="313"/>
      <c r="AV379" s="313"/>
      <c r="AW379" s="313"/>
      <c r="AX379" s="314"/>
      <c r="AY379" s="120"/>
      <c r="AZ379" s="115" t="s">
        <v>1</v>
      </c>
      <c r="BA379" s="119"/>
      <c r="BB379" s="312"/>
      <c r="BC379" s="313"/>
      <c r="BD379" s="313"/>
      <c r="BE379" s="313"/>
      <c r="BF379" s="313"/>
      <c r="BG379" s="313"/>
      <c r="BH379" s="314"/>
      <c r="BI379" s="122"/>
      <c r="BJ379" s="115" t="s">
        <v>2</v>
      </c>
      <c r="BK379" s="129"/>
      <c r="BL379" s="130" t="str">
        <f>IF(BM379&lt;&gt;"","●","")</f>
        <v/>
      </c>
      <c r="BM379" s="132" t="str">
        <f>IF(AND(OR(C379="",E379="",F379="",G379="",O379=""),OR(AH379&gt;0,AR379&gt;0,BB379&gt;0)),"「Ｋコード・Ｊコード番号等」、「診療行為名称」に未記入の欄がありますが、「レセプト件数」、「算定日数」、「算定回数」のいずれかが1以上となっています。正しい手術名情報・レセプト件数・算定日数・算定回数をご記入ください。",IF(AND(AND(C379&lt;&gt;"",E379&lt;&gt;"",F379&lt;&gt;"",G379&lt;&gt;""),OR(AH379&gt;0,AR379&gt;0,BB379&gt;0),COUNTIF(K!$A$1:$A$2257,ASC(C379&amp;E379&amp;F379&amp;G379&amp;IF(I379*1=0,"","-"&amp;I379*1)&amp;IF(K379*1=0,"",K379*1)&amp;IF(M379="","",M379)))=0),"「Ｋコード・Ｊコード番号等」が診療報酬点数表あるいは鹿診療報酬点数表に存在しないコードとなっています。正しいＫコード・Ｊコード番号等をご記入ください。なお、加算・輸血料は報告対象外となります。",IF(OR(AND(OR(AH379=0,AH379=""),OR(AR379&gt;0,BB379&gt;0)),AND(OR(AH379&gt;0,BB379&gt;0),OR(AR379=0,AR379="")),AND(OR(AH379&gt;0,AR379&gt;0),OR(BB379=0,BB379=""))),"「レセプト件数」、「算定日数」、「算定回数」のいずれかが「0」か「空白」となっていますが、それ以外が1以上となっています。正しい手術名情報・レセプト件数・算定日数・算定回数をご記入ください。",IF(OR(AH379&gt;AR379,AH379&gt;BB379),"「算定日数」あるいは「算定回数」が「レセプト件数」よりも小さくなっています。算定レセプトにおける算定日数・算定回数をご記入ください。",IF(AR379&gt;BB379,"「算定回数」が「算定日数」よりも小さくなっています。算定日数における算定回数をご記入ください。","")))))</f>
        <v/>
      </c>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72"/>
      <c r="CW379" s="72"/>
      <c r="CX379" s="72"/>
      <c r="CY379" s="129"/>
      <c r="CZ379" s="129"/>
      <c r="DA379" s="129"/>
      <c r="DB379" s="129"/>
      <c r="DC379" s="129"/>
      <c r="DD379" s="129"/>
      <c r="DE379" s="129"/>
      <c r="DF379" s="129"/>
      <c r="DG379" s="129"/>
      <c r="DH379" s="129"/>
      <c r="DI379" s="129"/>
      <c r="DJ379" s="129"/>
      <c r="DK379" s="129"/>
      <c r="DL379" s="129"/>
      <c r="DM379" s="129"/>
      <c r="DN379" s="129"/>
      <c r="DO379" s="129"/>
      <c r="DP379" s="129"/>
      <c r="DQ379" s="129"/>
      <c r="DR379" s="129"/>
      <c r="DS379" s="129"/>
      <c r="DT379" s="129"/>
      <c r="DU379" s="129"/>
      <c r="DV379" s="129"/>
      <c r="DW379" s="129"/>
      <c r="DX379" s="129"/>
      <c r="DY379" s="129"/>
      <c r="DZ379" s="129"/>
      <c r="EA379" s="129"/>
      <c r="EB379" s="129"/>
      <c r="EC379" s="129"/>
      <c r="ED379" s="129"/>
      <c r="EE379" s="129"/>
      <c r="EF379" s="129"/>
      <c r="EG379" s="129"/>
      <c r="EH379" s="129"/>
      <c r="EI379" s="129"/>
      <c r="EJ379" s="129"/>
      <c r="EK379" s="129"/>
      <c r="EL379" s="129"/>
      <c r="EM379" s="129"/>
      <c r="EN379" s="129"/>
      <c r="EO379" s="129"/>
      <c r="EP379" s="129"/>
      <c r="EQ379" s="129"/>
      <c r="ER379" s="129"/>
      <c r="ES379" s="129"/>
      <c r="ET379" s="129"/>
      <c r="EU379" s="129"/>
      <c r="EV379" s="129"/>
      <c r="EW379" s="129"/>
    </row>
    <row r="380" spans="1:153" ht="3" customHeight="1" thickBot="1">
      <c r="A380" s="113"/>
      <c r="B380" s="16"/>
      <c r="C380" s="17"/>
      <c r="D380" s="17"/>
      <c r="E380" s="17"/>
      <c r="F380" s="18"/>
      <c r="G380" s="17"/>
      <c r="H380" s="298"/>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9"/>
      <c r="AG380" s="299"/>
      <c r="AH380" s="298"/>
      <c r="AI380" s="298"/>
      <c r="AJ380" s="298"/>
      <c r="AK380" s="298"/>
      <c r="AL380" s="298"/>
      <c r="AM380" s="298"/>
      <c r="AN380" s="298"/>
      <c r="AO380" s="121"/>
      <c r="AP380" s="116"/>
      <c r="AQ380" s="299"/>
      <c r="AR380" s="298"/>
      <c r="AS380" s="298"/>
      <c r="AT380" s="298"/>
      <c r="AU380" s="298"/>
      <c r="AV380" s="298"/>
      <c r="AW380" s="298"/>
      <c r="AX380" s="298"/>
      <c r="AY380" s="121"/>
      <c r="AZ380" s="116"/>
      <c r="BA380" s="298"/>
      <c r="BB380" s="298"/>
      <c r="BC380" s="298"/>
      <c r="BD380" s="298"/>
      <c r="BE380" s="298"/>
      <c r="BF380" s="298"/>
      <c r="BG380" s="298"/>
      <c r="BH380" s="298"/>
      <c r="BI380" s="121"/>
      <c r="BJ380" s="116"/>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c r="DH380" s="129"/>
      <c r="DI380" s="129"/>
      <c r="DJ380" s="129"/>
      <c r="DK380" s="129"/>
      <c r="DL380" s="129"/>
      <c r="DM380" s="129"/>
      <c r="DN380" s="129"/>
      <c r="DO380" s="129"/>
      <c r="DP380" s="129"/>
      <c r="DQ380" s="129"/>
      <c r="DR380" s="129"/>
      <c r="DS380" s="129"/>
      <c r="DT380" s="129"/>
      <c r="DU380" s="129"/>
      <c r="DV380" s="129"/>
      <c r="DW380" s="129"/>
      <c r="DX380" s="129"/>
      <c r="DY380" s="129"/>
      <c r="DZ380" s="129"/>
      <c r="EA380" s="129"/>
      <c r="EB380" s="129"/>
      <c r="EC380" s="129"/>
      <c r="ED380" s="129"/>
      <c r="EE380" s="129"/>
      <c r="EF380" s="129"/>
      <c r="EG380" s="129"/>
      <c r="EH380" s="129"/>
      <c r="EI380" s="129"/>
      <c r="EJ380" s="129"/>
      <c r="EK380" s="129"/>
      <c r="EL380" s="129"/>
      <c r="EM380" s="129"/>
      <c r="EN380" s="129"/>
      <c r="EO380" s="129"/>
      <c r="EP380" s="129"/>
      <c r="EQ380" s="129"/>
      <c r="ER380" s="129"/>
      <c r="ES380" s="129"/>
      <c r="ET380" s="129"/>
      <c r="EU380" s="129"/>
      <c r="EV380" s="129"/>
      <c r="EW380" s="129"/>
    </row>
    <row r="381" spans="1:153" ht="9.75" customHeight="1">
      <c r="A381" s="113"/>
      <c r="B381" s="24"/>
      <c r="C381" s="14" t="s">
        <v>6435</v>
      </c>
      <c r="D381" s="25"/>
      <c r="E381" s="25"/>
      <c r="F381" s="14" t="s">
        <v>143</v>
      </c>
      <c r="G381" s="14"/>
      <c r="H381" s="14"/>
      <c r="I381" s="14" t="s">
        <v>144</v>
      </c>
      <c r="J381" s="14"/>
      <c r="K381" s="14" t="s">
        <v>145</v>
      </c>
      <c r="L381" s="14"/>
      <c r="M381" s="14" t="s">
        <v>197</v>
      </c>
      <c r="N381" s="14"/>
      <c r="O381" s="25"/>
      <c r="P381" s="14" t="s">
        <v>146</v>
      </c>
      <c r="Q381" s="14"/>
      <c r="R381" s="14"/>
      <c r="S381" s="14"/>
      <c r="T381" s="14"/>
      <c r="U381" s="14"/>
      <c r="V381" s="14"/>
      <c r="W381" s="14"/>
      <c r="X381" s="14"/>
      <c r="Y381" s="14"/>
      <c r="Z381" s="14"/>
      <c r="AA381" s="14"/>
      <c r="AB381" s="14"/>
      <c r="AC381" s="14"/>
      <c r="AD381" s="25"/>
      <c r="AE381" s="25"/>
      <c r="AF381" s="26"/>
      <c r="AG381" s="296"/>
      <c r="AH381" s="297"/>
      <c r="AI381" s="297"/>
      <c r="AJ381" s="297"/>
      <c r="AK381" s="297"/>
      <c r="AL381" s="297"/>
      <c r="AM381" s="297"/>
      <c r="AN381" s="297"/>
      <c r="AO381" s="117"/>
      <c r="AP381" s="114"/>
      <c r="AQ381" s="296"/>
      <c r="AR381" s="297"/>
      <c r="AS381" s="297"/>
      <c r="AT381" s="297"/>
      <c r="AU381" s="297"/>
      <c r="AV381" s="297"/>
      <c r="AW381" s="297"/>
      <c r="AX381" s="297"/>
      <c r="AY381" s="117"/>
      <c r="AZ381" s="114"/>
      <c r="BA381" s="297"/>
      <c r="BB381" s="297"/>
      <c r="BC381" s="297"/>
      <c r="BD381" s="297"/>
      <c r="BE381" s="297"/>
      <c r="BF381" s="297"/>
      <c r="BG381" s="297"/>
      <c r="BH381" s="297"/>
      <c r="BI381" s="117"/>
      <c r="BJ381" s="114"/>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c r="DH381" s="129"/>
      <c r="DI381" s="129"/>
      <c r="DJ381" s="129"/>
      <c r="DK381" s="129"/>
      <c r="DL381" s="129"/>
      <c r="DM381" s="129"/>
      <c r="DN381" s="129"/>
      <c r="DO381" s="129"/>
      <c r="DP381" s="129"/>
      <c r="DQ381" s="129"/>
      <c r="DR381" s="129"/>
      <c r="DS381" s="129"/>
      <c r="DT381" s="129"/>
      <c r="DU381" s="129"/>
      <c r="DV381" s="129"/>
      <c r="DW381" s="129"/>
      <c r="DX381" s="129"/>
      <c r="DY381" s="129"/>
      <c r="DZ381" s="129"/>
      <c r="EA381" s="129"/>
      <c r="EB381" s="129"/>
      <c r="EC381" s="129"/>
      <c r="ED381" s="129"/>
      <c r="EE381" s="129"/>
      <c r="EF381" s="129"/>
      <c r="EG381" s="129"/>
      <c r="EH381" s="129"/>
      <c r="EI381" s="129"/>
      <c r="EJ381" s="129"/>
      <c r="EK381" s="129"/>
      <c r="EL381" s="129"/>
      <c r="EM381" s="129"/>
      <c r="EN381" s="129"/>
      <c r="EO381" s="129"/>
      <c r="EP381" s="129"/>
      <c r="EQ381" s="129"/>
      <c r="ER381" s="129"/>
      <c r="ES381" s="129"/>
      <c r="ET381" s="129"/>
      <c r="EU381" s="129"/>
      <c r="EV381" s="129"/>
      <c r="EW381" s="129"/>
    </row>
    <row r="382" spans="1:153" ht="21.75" customHeight="1">
      <c r="A382" s="113"/>
      <c r="B382" s="294"/>
      <c r="C382" s="76"/>
      <c r="D382" s="74"/>
      <c r="E382" s="77"/>
      <c r="F382" s="78"/>
      <c r="G382" s="79"/>
      <c r="H382" s="75" t="s">
        <v>6436</v>
      </c>
      <c r="I382" s="76"/>
      <c r="J382" s="74"/>
      <c r="K382" s="241"/>
      <c r="L382" s="74"/>
      <c r="M382" s="76"/>
      <c r="N382" s="73"/>
      <c r="O382" s="504"/>
      <c r="P382" s="505"/>
      <c r="Q382" s="505"/>
      <c r="R382" s="505"/>
      <c r="S382" s="505"/>
      <c r="T382" s="505"/>
      <c r="U382" s="505"/>
      <c r="V382" s="505"/>
      <c r="W382" s="505"/>
      <c r="X382" s="505"/>
      <c r="Y382" s="505"/>
      <c r="Z382" s="505"/>
      <c r="AA382" s="505"/>
      <c r="AB382" s="505"/>
      <c r="AC382" s="505"/>
      <c r="AD382" s="505"/>
      <c r="AE382" s="506"/>
      <c r="AF382" s="15"/>
      <c r="AG382" s="118"/>
      <c r="AH382" s="312"/>
      <c r="AI382" s="313"/>
      <c r="AJ382" s="313"/>
      <c r="AK382" s="313"/>
      <c r="AL382" s="313"/>
      <c r="AM382" s="313"/>
      <c r="AN382" s="314"/>
      <c r="AO382" s="120"/>
      <c r="AP382" s="115" t="s">
        <v>0</v>
      </c>
      <c r="AQ382" s="119"/>
      <c r="AR382" s="312"/>
      <c r="AS382" s="313"/>
      <c r="AT382" s="313"/>
      <c r="AU382" s="313"/>
      <c r="AV382" s="313"/>
      <c r="AW382" s="313"/>
      <c r="AX382" s="314"/>
      <c r="AY382" s="120"/>
      <c r="AZ382" s="115" t="s">
        <v>1</v>
      </c>
      <c r="BA382" s="119"/>
      <c r="BB382" s="312"/>
      <c r="BC382" s="313"/>
      <c r="BD382" s="313"/>
      <c r="BE382" s="313"/>
      <c r="BF382" s="313"/>
      <c r="BG382" s="313"/>
      <c r="BH382" s="314"/>
      <c r="BI382" s="122"/>
      <c r="BJ382" s="115" t="s">
        <v>2</v>
      </c>
      <c r="BK382" s="129"/>
      <c r="BL382" s="130" t="str">
        <f>IF(BM382&lt;&gt;"","●","")</f>
        <v/>
      </c>
      <c r="BM382" s="132" t="str">
        <f>IF(AND(OR(C382="",E382="",F382="",G382="",O382=""),OR(AH382&gt;0,AR382&gt;0,BB382&gt;0)),"「Ｋコード・Ｊコード番号等」、「診療行為名称」に未記入の欄がありますが、「レセプト件数」、「算定日数」、「算定回数」のいずれかが1以上となっています。正しい手術名情報・レセプト件数・算定日数・算定回数をご記入ください。",IF(AND(AND(C382&lt;&gt;"",E382&lt;&gt;"",F382&lt;&gt;"",G382&lt;&gt;""),OR(AH382&gt;0,AR382&gt;0,BB382&gt;0),COUNTIF(K!$A$1:$A$2257,ASC(C382&amp;E382&amp;F382&amp;G382&amp;IF(I382*1=0,"","-"&amp;I382*1)&amp;IF(K382*1=0,"",K382*1)&amp;IF(M382="","",M382)))=0),"「Ｋコード・Ｊコード番号等」が診療報酬点数表あるいは鹿診療報酬点数表に存在しないコードとなっています。正しいＫコード・Ｊコード番号等をご記入ください。なお、加算・輸血料は報告対象外となります。",IF(OR(AND(OR(AH382=0,AH382=""),OR(AR382&gt;0,BB382&gt;0)),AND(OR(AH382&gt;0,BB382&gt;0),OR(AR382=0,AR382="")),AND(OR(AH382&gt;0,AR382&gt;0),OR(BB382=0,BB382=""))),"「レセプト件数」、「算定日数」、「算定回数」のいずれかが「0」か「空白」となっていますが、それ以外が1以上となっています。正しい手術名情報・レセプト件数・算定日数・算定回数をご記入ください。",IF(OR(AH382&gt;AR382,AH382&gt;BB382),"「算定日数」あるいは「算定回数」が「レセプト件数」よりも小さくなっています。算定レセプトにおける算定日数・算定回数をご記入ください。",IF(AR382&gt;BB382,"「算定回数」が「算定日数」よりも小さくなっています。算定日数における算定回数をご記入ください。","")))))</f>
        <v/>
      </c>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72"/>
      <c r="CW382" s="72"/>
      <c r="CX382" s="72"/>
      <c r="CY382" s="129"/>
      <c r="CZ382" s="129"/>
      <c r="DA382" s="129"/>
      <c r="DB382" s="129"/>
      <c r="DC382" s="129"/>
      <c r="DD382" s="129"/>
      <c r="DE382" s="129"/>
      <c r="DF382" s="129"/>
      <c r="DG382" s="129"/>
      <c r="DH382" s="129"/>
      <c r="DI382" s="129"/>
      <c r="DJ382" s="129"/>
      <c r="DK382" s="129"/>
      <c r="DL382" s="129"/>
      <c r="DM382" s="129"/>
      <c r="DN382" s="129"/>
      <c r="DO382" s="129"/>
      <c r="DP382" s="129"/>
      <c r="DQ382" s="129"/>
      <c r="DR382" s="129"/>
      <c r="DS382" s="129"/>
      <c r="DT382" s="129"/>
      <c r="DU382" s="129"/>
      <c r="DV382" s="129"/>
      <c r="DW382" s="129"/>
      <c r="DX382" s="129"/>
      <c r="DY382" s="129"/>
      <c r="DZ382" s="129"/>
      <c r="EA382" s="129"/>
      <c r="EB382" s="129"/>
      <c r="EC382" s="129"/>
      <c r="ED382" s="129"/>
      <c r="EE382" s="129"/>
      <c r="EF382" s="129"/>
      <c r="EG382" s="129"/>
      <c r="EH382" s="129"/>
      <c r="EI382" s="129"/>
      <c r="EJ382" s="129"/>
      <c r="EK382" s="129"/>
      <c r="EL382" s="129"/>
      <c r="EM382" s="129"/>
      <c r="EN382" s="129"/>
      <c r="EO382" s="129"/>
      <c r="EP382" s="129"/>
      <c r="EQ382" s="129"/>
      <c r="ER382" s="129"/>
      <c r="ES382" s="129"/>
      <c r="ET382" s="129"/>
      <c r="EU382" s="129"/>
      <c r="EV382" s="129"/>
      <c r="EW382" s="129"/>
    </row>
    <row r="383" spans="1:153" ht="3" customHeight="1" thickBot="1">
      <c r="A383" s="103"/>
      <c r="B383" s="16"/>
      <c r="C383" s="17"/>
      <c r="D383" s="17"/>
      <c r="E383" s="17"/>
      <c r="F383" s="18"/>
      <c r="G383" s="17"/>
      <c r="H383" s="298"/>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9"/>
      <c r="AG383" s="299"/>
      <c r="AH383" s="298"/>
      <c r="AI383" s="298"/>
      <c r="AJ383" s="298"/>
      <c r="AK383" s="298"/>
      <c r="AL383" s="298"/>
      <c r="AM383" s="298"/>
      <c r="AN383" s="298"/>
      <c r="AO383" s="121"/>
      <c r="AP383" s="116"/>
      <c r="AQ383" s="299"/>
      <c r="AR383" s="298"/>
      <c r="AS383" s="298"/>
      <c r="AT383" s="298"/>
      <c r="AU383" s="298"/>
      <c r="AV383" s="298"/>
      <c r="AW383" s="298"/>
      <c r="AX383" s="298"/>
      <c r="AY383" s="121"/>
      <c r="AZ383" s="116"/>
      <c r="BA383" s="298"/>
      <c r="BB383" s="298"/>
      <c r="BC383" s="298"/>
      <c r="BD383" s="298"/>
      <c r="BE383" s="298"/>
      <c r="BF383" s="298"/>
      <c r="BG383" s="298"/>
      <c r="BH383" s="298"/>
      <c r="BI383" s="121"/>
      <c r="BJ383" s="116"/>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c r="DH383" s="129"/>
      <c r="DI383" s="129"/>
      <c r="DJ383" s="129"/>
      <c r="DK383" s="129"/>
      <c r="DL383" s="129"/>
      <c r="DM383" s="129"/>
      <c r="DN383" s="129"/>
      <c r="DO383" s="129"/>
      <c r="DP383" s="129"/>
      <c r="DQ383" s="129"/>
      <c r="DR383" s="129"/>
      <c r="DS383" s="129"/>
      <c r="DT383" s="129"/>
      <c r="DU383" s="129"/>
      <c r="DV383" s="129"/>
      <c r="DW383" s="129"/>
      <c r="DX383" s="129"/>
      <c r="DY383" s="129"/>
      <c r="DZ383" s="129"/>
      <c r="EA383" s="129"/>
      <c r="EB383" s="129"/>
      <c r="EC383" s="129"/>
      <c r="ED383" s="129"/>
      <c r="EE383" s="129"/>
      <c r="EF383" s="129"/>
      <c r="EG383" s="129"/>
      <c r="EH383" s="129"/>
      <c r="EI383" s="129"/>
      <c r="EJ383" s="129"/>
      <c r="EK383" s="129"/>
      <c r="EL383" s="129"/>
      <c r="EM383" s="129"/>
      <c r="EN383" s="129"/>
      <c r="EO383" s="129"/>
      <c r="EP383" s="129"/>
      <c r="EQ383" s="129"/>
      <c r="ER383" s="129"/>
      <c r="ES383" s="129"/>
      <c r="ET383" s="129"/>
      <c r="EU383" s="129"/>
      <c r="EV383" s="129"/>
      <c r="EW383" s="129"/>
    </row>
    <row r="384" spans="1:153" ht="19.5" customHeight="1">
      <c r="A384" s="328" t="s">
        <v>6437</v>
      </c>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c r="AE384" s="329"/>
      <c r="AF384" s="329"/>
      <c r="AG384" s="329"/>
      <c r="AH384" s="329"/>
      <c r="AI384" s="329"/>
      <c r="AJ384" s="329"/>
      <c r="AK384" s="329"/>
      <c r="AL384" s="329"/>
      <c r="AM384" s="329"/>
      <c r="AN384" s="329"/>
      <c r="AO384" s="329"/>
      <c r="AP384" s="329"/>
      <c r="AQ384" s="329"/>
      <c r="AR384" s="329"/>
      <c r="AS384" s="329"/>
      <c r="AT384" s="329"/>
      <c r="AU384" s="329"/>
      <c r="AV384" s="329"/>
      <c r="AW384" s="330"/>
      <c r="AX384" s="330"/>
      <c r="AY384" s="330"/>
      <c r="AZ384" s="330"/>
      <c r="BA384" s="330"/>
      <c r="BB384" s="330"/>
      <c r="BC384" s="330"/>
      <c r="BD384" s="330"/>
      <c r="BE384" s="330"/>
      <c r="BF384" s="330"/>
      <c r="BG384" s="330"/>
      <c r="BH384" s="330"/>
      <c r="BI384" s="330"/>
      <c r="BJ384" s="331"/>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29"/>
      <c r="CW384" s="129"/>
      <c r="CX384" s="129"/>
      <c r="CY384" s="129"/>
      <c r="CZ384" s="129"/>
      <c r="DA384" s="129"/>
      <c r="DB384" s="129"/>
      <c r="DC384" s="129"/>
      <c r="DD384" s="129"/>
      <c r="DE384" s="129"/>
      <c r="DF384" s="129"/>
      <c r="DG384" s="129"/>
      <c r="DH384" s="129"/>
      <c r="DI384" s="129"/>
      <c r="DJ384" s="129"/>
      <c r="DK384" s="129"/>
      <c r="DL384" s="129"/>
      <c r="DM384" s="129"/>
      <c r="DN384" s="129"/>
      <c r="DO384" s="129"/>
      <c r="DP384" s="129"/>
      <c r="DQ384" s="129"/>
      <c r="DR384" s="129"/>
      <c r="DS384" s="129"/>
      <c r="DT384" s="129"/>
      <c r="DU384" s="129"/>
      <c r="DV384" s="129"/>
      <c r="DW384" s="129"/>
      <c r="DX384" s="129"/>
      <c r="DY384" s="129"/>
      <c r="DZ384" s="129"/>
      <c r="EA384" s="129"/>
      <c r="EB384" s="129"/>
      <c r="EC384" s="129"/>
      <c r="ED384" s="129"/>
      <c r="EE384" s="129"/>
      <c r="EF384" s="129"/>
      <c r="EG384" s="129"/>
      <c r="EH384" s="129"/>
      <c r="EI384" s="129"/>
      <c r="EJ384" s="129"/>
      <c r="EK384" s="129"/>
      <c r="EL384" s="129"/>
      <c r="EM384" s="129"/>
      <c r="EN384" s="129"/>
      <c r="EO384" s="129"/>
      <c r="EP384" s="129"/>
      <c r="EQ384" s="129"/>
      <c r="ER384" s="129"/>
      <c r="ES384" s="129"/>
      <c r="ET384" s="129"/>
      <c r="EU384" s="129"/>
      <c r="EV384" s="129"/>
      <c r="EW384" s="129"/>
    </row>
    <row r="385" spans="1:153" s="65" customFormat="1" ht="18.75" customHeight="1" thickBot="1">
      <c r="A385" s="5"/>
      <c r="B385" s="9"/>
      <c r="C385" s="9"/>
      <c r="D385" s="9"/>
      <c r="E385" s="9"/>
      <c r="F385" s="9"/>
      <c r="G385" s="9"/>
      <c r="H385" s="20"/>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395" t="s">
        <v>6385</v>
      </c>
      <c r="AH385" s="396"/>
      <c r="AI385" s="396"/>
      <c r="AJ385" s="396"/>
      <c r="AK385" s="396"/>
      <c r="AL385" s="396"/>
      <c r="AM385" s="396"/>
      <c r="AN385" s="396"/>
      <c r="AO385" s="396"/>
      <c r="AP385" s="397"/>
      <c r="AQ385" s="420" t="s">
        <v>4</v>
      </c>
      <c r="AR385" s="421"/>
      <c r="AS385" s="421"/>
      <c r="AT385" s="421"/>
      <c r="AU385" s="421"/>
      <c r="AV385" s="421"/>
      <c r="AW385" s="421"/>
      <c r="AX385" s="421"/>
      <c r="AY385" s="421"/>
      <c r="AZ385" s="422"/>
      <c r="BA385" s="420" t="s">
        <v>19</v>
      </c>
      <c r="BB385" s="421"/>
      <c r="BC385" s="421"/>
      <c r="BD385" s="421"/>
      <c r="BE385" s="421"/>
      <c r="BF385" s="421"/>
      <c r="BG385" s="421"/>
      <c r="BH385" s="421"/>
      <c r="BI385" s="421"/>
      <c r="BJ385" s="423"/>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row>
    <row r="386" spans="1:153" ht="9.75" customHeight="1">
      <c r="A386" s="113"/>
      <c r="B386" s="24"/>
      <c r="C386" s="14" t="s">
        <v>6435</v>
      </c>
      <c r="D386" s="25"/>
      <c r="E386" s="25"/>
      <c r="F386" s="14" t="s">
        <v>143</v>
      </c>
      <c r="G386" s="14"/>
      <c r="H386" s="14"/>
      <c r="I386" s="14" t="s">
        <v>144</v>
      </c>
      <c r="J386" s="14"/>
      <c r="K386" s="14" t="s">
        <v>145</v>
      </c>
      <c r="L386" s="14"/>
      <c r="M386" s="14" t="s">
        <v>197</v>
      </c>
      <c r="N386" s="14"/>
      <c r="O386" s="25"/>
      <c r="P386" s="14" t="s">
        <v>146</v>
      </c>
      <c r="Q386" s="14"/>
      <c r="R386" s="14"/>
      <c r="S386" s="14"/>
      <c r="T386" s="14"/>
      <c r="U386" s="14"/>
      <c r="V386" s="14"/>
      <c r="W386" s="14"/>
      <c r="X386" s="14"/>
      <c r="Y386" s="14"/>
      <c r="Z386" s="14"/>
      <c r="AA386" s="14"/>
      <c r="AB386" s="14"/>
      <c r="AC386" s="14"/>
      <c r="AD386" s="25"/>
      <c r="AE386" s="25"/>
      <c r="AF386" s="26"/>
      <c r="AG386" s="296"/>
      <c r="AH386" s="297"/>
      <c r="AI386" s="297"/>
      <c r="AJ386" s="297"/>
      <c r="AK386" s="297"/>
      <c r="AL386" s="297"/>
      <c r="AM386" s="297"/>
      <c r="AN386" s="297"/>
      <c r="AO386" s="117"/>
      <c r="AP386" s="114"/>
      <c r="AQ386" s="296"/>
      <c r="AR386" s="297"/>
      <c r="AS386" s="297"/>
      <c r="AT386" s="297"/>
      <c r="AU386" s="297"/>
      <c r="AV386" s="297"/>
      <c r="AW386" s="297"/>
      <c r="AX386" s="297"/>
      <c r="AY386" s="117"/>
      <c r="AZ386" s="114"/>
      <c r="BA386" s="297"/>
      <c r="BB386" s="297"/>
      <c r="BC386" s="297"/>
      <c r="BD386" s="297"/>
      <c r="BE386" s="297"/>
      <c r="BF386" s="297"/>
      <c r="BG386" s="297"/>
      <c r="BH386" s="297"/>
      <c r="BI386" s="117"/>
      <c r="BJ386" s="114"/>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c r="DH386" s="129"/>
      <c r="DI386" s="129"/>
      <c r="DJ386" s="129"/>
      <c r="DK386" s="129"/>
      <c r="DL386" s="129"/>
      <c r="DM386" s="129"/>
      <c r="DN386" s="129"/>
      <c r="DO386" s="129"/>
      <c r="DP386" s="129"/>
      <c r="DQ386" s="129"/>
      <c r="DR386" s="129"/>
      <c r="DS386" s="129"/>
      <c r="DT386" s="129"/>
      <c r="DU386" s="129"/>
      <c r="DV386" s="129"/>
      <c r="DW386" s="129"/>
      <c r="DX386" s="129"/>
      <c r="DY386" s="129"/>
      <c r="DZ386" s="129"/>
      <c r="EA386" s="129"/>
      <c r="EB386" s="129"/>
      <c r="EC386" s="129"/>
      <c r="ED386" s="129"/>
      <c r="EE386" s="129"/>
      <c r="EF386" s="129"/>
      <c r="EG386" s="129"/>
      <c r="EH386" s="129"/>
      <c r="EI386" s="129"/>
      <c r="EJ386" s="129"/>
      <c r="EK386" s="129"/>
      <c r="EL386" s="129"/>
      <c r="EM386" s="129"/>
      <c r="EN386" s="129"/>
      <c r="EO386" s="129"/>
      <c r="EP386" s="129"/>
      <c r="EQ386" s="129"/>
      <c r="ER386" s="129"/>
      <c r="ES386" s="129"/>
      <c r="ET386" s="129"/>
      <c r="EU386" s="129"/>
      <c r="EV386" s="129"/>
      <c r="EW386" s="129"/>
    </row>
    <row r="387" spans="1:153" ht="21.75" customHeight="1">
      <c r="A387" s="113"/>
      <c r="B387" s="294"/>
      <c r="C387" s="76"/>
      <c r="D387" s="74"/>
      <c r="E387" s="77"/>
      <c r="F387" s="78"/>
      <c r="G387" s="79"/>
      <c r="H387" s="75" t="s">
        <v>6436</v>
      </c>
      <c r="I387" s="76"/>
      <c r="J387" s="74"/>
      <c r="K387" s="241"/>
      <c r="L387" s="74"/>
      <c r="M387" s="76"/>
      <c r="N387" s="73"/>
      <c r="O387" s="504"/>
      <c r="P387" s="505"/>
      <c r="Q387" s="505"/>
      <c r="R387" s="505"/>
      <c r="S387" s="505"/>
      <c r="T387" s="505"/>
      <c r="U387" s="505"/>
      <c r="V387" s="505"/>
      <c r="W387" s="505"/>
      <c r="X387" s="505"/>
      <c r="Y387" s="505"/>
      <c r="Z387" s="505"/>
      <c r="AA387" s="505"/>
      <c r="AB387" s="505"/>
      <c r="AC387" s="505"/>
      <c r="AD387" s="505"/>
      <c r="AE387" s="506"/>
      <c r="AF387" s="15"/>
      <c r="AG387" s="118"/>
      <c r="AH387" s="312"/>
      <c r="AI387" s="313"/>
      <c r="AJ387" s="313"/>
      <c r="AK387" s="313"/>
      <c r="AL387" s="313"/>
      <c r="AM387" s="313"/>
      <c r="AN387" s="314"/>
      <c r="AO387" s="120"/>
      <c r="AP387" s="115" t="s">
        <v>0</v>
      </c>
      <c r="AQ387" s="119"/>
      <c r="AR387" s="312"/>
      <c r="AS387" s="313"/>
      <c r="AT387" s="313"/>
      <c r="AU387" s="313"/>
      <c r="AV387" s="313"/>
      <c r="AW387" s="313"/>
      <c r="AX387" s="314"/>
      <c r="AY387" s="120"/>
      <c r="AZ387" s="115" t="s">
        <v>1</v>
      </c>
      <c r="BA387" s="119"/>
      <c r="BB387" s="312"/>
      <c r="BC387" s="313"/>
      <c r="BD387" s="313"/>
      <c r="BE387" s="313"/>
      <c r="BF387" s="313"/>
      <c r="BG387" s="313"/>
      <c r="BH387" s="314"/>
      <c r="BI387" s="122"/>
      <c r="BJ387" s="115" t="s">
        <v>2</v>
      </c>
      <c r="BK387" s="129"/>
      <c r="BL387" s="130" t="str">
        <f>IF(BM387&lt;&gt;"","●","")</f>
        <v/>
      </c>
      <c r="BM387" s="132" t="str">
        <f>IF(AND(OR(C387="",E387="",F387="",G387="",O387=""),OR(AH387&gt;0,AR387&gt;0,BB387&gt;0)),"「Ｋコード・Ｊコード番号等」、「診療行為名称」に未記入の欄がありますが、「レセプト件数」、「算定日数」、「算定回数」のいずれかが1以上となっています。正しい手術名情報・レセプト件数・算定日数・算定回数をご記入ください。",IF(AND(AND(C387&lt;&gt;"",E387&lt;&gt;"",F387&lt;&gt;"",G387&lt;&gt;""),OR(AH387&gt;0,AR387&gt;0,BB387&gt;0),COUNTIF(K!$A$1:$A$2257,ASC(C387&amp;E387&amp;F387&amp;G387&amp;IF(I387*1=0,"","-"&amp;I387*1)&amp;IF(K387*1=0,"",K387*1)&amp;IF(M387="","",M387)))=0),"「Ｋコード・Ｊコード番号等」が診療報酬点数表あるいは鹿診療報酬点数表に存在しないコードとなっています。正しいＫコード・Ｊコード番号等をご記入ください。なお、加算・輸血料は報告対象外となります。",IF(OR(AND(OR(AH387=0,AH387=""),OR(AR387&gt;0,BB387&gt;0)),AND(OR(AH387&gt;0,BB387&gt;0),OR(AR387=0,AR387="")),AND(OR(AH387&gt;0,AR387&gt;0),OR(BB387=0,BB387=""))),"「レセプト件数」、「算定日数」、「算定回数」のいずれかが「0」か「空白」となっていますが、それ以外が1以上となっています。正しい手術名情報・レセプト件数・算定日数・算定回数をご記入ください。",IF(OR(AH387&gt;AR387,AH387&gt;BB387),"「算定日数」あるいは「算定回数」が「レセプト件数」よりも小さくなっています。算定レセプトにおける算定日数・算定回数をご記入ください。",IF(AR387&gt;BB387,"「算定回数」が「算定日数」よりも小さくなっています。算定日数における算定回数をご記入ください。","")))))</f>
        <v/>
      </c>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72"/>
      <c r="CW387" s="72"/>
      <c r="CX387" s="72"/>
      <c r="CY387" s="129"/>
      <c r="CZ387" s="129"/>
      <c r="DA387" s="129"/>
      <c r="DB387" s="129"/>
      <c r="DC387" s="129"/>
      <c r="DD387" s="129"/>
      <c r="DE387" s="129"/>
      <c r="DF387" s="129"/>
      <c r="DG387" s="129"/>
      <c r="DH387" s="129"/>
      <c r="DI387" s="129"/>
      <c r="DJ387" s="129"/>
      <c r="DK387" s="129"/>
      <c r="DL387" s="129"/>
      <c r="DM387" s="129"/>
      <c r="DN387" s="129"/>
      <c r="DO387" s="129"/>
      <c r="DP387" s="129"/>
      <c r="DQ387" s="129"/>
      <c r="DR387" s="129"/>
      <c r="DS387" s="129"/>
      <c r="DT387" s="129"/>
      <c r="DU387" s="129"/>
      <c r="DV387" s="129"/>
      <c r="DW387" s="129"/>
      <c r="DX387" s="129"/>
      <c r="DY387" s="129"/>
      <c r="DZ387" s="129"/>
      <c r="EA387" s="129"/>
      <c r="EB387" s="129"/>
      <c r="EC387" s="129"/>
      <c r="ED387" s="129"/>
      <c r="EE387" s="129"/>
      <c r="EF387" s="129"/>
      <c r="EG387" s="129"/>
      <c r="EH387" s="129"/>
      <c r="EI387" s="129"/>
      <c r="EJ387" s="129"/>
      <c r="EK387" s="129"/>
      <c r="EL387" s="129"/>
      <c r="EM387" s="129"/>
      <c r="EN387" s="129"/>
      <c r="EO387" s="129"/>
      <c r="EP387" s="129"/>
      <c r="EQ387" s="129"/>
      <c r="ER387" s="129"/>
      <c r="ES387" s="129"/>
      <c r="ET387" s="129"/>
      <c r="EU387" s="129"/>
      <c r="EV387" s="129"/>
      <c r="EW387" s="129"/>
    </row>
    <row r="388" spans="1:153" ht="3" customHeight="1" thickBot="1">
      <c r="A388" s="113"/>
      <c r="B388" s="16"/>
      <c r="C388" s="17"/>
      <c r="D388" s="17"/>
      <c r="E388" s="17"/>
      <c r="F388" s="18"/>
      <c r="G388" s="17"/>
      <c r="H388" s="298"/>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9"/>
      <c r="AG388" s="299"/>
      <c r="AH388" s="298"/>
      <c r="AI388" s="298"/>
      <c r="AJ388" s="298"/>
      <c r="AK388" s="298"/>
      <c r="AL388" s="298"/>
      <c r="AM388" s="298"/>
      <c r="AN388" s="298"/>
      <c r="AO388" s="121"/>
      <c r="AP388" s="116"/>
      <c r="AQ388" s="299"/>
      <c r="AR388" s="298"/>
      <c r="AS388" s="298"/>
      <c r="AT388" s="298"/>
      <c r="AU388" s="298"/>
      <c r="AV388" s="298"/>
      <c r="AW388" s="298"/>
      <c r="AX388" s="298"/>
      <c r="AY388" s="121"/>
      <c r="AZ388" s="116"/>
      <c r="BA388" s="298"/>
      <c r="BB388" s="298"/>
      <c r="BC388" s="298"/>
      <c r="BD388" s="298"/>
      <c r="BE388" s="298"/>
      <c r="BF388" s="298"/>
      <c r="BG388" s="298"/>
      <c r="BH388" s="298"/>
      <c r="BI388" s="121"/>
      <c r="BJ388" s="116"/>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c r="CQ388" s="129"/>
      <c r="CR388" s="129"/>
      <c r="CS388" s="129"/>
      <c r="CT388" s="129"/>
      <c r="CU388" s="129"/>
      <c r="CV388" s="129"/>
      <c r="CW388" s="129"/>
      <c r="CX388" s="129"/>
      <c r="CY388" s="129"/>
      <c r="CZ388" s="129"/>
      <c r="DA388" s="129"/>
      <c r="DB388" s="129"/>
      <c r="DC388" s="129"/>
      <c r="DD388" s="129"/>
      <c r="DE388" s="129"/>
      <c r="DF388" s="129"/>
      <c r="DG388" s="129"/>
      <c r="DH388" s="129"/>
      <c r="DI388" s="129"/>
      <c r="DJ388" s="129"/>
      <c r="DK388" s="129"/>
      <c r="DL388" s="129"/>
      <c r="DM388" s="129"/>
      <c r="DN388" s="129"/>
      <c r="DO388" s="129"/>
      <c r="DP388" s="129"/>
      <c r="DQ388" s="129"/>
      <c r="DR388" s="129"/>
      <c r="DS388" s="129"/>
      <c r="DT388" s="129"/>
      <c r="DU388" s="129"/>
      <c r="DV388" s="129"/>
      <c r="DW388" s="129"/>
      <c r="DX388" s="129"/>
      <c r="DY388" s="129"/>
      <c r="DZ388" s="129"/>
      <c r="EA388" s="129"/>
      <c r="EB388" s="129"/>
      <c r="EC388" s="129"/>
      <c r="ED388" s="129"/>
      <c r="EE388" s="129"/>
      <c r="EF388" s="129"/>
      <c r="EG388" s="129"/>
      <c r="EH388" s="129"/>
      <c r="EI388" s="129"/>
      <c r="EJ388" s="129"/>
      <c r="EK388" s="129"/>
      <c r="EL388" s="129"/>
      <c r="EM388" s="129"/>
      <c r="EN388" s="129"/>
      <c r="EO388" s="129"/>
      <c r="EP388" s="129"/>
      <c r="EQ388" s="129"/>
      <c r="ER388" s="129"/>
      <c r="ES388" s="129"/>
      <c r="ET388" s="129"/>
      <c r="EU388" s="129"/>
      <c r="EV388" s="129"/>
      <c r="EW388" s="129"/>
    </row>
    <row r="389" spans="1:153" ht="9.75" customHeight="1">
      <c r="A389" s="113"/>
      <c r="B389" s="24"/>
      <c r="C389" s="14" t="s">
        <v>6435</v>
      </c>
      <c r="D389" s="25"/>
      <c r="E389" s="25"/>
      <c r="F389" s="14" t="s">
        <v>143</v>
      </c>
      <c r="G389" s="14"/>
      <c r="H389" s="14"/>
      <c r="I389" s="14" t="s">
        <v>144</v>
      </c>
      <c r="J389" s="14"/>
      <c r="K389" s="14" t="s">
        <v>145</v>
      </c>
      <c r="L389" s="14"/>
      <c r="M389" s="14" t="s">
        <v>197</v>
      </c>
      <c r="N389" s="14"/>
      <c r="O389" s="25"/>
      <c r="P389" s="14" t="s">
        <v>146</v>
      </c>
      <c r="Q389" s="14"/>
      <c r="R389" s="14"/>
      <c r="S389" s="14"/>
      <c r="T389" s="14"/>
      <c r="U389" s="14"/>
      <c r="V389" s="14"/>
      <c r="W389" s="14"/>
      <c r="X389" s="14"/>
      <c r="Y389" s="14"/>
      <c r="Z389" s="14"/>
      <c r="AA389" s="14"/>
      <c r="AB389" s="14"/>
      <c r="AC389" s="14"/>
      <c r="AD389" s="25"/>
      <c r="AE389" s="25"/>
      <c r="AF389" s="26"/>
      <c r="AG389" s="296"/>
      <c r="AH389" s="297"/>
      <c r="AI389" s="297"/>
      <c r="AJ389" s="297"/>
      <c r="AK389" s="297"/>
      <c r="AL389" s="297"/>
      <c r="AM389" s="297"/>
      <c r="AN389" s="297"/>
      <c r="AO389" s="117"/>
      <c r="AP389" s="114"/>
      <c r="AQ389" s="296"/>
      <c r="AR389" s="297"/>
      <c r="AS389" s="297"/>
      <c r="AT389" s="297"/>
      <c r="AU389" s="297"/>
      <c r="AV389" s="297"/>
      <c r="AW389" s="297"/>
      <c r="AX389" s="297"/>
      <c r="AY389" s="117"/>
      <c r="AZ389" s="114"/>
      <c r="BA389" s="297"/>
      <c r="BB389" s="297"/>
      <c r="BC389" s="297"/>
      <c r="BD389" s="297"/>
      <c r="BE389" s="297"/>
      <c r="BF389" s="297"/>
      <c r="BG389" s="297"/>
      <c r="BH389" s="297"/>
      <c r="BI389" s="117"/>
      <c r="BJ389" s="114"/>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c r="CQ389" s="129"/>
      <c r="CR389" s="129"/>
      <c r="CS389" s="129"/>
      <c r="CT389" s="129"/>
      <c r="CU389" s="129"/>
      <c r="CV389" s="129"/>
      <c r="CW389" s="129"/>
      <c r="CX389" s="129"/>
      <c r="CY389" s="129"/>
      <c r="CZ389" s="129"/>
      <c r="DA389" s="129"/>
      <c r="DB389" s="129"/>
      <c r="DC389" s="129"/>
      <c r="DD389" s="129"/>
      <c r="DE389" s="129"/>
      <c r="DF389" s="129"/>
      <c r="DG389" s="129"/>
      <c r="DH389" s="129"/>
      <c r="DI389" s="129"/>
      <c r="DJ389" s="129"/>
      <c r="DK389" s="129"/>
      <c r="DL389" s="129"/>
      <c r="DM389" s="129"/>
      <c r="DN389" s="129"/>
      <c r="DO389" s="129"/>
      <c r="DP389" s="129"/>
      <c r="DQ389" s="129"/>
      <c r="DR389" s="129"/>
      <c r="DS389" s="129"/>
      <c r="DT389" s="129"/>
      <c r="DU389" s="129"/>
      <c r="DV389" s="129"/>
      <c r="DW389" s="129"/>
      <c r="DX389" s="129"/>
      <c r="DY389" s="129"/>
      <c r="DZ389" s="129"/>
      <c r="EA389" s="129"/>
      <c r="EB389" s="129"/>
      <c r="EC389" s="129"/>
      <c r="ED389" s="129"/>
      <c r="EE389" s="129"/>
      <c r="EF389" s="129"/>
      <c r="EG389" s="129"/>
      <c r="EH389" s="129"/>
      <c r="EI389" s="129"/>
      <c r="EJ389" s="129"/>
      <c r="EK389" s="129"/>
      <c r="EL389" s="129"/>
      <c r="EM389" s="129"/>
      <c r="EN389" s="129"/>
      <c r="EO389" s="129"/>
      <c r="EP389" s="129"/>
      <c r="EQ389" s="129"/>
      <c r="ER389" s="129"/>
      <c r="ES389" s="129"/>
      <c r="ET389" s="129"/>
      <c r="EU389" s="129"/>
      <c r="EV389" s="129"/>
      <c r="EW389" s="129"/>
    </row>
    <row r="390" spans="1:153" ht="21.75" customHeight="1">
      <c r="A390" s="113"/>
      <c r="B390" s="294"/>
      <c r="C390" s="76"/>
      <c r="D390" s="74"/>
      <c r="E390" s="77"/>
      <c r="F390" s="78"/>
      <c r="G390" s="79"/>
      <c r="H390" s="75" t="s">
        <v>6436</v>
      </c>
      <c r="I390" s="76"/>
      <c r="J390" s="74"/>
      <c r="K390" s="241"/>
      <c r="L390" s="74"/>
      <c r="M390" s="76"/>
      <c r="N390" s="73"/>
      <c r="O390" s="504"/>
      <c r="P390" s="505"/>
      <c r="Q390" s="505"/>
      <c r="R390" s="505"/>
      <c r="S390" s="505"/>
      <c r="T390" s="505"/>
      <c r="U390" s="505"/>
      <c r="V390" s="505"/>
      <c r="W390" s="505"/>
      <c r="X390" s="505"/>
      <c r="Y390" s="505"/>
      <c r="Z390" s="505"/>
      <c r="AA390" s="505"/>
      <c r="AB390" s="505"/>
      <c r="AC390" s="505"/>
      <c r="AD390" s="505"/>
      <c r="AE390" s="506"/>
      <c r="AF390" s="15"/>
      <c r="AG390" s="118"/>
      <c r="AH390" s="312"/>
      <c r="AI390" s="313"/>
      <c r="AJ390" s="313"/>
      <c r="AK390" s="313"/>
      <c r="AL390" s="313"/>
      <c r="AM390" s="313"/>
      <c r="AN390" s="314"/>
      <c r="AO390" s="120"/>
      <c r="AP390" s="115" t="s">
        <v>0</v>
      </c>
      <c r="AQ390" s="119"/>
      <c r="AR390" s="312"/>
      <c r="AS390" s="313"/>
      <c r="AT390" s="313"/>
      <c r="AU390" s="313"/>
      <c r="AV390" s="313"/>
      <c r="AW390" s="313"/>
      <c r="AX390" s="314"/>
      <c r="AY390" s="120"/>
      <c r="AZ390" s="115" t="s">
        <v>1</v>
      </c>
      <c r="BA390" s="119"/>
      <c r="BB390" s="312"/>
      <c r="BC390" s="313"/>
      <c r="BD390" s="313"/>
      <c r="BE390" s="313"/>
      <c r="BF390" s="313"/>
      <c r="BG390" s="313"/>
      <c r="BH390" s="314"/>
      <c r="BI390" s="122"/>
      <c r="BJ390" s="115" t="s">
        <v>2</v>
      </c>
      <c r="BK390" s="129"/>
      <c r="BL390" s="130" t="str">
        <f>IF(BM390&lt;&gt;"","●","")</f>
        <v/>
      </c>
      <c r="BM390" s="132" t="str">
        <f>IF(AND(OR(C390="",E390="",F390="",G390="",O390=""),OR(AH390&gt;0,AR390&gt;0,BB390&gt;0)),"「Ｋコード・Ｊコード番号等」、「診療行為名称」に未記入の欄がありますが、「レセプト件数」、「算定日数」、「算定回数」のいずれかが1以上となっています。正しい手術名情報・レセプト件数・算定日数・算定回数をご記入ください。",IF(AND(AND(C390&lt;&gt;"",E390&lt;&gt;"",F390&lt;&gt;"",G390&lt;&gt;""),OR(AH390&gt;0,AR390&gt;0,BB390&gt;0),COUNTIF(K!$A$1:$A$2257,ASC(C390&amp;E390&amp;F390&amp;G390&amp;IF(I390*1=0,"","-"&amp;I390*1)&amp;IF(K390*1=0,"",K390*1)&amp;IF(M390="","",M390)))=0),"「Ｋコード・Ｊコード番号等」が診療報酬点数表あるいは鹿診療報酬点数表に存在しないコードとなっています。正しいＫコード・Ｊコード番号等をご記入ください。なお、加算・輸血料は報告対象外となります。",IF(OR(AND(OR(AH390=0,AH390=""),OR(AR390&gt;0,BB390&gt;0)),AND(OR(AH390&gt;0,BB390&gt;0),OR(AR390=0,AR390="")),AND(OR(AH390&gt;0,AR390&gt;0),OR(BB390=0,BB390=""))),"「レセプト件数」、「算定日数」、「算定回数」のいずれかが「0」か「空白」となっていますが、それ以外が1以上となっています。正しい手術名情報・レセプト件数・算定日数・算定回数をご記入ください。",IF(OR(AH390&gt;AR390,AH390&gt;BB390),"「算定日数」あるいは「算定回数」が「レセプト件数」よりも小さくなっています。算定レセプトにおける算定日数・算定回数をご記入ください。",IF(AR390&gt;BB390,"「算定回数」が「算定日数」よりも小さくなっています。算定日数における算定回数をご記入ください。","")))))</f>
        <v/>
      </c>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72"/>
      <c r="CW390" s="72"/>
      <c r="CX390" s="72"/>
      <c r="CY390" s="129"/>
      <c r="CZ390" s="129"/>
      <c r="DA390" s="129"/>
      <c r="DB390" s="129"/>
      <c r="DC390" s="129"/>
      <c r="DD390" s="129"/>
      <c r="DE390" s="129"/>
      <c r="DF390" s="129"/>
      <c r="DG390" s="129"/>
      <c r="DH390" s="129"/>
      <c r="DI390" s="129"/>
      <c r="DJ390" s="129"/>
      <c r="DK390" s="129"/>
      <c r="DL390" s="129"/>
      <c r="DM390" s="129"/>
      <c r="DN390" s="129"/>
      <c r="DO390" s="129"/>
      <c r="DP390" s="129"/>
      <c r="DQ390" s="129"/>
      <c r="DR390" s="129"/>
      <c r="DS390" s="129"/>
      <c r="DT390" s="129"/>
      <c r="DU390" s="129"/>
      <c r="DV390" s="129"/>
      <c r="DW390" s="129"/>
      <c r="DX390" s="129"/>
      <c r="DY390" s="129"/>
      <c r="DZ390" s="129"/>
      <c r="EA390" s="129"/>
      <c r="EB390" s="129"/>
      <c r="EC390" s="129"/>
      <c r="ED390" s="129"/>
      <c r="EE390" s="129"/>
      <c r="EF390" s="129"/>
      <c r="EG390" s="129"/>
      <c r="EH390" s="129"/>
      <c r="EI390" s="129"/>
      <c r="EJ390" s="129"/>
      <c r="EK390" s="129"/>
      <c r="EL390" s="129"/>
      <c r="EM390" s="129"/>
      <c r="EN390" s="129"/>
      <c r="EO390" s="129"/>
      <c r="EP390" s="129"/>
      <c r="EQ390" s="129"/>
      <c r="ER390" s="129"/>
      <c r="ES390" s="129"/>
      <c r="ET390" s="129"/>
      <c r="EU390" s="129"/>
      <c r="EV390" s="129"/>
      <c r="EW390" s="129"/>
    </row>
    <row r="391" spans="1:153" ht="3" customHeight="1" thickBot="1">
      <c r="A391" s="113"/>
      <c r="B391" s="16"/>
      <c r="C391" s="17"/>
      <c r="D391" s="17"/>
      <c r="E391" s="17"/>
      <c r="F391" s="18"/>
      <c r="G391" s="17"/>
      <c r="H391" s="298"/>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9"/>
      <c r="AG391" s="299"/>
      <c r="AH391" s="298"/>
      <c r="AI391" s="298"/>
      <c r="AJ391" s="298"/>
      <c r="AK391" s="298"/>
      <c r="AL391" s="298"/>
      <c r="AM391" s="298"/>
      <c r="AN391" s="298"/>
      <c r="AO391" s="121"/>
      <c r="AP391" s="116"/>
      <c r="AQ391" s="299"/>
      <c r="AR391" s="298"/>
      <c r="AS391" s="298"/>
      <c r="AT391" s="298"/>
      <c r="AU391" s="298"/>
      <c r="AV391" s="298"/>
      <c r="AW391" s="298"/>
      <c r="AX391" s="298"/>
      <c r="AY391" s="121"/>
      <c r="AZ391" s="116"/>
      <c r="BA391" s="298"/>
      <c r="BB391" s="298"/>
      <c r="BC391" s="298"/>
      <c r="BD391" s="298"/>
      <c r="BE391" s="298"/>
      <c r="BF391" s="298"/>
      <c r="BG391" s="298"/>
      <c r="BH391" s="298"/>
      <c r="BI391" s="121"/>
      <c r="BJ391" s="116"/>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c r="DH391" s="129"/>
      <c r="DI391" s="129"/>
      <c r="DJ391" s="129"/>
      <c r="DK391" s="129"/>
      <c r="DL391" s="129"/>
      <c r="DM391" s="129"/>
      <c r="DN391" s="129"/>
      <c r="DO391" s="129"/>
      <c r="DP391" s="129"/>
      <c r="DQ391" s="129"/>
      <c r="DR391" s="129"/>
      <c r="DS391" s="129"/>
      <c r="DT391" s="129"/>
      <c r="DU391" s="129"/>
      <c r="DV391" s="129"/>
      <c r="DW391" s="129"/>
      <c r="DX391" s="129"/>
      <c r="DY391" s="129"/>
      <c r="DZ391" s="129"/>
      <c r="EA391" s="129"/>
      <c r="EB391" s="129"/>
      <c r="EC391" s="129"/>
      <c r="ED391" s="129"/>
      <c r="EE391" s="129"/>
      <c r="EF391" s="129"/>
      <c r="EG391" s="129"/>
      <c r="EH391" s="129"/>
      <c r="EI391" s="129"/>
      <c r="EJ391" s="129"/>
      <c r="EK391" s="129"/>
      <c r="EL391" s="129"/>
      <c r="EM391" s="129"/>
      <c r="EN391" s="129"/>
      <c r="EO391" s="129"/>
      <c r="EP391" s="129"/>
      <c r="EQ391" s="129"/>
      <c r="ER391" s="129"/>
      <c r="ES391" s="129"/>
      <c r="ET391" s="129"/>
      <c r="EU391" s="129"/>
      <c r="EV391" s="129"/>
      <c r="EW391" s="129"/>
    </row>
    <row r="392" spans="1:153" ht="9.75" customHeight="1">
      <c r="A392" s="113"/>
      <c r="B392" s="24"/>
      <c r="C392" s="14" t="s">
        <v>6435</v>
      </c>
      <c r="D392" s="25"/>
      <c r="E392" s="25"/>
      <c r="F392" s="14" t="s">
        <v>143</v>
      </c>
      <c r="G392" s="14"/>
      <c r="H392" s="14"/>
      <c r="I392" s="14" t="s">
        <v>144</v>
      </c>
      <c r="J392" s="14"/>
      <c r="K392" s="14" t="s">
        <v>145</v>
      </c>
      <c r="L392" s="14"/>
      <c r="M392" s="14" t="s">
        <v>197</v>
      </c>
      <c r="N392" s="14"/>
      <c r="O392" s="25"/>
      <c r="P392" s="14" t="s">
        <v>146</v>
      </c>
      <c r="Q392" s="14"/>
      <c r="R392" s="14"/>
      <c r="S392" s="14"/>
      <c r="T392" s="14"/>
      <c r="U392" s="14"/>
      <c r="V392" s="14"/>
      <c r="W392" s="14"/>
      <c r="X392" s="14"/>
      <c r="Y392" s="14"/>
      <c r="Z392" s="14"/>
      <c r="AA392" s="14"/>
      <c r="AB392" s="14"/>
      <c r="AC392" s="14"/>
      <c r="AD392" s="25"/>
      <c r="AE392" s="25"/>
      <c r="AF392" s="26"/>
      <c r="AG392" s="296"/>
      <c r="AH392" s="297"/>
      <c r="AI392" s="297"/>
      <c r="AJ392" s="297"/>
      <c r="AK392" s="297"/>
      <c r="AL392" s="297"/>
      <c r="AM392" s="297"/>
      <c r="AN392" s="297"/>
      <c r="AO392" s="117"/>
      <c r="AP392" s="114"/>
      <c r="AQ392" s="296"/>
      <c r="AR392" s="297"/>
      <c r="AS392" s="297"/>
      <c r="AT392" s="297"/>
      <c r="AU392" s="297"/>
      <c r="AV392" s="297"/>
      <c r="AW392" s="297"/>
      <c r="AX392" s="297"/>
      <c r="AY392" s="117"/>
      <c r="AZ392" s="114"/>
      <c r="BA392" s="297"/>
      <c r="BB392" s="297"/>
      <c r="BC392" s="297"/>
      <c r="BD392" s="297"/>
      <c r="BE392" s="297"/>
      <c r="BF392" s="297"/>
      <c r="BG392" s="297"/>
      <c r="BH392" s="297"/>
      <c r="BI392" s="117"/>
      <c r="BJ392" s="114"/>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c r="DH392" s="129"/>
      <c r="DI392" s="129"/>
      <c r="DJ392" s="129"/>
      <c r="DK392" s="129"/>
      <c r="DL392" s="129"/>
      <c r="DM392" s="129"/>
      <c r="DN392" s="129"/>
      <c r="DO392" s="129"/>
      <c r="DP392" s="129"/>
      <c r="DQ392" s="129"/>
      <c r="DR392" s="129"/>
      <c r="DS392" s="129"/>
      <c r="DT392" s="129"/>
      <c r="DU392" s="129"/>
      <c r="DV392" s="129"/>
      <c r="DW392" s="129"/>
      <c r="DX392" s="129"/>
      <c r="DY392" s="129"/>
      <c r="DZ392" s="129"/>
      <c r="EA392" s="129"/>
      <c r="EB392" s="129"/>
      <c r="EC392" s="129"/>
      <c r="ED392" s="129"/>
      <c r="EE392" s="129"/>
      <c r="EF392" s="129"/>
      <c r="EG392" s="129"/>
      <c r="EH392" s="129"/>
      <c r="EI392" s="129"/>
      <c r="EJ392" s="129"/>
      <c r="EK392" s="129"/>
      <c r="EL392" s="129"/>
      <c r="EM392" s="129"/>
      <c r="EN392" s="129"/>
      <c r="EO392" s="129"/>
      <c r="EP392" s="129"/>
      <c r="EQ392" s="129"/>
      <c r="ER392" s="129"/>
      <c r="ES392" s="129"/>
      <c r="ET392" s="129"/>
      <c r="EU392" s="129"/>
      <c r="EV392" s="129"/>
      <c r="EW392" s="129"/>
    </row>
    <row r="393" spans="1:153" ht="21.75" customHeight="1">
      <c r="A393" s="113"/>
      <c r="B393" s="294"/>
      <c r="C393" s="76"/>
      <c r="D393" s="74"/>
      <c r="E393" s="77"/>
      <c r="F393" s="78"/>
      <c r="G393" s="79"/>
      <c r="H393" s="75" t="s">
        <v>6436</v>
      </c>
      <c r="I393" s="76"/>
      <c r="J393" s="74"/>
      <c r="K393" s="241"/>
      <c r="L393" s="74"/>
      <c r="M393" s="76"/>
      <c r="N393" s="73"/>
      <c r="O393" s="504"/>
      <c r="P393" s="505"/>
      <c r="Q393" s="505"/>
      <c r="R393" s="505"/>
      <c r="S393" s="505"/>
      <c r="T393" s="505"/>
      <c r="U393" s="505"/>
      <c r="V393" s="505"/>
      <c r="W393" s="505"/>
      <c r="X393" s="505"/>
      <c r="Y393" s="505"/>
      <c r="Z393" s="505"/>
      <c r="AA393" s="505"/>
      <c r="AB393" s="505"/>
      <c r="AC393" s="505"/>
      <c r="AD393" s="505"/>
      <c r="AE393" s="506"/>
      <c r="AF393" s="15"/>
      <c r="AG393" s="118"/>
      <c r="AH393" s="312"/>
      <c r="AI393" s="313"/>
      <c r="AJ393" s="313"/>
      <c r="AK393" s="313"/>
      <c r="AL393" s="313"/>
      <c r="AM393" s="313"/>
      <c r="AN393" s="314"/>
      <c r="AO393" s="120"/>
      <c r="AP393" s="115" t="s">
        <v>0</v>
      </c>
      <c r="AQ393" s="119"/>
      <c r="AR393" s="312"/>
      <c r="AS393" s="313"/>
      <c r="AT393" s="313"/>
      <c r="AU393" s="313"/>
      <c r="AV393" s="313"/>
      <c r="AW393" s="313"/>
      <c r="AX393" s="314"/>
      <c r="AY393" s="120"/>
      <c r="AZ393" s="115" t="s">
        <v>1</v>
      </c>
      <c r="BA393" s="119"/>
      <c r="BB393" s="312"/>
      <c r="BC393" s="313"/>
      <c r="BD393" s="313"/>
      <c r="BE393" s="313"/>
      <c r="BF393" s="313"/>
      <c r="BG393" s="313"/>
      <c r="BH393" s="314"/>
      <c r="BI393" s="122"/>
      <c r="BJ393" s="115" t="s">
        <v>2</v>
      </c>
      <c r="BK393" s="129"/>
      <c r="BL393" s="130" t="str">
        <f>IF(BM393&lt;&gt;"","●","")</f>
        <v/>
      </c>
      <c r="BM393" s="132" t="str">
        <f>IF(AND(OR(C393="",E393="",F393="",G393="",O393=""),OR(AH393&gt;0,AR393&gt;0,BB393&gt;0)),"「Ｋコード・Ｊコード番号等」、「診療行為名称」に未記入の欄がありますが、「レセプト件数」、「算定日数」、「算定回数」のいずれかが1以上となっています。正しい手術名情報・レセプト件数・算定日数・算定回数をご記入ください。",IF(AND(AND(C393&lt;&gt;"",E393&lt;&gt;"",F393&lt;&gt;"",G393&lt;&gt;""),OR(AH393&gt;0,AR393&gt;0,BB393&gt;0),COUNTIF(K!$A$1:$A$2257,ASC(C393&amp;E393&amp;F393&amp;G393&amp;IF(I393*1=0,"","-"&amp;I393*1)&amp;IF(K393*1=0,"",K393*1)&amp;IF(M393="","",M393)))=0),"「Ｋコード・Ｊコード番号等」が診療報酬点数表あるいは鹿診療報酬点数表に存在しないコードとなっています。正しいＫコード・Ｊコード番号等をご記入ください。なお、加算・輸血料は報告対象外となります。",IF(OR(AND(OR(AH393=0,AH393=""),OR(AR393&gt;0,BB393&gt;0)),AND(OR(AH393&gt;0,BB393&gt;0),OR(AR393=0,AR393="")),AND(OR(AH393&gt;0,AR393&gt;0),OR(BB393=0,BB393=""))),"「レセプト件数」、「算定日数」、「算定回数」のいずれかが「0」か「空白」となっていますが、それ以外が1以上となっています。正しい手術名情報・レセプト件数・算定日数・算定回数をご記入ください。",IF(OR(AH393&gt;AR393,AH393&gt;BB393),"「算定日数」あるいは「算定回数」が「レセプト件数」よりも小さくなっています。算定レセプトにおける算定日数・算定回数をご記入ください。",IF(AR393&gt;BB393,"「算定回数」が「算定日数」よりも小さくなっています。算定日数における算定回数をご記入ください。","")))))</f>
        <v/>
      </c>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72"/>
      <c r="CW393" s="72"/>
      <c r="CX393" s="72"/>
      <c r="CY393" s="129"/>
      <c r="CZ393" s="129"/>
      <c r="DA393" s="129"/>
      <c r="DB393" s="129"/>
      <c r="DC393" s="129"/>
      <c r="DD393" s="129"/>
      <c r="DE393" s="129"/>
      <c r="DF393" s="129"/>
      <c r="DG393" s="129"/>
      <c r="DH393" s="129"/>
      <c r="DI393" s="129"/>
      <c r="DJ393" s="129"/>
      <c r="DK393" s="129"/>
      <c r="DL393" s="129"/>
      <c r="DM393" s="129"/>
      <c r="DN393" s="129"/>
      <c r="DO393" s="129"/>
      <c r="DP393" s="129"/>
      <c r="DQ393" s="129"/>
      <c r="DR393" s="129"/>
      <c r="DS393" s="129"/>
      <c r="DT393" s="129"/>
      <c r="DU393" s="129"/>
      <c r="DV393" s="129"/>
      <c r="DW393" s="129"/>
      <c r="DX393" s="129"/>
      <c r="DY393" s="129"/>
      <c r="DZ393" s="129"/>
      <c r="EA393" s="129"/>
      <c r="EB393" s="129"/>
      <c r="EC393" s="129"/>
      <c r="ED393" s="129"/>
      <c r="EE393" s="129"/>
      <c r="EF393" s="129"/>
      <c r="EG393" s="129"/>
      <c r="EH393" s="129"/>
      <c r="EI393" s="129"/>
      <c r="EJ393" s="129"/>
      <c r="EK393" s="129"/>
      <c r="EL393" s="129"/>
      <c r="EM393" s="129"/>
      <c r="EN393" s="129"/>
      <c r="EO393" s="129"/>
      <c r="EP393" s="129"/>
      <c r="EQ393" s="129"/>
      <c r="ER393" s="129"/>
      <c r="ES393" s="129"/>
      <c r="ET393" s="129"/>
      <c r="EU393" s="129"/>
      <c r="EV393" s="129"/>
      <c r="EW393" s="129"/>
    </row>
    <row r="394" spans="1:153" ht="3" customHeight="1" thickBot="1">
      <c r="A394" s="113"/>
      <c r="B394" s="16"/>
      <c r="C394" s="17"/>
      <c r="D394" s="17"/>
      <c r="E394" s="17"/>
      <c r="F394" s="18"/>
      <c r="G394" s="17"/>
      <c r="H394" s="298"/>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9"/>
      <c r="AG394" s="299"/>
      <c r="AH394" s="298"/>
      <c r="AI394" s="298"/>
      <c r="AJ394" s="298"/>
      <c r="AK394" s="298"/>
      <c r="AL394" s="298"/>
      <c r="AM394" s="298"/>
      <c r="AN394" s="298"/>
      <c r="AO394" s="121"/>
      <c r="AP394" s="116"/>
      <c r="AQ394" s="299"/>
      <c r="AR394" s="298"/>
      <c r="AS394" s="298"/>
      <c r="AT394" s="298"/>
      <c r="AU394" s="298"/>
      <c r="AV394" s="298"/>
      <c r="AW394" s="298"/>
      <c r="AX394" s="298"/>
      <c r="AY394" s="121"/>
      <c r="AZ394" s="116"/>
      <c r="BA394" s="298"/>
      <c r="BB394" s="298"/>
      <c r="BC394" s="298"/>
      <c r="BD394" s="298"/>
      <c r="BE394" s="298"/>
      <c r="BF394" s="298"/>
      <c r="BG394" s="298"/>
      <c r="BH394" s="298"/>
      <c r="BI394" s="121"/>
      <c r="BJ394" s="116"/>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c r="DH394" s="129"/>
      <c r="DI394" s="129"/>
      <c r="DJ394" s="129"/>
      <c r="DK394" s="129"/>
      <c r="DL394" s="129"/>
      <c r="DM394" s="129"/>
      <c r="DN394" s="129"/>
      <c r="DO394" s="129"/>
      <c r="DP394" s="129"/>
      <c r="DQ394" s="129"/>
      <c r="DR394" s="129"/>
      <c r="DS394" s="129"/>
      <c r="DT394" s="129"/>
      <c r="DU394" s="129"/>
      <c r="DV394" s="129"/>
      <c r="DW394" s="129"/>
      <c r="DX394" s="129"/>
      <c r="DY394" s="129"/>
      <c r="DZ394" s="129"/>
      <c r="EA394" s="129"/>
      <c r="EB394" s="129"/>
      <c r="EC394" s="129"/>
      <c r="ED394" s="129"/>
      <c r="EE394" s="129"/>
      <c r="EF394" s="129"/>
      <c r="EG394" s="129"/>
      <c r="EH394" s="129"/>
      <c r="EI394" s="129"/>
      <c r="EJ394" s="129"/>
      <c r="EK394" s="129"/>
      <c r="EL394" s="129"/>
      <c r="EM394" s="129"/>
      <c r="EN394" s="129"/>
      <c r="EO394" s="129"/>
      <c r="EP394" s="129"/>
      <c r="EQ394" s="129"/>
      <c r="ER394" s="129"/>
      <c r="ES394" s="129"/>
      <c r="ET394" s="129"/>
      <c r="EU394" s="129"/>
      <c r="EV394" s="129"/>
      <c r="EW394" s="129"/>
    </row>
    <row r="395" spans="1:153" ht="9.75" customHeight="1">
      <c r="A395" s="113"/>
      <c r="B395" s="24"/>
      <c r="C395" s="14" t="s">
        <v>6435</v>
      </c>
      <c r="D395" s="25"/>
      <c r="E395" s="25"/>
      <c r="F395" s="14" t="s">
        <v>143</v>
      </c>
      <c r="G395" s="14"/>
      <c r="H395" s="14"/>
      <c r="I395" s="14" t="s">
        <v>144</v>
      </c>
      <c r="J395" s="14"/>
      <c r="K395" s="14" t="s">
        <v>145</v>
      </c>
      <c r="L395" s="14"/>
      <c r="M395" s="14" t="s">
        <v>197</v>
      </c>
      <c r="N395" s="14"/>
      <c r="O395" s="25"/>
      <c r="P395" s="14" t="s">
        <v>146</v>
      </c>
      <c r="Q395" s="14"/>
      <c r="R395" s="14"/>
      <c r="S395" s="14"/>
      <c r="T395" s="14"/>
      <c r="U395" s="14"/>
      <c r="V395" s="14"/>
      <c r="W395" s="14"/>
      <c r="X395" s="14"/>
      <c r="Y395" s="14"/>
      <c r="Z395" s="14"/>
      <c r="AA395" s="14"/>
      <c r="AB395" s="14"/>
      <c r="AC395" s="14"/>
      <c r="AD395" s="25"/>
      <c r="AE395" s="25"/>
      <c r="AF395" s="26"/>
      <c r="AG395" s="296"/>
      <c r="AH395" s="297"/>
      <c r="AI395" s="297"/>
      <c r="AJ395" s="297"/>
      <c r="AK395" s="297"/>
      <c r="AL395" s="297"/>
      <c r="AM395" s="297"/>
      <c r="AN395" s="297"/>
      <c r="AO395" s="117"/>
      <c r="AP395" s="114"/>
      <c r="AQ395" s="296"/>
      <c r="AR395" s="297"/>
      <c r="AS395" s="297"/>
      <c r="AT395" s="297"/>
      <c r="AU395" s="297"/>
      <c r="AV395" s="297"/>
      <c r="AW395" s="297"/>
      <c r="AX395" s="297"/>
      <c r="AY395" s="117"/>
      <c r="AZ395" s="114"/>
      <c r="BA395" s="297"/>
      <c r="BB395" s="297"/>
      <c r="BC395" s="297"/>
      <c r="BD395" s="297"/>
      <c r="BE395" s="297"/>
      <c r="BF395" s="297"/>
      <c r="BG395" s="297"/>
      <c r="BH395" s="297"/>
      <c r="BI395" s="117"/>
      <c r="BJ395" s="114"/>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c r="DH395" s="129"/>
      <c r="DI395" s="129"/>
      <c r="DJ395" s="129"/>
      <c r="DK395" s="129"/>
      <c r="DL395" s="129"/>
      <c r="DM395" s="129"/>
      <c r="DN395" s="129"/>
      <c r="DO395" s="129"/>
      <c r="DP395" s="129"/>
      <c r="DQ395" s="129"/>
      <c r="DR395" s="129"/>
      <c r="DS395" s="129"/>
      <c r="DT395" s="129"/>
      <c r="DU395" s="129"/>
      <c r="DV395" s="129"/>
      <c r="DW395" s="129"/>
      <c r="DX395" s="129"/>
      <c r="DY395" s="129"/>
      <c r="DZ395" s="129"/>
      <c r="EA395" s="129"/>
      <c r="EB395" s="129"/>
      <c r="EC395" s="129"/>
      <c r="ED395" s="129"/>
      <c r="EE395" s="129"/>
      <c r="EF395" s="129"/>
      <c r="EG395" s="129"/>
      <c r="EH395" s="129"/>
      <c r="EI395" s="129"/>
      <c r="EJ395" s="129"/>
      <c r="EK395" s="129"/>
      <c r="EL395" s="129"/>
      <c r="EM395" s="129"/>
      <c r="EN395" s="129"/>
      <c r="EO395" s="129"/>
      <c r="EP395" s="129"/>
      <c r="EQ395" s="129"/>
      <c r="ER395" s="129"/>
      <c r="ES395" s="129"/>
      <c r="ET395" s="129"/>
      <c r="EU395" s="129"/>
      <c r="EV395" s="129"/>
      <c r="EW395" s="129"/>
    </row>
    <row r="396" spans="1:153" ht="21.75" customHeight="1">
      <c r="A396" s="113"/>
      <c r="B396" s="294"/>
      <c r="C396" s="76"/>
      <c r="D396" s="74"/>
      <c r="E396" s="77"/>
      <c r="F396" s="78"/>
      <c r="G396" s="79"/>
      <c r="H396" s="75" t="s">
        <v>6436</v>
      </c>
      <c r="I396" s="76"/>
      <c r="J396" s="74"/>
      <c r="K396" s="241"/>
      <c r="L396" s="74"/>
      <c r="M396" s="76"/>
      <c r="N396" s="73"/>
      <c r="O396" s="504"/>
      <c r="P396" s="505"/>
      <c r="Q396" s="505"/>
      <c r="R396" s="505"/>
      <c r="S396" s="505"/>
      <c r="T396" s="505"/>
      <c r="U396" s="505"/>
      <c r="V396" s="505"/>
      <c r="W396" s="505"/>
      <c r="X396" s="505"/>
      <c r="Y396" s="505"/>
      <c r="Z396" s="505"/>
      <c r="AA396" s="505"/>
      <c r="AB396" s="505"/>
      <c r="AC396" s="505"/>
      <c r="AD396" s="505"/>
      <c r="AE396" s="506"/>
      <c r="AF396" s="15"/>
      <c r="AG396" s="118"/>
      <c r="AH396" s="312"/>
      <c r="AI396" s="313"/>
      <c r="AJ396" s="313"/>
      <c r="AK396" s="313"/>
      <c r="AL396" s="313"/>
      <c r="AM396" s="313"/>
      <c r="AN396" s="314"/>
      <c r="AO396" s="120"/>
      <c r="AP396" s="115" t="s">
        <v>0</v>
      </c>
      <c r="AQ396" s="119"/>
      <c r="AR396" s="312"/>
      <c r="AS396" s="313"/>
      <c r="AT396" s="313"/>
      <c r="AU396" s="313"/>
      <c r="AV396" s="313"/>
      <c r="AW396" s="313"/>
      <c r="AX396" s="314"/>
      <c r="AY396" s="120"/>
      <c r="AZ396" s="115" t="s">
        <v>1</v>
      </c>
      <c r="BA396" s="119"/>
      <c r="BB396" s="312"/>
      <c r="BC396" s="313"/>
      <c r="BD396" s="313"/>
      <c r="BE396" s="313"/>
      <c r="BF396" s="313"/>
      <c r="BG396" s="313"/>
      <c r="BH396" s="314"/>
      <c r="BI396" s="122"/>
      <c r="BJ396" s="115" t="s">
        <v>2</v>
      </c>
      <c r="BK396" s="129"/>
      <c r="BL396" s="130" t="str">
        <f>IF(BM396&lt;&gt;"","●","")</f>
        <v/>
      </c>
      <c r="BM396" s="132" t="str">
        <f>IF(AND(OR(C396="",E396="",F396="",G396="",O396=""),OR(AH396&gt;0,AR396&gt;0,BB396&gt;0)),"「Ｋコード・Ｊコード番号等」、「診療行為名称」に未記入の欄がありますが、「レセプト件数」、「算定日数」、「算定回数」のいずれかが1以上となっています。正しい手術名情報・レセプト件数・算定日数・算定回数をご記入ください。",IF(AND(AND(C396&lt;&gt;"",E396&lt;&gt;"",F396&lt;&gt;"",G396&lt;&gt;""),OR(AH396&gt;0,AR396&gt;0,BB396&gt;0),COUNTIF(K!$A$1:$A$2257,ASC(C396&amp;E396&amp;F396&amp;G396&amp;IF(I396*1=0,"","-"&amp;I396*1)&amp;IF(K396*1=0,"",K396*1)&amp;IF(M396="","",M396)))=0),"「Ｋコード・Ｊコード番号等」が診療報酬点数表あるいは鹿診療報酬点数表に存在しないコードとなっています。正しいＫコード・Ｊコード番号等をご記入ください。なお、加算・輸血料は報告対象外となります。",IF(OR(AND(OR(AH396=0,AH396=""),OR(AR396&gt;0,BB396&gt;0)),AND(OR(AH396&gt;0,BB396&gt;0),OR(AR396=0,AR396="")),AND(OR(AH396&gt;0,AR396&gt;0),OR(BB396=0,BB396=""))),"「レセプト件数」、「算定日数」、「算定回数」のいずれかが「0」か「空白」となっていますが、それ以外が1以上となっています。正しい手術名情報・レセプト件数・算定日数・算定回数をご記入ください。",IF(OR(AH396&gt;AR396,AH396&gt;BB396),"「算定日数」あるいは「算定回数」が「レセプト件数」よりも小さくなっています。算定レセプトにおける算定日数・算定回数をご記入ください。",IF(AR396&gt;BB396,"「算定回数」が「算定日数」よりも小さくなっています。算定日数における算定回数をご記入ください。","")))))</f>
        <v/>
      </c>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72"/>
      <c r="CW396" s="72"/>
      <c r="CX396" s="72"/>
      <c r="CY396" s="129"/>
      <c r="CZ396" s="129"/>
      <c r="DA396" s="129"/>
      <c r="DB396" s="129"/>
      <c r="DC396" s="129"/>
      <c r="DD396" s="129"/>
      <c r="DE396" s="129"/>
      <c r="DF396" s="129"/>
      <c r="DG396" s="129"/>
      <c r="DH396" s="129"/>
      <c r="DI396" s="129"/>
      <c r="DJ396" s="129"/>
      <c r="DK396" s="129"/>
      <c r="DL396" s="129"/>
      <c r="DM396" s="129"/>
      <c r="DN396" s="129"/>
      <c r="DO396" s="129"/>
      <c r="DP396" s="129"/>
      <c r="DQ396" s="129"/>
      <c r="DR396" s="129"/>
      <c r="DS396" s="129"/>
      <c r="DT396" s="129"/>
      <c r="DU396" s="129"/>
      <c r="DV396" s="129"/>
      <c r="DW396" s="129"/>
      <c r="DX396" s="129"/>
      <c r="DY396" s="129"/>
      <c r="DZ396" s="129"/>
      <c r="EA396" s="129"/>
      <c r="EB396" s="129"/>
      <c r="EC396" s="129"/>
      <c r="ED396" s="129"/>
      <c r="EE396" s="129"/>
      <c r="EF396" s="129"/>
      <c r="EG396" s="129"/>
      <c r="EH396" s="129"/>
      <c r="EI396" s="129"/>
      <c r="EJ396" s="129"/>
      <c r="EK396" s="129"/>
      <c r="EL396" s="129"/>
      <c r="EM396" s="129"/>
      <c r="EN396" s="129"/>
      <c r="EO396" s="129"/>
      <c r="EP396" s="129"/>
      <c r="EQ396" s="129"/>
      <c r="ER396" s="129"/>
      <c r="ES396" s="129"/>
      <c r="ET396" s="129"/>
      <c r="EU396" s="129"/>
      <c r="EV396" s="129"/>
      <c r="EW396" s="129"/>
    </row>
    <row r="397" spans="1:153" ht="3" customHeight="1" thickBot="1">
      <c r="A397" s="113"/>
      <c r="B397" s="16"/>
      <c r="C397" s="17"/>
      <c r="D397" s="17"/>
      <c r="E397" s="17"/>
      <c r="F397" s="18"/>
      <c r="G397" s="17"/>
      <c r="H397" s="298"/>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9"/>
      <c r="AG397" s="299"/>
      <c r="AH397" s="298"/>
      <c r="AI397" s="298"/>
      <c r="AJ397" s="298"/>
      <c r="AK397" s="298"/>
      <c r="AL397" s="298"/>
      <c r="AM397" s="298"/>
      <c r="AN397" s="298"/>
      <c r="AO397" s="121"/>
      <c r="AP397" s="116"/>
      <c r="AQ397" s="299"/>
      <c r="AR397" s="298"/>
      <c r="AS397" s="298"/>
      <c r="AT397" s="298"/>
      <c r="AU397" s="298"/>
      <c r="AV397" s="298"/>
      <c r="AW397" s="298"/>
      <c r="AX397" s="298"/>
      <c r="AY397" s="121"/>
      <c r="AZ397" s="116"/>
      <c r="BA397" s="298"/>
      <c r="BB397" s="298"/>
      <c r="BC397" s="298"/>
      <c r="BD397" s="298"/>
      <c r="BE397" s="298"/>
      <c r="BF397" s="298"/>
      <c r="BG397" s="298"/>
      <c r="BH397" s="298"/>
      <c r="BI397" s="121"/>
      <c r="BJ397" s="116"/>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c r="DH397" s="129"/>
      <c r="DI397" s="129"/>
      <c r="DJ397" s="129"/>
      <c r="DK397" s="129"/>
      <c r="DL397" s="129"/>
      <c r="DM397" s="129"/>
      <c r="DN397" s="129"/>
      <c r="DO397" s="129"/>
      <c r="DP397" s="129"/>
      <c r="DQ397" s="129"/>
      <c r="DR397" s="129"/>
      <c r="DS397" s="129"/>
      <c r="DT397" s="129"/>
      <c r="DU397" s="129"/>
      <c r="DV397" s="129"/>
      <c r="DW397" s="129"/>
      <c r="DX397" s="129"/>
      <c r="DY397" s="129"/>
      <c r="DZ397" s="129"/>
      <c r="EA397" s="129"/>
      <c r="EB397" s="129"/>
      <c r="EC397" s="129"/>
      <c r="ED397" s="129"/>
      <c r="EE397" s="129"/>
      <c r="EF397" s="129"/>
      <c r="EG397" s="129"/>
      <c r="EH397" s="129"/>
      <c r="EI397" s="129"/>
      <c r="EJ397" s="129"/>
      <c r="EK397" s="129"/>
      <c r="EL397" s="129"/>
      <c r="EM397" s="129"/>
      <c r="EN397" s="129"/>
      <c r="EO397" s="129"/>
      <c r="EP397" s="129"/>
      <c r="EQ397" s="129"/>
      <c r="ER397" s="129"/>
      <c r="ES397" s="129"/>
      <c r="ET397" s="129"/>
      <c r="EU397" s="129"/>
      <c r="EV397" s="129"/>
      <c r="EW397" s="129"/>
    </row>
    <row r="398" spans="1:153" ht="9.75" customHeight="1">
      <c r="A398" s="113"/>
      <c r="B398" s="24"/>
      <c r="C398" s="14" t="s">
        <v>6435</v>
      </c>
      <c r="D398" s="25"/>
      <c r="E398" s="25"/>
      <c r="F398" s="14" t="s">
        <v>143</v>
      </c>
      <c r="G398" s="14"/>
      <c r="H398" s="14"/>
      <c r="I398" s="14" t="s">
        <v>144</v>
      </c>
      <c r="J398" s="14"/>
      <c r="K398" s="14" t="s">
        <v>145</v>
      </c>
      <c r="L398" s="14"/>
      <c r="M398" s="14" t="s">
        <v>197</v>
      </c>
      <c r="N398" s="14"/>
      <c r="O398" s="25"/>
      <c r="P398" s="14" t="s">
        <v>146</v>
      </c>
      <c r="Q398" s="14"/>
      <c r="R398" s="14"/>
      <c r="S398" s="14"/>
      <c r="T398" s="14"/>
      <c r="U398" s="14"/>
      <c r="V398" s="14"/>
      <c r="W398" s="14"/>
      <c r="X398" s="14"/>
      <c r="Y398" s="14"/>
      <c r="Z398" s="14"/>
      <c r="AA398" s="14"/>
      <c r="AB398" s="14"/>
      <c r="AC398" s="14"/>
      <c r="AD398" s="25"/>
      <c r="AE398" s="25"/>
      <c r="AF398" s="26"/>
      <c r="AG398" s="296"/>
      <c r="AH398" s="297"/>
      <c r="AI398" s="297"/>
      <c r="AJ398" s="297"/>
      <c r="AK398" s="297"/>
      <c r="AL398" s="297"/>
      <c r="AM398" s="297"/>
      <c r="AN398" s="297"/>
      <c r="AO398" s="117"/>
      <c r="AP398" s="114"/>
      <c r="AQ398" s="296"/>
      <c r="AR398" s="297"/>
      <c r="AS398" s="297"/>
      <c r="AT398" s="297"/>
      <c r="AU398" s="297"/>
      <c r="AV398" s="297"/>
      <c r="AW398" s="297"/>
      <c r="AX398" s="297"/>
      <c r="AY398" s="117"/>
      <c r="AZ398" s="114"/>
      <c r="BA398" s="297"/>
      <c r="BB398" s="297"/>
      <c r="BC398" s="297"/>
      <c r="BD398" s="297"/>
      <c r="BE398" s="297"/>
      <c r="BF398" s="297"/>
      <c r="BG398" s="297"/>
      <c r="BH398" s="297"/>
      <c r="BI398" s="117"/>
      <c r="BJ398" s="114"/>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c r="DH398" s="129"/>
      <c r="DI398" s="129"/>
      <c r="DJ398" s="129"/>
      <c r="DK398" s="129"/>
      <c r="DL398" s="129"/>
      <c r="DM398" s="129"/>
      <c r="DN398" s="129"/>
      <c r="DO398" s="129"/>
      <c r="DP398" s="129"/>
      <c r="DQ398" s="129"/>
      <c r="DR398" s="129"/>
      <c r="DS398" s="129"/>
      <c r="DT398" s="129"/>
      <c r="DU398" s="129"/>
      <c r="DV398" s="129"/>
      <c r="DW398" s="129"/>
      <c r="DX398" s="129"/>
      <c r="DY398" s="129"/>
      <c r="DZ398" s="129"/>
      <c r="EA398" s="129"/>
      <c r="EB398" s="129"/>
      <c r="EC398" s="129"/>
      <c r="ED398" s="129"/>
      <c r="EE398" s="129"/>
      <c r="EF398" s="129"/>
      <c r="EG398" s="129"/>
      <c r="EH398" s="129"/>
      <c r="EI398" s="129"/>
      <c r="EJ398" s="129"/>
      <c r="EK398" s="129"/>
      <c r="EL398" s="129"/>
      <c r="EM398" s="129"/>
      <c r="EN398" s="129"/>
      <c r="EO398" s="129"/>
      <c r="EP398" s="129"/>
      <c r="EQ398" s="129"/>
      <c r="ER398" s="129"/>
      <c r="ES398" s="129"/>
      <c r="ET398" s="129"/>
      <c r="EU398" s="129"/>
      <c r="EV398" s="129"/>
      <c r="EW398" s="129"/>
    </row>
    <row r="399" spans="1:153" ht="21.75" customHeight="1">
      <c r="A399" s="113"/>
      <c r="B399" s="294"/>
      <c r="C399" s="76"/>
      <c r="D399" s="74"/>
      <c r="E399" s="77"/>
      <c r="F399" s="78"/>
      <c r="G399" s="79"/>
      <c r="H399" s="75" t="s">
        <v>6436</v>
      </c>
      <c r="I399" s="76"/>
      <c r="J399" s="74"/>
      <c r="K399" s="241"/>
      <c r="L399" s="74"/>
      <c r="M399" s="76"/>
      <c r="N399" s="73"/>
      <c r="O399" s="504"/>
      <c r="P399" s="505"/>
      <c r="Q399" s="505"/>
      <c r="R399" s="505"/>
      <c r="S399" s="505"/>
      <c r="T399" s="505"/>
      <c r="U399" s="505"/>
      <c r="V399" s="505"/>
      <c r="W399" s="505"/>
      <c r="X399" s="505"/>
      <c r="Y399" s="505"/>
      <c r="Z399" s="505"/>
      <c r="AA399" s="505"/>
      <c r="AB399" s="505"/>
      <c r="AC399" s="505"/>
      <c r="AD399" s="505"/>
      <c r="AE399" s="506"/>
      <c r="AF399" s="15"/>
      <c r="AG399" s="118"/>
      <c r="AH399" s="312"/>
      <c r="AI399" s="313"/>
      <c r="AJ399" s="313"/>
      <c r="AK399" s="313"/>
      <c r="AL399" s="313"/>
      <c r="AM399" s="313"/>
      <c r="AN399" s="314"/>
      <c r="AO399" s="120"/>
      <c r="AP399" s="115" t="s">
        <v>0</v>
      </c>
      <c r="AQ399" s="119"/>
      <c r="AR399" s="312"/>
      <c r="AS399" s="313"/>
      <c r="AT399" s="313"/>
      <c r="AU399" s="313"/>
      <c r="AV399" s="313"/>
      <c r="AW399" s="313"/>
      <c r="AX399" s="314"/>
      <c r="AY399" s="120"/>
      <c r="AZ399" s="115" t="s">
        <v>1</v>
      </c>
      <c r="BA399" s="119"/>
      <c r="BB399" s="312"/>
      <c r="BC399" s="313"/>
      <c r="BD399" s="313"/>
      <c r="BE399" s="313"/>
      <c r="BF399" s="313"/>
      <c r="BG399" s="313"/>
      <c r="BH399" s="314"/>
      <c r="BI399" s="122"/>
      <c r="BJ399" s="115" t="s">
        <v>2</v>
      </c>
      <c r="BK399" s="129"/>
      <c r="BL399" s="130" t="str">
        <f>IF(BM399&lt;&gt;"","●","")</f>
        <v/>
      </c>
      <c r="BM399" s="132" t="str">
        <f>IF(AND(OR(C399="",E399="",F399="",G399="",O399=""),OR(AH399&gt;0,AR399&gt;0,BB399&gt;0)),"「Ｋコード・Ｊコード番号等」、「診療行為名称」に未記入の欄がありますが、「レセプト件数」、「算定日数」、「算定回数」のいずれかが1以上となっています。正しい手術名情報・レセプト件数・算定日数・算定回数をご記入ください。",IF(AND(AND(C399&lt;&gt;"",E399&lt;&gt;"",F399&lt;&gt;"",G399&lt;&gt;""),OR(AH399&gt;0,AR399&gt;0,BB399&gt;0),COUNTIF(K!$A$1:$A$2257,ASC(C399&amp;E399&amp;F399&amp;G399&amp;IF(I399*1=0,"","-"&amp;I399*1)&amp;IF(K399*1=0,"",K399*1)&amp;IF(M399="","",M399)))=0),"「Ｋコード・Ｊコード番号等」が診療報酬点数表あるいは鹿診療報酬点数表に存在しないコードとなっています。正しいＫコード・Ｊコード番号等をご記入ください。なお、加算・輸血料は報告対象外となります。",IF(OR(AND(OR(AH399=0,AH399=""),OR(AR399&gt;0,BB399&gt;0)),AND(OR(AH399&gt;0,BB399&gt;0),OR(AR399=0,AR399="")),AND(OR(AH399&gt;0,AR399&gt;0),OR(BB399=0,BB399=""))),"「レセプト件数」、「算定日数」、「算定回数」のいずれかが「0」か「空白」となっていますが、それ以外が1以上となっています。正しい手術名情報・レセプト件数・算定日数・算定回数をご記入ください。",IF(OR(AH399&gt;AR399,AH399&gt;BB399),"「算定日数」あるいは「算定回数」が「レセプト件数」よりも小さくなっています。算定レセプトにおける算定日数・算定回数をご記入ください。",IF(AR399&gt;BB399,"「算定回数」が「算定日数」よりも小さくなっています。算定日数における算定回数をご記入ください。","")))))</f>
        <v/>
      </c>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72"/>
      <c r="CW399" s="72"/>
      <c r="CX399" s="72"/>
      <c r="CY399" s="129"/>
      <c r="CZ399" s="129"/>
      <c r="DA399" s="129"/>
      <c r="DB399" s="129"/>
      <c r="DC399" s="129"/>
      <c r="DD399" s="129"/>
      <c r="DE399" s="129"/>
      <c r="DF399" s="129"/>
      <c r="DG399" s="129"/>
      <c r="DH399" s="129"/>
      <c r="DI399" s="129"/>
      <c r="DJ399" s="129"/>
      <c r="DK399" s="129"/>
      <c r="DL399" s="129"/>
      <c r="DM399" s="129"/>
      <c r="DN399" s="129"/>
      <c r="DO399" s="129"/>
      <c r="DP399" s="129"/>
      <c r="DQ399" s="129"/>
      <c r="DR399" s="129"/>
      <c r="DS399" s="129"/>
      <c r="DT399" s="129"/>
      <c r="DU399" s="129"/>
      <c r="DV399" s="129"/>
      <c r="DW399" s="129"/>
      <c r="DX399" s="129"/>
      <c r="DY399" s="129"/>
      <c r="DZ399" s="129"/>
      <c r="EA399" s="129"/>
      <c r="EB399" s="129"/>
      <c r="EC399" s="129"/>
      <c r="ED399" s="129"/>
      <c r="EE399" s="129"/>
      <c r="EF399" s="129"/>
      <c r="EG399" s="129"/>
      <c r="EH399" s="129"/>
      <c r="EI399" s="129"/>
      <c r="EJ399" s="129"/>
      <c r="EK399" s="129"/>
      <c r="EL399" s="129"/>
      <c r="EM399" s="129"/>
      <c r="EN399" s="129"/>
      <c r="EO399" s="129"/>
      <c r="EP399" s="129"/>
      <c r="EQ399" s="129"/>
      <c r="ER399" s="129"/>
      <c r="ES399" s="129"/>
      <c r="ET399" s="129"/>
      <c r="EU399" s="129"/>
      <c r="EV399" s="129"/>
      <c r="EW399" s="129"/>
    </row>
    <row r="400" spans="1:153" ht="3" customHeight="1" thickBot="1">
      <c r="A400" s="113"/>
      <c r="B400" s="16"/>
      <c r="C400" s="17"/>
      <c r="D400" s="17"/>
      <c r="E400" s="17"/>
      <c r="F400" s="18"/>
      <c r="G400" s="17"/>
      <c r="H400" s="298"/>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9"/>
      <c r="AG400" s="299"/>
      <c r="AH400" s="298"/>
      <c r="AI400" s="298"/>
      <c r="AJ400" s="298"/>
      <c r="AK400" s="298"/>
      <c r="AL400" s="298"/>
      <c r="AM400" s="298"/>
      <c r="AN400" s="298"/>
      <c r="AO400" s="121"/>
      <c r="AP400" s="116"/>
      <c r="AQ400" s="299"/>
      <c r="AR400" s="298"/>
      <c r="AS400" s="298"/>
      <c r="AT400" s="298"/>
      <c r="AU400" s="298"/>
      <c r="AV400" s="298"/>
      <c r="AW400" s="298"/>
      <c r="AX400" s="298"/>
      <c r="AY400" s="121"/>
      <c r="AZ400" s="116"/>
      <c r="BA400" s="298"/>
      <c r="BB400" s="298"/>
      <c r="BC400" s="298"/>
      <c r="BD400" s="298"/>
      <c r="BE400" s="298"/>
      <c r="BF400" s="298"/>
      <c r="BG400" s="298"/>
      <c r="BH400" s="298"/>
      <c r="BI400" s="121"/>
      <c r="BJ400" s="116"/>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c r="DH400" s="129"/>
      <c r="DI400" s="129"/>
      <c r="DJ400" s="129"/>
      <c r="DK400" s="129"/>
      <c r="DL400" s="129"/>
      <c r="DM400" s="129"/>
      <c r="DN400" s="129"/>
      <c r="DO400" s="129"/>
      <c r="DP400" s="129"/>
      <c r="DQ400" s="129"/>
      <c r="DR400" s="129"/>
      <c r="DS400" s="129"/>
      <c r="DT400" s="129"/>
      <c r="DU400" s="129"/>
      <c r="DV400" s="129"/>
      <c r="DW400" s="129"/>
      <c r="DX400" s="129"/>
      <c r="DY400" s="129"/>
      <c r="DZ400" s="129"/>
      <c r="EA400" s="129"/>
      <c r="EB400" s="129"/>
      <c r="EC400" s="129"/>
      <c r="ED400" s="129"/>
      <c r="EE400" s="129"/>
      <c r="EF400" s="129"/>
      <c r="EG400" s="129"/>
      <c r="EH400" s="129"/>
      <c r="EI400" s="129"/>
      <c r="EJ400" s="129"/>
      <c r="EK400" s="129"/>
      <c r="EL400" s="129"/>
      <c r="EM400" s="129"/>
      <c r="EN400" s="129"/>
      <c r="EO400" s="129"/>
      <c r="EP400" s="129"/>
      <c r="EQ400" s="129"/>
      <c r="ER400" s="129"/>
      <c r="ES400" s="129"/>
      <c r="ET400" s="129"/>
      <c r="EU400" s="129"/>
      <c r="EV400" s="129"/>
      <c r="EW400" s="129"/>
    </row>
    <row r="401" spans="1:153" ht="9.75" customHeight="1">
      <c r="A401" s="113"/>
      <c r="B401" s="24"/>
      <c r="C401" s="14" t="s">
        <v>6435</v>
      </c>
      <c r="D401" s="25"/>
      <c r="E401" s="25"/>
      <c r="F401" s="14" t="s">
        <v>143</v>
      </c>
      <c r="G401" s="14"/>
      <c r="H401" s="14"/>
      <c r="I401" s="14" t="s">
        <v>144</v>
      </c>
      <c r="J401" s="14"/>
      <c r="K401" s="14" t="s">
        <v>145</v>
      </c>
      <c r="L401" s="14"/>
      <c r="M401" s="14" t="s">
        <v>197</v>
      </c>
      <c r="N401" s="14"/>
      <c r="O401" s="25"/>
      <c r="P401" s="14" t="s">
        <v>146</v>
      </c>
      <c r="Q401" s="14"/>
      <c r="R401" s="14"/>
      <c r="S401" s="14"/>
      <c r="T401" s="14"/>
      <c r="U401" s="14"/>
      <c r="V401" s="14"/>
      <c r="W401" s="14"/>
      <c r="X401" s="14"/>
      <c r="Y401" s="14"/>
      <c r="Z401" s="14"/>
      <c r="AA401" s="14"/>
      <c r="AB401" s="14"/>
      <c r="AC401" s="14"/>
      <c r="AD401" s="25"/>
      <c r="AE401" s="25"/>
      <c r="AF401" s="26"/>
      <c r="AG401" s="296"/>
      <c r="AH401" s="297"/>
      <c r="AI401" s="297"/>
      <c r="AJ401" s="297"/>
      <c r="AK401" s="297"/>
      <c r="AL401" s="297"/>
      <c r="AM401" s="297"/>
      <c r="AN401" s="297"/>
      <c r="AO401" s="117"/>
      <c r="AP401" s="114"/>
      <c r="AQ401" s="296"/>
      <c r="AR401" s="297"/>
      <c r="AS401" s="297"/>
      <c r="AT401" s="297"/>
      <c r="AU401" s="297"/>
      <c r="AV401" s="297"/>
      <c r="AW401" s="297"/>
      <c r="AX401" s="297"/>
      <c r="AY401" s="117"/>
      <c r="AZ401" s="114"/>
      <c r="BA401" s="297"/>
      <c r="BB401" s="297"/>
      <c r="BC401" s="297"/>
      <c r="BD401" s="297"/>
      <c r="BE401" s="297"/>
      <c r="BF401" s="297"/>
      <c r="BG401" s="297"/>
      <c r="BH401" s="297"/>
      <c r="BI401" s="117"/>
      <c r="BJ401" s="114"/>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c r="DH401" s="129"/>
      <c r="DI401" s="129"/>
      <c r="DJ401" s="129"/>
      <c r="DK401" s="129"/>
      <c r="DL401" s="129"/>
      <c r="DM401" s="129"/>
      <c r="DN401" s="129"/>
      <c r="DO401" s="129"/>
      <c r="DP401" s="129"/>
      <c r="DQ401" s="129"/>
      <c r="DR401" s="129"/>
      <c r="DS401" s="129"/>
      <c r="DT401" s="129"/>
      <c r="DU401" s="129"/>
      <c r="DV401" s="129"/>
      <c r="DW401" s="129"/>
      <c r="DX401" s="129"/>
      <c r="DY401" s="129"/>
      <c r="DZ401" s="129"/>
      <c r="EA401" s="129"/>
      <c r="EB401" s="129"/>
      <c r="EC401" s="129"/>
      <c r="ED401" s="129"/>
      <c r="EE401" s="129"/>
      <c r="EF401" s="129"/>
      <c r="EG401" s="129"/>
      <c r="EH401" s="129"/>
      <c r="EI401" s="129"/>
      <c r="EJ401" s="129"/>
      <c r="EK401" s="129"/>
      <c r="EL401" s="129"/>
      <c r="EM401" s="129"/>
      <c r="EN401" s="129"/>
      <c r="EO401" s="129"/>
      <c r="EP401" s="129"/>
      <c r="EQ401" s="129"/>
      <c r="ER401" s="129"/>
      <c r="ES401" s="129"/>
      <c r="ET401" s="129"/>
      <c r="EU401" s="129"/>
      <c r="EV401" s="129"/>
      <c r="EW401" s="129"/>
    </row>
    <row r="402" spans="1:153" ht="21.75" customHeight="1">
      <c r="A402" s="113"/>
      <c r="B402" s="294"/>
      <c r="C402" s="76"/>
      <c r="D402" s="74"/>
      <c r="E402" s="77"/>
      <c r="F402" s="78"/>
      <c r="G402" s="79"/>
      <c r="H402" s="75" t="s">
        <v>6436</v>
      </c>
      <c r="I402" s="76"/>
      <c r="J402" s="74"/>
      <c r="K402" s="241"/>
      <c r="L402" s="74"/>
      <c r="M402" s="76"/>
      <c r="N402" s="73"/>
      <c r="O402" s="504"/>
      <c r="P402" s="505"/>
      <c r="Q402" s="505"/>
      <c r="R402" s="505"/>
      <c r="S402" s="505"/>
      <c r="T402" s="505"/>
      <c r="U402" s="505"/>
      <c r="V402" s="505"/>
      <c r="W402" s="505"/>
      <c r="X402" s="505"/>
      <c r="Y402" s="505"/>
      <c r="Z402" s="505"/>
      <c r="AA402" s="505"/>
      <c r="AB402" s="505"/>
      <c r="AC402" s="505"/>
      <c r="AD402" s="505"/>
      <c r="AE402" s="506"/>
      <c r="AF402" s="15"/>
      <c r="AG402" s="118"/>
      <c r="AH402" s="312"/>
      <c r="AI402" s="313"/>
      <c r="AJ402" s="313"/>
      <c r="AK402" s="313"/>
      <c r="AL402" s="313"/>
      <c r="AM402" s="313"/>
      <c r="AN402" s="314"/>
      <c r="AO402" s="120"/>
      <c r="AP402" s="115" t="s">
        <v>0</v>
      </c>
      <c r="AQ402" s="119"/>
      <c r="AR402" s="312"/>
      <c r="AS402" s="313"/>
      <c r="AT402" s="313"/>
      <c r="AU402" s="313"/>
      <c r="AV402" s="313"/>
      <c r="AW402" s="313"/>
      <c r="AX402" s="314"/>
      <c r="AY402" s="120"/>
      <c r="AZ402" s="115" t="s">
        <v>1</v>
      </c>
      <c r="BA402" s="119"/>
      <c r="BB402" s="312"/>
      <c r="BC402" s="313"/>
      <c r="BD402" s="313"/>
      <c r="BE402" s="313"/>
      <c r="BF402" s="313"/>
      <c r="BG402" s="313"/>
      <c r="BH402" s="314"/>
      <c r="BI402" s="122"/>
      <c r="BJ402" s="115" t="s">
        <v>2</v>
      </c>
      <c r="BK402" s="129"/>
      <c r="BL402" s="130" t="str">
        <f>IF(BM402&lt;&gt;"","●","")</f>
        <v/>
      </c>
      <c r="BM402" s="132" t="str">
        <f>IF(AND(OR(C402="",E402="",F402="",G402="",O402=""),OR(AH402&gt;0,AR402&gt;0,BB402&gt;0)),"「Ｋコード・Ｊコード番号等」、「診療行為名称」に未記入の欄がありますが、「レセプト件数」、「算定日数」、「算定回数」のいずれかが1以上となっています。正しい手術名情報・レセプト件数・算定日数・算定回数をご記入ください。",IF(AND(AND(C402&lt;&gt;"",E402&lt;&gt;"",F402&lt;&gt;"",G402&lt;&gt;""),OR(AH402&gt;0,AR402&gt;0,BB402&gt;0),COUNTIF(K!$A$1:$A$2257,ASC(C402&amp;E402&amp;F402&amp;G402&amp;IF(I402*1=0,"","-"&amp;I402*1)&amp;IF(K402*1=0,"",K402*1)&amp;IF(M402="","",M402)))=0),"「Ｋコード・Ｊコード番号等」が診療報酬点数表あるいは鹿診療報酬点数表に存在しないコードとなっています。正しいＫコード・Ｊコード番号等をご記入ください。なお、加算・輸血料は報告対象外となります。",IF(OR(AND(OR(AH402=0,AH402=""),OR(AR402&gt;0,BB402&gt;0)),AND(OR(AH402&gt;0,BB402&gt;0),OR(AR402=0,AR402="")),AND(OR(AH402&gt;0,AR402&gt;0),OR(BB402=0,BB402=""))),"「レセプト件数」、「算定日数」、「算定回数」のいずれかが「0」か「空白」となっていますが、それ以外が1以上となっています。正しい手術名情報・レセプト件数・算定日数・算定回数をご記入ください。",IF(OR(AH402&gt;AR402,AH402&gt;BB402),"「算定日数」あるいは「算定回数」が「レセプト件数」よりも小さくなっています。算定レセプトにおける算定日数・算定回数をご記入ください。",IF(AR402&gt;BB402,"「算定回数」が「算定日数」よりも小さくなっています。算定日数における算定回数をご記入ください。","")))))</f>
        <v/>
      </c>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72"/>
      <c r="CW402" s="72"/>
      <c r="CX402" s="72"/>
      <c r="CY402" s="129"/>
      <c r="CZ402" s="129"/>
      <c r="DA402" s="129"/>
      <c r="DB402" s="129"/>
      <c r="DC402" s="129"/>
      <c r="DD402" s="129"/>
      <c r="DE402" s="129"/>
      <c r="DF402" s="129"/>
      <c r="DG402" s="129"/>
      <c r="DH402" s="129"/>
      <c r="DI402" s="129"/>
      <c r="DJ402" s="129"/>
      <c r="DK402" s="129"/>
      <c r="DL402" s="129"/>
      <c r="DM402" s="129"/>
      <c r="DN402" s="129"/>
      <c r="DO402" s="129"/>
      <c r="DP402" s="129"/>
      <c r="DQ402" s="129"/>
      <c r="DR402" s="129"/>
      <c r="DS402" s="129"/>
      <c r="DT402" s="129"/>
      <c r="DU402" s="129"/>
      <c r="DV402" s="129"/>
      <c r="DW402" s="129"/>
      <c r="DX402" s="129"/>
      <c r="DY402" s="129"/>
      <c r="DZ402" s="129"/>
      <c r="EA402" s="129"/>
      <c r="EB402" s="129"/>
      <c r="EC402" s="129"/>
      <c r="ED402" s="129"/>
      <c r="EE402" s="129"/>
      <c r="EF402" s="129"/>
      <c r="EG402" s="129"/>
      <c r="EH402" s="129"/>
      <c r="EI402" s="129"/>
      <c r="EJ402" s="129"/>
      <c r="EK402" s="129"/>
      <c r="EL402" s="129"/>
      <c r="EM402" s="129"/>
      <c r="EN402" s="129"/>
      <c r="EO402" s="129"/>
      <c r="EP402" s="129"/>
      <c r="EQ402" s="129"/>
      <c r="ER402" s="129"/>
      <c r="ES402" s="129"/>
      <c r="ET402" s="129"/>
      <c r="EU402" s="129"/>
      <c r="EV402" s="129"/>
      <c r="EW402" s="129"/>
    </row>
    <row r="403" spans="1:153" ht="3" customHeight="1" thickBot="1">
      <c r="A403" s="113"/>
      <c r="B403" s="16"/>
      <c r="C403" s="17"/>
      <c r="D403" s="17"/>
      <c r="E403" s="17"/>
      <c r="F403" s="18"/>
      <c r="G403" s="17"/>
      <c r="H403" s="298"/>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9"/>
      <c r="AG403" s="299"/>
      <c r="AH403" s="298"/>
      <c r="AI403" s="298"/>
      <c r="AJ403" s="298"/>
      <c r="AK403" s="298"/>
      <c r="AL403" s="298"/>
      <c r="AM403" s="298"/>
      <c r="AN403" s="298"/>
      <c r="AO403" s="121"/>
      <c r="AP403" s="116"/>
      <c r="AQ403" s="299"/>
      <c r="AR403" s="298"/>
      <c r="AS403" s="298"/>
      <c r="AT403" s="298"/>
      <c r="AU403" s="298"/>
      <c r="AV403" s="298"/>
      <c r="AW403" s="298"/>
      <c r="AX403" s="298"/>
      <c r="AY403" s="121"/>
      <c r="AZ403" s="116"/>
      <c r="BA403" s="298"/>
      <c r="BB403" s="298"/>
      <c r="BC403" s="298"/>
      <c r="BD403" s="298"/>
      <c r="BE403" s="298"/>
      <c r="BF403" s="298"/>
      <c r="BG403" s="298"/>
      <c r="BH403" s="298"/>
      <c r="BI403" s="121"/>
      <c r="BJ403" s="116"/>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c r="DH403" s="129"/>
      <c r="DI403" s="129"/>
      <c r="DJ403" s="129"/>
      <c r="DK403" s="129"/>
      <c r="DL403" s="129"/>
      <c r="DM403" s="129"/>
      <c r="DN403" s="129"/>
      <c r="DO403" s="129"/>
      <c r="DP403" s="129"/>
      <c r="DQ403" s="129"/>
      <c r="DR403" s="129"/>
      <c r="DS403" s="129"/>
      <c r="DT403" s="129"/>
      <c r="DU403" s="129"/>
      <c r="DV403" s="129"/>
      <c r="DW403" s="129"/>
      <c r="DX403" s="129"/>
      <c r="DY403" s="129"/>
      <c r="DZ403" s="129"/>
      <c r="EA403" s="129"/>
      <c r="EB403" s="129"/>
      <c r="EC403" s="129"/>
      <c r="ED403" s="129"/>
      <c r="EE403" s="129"/>
      <c r="EF403" s="129"/>
      <c r="EG403" s="129"/>
      <c r="EH403" s="129"/>
      <c r="EI403" s="129"/>
      <c r="EJ403" s="129"/>
      <c r="EK403" s="129"/>
      <c r="EL403" s="129"/>
      <c r="EM403" s="129"/>
      <c r="EN403" s="129"/>
      <c r="EO403" s="129"/>
      <c r="EP403" s="129"/>
      <c r="EQ403" s="129"/>
      <c r="ER403" s="129"/>
      <c r="ES403" s="129"/>
      <c r="ET403" s="129"/>
      <c r="EU403" s="129"/>
      <c r="EV403" s="129"/>
      <c r="EW403" s="129"/>
    </row>
    <row r="404" spans="1:153" ht="9.75" customHeight="1">
      <c r="A404" s="113"/>
      <c r="B404" s="24"/>
      <c r="C404" s="14" t="s">
        <v>6435</v>
      </c>
      <c r="D404" s="25"/>
      <c r="E404" s="25"/>
      <c r="F404" s="14" t="s">
        <v>143</v>
      </c>
      <c r="G404" s="14"/>
      <c r="H404" s="14"/>
      <c r="I404" s="14" t="s">
        <v>144</v>
      </c>
      <c r="J404" s="14"/>
      <c r="K404" s="14" t="s">
        <v>145</v>
      </c>
      <c r="L404" s="14"/>
      <c r="M404" s="14" t="s">
        <v>197</v>
      </c>
      <c r="N404" s="14"/>
      <c r="O404" s="25"/>
      <c r="P404" s="14" t="s">
        <v>146</v>
      </c>
      <c r="Q404" s="14"/>
      <c r="R404" s="14"/>
      <c r="S404" s="14"/>
      <c r="T404" s="14"/>
      <c r="U404" s="14"/>
      <c r="V404" s="14"/>
      <c r="W404" s="14"/>
      <c r="X404" s="14"/>
      <c r="Y404" s="14"/>
      <c r="Z404" s="14"/>
      <c r="AA404" s="14"/>
      <c r="AB404" s="14"/>
      <c r="AC404" s="14"/>
      <c r="AD404" s="25"/>
      <c r="AE404" s="25"/>
      <c r="AF404" s="26"/>
      <c r="AG404" s="296"/>
      <c r="AH404" s="297"/>
      <c r="AI404" s="297"/>
      <c r="AJ404" s="297"/>
      <c r="AK404" s="297"/>
      <c r="AL404" s="297"/>
      <c r="AM404" s="297"/>
      <c r="AN404" s="297"/>
      <c r="AO404" s="117"/>
      <c r="AP404" s="114"/>
      <c r="AQ404" s="296"/>
      <c r="AR404" s="297"/>
      <c r="AS404" s="297"/>
      <c r="AT404" s="297"/>
      <c r="AU404" s="297"/>
      <c r="AV404" s="297"/>
      <c r="AW404" s="297"/>
      <c r="AX404" s="297"/>
      <c r="AY404" s="117"/>
      <c r="AZ404" s="114"/>
      <c r="BA404" s="297"/>
      <c r="BB404" s="297"/>
      <c r="BC404" s="297"/>
      <c r="BD404" s="297"/>
      <c r="BE404" s="297"/>
      <c r="BF404" s="297"/>
      <c r="BG404" s="297"/>
      <c r="BH404" s="297"/>
      <c r="BI404" s="117"/>
      <c r="BJ404" s="114"/>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c r="DH404" s="129"/>
      <c r="DI404" s="129"/>
      <c r="DJ404" s="129"/>
      <c r="DK404" s="129"/>
      <c r="DL404" s="129"/>
      <c r="DM404" s="129"/>
      <c r="DN404" s="129"/>
      <c r="DO404" s="129"/>
      <c r="DP404" s="129"/>
      <c r="DQ404" s="129"/>
      <c r="DR404" s="129"/>
      <c r="DS404" s="129"/>
      <c r="DT404" s="129"/>
      <c r="DU404" s="129"/>
      <c r="DV404" s="129"/>
      <c r="DW404" s="129"/>
      <c r="DX404" s="129"/>
      <c r="DY404" s="129"/>
      <c r="DZ404" s="129"/>
      <c r="EA404" s="129"/>
      <c r="EB404" s="129"/>
      <c r="EC404" s="129"/>
      <c r="ED404" s="129"/>
      <c r="EE404" s="129"/>
      <c r="EF404" s="129"/>
      <c r="EG404" s="129"/>
      <c r="EH404" s="129"/>
      <c r="EI404" s="129"/>
      <c r="EJ404" s="129"/>
      <c r="EK404" s="129"/>
      <c r="EL404" s="129"/>
      <c r="EM404" s="129"/>
      <c r="EN404" s="129"/>
      <c r="EO404" s="129"/>
      <c r="EP404" s="129"/>
      <c r="EQ404" s="129"/>
      <c r="ER404" s="129"/>
      <c r="ES404" s="129"/>
      <c r="ET404" s="129"/>
      <c r="EU404" s="129"/>
      <c r="EV404" s="129"/>
      <c r="EW404" s="129"/>
    </row>
    <row r="405" spans="1:153" ht="21.75" customHeight="1">
      <c r="A405" s="113"/>
      <c r="B405" s="294"/>
      <c r="C405" s="76"/>
      <c r="D405" s="74"/>
      <c r="E405" s="77"/>
      <c r="F405" s="78"/>
      <c r="G405" s="79"/>
      <c r="H405" s="75" t="s">
        <v>6436</v>
      </c>
      <c r="I405" s="76"/>
      <c r="J405" s="74"/>
      <c r="K405" s="241"/>
      <c r="L405" s="74"/>
      <c r="M405" s="76"/>
      <c r="N405" s="73"/>
      <c r="O405" s="504"/>
      <c r="P405" s="505"/>
      <c r="Q405" s="505"/>
      <c r="R405" s="505"/>
      <c r="S405" s="505"/>
      <c r="T405" s="505"/>
      <c r="U405" s="505"/>
      <c r="V405" s="505"/>
      <c r="W405" s="505"/>
      <c r="X405" s="505"/>
      <c r="Y405" s="505"/>
      <c r="Z405" s="505"/>
      <c r="AA405" s="505"/>
      <c r="AB405" s="505"/>
      <c r="AC405" s="505"/>
      <c r="AD405" s="505"/>
      <c r="AE405" s="506"/>
      <c r="AF405" s="15"/>
      <c r="AG405" s="118"/>
      <c r="AH405" s="312"/>
      <c r="AI405" s="313"/>
      <c r="AJ405" s="313"/>
      <c r="AK405" s="313"/>
      <c r="AL405" s="313"/>
      <c r="AM405" s="313"/>
      <c r="AN405" s="314"/>
      <c r="AO405" s="120"/>
      <c r="AP405" s="115" t="s">
        <v>0</v>
      </c>
      <c r="AQ405" s="119"/>
      <c r="AR405" s="312"/>
      <c r="AS405" s="313"/>
      <c r="AT405" s="313"/>
      <c r="AU405" s="313"/>
      <c r="AV405" s="313"/>
      <c r="AW405" s="313"/>
      <c r="AX405" s="314"/>
      <c r="AY405" s="120"/>
      <c r="AZ405" s="115" t="s">
        <v>1</v>
      </c>
      <c r="BA405" s="119"/>
      <c r="BB405" s="312"/>
      <c r="BC405" s="313"/>
      <c r="BD405" s="313"/>
      <c r="BE405" s="313"/>
      <c r="BF405" s="313"/>
      <c r="BG405" s="313"/>
      <c r="BH405" s="314"/>
      <c r="BI405" s="122"/>
      <c r="BJ405" s="115" t="s">
        <v>2</v>
      </c>
      <c r="BK405" s="129"/>
      <c r="BL405" s="130" t="str">
        <f>IF(BM405&lt;&gt;"","●","")</f>
        <v/>
      </c>
      <c r="BM405" s="132" t="str">
        <f>IF(AND(OR(C405="",E405="",F405="",G405="",O405=""),OR(AH405&gt;0,AR405&gt;0,BB405&gt;0)),"「Ｋコード・Ｊコード番号等」、「診療行為名称」に未記入の欄がありますが、「レセプト件数」、「算定日数」、「算定回数」のいずれかが1以上となっています。正しい手術名情報・レセプト件数・算定日数・算定回数をご記入ください。",IF(AND(AND(C405&lt;&gt;"",E405&lt;&gt;"",F405&lt;&gt;"",G405&lt;&gt;""),OR(AH405&gt;0,AR405&gt;0,BB405&gt;0),COUNTIF(K!$A$1:$A$2257,ASC(C405&amp;E405&amp;F405&amp;G405&amp;IF(I405*1=0,"","-"&amp;I405*1)&amp;IF(K405*1=0,"",K405*1)&amp;IF(M405="","",M405)))=0),"「Ｋコード・Ｊコード番号等」が診療報酬点数表あるいは鹿診療報酬点数表に存在しないコードとなっています。正しいＫコード・Ｊコード番号等をご記入ください。なお、加算・輸血料は報告対象外となります。",IF(OR(AND(OR(AH405=0,AH405=""),OR(AR405&gt;0,BB405&gt;0)),AND(OR(AH405&gt;0,BB405&gt;0),OR(AR405=0,AR405="")),AND(OR(AH405&gt;0,AR405&gt;0),OR(BB405=0,BB405=""))),"「レセプト件数」、「算定日数」、「算定回数」のいずれかが「0」か「空白」となっていますが、それ以外が1以上となっています。正しい手術名情報・レセプト件数・算定日数・算定回数をご記入ください。",IF(OR(AH405&gt;AR405,AH405&gt;BB405),"「算定日数」あるいは「算定回数」が「レセプト件数」よりも小さくなっています。算定レセプトにおける算定日数・算定回数をご記入ください。",IF(AR405&gt;BB405,"「算定回数」が「算定日数」よりも小さくなっています。算定日数における算定回数をご記入ください。","")))))</f>
        <v/>
      </c>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72"/>
      <c r="CW405" s="72"/>
      <c r="CX405" s="72"/>
      <c r="CY405" s="129"/>
      <c r="CZ405" s="129"/>
      <c r="DA405" s="129"/>
      <c r="DB405" s="129"/>
      <c r="DC405" s="129"/>
      <c r="DD405" s="129"/>
      <c r="DE405" s="129"/>
      <c r="DF405" s="129"/>
      <c r="DG405" s="129"/>
      <c r="DH405" s="129"/>
      <c r="DI405" s="129"/>
      <c r="DJ405" s="129"/>
      <c r="DK405" s="129"/>
      <c r="DL405" s="129"/>
      <c r="DM405" s="129"/>
      <c r="DN405" s="129"/>
      <c r="DO405" s="129"/>
      <c r="DP405" s="129"/>
      <c r="DQ405" s="129"/>
      <c r="DR405" s="129"/>
      <c r="DS405" s="129"/>
      <c r="DT405" s="129"/>
      <c r="DU405" s="129"/>
      <c r="DV405" s="129"/>
      <c r="DW405" s="129"/>
      <c r="DX405" s="129"/>
      <c r="DY405" s="129"/>
      <c r="DZ405" s="129"/>
      <c r="EA405" s="129"/>
      <c r="EB405" s="129"/>
      <c r="EC405" s="129"/>
      <c r="ED405" s="129"/>
      <c r="EE405" s="129"/>
      <c r="EF405" s="129"/>
      <c r="EG405" s="129"/>
      <c r="EH405" s="129"/>
      <c r="EI405" s="129"/>
      <c r="EJ405" s="129"/>
      <c r="EK405" s="129"/>
      <c r="EL405" s="129"/>
      <c r="EM405" s="129"/>
      <c r="EN405" s="129"/>
      <c r="EO405" s="129"/>
      <c r="EP405" s="129"/>
      <c r="EQ405" s="129"/>
      <c r="ER405" s="129"/>
      <c r="ES405" s="129"/>
      <c r="ET405" s="129"/>
      <c r="EU405" s="129"/>
      <c r="EV405" s="129"/>
      <c r="EW405" s="129"/>
    </row>
    <row r="406" spans="1:153" ht="3" customHeight="1" thickBot="1">
      <c r="A406" s="113"/>
      <c r="B406" s="16"/>
      <c r="C406" s="17"/>
      <c r="D406" s="17"/>
      <c r="E406" s="17"/>
      <c r="F406" s="18"/>
      <c r="G406" s="17"/>
      <c r="H406" s="298"/>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9"/>
      <c r="AG406" s="299"/>
      <c r="AH406" s="298"/>
      <c r="AI406" s="298"/>
      <c r="AJ406" s="298"/>
      <c r="AK406" s="298"/>
      <c r="AL406" s="298"/>
      <c r="AM406" s="298"/>
      <c r="AN406" s="298"/>
      <c r="AO406" s="121"/>
      <c r="AP406" s="116"/>
      <c r="AQ406" s="299"/>
      <c r="AR406" s="298"/>
      <c r="AS406" s="298"/>
      <c r="AT406" s="298"/>
      <c r="AU406" s="298"/>
      <c r="AV406" s="298"/>
      <c r="AW406" s="298"/>
      <c r="AX406" s="298"/>
      <c r="AY406" s="121"/>
      <c r="AZ406" s="116"/>
      <c r="BA406" s="298"/>
      <c r="BB406" s="298"/>
      <c r="BC406" s="298"/>
      <c r="BD406" s="298"/>
      <c r="BE406" s="298"/>
      <c r="BF406" s="298"/>
      <c r="BG406" s="298"/>
      <c r="BH406" s="298"/>
      <c r="BI406" s="121"/>
      <c r="BJ406" s="116"/>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c r="DH406" s="129"/>
      <c r="DI406" s="129"/>
      <c r="DJ406" s="129"/>
      <c r="DK406" s="129"/>
      <c r="DL406" s="129"/>
      <c r="DM406" s="129"/>
      <c r="DN406" s="129"/>
      <c r="DO406" s="129"/>
      <c r="DP406" s="129"/>
      <c r="DQ406" s="129"/>
      <c r="DR406" s="129"/>
      <c r="DS406" s="129"/>
      <c r="DT406" s="129"/>
      <c r="DU406" s="129"/>
      <c r="DV406" s="129"/>
      <c r="DW406" s="129"/>
      <c r="DX406" s="129"/>
      <c r="DY406" s="129"/>
      <c r="DZ406" s="129"/>
      <c r="EA406" s="129"/>
      <c r="EB406" s="129"/>
      <c r="EC406" s="129"/>
      <c r="ED406" s="129"/>
      <c r="EE406" s="129"/>
      <c r="EF406" s="129"/>
      <c r="EG406" s="129"/>
      <c r="EH406" s="129"/>
      <c r="EI406" s="129"/>
      <c r="EJ406" s="129"/>
      <c r="EK406" s="129"/>
      <c r="EL406" s="129"/>
      <c r="EM406" s="129"/>
      <c r="EN406" s="129"/>
      <c r="EO406" s="129"/>
      <c r="EP406" s="129"/>
      <c r="EQ406" s="129"/>
      <c r="ER406" s="129"/>
      <c r="ES406" s="129"/>
      <c r="ET406" s="129"/>
      <c r="EU406" s="129"/>
      <c r="EV406" s="129"/>
      <c r="EW406" s="129"/>
    </row>
    <row r="407" spans="1:153" ht="9.75" customHeight="1">
      <c r="A407" s="113"/>
      <c r="B407" s="24"/>
      <c r="C407" s="14" t="s">
        <v>6435</v>
      </c>
      <c r="D407" s="25"/>
      <c r="E407" s="25"/>
      <c r="F407" s="14" t="s">
        <v>143</v>
      </c>
      <c r="G407" s="14"/>
      <c r="H407" s="14"/>
      <c r="I407" s="14" t="s">
        <v>144</v>
      </c>
      <c r="J407" s="14"/>
      <c r="K407" s="14" t="s">
        <v>145</v>
      </c>
      <c r="L407" s="14"/>
      <c r="M407" s="14" t="s">
        <v>197</v>
      </c>
      <c r="N407" s="14"/>
      <c r="O407" s="25"/>
      <c r="P407" s="14" t="s">
        <v>146</v>
      </c>
      <c r="Q407" s="14"/>
      <c r="R407" s="14"/>
      <c r="S407" s="14"/>
      <c r="T407" s="14"/>
      <c r="U407" s="14"/>
      <c r="V407" s="14"/>
      <c r="W407" s="14"/>
      <c r="X407" s="14"/>
      <c r="Y407" s="14"/>
      <c r="Z407" s="14"/>
      <c r="AA407" s="14"/>
      <c r="AB407" s="14"/>
      <c r="AC407" s="14"/>
      <c r="AD407" s="25"/>
      <c r="AE407" s="25"/>
      <c r="AF407" s="26"/>
      <c r="AG407" s="296"/>
      <c r="AH407" s="297"/>
      <c r="AI407" s="297"/>
      <c r="AJ407" s="297"/>
      <c r="AK407" s="297"/>
      <c r="AL407" s="297"/>
      <c r="AM407" s="297"/>
      <c r="AN407" s="297"/>
      <c r="AO407" s="117"/>
      <c r="AP407" s="114"/>
      <c r="AQ407" s="296"/>
      <c r="AR407" s="297"/>
      <c r="AS407" s="297"/>
      <c r="AT407" s="297"/>
      <c r="AU407" s="297"/>
      <c r="AV407" s="297"/>
      <c r="AW407" s="297"/>
      <c r="AX407" s="297"/>
      <c r="AY407" s="117"/>
      <c r="AZ407" s="114"/>
      <c r="BA407" s="297"/>
      <c r="BB407" s="297"/>
      <c r="BC407" s="297"/>
      <c r="BD407" s="297"/>
      <c r="BE407" s="297"/>
      <c r="BF407" s="297"/>
      <c r="BG407" s="297"/>
      <c r="BH407" s="297"/>
      <c r="BI407" s="117"/>
      <c r="BJ407" s="114"/>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c r="DH407" s="129"/>
      <c r="DI407" s="129"/>
      <c r="DJ407" s="129"/>
      <c r="DK407" s="129"/>
      <c r="DL407" s="129"/>
      <c r="DM407" s="129"/>
      <c r="DN407" s="129"/>
      <c r="DO407" s="129"/>
      <c r="DP407" s="129"/>
      <c r="DQ407" s="129"/>
      <c r="DR407" s="129"/>
      <c r="DS407" s="129"/>
      <c r="DT407" s="129"/>
      <c r="DU407" s="129"/>
      <c r="DV407" s="129"/>
      <c r="DW407" s="129"/>
      <c r="DX407" s="129"/>
      <c r="DY407" s="129"/>
      <c r="DZ407" s="129"/>
      <c r="EA407" s="129"/>
      <c r="EB407" s="129"/>
      <c r="EC407" s="129"/>
      <c r="ED407" s="129"/>
      <c r="EE407" s="129"/>
      <c r="EF407" s="129"/>
      <c r="EG407" s="129"/>
      <c r="EH407" s="129"/>
      <c r="EI407" s="129"/>
      <c r="EJ407" s="129"/>
      <c r="EK407" s="129"/>
      <c r="EL407" s="129"/>
      <c r="EM407" s="129"/>
      <c r="EN407" s="129"/>
      <c r="EO407" s="129"/>
      <c r="EP407" s="129"/>
      <c r="EQ407" s="129"/>
      <c r="ER407" s="129"/>
      <c r="ES407" s="129"/>
      <c r="ET407" s="129"/>
      <c r="EU407" s="129"/>
      <c r="EV407" s="129"/>
      <c r="EW407" s="129"/>
    </row>
    <row r="408" spans="1:153" ht="21.75" customHeight="1">
      <c r="A408" s="113"/>
      <c r="B408" s="294"/>
      <c r="C408" s="76"/>
      <c r="D408" s="74"/>
      <c r="E408" s="77"/>
      <c r="F408" s="78"/>
      <c r="G408" s="79"/>
      <c r="H408" s="75" t="s">
        <v>6436</v>
      </c>
      <c r="I408" s="76"/>
      <c r="J408" s="74"/>
      <c r="K408" s="241"/>
      <c r="L408" s="74"/>
      <c r="M408" s="76"/>
      <c r="N408" s="73"/>
      <c r="O408" s="504"/>
      <c r="P408" s="505"/>
      <c r="Q408" s="505"/>
      <c r="R408" s="505"/>
      <c r="S408" s="505"/>
      <c r="T408" s="505"/>
      <c r="U408" s="505"/>
      <c r="V408" s="505"/>
      <c r="W408" s="505"/>
      <c r="X408" s="505"/>
      <c r="Y408" s="505"/>
      <c r="Z408" s="505"/>
      <c r="AA408" s="505"/>
      <c r="AB408" s="505"/>
      <c r="AC408" s="505"/>
      <c r="AD408" s="505"/>
      <c r="AE408" s="506"/>
      <c r="AF408" s="15"/>
      <c r="AG408" s="118"/>
      <c r="AH408" s="312"/>
      <c r="AI408" s="313"/>
      <c r="AJ408" s="313"/>
      <c r="AK408" s="313"/>
      <c r="AL408" s="313"/>
      <c r="AM408" s="313"/>
      <c r="AN408" s="314"/>
      <c r="AO408" s="120"/>
      <c r="AP408" s="115" t="s">
        <v>0</v>
      </c>
      <c r="AQ408" s="119"/>
      <c r="AR408" s="312"/>
      <c r="AS408" s="313"/>
      <c r="AT408" s="313"/>
      <c r="AU408" s="313"/>
      <c r="AV408" s="313"/>
      <c r="AW408" s="313"/>
      <c r="AX408" s="314"/>
      <c r="AY408" s="120"/>
      <c r="AZ408" s="115" t="s">
        <v>1</v>
      </c>
      <c r="BA408" s="119"/>
      <c r="BB408" s="312"/>
      <c r="BC408" s="313"/>
      <c r="BD408" s="313"/>
      <c r="BE408" s="313"/>
      <c r="BF408" s="313"/>
      <c r="BG408" s="313"/>
      <c r="BH408" s="314"/>
      <c r="BI408" s="122"/>
      <c r="BJ408" s="115" t="s">
        <v>2</v>
      </c>
      <c r="BK408" s="129"/>
      <c r="BL408" s="130" t="str">
        <f>IF(BM408&lt;&gt;"","●","")</f>
        <v/>
      </c>
      <c r="BM408" s="132" t="str">
        <f>IF(AND(OR(C408="",E408="",F408="",G408="",O408=""),OR(AH408&gt;0,AR408&gt;0,BB408&gt;0)),"「Ｋコード・Ｊコード番号等」、「診療行為名称」に未記入の欄がありますが、「レセプト件数」、「算定日数」、「算定回数」のいずれかが1以上となっています。正しい手術名情報・レセプト件数・算定日数・算定回数をご記入ください。",IF(AND(AND(C408&lt;&gt;"",E408&lt;&gt;"",F408&lt;&gt;"",G408&lt;&gt;""),OR(AH408&gt;0,AR408&gt;0,BB408&gt;0),COUNTIF(K!$A$1:$A$2257,ASC(C408&amp;E408&amp;F408&amp;G408&amp;IF(I408*1=0,"","-"&amp;I408*1)&amp;IF(K408*1=0,"",K408*1)&amp;IF(M408="","",M408)))=0),"「Ｋコード・Ｊコード番号等」が診療報酬点数表あるいは鹿診療報酬点数表に存在しないコードとなっています。正しいＫコード・Ｊコード番号等をご記入ください。なお、加算・輸血料は報告対象外となります。",IF(OR(AND(OR(AH408=0,AH408=""),OR(AR408&gt;0,BB408&gt;0)),AND(OR(AH408&gt;0,BB408&gt;0),OR(AR408=0,AR408="")),AND(OR(AH408&gt;0,AR408&gt;0),OR(BB408=0,BB408=""))),"「レセプト件数」、「算定日数」、「算定回数」のいずれかが「0」か「空白」となっていますが、それ以外が1以上となっています。正しい手術名情報・レセプト件数・算定日数・算定回数をご記入ください。",IF(OR(AH408&gt;AR408,AH408&gt;BB408),"「算定日数」あるいは「算定回数」が「レセプト件数」よりも小さくなっています。算定レセプトにおける算定日数・算定回数をご記入ください。",IF(AR408&gt;BB408,"「算定回数」が「算定日数」よりも小さくなっています。算定日数における算定回数をご記入ください。","")))))</f>
        <v/>
      </c>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72"/>
      <c r="CW408" s="72"/>
      <c r="CX408" s="72"/>
      <c r="CY408" s="129"/>
      <c r="CZ408" s="129"/>
      <c r="DA408" s="129"/>
      <c r="DB408" s="129"/>
      <c r="DC408" s="129"/>
      <c r="DD408" s="129"/>
      <c r="DE408" s="129"/>
      <c r="DF408" s="129"/>
      <c r="DG408" s="129"/>
      <c r="DH408" s="129"/>
      <c r="DI408" s="129"/>
      <c r="DJ408" s="129"/>
      <c r="DK408" s="129"/>
      <c r="DL408" s="129"/>
      <c r="DM408" s="129"/>
      <c r="DN408" s="129"/>
      <c r="DO408" s="129"/>
      <c r="DP408" s="129"/>
      <c r="DQ408" s="129"/>
      <c r="DR408" s="129"/>
      <c r="DS408" s="129"/>
      <c r="DT408" s="129"/>
      <c r="DU408" s="129"/>
      <c r="DV408" s="129"/>
      <c r="DW408" s="129"/>
      <c r="DX408" s="129"/>
      <c r="DY408" s="129"/>
      <c r="DZ408" s="129"/>
      <c r="EA408" s="129"/>
      <c r="EB408" s="129"/>
      <c r="EC408" s="129"/>
      <c r="ED408" s="129"/>
      <c r="EE408" s="129"/>
      <c r="EF408" s="129"/>
      <c r="EG408" s="129"/>
      <c r="EH408" s="129"/>
      <c r="EI408" s="129"/>
      <c r="EJ408" s="129"/>
      <c r="EK408" s="129"/>
      <c r="EL408" s="129"/>
      <c r="EM408" s="129"/>
      <c r="EN408" s="129"/>
      <c r="EO408" s="129"/>
      <c r="EP408" s="129"/>
      <c r="EQ408" s="129"/>
      <c r="ER408" s="129"/>
      <c r="ES408" s="129"/>
      <c r="ET408" s="129"/>
      <c r="EU408" s="129"/>
      <c r="EV408" s="129"/>
      <c r="EW408" s="129"/>
    </row>
    <row r="409" spans="1:153" ht="3" customHeight="1" thickBot="1">
      <c r="A409" s="113"/>
      <c r="B409" s="16"/>
      <c r="C409" s="17"/>
      <c r="D409" s="17"/>
      <c r="E409" s="17"/>
      <c r="F409" s="18"/>
      <c r="G409" s="17"/>
      <c r="H409" s="298"/>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9"/>
      <c r="AG409" s="299"/>
      <c r="AH409" s="298"/>
      <c r="AI409" s="298"/>
      <c r="AJ409" s="298"/>
      <c r="AK409" s="298"/>
      <c r="AL409" s="298"/>
      <c r="AM409" s="298"/>
      <c r="AN409" s="298"/>
      <c r="AO409" s="121"/>
      <c r="AP409" s="116"/>
      <c r="AQ409" s="299"/>
      <c r="AR409" s="298"/>
      <c r="AS409" s="298"/>
      <c r="AT409" s="298"/>
      <c r="AU409" s="298"/>
      <c r="AV409" s="298"/>
      <c r="AW409" s="298"/>
      <c r="AX409" s="298"/>
      <c r="AY409" s="121"/>
      <c r="AZ409" s="116"/>
      <c r="BA409" s="298"/>
      <c r="BB409" s="298"/>
      <c r="BC409" s="298"/>
      <c r="BD409" s="298"/>
      <c r="BE409" s="298"/>
      <c r="BF409" s="298"/>
      <c r="BG409" s="298"/>
      <c r="BH409" s="298"/>
      <c r="BI409" s="121"/>
      <c r="BJ409" s="116"/>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c r="DH409" s="129"/>
      <c r="DI409" s="129"/>
      <c r="DJ409" s="129"/>
      <c r="DK409" s="129"/>
      <c r="DL409" s="129"/>
      <c r="DM409" s="129"/>
      <c r="DN409" s="129"/>
      <c r="DO409" s="129"/>
      <c r="DP409" s="129"/>
      <c r="DQ409" s="129"/>
      <c r="DR409" s="129"/>
      <c r="DS409" s="129"/>
      <c r="DT409" s="129"/>
      <c r="DU409" s="129"/>
      <c r="DV409" s="129"/>
      <c r="DW409" s="129"/>
      <c r="DX409" s="129"/>
      <c r="DY409" s="129"/>
      <c r="DZ409" s="129"/>
      <c r="EA409" s="129"/>
      <c r="EB409" s="129"/>
      <c r="EC409" s="129"/>
      <c r="ED409" s="129"/>
      <c r="EE409" s="129"/>
      <c r="EF409" s="129"/>
      <c r="EG409" s="129"/>
      <c r="EH409" s="129"/>
      <c r="EI409" s="129"/>
      <c r="EJ409" s="129"/>
      <c r="EK409" s="129"/>
      <c r="EL409" s="129"/>
      <c r="EM409" s="129"/>
      <c r="EN409" s="129"/>
      <c r="EO409" s="129"/>
      <c r="EP409" s="129"/>
      <c r="EQ409" s="129"/>
      <c r="ER409" s="129"/>
      <c r="ES409" s="129"/>
      <c r="ET409" s="129"/>
      <c r="EU409" s="129"/>
      <c r="EV409" s="129"/>
      <c r="EW409" s="129"/>
    </row>
    <row r="410" spans="1:153" ht="9.75" customHeight="1">
      <c r="A410" s="113"/>
      <c r="B410" s="24"/>
      <c r="C410" s="14" t="s">
        <v>6435</v>
      </c>
      <c r="D410" s="25"/>
      <c r="E410" s="25"/>
      <c r="F410" s="14" t="s">
        <v>143</v>
      </c>
      <c r="G410" s="14"/>
      <c r="H410" s="14"/>
      <c r="I410" s="14" t="s">
        <v>144</v>
      </c>
      <c r="J410" s="14"/>
      <c r="K410" s="14" t="s">
        <v>145</v>
      </c>
      <c r="L410" s="14"/>
      <c r="M410" s="14" t="s">
        <v>197</v>
      </c>
      <c r="N410" s="14"/>
      <c r="O410" s="25"/>
      <c r="P410" s="14" t="s">
        <v>146</v>
      </c>
      <c r="Q410" s="14"/>
      <c r="R410" s="14"/>
      <c r="S410" s="14"/>
      <c r="T410" s="14"/>
      <c r="U410" s="14"/>
      <c r="V410" s="14"/>
      <c r="W410" s="14"/>
      <c r="X410" s="14"/>
      <c r="Y410" s="14"/>
      <c r="Z410" s="14"/>
      <c r="AA410" s="14"/>
      <c r="AB410" s="14"/>
      <c r="AC410" s="14"/>
      <c r="AD410" s="25"/>
      <c r="AE410" s="25"/>
      <c r="AF410" s="26"/>
      <c r="AG410" s="296"/>
      <c r="AH410" s="297"/>
      <c r="AI410" s="297"/>
      <c r="AJ410" s="297"/>
      <c r="AK410" s="297"/>
      <c r="AL410" s="297"/>
      <c r="AM410" s="297"/>
      <c r="AN410" s="297"/>
      <c r="AO410" s="117"/>
      <c r="AP410" s="114"/>
      <c r="AQ410" s="296"/>
      <c r="AR410" s="297"/>
      <c r="AS410" s="297"/>
      <c r="AT410" s="297"/>
      <c r="AU410" s="297"/>
      <c r="AV410" s="297"/>
      <c r="AW410" s="297"/>
      <c r="AX410" s="297"/>
      <c r="AY410" s="117"/>
      <c r="AZ410" s="114"/>
      <c r="BA410" s="297"/>
      <c r="BB410" s="297"/>
      <c r="BC410" s="297"/>
      <c r="BD410" s="297"/>
      <c r="BE410" s="297"/>
      <c r="BF410" s="297"/>
      <c r="BG410" s="297"/>
      <c r="BH410" s="297"/>
      <c r="BI410" s="117"/>
      <c r="BJ410" s="114"/>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c r="DH410" s="129"/>
      <c r="DI410" s="129"/>
      <c r="DJ410" s="129"/>
      <c r="DK410" s="129"/>
      <c r="DL410" s="129"/>
      <c r="DM410" s="129"/>
      <c r="DN410" s="129"/>
      <c r="DO410" s="129"/>
      <c r="DP410" s="129"/>
      <c r="DQ410" s="129"/>
      <c r="DR410" s="129"/>
      <c r="DS410" s="129"/>
      <c r="DT410" s="129"/>
      <c r="DU410" s="129"/>
      <c r="DV410" s="129"/>
      <c r="DW410" s="129"/>
      <c r="DX410" s="129"/>
      <c r="DY410" s="129"/>
      <c r="DZ410" s="129"/>
      <c r="EA410" s="129"/>
      <c r="EB410" s="129"/>
      <c r="EC410" s="129"/>
      <c r="ED410" s="129"/>
      <c r="EE410" s="129"/>
      <c r="EF410" s="129"/>
      <c r="EG410" s="129"/>
      <c r="EH410" s="129"/>
      <c r="EI410" s="129"/>
      <c r="EJ410" s="129"/>
      <c r="EK410" s="129"/>
      <c r="EL410" s="129"/>
      <c r="EM410" s="129"/>
      <c r="EN410" s="129"/>
      <c r="EO410" s="129"/>
      <c r="EP410" s="129"/>
      <c r="EQ410" s="129"/>
      <c r="ER410" s="129"/>
      <c r="ES410" s="129"/>
      <c r="ET410" s="129"/>
      <c r="EU410" s="129"/>
      <c r="EV410" s="129"/>
      <c r="EW410" s="129"/>
    </row>
    <row r="411" spans="1:153" ht="21.75" customHeight="1">
      <c r="A411" s="113"/>
      <c r="B411" s="294"/>
      <c r="C411" s="76"/>
      <c r="D411" s="74"/>
      <c r="E411" s="77"/>
      <c r="F411" s="78"/>
      <c r="G411" s="79"/>
      <c r="H411" s="75" t="s">
        <v>6436</v>
      </c>
      <c r="I411" s="76"/>
      <c r="J411" s="74"/>
      <c r="K411" s="241"/>
      <c r="L411" s="74"/>
      <c r="M411" s="76"/>
      <c r="N411" s="73"/>
      <c r="O411" s="504"/>
      <c r="P411" s="505"/>
      <c r="Q411" s="505"/>
      <c r="R411" s="505"/>
      <c r="S411" s="505"/>
      <c r="T411" s="505"/>
      <c r="U411" s="505"/>
      <c r="V411" s="505"/>
      <c r="W411" s="505"/>
      <c r="X411" s="505"/>
      <c r="Y411" s="505"/>
      <c r="Z411" s="505"/>
      <c r="AA411" s="505"/>
      <c r="AB411" s="505"/>
      <c r="AC411" s="505"/>
      <c r="AD411" s="505"/>
      <c r="AE411" s="506"/>
      <c r="AF411" s="15"/>
      <c r="AG411" s="118"/>
      <c r="AH411" s="312"/>
      <c r="AI411" s="313"/>
      <c r="AJ411" s="313"/>
      <c r="AK411" s="313"/>
      <c r="AL411" s="313"/>
      <c r="AM411" s="313"/>
      <c r="AN411" s="314"/>
      <c r="AO411" s="120"/>
      <c r="AP411" s="115" t="s">
        <v>0</v>
      </c>
      <c r="AQ411" s="119"/>
      <c r="AR411" s="312"/>
      <c r="AS411" s="313"/>
      <c r="AT411" s="313"/>
      <c r="AU411" s="313"/>
      <c r="AV411" s="313"/>
      <c r="AW411" s="313"/>
      <c r="AX411" s="314"/>
      <c r="AY411" s="120"/>
      <c r="AZ411" s="115" t="s">
        <v>1</v>
      </c>
      <c r="BA411" s="119"/>
      <c r="BB411" s="312"/>
      <c r="BC411" s="313"/>
      <c r="BD411" s="313"/>
      <c r="BE411" s="313"/>
      <c r="BF411" s="313"/>
      <c r="BG411" s="313"/>
      <c r="BH411" s="314"/>
      <c r="BI411" s="122"/>
      <c r="BJ411" s="115" t="s">
        <v>2</v>
      </c>
      <c r="BK411" s="129"/>
      <c r="BL411" s="130" t="str">
        <f>IF(BM411&lt;&gt;"","●","")</f>
        <v/>
      </c>
      <c r="BM411" s="132" t="str">
        <f>IF(AND(OR(C411="",E411="",F411="",G411="",O411=""),OR(AH411&gt;0,AR411&gt;0,BB411&gt;0)),"「Ｋコード・Ｊコード番号等」、「診療行為名称」に未記入の欄がありますが、「レセプト件数」、「算定日数」、「算定回数」のいずれかが1以上となっています。正しい手術名情報・レセプト件数・算定日数・算定回数をご記入ください。",IF(AND(AND(C411&lt;&gt;"",E411&lt;&gt;"",F411&lt;&gt;"",G411&lt;&gt;""),OR(AH411&gt;0,AR411&gt;0,BB411&gt;0),COUNTIF(K!$A$1:$A$2257,ASC(C411&amp;E411&amp;F411&amp;G411&amp;IF(I411*1=0,"","-"&amp;I411*1)&amp;IF(K411*1=0,"",K411*1)&amp;IF(M411="","",M411)))=0),"「Ｋコード・Ｊコード番号等」が診療報酬点数表あるいは鹿診療報酬点数表に存在しないコードとなっています。正しいＫコード・Ｊコード番号等をご記入ください。なお、加算・輸血料は報告対象外となります。",IF(OR(AND(OR(AH411=0,AH411=""),OR(AR411&gt;0,BB411&gt;0)),AND(OR(AH411&gt;0,BB411&gt;0),OR(AR411=0,AR411="")),AND(OR(AH411&gt;0,AR411&gt;0),OR(BB411=0,BB411=""))),"「レセプト件数」、「算定日数」、「算定回数」のいずれかが「0」か「空白」となっていますが、それ以外が1以上となっています。正しい手術名情報・レセプト件数・算定日数・算定回数をご記入ください。",IF(OR(AH411&gt;AR411,AH411&gt;BB411),"「算定日数」あるいは「算定回数」が「レセプト件数」よりも小さくなっています。算定レセプトにおける算定日数・算定回数をご記入ください。",IF(AR411&gt;BB411,"「算定回数」が「算定日数」よりも小さくなっています。算定日数における算定回数をご記入ください。","")))))</f>
        <v/>
      </c>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72"/>
      <c r="CW411" s="72"/>
      <c r="CX411" s="72"/>
      <c r="CY411" s="129"/>
      <c r="CZ411" s="129"/>
      <c r="DA411" s="129"/>
      <c r="DB411" s="129"/>
      <c r="DC411" s="129"/>
      <c r="DD411" s="129"/>
      <c r="DE411" s="129"/>
      <c r="DF411" s="129"/>
      <c r="DG411" s="129"/>
      <c r="DH411" s="129"/>
      <c r="DI411" s="129"/>
      <c r="DJ411" s="129"/>
      <c r="DK411" s="129"/>
      <c r="DL411" s="129"/>
      <c r="DM411" s="129"/>
      <c r="DN411" s="129"/>
      <c r="DO411" s="129"/>
      <c r="DP411" s="129"/>
      <c r="DQ411" s="129"/>
      <c r="DR411" s="129"/>
      <c r="DS411" s="129"/>
      <c r="DT411" s="129"/>
      <c r="DU411" s="129"/>
      <c r="DV411" s="129"/>
      <c r="DW411" s="129"/>
      <c r="DX411" s="129"/>
      <c r="DY411" s="129"/>
      <c r="DZ411" s="129"/>
      <c r="EA411" s="129"/>
      <c r="EB411" s="129"/>
      <c r="EC411" s="129"/>
      <c r="ED411" s="129"/>
      <c r="EE411" s="129"/>
      <c r="EF411" s="129"/>
      <c r="EG411" s="129"/>
      <c r="EH411" s="129"/>
      <c r="EI411" s="129"/>
      <c r="EJ411" s="129"/>
      <c r="EK411" s="129"/>
      <c r="EL411" s="129"/>
      <c r="EM411" s="129"/>
      <c r="EN411" s="129"/>
      <c r="EO411" s="129"/>
      <c r="EP411" s="129"/>
      <c r="EQ411" s="129"/>
      <c r="ER411" s="129"/>
      <c r="ES411" s="129"/>
      <c r="ET411" s="129"/>
      <c r="EU411" s="129"/>
      <c r="EV411" s="129"/>
      <c r="EW411" s="129"/>
    </row>
    <row r="412" spans="1:153" ht="3" customHeight="1" thickBot="1">
      <c r="A412" s="113"/>
      <c r="B412" s="16"/>
      <c r="C412" s="17"/>
      <c r="D412" s="17"/>
      <c r="E412" s="17"/>
      <c r="F412" s="18"/>
      <c r="G412" s="17"/>
      <c r="H412" s="298"/>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9"/>
      <c r="AG412" s="299"/>
      <c r="AH412" s="298"/>
      <c r="AI412" s="298"/>
      <c r="AJ412" s="298"/>
      <c r="AK412" s="298"/>
      <c r="AL412" s="298"/>
      <c r="AM412" s="298"/>
      <c r="AN412" s="298"/>
      <c r="AO412" s="121"/>
      <c r="AP412" s="116"/>
      <c r="AQ412" s="299"/>
      <c r="AR412" s="298"/>
      <c r="AS412" s="298"/>
      <c r="AT412" s="298"/>
      <c r="AU412" s="298"/>
      <c r="AV412" s="298"/>
      <c r="AW412" s="298"/>
      <c r="AX412" s="298"/>
      <c r="AY412" s="121"/>
      <c r="AZ412" s="116"/>
      <c r="BA412" s="298"/>
      <c r="BB412" s="298"/>
      <c r="BC412" s="298"/>
      <c r="BD412" s="298"/>
      <c r="BE412" s="298"/>
      <c r="BF412" s="298"/>
      <c r="BG412" s="298"/>
      <c r="BH412" s="298"/>
      <c r="BI412" s="121"/>
      <c r="BJ412" s="116"/>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c r="DH412" s="129"/>
      <c r="DI412" s="129"/>
      <c r="DJ412" s="129"/>
      <c r="DK412" s="129"/>
      <c r="DL412" s="129"/>
      <c r="DM412" s="129"/>
      <c r="DN412" s="129"/>
      <c r="DO412" s="129"/>
      <c r="DP412" s="129"/>
      <c r="DQ412" s="129"/>
      <c r="DR412" s="129"/>
      <c r="DS412" s="129"/>
      <c r="DT412" s="129"/>
      <c r="DU412" s="129"/>
      <c r="DV412" s="129"/>
      <c r="DW412" s="129"/>
      <c r="DX412" s="129"/>
      <c r="DY412" s="129"/>
      <c r="DZ412" s="129"/>
      <c r="EA412" s="129"/>
      <c r="EB412" s="129"/>
      <c r="EC412" s="129"/>
      <c r="ED412" s="129"/>
      <c r="EE412" s="129"/>
      <c r="EF412" s="129"/>
      <c r="EG412" s="129"/>
      <c r="EH412" s="129"/>
      <c r="EI412" s="129"/>
      <c r="EJ412" s="129"/>
      <c r="EK412" s="129"/>
      <c r="EL412" s="129"/>
      <c r="EM412" s="129"/>
      <c r="EN412" s="129"/>
      <c r="EO412" s="129"/>
      <c r="EP412" s="129"/>
      <c r="EQ412" s="129"/>
      <c r="ER412" s="129"/>
      <c r="ES412" s="129"/>
      <c r="ET412" s="129"/>
      <c r="EU412" s="129"/>
      <c r="EV412" s="129"/>
      <c r="EW412" s="129"/>
    </row>
    <row r="413" spans="1:153" ht="9.75" customHeight="1">
      <c r="A413" s="113"/>
      <c r="B413" s="24"/>
      <c r="C413" s="14" t="s">
        <v>6435</v>
      </c>
      <c r="D413" s="25"/>
      <c r="E413" s="25"/>
      <c r="F413" s="14" t="s">
        <v>143</v>
      </c>
      <c r="G413" s="14"/>
      <c r="H413" s="14"/>
      <c r="I413" s="14" t="s">
        <v>144</v>
      </c>
      <c r="J413" s="14"/>
      <c r="K413" s="14" t="s">
        <v>145</v>
      </c>
      <c r="L413" s="14"/>
      <c r="M413" s="14" t="s">
        <v>197</v>
      </c>
      <c r="N413" s="14"/>
      <c r="O413" s="25"/>
      <c r="P413" s="14" t="s">
        <v>146</v>
      </c>
      <c r="Q413" s="14"/>
      <c r="R413" s="14"/>
      <c r="S413" s="14"/>
      <c r="T413" s="14"/>
      <c r="U413" s="14"/>
      <c r="V413" s="14"/>
      <c r="W413" s="14"/>
      <c r="X413" s="14"/>
      <c r="Y413" s="14"/>
      <c r="Z413" s="14"/>
      <c r="AA413" s="14"/>
      <c r="AB413" s="14"/>
      <c r="AC413" s="14"/>
      <c r="AD413" s="25"/>
      <c r="AE413" s="25"/>
      <c r="AF413" s="26"/>
      <c r="AG413" s="296"/>
      <c r="AH413" s="297"/>
      <c r="AI413" s="297"/>
      <c r="AJ413" s="297"/>
      <c r="AK413" s="297"/>
      <c r="AL413" s="297"/>
      <c r="AM413" s="297"/>
      <c r="AN413" s="297"/>
      <c r="AO413" s="117"/>
      <c r="AP413" s="114"/>
      <c r="AQ413" s="296"/>
      <c r="AR413" s="297"/>
      <c r="AS413" s="297"/>
      <c r="AT413" s="297"/>
      <c r="AU413" s="297"/>
      <c r="AV413" s="297"/>
      <c r="AW413" s="297"/>
      <c r="AX413" s="297"/>
      <c r="AY413" s="117"/>
      <c r="AZ413" s="114"/>
      <c r="BA413" s="297"/>
      <c r="BB413" s="297"/>
      <c r="BC413" s="297"/>
      <c r="BD413" s="297"/>
      <c r="BE413" s="297"/>
      <c r="BF413" s="297"/>
      <c r="BG413" s="297"/>
      <c r="BH413" s="297"/>
      <c r="BI413" s="117"/>
      <c r="BJ413" s="114"/>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c r="DH413" s="129"/>
      <c r="DI413" s="129"/>
      <c r="DJ413" s="129"/>
      <c r="DK413" s="129"/>
      <c r="DL413" s="129"/>
      <c r="DM413" s="129"/>
      <c r="DN413" s="129"/>
      <c r="DO413" s="129"/>
      <c r="DP413" s="129"/>
      <c r="DQ413" s="129"/>
      <c r="DR413" s="129"/>
      <c r="DS413" s="129"/>
      <c r="DT413" s="129"/>
      <c r="DU413" s="129"/>
      <c r="DV413" s="129"/>
      <c r="DW413" s="129"/>
      <c r="DX413" s="129"/>
      <c r="DY413" s="129"/>
      <c r="DZ413" s="129"/>
      <c r="EA413" s="129"/>
      <c r="EB413" s="129"/>
      <c r="EC413" s="129"/>
      <c r="ED413" s="129"/>
      <c r="EE413" s="129"/>
      <c r="EF413" s="129"/>
      <c r="EG413" s="129"/>
      <c r="EH413" s="129"/>
      <c r="EI413" s="129"/>
      <c r="EJ413" s="129"/>
      <c r="EK413" s="129"/>
      <c r="EL413" s="129"/>
      <c r="EM413" s="129"/>
      <c r="EN413" s="129"/>
      <c r="EO413" s="129"/>
      <c r="EP413" s="129"/>
      <c r="EQ413" s="129"/>
      <c r="ER413" s="129"/>
      <c r="ES413" s="129"/>
      <c r="ET413" s="129"/>
      <c r="EU413" s="129"/>
      <c r="EV413" s="129"/>
      <c r="EW413" s="129"/>
    </row>
    <row r="414" spans="1:153" ht="21.75" customHeight="1">
      <c r="A414" s="113"/>
      <c r="B414" s="294"/>
      <c r="C414" s="76"/>
      <c r="D414" s="74"/>
      <c r="E414" s="77"/>
      <c r="F414" s="78"/>
      <c r="G414" s="79"/>
      <c r="H414" s="75" t="s">
        <v>6436</v>
      </c>
      <c r="I414" s="76"/>
      <c r="J414" s="74"/>
      <c r="K414" s="241"/>
      <c r="L414" s="74"/>
      <c r="M414" s="76"/>
      <c r="N414" s="73"/>
      <c r="O414" s="504"/>
      <c r="P414" s="505"/>
      <c r="Q414" s="505"/>
      <c r="R414" s="505"/>
      <c r="S414" s="505"/>
      <c r="T414" s="505"/>
      <c r="U414" s="505"/>
      <c r="V414" s="505"/>
      <c r="W414" s="505"/>
      <c r="X414" s="505"/>
      <c r="Y414" s="505"/>
      <c r="Z414" s="505"/>
      <c r="AA414" s="505"/>
      <c r="AB414" s="505"/>
      <c r="AC414" s="505"/>
      <c r="AD414" s="505"/>
      <c r="AE414" s="506"/>
      <c r="AF414" s="15"/>
      <c r="AG414" s="118"/>
      <c r="AH414" s="312"/>
      <c r="AI414" s="313"/>
      <c r="AJ414" s="313"/>
      <c r="AK414" s="313"/>
      <c r="AL414" s="313"/>
      <c r="AM414" s="313"/>
      <c r="AN414" s="314"/>
      <c r="AO414" s="120"/>
      <c r="AP414" s="115" t="s">
        <v>0</v>
      </c>
      <c r="AQ414" s="119"/>
      <c r="AR414" s="312"/>
      <c r="AS414" s="313"/>
      <c r="AT414" s="313"/>
      <c r="AU414" s="313"/>
      <c r="AV414" s="313"/>
      <c r="AW414" s="313"/>
      <c r="AX414" s="314"/>
      <c r="AY414" s="120"/>
      <c r="AZ414" s="115" t="s">
        <v>1</v>
      </c>
      <c r="BA414" s="119"/>
      <c r="BB414" s="312"/>
      <c r="BC414" s="313"/>
      <c r="BD414" s="313"/>
      <c r="BE414" s="313"/>
      <c r="BF414" s="313"/>
      <c r="BG414" s="313"/>
      <c r="BH414" s="314"/>
      <c r="BI414" s="122"/>
      <c r="BJ414" s="115" t="s">
        <v>2</v>
      </c>
      <c r="BK414" s="129"/>
      <c r="BL414" s="130" t="str">
        <f>IF(BM414&lt;&gt;"","●","")</f>
        <v/>
      </c>
      <c r="BM414" s="132" t="str">
        <f>IF(AND(OR(C414="",E414="",F414="",G414="",O414=""),OR(AH414&gt;0,AR414&gt;0,BB414&gt;0)),"「Ｋコード・Ｊコード番号等」、「診療行為名称」に未記入の欄がありますが、「レセプト件数」、「算定日数」、「算定回数」のいずれかが1以上となっています。正しい手術名情報・レセプト件数・算定日数・算定回数をご記入ください。",IF(AND(AND(C414&lt;&gt;"",E414&lt;&gt;"",F414&lt;&gt;"",G414&lt;&gt;""),OR(AH414&gt;0,AR414&gt;0,BB414&gt;0),COUNTIF(K!$A$1:$A$2257,ASC(C414&amp;E414&amp;F414&amp;G414&amp;IF(I414*1=0,"","-"&amp;I414*1)&amp;IF(K414*1=0,"",K414*1)&amp;IF(M414="","",M414)))=0),"「Ｋコード・Ｊコード番号等」が診療報酬点数表あるいは鹿診療報酬点数表に存在しないコードとなっています。正しいＫコード・Ｊコード番号等をご記入ください。なお、加算・輸血料は報告対象外となります。",IF(OR(AND(OR(AH414=0,AH414=""),OR(AR414&gt;0,BB414&gt;0)),AND(OR(AH414&gt;0,BB414&gt;0),OR(AR414=0,AR414="")),AND(OR(AH414&gt;0,AR414&gt;0),OR(BB414=0,BB414=""))),"「レセプト件数」、「算定日数」、「算定回数」のいずれかが「0」か「空白」となっていますが、それ以外が1以上となっています。正しい手術名情報・レセプト件数・算定日数・算定回数をご記入ください。",IF(OR(AH414&gt;AR414,AH414&gt;BB414),"「算定日数」あるいは「算定回数」が「レセプト件数」よりも小さくなっています。算定レセプトにおける算定日数・算定回数をご記入ください。",IF(AR414&gt;BB414,"「算定回数」が「算定日数」よりも小さくなっています。算定日数における算定回数をご記入ください。","")))))</f>
        <v/>
      </c>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72"/>
      <c r="CW414" s="72"/>
      <c r="CX414" s="72"/>
      <c r="CY414" s="129"/>
      <c r="CZ414" s="129"/>
      <c r="DA414" s="129"/>
      <c r="DB414" s="129"/>
      <c r="DC414" s="129"/>
      <c r="DD414" s="129"/>
      <c r="DE414" s="129"/>
      <c r="DF414" s="129"/>
      <c r="DG414" s="129"/>
      <c r="DH414" s="129"/>
      <c r="DI414" s="129"/>
      <c r="DJ414" s="129"/>
      <c r="DK414" s="129"/>
      <c r="DL414" s="129"/>
      <c r="DM414" s="129"/>
      <c r="DN414" s="129"/>
      <c r="DO414" s="129"/>
      <c r="DP414" s="129"/>
      <c r="DQ414" s="129"/>
      <c r="DR414" s="129"/>
      <c r="DS414" s="129"/>
      <c r="DT414" s="129"/>
      <c r="DU414" s="129"/>
      <c r="DV414" s="129"/>
      <c r="DW414" s="129"/>
      <c r="DX414" s="129"/>
      <c r="DY414" s="129"/>
      <c r="DZ414" s="129"/>
      <c r="EA414" s="129"/>
      <c r="EB414" s="129"/>
      <c r="EC414" s="129"/>
      <c r="ED414" s="129"/>
      <c r="EE414" s="129"/>
      <c r="EF414" s="129"/>
      <c r="EG414" s="129"/>
      <c r="EH414" s="129"/>
      <c r="EI414" s="129"/>
      <c r="EJ414" s="129"/>
      <c r="EK414" s="129"/>
      <c r="EL414" s="129"/>
      <c r="EM414" s="129"/>
      <c r="EN414" s="129"/>
      <c r="EO414" s="129"/>
      <c r="EP414" s="129"/>
      <c r="EQ414" s="129"/>
      <c r="ER414" s="129"/>
      <c r="ES414" s="129"/>
      <c r="ET414" s="129"/>
      <c r="EU414" s="129"/>
      <c r="EV414" s="129"/>
      <c r="EW414" s="129"/>
    </row>
    <row r="415" spans="1:153" ht="3" customHeight="1" thickBot="1">
      <c r="A415" s="113"/>
      <c r="B415" s="16"/>
      <c r="C415" s="17"/>
      <c r="D415" s="17"/>
      <c r="E415" s="17"/>
      <c r="F415" s="18"/>
      <c r="G415" s="17"/>
      <c r="H415" s="298"/>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9"/>
      <c r="AG415" s="299"/>
      <c r="AH415" s="298"/>
      <c r="AI415" s="298"/>
      <c r="AJ415" s="298"/>
      <c r="AK415" s="298"/>
      <c r="AL415" s="298"/>
      <c r="AM415" s="298"/>
      <c r="AN415" s="298"/>
      <c r="AO415" s="121"/>
      <c r="AP415" s="116"/>
      <c r="AQ415" s="299"/>
      <c r="AR415" s="298"/>
      <c r="AS415" s="298"/>
      <c r="AT415" s="298"/>
      <c r="AU415" s="298"/>
      <c r="AV415" s="298"/>
      <c r="AW415" s="298"/>
      <c r="AX415" s="298"/>
      <c r="AY415" s="121"/>
      <c r="AZ415" s="116"/>
      <c r="BA415" s="298"/>
      <c r="BB415" s="298"/>
      <c r="BC415" s="298"/>
      <c r="BD415" s="298"/>
      <c r="BE415" s="298"/>
      <c r="BF415" s="298"/>
      <c r="BG415" s="298"/>
      <c r="BH415" s="298"/>
      <c r="BI415" s="121"/>
      <c r="BJ415" s="116"/>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c r="CQ415" s="129"/>
      <c r="CR415" s="129"/>
      <c r="CS415" s="129"/>
      <c r="CT415" s="129"/>
      <c r="CU415" s="129"/>
      <c r="CV415" s="129"/>
      <c r="CW415" s="129"/>
      <c r="CX415" s="129"/>
      <c r="CY415" s="129"/>
      <c r="CZ415" s="129"/>
      <c r="DA415" s="129"/>
      <c r="DB415" s="129"/>
      <c r="DC415" s="129"/>
      <c r="DD415" s="129"/>
      <c r="DE415" s="129"/>
      <c r="DF415" s="129"/>
      <c r="DG415" s="129"/>
      <c r="DH415" s="129"/>
      <c r="DI415" s="129"/>
      <c r="DJ415" s="129"/>
      <c r="DK415" s="129"/>
      <c r="DL415" s="129"/>
      <c r="DM415" s="129"/>
      <c r="DN415" s="129"/>
      <c r="DO415" s="129"/>
      <c r="DP415" s="129"/>
      <c r="DQ415" s="129"/>
      <c r="DR415" s="129"/>
      <c r="DS415" s="129"/>
      <c r="DT415" s="129"/>
      <c r="DU415" s="129"/>
      <c r="DV415" s="129"/>
      <c r="DW415" s="129"/>
      <c r="DX415" s="129"/>
      <c r="DY415" s="129"/>
      <c r="DZ415" s="129"/>
      <c r="EA415" s="129"/>
      <c r="EB415" s="129"/>
      <c r="EC415" s="129"/>
      <c r="ED415" s="129"/>
      <c r="EE415" s="129"/>
      <c r="EF415" s="129"/>
      <c r="EG415" s="129"/>
      <c r="EH415" s="129"/>
      <c r="EI415" s="129"/>
      <c r="EJ415" s="129"/>
      <c r="EK415" s="129"/>
      <c r="EL415" s="129"/>
      <c r="EM415" s="129"/>
      <c r="EN415" s="129"/>
      <c r="EO415" s="129"/>
      <c r="EP415" s="129"/>
      <c r="EQ415" s="129"/>
      <c r="ER415" s="129"/>
      <c r="ES415" s="129"/>
      <c r="ET415" s="129"/>
      <c r="EU415" s="129"/>
      <c r="EV415" s="129"/>
      <c r="EW415" s="129"/>
    </row>
    <row r="416" spans="1:153" ht="9.75" customHeight="1">
      <c r="A416" s="113"/>
      <c r="B416" s="24"/>
      <c r="C416" s="14" t="s">
        <v>6435</v>
      </c>
      <c r="D416" s="25"/>
      <c r="E416" s="25"/>
      <c r="F416" s="14" t="s">
        <v>143</v>
      </c>
      <c r="G416" s="14"/>
      <c r="H416" s="14"/>
      <c r="I416" s="14" t="s">
        <v>144</v>
      </c>
      <c r="J416" s="14"/>
      <c r="K416" s="14" t="s">
        <v>145</v>
      </c>
      <c r="L416" s="14"/>
      <c r="M416" s="14" t="s">
        <v>197</v>
      </c>
      <c r="N416" s="14"/>
      <c r="O416" s="25"/>
      <c r="P416" s="14" t="s">
        <v>146</v>
      </c>
      <c r="Q416" s="14"/>
      <c r="R416" s="14"/>
      <c r="S416" s="14"/>
      <c r="T416" s="14"/>
      <c r="U416" s="14"/>
      <c r="V416" s="14"/>
      <c r="W416" s="14"/>
      <c r="X416" s="14"/>
      <c r="Y416" s="14"/>
      <c r="Z416" s="14"/>
      <c r="AA416" s="14"/>
      <c r="AB416" s="14"/>
      <c r="AC416" s="14"/>
      <c r="AD416" s="25"/>
      <c r="AE416" s="25"/>
      <c r="AF416" s="26"/>
      <c r="AG416" s="296"/>
      <c r="AH416" s="297"/>
      <c r="AI416" s="297"/>
      <c r="AJ416" s="297"/>
      <c r="AK416" s="297"/>
      <c r="AL416" s="297"/>
      <c r="AM416" s="297"/>
      <c r="AN416" s="297"/>
      <c r="AO416" s="117"/>
      <c r="AP416" s="114"/>
      <c r="AQ416" s="296"/>
      <c r="AR416" s="297"/>
      <c r="AS416" s="297"/>
      <c r="AT416" s="297"/>
      <c r="AU416" s="297"/>
      <c r="AV416" s="297"/>
      <c r="AW416" s="297"/>
      <c r="AX416" s="297"/>
      <c r="AY416" s="117"/>
      <c r="AZ416" s="114"/>
      <c r="BA416" s="297"/>
      <c r="BB416" s="297"/>
      <c r="BC416" s="297"/>
      <c r="BD416" s="297"/>
      <c r="BE416" s="297"/>
      <c r="BF416" s="297"/>
      <c r="BG416" s="297"/>
      <c r="BH416" s="297"/>
      <c r="BI416" s="117"/>
      <c r="BJ416" s="114"/>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c r="DH416" s="129"/>
      <c r="DI416" s="129"/>
      <c r="DJ416" s="129"/>
      <c r="DK416" s="129"/>
      <c r="DL416" s="129"/>
      <c r="DM416" s="129"/>
      <c r="DN416" s="129"/>
      <c r="DO416" s="129"/>
      <c r="DP416" s="129"/>
      <c r="DQ416" s="129"/>
      <c r="DR416" s="129"/>
      <c r="DS416" s="129"/>
      <c r="DT416" s="129"/>
      <c r="DU416" s="129"/>
      <c r="DV416" s="129"/>
      <c r="DW416" s="129"/>
      <c r="DX416" s="129"/>
      <c r="DY416" s="129"/>
      <c r="DZ416" s="129"/>
      <c r="EA416" s="129"/>
      <c r="EB416" s="129"/>
      <c r="EC416" s="129"/>
      <c r="ED416" s="129"/>
      <c r="EE416" s="129"/>
      <c r="EF416" s="129"/>
      <c r="EG416" s="129"/>
      <c r="EH416" s="129"/>
      <c r="EI416" s="129"/>
      <c r="EJ416" s="129"/>
      <c r="EK416" s="129"/>
      <c r="EL416" s="129"/>
      <c r="EM416" s="129"/>
      <c r="EN416" s="129"/>
      <c r="EO416" s="129"/>
      <c r="EP416" s="129"/>
      <c r="EQ416" s="129"/>
      <c r="ER416" s="129"/>
      <c r="ES416" s="129"/>
      <c r="ET416" s="129"/>
      <c r="EU416" s="129"/>
      <c r="EV416" s="129"/>
      <c r="EW416" s="129"/>
    </row>
    <row r="417" spans="1:153" ht="21.75" customHeight="1">
      <c r="A417" s="113"/>
      <c r="B417" s="294"/>
      <c r="C417" s="76"/>
      <c r="D417" s="74"/>
      <c r="E417" s="77"/>
      <c r="F417" s="78"/>
      <c r="G417" s="79"/>
      <c r="H417" s="75" t="s">
        <v>6436</v>
      </c>
      <c r="I417" s="76"/>
      <c r="J417" s="74"/>
      <c r="K417" s="241"/>
      <c r="L417" s="74"/>
      <c r="M417" s="76"/>
      <c r="N417" s="73"/>
      <c r="O417" s="504"/>
      <c r="P417" s="505"/>
      <c r="Q417" s="505"/>
      <c r="R417" s="505"/>
      <c r="S417" s="505"/>
      <c r="T417" s="505"/>
      <c r="U417" s="505"/>
      <c r="V417" s="505"/>
      <c r="W417" s="505"/>
      <c r="X417" s="505"/>
      <c r="Y417" s="505"/>
      <c r="Z417" s="505"/>
      <c r="AA417" s="505"/>
      <c r="AB417" s="505"/>
      <c r="AC417" s="505"/>
      <c r="AD417" s="505"/>
      <c r="AE417" s="506"/>
      <c r="AF417" s="15"/>
      <c r="AG417" s="118"/>
      <c r="AH417" s="312"/>
      <c r="AI417" s="313"/>
      <c r="AJ417" s="313"/>
      <c r="AK417" s="313"/>
      <c r="AL417" s="313"/>
      <c r="AM417" s="313"/>
      <c r="AN417" s="314"/>
      <c r="AO417" s="120"/>
      <c r="AP417" s="115" t="s">
        <v>0</v>
      </c>
      <c r="AQ417" s="119"/>
      <c r="AR417" s="312"/>
      <c r="AS417" s="313"/>
      <c r="AT417" s="313"/>
      <c r="AU417" s="313"/>
      <c r="AV417" s="313"/>
      <c r="AW417" s="313"/>
      <c r="AX417" s="314"/>
      <c r="AY417" s="120"/>
      <c r="AZ417" s="115" t="s">
        <v>1</v>
      </c>
      <c r="BA417" s="119"/>
      <c r="BB417" s="312"/>
      <c r="BC417" s="313"/>
      <c r="BD417" s="313"/>
      <c r="BE417" s="313"/>
      <c r="BF417" s="313"/>
      <c r="BG417" s="313"/>
      <c r="BH417" s="314"/>
      <c r="BI417" s="122"/>
      <c r="BJ417" s="115" t="s">
        <v>2</v>
      </c>
      <c r="BK417" s="129"/>
      <c r="BL417" s="130" t="str">
        <f>IF(BM417&lt;&gt;"","●","")</f>
        <v/>
      </c>
      <c r="BM417" s="132" t="str">
        <f>IF(AND(OR(C417="",E417="",F417="",G417="",O417=""),OR(AH417&gt;0,AR417&gt;0,BB417&gt;0)),"「Ｋコード・Ｊコード番号等」、「診療行為名称」に未記入の欄がありますが、「レセプト件数」、「算定日数」、「算定回数」のいずれかが1以上となっています。正しい手術名情報・レセプト件数・算定日数・算定回数をご記入ください。",IF(AND(AND(C417&lt;&gt;"",E417&lt;&gt;"",F417&lt;&gt;"",G417&lt;&gt;""),OR(AH417&gt;0,AR417&gt;0,BB417&gt;0),COUNTIF(K!$A$1:$A$2257,ASC(C417&amp;E417&amp;F417&amp;G417&amp;IF(I417*1=0,"","-"&amp;I417*1)&amp;IF(K417*1=0,"",K417*1)&amp;IF(M417="","",M417)))=0),"「Ｋコード・Ｊコード番号等」が診療報酬点数表あるいは鹿診療報酬点数表に存在しないコードとなっています。正しいＫコード・Ｊコード番号等をご記入ください。なお、加算・輸血料は報告対象外となります。",IF(OR(AND(OR(AH417=0,AH417=""),OR(AR417&gt;0,BB417&gt;0)),AND(OR(AH417&gt;0,BB417&gt;0),OR(AR417=0,AR417="")),AND(OR(AH417&gt;0,AR417&gt;0),OR(BB417=0,BB417=""))),"「レセプト件数」、「算定日数」、「算定回数」のいずれかが「0」か「空白」となっていますが、それ以外が1以上となっています。正しい手術名情報・レセプト件数・算定日数・算定回数をご記入ください。",IF(OR(AH417&gt;AR417,AH417&gt;BB417),"「算定日数」あるいは「算定回数」が「レセプト件数」よりも小さくなっています。算定レセプトにおける算定日数・算定回数をご記入ください。",IF(AR417&gt;BB417,"「算定回数」が「算定日数」よりも小さくなっています。算定日数における算定回数をご記入ください。","")))))</f>
        <v/>
      </c>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72"/>
      <c r="CW417" s="72"/>
      <c r="CX417" s="72"/>
      <c r="CY417" s="129"/>
      <c r="CZ417" s="129"/>
      <c r="DA417" s="129"/>
      <c r="DB417" s="129"/>
      <c r="DC417" s="129"/>
      <c r="DD417" s="129"/>
      <c r="DE417" s="129"/>
      <c r="DF417" s="129"/>
      <c r="DG417" s="129"/>
      <c r="DH417" s="129"/>
      <c r="DI417" s="129"/>
      <c r="DJ417" s="129"/>
      <c r="DK417" s="129"/>
      <c r="DL417" s="129"/>
      <c r="DM417" s="129"/>
      <c r="DN417" s="129"/>
      <c r="DO417" s="129"/>
      <c r="DP417" s="129"/>
      <c r="DQ417" s="129"/>
      <c r="DR417" s="129"/>
      <c r="DS417" s="129"/>
      <c r="DT417" s="129"/>
      <c r="DU417" s="129"/>
      <c r="DV417" s="129"/>
      <c r="DW417" s="129"/>
      <c r="DX417" s="129"/>
      <c r="DY417" s="129"/>
      <c r="DZ417" s="129"/>
      <c r="EA417" s="129"/>
      <c r="EB417" s="129"/>
      <c r="EC417" s="129"/>
      <c r="ED417" s="129"/>
      <c r="EE417" s="129"/>
      <c r="EF417" s="129"/>
      <c r="EG417" s="129"/>
      <c r="EH417" s="129"/>
      <c r="EI417" s="129"/>
      <c r="EJ417" s="129"/>
      <c r="EK417" s="129"/>
      <c r="EL417" s="129"/>
      <c r="EM417" s="129"/>
      <c r="EN417" s="129"/>
      <c r="EO417" s="129"/>
      <c r="EP417" s="129"/>
      <c r="EQ417" s="129"/>
      <c r="ER417" s="129"/>
      <c r="ES417" s="129"/>
      <c r="ET417" s="129"/>
      <c r="EU417" s="129"/>
      <c r="EV417" s="129"/>
      <c r="EW417" s="129"/>
    </row>
    <row r="418" spans="1:153" ht="3" customHeight="1" thickBot="1">
      <c r="A418" s="113"/>
      <c r="B418" s="16"/>
      <c r="C418" s="17"/>
      <c r="D418" s="17"/>
      <c r="E418" s="17"/>
      <c r="F418" s="18"/>
      <c r="G418" s="17"/>
      <c r="H418" s="298"/>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9"/>
      <c r="AG418" s="299"/>
      <c r="AH418" s="298"/>
      <c r="AI418" s="298"/>
      <c r="AJ418" s="298"/>
      <c r="AK418" s="298"/>
      <c r="AL418" s="298"/>
      <c r="AM418" s="298"/>
      <c r="AN418" s="298"/>
      <c r="AO418" s="121"/>
      <c r="AP418" s="116"/>
      <c r="AQ418" s="299"/>
      <c r="AR418" s="298"/>
      <c r="AS418" s="298"/>
      <c r="AT418" s="298"/>
      <c r="AU418" s="298"/>
      <c r="AV418" s="298"/>
      <c r="AW418" s="298"/>
      <c r="AX418" s="298"/>
      <c r="AY418" s="121"/>
      <c r="AZ418" s="116"/>
      <c r="BA418" s="298"/>
      <c r="BB418" s="298"/>
      <c r="BC418" s="298"/>
      <c r="BD418" s="298"/>
      <c r="BE418" s="298"/>
      <c r="BF418" s="298"/>
      <c r="BG418" s="298"/>
      <c r="BH418" s="298"/>
      <c r="BI418" s="121"/>
      <c r="BJ418" s="116"/>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c r="DH418" s="129"/>
      <c r="DI418" s="129"/>
      <c r="DJ418" s="129"/>
      <c r="DK418" s="129"/>
      <c r="DL418" s="129"/>
      <c r="DM418" s="129"/>
      <c r="DN418" s="129"/>
      <c r="DO418" s="129"/>
      <c r="DP418" s="129"/>
      <c r="DQ418" s="129"/>
      <c r="DR418" s="129"/>
      <c r="DS418" s="129"/>
      <c r="DT418" s="129"/>
      <c r="DU418" s="129"/>
      <c r="DV418" s="129"/>
      <c r="DW418" s="129"/>
      <c r="DX418" s="129"/>
      <c r="DY418" s="129"/>
      <c r="DZ418" s="129"/>
      <c r="EA418" s="129"/>
      <c r="EB418" s="129"/>
      <c r="EC418" s="129"/>
      <c r="ED418" s="129"/>
      <c r="EE418" s="129"/>
      <c r="EF418" s="129"/>
      <c r="EG418" s="129"/>
      <c r="EH418" s="129"/>
      <c r="EI418" s="129"/>
      <c r="EJ418" s="129"/>
      <c r="EK418" s="129"/>
      <c r="EL418" s="129"/>
      <c r="EM418" s="129"/>
      <c r="EN418" s="129"/>
      <c r="EO418" s="129"/>
      <c r="EP418" s="129"/>
      <c r="EQ418" s="129"/>
      <c r="ER418" s="129"/>
      <c r="ES418" s="129"/>
      <c r="ET418" s="129"/>
      <c r="EU418" s="129"/>
      <c r="EV418" s="129"/>
      <c r="EW418" s="129"/>
    </row>
    <row r="419" spans="1:153" ht="9.75" customHeight="1">
      <c r="A419" s="113"/>
      <c r="B419" s="24"/>
      <c r="C419" s="14" t="s">
        <v>6435</v>
      </c>
      <c r="D419" s="25"/>
      <c r="E419" s="25"/>
      <c r="F419" s="14" t="s">
        <v>143</v>
      </c>
      <c r="G419" s="14"/>
      <c r="H419" s="14"/>
      <c r="I419" s="14" t="s">
        <v>144</v>
      </c>
      <c r="J419" s="14"/>
      <c r="K419" s="14" t="s">
        <v>145</v>
      </c>
      <c r="L419" s="14"/>
      <c r="M419" s="14" t="s">
        <v>197</v>
      </c>
      <c r="N419" s="14"/>
      <c r="O419" s="25"/>
      <c r="P419" s="14" t="s">
        <v>146</v>
      </c>
      <c r="Q419" s="14"/>
      <c r="R419" s="14"/>
      <c r="S419" s="14"/>
      <c r="T419" s="14"/>
      <c r="U419" s="14"/>
      <c r="V419" s="14"/>
      <c r="W419" s="14"/>
      <c r="X419" s="14"/>
      <c r="Y419" s="14"/>
      <c r="Z419" s="14"/>
      <c r="AA419" s="14"/>
      <c r="AB419" s="14"/>
      <c r="AC419" s="14"/>
      <c r="AD419" s="25"/>
      <c r="AE419" s="25"/>
      <c r="AF419" s="26"/>
      <c r="AG419" s="296"/>
      <c r="AH419" s="297"/>
      <c r="AI419" s="297"/>
      <c r="AJ419" s="297"/>
      <c r="AK419" s="297"/>
      <c r="AL419" s="297"/>
      <c r="AM419" s="297"/>
      <c r="AN419" s="297"/>
      <c r="AO419" s="117"/>
      <c r="AP419" s="114"/>
      <c r="AQ419" s="296"/>
      <c r="AR419" s="297"/>
      <c r="AS419" s="297"/>
      <c r="AT419" s="297"/>
      <c r="AU419" s="297"/>
      <c r="AV419" s="297"/>
      <c r="AW419" s="297"/>
      <c r="AX419" s="297"/>
      <c r="AY419" s="117"/>
      <c r="AZ419" s="114"/>
      <c r="BA419" s="297"/>
      <c r="BB419" s="297"/>
      <c r="BC419" s="297"/>
      <c r="BD419" s="297"/>
      <c r="BE419" s="297"/>
      <c r="BF419" s="297"/>
      <c r="BG419" s="297"/>
      <c r="BH419" s="297"/>
      <c r="BI419" s="117"/>
      <c r="BJ419" s="114"/>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c r="DH419" s="129"/>
      <c r="DI419" s="129"/>
      <c r="DJ419" s="129"/>
      <c r="DK419" s="129"/>
      <c r="DL419" s="129"/>
      <c r="DM419" s="129"/>
      <c r="DN419" s="129"/>
      <c r="DO419" s="129"/>
      <c r="DP419" s="129"/>
      <c r="DQ419" s="129"/>
      <c r="DR419" s="129"/>
      <c r="DS419" s="129"/>
      <c r="DT419" s="129"/>
      <c r="DU419" s="129"/>
      <c r="DV419" s="129"/>
      <c r="DW419" s="129"/>
      <c r="DX419" s="129"/>
      <c r="DY419" s="129"/>
      <c r="DZ419" s="129"/>
      <c r="EA419" s="129"/>
      <c r="EB419" s="129"/>
      <c r="EC419" s="129"/>
      <c r="ED419" s="129"/>
      <c r="EE419" s="129"/>
      <c r="EF419" s="129"/>
      <c r="EG419" s="129"/>
      <c r="EH419" s="129"/>
      <c r="EI419" s="129"/>
      <c r="EJ419" s="129"/>
      <c r="EK419" s="129"/>
      <c r="EL419" s="129"/>
      <c r="EM419" s="129"/>
      <c r="EN419" s="129"/>
      <c r="EO419" s="129"/>
      <c r="EP419" s="129"/>
      <c r="EQ419" s="129"/>
      <c r="ER419" s="129"/>
      <c r="ES419" s="129"/>
      <c r="ET419" s="129"/>
      <c r="EU419" s="129"/>
      <c r="EV419" s="129"/>
      <c r="EW419" s="129"/>
    </row>
    <row r="420" spans="1:153" ht="21.75" customHeight="1">
      <c r="A420" s="113"/>
      <c r="B420" s="294"/>
      <c r="C420" s="76"/>
      <c r="D420" s="74"/>
      <c r="E420" s="77"/>
      <c r="F420" s="78"/>
      <c r="G420" s="79"/>
      <c r="H420" s="75" t="s">
        <v>6436</v>
      </c>
      <c r="I420" s="76"/>
      <c r="J420" s="74"/>
      <c r="K420" s="241"/>
      <c r="L420" s="74"/>
      <c r="M420" s="76"/>
      <c r="N420" s="73"/>
      <c r="O420" s="504"/>
      <c r="P420" s="505"/>
      <c r="Q420" s="505"/>
      <c r="R420" s="505"/>
      <c r="S420" s="505"/>
      <c r="T420" s="505"/>
      <c r="U420" s="505"/>
      <c r="V420" s="505"/>
      <c r="W420" s="505"/>
      <c r="X420" s="505"/>
      <c r="Y420" s="505"/>
      <c r="Z420" s="505"/>
      <c r="AA420" s="505"/>
      <c r="AB420" s="505"/>
      <c r="AC420" s="505"/>
      <c r="AD420" s="505"/>
      <c r="AE420" s="506"/>
      <c r="AF420" s="15"/>
      <c r="AG420" s="118"/>
      <c r="AH420" s="312"/>
      <c r="AI420" s="313"/>
      <c r="AJ420" s="313"/>
      <c r="AK420" s="313"/>
      <c r="AL420" s="313"/>
      <c r="AM420" s="313"/>
      <c r="AN420" s="314"/>
      <c r="AO420" s="120"/>
      <c r="AP420" s="115" t="s">
        <v>0</v>
      </c>
      <c r="AQ420" s="119"/>
      <c r="AR420" s="312"/>
      <c r="AS420" s="313"/>
      <c r="AT420" s="313"/>
      <c r="AU420" s="313"/>
      <c r="AV420" s="313"/>
      <c r="AW420" s="313"/>
      <c r="AX420" s="314"/>
      <c r="AY420" s="120"/>
      <c r="AZ420" s="115" t="s">
        <v>1</v>
      </c>
      <c r="BA420" s="119"/>
      <c r="BB420" s="312"/>
      <c r="BC420" s="313"/>
      <c r="BD420" s="313"/>
      <c r="BE420" s="313"/>
      <c r="BF420" s="313"/>
      <c r="BG420" s="313"/>
      <c r="BH420" s="314"/>
      <c r="BI420" s="122"/>
      <c r="BJ420" s="115" t="s">
        <v>2</v>
      </c>
      <c r="BK420" s="129"/>
      <c r="BL420" s="130" t="str">
        <f>IF(BM420&lt;&gt;"","●","")</f>
        <v/>
      </c>
      <c r="BM420" s="132" t="str">
        <f>IF(AND(OR(C420="",E420="",F420="",G420="",O420=""),OR(AH420&gt;0,AR420&gt;0,BB420&gt;0)),"「Ｋコード・Ｊコード番号等」、「診療行為名称」に未記入の欄がありますが、「レセプト件数」、「算定日数」、「算定回数」のいずれかが1以上となっています。正しい手術名情報・レセプト件数・算定日数・算定回数をご記入ください。",IF(AND(AND(C420&lt;&gt;"",E420&lt;&gt;"",F420&lt;&gt;"",G420&lt;&gt;""),OR(AH420&gt;0,AR420&gt;0,BB420&gt;0),COUNTIF(K!$A$1:$A$2257,ASC(C420&amp;E420&amp;F420&amp;G420&amp;IF(I420*1=0,"","-"&amp;I420*1)&amp;IF(K420*1=0,"",K420*1)&amp;IF(M420="","",M420)))=0),"「Ｋコード・Ｊコード番号等」が診療報酬点数表あるいは鹿診療報酬点数表に存在しないコードとなっています。正しいＫコード・Ｊコード番号等をご記入ください。なお、加算・輸血料は報告対象外となります。",IF(OR(AND(OR(AH420=0,AH420=""),OR(AR420&gt;0,BB420&gt;0)),AND(OR(AH420&gt;0,BB420&gt;0),OR(AR420=0,AR420="")),AND(OR(AH420&gt;0,AR420&gt;0),OR(BB420=0,BB420=""))),"「レセプト件数」、「算定日数」、「算定回数」のいずれかが「0」か「空白」となっていますが、それ以外が1以上となっています。正しい手術名情報・レセプト件数・算定日数・算定回数をご記入ください。",IF(OR(AH420&gt;AR420,AH420&gt;BB420),"「算定日数」あるいは「算定回数」が「レセプト件数」よりも小さくなっています。算定レセプトにおける算定日数・算定回数をご記入ください。",IF(AR420&gt;BB420,"「算定回数」が「算定日数」よりも小さくなっています。算定日数における算定回数をご記入ください。","")))))</f>
        <v/>
      </c>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72"/>
      <c r="CW420" s="72"/>
      <c r="CX420" s="72"/>
      <c r="CY420" s="129"/>
      <c r="CZ420" s="129"/>
      <c r="DA420" s="129"/>
      <c r="DB420" s="129"/>
      <c r="DC420" s="129"/>
      <c r="DD420" s="129"/>
      <c r="DE420" s="129"/>
      <c r="DF420" s="129"/>
      <c r="DG420" s="129"/>
      <c r="DH420" s="129"/>
      <c r="DI420" s="129"/>
      <c r="DJ420" s="129"/>
      <c r="DK420" s="129"/>
      <c r="DL420" s="129"/>
      <c r="DM420" s="129"/>
      <c r="DN420" s="129"/>
      <c r="DO420" s="129"/>
      <c r="DP420" s="129"/>
      <c r="DQ420" s="129"/>
      <c r="DR420" s="129"/>
      <c r="DS420" s="129"/>
      <c r="DT420" s="129"/>
      <c r="DU420" s="129"/>
      <c r="DV420" s="129"/>
      <c r="DW420" s="129"/>
      <c r="DX420" s="129"/>
      <c r="DY420" s="129"/>
      <c r="DZ420" s="129"/>
      <c r="EA420" s="129"/>
      <c r="EB420" s="129"/>
      <c r="EC420" s="129"/>
      <c r="ED420" s="129"/>
      <c r="EE420" s="129"/>
      <c r="EF420" s="129"/>
      <c r="EG420" s="129"/>
      <c r="EH420" s="129"/>
      <c r="EI420" s="129"/>
      <c r="EJ420" s="129"/>
      <c r="EK420" s="129"/>
      <c r="EL420" s="129"/>
      <c r="EM420" s="129"/>
      <c r="EN420" s="129"/>
      <c r="EO420" s="129"/>
      <c r="EP420" s="129"/>
      <c r="EQ420" s="129"/>
      <c r="ER420" s="129"/>
      <c r="ES420" s="129"/>
      <c r="ET420" s="129"/>
      <c r="EU420" s="129"/>
      <c r="EV420" s="129"/>
      <c r="EW420" s="129"/>
    </row>
    <row r="421" spans="1:153" ht="3" customHeight="1" thickBot="1">
      <c r="A421" s="113"/>
      <c r="B421" s="16"/>
      <c r="C421" s="17"/>
      <c r="D421" s="17"/>
      <c r="E421" s="17"/>
      <c r="F421" s="18"/>
      <c r="G421" s="17"/>
      <c r="H421" s="298"/>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9"/>
      <c r="AG421" s="299"/>
      <c r="AH421" s="298"/>
      <c r="AI421" s="298"/>
      <c r="AJ421" s="298"/>
      <c r="AK421" s="298"/>
      <c r="AL421" s="298"/>
      <c r="AM421" s="298"/>
      <c r="AN421" s="298"/>
      <c r="AO421" s="121"/>
      <c r="AP421" s="116"/>
      <c r="AQ421" s="299"/>
      <c r="AR421" s="298"/>
      <c r="AS421" s="298"/>
      <c r="AT421" s="298"/>
      <c r="AU421" s="298"/>
      <c r="AV421" s="298"/>
      <c r="AW421" s="298"/>
      <c r="AX421" s="298"/>
      <c r="AY421" s="121"/>
      <c r="AZ421" s="116"/>
      <c r="BA421" s="298"/>
      <c r="BB421" s="298"/>
      <c r="BC421" s="298"/>
      <c r="BD421" s="298"/>
      <c r="BE421" s="298"/>
      <c r="BF421" s="298"/>
      <c r="BG421" s="298"/>
      <c r="BH421" s="298"/>
      <c r="BI421" s="121"/>
      <c r="BJ421" s="116"/>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c r="DH421" s="129"/>
      <c r="DI421" s="129"/>
      <c r="DJ421" s="129"/>
      <c r="DK421" s="129"/>
      <c r="DL421" s="129"/>
      <c r="DM421" s="129"/>
      <c r="DN421" s="129"/>
      <c r="DO421" s="129"/>
      <c r="DP421" s="129"/>
      <c r="DQ421" s="129"/>
      <c r="DR421" s="129"/>
      <c r="DS421" s="129"/>
      <c r="DT421" s="129"/>
      <c r="DU421" s="129"/>
      <c r="DV421" s="129"/>
      <c r="DW421" s="129"/>
      <c r="DX421" s="129"/>
      <c r="DY421" s="129"/>
      <c r="DZ421" s="129"/>
      <c r="EA421" s="129"/>
      <c r="EB421" s="129"/>
      <c r="EC421" s="129"/>
      <c r="ED421" s="129"/>
      <c r="EE421" s="129"/>
      <c r="EF421" s="129"/>
      <c r="EG421" s="129"/>
      <c r="EH421" s="129"/>
      <c r="EI421" s="129"/>
      <c r="EJ421" s="129"/>
      <c r="EK421" s="129"/>
      <c r="EL421" s="129"/>
      <c r="EM421" s="129"/>
      <c r="EN421" s="129"/>
      <c r="EO421" s="129"/>
      <c r="EP421" s="129"/>
      <c r="EQ421" s="129"/>
      <c r="ER421" s="129"/>
      <c r="ES421" s="129"/>
      <c r="ET421" s="129"/>
      <c r="EU421" s="129"/>
      <c r="EV421" s="129"/>
      <c r="EW421" s="129"/>
    </row>
    <row r="422" spans="1:153" ht="9.75" customHeight="1">
      <c r="A422" s="113"/>
      <c r="B422" s="24"/>
      <c r="C422" s="14" t="s">
        <v>6435</v>
      </c>
      <c r="D422" s="25"/>
      <c r="E422" s="25"/>
      <c r="F422" s="14" t="s">
        <v>143</v>
      </c>
      <c r="G422" s="14"/>
      <c r="H422" s="14"/>
      <c r="I422" s="14" t="s">
        <v>144</v>
      </c>
      <c r="J422" s="14"/>
      <c r="K422" s="14" t="s">
        <v>145</v>
      </c>
      <c r="L422" s="14"/>
      <c r="M422" s="14" t="s">
        <v>197</v>
      </c>
      <c r="N422" s="14"/>
      <c r="O422" s="25"/>
      <c r="P422" s="14" t="s">
        <v>146</v>
      </c>
      <c r="Q422" s="14"/>
      <c r="R422" s="14"/>
      <c r="S422" s="14"/>
      <c r="T422" s="14"/>
      <c r="U422" s="14"/>
      <c r="V422" s="14"/>
      <c r="W422" s="14"/>
      <c r="X422" s="14"/>
      <c r="Y422" s="14"/>
      <c r="Z422" s="14"/>
      <c r="AA422" s="14"/>
      <c r="AB422" s="14"/>
      <c r="AC422" s="14"/>
      <c r="AD422" s="25"/>
      <c r="AE422" s="25"/>
      <c r="AF422" s="26"/>
      <c r="AG422" s="296"/>
      <c r="AH422" s="297"/>
      <c r="AI422" s="297"/>
      <c r="AJ422" s="297"/>
      <c r="AK422" s="297"/>
      <c r="AL422" s="297"/>
      <c r="AM422" s="297"/>
      <c r="AN422" s="297"/>
      <c r="AO422" s="117"/>
      <c r="AP422" s="114"/>
      <c r="AQ422" s="296"/>
      <c r="AR422" s="297"/>
      <c r="AS422" s="297"/>
      <c r="AT422" s="297"/>
      <c r="AU422" s="297"/>
      <c r="AV422" s="297"/>
      <c r="AW422" s="297"/>
      <c r="AX422" s="297"/>
      <c r="AY422" s="117"/>
      <c r="AZ422" s="114"/>
      <c r="BA422" s="297"/>
      <c r="BB422" s="297"/>
      <c r="BC422" s="297"/>
      <c r="BD422" s="297"/>
      <c r="BE422" s="297"/>
      <c r="BF422" s="297"/>
      <c r="BG422" s="297"/>
      <c r="BH422" s="297"/>
      <c r="BI422" s="117"/>
      <c r="BJ422" s="114"/>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c r="DH422" s="129"/>
      <c r="DI422" s="129"/>
      <c r="DJ422" s="129"/>
      <c r="DK422" s="129"/>
      <c r="DL422" s="129"/>
      <c r="DM422" s="129"/>
      <c r="DN422" s="129"/>
      <c r="DO422" s="129"/>
      <c r="DP422" s="129"/>
      <c r="DQ422" s="129"/>
      <c r="DR422" s="129"/>
      <c r="DS422" s="129"/>
      <c r="DT422" s="129"/>
      <c r="DU422" s="129"/>
      <c r="DV422" s="129"/>
      <c r="DW422" s="129"/>
      <c r="DX422" s="129"/>
      <c r="DY422" s="129"/>
      <c r="DZ422" s="129"/>
      <c r="EA422" s="129"/>
      <c r="EB422" s="129"/>
      <c r="EC422" s="129"/>
      <c r="ED422" s="129"/>
      <c r="EE422" s="129"/>
      <c r="EF422" s="129"/>
      <c r="EG422" s="129"/>
      <c r="EH422" s="129"/>
      <c r="EI422" s="129"/>
      <c r="EJ422" s="129"/>
      <c r="EK422" s="129"/>
      <c r="EL422" s="129"/>
      <c r="EM422" s="129"/>
      <c r="EN422" s="129"/>
      <c r="EO422" s="129"/>
      <c r="EP422" s="129"/>
      <c r="EQ422" s="129"/>
      <c r="ER422" s="129"/>
      <c r="ES422" s="129"/>
      <c r="ET422" s="129"/>
      <c r="EU422" s="129"/>
      <c r="EV422" s="129"/>
      <c r="EW422" s="129"/>
    </row>
    <row r="423" spans="1:153" ht="21.75" customHeight="1">
      <c r="A423" s="113"/>
      <c r="B423" s="294"/>
      <c r="C423" s="76"/>
      <c r="D423" s="74"/>
      <c r="E423" s="77"/>
      <c r="F423" s="78"/>
      <c r="G423" s="79"/>
      <c r="H423" s="75" t="s">
        <v>6436</v>
      </c>
      <c r="I423" s="76"/>
      <c r="J423" s="74"/>
      <c r="K423" s="241"/>
      <c r="L423" s="74"/>
      <c r="M423" s="76"/>
      <c r="N423" s="73"/>
      <c r="O423" s="504"/>
      <c r="P423" s="505"/>
      <c r="Q423" s="505"/>
      <c r="R423" s="505"/>
      <c r="S423" s="505"/>
      <c r="T423" s="505"/>
      <c r="U423" s="505"/>
      <c r="V423" s="505"/>
      <c r="W423" s="505"/>
      <c r="X423" s="505"/>
      <c r="Y423" s="505"/>
      <c r="Z423" s="505"/>
      <c r="AA423" s="505"/>
      <c r="AB423" s="505"/>
      <c r="AC423" s="505"/>
      <c r="AD423" s="505"/>
      <c r="AE423" s="506"/>
      <c r="AF423" s="15"/>
      <c r="AG423" s="118"/>
      <c r="AH423" s="312"/>
      <c r="AI423" s="313"/>
      <c r="AJ423" s="313"/>
      <c r="AK423" s="313"/>
      <c r="AL423" s="313"/>
      <c r="AM423" s="313"/>
      <c r="AN423" s="314"/>
      <c r="AO423" s="120"/>
      <c r="AP423" s="115" t="s">
        <v>0</v>
      </c>
      <c r="AQ423" s="119"/>
      <c r="AR423" s="312"/>
      <c r="AS423" s="313"/>
      <c r="AT423" s="313"/>
      <c r="AU423" s="313"/>
      <c r="AV423" s="313"/>
      <c r="AW423" s="313"/>
      <c r="AX423" s="314"/>
      <c r="AY423" s="120"/>
      <c r="AZ423" s="115" t="s">
        <v>1</v>
      </c>
      <c r="BA423" s="119"/>
      <c r="BB423" s="312"/>
      <c r="BC423" s="313"/>
      <c r="BD423" s="313"/>
      <c r="BE423" s="313"/>
      <c r="BF423" s="313"/>
      <c r="BG423" s="313"/>
      <c r="BH423" s="314"/>
      <c r="BI423" s="122"/>
      <c r="BJ423" s="115" t="s">
        <v>2</v>
      </c>
      <c r="BK423" s="129"/>
      <c r="BL423" s="130" t="str">
        <f>IF(BM423&lt;&gt;"","●","")</f>
        <v/>
      </c>
      <c r="BM423" s="132" t="str">
        <f>IF(AND(OR(C423="",E423="",F423="",G423="",O423=""),OR(AH423&gt;0,AR423&gt;0,BB423&gt;0)),"「Ｋコード・Ｊコード番号等」、「診療行為名称」に未記入の欄がありますが、「レセプト件数」、「算定日数」、「算定回数」のいずれかが1以上となっています。正しい手術名情報・レセプト件数・算定日数・算定回数をご記入ください。",IF(AND(AND(C423&lt;&gt;"",E423&lt;&gt;"",F423&lt;&gt;"",G423&lt;&gt;""),OR(AH423&gt;0,AR423&gt;0,BB423&gt;0),COUNTIF(K!$A$1:$A$2257,ASC(C423&amp;E423&amp;F423&amp;G423&amp;IF(I423*1=0,"","-"&amp;I423*1)&amp;IF(K423*1=0,"",K423*1)&amp;IF(M423="","",M423)))=0),"「Ｋコード・Ｊコード番号等」が診療報酬点数表あるいは鹿診療報酬点数表に存在しないコードとなっています。正しいＫコード・Ｊコード番号等をご記入ください。なお、加算・輸血料は報告対象外となります。",IF(OR(AND(OR(AH423=0,AH423=""),OR(AR423&gt;0,BB423&gt;0)),AND(OR(AH423&gt;0,BB423&gt;0),OR(AR423=0,AR423="")),AND(OR(AH423&gt;0,AR423&gt;0),OR(BB423=0,BB423=""))),"「レセプト件数」、「算定日数」、「算定回数」のいずれかが「0」か「空白」となっていますが、それ以外が1以上となっています。正しい手術名情報・レセプト件数・算定日数・算定回数をご記入ください。",IF(OR(AH423&gt;AR423,AH423&gt;BB423),"「算定日数」あるいは「算定回数」が「レセプト件数」よりも小さくなっています。算定レセプトにおける算定日数・算定回数をご記入ください。",IF(AR423&gt;BB423,"「算定回数」が「算定日数」よりも小さくなっています。算定日数における算定回数をご記入ください。","")))))</f>
        <v/>
      </c>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72"/>
      <c r="CW423" s="72"/>
      <c r="CX423" s="72"/>
      <c r="CY423" s="129"/>
      <c r="CZ423" s="129"/>
      <c r="DA423" s="129"/>
      <c r="DB423" s="129"/>
      <c r="DC423" s="129"/>
      <c r="DD423" s="129"/>
      <c r="DE423" s="129"/>
      <c r="DF423" s="129"/>
      <c r="DG423" s="129"/>
      <c r="DH423" s="129"/>
      <c r="DI423" s="129"/>
      <c r="DJ423" s="129"/>
      <c r="DK423" s="129"/>
      <c r="DL423" s="129"/>
      <c r="DM423" s="129"/>
      <c r="DN423" s="129"/>
      <c r="DO423" s="129"/>
      <c r="DP423" s="129"/>
      <c r="DQ423" s="129"/>
      <c r="DR423" s="129"/>
      <c r="DS423" s="129"/>
      <c r="DT423" s="129"/>
      <c r="DU423" s="129"/>
      <c r="DV423" s="129"/>
      <c r="DW423" s="129"/>
      <c r="DX423" s="129"/>
      <c r="DY423" s="129"/>
      <c r="DZ423" s="129"/>
      <c r="EA423" s="129"/>
      <c r="EB423" s="129"/>
      <c r="EC423" s="129"/>
      <c r="ED423" s="129"/>
      <c r="EE423" s="129"/>
      <c r="EF423" s="129"/>
      <c r="EG423" s="129"/>
      <c r="EH423" s="129"/>
      <c r="EI423" s="129"/>
      <c r="EJ423" s="129"/>
      <c r="EK423" s="129"/>
      <c r="EL423" s="129"/>
      <c r="EM423" s="129"/>
      <c r="EN423" s="129"/>
      <c r="EO423" s="129"/>
      <c r="EP423" s="129"/>
      <c r="EQ423" s="129"/>
      <c r="ER423" s="129"/>
      <c r="ES423" s="129"/>
      <c r="ET423" s="129"/>
      <c r="EU423" s="129"/>
      <c r="EV423" s="129"/>
      <c r="EW423" s="129"/>
    </row>
    <row r="424" spans="1:153" ht="3" customHeight="1" thickBot="1">
      <c r="A424" s="113"/>
      <c r="B424" s="16"/>
      <c r="C424" s="17"/>
      <c r="D424" s="17"/>
      <c r="E424" s="17"/>
      <c r="F424" s="18"/>
      <c r="G424" s="17"/>
      <c r="H424" s="298"/>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9"/>
      <c r="AG424" s="299"/>
      <c r="AH424" s="298"/>
      <c r="AI424" s="298"/>
      <c r="AJ424" s="298"/>
      <c r="AK424" s="298"/>
      <c r="AL424" s="298"/>
      <c r="AM424" s="298"/>
      <c r="AN424" s="298"/>
      <c r="AO424" s="121"/>
      <c r="AP424" s="116"/>
      <c r="AQ424" s="299"/>
      <c r="AR424" s="298"/>
      <c r="AS424" s="298"/>
      <c r="AT424" s="298"/>
      <c r="AU424" s="298"/>
      <c r="AV424" s="298"/>
      <c r="AW424" s="298"/>
      <c r="AX424" s="298"/>
      <c r="AY424" s="121"/>
      <c r="AZ424" s="116"/>
      <c r="BA424" s="298"/>
      <c r="BB424" s="298"/>
      <c r="BC424" s="298"/>
      <c r="BD424" s="298"/>
      <c r="BE424" s="298"/>
      <c r="BF424" s="298"/>
      <c r="BG424" s="298"/>
      <c r="BH424" s="298"/>
      <c r="BI424" s="121"/>
      <c r="BJ424" s="116"/>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c r="DH424" s="129"/>
      <c r="DI424" s="129"/>
      <c r="DJ424" s="129"/>
      <c r="DK424" s="129"/>
      <c r="DL424" s="129"/>
      <c r="DM424" s="129"/>
      <c r="DN424" s="129"/>
      <c r="DO424" s="129"/>
      <c r="DP424" s="129"/>
      <c r="DQ424" s="129"/>
      <c r="DR424" s="129"/>
      <c r="DS424" s="129"/>
      <c r="DT424" s="129"/>
      <c r="DU424" s="129"/>
      <c r="DV424" s="129"/>
      <c r="DW424" s="129"/>
      <c r="DX424" s="129"/>
      <c r="DY424" s="129"/>
      <c r="DZ424" s="129"/>
      <c r="EA424" s="129"/>
      <c r="EB424" s="129"/>
      <c r="EC424" s="129"/>
      <c r="ED424" s="129"/>
      <c r="EE424" s="129"/>
      <c r="EF424" s="129"/>
      <c r="EG424" s="129"/>
      <c r="EH424" s="129"/>
      <c r="EI424" s="129"/>
      <c r="EJ424" s="129"/>
      <c r="EK424" s="129"/>
      <c r="EL424" s="129"/>
      <c r="EM424" s="129"/>
      <c r="EN424" s="129"/>
      <c r="EO424" s="129"/>
      <c r="EP424" s="129"/>
      <c r="EQ424" s="129"/>
      <c r="ER424" s="129"/>
      <c r="ES424" s="129"/>
      <c r="ET424" s="129"/>
      <c r="EU424" s="129"/>
      <c r="EV424" s="129"/>
      <c r="EW424" s="129"/>
    </row>
    <row r="425" spans="1:153" ht="9.75" customHeight="1">
      <c r="A425" s="113"/>
      <c r="B425" s="24"/>
      <c r="C425" s="14" t="s">
        <v>6435</v>
      </c>
      <c r="D425" s="25"/>
      <c r="E425" s="25"/>
      <c r="F425" s="14" t="s">
        <v>143</v>
      </c>
      <c r="G425" s="14"/>
      <c r="H425" s="14"/>
      <c r="I425" s="14" t="s">
        <v>144</v>
      </c>
      <c r="J425" s="14"/>
      <c r="K425" s="14" t="s">
        <v>145</v>
      </c>
      <c r="L425" s="14"/>
      <c r="M425" s="14" t="s">
        <v>197</v>
      </c>
      <c r="N425" s="14"/>
      <c r="O425" s="25"/>
      <c r="P425" s="14" t="s">
        <v>146</v>
      </c>
      <c r="Q425" s="14"/>
      <c r="R425" s="14"/>
      <c r="S425" s="14"/>
      <c r="T425" s="14"/>
      <c r="U425" s="14"/>
      <c r="V425" s="14"/>
      <c r="W425" s="14"/>
      <c r="X425" s="14"/>
      <c r="Y425" s="14"/>
      <c r="Z425" s="14"/>
      <c r="AA425" s="14"/>
      <c r="AB425" s="14"/>
      <c r="AC425" s="14"/>
      <c r="AD425" s="25"/>
      <c r="AE425" s="25"/>
      <c r="AF425" s="26"/>
      <c r="AG425" s="296"/>
      <c r="AH425" s="297"/>
      <c r="AI425" s="297"/>
      <c r="AJ425" s="297"/>
      <c r="AK425" s="297"/>
      <c r="AL425" s="297"/>
      <c r="AM425" s="297"/>
      <c r="AN425" s="297"/>
      <c r="AO425" s="117"/>
      <c r="AP425" s="114"/>
      <c r="AQ425" s="296"/>
      <c r="AR425" s="297"/>
      <c r="AS425" s="297"/>
      <c r="AT425" s="297"/>
      <c r="AU425" s="297"/>
      <c r="AV425" s="297"/>
      <c r="AW425" s="297"/>
      <c r="AX425" s="297"/>
      <c r="AY425" s="117"/>
      <c r="AZ425" s="114"/>
      <c r="BA425" s="297"/>
      <c r="BB425" s="297"/>
      <c r="BC425" s="297"/>
      <c r="BD425" s="297"/>
      <c r="BE425" s="297"/>
      <c r="BF425" s="297"/>
      <c r="BG425" s="297"/>
      <c r="BH425" s="297"/>
      <c r="BI425" s="117"/>
      <c r="BJ425" s="114"/>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c r="DH425" s="129"/>
      <c r="DI425" s="129"/>
      <c r="DJ425" s="129"/>
      <c r="DK425" s="129"/>
      <c r="DL425" s="129"/>
      <c r="DM425" s="129"/>
      <c r="DN425" s="129"/>
      <c r="DO425" s="129"/>
      <c r="DP425" s="129"/>
      <c r="DQ425" s="129"/>
      <c r="DR425" s="129"/>
      <c r="DS425" s="129"/>
      <c r="DT425" s="129"/>
      <c r="DU425" s="129"/>
      <c r="DV425" s="129"/>
      <c r="DW425" s="129"/>
      <c r="DX425" s="129"/>
      <c r="DY425" s="129"/>
      <c r="DZ425" s="129"/>
      <c r="EA425" s="129"/>
      <c r="EB425" s="129"/>
      <c r="EC425" s="129"/>
      <c r="ED425" s="129"/>
      <c r="EE425" s="129"/>
      <c r="EF425" s="129"/>
      <c r="EG425" s="129"/>
      <c r="EH425" s="129"/>
      <c r="EI425" s="129"/>
      <c r="EJ425" s="129"/>
      <c r="EK425" s="129"/>
      <c r="EL425" s="129"/>
      <c r="EM425" s="129"/>
      <c r="EN425" s="129"/>
      <c r="EO425" s="129"/>
      <c r="EP425" s="129"/>
      <c r="EQ425" s="129"/>
      <c r="ER425" s="129"/>
      <c r="ES425" s="129"/>
      <c r="ET425" s="129"/>
      <c r="EU425" s="129"/>
      <c r="EV425" s="129"/>
      <c r="EW425" s="129"/>
    </row>
    <row r="426" spans="1:153" ht="21.75" customHeight="1">
      <c r="A426" s="113"/>
      <c r="B426" s="294"/>
      <c r="C426" s="76"/>
      <c r="D426" s="74"/>
      <c r="E426" s="77"/>
      <c r="F426" s="78"/>
      <c r="G426" s="79"/>
      <c r="H426" s="75" t="s">
        <v>6436</v>
      </c>
      <c r="I426" s="76"/>
      <c r="J426" s="74"/>
      <c r="K426" s="241"/>
      <c r="L426" s="74"/>
      <c r="M426" s="76"/>
      <c r="N426" s="73"/>
      <c r="O426" s="504"/>
      <c r="P426" s="505"/>
      <c r="Q426" s="505"/>
      <c r="R426" s="505"/>
      <c r="S426" s="505"/>
      <c r="T426" s="505"/>
      <c r="U426" s="505"/>
      <c r="V426" s="505"/>
      <c r="W426" s="505"/>
      <c r="X426" s="505"/>
      <c r="Y426" s="505"/>
      <c r="Z426" s="505"/>
      <c r="AA426" s="505"/>
      <c r="AB426" s="505"/>
      <c r="AC426" s="505"/>
      <c r="AD426" s="505"/>
      <c r="AE426" s="506"/>
      <c r="AF426" s="15"/>
      <c r="AG426" s="118"/>
      <c r="AH426" s="312"/>
      <c r="AI426" s="313"/>
      <c r="AJ426" s="313"/>
      <c r="AK426" s="313"/>
      <c r="AL426" s="313"/>
      <c r="AM426" s="313"/>
      <c r="AN426" s="314"/>
      <c r="AO426" s="120"/>
      <c r="AP426" s="115" t="s">
        <v>0</v>
      </c>
      <c r="AQ426" s="119"/>
      <c r="AR426" s="312"/>
      <c r="AS426" s="313"/>
      <c r="AT426" s="313"/>
      <c r="AU426" s="313"/>
      <c r="AV426" s="313"/>
      <c r="AW426" s="313"/>
      <c r="AX426" s="314"/>
      <c r="AY426" s="120"/>
      <c r="AZ426" s="115" t="s">
        <v>1</v>
      </c>
      <c r="BA426" s="119"/>
      <c r="BB426" s="312"/>
      <c r="BC426" s="313"/>
      <c r="BD426" s="313"/>
      <c r="BE426" s="313"/>
      <c r="BF426" s="313"/>
      <c r="BG426" s="313"/>
      <c r="BH426" s="314"/>
      <c r="BI426" s="122"/>
      <c r="BJ426" s="115" t="s">
        <v>2</v>
      </c>
      <c r="BK426" s="129"/>
      <c r="BL426" s="130" t="str">
        <f>IF(BM426&lt;&gt;"","●","")</f>
        <v/>
      </c>
      <c r="BM426" s="132" t="str">
        <f>IF(AND(OR(C426="",E426="",F426="",G426="",O426=""),OR(AH426&gt;0,AR426&gt;0,BB426&gt;0)),"「Ｋコード・Ｊコード番号等」、「診療行為名称」に未記入の欄がありますが、「レセプト件数」、「算定日数」、「算定回数」のいずれかが1以上となっています。正しい手術名情報・レセプト件数・算定日数・算定回数をご記入ください。",IF(AND(AND(C426&lt;&gt;"",E426&lt;&gt;"",F426&lt;&gt;"",G426&lt;&gt;""),OR(AH426&gt;0,AR426&gt;0,BB426&gt;0),COUNTIF(K!$A$1:$A$2257,ASC(C426&amp;E426&amp;F426&amp;G426&amp;IF(I426*1=0,"","-"&amp;I426*1)&amp;IF(K426*1=0,"",K426*1)&amp;IF(M426="","",M426)))=0),"「Ｋコード・Ｊコード番号等」が診療報酬点数表あるいは鹿診療報酬点数表に存在しないコードとなっています。正しいＫコード・Ｊコード番号等をご記入ください。なお、加算・輸血料は報告対象外となります。",IF(OR(AND(OR(AH426=0,AH426=""),OR(AR426&gt;0,BB426&gt;0)),AND(OR(AH426&gt;0,BB426&gt;0),OR(AR426=0,AR426="")),AND(OR(AH426&gt;0,AR426&gt;0),OR(BB426=0,BB426=""))),"「レセプト件数」、「算定日数」、「算定回数」のいずれかが「0」か「空白」となっていますが、それ以外が1以上となっています。正しい手術名情報・レセプト件数・算定日数・算定回数をご記入ください。",IF(OR(AH426&gt;AR426,AH426&gt;BB426),"「算定日数」あるいは「算定回数」が「レセプト件数」よりも小さくなっています。算定レセプトにおける算定日数・算定回数をご記入ください。",IF(AR426&gt;BB426,"「算定回数」が「算定日数」よりも小さくなっています。算定日数における算定回数をご記入ください。","")))))</f>
        <v/>
      </c>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72"/>
      <c r="CW426" s="72"/>
      <c r="CX426" s="72"/>
      <c r="CY426" s="129"/>
      <c r="CZ426" s="129"/>
      <c r="DA426" s="129"/>
      <c r="DB426" s="129"/>
      <c r="DC426" s="129"/>
      <c r="DD426" s="129"/>
      <c r="DE426" s="129"/>
      <c r="DF426" s="129"/>
      <c r="DG426" s="129"/>
      <c r="DH426" s="129"/>
      <c r="DI426" s="129"/>
      <c r="DJ426" s="129"/>
      <c r="DK426" s="129"/>
      <c r="DL426" s="129"/>
      <c r="DM426" s="129"/>
      <c r="DN426" s="129"/>
      <c r="DO426" s="129"/>
      <c r="DP426" s="129"/>
      <c r="DQ426" s="129"/>
      <c r="DR426" s="129"/>
      <c r="DS426" s="129"/>
      <c r="DT426" s="129"/>
      <c r="DU426" s="129"/>
      <c r="DV426" s="129"/>
      <c r="DW426" s="129"/>
      <c r="DX426" s="129"/>
      <c r="DY426" s="129"/>
      <c r="DZ426" s="129"/>
      <c r="EA426" s="129"/>
      <c r="EB426" s="129"/>
      <c r="EC426" s="129"/>
      <c r="ED426" s="129"/>
      <c r="EE426" s="129"/>
      <c r="EF426" s="129"/>
      <c r="EG426" s="129"/>
      <c r="EH426" s="129"/>
      <c r="EI426" s="129"/>
      <c r="EJ426" s="129"/>
      <c r="EK426" s="129"/>
      <c r="EL426" s="129"/>
      <c r="EM426" s="129"/>
      <c r="EN426" s="129"/>
      <c r="EO426" s="129"/>
      <c r="EP426" s="129"/>
      <c r="EQ426" s="129"/>
      <c r="ER426" s="129"/>
      <c r="ES426" s="129"/>
      <c r="ET426" s="129"/>
      <c r="EU426" s="129"/>
      <c r="EV426" s="129"/>
      <c r="EW426" s="129"/>
    </row>
    <row r="427" spans="1:153" ht="3" customHeight="1" thickBot="1">
      <c r="A427" s="113"/>
      <c r="B427" s="16"/>
      <c r="C427" s="17"/>
      <c r="D427" s="17"/>
      <c r="E427" s="17"/>
      <c r="F427" s="18"/>
      <c r="G427" s="17"/>
      <c r="H427" s="298"/>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9"/>
      <c r="AG427" s="299"/>
      <c r="AH427" s="298"/>
      <c r="AI427" s="298"/>
      <c r="AJ427" s="298"/>
      <c r="AK427" s="298"/>
      <c r="AL427" s="298"/>
      <c r="AM427" s="298"/>
      <c r="AN427" s="298"/>
      <c r="AO427" s="121"/>
      <c r="AP427" s="116"/>
      <c r="AQ427" s="299"/>
      <c r="AR427" s="298"/>
      <c r="AS427" s="298"/>
      <c r="AT427" s="298"/>
      <c r="AU427" s="298"/>
      <c r="AV427" s="298"/>
      <c r="AW427" s="298"/>
      <c r="AX427" s="298"/>
      <c r="AY427" s="121"/>
      <c r="AZ427" s="116"/>
      <c r="BA427" s="298"/>
      <c r="BB427" s="298"/>
      <c r="BC427" s="298"/>
      <c r="BD427" s="298"/>
      <c r="BE427" s="298"/>
      <c r="BF427" s="298"/>
      <c r="BG427" s="298"/>
      <c r="BH427" s="298"/>
      <c r="BI427" s="121"/>
      <c r="BJ427" s="116"/>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c r="DH427" s="129"/>
      <c r="DI427" s="129"/>
      <c r="DJ427" s="129"/>
      <c r="DK427" s="129"/>
      <c r="DL427" s="129"/>
      <c r="DM427" s="129"/>
      <c r="DN427" s="129"/>
      <c r="DO427" s="129"/>
      <c r="DP427" s="129"/>
      <c r="DQ427" s="129"/>
      <c r="DR427" s="129"/>
      <c r="DS427" s="129"/>
      <c r="DT427" s="129"/>
      <c r="DU427" s="129"/>
      <c r="DV427" s="129"/>
      <c r="DW427" s="129"/>
      <c r="DX427" s="129"/>
      <c r="DY427" s="129"/>
      <c r="DZ427" s="129"/>
      <c r="EA427" s="129"/>
      <c r="EB427" s="129"/>
      <c r="EC427" s="129"/>
      <c r="ED427" s="129"/>
      <c r="EE427" s="129"/>
      <c r="EF427" s="129"/>
      <c r="EG427" s="129"/>
      <c r="EH427" s="129"/>
      <c r="EI427" s="129"/>
      <c r="EJ427" s="129"/>
      <c r="EK427" s="129"/>
      <c r="EL427" s="129"/>
      <c r="EM427" s="129"/>
      <c r="EN427" s="129"/>
      <c r="EO427" s="129"/>
      <c r="EP427" s="129"/>
      <c r="EQ427" s="129"/>
      <c r="ER427" s="129"/>
      <c r="ES427" s="129"/>
      <c r="ET427" s="129"/>
      <c r="EU427" s="129"/>
      <c r="EV427" s="129"/>
      <c r="EW427" s="129"/>
    </row>
    <row r="428" spans="1:153" ht="9.75" customHeight="1">
      <c r="A428" s="113"/>
      <c r="B428" s="24"/>
      <c r="C428" s="14" t="s">
        <v>6438</v>
      </c>
      <c r="D428" s="25"/>
      <c r="E428" s="25"/>
      <c r="F428" s="14" t="s">
        <v>143</v>
      </c>
      <c r="G428" s="14"/>
      <c r="H428" s="14"/>
      <c r="I428" s="14" t="s">
        <v>144</v>
      </c>
      <c r="J428" s="14"/>
      <c r="K428" s="14" t="s">
        <v>145</v>
      </c>
      <c r="L428" s="14"/>
      <c r="M428" s="14" t="s">
        <v>197</v>
      </c>
      <c r="N428" s="14"/>
      <c r="O428" s="25"/>
      <c r="P428" s="14" t="s">
        <v>146</v>
      </c>
      <c r="Q428" s="14"/>
      <c r="R428" s="14"/>
      <c r="S428" s="14"/>
      <c r="T428" s="14"/>
      <c r="U428" s="14"/>
      <c r="V428" s="14"/>
      <c r="W428" s="14"/>
      <c r="X428" s="14"/>
      <c r="Y428" s="14"/>
      <c r="Z428" s="14"/>
      <c r="AA428" s="14"/>
      <c r="AB428" s="14"/>
      <c r="AC428" s="14"/>
      <c r="AD428" s="25"/>
      <c r="AE428" s="25"/>
      <c r="AF428" s="26"/>
      <c r="AG428" s="296"/>
      <c r="AH428" s="297"/>
      <c r="AI428" s="297"/>
      <c r="AJ428" s="297"/>
      <c r="AK428" s="297"/>
      <c r="AL428" s="297"/>
      <c r="AM428" s="297"/>
      <c r="AN428" s="297"/>
      <c r="AO428" s="117"/>
      <c r="AP428" s="114"/>
      <c r="AQ428" s="296"/>
      <c r="AR428" s="297"/>
      <c r="AS428" s="297"/>
      <c r="AT428" s="297"/>
      <c r="AU428" s="297"/>
      <c r="AV428" s="297"/>
      <c r="AW428" s="297"/>
      <c r="AX428" s="297"/>
      <c r="AY428" s="117"/>
      <c r="AZ428" s="114"/>
      <c r="BA428" s="297"/>
      <c r="BB428" s="297"/>
      <c r="BC428" s="297"/>
      <c r="BD428" s="297"/>
      <c r="BE428" s="297"/>
      <c r="BF428" s="297"/>
      <c r="BG428" s="297"/>
      <c r="BH428" s="297"/>
      <c r="BI428" s="117"/>
      <c r="BJ428" s="114"/>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c r="DH428" s="129"/>
      <c r="DI428" s="129"/>
      <c r="DJ428" s="129"/>
      <c r="DK428" s="129"/>
      <c r="DL428" s="129"/>
      <c r="DM428" s="129"/>
      <c r="DN428" s="129"/>
      <c r="DO428" s="129"/>
      <c r="DP428" s="129"/>
      <c r="DQ428" s="129"/>
      <c r="DR428" s="129"/>
      <c r="DS428" s="129"/>
      <c r="DT428" s="129"/>
      <c r="DU428" s="129"/>
      <c r="DV428" s="129"/>
      <c r="DW428" s="129"/>
      <c r="DX428" s="129"/>
      <c r="DY428" s="129"/>
      <c r="DZ428" s="129"/>
      <c r="EA428" s="129"/>
      <c r="EB428" s="129"/>
      <c r="EC428" s="129"/>
      <c r="ED428" s="129"/>
      <c r="EE428" s="129"/>
      <c r="EF428" s="129"/>
      <c r="EG428" s="129"/>
      <c r="EH428" s="129"/>
      <c r="EI428" s="129"/>
      <c r="EJ428" s="129"/>
      <c r="EK428" s="129"/>
      <c r="EL428" s="129"/>
      <c r="EM428" s="129"/>
      <c r="EN428" s="129"/>
      <c r="EO428" s="129"/>
      <c r="EP428" s="129"/>
      <c r="EQ428" s="129"/>
      <c r="ER428" s="129"/>
      <c r="ES428" s="129"/>
      <c r="ET428" s="129"/>
      <c r="EU428" s="129"/>
      <c r="EV428" s="129"/>
      <c r="EW428" s="129"/>
    </row>
    <row r="429" spans="1:153" ht="21.75" customHeight="1">
      <c r="A429" s="113"/>
      <c r="B429" s="294"/>
      <c r="C429" s="76"/>
      <c r="D429" s="74"/>
      <c r="E429" s="77"/>
      <c r="F429" s="78"/>
      <c r="G429" s="79"/>
      <c r="H429" s="75" t="s">
        <v>6439</v>
      </c>
      <c r="I429" s="76"/>
      <c r="J429" s="74"/>
      <c r="K429" s="241"/>
      <c r="L429" s="74"/>
      <c r="M429" s="76"/>
      <c r="N429" s="73"/>
      <c r="O429" s="504"/>
      <c r="P429" s="505"/>
      <c r="Q429" s="505"/>
      <c r="R429" s="505"/>
      <c r="S429" s="505"/>
      <c r="T429" s="505"/>
      <c r="U429" s="505"/>
      <c r="V429" s="505"/>
      <c r="W429" s="505"/>
      <c r="X429" s="505"/>
      <c r="Y429" s="505"/>
      <c r="Z429" s="505"/>
      <c r="AA429" s="505"/>
      <c r="AB429" s="505"/>
      <c r="AC429" s="505"/>
      <c r="AD429" s="505"/>
      <c r="AE429" s="506"/>
      <c r="AF429" s="15"/>
      <c r="AG429" s="118"/>
      <c r="AH429" s="312"/>
      <c r="AI429" s="313"/>
      <c r="AJ429" s="313"/>
      <c r="AK429" s="313"/>
      <c r="AL429" s="313"/>
      <c r="AM429" s="313"/>
      <c r="AN429" s="314"/>
      <c r="AO429" s="120"/>
      <c r="AP429" s="115" t="s">
        <v>0</v>
      </c>
      <c r="AQ429" s="119"/>
      <c r="AR429" s="312"/>
      <c r="AS429" s="313"/>
      <c r="AT429" s="313"/>
      <c r="AU429" s="313"/>
      <c r="AV429" s="313"/>
      <c r="AW429" s="313"/>
      <c r="AX429" s="314"/>
      <c r="AY429" s="120"/>
      <c r="AZ429" s="115" t="s">
        <v>1</v>
      </c>
      <c r="BA429" s="119"/>
      <c r="BB429" s="312"/>
      <c r="BC429" s="313"/>
      <c r="BD429" s="313"/>
      <c r="BE429" s="313"/>
      <c r="BF429" s="313"/>
      <c r="BG429" s="313"/>
      <c r="BH429" s="314"/>
      <c r="BI429" s="122"/>
      <c r="BJ429" s="115" t="s">
        <v>2</v>
      </c>
      <c r="BK429" s="129"/>
      <c r="BL429" s="130" t="str">
        <f>IF(BM429&lt;&gt;"","●","")</f>
        <v/>
      </c>
      <c r="BM429" s="132" t="str">
        <f>IF(AND(OR(C429="",E429="",F429="",G429="",O429=""),OR(AH429&gt;0,AR429&gt;0,BB429&gt;0)),"「Ｋコード・Ｊコード番号等」、「診療行為名称」に未記入の欄がありますが、「レセプト件数」、「算定日数」、「算定回数」のいずれかが1以上となっています。正しい手術名情報・レセプト件数・算定日数・算定回数をご記入ください。",IF(AND(AND(C429&lt;&gt;"",E429&lt;&gt;"",F429&lt;&gt;"",G429&lt;&gt;""),OR(AH429&gt;0,AR429&gt;0,BB429&gt;0),COUNTIF(K!$A$1:$A$2257,ASC(C429&amp;E429&amp;F429&amp;G429&amp;IF(I429*1=0,"","-"&amp;I429*1)&amp;IF(K429*1=0,"",K429*1)&amp;IF(M429="","",M429)))=0),"「Ｋコード・Ｊコード番号等」が診療報酬点数表あるいは鹿診療報酬点数表に存在しないコードとなっています。正しいＫコード・Ｊコード番号等をご記入ください。なお、加算・輸血料は報告対象外となります。",IF(OR(AND(OR(AH429=0,AH429=""),OR(AR429&gt;0,BB429&gt;0)),AND(OR(AH429&gt;0,BB429&gt;0),OR(AR429=0,AR429="")),AND(OR(AH429&gt;0,AR429&gt;0),OR(BB429=0,BB429=""))),"「レセプト件数」、「算定日数」、「算定回数」のいずれかが「0」か「空白」となっていますが、それ以外が1以上となっています。正しい手術名情報・レセプト件数・算定日数・算定回数をご記入ください。",IF(OR(AH429&gt;AR429,AH429&gt;BB429),"「算定日数」あるいは「算定回数」が「レセプト件数」よりも小さくなっています。算定レセプトにおける算定日数・算定回数をご記入ください。",IF(AR429&gt;BB429,"「算定回数」が「算定日数」よりも小さくなっています。算定日数における算定回数をご記入ください。","")))))</f>
        <v/>
      </c>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72"/>
      <c r="CW429" s="72"/>
      <c r="CX429" s="72"/>
      <c r="CY429" s="129"/>
      <c r="CZ429" s="129"/>
      <c r="DA429" s="129"/>
      <c r="DB429" s="129"/>
      <c r="DC429" s="129"/>
      <c r="DD429" s="129"/>
      <c r="DE429" s="129"/>
      <c r="DF429" s="129"/>
      <c r="DG429" s="129"/>
      <c r="DH429" s="129"/>
      <c r="DI429" s="129"/>
      <c r="DJ429" s="129"/>
      <c r="DK429" s="129"/>
      <c r="DL429" s="129"/>
      <c r="DM429" s="129"/>
      <c r="DN429" s="129"/>
      <c r="DO429" s="129"/>
      <c r="DP429" s="129"/>
      <c r="DQ429" s="129"/>
      <c r="DR429" s="129"/>
      <c r="DS429" s="129"/>
      <c r="DT429" s="129"/>
      <c r="DU429" s="129"/>
      <c r="DV429" s="129"/>
      <c r="DW429" s="129"/>
      <c r="DX429" s="129"/>
      <c r="DY429" s="129"/>
      <c r="DZ429" s="129"/>
      <c r="EA429" s="129"/>
      <c r="EB429" s="129"/>
      <c r="EC429" s="129"/>
      <c r="ED429" s="129"/>
      <c r="EE429" s="129"/>
      <c r="EF429" s="129"/>
      <c r="EG429" s="129"/>
      <c r="EH429" s="129"/>
      <c r="EI429" s="129"/>
      <c r="EJ429" s="129"/>
      <c r="EK429" s="129"/>
      <c r="EL429" s="129"/>
      <c r="EM429" s="129"/>
      <c r="EN429" s="129"/>
      <c r="EO429" s="129"/>
      <c r="EP429" s="129"/>
      <c r="EQ429" s="129"/>
      <c r="ER429" s="129"/>
      <c r="ES429" s="129"/>
      <c r="ET429" s="129"/>
      <c r="EU429" s="129"/>
      <c r="EV429" s="129"/>
      <c r="EW429" s="129"/>
    </row>
    <row r="430" spans="1:153" ht="3" customHeight="1" thickBot="1">
      <c r="A430" s="113"/>
      <c r="B430" s="16"/>
      <c r="C430" s="17"/>
      <c r="D430" s="17"/>
      <c r="E430" s="17"/>
      <c r="F430" s="18"/>
      <c r="G430" s="17"/>
      <c r="H430" s="298"/>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9"/>
      <c r="AG430" s="299"/>
      <c r="AH430" s="298"/>
      <c r="AI430" s="298"/>
      <c r="AJ430" s="298"/>
      <c r="AK430" s="298"/>
      <c r="AL430" s="298"/>
      <c r="AM430" s="298"/>
      <c r="AN430" s="298"/>
      <c r="AO430" s="121"/>
      <c r="AP430" s="116"/>
      <c r="AQ430" s="299"/>
      <c r="AR430" s="298"/>
      <c r="AS430" s="298"/>
      <c r="AT430" s="298"/>
      <c r="AU430" s="298"/>
      <c r="AV430" s="298"/>
      <c r="AW430" s="298"/>
      <c r="AX430" s="298"/>
      <c r="AY430" s="121"/>
      <c r="AZ430" s="116"/>
      <c r="BA430" s="298"/>
      <c r="BB430" s="298"/>
      <c r="BC430" s="298"/>
      <c r="BD430" s="298"/>
      <c r="BE430" s="298"/>
      <c r="BF430" s="298"/>
      <c r="BG430" s="298"/>
      <c r="BH430" s="298"/>
      <c r="BI430" s="121"/>
      <c r="BJ430" s="116"/>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c r="DH430" s="129"/>
      <c r="DI430" s="129"/>
      <c r="DJ430" s="129"/>
      <c r="DK430" s="129"/>
      <c r="DL430" s="129"/>
      <c r="DM430" s="129"/>
      <c r="DN430" s="129"/>
      <c r="DO430" s="129"/>
      <c r="DP430" s="129"/>
      <c r="DQ430" s="129"/>
      <c r="DR430" s="129"/>
      <c r="DS430" s="129"/>
      <c r="DT430" s="129"/>
      <c r="DU430" s="129"/>
      <c r="DV430" s="129"/>
      <c r="DW430" s="129"/>
      <c r="DX430" s="129"/>
      <c r="DY430" s="129"/>
      <c r="DZ430" s="129"/>
      <c r="EA430" s="129"/>
      <c r="EB430" s="129"/>
      <c r="EC430" s="129"/>
      <c r="ED430" s="129"/>
      <c r="EE430" s="129"/>
      <c r="EF430" s="129"/>
      <c r="EG430" s="129"/>
      <c r="EH430" s="129"/>
      <c r="EI430" s="129"/>
      <c r="EJ430" s="129"/>
      <c r="EK430" s="129"/>
      <c r="EL430" s="129"/>
      <c r="EM430" s="129"/>
      <c r="EN430" s="129"/>
      <c r="EO430" s="129"/>
      <c r="EP430" s="129"/>
      <c r="EQ430" s="129"/>
      <c r="ER430" s="129"/>
      <c r="ES430" s="129"/>
      <c r="ET430" s="129"/>
      <c r="EU430" s="129"/>
      <c r="EV430" s="129"/>
      <c r="EW430" s="129"/>
    </row>
    <row r="431" spans="1:153" ht="9.75" customHeight="1">
      <c r="A431" s="113"/>
      <c r="B431" s="24"/>
      <c r="C431" s="14" t="s">
        <v>6435</v>
      </c>
      <c r="D431" s="25"/>
      <c r="E431" s="25"/>
      <c r="F431" s="14" t="s">
        <v>143</v>
      </c>
      <c r="G431" s="14"/>
      <c r="H431" s="14"/>
      <c r="I431" s="14" t="s">
        <v>144</v>
      </c>
      <c r="J431" s="14"/>
      <c r="K431" s="14" t="s">
        <v>145</v>
      </c>
      <c r="L431" s="14"/>
      <c r="M431" s="14" t="s">
        <v>197</v>
      </c>
      <c r="N431" s="14"/>
      <c r="O431" s="25"/>
      <c r="P431" s="14" t="s">
        <v>146</v>
      </c>
      <c r="Q431" s="14"/>
      <c r="R431" s="14"/>
      <c r="S431" s="14"/>
      <c r="T431" s="14"/>
      <c r="U431" s="14"/>
      <c r="V431" s="14"/>
      <c r="W431" s="14"/>
      <c r="X431" s="14"/>
      <c r="Y431" s="14"/>
      <c r="Z431" s="14"/>
      <c r="AA431" s="14"/>
      <c r="AB431" s="14"/>
      <c r="AC431" s="14"/>
      <c r="AD431" s="25"/>
      <c r="AE431" s="25"/>
      <c r="AF431" s="26"/>
      <c r="AG431" s="296"/>
      <c r="AH431" s="297"/>
      <c r="AI431" s="297"/>
      <c r="AJ431" s="297"/>
      <c r="AK431" s="297"/>
      <c r="AL431" s="297"/>
      <c r="AM431" s="297"/>
      <c r="AN431" s="297"/>
      <c r="AO431" s="117"/>
      <c r="AP431" s="114"/>
      <c r="AQ431" s="296"/>
      <c r="AR431" s="297"/>
      <c r="AS431" s="297"/>
      <c r="AT431" s="297"/>
      <c r="AU431" s="297"/>
      <c r="AV431" s="297"/>
      <c r="AW431" s="297"/>
      <c r="AX431" s="297"/>
      <c r="AY431" s="117"/>
      <c r="AZ431" s="114"/>
      <c r="BA431" s="297"/>
      <c r="BB431" s="297"/>
      <c r="BC431" s="297"/>
      <c r="BD431" s="297"/>
      <c r="BE431" s="297"/>
      <c r="BF431" s="297"/>
      <c r="BG431" s="297"/>
      <c r="BH431" s="297"/>
      <c r="BI431" s="117"/>
      <c r="BJ431" s="114"/>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c r="DH431" s="129"/>
      <c r="DI431" s="129"/>
      <c r="DJ431" s="129"/>
      <c r="DK431" s="129"/>
      <c r="DL431" s="129"/>
      <c r="DM431" s="129"/>
      <c r="DN431" s="129"/>
      <c r="DO431" s="129"/>
      <c r="DP431" s="129"/>
      <c r="DQ431" s="129"/>
      <c r="DR431" s="129"/>
      <c r="DS431" s="129"/>
      <c r="DT431" s="129"/>
      <c r="DU431" s="129"/>
      <c r="DV431" s="129"/>
      <c r="DW431" s="129"/>
      <c r="DX431" s="129"/>
      <c r="DY431" s="129"/>
      <c r="DZ431" s="129"/>
      <c r="EA431" s="129"/>
      <c r="EB431" s="129"/>
      <c r="EC431" s="129"/>
      <c r="ED431" s="129"/>
      <c r="EE431" s="129"/>
      <c r="EF431" s="129"/>
      <c r="EG431" s="129"/>
      <c r="EH431" s="129"/>
      <c r="EI431" s="129"/>
      <c r="EJ431" s="129"/>
      <c r="EK431" s="129"/>
      <c r="EL431" s="129"/>
      <c r="EM431" s="129"/>
      <c r="EN431" s="129"/>
      <c r="EO431" s="129"/>
      <c r="EP431" s="129"/>
      <c r="EQ431" s="129"/>
      <c r="ER431" s="129"/>
      <c r="ES431" s="129"/>
      <c r="ET431" s="129"/>
      <c r="EU431" s="129"/>
      <c r="EV431" s="129"/>
      <c r="EW431" s="129"/>
    </row>
    <row r="432" spans="1:153" ht="21.75" customHeight="1">
      <c r="A432" s="113"/>
      <c r="B432" s="294"/>
      <c r="C432" s="76"/>
      <c r="D432" s="74"/>
      <c r="E432" s="77"/>
      <c r="F432" s="78"/>
      <c r="G432" s="79"/>
      <c r="H432" s="75" t="s">
        <v>5574</v>
      </c>
      <c r="I432" s="76"/>
      <c r="J432" s="74"/>
      <c r="K432" s="241"/>
      <c r="L432" s="74"/>
      <c r="M432" s="76"/>
      <c r="N432" s="73"/>
      <c r="O432" s="504"/>
      <c r="P432" s="505"/>
      <c r="Q432" s="505"/>
      <c r="R432" s="505"/>
      <c r="S432" s="505"/>
      <c r="T432" s="505"/>
      <c r="U432" s="505"/>
      <c r="V432" s="505"/>
      <c r="W432" s="505"/>
      <c r="X432" s="505"/>
      <c r="Y432" s="505"/>
      <c r="Z432" s="505"/>
      <c r="AA432" s="505"/>
      <c r="AB432" s="505"/>
      <c r="AC432" s="505"/>
      <c r="AD432" s="505"/>
      <c r="AE432" s="506"/>
      <c r="AF432" s="15"/>
      <c r="AG432" s="118"/>
      <c r="AH432" s="312"/>
      <c r="AI432" s="313"/>
      <c r="AJ432" s="313"/>
      <c r="AK432" s="313"/>
      <c r="AL432" s="313"/>
      <c r="AM432" s="313"/>
      <c r="AN432" s="314"/>
      <c r="AO432" s="120"/>
      <c r="AP432" s="115" t="s">
        <v>0</v>
      </c>
      <c r="AQ432" s="119"/>
      <c r="AR432" s="312"/>
      <c r="AS432" s="313"/>
      <c r="AT432" s="313"/>
      <c r="AU432" s="313"/>
      <c r="AV432" s="313"/>
      <c r="AW432" s="313"/>
      <c r="AX432" s="314"/>
      <c r="AY432" s="120"/>
      <c r="AZ432" s="115" t="s">
        <v>1</v>
      </c>
      <c r="BA432" s="119"/>
      <c r="BB432" s="312"/>
      <c r="BC432" s="313"/>
      <c r="BD432" s="313"/>
      <c r="BE432" s="313"/>
      <c r="BF432" s="313"/>
      <c r="BG432" s="313"/>
      <c r="BH432" s="314"/>
      <c r="BI432" s="122"/>
      <c r="BJ432" s="115" t="s">
        <v>2</v>
      </c>
      <c r="BK432" s="129"/>
      <c r="BL432" s="130" t="str">
        <f>IF(BM432&lt;&gt;"","●","")</f>
        <v/>
      </c>
      <c r="BM432" s="132" t="str">
        <f>IF(AND(OR(C432="",E432="",F432="",G432="",O432=""),OR(AH432&gt;0,AR432&gt;0,BB432&gt;0)),"「Ｋコード・Ｊコード番号等」、「診療行為名称」に未記入の欄がありますが、「レセプト件数」、「算定日数」、「算定回数」のいずれかが1以上となっています。正しい手術名情報・レセプト件数・算定日数・算定回数をご記入ください。",IF(AND(AND(C432&lt;&gt;"",E432&lt;&gt;"",F432&lt;&gt;"",G432&lt;&gt;""),OR(AH432&gt;0,AR432&gt;0,BB432&gt;0),COUNTIF(K!$A$1:$A$2257,ASC(C432&amp;E432&amp;F432&amp;G432&amp;IF(I432*1=0,"","-"&amp;I432*1)&amp;IF(K432*1=0,"",K432*1)&amp;IF(M432="","",M432)))=0),"「Ｋコード・Ｊコード番号等」が診療報酬点数表あるいは鹿診療報酬点数表に存在しないコードとなっています。正しいＫコード・Ｊコード番号等をご記入ください。なお、加算・輸血料は報告対象外となります。",IF(OR(AND(OR(AH432=0,AH432=""),OR(AR432&gt;0,BB432&gt;0)),AND(OR(AH432&gt;0,BB432&gt;0),OR(AR432=0,AR432="")),AND(OR(AH432&gt;0,AR432&gt;0),OR(BB432=0,BB432=""))),"「レセプト件数」、「算定日数」、「算定回数」のいずれかが「0」か「空白」となっていますが、それ以外が1以上となっています。正しい手術名情報・レセプト件数・算定日数・算定回数をご記入ください。",IF(OR(AH432&gt;AR432,AH432&gt;BB432),"「算定日数」あるいは「算定回数」が「レセプト件数」よりも小さくなっています。算定レセプトにおける算定日数・算定回数をご記入ください。",IF(AR432&gt;BB432,"「算定回数」が「算定日数」よりも小さくなっています。算定日数における算定回数をご記入ください。","")))))</f>
        <v/>
      </c>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72"/>
      <c r="CW432" s="72"/>
      <c r="CX432" s="72"/>
      <c r="CY432" s="129"/>
      <c r="CZ432" s="129"/>
      <c r="DA432" s="129"/>
      <c r="DB432" s="129"/>
      <c r="DC432" s="129"/>
      <c r="DD432" s="129"/>
      <c r="DE432" s="129"/>
      <c r="DF432" s="129"/>
      <c r="DG432" s="129"/>
      <c r="DH432" s="129"/>
      <c r="DI432" s="129"/>
      <c r="DJ432" s="129"/>
      <c r="DK432" s="129"/>
      <c r="DL432" s="129"/>
      <c r="DM432" s="129"/>
      <c r="DN432" s="129"/>
      <c r="DO432" s="129"/>
      <c r="DP432" s="129"/>
      <c r="DQ432" s="129"/>
      <c r="DR432" s="129"/>
      <c r="DS432" s="129"/>
      <c r="DT432" s="129"/>
      <c r="DU432" s="129"/>
      <c r="DV432" s="129"/>
      <c r="DW432" s="129"/>
      <c r="DX432" s="129"/>
      <c r="DY432" s="129"/>
      <c r="DZ432" s="129"/>
      <c r="EA432" s="129"/>
      <c r="EB432" s="129"/>
      <c r="EC432" s="129"/>
      <c r="ED432" s="129"/>
      <c r="EE432" s="129"/>
      <c r="EF432" s="129"/>
      <c r="EG432" s="129"/>
      <c r="EH432" s="129"/>
      <c r="EI432" s="129"/>
      <c r="EJ432" s="129"/>
      <c r="EK432" s="129"/>
      <c r="EL432" s="129"/>
      <c r="EM432" s="129"/>
      <c r="EN432" s="129"/>
      <c r="EO432" s="129"/>
      <c r="EP432" s="129"/>
      <c r="EQ432" s="129"/>
      <c r="ER432" s="129"/>
      <c r="ES432" s="129"/>
      <c r="ET432" s="129"/>
      <c r="EU432" s="129"/>
      <c r="EV432" s="129"/>
      <c r="EW432" s="129"/>
    </row>
    <row r="433" spans="1:153" ht="3" customHeight="1" thickBot="1">
      <c r="A433" s="113"/>
      <c r="B433" s="16"/>
      <c r="C433" s="17"/>
      <c r="D433" s="17"/>
      <c r="E433" s="17"/>
      <c r="F433" s="18"/>
      <c r="G433" s="17"/>
      <c r="H433" s="298"/>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9"/>
      <c r="AG433" s="299"/>
      <c r="AH433" s="298"/>
      <c r="AI433" s="298"/>
      <c r="AJ433" s="298"/>
      <c r="AK433" s="298"/>
      <c r="AL433" s="298"/>
      <c r="AM433" s="298"/>
      <c r="AN433" s="298"/>
      <c r="AO433" s="121"/>
      <c r="AP433" s="116"/>
      <c r="AQ433" s="299"/>
      <c r="AR433" s="298"/>
      <c r="AS433" s="298"/>
      <c r="AT433" s="298"/>
      <c r="AU433" s="298"/>
      <c r="AV433" s="298"/>
      <c r="AW433" s="298"/>
      <c r="AX433" s="298"/>
      <c r="AY433" s="121"/>
      <c r="AZ433" s="116"/>
      <c r="BA433" s="298"/>
      <c r="BB433" s="298"/>
      <c r="BC433" s="298"/>
      <c r="BD433" s="298"/>
      <c r="BE433" s="298"/>
      <c r="BF433" s="298"/>
      <c r="BG433" s="298"/>
      <c r="BH433" s="298"/>
      <c r="BI433" s="121"/>
      <c r="BJ433" s="116"/>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c r="DH433" s="129"/>
      <c r="DI433" s="129"/>
      <c r="DJ433" s="129"/>
      <c r="DK433" s="129"/>
      <c r="DL433" s="129"/>
      <c r="DM433" s="129"/>
      <c r="DN433" s="129"/>
      <c r="DO433" s="129"/>
      <c r="DP433" s="129"/>
      <c r="DQ433" s="129"/>
      <c r="DR433" s="129"/>
      <c r="DS433" s="129"/>
      <c r="DT433" s="129"/>
      <c r="DU433" s="129"/>
      <c r="DV433" s="129"/>
      <c r="DW433" s="129"/>
      <c r="DX433" s="129"/>
      <c r="DY433" s="129"/>
      <c r="DZ433" s="129"/>
      <c r="EA433" s="129"/>
      <c r="EB433" s="129"/>
      <c r="EC433" s="129"/>
      <c r="ED433" s="129"/>
      <c r="EE433" s="129"/>
      <c r="EF433" s="129"/>
      <c r="EG433" s="129"/>
      <c r="EH433" s="129"/>
      <c r="EI433" s="129"/>
      <c r="EJ433" s="129"/>
      <c r="EK433" s="129"/>
      <c r="EL433" s="129"/>
      <c r="EM433" s="129"/>
      <c r="EN433" s="129"/>
      <c r="EO433" s="129"/>
      <c r="EP433" s="129"/>
      <c r="EQ433" s="129"/>
      <c r="ER433" s="129"/>
      <c r="ES433" s="129"/>
      <c r="ET433" s="129"/>
      <c r="EU433" s="129"/>
      <c r="EV433" s="129"/>
      <c r="EW433" s="129"/>
    </row>
    <row r="434" spans="1:153" ht="9.75" customHeight="1">
      <c r="A434" s="113"/>
      <c r="B434" s="24"/>
      <c r="C434" s="14" t="s">
        <v>6435</v>
      </c>
      <c r="D434" s="25"/>
      <c r="E434" s="25"/>
      <c r="F434" s="14" t="s">
        <v>143</v>
      </c>
      <c r="G434" s="14"/>
      <c r="H434" s="14"/>
      <c r="I434" s="14" t="s">
        <v>144</v>
      </c>
      <c r="J434" s="14"/>
      <c r="K434" s="14" t="s">
        <v>145</v>
      </c>
      <c r="L434" s="14"/>
      <c r="M434" s="14" t="s">
        <v>197</v>
      </c>
      <c r="N434" s="14"/>
      <c r="O434" s="25"/>
      <c r="P434" s="14" t="s">
        <v>146</v>
      </c>
      <c r="Q434" s="14"/>
      <c r="R434" s="14"/>
      <c r="S434" s="14"/>
      <c r="T434" s="14"/>
      <c r="U434" s="14"/>
      <c r="V434" s="14"/>
      <c r="W434" s="14"/>
      <c r="X434" s="14"/>
      <c r="Y434" s="14"/>
      <c r="Z434" s="14"/>
      <c r="AA434" s="14"/>
      <c r="AB434" s="14"/>
      <c r="AC434" s="14"/>
      <c r="AD434" s="25"/>
      <c r="AE434" s="25"/>
      <c r="AF434" s="26"/>
      <c r="AG434" s="296"/>
      <c r="AH434" s="297"/>
      <c r="AI434" s="297"/>
      <c r="AJ434" s="297"/>
      <c r="AK434" s="297"/>
      <c r="AL434" s="297"/>
      <c r="AM434" s="297"/>
      <c r="AN434" s="297"/>
      <c r="AO434" s="117"/>
      <c r="AP434" s="114"/>
      <c r="AQ434" s="296"/>
      <c r="AR434" s="297"/>
      <c r="AS434" s="297"/>
      <c r="AT434" s="297"/>
      <c r="AU434" s="297"/>
      <c r="AV434" s="297"/>
      <c r="AW434" s="297"/>
      <c r="AX434" s="297"/>
      <c r="AY434" s="117"/>
      <c r="AZ434" s="114"/>
      <c r="BA434" s="297"/>
      <c r="BB434" s="297"/>
      <c r="BC434" s="297"/>
      <c r="BD434" s="297"/>
      <c r="BE434" s="297"/>
      <c r="BF434" s="297"/>
      <c r="BG434" s="297"/>
      <c r="BH434" s="297"/>
      <c r="BI434" s="117"/>
      <c r="BJ434" s="114"/>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c r="DH434" s="129"/>
      <c r="DI434" s="129"/>
      <c r="DJ434" s="129"/>
      <c r="DK434" s="129"/>
      <c r="DL434" s="129"/>
      <c r="DM434" s="129"/>
      <c r="DN434" s="129"/>
      <c r="DO434" s="129"/>
      <c r="DP434" s="129"/>
      <c r="DQ434" s="129"/>
      <c r="DR434" s="129"/>
      <c r="DS434" s="129"/>
      <c r="DT434" s="129"/>
      <c r="DU434" s="129"/>
      <c r="DV434" s="129"/>
      <c r="DW434" s="129"/>
      <c r="DX434" s="129"/>
      <c r="DY434" s="129"/>
      <c r="DZ434" s="129"/>
      <c r="EA434" s="129"/>
      <c r="EB434" s="129"/>
      <c r="EC434" s="129"/>
      <c r="ED434" s="129"/>
      <c r="EE434" s="129"/>
      <c r="EF434" s="129"/>
      <c r="EG434" s="129"/>
      <c r="EH434" s="129"/>
      <c r="EI434" s="129"/>
      <c r="EJ434" s="129"/>
      <c r="EK434" s="129"/>
      <c r="EL434" s="129"/>
      <c r="EM434" s="129"/>
      <c r="EN434" s="129"/>
      <c r="EO434" s="129"/>
      <c r="EP434" s="129"/>
      <c r="EQ434" s="129"/>
      <c r="ER434" s="129"/>
      <c r="ES434" s="129"/>
      <c r="ET434" s="129"/>
      <c r="EU434" s="129"/>
      <c r="EV434" s="129"/>
      <c r="EW434" s="129"/>
    </row>
    <row r="435" spans="1:153" ht="21.75" customHeight="1">
      <c r="A435" s="113"/>
      <c r="B435" s="294"/>
      <c r="C435" s="76"/>
      <c r="D435" s="74"/>
      <c r="E435" s="77"/>
      <c r="F435" s="78"/>
      <c r="G435" s="79"/>
      <c r="H435" s="75" t="s">
        <v>6436</v>
      </c>
      <c r="I435" s="76"/>
      <c r="J435" s="74"/>
      <c r="K435" s="241"/>
      <c r="L435" s="74"/>
      <c r="M435" s="76"/>
      <c r="N435" s="73"/>
      <c r="O435" s="504"/>
      <c r="P435" s="505"/>
      <c r="Q435" s="505"/>
      <c r="R435" s="505"/>
      <c r="S435" s="505"/>
      <c r="T435" s="505"/>
      <c r="U435" s="505"/>
      <c r="V435" s="505"/>
      <c r="W435" s="505"/>
      <c r="X435" s="505"/>
      <c r="Y435" s="505"/>
      <c r="Z435" s="505"/>
      <c r="AA435" s="505"/>
      <c r="AB435" s="505"/>
      <c r="AC435" s="505"/>
      <c r="AD435" s="505"/>
      <c r="AE435" s="506"/>
      <c r="AF435" s="15"/>
      <c r="AG435" s="118"/>
      <c r="AH435" s="312"/>
      <c r="AI435" s="313"/>
      <c r="AJ435" s="313"/>
      <c r="AK435" s="313"/>
      <c r="AL435" s="313"/>
      <c r="AM435" s="313"/>
      <c r="AN435" s="314"/>
      <c r="AO435" s="120"/>
      <c r="AP435" s="115" t="s">
        <v>0</v>
      </c>
      <c r="AQ435" s="119"/>
      <c r="AR435" s="312"/>
      <c r="AS435" s="313"/>
      <c r="AT435" s="313"/>
      <c r="AU435" s="313"/>
      <c r="AV435" s="313"/>
      <c r="AW435" s="313"/>
      <c r="AX435" s="314"/>
      <c r="AY435" s="120"/>
      <c r="AZ435" s="115" t="s">
        <v>1</v>
      </c>
      <c r="BA435" s="119"/>
      <c r="BB435" s="312"/>
      <c r="BC435" s="313"/>
      <c r="BD435" s="313"/>
      <c r="BE435" s="313"/>
      <c r="BF435" s="313"/>
      <c r="BG435" s="313"/>
      <c r="BH435" s="314"/>
      <c r="BI435" s="122"/>
      <c r="BJ435" s="115" t="s">
        <v>2</v>
      </c>
      <c r="BK435" s="129"/>
      <c r="BL435" s="130" t="str">
        <f>IF(BM435&lt;&gt;"","●","")</f>
        <v/>
      </c>
      <c r="BM435" s="132" t="str">
        <f>IF(AND(OR(C435="",E435="",F435="",G435="",O435=""),OR(AH435&gt;0,AR435&gt;0,BB435&gt;0)),"「Ｋコード・Ｊコード番号等」、「診療行為名称」に未記入の欄がありますが、「レセプト件数」、「算定日数」、「算定回数」のいずれかが1以上となっています。正しい手術名情報・レセプト件数・算定日数・算定回数をご記入ください。",IF(AND(AND(C435&lt;&gt;"",E435&lt;&gt;"",F435&lt;&gt;"",G435&lt;&gt;""),OR(AH435&gt;0,AR435&gt;0,BB435&gt;0),COUNTIF(K!$A$1:$A$2257,ASC(C435&amp;E435&amp;F435&amp;G435&amp;IF(I435*1=0,"","-"&amp;I435*1)&amp;IF(K435*1=0,"",K435*1)&amp;IF(M435="","",M435)))=0),"「Ｋコード・Ｊコード番号等」が診療報酬点数表あるいは鹿診療報酬点数表に存在しないコードとなっています。正しいＫコード・Ｊコード番号等をご記入ください。なお、加算・輸血料は報告対象外となります。",IF(OR(AND(OR(AH435=0,AH435=""),OR(AR435&gt;0,BB435&gt;0)),AND(OR(AH435&gt;0,BB435&gt;0),OR(AR435=0,AR435="")),AND(OR(AH435&gt;0,AR435&gt;0),OR(BB435=0,BB435=""))),"「レセプト件数」、「算定日数」、「算定回数」のいずれかが「0」か「空白」となっていますが、それ以外が1以上となっています。正しい手術名情報・レセプト件数・算定日数・算定回数をご記入ください。",IF(OR(AH435&gt;AR435,AH435&gt;BB435),"「算定日数」あるいは「算定回数」が「レセプト件数」よりも小さくなっています。算定レセプトにおける算定日数・算定回数をご記入ください。",IF(AR435&gt;BB435,"「算定回数」が「算定日数」よりも小さくなっています。算定日数における算定回数をご記入ください。","")))))</f>
        <v/>
      </c>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72"/>
      <c r="CW435" s="72"/>
      <c r="CX435" s="72"/>
      <c r="CY435" s="129"/>
      <c r="CZ435" s="129"/>
      <c r="DA435" s="129"/>
      <c r="DB435" s="129"/>
      <c r="DC435" s="129"/>
      <c r="DD435" s="129"/>
      <c r="DE435" s="129"/>
      <c r="DF435" s="129"/>
      <c r="DG435" s="129"/>
      <c r="DH435" s="129"/>
      <c r="DI435" s="129"/>
      <c r="DJ435" s="129"/>
      <c r="DK435" s="129"/>
      <c r="DL435" s="129"/>
      <c r="DM435" s="129"/>
      <c r="DN435" s="129"/>
      <c r="DO435" s="129"/>
      <c r="DP435" s="129"/>
      <c r="DQ435" s="129"/>
      <c r="DR435" s="129"/>
      <c r="DS435" s="129"/>
      <c r="DT435" s="129"/>
      <c r="DU435" s="129"/>
      <c r="DV435" s="129"/>
      <c r="DW435" s="129"/>
      <c r="DX435" s="129"/>
      <c r="DY435" s="129"/>
      <c r="DZ435" s="129"/>
      <c r="EA435" s="129"/>
      <c r="EB435" s="129"/>
      <c r="EC435" s="129"/>
      <c r="ED435" s="129"/>
      <c r="EE435" s="129"/>
      <c r="EF435" s="129"/>
      <c r="EG435" s="129"/>
      <c r="EH435" s="129"/>
      <c r="EI435" s="129"/>
      <c r="EJ435" s="129"/>
      <c r="EK435" s="129"/>
      <c r="EL435" s="129"/>
      <c r="EM435" s="129"/>
      <c r="EN435" s="129"/>
      <c r="EO435" s="129"/>
      <c r="EP435" s="129"/>
      <c r="EQ435" s="129"/>
      <c r="ER435" s="129"/>
      <c r="ES435" s="129"/>
      <c r="ET435" s="129"/>
      <c r="EU435" s="129"/>
      <c r="EV435" s="129"/>
      <c r="EW435" s="129"/>
    </row>
    <row r="436" spans="1:153" ht="3" customHeight="1" thickBot="1">
      <c r="A436" s="113"/>
      <c r="B436" s="16"/>
      <c r="C436" s="17"/>
      <c r="D436" s="17"/>
      <c r="E436" s="17"/>
      <c r="F436" s="18"/>
      <c r="G436" s="17"/>
      <c r="H436" s="298"/>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9"/>
      <c r="AG436" s="299"/>
      <c r="AH436" s="298"/>
      <c r="AI436" s="298"/>
      <c r="AJ436" s="298"/>
      <c r="AK436" s="298"/>
      <c r="AL436" s="298"/>
      <c r="AM436" s="298"/>
      <c r="AN436" s="298"/>
      <c r="AO436" s="121"/>
      <c r="AP436" s="116"/>
      <c r="AQ436" s="299"/>
      <c r="AR436" s="298"/>
      <c r="AS436" s="298"/>
      <c r="AT436" s="298"/>
      <c r="AU436" s="298"/>
      <c r="AV436" s="298"/>
      <c r="AW436" s="298"/>
      <c r="AX436" s="298"/>
      <c r="AY436" s="121"/>
      <c r="AZ436" s="116"/>
      <c r="BA436" s="298"/>
      <c r="BB436" s="298"/>
      <c r="BC436" s="298"/>
      <c r="BD436" s="298"/>
      <c r="BE436" s="298"/>
      <c r="BF436" s="298"/>
      <c r="BG436" s="298"/>
      <c r="BH436" s="298"/>
      <c r="BI436" s="121"/>
      <c r="BJ436" s="116"/>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c r="DH436" s="129"/>
      <c r="DI436" s="129"/>
      <c r="DJ436" s="129"/>
      <c r="DK436" s="129"/>
      <c r="DL436" s="129"/>
      <c r="DM436" s="129"/>
      <c r="DN436" s="129"/>
      <c r="DO436" s="129"/>
      <c r="DP436" s="129"/>
      <c r="DQ436" s="129"/>
      <c r="DR436" s="129"/>
      <c r="DS436" s="129"/>
      <c r="DT436" s="129"/>
      <c r="DU436" s="129"/>
      <c r="DV436" s="129"/>
      <c r="DW436" s="129"/>
      <c r="DX436" s="129"/>
      <c r="DY436" s="129"/>
      <c r="DZ436" s="129"/>
      <c r="EA436" s="129"/>
      <c r="EB436" s="129"/>
      <c r="EC436" s="129"/>
      <c r="ED436" s="129"/>
      <c r="EE436" s="129"/>
      <c r="EF436" s="129"/>
      <c r="EG436" s="129"/>
      <c r="EH436" s="129"/>
      <c r="EI436" s="129"/>
      <c r="EJ436" s="129"/>
      <c r="EK436" s="129"/>
      <c r="EL436" s="129"/>
      <c r="EM436" s="129"/>
      <c r="EN436" s="129"/>
      <c r="EO436" s="129"/>
      <c r="EP436" s="129"/>
      <c r="EQ436" s="129"/>
      <c r="ER436" s="129"/>
      <c r="ES436" s="129"/>
      <c r="ET436" s="129"/>
      <c r="EU436" s="129"/>
      <c r="EV436" s="129"/>
      <c r="EW436" s="129"/>
    </row>
    <row r="437" spans="1:153" ht="9.75" customHeight="1">
      <c r="A437" s="113"/>
      <c r="B437" s="24"/>
      <c r="C437" s="14" t="s">
        <v>6435</v>
      </c>
      <c r="D437" s="25"/>
      <c r="E437" s="25"/>
      <c r="F437" s="14" t="s">
        <v>143</v>
      </c>
      <c r="G437" s="14"/>
      <c r="H437" s="14"/>
      <c r="I437" s="14" t="s">
        <v>144</v>
      </c>
      <c r="J437" s="14"/>
      <c r="K437" s="14" t="s">
        <v>145</v>
      </c>
      <c r="L437" s="14"/>
      <c r="M437" s="14" t="s">
        <v>197</v>
      </c>
      <c r="N437" s="14"/>
      <c r="O437" s="25"/>
      <c r="P437" s="14" t="s">
        <v>146</v>
      </c>
      <c r="Q437" s="14"/>
      <c r="R437" s="14"/>
      <c r="S437" s="14"/>
      <c r="T437" s="14"/>
      <c r="U437" s="14"/>
      <c r="V437" s="14"/>
      <c r="W437" s="14"/>
      <c r="X437" s="14"/>
      <c r="Y437" s="14"/>
      <c r="Z437" s="14"/>
      <c r="AA437" s="14"/>
      <c r="AB437" s="14"/>
      <c r="AC437" s="14"/>
      <c r="AD437" s="25"/>
      <c r="AE437" s="25"/>
      <c r="AF437" s="26"/>
      <c r="AG437" s="296"/>
      <c r="AH437" s="297"/>
      <c r="AI437" s="297"/>
      <c r="AJ437" s="297"/>
      <c r="AK437" s="297"/>
      <c r="AL437" s="297"/>
      <c r="AM437" s="297"/>
      <c r="AN437" s="297"/>
      <c r="AO437" s="117"/>
      <c r="AP437" s="114"/>
      <c r="AQ437" s="296"/>
      <c r="AR437" s="297"/>
      <c r="AS437" s="297"/>
      <c r="AT437" s="297"/>
      <c r="AU437" s="297"/>
      <c r="AV437" s="297"/>
      <c r="AW437" s="297"/>
      <c r="AX437" s="297"/>
      <c r="AY437" s="117"/>
      <c r="AZ437" s="114"/>
      <c r="BA437" s="297"/>
      <c r="BB437" s="297"/>
      <c r="BC437" s="297"/>
      <c r="BD437" s="297"/>
      <c r="BE437" s="297"/>
      <c r="BF437" s="297"/>
      <c r="BG437" s="297"/>
      <c r="BH437" s="297"/>
      <c r="BI437" s="117"/>
      <c r="BJ437" s="114"/>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c r="DH437" s="129"/>
      <c r="DI437" s="129"/>
      <c r="DJ437" s="129"/>
      <c r="DK437" s="129"/>
      <c r="DL437" s="129"/>
      <c r="DM437" s="129"/>
      <c r="DN437" s="129"/>
      <c r="DO437" s="129"/>
      <c r="DP437" s="129"/>
      <c r="DQ437" s="129"/>
      <c r="DR437" s="129"/>
      <c r="DS437" s="129"/>
      <c r="DT437" s="129"/>
      <c r="DU437" s="129"/>
      <c r="DV437" s="129"/>
      <c r="DW437" s="129"/>
      <c r="DX437" s="129"/>
      <c r="DY437" s="129"/>
      <c r="DZ437" s="129"/>
      <c r="EA437" s="129"/>
      <c r="EB437" s="129"/>
      <c r="EC437" s="129"/>
      <c r="ED437" s="129"/>
      <c r="EE437" s="129"/>
      <c r="EF437" s="129"/>
      <c r="EG437" s="129"/>
      <c r="EH437" s="129"/>
      <c r="EI437" s="129"/>
      <c r="EJ437" s="129"/>
      <c r="EK437" s="129"/>
      <c r="EL437" s="129"/>
      <c r="EM437" s="129"/>
      <c r="EN437" s="129"/>
      <c r="EO437" s="129"/>
      <c r="EP437" s="129"/>
      <c r="EQ437" s="129"/>
      <c r="ER437" s="129"/>
      <c r="ES437" s="129"/>
      <c r="ET437" s="129"/>
      <c r="EU437" s="129"/>
      <c r="EV437" s="129"/>
      <c r="EW437" s="129"/>
    </row>
    <row r="438" spans="1:153" ht="21.75" customHeight="1">
      <c r="A438" s="113"/>
      <c r="B438" s="294"/>
      <c r="C438" s="76"/>
      <c r="D438" s="74"/>
      <c r="E438" s="77"/>
      <c r="F438" s="78"/>
      <c r="G438" s="79"/>
      <c r="H438" s="75" t="s">
        <v>6436</v>
      </c>
      <c r="I438" s="76"/>
      <c r="J438" s="74"/>
      <c r="K438" s="241"/>
      <c r="L438" s="74"/>
      <c r="M438" s="76"/>
      <c r="N438" s="73"/>
      <c r="O438" s="504"/>
      <c r="P438" s="505"/>
      <c r="Q438" s="505"/>
      <c r="R438" s="505"/>
      <c r="S438" s="505"/>
      <c r="T438" s="505"/>
      <c r="U438" s="505"/>
      <c r="V438" s="505"/>
      <c r="W438" s="505"/>
      <c r="X438" s="505"/>
      <c r="Y438" s="505"/>
      <c r="Z438" s="505"/>
      <c r="AA438" s="505"/>
      <c r="AB438" s="505"/>
      <c r="AC438" s="505"/>
      <c r="AD438" s="505"/>
      <c r="AE438" s="506"/>
      <c r="AF438" s="15"/>
      <c r="AG438" s="118"/>
      <c r="AH438" s="312"/>
      <c r="AI438" s="313"/>
      <c r="AJ438" s="313"/>
      <c r="AK438" s="313"/>
      <c r="AL438" s="313"/>
      <c r="AM438" s="313"/>
      <c r="AN438" s="314"/>
      <c r="AO438" s="120"/>
      <c r="AP438" s="115" t="s">
        <v>0</v>
      </c>
      <c r="AQ438" s="119"/>
      <c r="AR438" s="312"/>
      <c r="AS438" s="313"/>
      <c r="AT438" s="313"/>
      <c r="AU438" s="313"/>
      <c r="AV438" s="313"/>
      <c r="AW438" s="313"/>
      <c r="AX438" s="314"/>
      <c r="AY438" s="120"/>
      <c r="AZ438" s="115" t="s">
        <v>1</v>
      </c>
      <c r="BA438" s="119"/>
      <c r="BB438" s="312"/>
      <c r="BC438" s="313"/>
      <c r="BD438" s="313"/>
      <c r="BE438" s="313"/>
      <c r="BF438" s="313"/>
      <c r="BG438" s="313"/>
      <c r="BH438" s="314"/>
      <c r="BI438" s="122"/>
      <c r="BJ438" s="115" t="s">
        <v>2</v>
      </c>
      <c r="BK438" s="129"/>
      <c r="BL438" s="130" t="str">
        <f>IF(BM438&lt;&gt;"","●","")</f>
        <v/>
      </c>
      <c r="BM438" s="132" t="str">
        <f>IF(AND(OR(C438="",E438="",F438="",G438="",O438=""),OR(AH438&gt;0,AR438&gt;0,BB438&gt;0)),"「Ｋコード・Ｊコード番号等」、「診療行為名称」に未記入の欄がありますが、「レセプト件数」、「算定日数」、「算定回数」のいずれかが1以上となっています。正しい手術名情報・レセプト件数・算定日数・算定回数をご記入ください。",IF(AND(AND(C438&lt;&gt;"",E438&lt;&gt;"",F438&lt;&gt;"",G438&lt;&gt;""),OR(AH438&gt;0,AR438&gt;0,BB438&gt;0),COUNTIF(K!$A$1:$A$2257,ASC(C438&amp;E438&amp;F438&amp;G438&amp;IF(I438*1=0,"","-"&amp;I438*1)&amp;IF(K438*1=0,"",K438*1)&amp;IF(M438="","",M438)))=0),"「Ｋコード・Ｊコード番号等」が診療報酬点数表あるいは鹿診療報酬点数表に存在しないコードとなっています。正しいＫコード・Ｊコード番号等をご記入ください。なお、加算・輸血料は報告対象外となります。",IF(OR(AND(OR(AH438=0,AH438=""),OR(AR438&gt;0,BB438&gt;0)),AND(OR(AH438&gt;0,BB438&gt;0),OR(AR438=0,AR438="")),AND(OR(AH438&gt;0,AR438&gt;0),OR(BB438=0,BB438=""))),"「レセプト件数」、「算定日数」、「算定回数」のいずれかが「0」か「空白」となっていますが、それ以外が1以上となっています。正しい手術名情報・レセプト件数・算定日数・算定回数をご記入ください。",IF(OR(AH438&gt;AR438,AH438&gt;BB438),"「算定日数」あるいは「算定回数」が「レセプト件数」よりも小さくなっています。算定レセプトにおける算定日数・算定回数をご記入ください。",IF(AR438&gt;BB438,"「算定回数」が「算定日数」よりも小さくなっています。算定日数における算定回数をご記入ください。","")))))</f>
        <v/>
      </c>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72"/>
      <c r="CW438" s="72"/>
      <c r="CX438" s="72"/>
      <c r="CY438" s="129"/>
      <c r="CZ438" s="129"/>
      <c r="DA438" s="129"/>
      <c r="DB438" s="129"/>
      <c r="DC438" s="129"/>
      <c r="DD438" s="129"/>
      <c r="DE438" s="129"/>
      <c r="DF438" s="129"/>
      <c r="DG438" s="129"/>
      <c r="DH438" s="129"/>
      <c r="DI438" s="129"/>
      <c r="DJ438" s="129"/>
      <c r="DK438" s="129"/>
      <c r="DL438" s="129"/>
      <c r="DM438" s="129"/>
      <c r="DN438" s="129"/>
      <c r="DO438" s="129"/>
      <c r="DP438" s="129"/>
      <c r="DQ438" s="129"/>
      <c r="DR438" s="129"/>
      <c r="DS438" s="129"/>
      <c r="DT438" s="129"/>
      <c r="DU438" s="129"/>
      <c r="DV438" s="129"/>
      <c r="DW438" s="129"/>
      <c r="DX438" s="129"/>
      <c r="DY438" s="129"/>
      <c r="DZ438" s="129"/>
      <c r="EA438" s="129"/>
      <c r="EB438" s="129"/>
      <c r="EC438" s="129"/>
      <c r="ED438" s="129"/>
      <c r="EE438" s="129"/>
      <c r="EF438" s="129"/>
      <c r="EG438" s="129"/>
      <c r="EH438" s="129"/>
      <c r="EI438" s="129"/>
      <c r="EJ438" s="129"/>
      <c r="EK438" s="129"/>
      <c r="EL438" s="129"/>
      <c r="EM438" s="129"/>
      <c r="EN438" s="129"/>
      <c r="EO438" s="129"/>
      <c r="EP438" s="129"/>
      <c r="EQ438" s="129"/>
      <c r="ER438" s="129"/>
      <c r="ES438" s="129"/>
      <c r="ET438" s="129"/>
      <c r="EU438" s="129"/>
      <c r="EV438" s="129"/>
      <c r="EW438" s="129"/>
    </row>
    <row r="439" spans="1:153" ht="3" customHeight="1" thickBot="1">
      <c r="A439" s="113"/>
      <c r="B439" s="16"/>
      <c r="C439" s="17"/>
      <c r="D439" s="17"/>
      <c r="E439" s="17"/>
      <c r="F439" s="18"/>
      <c r="G439" s="17"/>
      <c r="H439" s="298"/>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9"/>
      <c r="AG439" s="299"/>
      <c r="AH439" s="298"/>
      <c r="AI439" s="298"/>
      <c r="AJ439" s="298"/>
      <c r="AK439" s="298"/>
      <c r="AL439" s="298"/>
      <c r="AM439" s="298"/>
      <c r="AN439" s="298"/>
      <c r="AO439" s="121"/>
      <c r="AP439" s="116"/>
      <c r="AQ439" s="299"/>
      <c r="AR439" s="298"/>
      <c r="AS439" s="298"/>
      <c r="AT439" s="298"/>
      <c r="AU439" s="298"/>
      <c r="AV439" s="298"/>
      <c r="AW439" s="298"/>
      <c r="AX439" s="298"/>
      <c r="AY439" s="121"/>
      <c r="AZ439" s="116"/>
      <c r="BA439" s="298"/>
      <c r="BB439" s="298"/>
      <c r="BC439" s="298"/>
      <c r="BD439" s="298"/>
      <c r="BE439" s="298"/>
      <c r="BF439" s="298"/>
      <c r="BG439" s="298"/>
      <c r="BH439" s="298"/>
      <c r="BI439" s="121"/>
      <c r="BJ439" s="116"/>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c r="DH439" s="129"/>
      <c r="DI439" s="129"/>
      <c r="DJ439" s="129"/>
      <c r="DK439" s="129"/>
      <c r="DL439" s="129"/>
      <c r="DM439" s="129"/>
      <c r="DN439" s="129"/>
      <c r="DO439" s="129"/>
      <c r="DP439" s="129"/>
      <c r="DQ439" s="129"/>
      <c r="DR439" s="129"/>
      <c r="DS439" s="129"/>
      <c r="DT439" s="129"/>
      <c r="DU439" s="129"/>
      <c r="DV439" s="129"/>
      <c r="DW439" s="129"/>
      <c r="DX439" s="129"/>
      <c r="DY439" s="129"/>
      <c r="DZ439" s="129"/>
      <c r="EA439" s="129"/>
      <c r="EB439" s="129"/>
      <c r="EC439" s="129"/>
      <c r="ED439" s="129"/>
      <c r="EE439" s="129"/>
      <c r="EF439" s="129"/>
      <c r="EG439" s="129"/>
      <c r="EH439" s="129"/>
      <c r="EI439" s="129"/>
      <c r="EJ439" s="129"/>
      <c r="EK439" s="129"/>
      <c r="EL439" s="129"/>
      <c r="EM439" s="129"/>
      <c r="EN439" s="129"/>
      <c r="EO439" s="129"/>
      <c r="EP439" s="129"/>
      <c r="EQ439" s="129"/>
      <c r="ER439" s="129"/>
      <c r="ES439" s="129"/>
      <c r="ET439" s="129"/>
      <c r="EU439" s="129"/>
      <c r="EV439" s="129"/>
      <c r="EW439" s="129"/>
    </row>
    <row r="440" spans="1:153" ht="9.75" customHeight="1">
      <c r="A440" s="113"/>
      <c r="B440" s="24"/>
      <c r="C440" s="14" t="s">
        <v>6435</v>
      </c>
      <c r="D440" s="25"/>
      <c r="E440" s="25"/>
      <c r="F440" s="14" t="s">
        <v>143</v>
      </c>
      <c r="G440" s="14"/>
      <c r="H440" s="14"/>
      <c r="I440" s="14" t="s">
        <v>144</v>
      </c>
      <c r="J440" s="14"/>
      <c r="K440" s="14" t="s">
        <v>145</v>
      </c>
      <c r="L440" s="14"/>
      <c r="M440" s="14" t="s">
        <v>197</v>
      </c>
      <c r="N440" s="14"/>
      <c r="O440" s="25"/>
      <c r="P440" s="14" t="s">
        <v>146</v>
      </c>
      <c r="Q440" s="14"/>
      <c r="R440" s="14"/>
      <c r="S440" s="14"/>
      <c r="T440" s="14"/>
      <c r="U440" s="14"/>
      <c r="V440" s="14"/>
      <c r="W440" s="14"/>
      <c r="X440" s="14"/>
      <c r="Y440" s="14"/>
      <c r="Z440" s="14"/>
      <c r="AA440" s="14"/>
      <c r="AB440" s="14"/>
      <c r="AC440" s="14"/>
      <c r="AD440" s="25"/>
      <c r="AE440" s="25"/>
      <c r="AF440" s="26"/>
      <c r="AG440" s="296"/>
      <c r="AH440" s="297"/>
      <c r="AI440" s="297"/>
      <c r="AJ440" s="297"/>
      <c r="AK440" s="297"/>
      <c r="AL440" s="297"/>
      <c r="AM440" s="297"/>
      <c r="AN440" s="297"/>
      <c r="AO440" s="117"/>
      <c r="AP440" s="114"/>
      <c r="AQ440" s="296"/>
      <c r="AR440" s="297"/>
      <c r="AS440" s="297"/>
      <c r="AT440" s="297"/>
      <c r="AU440" s="297"/>
      <c r="AV440" s="297"/>
      <c r="AW440" s="297"/>
      <c r="AX440" s="297"/>
      <c r="AY440" s="117"/>
      <c r="AZ440" s="114"/>
      <c r="BA440" s="297"/>
      <c r="BB440" s="297"/>
      <c r="BC440" s="297"/>
      <c r="BD440" s="297"/>
      <c r="BE440" s="297"/>
      <c r="BF440" s="297"/>
      <c r="BG440" s="297"/>
      <c r="BH440" s="297"/>
      <c r="BI440" s="117"/>
      <c r="BJ440" s="114"/>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c r="DH440" s="129"/>
      <c r="DI440" s="129"/>
      <c r="DJ440" s="129"/>
      <c r="DK440" s="129"/>
      <c r="DL440" s="129"/>
      <c r="DM440" s="129"/>
      <c r="DN440" s="129"/>
      <c r="DO440" s="129"/>
      <c r="DP440" s="129"/>
      <c r="DQ440" s="129"/>
      <c r="DR440" s="129"/>
      <c r="DS440" s="129"/>
      <c r="DT440" s="129"/>
      <c r="DU440" s="129"/>
      <c r="DV440" s="129"/>
      <c r="DW440" s="129"/>
      <c r="DX440" s="129"/>
      <c r="DY440" s="129"/>
      <c r="DZ440" s="129"/>
      <c r="EA440" s="129"/>
      <c r="EB440" s="129"/>
      <c r="EC440" s="129"/>
      <c r="ED440" s="129"/>
      <c r="EE440" s="129"/>
      <c r="EF440" s="129"/>
      <c r="EG440" s="129"/>
      <c r="EH440" s="129"/>
      <c r="EI440" s="129"/>
      <c r="EJ440" s="129"/>
      <c r="EK440" s="129"/>
      <c r="EL440" s="129"/>
      <c r="EM440" s="129"/>
      <c r="EN440" s="129"/>
      <c r="EO440" s="129"/>
      <c r="EP440" s="129"/>
      <c r="EQ440" s="129"/>
      <c r="ER440" s="129"/>
      <c r="ES440" s="129"/>
      <c r="ET440" s="129"/>
      <c r="EU440" s="129"/>
      <c r="EV440" s="129"/>
      <c r="EW440" s="129"/>
    </row>
    <row r="441" spans="1:153" ht="21.75" customHeight="1">
      <c r="A441" s="113"/>
      <c r="B441" s="294"/>
      <c r="C441" s="76"/>
      <c r="D441" s="74"/>
      <c r="E441" s="77"/>
      <c r="F441" s="78"/>
      <c r="G441" s="79"/>
      <c r="H441" s="75" t="s">
        <v>6436</v>
      </c>
      <c r="I441" s="76"/>
      <c r="J441" s="74"/>
      <c r="K441" s="241"/>
      <c r="L441" s="74"/>
      <c r="M441" s="76"/>
      <c r="N441" s="73"/>
      <c r="O441" s="504"/>
      <c r="P441" s="505"/>
      <c r="Q441" s="505"/>
      <c r="R441" s="505"/>
      <c r="S441" s="505"/>
      <c r="T441" s="505"/>
      <c r="U441" s="505"/>
      <c r="V441" s="505"/>
      <c r="W441" s="505"/>
      <c r="X441" s="505"/>
      <c r="Y441" s="505"/>
      <c r="Z441" s="505"/>
      <c r="AA441" s="505"/>
      <c r="AB441" s="505"/>
      <c r="AC441" s="505"/>
      <c r="AD441" s="505"/>
      <c r="AE441" s="506"/>
      <c r="AF441" s="15"/>
      <c r="AG441" s="118"/>
      <c r="AH441" s="312"/>
      <c r="AI441" s="313"/>
      <c r="AJ441" s="313"/>
      <c r="AK441" s="313"/>
      <c r="AL441" s="313"/>
      <c r="AM441" s="313"/>
      <c r="AN441" s="314"/>
      <c r="AO441" s="120"/>
      <c r="AP441" s="115" t="s">
        <v>0</v>
      </c>
      <c r="AQ441" s="119"/>
      <c r="AR441" s="312"/>
      <c r="AS441" s="313"/>
      <c r="AT441" s="313"/>
      <c r="AU441" s="313"/>
      <c r="AV441" s="313"/>
      <c r="AW441" s="313"/>
      <c r="AX441" s="314"/>
      <c r="AY441" s="120"/>
      <c r="AZ441" s="115" t="s">
        <v>1</v>
      </c>
      <c r="BA441" s="119"/>
      <c r="BB441" s="312"/>
      <c r="BC441" s="313"/>
      <c r="BD441" s="313"/>
      <c r="BE441" s="313"/>
      <c r="BF441" s="313"/>
      <c r="BG441" s="313"/>
      <c r="BH441" s="314"/>
      <c r="BI441" s="122"/>
      <c r="BJ441" s="115" t="s">
        <v>2</v>
      </c>
      <c r="BK441" s="129"/>
      <c r="BL441" s="130" t="str">
        <f>IF(BM441&lt;&gt;"","●","")</f>
        <v/>
      </c>
      <c r="BM441" s="132" t="str">
        <f>IF(AND(OR(C441="",E441="",F441="",G441="",O441=""),OR(AH441&gt;0,AR441&gt;0,BB441&gt;0)),"「Ｋコード・Ｊコード番号等」、「診療行為名称」に未記入の欄がありますが、「レセプト件数」、「算定日数」、「算定回数」のいずれかが1以上となっています。正しい手術名情報・レセプト件数・算定日数・算定回数をご記入ください。",IF(AND(AND(C441&lt;&gt;"",E441&lt;&gt;"",F441&lt;&gt;"",G441&lt;&gt;""),OR(AH441&gt;0,AR441&gt;0,BB441&gt;0),COUNTIF(K!$A$1:$A$2257,ASC(C441&amp;E441&amp;F441&amp;G441&amp;IF(I441*1=0,"","-"&amp;I441*1)&amp;IF(K441*1=0,"",K441*1)&amp;IF(M441="","",M441)))=0),"「Ｋコード・Ｊコード番号等」が診療報酬点数表あるいは鹿診療報酬点数表に存在しないコードとなっています。正しいＫコード・Ｊコード番号等をご記入ください。なお、加算・輸血料は報告対象外となります。",IF(OR(AND(OR(AH441=0,AH441=""),OR(AR441&gt;0,BB441&gt;0)),AND(OR(AH441&gt;0,BB441&gt;0),OR(AR441=0,AR441="")),AND(OR(AH441&gt;0,AR441&gt;0),OR(BB441=0,BB441=""))),"「レセプト件数」、「算定日数」、「算定回数」のいずれかが「0」か「空白」となっていますが、それ以外が1以上となっています。正しい手術名情報・レセプト件数・算定日数・算定回数をご記入ください。",IF(OR(AH441&gt;AR441,AH441&gt;BB441),"「算定日数」あるいは「算定回数」が「レセプト件数」よりも小さくなっています。算定レセプトにおける算定日数・算定回数をご記入ください。",IF(AR441&gt;BB441,"「算定回数」が「算定日数」よりも小さくなっています。算定日数における算定回数をご記入ください。","")))))</f>
        <v/>
      </c>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72"/>
      <c r="CW441" s="72"/>
      <c r="CX441" s="72"/>
      <c r="CY441" s="129"/>
      <c r="CZ441" s="129"/>
      <c r="DA441" s="129"/>
      <c r="DB441" s="129"/>
      <c r="DC441" s="129"/>
      <c r="DD441" s="129"/>
      <c r="DE441" s="129"/>
      <c r="DF441" s="129"/>
      <c r="DG441" s="129"/>
      <c r="DH441" s="129"/>
      <c r="DI441" s="129"/>
      <c r="DJ441" s="129"/>
      <c r="DK441" s="129"/>
      <c r="DL441" s="129"/>
      <c r="DM441" s="129"/>
      <c r="DN441" s="129"/>
      <c r="DO441" s="129"/>
      <c r="DP441" s="129"/>
      <c r="DQ441" s="129"/>
      <c r="DR441" s="129"/>
      <c r="DS441" s="129"/>
      <c r="DT441" s="129"/>
      <c r="DU441" s="129"/>
      <c r="DV441" s="129"/>
      <c r="DW441" s="129"/>
      <c r="DX441" s="129"/>
      <c r="DY441" s="129"/>
      <c r="DZ441" s="129"/>
      <c r="EA441" s="129"/>
      <c r="EB441" s="129"/>
      <c r="EC441" s="129"/>
      <c r="ED441" s="129"/>
      <c r="EE441" s="129"/>
      <c r="EF441" s="129"/>
      <c r="EG441" s="129"/>
      <c r="EH441" s="129"/>
      <c r="EI441" s="129"/>
      <c r="EJ441" s="129"/>
      <c r="EK441" s="129"/>
      <c r="EL441" s="129"/>
      <c r="EM441" s="129"/>
      <c r="EN441" s="129"/>
      <c r="EO441" s="129"/>
      <c r="EP441" s="129"/>
      <c r="EQ441" s="129"/>
      <c r="ER441" s="129"/>
      <c r="ES441" s="129"/>
      <c r="ET441" s="129"/>
      <c r="EU441" s="129"/>
      <c r="EV441" s="129"/>
      <c r="EW441" s="129"/>
    </row>
    <row r="442" spans="1:153" ht="3" customHeight="1" thickBot="1">
      <c r="A442" s="113"/>
      <c r="B442" s="16"/>
      <c r="C442" s="17"/>
      <c r="D442" s="17"/>
      <c r="E442" s="17"/>
      <c r="F442" s="18"/>
      <c r="G442" s="17"/>
      <c r="H442" s="298"/>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9"/>
      <c r="AG442" s="299"/>
      <c r="AH442" s="298"/>
      <c r="AI442" s="298"/>
      <c r="AJ442" s="298"/>
      <c r="AK442" s="298"/>
      <c r="AL442" s="298"/>
      <c r="AM442" s="298"/>
      <c r="AN442" s="298"/>
      <c r="AO442" s="121"/>
      <c r="AP442" s="116"/>
      <c r="AQ442" s="299"/>
      <c r="AR442" s="298"/>
      <c r="AS442" s="298"/>
      <c r="AT442" s="298"/>
      <c r="AU442" s="298"/>
      <c r="AV442" s="298"/>
      <c r="AW442" s="298"/>
      <c r="AX442" s="298"/>
      <c r="AY442" s="121"/>
      <c r="AZ442" s="116"/>
      <c r="BA442" s="298"/>
      <c r="BB442" s="298"/>
      <c r="BC442" s="298"/>
      <c r="BD442" s="298"/>
      <c r="BE442" s="298"/>
      <c r="BF442" s="298"/>
      <c r="BG442" s="298"/>
      <c r="BH442" s="298"/>
      <c r="BI442" s="121"/>
      <c r="BJ442" s="116"/>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c r="DH442" s="129"/>
      <c r="DI442" s="129"/>
      <c r="DJ442" s="129"/>
      <c r="DK442" s="129"/>
      <c r="DL442" s="129"/>
      <c r="DM442" s="129"/>
      <c r="DN442" s="129"/>
      <c r="DO442" s="129"/>
      <c r="DP442" s="129"/>
      <c r="DQ442" s="129"/>
      <c r="DR442" s="129"/>
      <c r="DS442" s="129"/>
      <c r="DT442" s="129"/>
      <c r="DU442" s="129"/>
      <c r="DV442" s="129"/>
      <c r="DW442" s="129"/>
      <c r="DX442" s="129"/>
      <c r="DY442" s="129"/>
      <c r="DZ442" s="129"/>
      <c r="EA442" s="129"/>
      <c r="EB442" s="129"/>
      <c r="EC442" s="129"/>
      <c r="ED442" s="129"/>
      <c r="EE442" s="129"/>
      <c r="EF442" s="129"/>
      <c r="EG442" s="129"/>
      <c r="EH442" s="129"/>
      <c r="EI442" s="129"/>
      <c r="EJ442" s="129"/>
      <c r="EK442" s="129"/>
      <c r="EL442" s="129"/>
      <c r="EM442" s="129"/>
      <c r="EN442" s="129"/>
      <c r="EO442" s="129"/>
      <c r="EP442" s="129"/>
      <c r="EQ442" s="129"/>
      <c r="ER442" s="129"/>
      <c r="ES442" s="129"/>
      <c r="ET442" s="129"/>
      <c r="EU442" s="129"/>
      <c r="EV442" s="129"/>
      <c r="EW442" s="129"/>
    </row>
    <row r="443" spans="1:153" ht="9.75" customHeight="1">
      <c r="A443" s="113"/>
      <c r="B443" s="24"/>
      <c r="C443" s="14" t="s">
        <v>6435</v>
      </c>
      <c r="D443" s="25"/>
      <c r="E443" s="25"/>
      <c r="F443" s="14" t="s">
        <v>143</v>
      </c>
      <c r="G443" s="14"/>
      <c r="H443" s="14"/>
      <c r="I443" s="14" t="s">
        <v>144</v>
      </c>
      <c r="J443" s="14"/>
      <c r="K443" s="14" t="s">
        <v>145</v>
      </c>
      <c r="L443" s="14"/>
      <c r="M443" s="14" t="s">
        <v>197</v>
      </c>
      <c r="N443" s="14"/>
      <c r="O443" s="25"/>
      <c r="P443" s="14" t="s">
        <v>146</v>
      </c>
      <c r="Q443" s="14"/>
      <c r="R443" s="14"/>
      <c r="S443" s="14"/>
      <c r="T443" s="14"/>
      <c r="U443" s="14"/>
      <c r="V443" s="14"/>
      <c r="W443" s="14"/>
      <c r="X443" s="14"/>
      <c r="Y443" s="14"/>
      <c r="Z443" s="14"/>
      <c r="AA443" s="14"/>
      <c r="AB443" s="14"/>
      <c r="AC443" s="14"/>
      <c r="AD443" s="25"/>
      <c r="AE443" s="25"/>
      <c r="AF443" s="26"/>
      <c r="AG443" s="296"/>
      <c r="AH443" s="297"/>
      <c r="AI443" s="297"/>
      <c r="AJ443" s="297"/>
      <c r="AK443" s="297"/>
      <c r="AL443" s="297"/>
      <c r="AM443" s="297"/>
      <c r="AN443" s="297"/>
      <c r="AO443" s="117"/>
      <c r="AP443" s="114"/>
      <c r="AQ443" s="296"/>
      <c r="AR443" s="297"/>
      <c r="AS443" s="297"/>
      <c r="AT443" s="297"/>
      <c r="AU443" s="297"/>
      <c r="AV443" s="297"/>
      <c r="AW443" s="297"/>
      <c r="AX443" s="297"/>
      <c r="AY443" s="117"/>
      <c r="AZ443" s="114"/>
      <c r="BA443" s="297"/>
      <c r="BB443" s="297"/>
      <c r="BC443" s="297"/>
      <c r="BD443" s="297"/>
      <c r="BE443" s="297"/>
      <c r="BF443" s="297"/>
      <c r="BG443" s="297"/>
      <c r="BH443" s="297"/>
      <c r="BI443" s="117"/>
      <c r="BJ443" s="114"/>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c r="DH443" s="129"/>
      <c r="DI443" s="129"/>
      <c r="DJ443" s="129"/>
      <c r="DK443" s="129"/>
      <c r="DL443" s="129"/>
      <c r="DM443" s="129"/>
      <c r="DN443" s="129"/>
      <c r="DO443" s="129"/>
      <c r="DP443" s="129"/>
      <c r="DQ443" s="129"/>
      <c r="DR443" s="129"/>
      <c r="DS443" s="129"/>
      <c r="DT443" s="129"/>
      <c r="DU443" s="129"/>
      <c r="DV443" s="129"/>
      <c r="DW443" s="129"/>
      <c r="DX443" s="129"/>
      <c r="DY443" s="129"/>
      <c r="DZ443" s="129"/>
      <c r="EA443" s="129"/>
      <c r="EB443" s="129"/>
      <c r="EC443" s="129"/>
      <c r="ED443" s="129"/>
      <c r="EE443" s="129"/>
      <c r="EF443" s="129"/>
      <c r="EG443" s="129"/>
      <c r="EH443" s="129"/>
      <c r="EI443" s="129"/>
      <c r="EJ443" s="129"/>
      <c r="EK443" s="129"/>
      <c r="EL443" s="129"/>
      <c r="EM443" s="129"/>
      <c r="EN443" s="129"/>
      <c r="EO443" s="129"/>
      <c r="EP443" s="129"/>
      <c r="EQ443" s="129"/>
      <c r="ER443" s="129"/>
      <c r="ES443" s="129"/>
      <c r="ET443" s="129"/>
      <c r="EU443" s="129"/>
      <c r="EV443" s="129"/>
      <c r="EW443" s="129"/>
    </row>
    <row r="444" spans="1:153" ht="21.75" customHeight="1">
      <c r="A444" s="113"/>
      <c r="B444" s="294"/>
      <c r="C444" s="76"/>
      <c r="D444" s="74"/>
      <c r="E444" s="77"/>
      <c r="F444" s="78"/>
      <c r="G444" s="79"/>
      <c r="H444" s="75" t="s">
        <v>6436</v>
      </c>
      <c r="I444" s="76"/>
      <c r="J444" s="74"/>
      <c r="K444" s="241"/>
      <c r="L444" s="74"/>
      <c r="M444" s="76"/>
      <c r="N444" s="73"/>
      <c r="O444" s="504"/>
      <c r="P444" s="505"/>
      <c r="Q444" s="505"/>
      <c r="R444" s="505"/>
      <c r="S444" s="505"/>
      <c r="T444" s="505"/>
      <c r="U444" s="505"/>
      <c r="V444" s="505"/>
      <c r="W444" s="505"/>
      <c r="X444" s="505"/>
      <c r="Y444" s="505"/>
      <c r="Z444" s="505"/>
      <c r="AA444" s="505"/>
      <c r="AB444" s="505"/>
      <c r="AC444" s="505"/>
      <c r="AD444" s="505"/>
      <c r="AE444" s="506"/>
      <c r="AF444" s="15"/>
      <c r="AG444" s="118"/>
      <c r="AH444" s="312"/>
      <c r="AI444" s="313"/>
      <c r="AJ444" s="313"/>
      <c r="AK444" s="313"/>
      <c r="AL444" s="313"/>
      <c r="AM444" s="313"/>
      <c r="AN444" s="314"/>
      <c r="AO444" s="120"/>
      <c r="AP444" s="115" t="s">
        <v>0</v>
      </c>
      <c r="AQ444" s="119"/>
      <c r="AR444" s="312"/>
      <c r="AS444" s="313"/>
      <c r="AT444" s="313"/>
      <c r="AU444" s="313"/>
      <c r="AV444" s="313"/>
      <c r="AW444" s="313"/>
      <c r="AX444" s="314"/>
      <c r="AY444" s="120"/>
      <c r="AZ444" s="115" t="s">
        <v>1</v>
      </c>
      <c r="BA444" s="119"/>
      <c r="BB444" s="312"/>
      <c r="BC444" s="313"/>
      <c r="BD444" s="313"/>
      <c r="BE444" s="313"/>
      <c r="BF444" s="313"/>
      <c r="BG444" s="313"/>
      <c r="BH444" s="314"/>
      <c r="BI444" s="122"/>
      <c r="BJ444" s="115" t="s">
        <v>2</v>
      </c>
      <c r="BK444" s="129"/>
      <c r="BL444" s="130" t="str">
        <f>IF(BM444&lt;&gt;"","●","")</f>
        <v/>
      </c>
      <c r="BM444" s="132" t="str">
        <f>IF(AND(OR(C444="",E444="",F444="",G444="",O444=""),OR(AH444&gt;0,AR444&gt;0,BB444&gt;0)),"「Ｋコード・Ｊコード番号等」、「診療行為名称」に未記入の欄がありますが、「レセプト件数」、「算定日数」、「算定回数」のいずれかが1以上となっています。正しい手術名情報・レセプト件数・算定日数・算定回数をご記入ください。",IF(AND(AND(C444&lt;&gt;"",E444&lt;&gt;"",F444&lt;&gt;"",G444&lt;&gt;""),OR(AH444&gt;0,AR444&gt;0,BB444&gt;0),COUNTIF(K!$A$1:$A$2257,ASC(C444&amp;E444&amp;F444&amp;G444&amp;IF(I444*1=0,"","-"&amp;I444*1)&amp;IF(K444*1=0,"",K444*1)&amp;IF(M444="","",M444)))=0),"「Ｋコード・Ｊコード番号等」が診療報酬点数表あるいは鹿診療報酬点数表に存在しないコードとなっています。正しいＫコード・Ｊコード番号等をご記入ください。なお、加算・輸血料は報告対象外となります。",IF(OR(AND(OR(AH444=0,AH444=""),OR(AR444&gt;0,BB444&gt;0)),AND(OR(AH444&gt;0,BB444&gt;0),OR(AR444=0,AR444="")),AND(OR(AH444&gt;0,AR444&gt;0),OR(BB444=0,BB444=""))),"「レセプト件数」、「算定日数」、「算定回数」のいずれかが「0」か「空白」となっていますが、それ以外が1以上となっています。正しい手術名情報・レセプト件数・算定日数・算定回数をご記入ください。",IF(OR(AH444&gt;AR444,AH444&gt;BB444),"「算定日数」あるいは「算定回数」が「レセプト件数」よりも小さくなっています。算定レセプトにおける算定日数・算定回数をご記入ください。",IF(AR444&gt;BB444,"「算定回数」が「算定日数」よりも小さくなっています。算定日数における算定回数をご記入ください。","")))))</f>
        <v/>
      </c>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72"/>
      <c r="CW444" s="72"/>
      <c r="CX444" s="72"/>
      <c r="CY444" s="129"/>
      <c r="CZ444" s="129"/>
      <c r="DA444" s="129"/>
      <c r="DB444" s="129"/>
      <c r="DC444" s="129"/>
      <c r="DD444" s="129"/>
      <c r="DE444" s="129"/>
      <c r="DF444" s="129"/>
      <c r="DG444" s="129"/>
      <c r="DH444" s="129"/>
      <c r="DI444" s="129"/>
      <c r="DJ444" s="129"/>
      <c r="DK444" s="129"/>
      <c r="DL444" s="129"/>
      <c r="DM444" s="129"/>
      <c r="DN444" s="129"/>
      <c r="DO444" s="129"/>
      <c r="DP444" s="129"/>
      <c r="DQ444" s="129"/>
      <c r="DR444" s="129"/>
      <c r="DS444" s="129"/>
      <c r="DT444" s="129"/>
      <c r="DU444" s="129"/>
      <c r="DV444" s="129"/>
      <c r="DW444" s="129"/>
      <c r="DX444" s="129"/>
      <c r="DY444" s="129"/>
      <c r="DZ444" s="129"/>
      <c r="EA444" s="129"/>
      <c r="EB444" s="129"/>
      <c r="EC444" s="129"/>
      <c r="ED444" s="129"/>
      <c r="EE444" s="129"/>
      <c r="EF444" s="129"/>
      <c r="EG444" s="129"/>
      <c r="EH444" s="129"/>
      <c r="EI444" s="129"/>
      <c r="EJ444" s="129"/>
      <c r="EK444" s="129"/>
      <c r="EL444" s="129"/>
      <c r="EM444" s="129"/>
      <c r="EN444" s="129"/>
      <c r="EO444" s="129"/>
      <c r="EP444" s="129"/>
      <c r="EQ444" s="129"/>
      <c r="ER444" s="129"/>
      <c r="ES444" s="129"/>
      <c r="ET444" s="129"/>
      <c r="EU444" s="129"/>
      <c r="EV444" s="129"/>
      <c r="EW444" s="129"/>
    </row>
    <row r="445" spans="1:153" ht="3" customHeight="1" thickBot="1">
      <c r="A445" s="113"/>
      <c r="B445" s="16"/>
      <c r="C445" s="17"/>
      <c r="D445" s="17"/>
      <c r="E445" s="17"/>
      <c r="F445" s="18"/>
      <c r="G445" s="17"/>
      <c r="H445" s="298"/>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9"/>
      <c r="AG445" s="299"/>
      <c r="AH445" s="298"/>
      <c r="AI445" s="298"/>
      <c r="AJ445" s="298"/>
      <c r="AK445" s="298"/>
      <c r="AL445" s="298"/>
      <c r="AM445" s="298"/>
      <c r="AN445" s="298"/>
      <c r="AO445" s="121"/>
      <c r="AP445" s="116"/>
      <c r="AQ445" s="299"/>
      <c r="AR445" s="298"/>
      <c r="AS445" s="298"/>
      <c r="AT445" s="298"/>
      <c r="AU445" s="298"/>
      <c r="AV445" s="298"/>
      <c r="AW445" s="298"/>
      <c r="AX445" s="298"/>
      <c r="AY445" s="121"/>
      <c r="AZ445" s="116"/>
      <c r="BA445" s="298"/>
      <c r="BB445" s="298"/>
      <c r="BC445" s="298"/>
      <c r="BD445" s="298"/>
      <c r="BE445" s="298"/>
      <c r="BF445" s="298"/>
      <c r="BG445" s="298"/>
      <c r="BH445" s="298"/>
      <c r="BI445" s="121"/>
      <c r="BJ445" s="116"/>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c r="DH445" s="129"/>
      <c r="DI445" s="129"/>
      <c r="DJ445" s="129"/>
      <c r="DK445" s="129"/>
      <c r="DL445" s="129"/>
      <c r="DM445" s="129"/>
      <c r="DN445" s="129"/>
      <c r="DO445" s="129"/>
      <c r="DP445" s="129"/>
      <c r="DQ445" s="129"/>
      <c r="DR445" s="129"/>
      <c r="DS445" s="129"/>
      <c r="DT445" s="129"/>
      <c r="DU445" s="129"/>
      <c r="DV445" s="129"/>
      <c r="DW445" s="129"/>
      <c r="DX445" s="129"/>
      <c r="DY445" s="129"/>
      <c r="DZ445" s="129"/>
      <c r="EA445" s="129"/>
      <c r="EB445" s="129"/>
      <c r="EC445" s="129"/>
      <c r="ED445" s="129"/>
      <c r="EE445" s="129"/>
      <c r="EF445" s="129"/>
      <c r="EG445" s="129"/>
      <c r="EH445" s="129"/>
      <c r="EI445" s="129"/>
      <c r="EJ445" s="129"/>
      <c r="EK445" s="129"/>
      <c r="EL445" s="129"/>
      <c r="EM445" s="129"/>
      <c r="EN445" s="129"/>
      <c r="EO445" s="129"/>
      <c r="EP445" s="129"/>
      <c r="EQ445" s="129"/>
      <c r="ER445" s="129"/>
      <c r="ES445" s="129"/>
      <c r="ET445" s="129"/>
      <c r="EU445" s="129"/>
      <c r="EV445" s="129"/>
      <c r="EW445" s="129"/>
    </row>
    <row r="446" spans="1:153" ht="9.75" customHeight="1">
      <c r="A446" s="113"/>
      <c r="B446" s="24"/>
      <c r="C446" s="14" t="s">
        <v>6435</v>
      </c>
      <c r="D446" s="25"/>
      <c r="E446" s="25"/>
      <c r="F446" s="14" t="s">
        <v>143</v>
      </c>
      <c r="G446" s="14"/>
      <c r="H446" s="14"/>
      <c r="I446" s="14" t="s">
        <v>144</v>
      </c>
      <c r="J446" s="14"/>
      <c r="K446" s="14" t="s">
        <v>145</v>
      </c>
      <c r="L446" s="14"/>
      <c r="M446" s="14" t="s">
        <v>197</v>
      </c>
      <c r="N446" s="14"/>
      <c r="O446" s="25"/>
      <c r="P446" s="14" t="s">
        <v>146</v>
      </c>
      <c r="Q446" s="14"/>
      <c r="R446" s="14"/>
      <c r="S446" s="14"/>
      <c r="T446" s="14"/>
      <c r="U446" s="14"/>
      <c r="V446" s="14"/>
      <c r="W446" s="14"/>
      <c r="X446" s="14"/>
      <c r="Y446" s="14"/>
      <c r="Z446" s="14"/>
      <c r="AA446" s="14"/>
      <c r="AB446" s="14"/>
      <c r="AC446" s="14"/>
      <c r="AD446" s="25"/>
      <c r="AE446" s="25"/>
      <c r="AF446" s="26"/>
      <c r="AG446" s="296"/>
      <c r="AH446" s="297"/>
      <c r="AI446" s="297"/>
      <c r="AJ446" s="297"/>
      <c r="AK446" s="297"/>
      <c r="AL446" s="297"/>
      <c r="AM446" s="297"/>
      <c r="AN446" s="297"/>
      <c r="AO446" s="117"/>
      <c r="AP446" s="114"/>
      <c r="AQ446" s="296"/>
      <c r="AR446" s="297"/>
      <c r="AS446" s="297"/>
      <c r="AT446" s="297"/>
      <c r="AU446" s="297"/>
      <c r="AV446" s="297"/>
      <c r="AW446" s="297"/>
      <c r="AX446" s="297"/>
      <c r="AY446" s="117"/>
      <c r="AZ446" s="114"/>
      <c r="BA446" s="297"/>
      <c r="BB446" s="297"/>
      <c r="BC446" s="297"/>
      <c r="BD446" s="297"/>
      <c r="BE446" s="297"/>
      <c r="BF446" s="297"/>
      <c r="BG446" s="297"/>
      <c r="BH446" s="297"/>
      <c r="BI446" s="117"/>
      <c r="BJ446" s="114"/>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c r="DH446" s="129"/>
      <c r="DI446" s="129"/>
      <c r="DJ446" s="129"/>
      <c r="DK446" s="129"/>
      <c r="DL446" s="129"/>
      <c r="DM446" s="129"/>
      <c r="DN446" s="129"/>
      <c r="DO446" s="129"/>
      <c r="DP446" s="129"/>
      <c r="DQ446" s="129"/>
      <c r="DR446" s="129"/>
      <c r="DS446" s="129"/>
      <c r="DT446" s="129"/>
      <c r="DU446" s="129"/>
      <c r="DV446" s="129"/>
      <c r="DW446" s="129"/>
      <c r="DX446" s="129"/>
      <c r="DY446" s="129"/>
      <c r="DZ446" s="129"/>
      <c r="EA446" s="129"/>
      <c r="EB446" s="129"/>
      <c r="EC446" s="129"/>
      <c r="ED446" s="129"/>
      <c r="EE446" s="129"/>
      <c r="EF446" s="129"/>
      <c r="EG446" s="129"/>
      <c r="EH446" s="129"/>
      <c r="EI446" s="129"/>
      <c r="EJ446" s="129"/>
      <c r="EK446" s="129"/>
      <c r="EL446" s="129"/>
      <c r="EM446" s="129"/>
      <c r="EN446" s="129"/>
      <c r="EO446" s="129"/>
      <c r="EP446" s="129"/>
      <c r="EQ446" s="129"/>
      <c r="ER446" s="129"/>
      <c r="ES446" s="129"/>
      <c r="ET446" s="129"/>
      <c r="EU446" s="129"/>
      <c r="EV446" s="129"/>
      <c r="EW446" s="129"/>
    </row>
    <row r="447" spans="1:153" ht="21.75" customHeight="1">
      <c r="A447" s="113"/>
      <c r="B447" s="294"/>
      <c r="C447" s="76"/>
      <c r="D447" s="74"/>
      <c r="E447" s="77"/>
      <c r="F447" s="78"/>
      <c r="G447" s="79"/>
      <c r="H447" s="75" t="s">
        <v>6436</v>
      </c>
      <c r="I447" s="76"/>
      <c r="J447" s="74"/>
      <c r="K447" s="241"/>
      <c r="L447" s="74"/>
      <c r="M447" s="76"/>
      <c r="N447" s="73"/>
      <c r="O447" s="504"/>
      <c r="P447" s="505"/>
      <c r="Q447" s="505"/>
      <c r="R447" s="505"/>
      <c r="S447" s="505"/>
      <c r="T447" s="505"/>
      <c r="U447" s="505"/>
      <c r="V447" s="505"/>
      <c r="W447" s="505"/>
      <c r="X447" s="505"/>
      <c r="Y447" s="505"/>
      <c r="Z447" s="505"/>
      <c r="AA447" s="505"/>
      <c r="AB447" s="505"/>
      <c r="AC447" s="505"/>
      <c r="AD447" s="505"/>
      <c r="AE447" s="506"/>
      <c r="AF447" s="15"/>
      <c r="AG447" s="118"/>
      <c r="AH447" s="312"/>
      <c r="AI447" s="313"/>
      <c r="AJ447" s="313"/>
      <c r="AK447" s="313"/>
      <c r="AL447" s="313"/>
      <c r="AM447" s="313"/>
      <c r="AN447" s="314"/>
      <c r="AO447" s="120"/>
      <c r="AP447" s="115" t="s">
        <v>0</v>
      </c>
      <c r="AQ447" s="119"/>
      <c r="AR447" s="312"/>
      <c r="AS447" s="313"/>
      <c r="AT447" s="313"/>
      <c r="AU447" s="313"/>
      <c r="AV447" s="313"/>
      <c r="AW447" s="313"/>
      <c r="AX447" s="314"/>
      <c r="AY447" s="120"/>
      <c r="AZ447" s="115" t="s">
        <v>1</v>
      </c>
      <c r="BA447" s="119"/>
      <c r="BB447" s="312"/>
      <c r="BC447" s="313"/>
      <c r="BD447" s="313"/>
      <c r="BE447" s="313"/>
      <c r="BF447" s="313"/>
      <c r="BG447" s="313"/>
      <c r="BH447" s="314"/>
      <c r="BI447" s="122"/>
      <c r="BJ447" s="115" t="s">
        <v>2</v>
      </c>
      <c r="BK447" s="129"/>
      <c r="BL447" s="130" t="str">
        <f>IF(BM447&lt;&gt;"","●","")</f>
        <v/>
      </c>
      <c r="BM447" s="132" t="str">
        <f>IF(AND(OR(C447="",E447="",F447="",G447="",O447=""),OR(AH447&gt;0,AR447&gt;0,BB447&gt;0)),"「Ｋコード・Ｊコード番号等」、「診療行為名称」に未記入の欄がありますが、「レセプト件数」、「算定日数」、「算定回数」のいずれかが1以上となっています。正しい手術名情報・レセプト件数・算定日数・算定回数をご記入ください。",IF(AND(AND(C447&lt;&gt;"",E447&lt;&gt;"",F447&lt;&gt;"",G447&lt;&gt;""),OR(AH447&gt;0,AR447&gt;0,BB447&gt;0),COUNTIF(K!$A$1:$A$2257,ASC(C447&amp;E447&amp;F447&amp;G447&amp;IF(I447*1=0,"","-"&amp;I447*1)&amp;IF(K447*1=0,"",K447*1)&amp;IF(M447="","",M447)))=0),"「Ｋコード・Ｊコード番号等」が診療報酬点数表あるいは鹿診療報酬点数表に存在しないコードとなっています。正しいＫコード・Ｊコード番号等をご記入ください。なお、加算・輸血料は報告対象外となります。",IF(OR(AND(OR(AH447=0,AH447=""),OR(AR447&gt;0,BB447&gt;0)),AND(OR(AH447&gt;0,BB447&gt;0),OR(AR447=0,AR447="")),AND(OR(AH447&gt;0,AR447&gt;0),OR(BB447=0,BB447=""))),"「レセプト件数」、「算定日数」、「算定回数」のいずれかが「0」か「空白」となっていますが、それ以外が1以上となっています。正しい手術名情報・レセプト件数・算定日数・算定回数をご記入ください。",IF(OR(AH447&gt;AR447,AH447&gt;BB447),"「算定日数」あるいは「算定回数」が「レセプト件数」よりも小さくなっています。算定レセプトにおける算定日数・算定回数をご記入ください。",IF(AR447&gt;BB447,"「算定回数」が「算定日数」よりも小さくなっています。算定日数における算定回数をご記入ください。","")))))</f>
        <v/>
      </c>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72"/>
      <c r="CW447" s="72"/>
      <c r="CX447" s="72"/>
      <c r="CY447" s="129"/>
      <c r="CZ447" s="129"/>
      <c r="DA447" s="129"/>
      <c r="DB447" s="129"/>
      <c r="DC447" s="129"/>
      <c r="DD447" s="129"/>
      <c r="DE447" s="129"/>
      <c r="DF447" s="129"/>
      <c r="DG447" s="129"/>
      <c r="DH447" s="129"/>
      <c r="DI447" s="129"/>
      <c r="DJ447" s="129"/>
      <c r="DK447" s="129"/>
      <c r="DL447" s="129"/>
      <c r="DM447" s="129"/>
      <c r="DN447" s="129"/>
      <c r="DO447" s="129"/>
      <c r="DP447" s="129"/>
      <c r="DQ447" s="129"/>
      <c r="DR447" s="129"/>
      <c r="DS447" s="129"/>
      <c r="DT447" s="129"/>
      <c r="DU447" s="129"/>
      <c r="DV447" s="129"/>
      <c r="DW447" s="129"/>
      <c r="DX447" s="129"/>
      <c r="DY447" s="129"/>
      <c r="DZ447" s="129"/>
      <c r="EA447" s="129"/>
      <c r="EB447" s="129"/>
      <c r="EC447" s="129"/>
      <c r="ED447" s="129"/>
      <c r="EE447" s="129"/>
      <c r="EF447" s="129"/>
      <c r="EG447" s="129"/>
      <c r="EH447" s="129"/>
      <c r="EI447" s="129"/>
      <c r="EJ447" s="129"/>
      <c r="EK447" s="129"/>
      <c r="EL447" s="129"/>
      <c r="EM447" s="129"/>
      <c r="EN447" s="129"/>
      <c r="EO447" s="129"/>
      <c r="EP447" s="129"/>
      <c r="EQ447" s="129"/>
      <c r="ER447" s="129"/>
      <c r="ES447" s="129"/>
      <c r="ET447" s="129"/>
      <c r="EU447" s="129"/>
      <c r="EV447" s="129"/>
      <c r="EW447" s="129"/>
    </row>
    <row r="448" spans="1:153" ht="3" customHeight="1" thickBot="1">
      <c r="A448" s="113"/>
      <c r="B448" s="16"/>
      <c r="C448" s="17"/>
      <c r="D448" s="17"/>
      <c r="E448" s="17"/>
      <c r="F448" s="18"/>
      <c r="G448" s="17"/>
      <c r="H448" s="298"/>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9"/>
      <c r="AG448" s="299"/>
      <c r="AH448" s="298"/>
      <c r="AI448" s="298"/>
      <c r="AJ448" s="298"/>
      <c r="AK448" s="298"/>
      <c r="AL448" s="298"/>
      <c r="AM448" s="298"/>
      <c r="AN448" s="298"/>
      <c r="AO448" s="121"/>
      <c r="AP448" s="116"/>
      <c r="AQ448" s="299"/>
      <c r="AR448" s="298"/>
      <c r="AS448" s="298"/>
      <c r="AT448" s="298"/>
      <c r="AU448" s="298"/>
      <c r="AV448" s="298"/>
      <c r="AW448" s="298"/>
      <c r="AX448" s="298"/>
      <c r="AY448" s="121"/>
      <c r="AZ448" s="116"/>
      <c r="BA448" s="298"/>
      <c r="BB448" s="298"/>
      <c r="BC448" s="298"/>
      <c r="BD448" s="298"/>
      <c r="BE448" s="298"/>
      <c r="BF448" s="298"/>
      <c r="BG448" s="298"/>
      <c r="BH448" s="298"/>
      <c r="BI448" s="121"/>
      <c r="BJ448" s="116"/>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c r="DH448" s="129"/>
      <c r="DI448" s="129"/>
      <c r="DJ448" s="129"/>
      <c r="DK448" s="129"/>
      <c r="DL448" s="129"/>
      <c r="DM448" s="129"/>
      <c r="DN448" s="129"/>
      <c r="DO448" s="129"/>
      <c r="DP448" s="129"/>
      <c r="DQ448" s="129"/>
      <c r="DR448" s="129"/>
      <c r="DS448" s="129"/>
      <c r="DT448" s="129"/>
      <c r="DU448" s="129"/>
      <c r="DV448" s="129"/>
      <c r="DW448" s="129"/>
      <c r="DX448" s="129"/>
      <c r="DY448" s="129"/>
      <c r="DZ448" s="129"/>
      <c r="EA448" s="129"/>
      <c r="EB448" s="129"/>
      <c r="EC448" s="129"/>
      <c r="ED448" s="129"/>
      <c r="EE448" s="129"/>
      <c r="EF448" s="129"/>
      <c r="EG448" s="129"/>
      <c r="EH448" s="129"/>
      <c r="EI448" s="129"/>
      <c r="EJ448" s="129"/>
      <c r="EK448" s="129"/>
      <c r="EL448" s="129"/>
      <c r="EM448" s="129"/>
      <c r="EN448" s="129"/>
      <c r="EO448" s="129"/>
      <c r="EP448" s="129"/>
      <c r="EQ448" s="129"/>
      <c r="ER448" s="129"/>
      <c r="ES448" s="129"/>
      <c r="ET448" s="129"/>
      <c r="EU448" s="129"/>
      <c r="EV448" s="129"/>
      <c r="EW448" s="129"/>
    </row>
    <row r="449" spans="1:153" ht="9.75" customHeight="1">
      <c r="A449" s="113"/>
      <c r="B449" s="24"/>
      <c r="C449" s="14" t="s">
        <v>6435</v>
      </c>
      <c r="D449" s="25"/>
      <c r="E449" s="25"/>
      <c r="F449" s="14" t="s">
        <v>143</v>
      </c>
      <c r="G449" s="14"/>
      <c r="H449" s="14"/>
      <c r="I449" s="14" t="s">
        <v>144</v>
      </c>
      <c r="J449" s="14"/>
      <c r="K449" s="14" t="s">
        <v>145</v>
      </c>
      <c r="L449" s="14"/>
      <c r="M449" s="14" t="s">
        <v>197</v>
      </c>
      <c r="N449" s="14"/>
      <c r="O449" s="25"/>
      <c r="P449" s="14" t="s">
        <v>146</v>
      </c>
      <c r="Q449" s="14"/>
      <c r="R449" s="14"/>
      <c r="S449" s="14"/>
      <c r="T449" s="14"/>
      <c r="U449" s="14"/>
      <c r="V449" s="14"/>
      <c r="W449" s="14"/>
      <c r="X449" s="14"/>
      <c r="Y449" s="14"/>
      <c r="Z449" s="14"/>
      <c r="AA449" s="14"/>
      <c r="AB449" s="14"/>
      <c r="AC449" s="14"/>
      <c r="AD449" s="25"/>
      <c r="AE449" s="25"/>
      <c r="AF449" s="26"/>
      <c r="AG449" s="296"/>
      <c r="AH449" s="297"/>
      <c r="AI449" s="297"/>
      <c r="AJ449" s="297"/>
      <c r="AK449" s="297"/>
      <c r="AL449" s="297"/>
      <c r="AM449" s="297"/>
      <c r="AN449" s="297"/>
      <c r="AO449" s="117"/>
      <c r="AP449" s="114"/>
      <c r="AQ449" s="296"/>
      <c r="AR449" s="297"/>
      <c r="AS449" s="297"/>
      <c r="AT449" s="297"/>
      <c r="AU449" s="297"/>
      <c r="AV449" s="297"/>
      <c r="AW449" s="297"/>
      <c r="AX449" s="297"/>
      <c r="AY449" s="117"/>
      <c r="AZ449" s="114"/>
      <c r="BA449" s="297"/>
      <c r="BB449" s="297"/>
      <c r="BC449" s="297"/>
      <c r="BD449" s="297"/>
      <c r="BE449" s="297"/>
      <c r="BF449" s="297"/>
      <c r="BG449" s="297"/>
      <c r="BH449" s="297"/>
      <c r="BI449" s="117"/>
      <c r="BJ449" s="114"/>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c r="DH449" s="129"/>
      <c r="DI449" s="129"/>
      <c r="DJ449" s="129"/>
      <c r="DK449" s="129"/>
      <c r="DL449" s="129"/>
      <c r="DM449" s="129"/>
      <c r="DN449" s="129"/>
      <c r="DO449" s="129"/>
      <c r="DP449" s="129"/>
      <c r="DQ449" s="129"/>
      <c r="DR449" s="129"/>
      <c r="DS449" s="129"/>
      <c r="DT449" s="129"/>
      <c r="DU449" s="129"/>
      <c r="DV449" s="129"/>
      <c r="DW449" s="129"/>
      <c r="DX449" s="129"/>
      <c r="DY449" s="129"/>
      <c r="DZ449" s="129"/>
      <c r="EA449" s="129"/>
      <c r="EB449" s="129"/>
      <c r="EC449" s="129"/>
      <c r="ED449" s="129"/>
      <c r="EE449" s="129"/>
      <c r="EF449" s="129"/>
      <c r="EG449" s="129"/>
      <c r="EH449" s="129"/>
      <c r="EI449" s="129"/>
      <c r="EJ449" s="129"/>
      <c r="EK449" s="129"/>
      <c r="EL449" s="129"/>
      <c r="EM449" s="129"/>
      <c r="EN449" s="129"/>
      <c r="EO449" s="129"/>
      <c r="EP449" s="129"/>
      <c r="EQ449" s="129"/>
      <c r="ER449" s="129"/>
      <c r="ES449" s="129"/>
      <c r="ET449" s="129"/>
      <c r="EU449" s="129"/>
      <c r="EV449" s="129"/>
      <c r="EW449" s="129"/>
    </row>
    <row r="450" spans="1:153" ht="21.75" customHeight="1">
      <c r="A450" s="113"/>
      <c r="B450" s="294"/>
      <c r="C450" s="76"/>
      <c r="D450" s="74"/>
      <c r="E450" s="77"/>
      <c r="F450" s="78"/>
      <c r="G450" s="79"/>
      <c r="H450" s="75" t="s">
        <v>6436</v>
      </c>
      <c r="I450" s="76"/>
      <c r="J450" s="74"/>
      <c r="K450" s="241"/>
      <c r="L450" s="74"/>
      <c r="M450" s="76"/>
      <c r="N450" s="73"/>
      <c r="O450" s="504"/>
      <c r="P450" s="505"/>
      <c r="Q450" s="505"/>
      <c r="R450" s="505"/>
      <c r="S450" s="505"/>
      <c r="T450" s="505"/>
      <c r="U450" s="505"/>
      <c r="V450" s="505"/>
      <c r="W450" s="505"/>
      <c r="X450" s="505"/>
      <c r="Y450" s="505"/>
      <c r="Z450" s="505"/>
      <c r="AA450" s="505"/>
      <c r="AB450" s="505"/>
      <c r="AC450" s="505"/>
      <c r="AD450" s="505"/>
      <c r="AE450" s="506"/>
      <c r="AF450" s="15"/>
      <c r="AG450" s="118"/>
      <c r="AH450" s="312"/>
      <c r="AI450" s="313"/>
      <c r="AJ450" s="313"/>
      <c r="AK450" s="313"/>
      <c r="AL450" s="313"/>
      <c r="AM450" s="313"/>
      <c r="AN450" s="314"/>
      <c r="AO450" s="120"/>
      <c r="AP450" s="115" t="s">
        <v>0</v>
      </c>
      <c r="AQ450" s="119"/>
      <c r="AR450" s="312"/>
      <c r="AS450" s="313"/>
      <c r="AT450" s="313"/>
      <c r="AU450" s="313"/>
      <c r="AV450" s="313"/>
      <c r="AW450" s="313"/>
      <c r="AX450" s="314"/>
      <c r="AY450" s="120"/>
      <c r="AZ450" s="115" t="s">
        <v>1</v>
      </c>
      <c r="BA450" s="119"/>
      <c r="BB450" s="312"/>
      <c r="BC450" s="313"/>
      <c r="BD450" s="313"/>
      <c r="BE450" s="313"/>
      <c r="BF450" s="313"/>
      <c r="BG450" s="313"/>
      <c r="BH450" s="314"/>
      <c r="BI450" s="122"/>
      <c r="BJ450" s="115" t="s">
        <v>2</v>
      </c>
      <c r="BK450" s="129"/>
      <c r="BL450" s="130" t="str">
        <f>IF(BM450&lt;&gt;"","●","")</f>
        <v/>
      </c>
      <c r="BM450" s="132" t="str">
        <f>IF(AND(OR(C450="",E450="",F450="",G450="",O450=""),OR(AH450&gt;0,AR450&gt;0,BB450&gt;0)),"「Ｋコード・Ｊコード番号等」、「診療行為名称」に未記入の欄がありますが、「レセプト件数」、「算定日数」、「算定回数」のいずれかが1以上となっています。正しい手術名情報・レセプト件数・算定日数・算定回数をご記入ください。",IF(AND(AND(C450&lt;&gt;"",E450&lt;&gt;"",F450&lt;&gt;"",G450&lt;&gt;""),OR(AH450&gt;0,AR450&gt;0,BB450&gt;0),COUNTIF(K!$A$1:$A$2257,ASC(C450&amp;E450&amp;F450&amp;G450&amp;IF(I450*1=0,"","-"&amp;I450*1)&amp;IF(K450*1=0,"",K450*1)&amp;IF(M450="","",M450)))=0),"「Ｋコード・Ｊコード番号等」が診療報酬点数表あるいは鹿診療報酬点数表に存在しないコードとなっています。正しいＫコード・Ｊコード番号等をご記入ください。なお、加算・輸血料は報告対象外となります。",IF(OR(AND(OR(AH450=0,AH450=""),OR(AR450&gt;0,BB450&gt;0)),AND(OR(AH450&gt;0,BB450&gt;0),OR(AR450=0,AR450="")),AND(OR(AH450&gt;0,AR450&gt;0),OR(BB450=0,BB450=""))),"「レセプト件数」、「算定日数」、「算定回数」のいずれかが「0」か「空白」となっていますが、それ以外が1以上となっています。正しい手術名情報・レセプト件数・算定日数・算定回数をご記入ください。",IF(OR(AH450&gt;AR450,AH450&gt;BB450),"「算定日数」あるいは「算定回数」が「レセプト件数」よりも小さくなっています。算定レセプトにおける算定日数・算定回数をご記入ください。",IF(AR450&gt;BB450,"「算定回数」が「算定日数」よりも小さくなっています。算定日数における算定回数をご記入ください。","")))))</f>
        <v/>
      </c>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72"/>
      <c r="CW450" s="72"/>
      <c r="CX450" s="72"/>
      <c r="CY450" s="129"/>
      <c r="CZ450" s="129"/>
      <c r="DA450" s="129"/>
      <c r="DB450" s="129"/>
      <c r="DC450" s="129"/>
      <c r="DD450" s="129"/>
      <c r="DE450" s="129"/>
      <c r="DF450" s="129"/>
      <c r="DG450" s="129"/>
      <c r="DH450" s="129"/>
      <c r="DI450" s="129"/>
      <c r="DJ450" s="129"/>
      <c r="DK450" s="129"/>
      <c r="DL450" s="129"/>
      <c r="DM450" s="129"/>
      <c r="DN450" s="129"/>
      <c r="DO450" s="129"/>
      <c r="DP450" s="129"/>
      <c r="DQ450" s="129"/>
      <c r="DR450" s="129"/>
      <c r="DS450" s="129"/>
      <c r="DT450" s="129"/>
      <c r="DU450" s="129"/>
      <c r="DV450" s="129"/>
      <c r="DW450" s="129"/>
      <c r="DX450" s="129"/>
      <c r="DY450" s="129"/>
      <c r="DZ450" s="129"/>
      <c r="EA450" s="129"/>
      <c r="EB450" s="129"/>
      <c r="EC450" s="129"/>
      <c r="ED450" s="129"/>
      <c r="EE450" s="129"/>
      <c r="EF450" s="129"/>
      <c r="EG450" s="129"/>
      <c r="EH450" s="129"/>
      <c r="EI450" s="129"/>
      <c r="EJ450" s="129"/>
      <c r="EK450" s="129"/>
      <c r="EL450" s="129"/>
      <c r="EM450" s="129"/>
      <c r="EN450" s="129"/>
      <c r="EO450" s="129"/>
      <c r="EP450" s="129"/>
      <c r="EQ450" s="129"/>
      <c r="ER450" s="129"/>
      <c r="ES450" s="129"/>
      <c r="ET450" s="129"/>
      <c r="EU450" s="129"/>
      <c r="EV450" s="129"/>
      <c r="EW450" s="129"/>
    </row>
    <row r="451" spans="1:153" ht="3" customHeight="1" thickBot="1">
      <c r="A451" s="113"/>
      <c r="B451" s="16"/>
      <c r="C451" s="17"/>
      <c r="D451" s="17"/>
      <c r="E451" s="17"/>
      <c r="F451" s="18"/>
      <c r="G451" s="17"/>
      <c r="H451" s="298"/>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9"/>
      <c r="AG451" s="299"/>
      <c r="AH451" s="298"/>
      <c r="AI451" s="298"/>
      <c r="AJ451" s="298"/>
      <c r="AK451" s="298"/>
      <c r="AL451" s="298"/>
      <c r="AM451" s="298"/>
      <c r="AN451" s="298"/>
      <c r="AO451" s="121"/>
      <c r="AP451" s="116"/>
      <c r="AQ451" s="299"/>
      <c r="AR451" s="298"/>
      <c r="AS451" s="298"/>
      <c r="AT451" s="298"/>
      <c r="AU451" s="298"/>
      <c r="AV451" s="298"/>
      <c r="AW451" s="298"/>
      <c r="AX451" s="298"/>
      <c r="AY451" s="121"/>
      <c r="AZ451" s="116"/>
      <c r="BA451" s="298"/>
      <c r="BB451" s="298"/>
      <c r="BC451" s="298"/>
      <c r="BD451" s="298"/>
      <c r="BE451" s="298"/>
      <c r="BF451" s="298"/>
      <c r="BG451" s="298"/>
      <c r="BH451" s="298"/>
      <c r="BI451" s="121"/>
      <c r="BJ451" s="116"/>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c r="DH451" s="129"/>
      <c r="DI451" s="129"/>
      <c r="DJ451" s="129"/>
      <c r="DK451" s="129"/>
      <c r="DL451" s="129"/>
      <c r="DM451" s="129"/>
      <c r="DN451" s="129"/>
      <c r="DO451" s="129"/>
      <c r="DP451" s="129"/>
      <c r="DQ451" s="129"/>
      <c r="DR451" s="129"/>
      <c r="DS451" s="129"/>
      <c r="DT451" s="129"/>
      <c r="DU451" s="129"/>
      <c r="DV451" s="129"/>
      <c r="DW451" s="129"/>
      <c r="DX451" s="129"/>
      <c r="DY451" s="129"/>
      <c r="DZ451" s="129"/>
      <c r="EA451" s="129"/>
      <c r="EB451" s="129"/>
      <c r="EC451" s="129"/>
      <c r="ED451" s="129"/>
      <c r="EE451" s="129"/>
      <c r="EF451" s="129"/>
      <c r="EG451" s="129"/>
      <c r="EH451" s="129"/>
      <c r="EI451" s="129"/>
      <c r="EJ451" s="129"/>
      <c r="EK451" s="129"/>
      <c r="EL451" s="129"/>
      <c r="EM451" s="129"/>
      <c r="EN451" s="129"/>
      <c r="EO451" s="129"/>
      <c r="EP451" s="129"/>
      <c r="EQ451" s="129"/>
      <c r="ER451" s="129"/>
      <c r="ES451" s="129"/>
      <c r="ET451" s="129"/>
      <c r="EU451" s="129"/>
      <c r="EV451" s="129"/>
      <c r="EW451" s="129"/>
    </row>
    <row r="452" spans="1:153" ht="9.75" customHeight="1">
      <c r="A452" s="113"/>
      <c r="B452" s="24"/>
      <c r="C452" s="14" t="s">
        <v>6435</v>
      </c>
      <c r="D452" s="25"/>
      <c r="E452" s="25"/>
      <c r="F452" s="14" t="s">
        <v>143</v>
      </c>
      <c r="G452" s="14"/>
      <c r="H452" s="14"/>
      <c r="I452" s="14" t="s">
        <v>144</v>
      </c>
      <c r="J452" s="14"/>
      <c r="K452" s="14" t="s">
        <v>145</v>
      </c>
      <c r="L452" s="14"/>
      <c r="M452" s="14" t="s">
        <v>197</v>
      </c>
      <c r="N452" s="14"/>
      <c r="O452" s="25"/>
      <c r="P452" s="14" t="s">
        <v>146</v>
      </c>
      <c r="Q452" s="14"/>
      <c r="R452" s="14"/>
      <c r="S452" s="14"/>
      <c r="T452" s="14"/>
      <c r="U452" s="14"/>
      <c r="V452" s="14"/>
      <c r="W452" s="14"/>
      <c r="X452" s="14"/>
      <c r="Y452" s="14"/>
      <c r="Z452" s="14"/>
      <c r="AA452" s="14"/>
      <c r="AB452" s="14"/>
      <c r="AC452" s="14"/>
      <c r="AD452" s="25"/>
      <c r="AE452" s="25"/>
      <c r="AF452" s="26"/>
      <c r="AG452" s="296"/>
      <c r="AH452" s="297"/>
      <c r="AI452" s="297"/>
      <c r="AJ452" s="297"/>
      <c r="AK452" s="297"/>
      <c r="AL452" s="297"/>
      <c r="AM452" s="297"/>
      <c r="AN452" s="297"/>
      <c r="AO452" s="117"/>
      <c r="AP452" s="114"/>
      <c r="AQ452" s="296"/>
      <c r="AR452" s="297"/>
      <c r="AS452" s="297"/>
      <c r="AT452" s="297"/>
      <c r="AU452" s="297"/>
      <c r="AV452" s="297"/>
      <c r="AW452" s="297"/>
      <c r="AX452" s="297"/>
      <c r="AY452" s="117"/>
      <c r="AZ452" s="114"/>
      <c r="BA452" s="297"/>
      <c r="BB452" s="297"/>
      <c r="BC452" s="297"/>
      <c r="BD452" s="297"/>
      <c r="BE452" s="297"/>
      <c r="BF452" s="297"/>
      <c r="BG452" s="297"/>
      <c r="BH452" s="297"/>
      <c r="BI452" s="117"/>
      <c r="BJ452" s="114"/>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c r="DH452" s="129"/>
      <c r="DI452" s="129"/>
      <c r="DJ452" s="129"/>
      <c r="DK452" s="129"/>
      <c r="DL452" s="129"/>
      <c r="DM452" s="129"/>
      <c r="DN452" s="129"/>
      <c r="DO452" s="129"/>
      <c r="DP452" s="129"/>
      <c r="DQ452" s="129"/>
      <c r="DR452" s="129"/>
      <c r="DS452" s="129"/>
      <c r="DT452" s="129"/>
      <c r="DU452" s="129"/>
      <c r="DV452" s="129"/>
      <c r="DW452" s="129"/>
      <c r="DX452" s="129"/>
      <c r="DY452" s="129"/>
      <c r="DZ452" s="129"/>
      <c r="EA452" s="129"/>
      <c r="EB452" s="129"/>
      <c r="EC452" s="129"/>
      <c r="ED452" s="129"/>
      <c r="EE452" s="129"/>
      <c r="EF452" s="129"/>
      <c r="EG452" s="129"/>
      <c r="EH452" s="129"/>
      <c r="EI452" s="129"/>
      <c r="EJ452" s="129"/>
      <c r="EK452" s="129"/>
      <c r="EL452" s="129"/>
      <c r="EM452" s="129"/>
      <c r="EN452" s="129"/>
      <c r="EO452" s="129"/>
      <c r="EP452" s="129"/>
      <c r="EQ452" s="129"/>
      <c r="ER452" s="129"/>
      <c r="ES452" s="129"/>
      <c r="ET452" s="129"/>
      <c r="EU452" s="129"/>
      <c r="EV452" s="129"/>
      <c r="EW452" s="129"/>
    </row>
    <row r="453" spans="1:153" ht="21.75" customHeight="1">
      <c r="A453" s="113"/>
      <c r="B453" s="294"/>
      <c r="C453" s="76"/>
      <c r="D453" s="74"/>
      <c r="E453" s="77"/>
      <c r="F453" s="78"/>
      <c r="G453" s="79"/>
      <c r="H453" s="75" t="s">
        <v>6436</v>
      </c>
      <c r="I453" s="76"/>
      <c r="J453" s="74"/>
      <c r="K453" s="241"/>
      <c r="L453" s="74"/>
      <c r="M453" s="76"/>
      <c r="N453" s="73"/>
      <c r="O453" s="504"/>
      <c r="P453" s="505"/>
      <c r="Q453" s="505"/>
      <c r="R453" s="505"/>
      <c r="S453" s="505"/>
      <c r="T453" s="505"/>
      <c r="U453" s="505"/>
      <c r="V453" s="505"/>
      <c r="W453" s="505"/>
      <c r="X453" s="505"/>
      <c r="Y453" s="505"/>
      <c r="Z453" s="505"/>
      <c r="AA453" s="505"/>
      <c r="AB453" s="505"/>
      <c r="AC453" s="505"/>
      <c r="AD453" s="505"/>
      <c r="AE453" s="506"/>
      <c r="AF453" s="15"/>
      <c r="AG453" s="118"/>
      <c r="AH453" s="312"/>
      <c r="AI453" s="313"/>
      <c r="AJ453" s="313"/>
      <c r="AK453" s="313"/>
      <c r="AL453" s="313"/>
      <c r="AM453" s="313"/>
      <c r="AN453" s="314"/>
      <c r="AO453" s="120"/>
      <c r="AP453" s="115" t="s">
        <v>0</v>
      </c>
      <c r="AQ453" s="119"/>
      <c r="AR453" s="312"/>
      <c r="AS453" s="313"/>
      <c r="AT453" s="313"/>
      <c r="AU453" s="313"/>
      <c r="AV453" s="313"/>
      <c r="AW453" s="313"/>
      <c r="AX453" s="314"/>
      <c r="AY453" s="120"/>
      <c r="AZ453" s="115" t="s">
        <v>1</v>
      </c>
      <c r="BA453" s="119"/>
      <c r="BB453" s="312"/>
      <c r="BC453" s="313"/>
      <c r="BD453" s="313"/>
      <c r="BE453" s="313"/>
      <c r="BF453" s="313"/>
      <c r="BG453" s="313"/>
      <c r="BH453" s="314"/>
      <c r="BI453" s="122"/>
      <c r="BJ453" s="115" t="s">
        <v>2</v>
      </c>
      <c r="BK453" s="129"/>
      <c r="BL453" s="130" t="str">
        <f>IF(BM453&lt;&gt;"","●","")</f>
        <v/>
      </c>
      <c r="BM453" s="132" t="str">
        <f>IF(AND(OR(C453="",E453="",F453="",G453="",O453=""),OR(AH453&gt;0,AR453&gt;0,BB453&gt;0)),"「Ｋコード・Ｊコード番号等」、「診療行為名称」に未記入の欄がありますが、「レセプト件数」、「算定日数」、「算定回数」のいずれかが1以上となっています。正しい手術名情報・レセプト件数・算定日数・算定回数をご記入ください。",IF(AND(AND(C453&lt;&gt;"",E453&lt;&gt;"",F453&lt;&gt;"",G453&lt;&gt;""),OR(AH453&gt;0,AR453&gt;0,BB453&gt;0),COUNTIF(K!$A$1:$A$2257,ASC(C453&amp;E453&amp;F453&amp;G453&amp;IF(I453*1=0,"","-"&amp;I453*1)&amp;IF(K453*1=0,"",K453*1)&amp;IF(M453="","",M453)))=0),"「Ｋコード・Ｊコード番号等」が診療報酬点数表あるいは鹿診療報酬点数表に存在しないコードとなっています。正しいＫコード・Ｊコード番号等をご記入ください。なお、加算・輸血料は報告対象外となります。",IF(OR(AND(OR(AH453=0,AH453=""),OR(AR453&gt;0,BB453&gt;0)),AND(OR(AH453&gt;0,BB453&gt;0),OR(AR453=0,AR453="")),AND(OR(AH453&gt;0,AR453&gt;0),OR(BB453=0,BB453=""))),"「レセプト件数」、「算定日数」、「算定回数」のいずれかが「0」か「空白」となっていますが、それ以外が1以上となっています。正しい手術名情報・レセプト件数・算定日数・算定回数をご記入ください。",IF(OR(AH453&gt;AR453,AH453&gt;BB453),"「算定日数」あるいは「算定回数」が「レセプト件数」よりも小さくなっています。算定レセプトにおける算定日数・算定回数をご記入ください。",IF(AR453&gt;BB453,"「算定回数」が「算定日数」よりも小さくなっています。算定日数における算定回数をご記入ください。","")))))</f>
        <v/>
      </c>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72"/>
      <c r="CW453" s="72"/>
      <c r="CX453" s="72"/>
      <c r="CY453" s="129"/>
      <c r="CZ453" s="129"/>
      <c r="DA453" s="129"/>
      <c r="DB453" s="129"/>
      <c r="DC453" s="129"/>
      <c r="DD453" s="129"/>
      <c r="DE453" s="129"/>
      <c r="DF453" s="129"/>
      <c r="DG453" s="129"/>
      <c r="DH453" s="129"/>
      <c r="DI453" s="129"/>
      <c r="DJ453" s="129"/>
      <c r="DK453" s="129"/>
      <c r="DL453" s="129"/>
      <c r="DM453" s="129"/>
      <c r="DN453" s="129"/>
      <c r="DO453" s="129"/>
      <c r="DP453" s="129"/>
      <c r="DQ453" s="129"/>
      <c r="DR453" s="129"/>
      <c r="DS453" s="129"/>
      <c r="DT453" s="129"/>
      <c r="DU453" s="129"/>
      <c r="DV453" s="129"/>
      <c r="DW453" s="129"/>
      <c r="DX453" s="129"/>
      <c r="DY453" s="129"/>
      <c r="DZ453" s="129"/>
      <c r="EA453" s="129"/>
      <c r="EB453" s="129"/>
      <c r="EC453" s="129"/>
      <c r="ED453" s="129"/>
      <c r="EE453" s="129"/>
      <c r="EF453" s="129"/>
      <c r="EG453" s="129"/>
      <c r="EH453" s="129"/>
      <c r="EI453" s="129"/>
      <c r="EJ453" s="129"/>
      <c r="EK453" s="129"/>
      <c r="EL453" s="129"/>
      <c r="EM453" s="129"/>
      <c r="EN453" s="129"/>
      <c r="EO453" s="129"/>
      <c r="EP453" s="129"/>
      <c r="EQ453" s="129"/>
      <c r="ER453" s="129"/>
      <c r="ES453" s="129"/>
      <c r="ET453" s="129"/>
      <c r="EU453" s="129"/>
      <c r="EV453" s="129"/>
      <c r="EW453" s="129"/>
    </row>
    <row r="454" spans="1:153" ht="3" customHeight="1" thickBot="1">
      <c r="A454" s="113"/>
      <c r="B454" s="16"/>
      <c r="C454" s="17"/>
      <c r="D454" s="17"/>
      <c r="E454" s="17"/>
      <c r="F454" s="18"/>
      <c r="G454" s="17"/>
      <c r="H454" s="298"/>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9"/>
      <c r="AG454" s="299"/>
      <c r="AH454" s="298"/>
      <c r="AI454" s="298"/>
      <c r="AJ454" s="298"/>
      <c r="AK454" s="298"/>
      <c r="AL454" s="298"/>
      <c r="AM454" s="298"/>
      <c r="AN454" s="298"/>
      <c r="AO454" s="121"/>
      <c r="AP454" s="116"/>
      <c r="AQ454" s="299"/>
      <c r="AR454" s="298"/>
      <c r="AS454" s="298"/>
      <c r="AT454" s="298"/>
      <c r="AU454" s="298"/>
      <c r="AV454" s="298"/>
      <c r="AW454" s="298"/>
      <c r="AX454" s="298"/>
      <c r="AY454" s="121"/>
      <c r="AZ454" s="116"/>
      <c r="BA454" s="298"/>
      <c r="BB454" s="298"/>
      <c r="BC454" s="298"/>
      <c r="BD454" s="298"/>
      <c r="BE454" s="298"/>
      <c r="BF454" s="298"/>
      <c r="BG454" s="298"/>
      <c r="BH454" s="298"/>
      <c r="BI454" s="121"/>
      <c r="BJ454" s="116"/>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c r="DH454" s="129"/>
      <c r="DI454" s="129"/>
      <c r="DJ454" s="129"/>
      <c r="DK454" s="129"/>
      <c r="DL454" s="129"/>
      <c r="DM454" s="129"/>
      <c r="DN454" s="129"/>
      <c r="DO454" s="129"/>
      <c r="DP454" s="129"/>
      <c r="DQ454" s="129"/>
      <c r="DR454" s="129"/>
      <c r="DS454" s="129"/>
      <c r="DT454" s="129"/>
      <c r="DU454" s="129"/>
      <c r="DV454" s="129"/>
      <c r="DW454" s="129"/>
      <c r="DX454" s="129"/>
      <c r="DY454" s="129"/>
      <c r="DZ454" s="129"/>
      <c r="EA454" s="129"/>
      <c r="EB454" s="129"/>
      <c r="EC454" s="129"/>
      <c r="ED454" s="129"/>
      <c r="EE454" s="129"/>
      <c r="EF454" s="129"/>
      <c r="EG454" s="129"/>
      <c r="EH454" s="129"/>
      <c r="EI454" s="129"/>
      <c r="EJ454" s="129"/>
      <c r="EK454" s="129"/>
      <c r="EL454" s="129"/>
      <c r="EM454" s="129"/>
      <c r="EN454" s="129"/>
      <c r="EO454" s="129"/>
      <c r="EP454" s="129"/>
      <c r="EQ454" s="129"/>
      <c r="ER454" s="129"/>
      <c r="ES454" s="129"/>
      <c r="ET454" s="129"/>
      <c r="EU454" s="129"/>
      <c r="EV454" s="129"/>
      <c r="EW454" s="129"/>
    </row>
    <row r="455" spans="1:153" ht="9.75" customHeight="1">
      <c r="A455" s="113"/>
      <c r="B455" s="24"/>
      <c r="C455" s="14" t="s">
        <v>6435</v>
      </c>
      <c r="D455" s="25"/>
      <c r="E455" s="25"/>
      <c r="F455" s="14" t="s">
        <v>143</v>
      </c>
      <c r="G455" s="14"/>
      <c r="H455" s="14"/>
      <c r="I455" s="14" t="s">
        <v>144</v>
      </c>
      <c r="J455" s="14"/>
      <c r="K455" s="14" t="s">
        <v>145</v>
      </c>
      <c r="L455" s="14"/>
      <c r="M455" s="14" t="s">
        <v>197</v>
      </c>
      <c r="N455" s="14"/>
      <c r="O455" s="25"/>
      <c r="P455" s="14" t="s">
        <v>146</v>
      </c>
      <c r="Q455" s="14"/>
      <c r="R455" s="14"/>
      <c r="S455" s="14"/>
      <c r="T455" s="14"/>
      <c r="U455" s="14"/>
      <c r="V455" s="14"/>
      <c r="W455" s="14"/>
      <c r="X455" s="14"/>
      <c r="Y455" s="14"/>
      <c r="Z455" s="14"/>
      <c r="AA455" s="14"/>
      <c r="AB455" s="14"/>
      <c r="AC455" s="14"/>
      <c r="AD455" s="25"/>
      <c r="AE455" s="25"/>
      <c r="AF455" s="26"/>
      <c r="AG455" s="296"/>
      <c r="AH455" s="297"/>
      <c r="AI455" s="297"/>
      <c r="AJ455" s="297"/>
      <c r="AK455" s="297"/>
      <c r="AL455" s="297"/>
      <c r="AM455" s="297"/>
      <c r="AN455" s="297"/>
      <c r="AO455" s="117"/>
      <c r="AP455" s="114"/>
      <c r="AQ455" s="296"/>
      <c r="AR455" s="297"/>
      <c r="AS455" s="297"/>
      <c r="AT455" s="297"/>
      <c r="AU455" s="297"/>
      <c r="AV455" s="297"/>
      <c r="AW455" s="297"/>
      <c r="AX455" s="297"/>
      <c r="AY455" s="117"/>
      <c r="AZ455" s="114"/>
      <c r="BA455" s="297"/>
      <c r="BB455" s="297"/>
      <c r="BC455" s="297"/>
      <c r="BD455" s="297"/>
      <c r="BE455" s="297"/>
      <c r="BF455" s="297"/>
      <c r="BG455" s="297"/>
      <c r="BH455" s="297"/>
      <c r="BI455" s="117"/>
      <c r="BJ455" s="114"/>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c r="DH455" s="129"/>
      <c r="DI455" s="129"/>
      <c r="DJ455" s="129"/>
      <c r="DK455" s="129"/>
      <c r="DL455" s="129"/>
      <c r="DM455" s="129"/>
      <c r="DN455" s="129"/>
      <c r="DO455" s="129"/>
      <c r="DP455" s="129"/>
      <c r="DQ455" s="129"/>
      <c r="DR455" s="129"/>
      <c r="DS455" s="129"/>
      <c r="DT455" s="129"/>
      <c r="DU455" s="129"/>
      <c r="DV455" s="129"/>
      <c r="DW455" s="129"/>
      <c r="DX455" s="129"/>
      <c r="DY455" s="129"/>
      <c r="DZ455" s="129"/>
      <c r="EA455" s="129"/>
      <c r="EB455" s="129"/>
      <c r="EC455" s="129"/>
      <c r="ED455" s="129"/>
      <c r="EE455" s="129"/>
      <c r="EF455" s="129"/>
      <c r="EG455" s="129"/>
      <c r="EH455" s="129"/>
      <c r="EI455" s="129"/>
      <c r="EJ455" s="129"/>
      <c r="EK455" s="129"/>
      <c r="EL455" s="129"/>
      <c r="EM455" s="129"/>
      <c r="EN455" s="129"/>
      <c r="EO455" s="129"/>
      <c r="EP455" s="129"/>
      <c r="EQ455" s="129"/>
      <c r="ER455" s="129"/>
      <c r="ES455" s="129"/>
      <c r="ET455" s="129"/>
      <c r="EU455" s="129"/>
      <c r="EV455" s="129"/>
      <c r="EW455" s="129"/>
    </row>
    <row r="456" spans="1:153" ht="21.75" customHeight="1">
      <c r="A456" s="113"/>
      <c r="B456" s="294"/>
      <c r="C456" s="76"/>
      <c r="D456" s="74"/>
      <c r="E456" s="77"/>
      <c r="F456" s="78"/>
      <c r="G456" s="79"/>
      <c r="H456" s="75" t="s">
        <v>6436</v>
      </c>
      <c r="I456" s="76"/>
      <c r="J456" s="74"/>
      <c r="K456" s="241"/>
      <c r="L456" s="74"/>
      <c r="M456" s="76"/>
      <c r="N456" s="73"/>
      <c r="O456" s="504"/>
      <c r="P456" s="505"/>
      <c r="Q456" s="505"/>
      <c r="R456" s="505"/>
      <c r="S456" s="505"/>
      <c r="T456" s="505"/>
      <c r="U456" s="505"/>
      <c r="V456" s="505"/>
      <c r="W456" s="505"/>
      <c r="X456" s="505"/>
      <c r="Y456" s="505"/>
      <c r="Z456" s="505"/>
      <c r="AA456" s="505"/>
      <c r="AB456" s="505"/>
      <c r="AC456" s="505"/>
      <c r="AD456" s="505"/>
      <c r="AE456" s="506"/>
      <c r="AF456" s="15"/>
      <c r="AG456" s="118"/>
      <c r="AH456" s="312"/>
      <c r="AI456" s="313"/>
      <c r="AJ456" s="313"/>
      <c r="AK456" s="313"/>
      <c r="AL456" s="313"/>
      <c r="AM456" s="313"/>
      <c r="AN456" s="314"/>
      <c r="AO456" s="120"/>
      <c r="AP456" s="115" t="s">
        <v>0</v>
      </c>
      <c r="AQ456" s="119"/>
      <c r="AR456" s="312"/>
      <c r="AS456" s="313"/>
      <c r="AT456" s="313"/>
      <c r="AU456" s="313"/>
      <c r="AV456" s="313"/>
      <c r="AW456" s="313"/>
      <c r="AX456" s="314"/>
      <c r="AY456" s="120"/>
      <c r="AZ456" s="115" t="s">
        <v>1</v>
      </c>
      <c r="BA456" s="119"/>
      <c r="BB456" s="312"/>
      <c r="BC456" s="313"/>
      <c r="BD456" s="313"/>
      <c r="BE456" s="313"/>
      <c r="BF456" s="313"/>
      <c r="BG456" s="313"/>
      <c r="BH456" s="314"/>
      <c r="BI456" s="122"/>
      <c r="BJ456" s="115" t="s">
        <v>2</v>
      </c>
      <c r="BK456" s="129"/>
      <c r="BL456" s="130" t="str">
        <f>IF(BM456&lt;&gt;"","●","")</f>
        <v/>
      </c>
      <c r="BM456" s="132" t="str">
        <f>IF(AND(OR(C456="",E456="",F456="",G456="",O456=""),OR(AH456&gt;0,AR456&gt;0,BB456&gt;0)),"「Ｋコード・Ｊコード番号等」、「診療行為名称」に未記入の欄がありますが、「レセプト件数」、「算定日数」、「算定回数」のいずれかが1以上となっています。正しい手術名情報・レセプト件数・算定日数・算定回数をご記入ください。",IF(AND(AND(C456&lt;&gt;"",E456&lt;&gt;"",F456&lt;&gt;"",G456&lt;&gt;""),OR(AH456&gt;0,AR456&gt;0,BB456&gt;0),COUNTIF(K!$A$1:$A$2257,ASC(C456&amp;E456&amp;F456&amp;G456&amp;IF(I456*1=0,"","-"&amp;I456*1)&amp;IF(K456*1=0,"",K456*1)&amp;IF(M456="","",M456)))=0),"「Ｋコード・Ｊコード番号等」が診療報酬点数表あるいは鹿診療報酬点数表に存在しないコードとなっています。正しいＫコード・Ｊコード番号等をご記入ください。なお、加算・輸血料は報告対象外となります。",IF(OR(AND(OR(AH456=0,AH456=""),OR(AR456&gt;0,BB456&gt;0)),AND(OR(AH456&gt;0,BB456&gt;0),OR(AR456=0,AR456="")),AND(OR(AH456&gt;0,AR456&gt;0),OR(BB456=0,BB456=""))),"「レセプト件数」、「算定日数」、「算定回数」のいずれかが「0」か「空白」となっていますが、それ以外が1以上となっています。正しい手術名情報・レセプト件数・算定日数・算定回数をご記入ください。",IF(OR(AH456&gt;AR456,AH456&gt;BB456),"「算定日数」あるいは「算定回数」が「レセプト件数」よりも小さくなっています。算定レセプトにおける算定日数・算定回数をご記入ください。",IF(AR456&gt;BB456,"「算定回数」が「算定日数」よりも小さくなっています。算定日数における算定回数をご記入ください。","")))))</f>
        <v/>
      </c>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72"/>
      <c r="CW456" s="72"/>
      <c r="CX456" s="72"/>
      <c r="CY456" s="129"/>
      <c r="CZ456" s="129"/>
      <c r="DA456" s="129"/>
      <c r="DB456" s="129"/>
      <c r="DC456" s="129"/>
      <c r="DD456" s="129"/>
      <c r="DE456" s="129"/>
      <c r="DF456" s="129"/>
      <c r="DG456" s="129"/>
      <c r="DH456" s="129"/>
      <c r="DI456" s="129"/>
      <c r="DJ456" s="129"/>
      <c r="DK456" s="129"/>
      <c r="DL456" s="129"/>
      <c r="DM456" s="129"/>
      <c r="DN456" s="129"/>
      <c r="DO456" s="129"/>
      <c r="DP456" s="129"/>
      <c r="DQ456" s="129"/>
      <c r="DR456" s="129"/>
      <c r="DS456" s="129"/>
      <c r="DT456" s="129"/>
      <c r="DU456" s="129"/>
      <c r="DV456" s="129"/>
      <c r="DW456" s="129"/>
      <c r="DX456" s="129"/>
      <c r="DY456" s="129"/>
      <c r="DZ456" s="129"/>
      <c r="EA456" s="129"/>
      <c r="EB456" s="129"/>
      <c r="EC456" s="129"/>
      <c r="ED456" s="129"/>
      <c r="EE456" s="129"/>
      <c r="EF456" s="129"/>
      <c r="EG456" s="129"/>
      <c r="EH456" s="129"/>
      <c r="EI456" s="129"/>
      <c r="EJ456" s="129"/>
      <c r="EK456" s="129"/>
      <c r="EL456" s="129"/>
      <c r="EM456" s="129"/>
      <c r="EN456" s="129"/>
      <c r="EO456" s="129"/>
      <c r="EP456" s="129"/>
      <c r="EQ456" s="129"/>
      <c r="ER456" s="129"/>
      <c r="ES456" s="129"/>
      <c r="ET456" s="129"/>
      <c r="EU456" s="129"/>
      <c r="EV456" s="129"/>
      <c r="EW456" s="129"/>
    </row>
    <row r="457" spans="1:153" ht="3" customHeight="1" thickBot="1">
      <c r="A457" s="113"/>
      <c r="B457" s="16"/>
      <c r="C457" s="17"/>
      <c r="D457" s="17"/>
      <c r="E457" s="17"/>
      <c r="F457" s="18"/>
      <c r="G457" s="17"/>
      <c r="H457" s="298"/>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9"/>
      <c r="AG457" s="299"/>
      <c r="AH457" s="298"/>
      <c r="AI457" s="298"/>
      <c r="AJ457" s="298"/>
      <c r="AK457" s="298"/>
      <c r="AL457" s="298"/>
      <c r="AM457" s="298"/>
      <c r="AN457" s="298"/>
      <c r="AO457" s="121"/>
      <c r="AP457" s="116"/>
      <c r="AQ457" s="299"/>
      <c r="AR457" s="298"/>
      <c r="AS457" s="298"/>
      <c r="AT457" s="298"/>
      <c r="AU457" s="298"/>
      <c r="AV457" s="298"/>
      <c r="AW457" s="298"/>
      <c r="AX457" s="298"/>
      <c r="AY457" s="121"/>
      <c r="AZ457" s="116"/>
      <c r="BA457" s="298"/>
      <c r="BB457" s="298"/>
      <c r="BC457" s="298"/>
      <c r="BD457" s="298"/>
      <c r="BE457" s="298"/>
      <c r="BF457" s="298"/>
      <c r="BG457" s="298"/>
      <c r="BH457" s="298"/>
      <c r="BI457" s="121"/>
      <c r="BJ457" s="116"/>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c r="DH457" s="129"/>
      <c r="DI457" s="129"/>
      <c r="DJ457" s="129"/>
      <c r="DK457" s="129"/>
      <c r="DL457" s="129"/>
      <c r="DM457" s="129"/>
      <c r="DN457" s="129"/>
      <c r="DO457" s="129"/>
      <c r="DP457" s="129"/>
      <c r="DQ457" s="129"/>
      <c r="DR457" s="129"/>
      <c r="DS457" s="129"/>
      <c r="DT457" s="129"/>
      <c r="DU457" s="129"/>
      <c r="DV457" s="129"/>
      <c r="DW457" s="129"/>
      <c r="DX457" s="129"/>
      <c r="DY457" s="129"/>
      <c r="DZ457" s="129"/>
      <c r="EA457" s="129"/>
      <c r="EB457" s="129"/>
      <c r="EC457" s="129"/>
      <c r="ED457" s="129"/>
      <c r="EE457" s="129"/>
      <c r="EF457" s="129"/>
      <c r="EG457" s="129"/>
      <c r="EH457" s="129"/>
      <c r="EI457" s="129"/>
      <c r="EJ457" s="129"/>
      <c r="EK457" s="129"/>
      <c r="EL457" s="129"/>
      <c r="EM457" s="129"/>
      <c r="EN457" s="129"/>
      <c r="EO457" s="129"/>
      <c r="EP457" s="129"/>
      <c r="EQ457" s="129"/>
      <c r="ER457" s="129"/>
      <c r="ES457" s="129"/>
      <c r="ET457" s="129"/>
      <c r="EU457" s="129"/>
      <c r="EV457" s="129"/>
      <c r="EW457" s="129"/>
    </row>
    <row r="458" spans="1:153" ht="9.75" customHeight="1">
      <c r="A458" s="113"/>
      <c r="B458" s="24"/>
      <c r="C458" s="14" t="s">
        <v>6435</v>
      </c>
      <c r="D458" s="25"/>
      <c r="E458" s="25"/>
      <c r="F458" s="14" t="s">
        <v>143</v>
      </c>
      <c r="G458" s="14"/>
      <c r="H458" s="14"/>
      <c r="I458" s="14" t="s">
        <v>144</v>
      </c>
      <c r="J458" s="14"/>
      <c r="K458" s="14" t="s">
        <v>145</v>
      </c>
      <c r="L458" s="14"/>
      <c r="M458" s="14" t="s">
        <v>197</v>
      </c>
      <c r="N458" s="14"/>
      <c r="O458" s="25"/>
      <c r="P458" s="14" t="s">
        <v>146</v>
      </c>
      <c r="Q458" s="14"/>
      <c r="R458" s="14"/>
      <c r="S458" s="14"/>
      <c r="T458" s="14"/>
      <c r="U458" s="14"/>
      <c r="V458" s="14"/>
      <c r="W458" s="14"/>
      <c r="X458" s="14"/>
      <c r="Y458" s="14"/>
      <c r="Z458" s="14"/>
      <c r="AA458" s="14"/>
      <c r="AB458" s="14"/>
      <c r="AC458" s="14"/>
      <c r="AD458" s="25"/>
      <c r="AE458" s="25"/>
      <c r="AF458" s="26"/>
      <c r="AG458" s="296"/>
      <c r="AH458" s="297"/>
      <c r="AI458" s="297"/>
      <c r="AJ458" s="297"/>
      <c r="AK458" s="297"/>
      <c r="AL458" s="297"/>
      <c r="AM458" s="297"/>
      <c r="AN458" s="297"/>
      <c r="AO458" s="117"/>
      <c r="AP458" s="114"/>
      <c r="AQ458" s="296"/>
      <c r="AR458" s="297"/>
      <c r="AS458" s="297"/>
      <c r="AT458" s="297"/>
      <c r="AU458" s="297"/>
      <c r="AV458" s="297"/>
      <c r="AW458" s="297"/>
      <c r="AX458" s="297"/>
      <c r="AY458" s="117"/>
      <c r="AZ458" s="114"/>
      <c r="BA458" s="297"/>
      <c r="BB458" s="297"/>
      <c r="BC458" s="297"/>
      <c r="BD458" s="297"/>
      <c r="BE458" s="297"/>
      <c r="BF458" s="297"/>
      <c r="BG458" s="297"/>
      <c r="BH458" s="297"/>
      <c r="BI458" s="117"/>
      <c r="BJ458" s="114"/>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c r="DH458" s="129"/>
      <c r="DI458" s="129"/>
      <c r="DJ458" s="129"/>
      <c r="DK458" s="129"/>
      <c r="DL458" s="129"/>
      <c r="DM458" s="129"/>
      <c r="DN458" s="129"/>
      <c r="DO458" s="129"/>
      <c r="DP458" s="129"/>
      <c r="DQ458" s="129"/>
      <c r="DR458" s="129"/>
      <c r="DS458" s="129"/>
      <c r="DT458" s="129"/>
      <c r="DU458" s="129"/>
      <c r="DV458" s="129"/>
      <c r="DW458" s="129"/>
      <c r="DX458" s="129"/>
      <c r="DY458" s="129"/>
      <c r="DZ458" s="129"/>
      <c r="EA458" s="129"/>
      <c r="EB458" s="129"/>
      <c r="EC458" s="129"/>
      <c r="ED458" s="129"/>
      <c r="EE458" s="129"/>
      <c r="EF458" s="129"/>
      <c r="EG458" s="129"/>
      <c r="EH458" s="129"/>
      <c r="EI458" s="129"/>
      <c r="EJ458" s="129"/>
      <c r="EK458" s="129"/>
      <c r="EL458" s="129"/>
      <c r="EM458" s="129"/>
      <c r="EN458" s="129"/>
      <c r="EO458" s="129"/>
      <c r="EP458" s="129"/>
      <c r="EQ458" s="129"/>
      <c r="ER458" s="129"/>
      <c r="ES458" s="129"/>
      <c r="ET458" s="129"/>
      <c r="EU458" s="129"/>
      <c r="EV458" s="129"/>
      <c r="EW458" s="129"/>
    </row>
    <row r="459" spans="1:153" ht="21.75" customHeight="1">
      <c r="A459" s="113"/>
      <c r="B459" s="294"/>
      <c r="C459" s="76"/>
      <c r="D459" s="74"/>
      <c r="E459" s="77"/>
      <c r="F459" s="78"/>
      <c r="G459" s="79"/>
      <c r="H459" s="75" t="s">
        <v>6436</v>
      </c>
      <c r="I459" s="76"/>
      <c r="J459" s="74"/>
      <c r="K459" s="241"/>
      <c r="L459" s="74"/>
      <c r="M459" s="76"/>
      <c r="N459" s="73"/>
      <c r="O459" s="504"/>
      <c r="P459" s="505"/>
      <c r="Q459" s="505"/>
      <c r="R459" s="505"/>
      <c r="S459" s="505"/>
      <c r="T459" s="505"/>
      <c r="U459" s="505"/>
      <c r="V459" s="505"/>
      <c r="W459" s="505"/>
      <c r="X459" s="505"/>
      <c r="Y459" s="505"/>
      <c r="Z459" s="505"/>
      <c r="AA459" s="505"/>
      <c r="AB459" s="505"/>
      <c r="AC459" s="505"/>
      <c r="AD459" s="505"/>
      <c r="AE459" s="506"/>
      <c r="AF459" s="15"/>
      <c r="AG459" s="118"/>
      <c r="AH459" s="312"/>
      <c r="AI459" s="313"/>
      <c r="AJ459" s="313"/>
      <c r="AK459" s="313"/>
      <c r="AL459" s="313"/>
      <c r="AM459" s="313"/>
      <c r="AN459" s="314"/>
      <c r="AO459" s="120"/>
      <c r="AP459" s="115" t="s">
        <v>0</v>
      </c>
      <c r="AQ459" s="119"/>
      <c r="AR459" s="312"/>
      <c r="AS459" s="313"/>
      <c r="AT459" s="313"/>
      <c r="AU459" s="313"/>
      <c r="AV459" s="313"/>
      <c r="AW459" s="313"/>
      <c r="AX459" s="314"/>
      <c r="AY459" s="120"/>
      <c r="AZ459" s="115" t="s">
        <v>1</v>
      </c>
      <c r="BA459" s="119"/>
      <c r="BB459" s="312"/>
      <c r="BC459" s="313"/>
      <c r="BD459" s="313"/>
      <c r="BE459" s="313"/>
      <c r="BF459" s="313"/>
      <c r="BG459" s="313"/>
      <c r="BH459" s="314"/>
      <c r="BI459" s="122"/>
      <c r="BJ459" s="115" t="s">
        <v>2</v>
      </c>
      <c r="BK459" s="129"/>
      <c r="BL459" s="130" t="str">
        <f>IF(BM459&lt;&gt;"","●","")</f>
        <v/>
      </c>
      <c r="BM459" s="132" t="str">
        <f>IF(AND(OR(C459="",E459="",F459="",G459="",O459=""),OR(AH459&gt;0,AR459&gt;0,BB459&gt;0)),"「Ｋコード・Ｊコード番号等」、「診療行為名称」に未記入の欄がありますが、「レセプト件数」、「算定日数」、「算定回数」のいずれかが1以上となっています。正しい手術名情報・レセプト件数・算定日数・算定回数をご記入ください。",IF(AND(AND(C459&lt;&gt;"",E459&lt;&gt;"",F459&lt;&gt;"",G459&lt;&gt;""),OR(AH459&gt;0,AR459&gt;0,BB459&gt;0),COUNTIF(K!$A$1:$A$2257,ASC(C459&amp;E459&amp;F459&amp;G459&amp;IF(I459*1=0,"","-"&amp;I459*1)&amp;IF(K459*1=0,"",K459*1)&amp;IF(M459="","",M459)))=0),"「Ｋコード・Ｊコード番号等」が診療報酬点数表あるいは鹿診療報酬点数表に存在しないコードとなっています。正しいＫコード・Ｊコード番号等をご記入ください。なお、加算・輸血料は報告対象外となります。",IF(OR(AND(OR(AH459=0,AH459=""),OR(AR459&gt;0,BB459&gt;0)),AND(OR(AH459&gt;0,BB459&gt;0),OR(AR459=0,AR459="")),AND(OR(AH459&gt;0,AR459&gt;0),OR(BB459=0,BB459=""))),"「レセプト件数」、「算定日数」、「算定回数」のいずれかが「0」か「空白」となっていますが、それ以外が1以上となっています。正しい手術名情報・レセプト件数・算定日数・算定回数をご記入ください。",IF(OR(AH459&gt;AR459,AH459&gt;BB459),"「算定日数」あるいは「算定回数」が「レセプト件数」よりも小さくなっています。算定レセプトにおける算定日数・算定回数をご記入ください。",IF(AR459&gt;BB459,"「算定回数」が「算定日数」よりも小さくなっています。算定日数における算定回数をご記入ください。","")))))</f>
        <v/>
      </c>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72"/>
      <c r="CW459" s="72"/>
      <c r="CX459" s="72"/>
      <c r="CY459" s="129"/>
      <c r="CZ459" s="129"/>
      <c r="DA459" s="129"/>
      <c r="DB459" s="129"/>
      <c r="DC459" s="129"/>
      <c r="DD459" s="129"/>
      <c r="DE459" s="129"/>
      <c r="DF459" s="129"/>
      <c r="DG459" s="129"/>
      <c r="DH459" s="129"/>
      <c r="DI459" s="129"/>
      <c r="DJ459" s="129"/>
      <c r="DK459" s="129"/>
      <c r="DL459" s="129"/>
      <c r="DM459" s="129"/>
      <c r="DN459" s="129"/>
      <c r="DO459" s="129"/>
      <c r="DP459" s="129"/>
      <c r="DQ459" s="129"/>
      <c r="DR459" s="129"/>
      <c r="DS459" s="129"/>
      <c r="DT459" s="129"/>
      <c r="DU459" s="129"/>
      <c r="DV459" s="129"/>
      <c r="DW459" s="129"/>
      <c r="DX459" s="129"/>
      <c r="DY459" s="129"/>
      <c r="DZ459" s="129"/>
      <c r="EA459" s="129"/>
      <c r="EB459" s="129"/>
      <c r="EC459" s="129"/>
      <c r="ED459" s="129"/>
      <c r="EE459" s="129"/>
      <c r="EF459" s="129"/>
      <c r="EG459" s="129"/>
      <c r="EH459" s="129"/>
      <c r="EI459" s="129"/>
      <c r="EJ459" s="129"/>
      <c r="EK459" s="129"/>
      <c r="EL459" s="129"/>
      <c r="EM459" s="129"/>
      <c r="EN459" s="129"/>
      <c r="EO459" s="129"/>
      <c r="EP459" s="129"/>
      <c r="EQ459" s="129"/>
      <c r="ER459" s="129"/>
      <c r="ES459" s="129"/>
      <c r="ET459" s="129"/>
      <c r="EU459" s="129"/>
      <c r="EV459" s="129"/>
      <c r="EW459" s="129"/>
    </row>
    <row r="460" spans="1:153" ht="3" customHeight="1" thickBot="1">
      <c r="A460" s="103"/>
      <c r="B460" s="16"/>
      <c r="C460" s="17"/>
      <c r="D460" s="17"/>
      <c r="E460" s="17"/>
      <c r="F460" s="18"/>
      <c r="G460" s="17"/>
      <c r="H460" s="298"/>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9"/>
      <c r="AG460" s="299"/>
      <c r="AH460" s="298"/>
      <c r="AI460" s="298"/>
      <c r="AJ460" s="298"/>
      <c r="AK460" s="298"/>
      <c r="AL460" s="298"/>
      <c r="AM460" s="298"/>
      <c r="AN460" s="298"/>
      <c r="AO460" s="121"/>
      <c r="AP460" s="116"/>
      <c r="AQ460" s="299"/>
      <c r="AR460" s="298"/>
      <c r="AS460" s="298"/>
      <c r="AT460" s="298"/>
      <c r="AU460" s="298"/>
      <c r="AV460" s="298"/>
      <c r="AW460" s="298"/>
      <c r="AX460" s="298"/>
      <c r="AY460" s="121"/>
      <c r="AZ460" s="116"/>
      <c r="BA460" s="298"/>
      <c r="BB460" s="298"/>
      <c r="BC460" s="298"/>
      <c r="BD460" s="298"/>
      <c r="BE460" s="298"/>
      <c r="BF460" s="298"/>
      <c r="BG460" s="298"/>
      <c r="BH460" s="298"/>
      <c r="BI460" s="121"/>
      <c r="BJ460" s="116"/>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c r="DH460" s="129"/>
      <c r="DI460" s="129"/>
      <c r="DJ460" s="129"/>
      <c r="DK460" s="129"/>
      <c r="DL460" s="129"/>
      <c r="DM460" s="129"/>
      <c r="DN460" s="129"/>
      <c r="DO460" s="129"/>
      <c r="DP460" s="129"/>
      <c r="DQ460" s="129"/>
      <c r="DR460" s="129"/>
      <c r="DS460" s="129"/>
      <c r="DT460" s="129"/>
      <c r="DU460" s="129"/>
      <c r="DV460" s="129"/>
      <c r="DW460" s="129"/>
      <c r="DX460" s="129"/>
      <c r="DY460" s="129"/>
      <c r="DZ460" s="129"/>
      <c r="EA460" s="129"/>
      <c r="EB460" s="129"/>
      <c r="EC460" s="129"/>
      <c r="ED460" s="129"/>
      <c r="EE460" s="129"/>
      <c r="EF460" s="129"/>
      <c r="EG460" s="129"/>
      <c r="EH460" s="129"/>
      <c r="EI460" s="129"/>
      <c r="EJ460" s="129"/>
      <c r="EK460" s="129"/>
      <c r="EL460" s="129"/>
      <c r="EM460" s="129"/>
      <c r="EN460" s="129"/>
      <c r="EO460" s="129"/>
      <c r="EP460" s="129"/>
      <c r="EQ460" s="129"/>
      <c r="ER460" s="129"/>
      <c r="ES460" s="129"/>
      <c r="ET460" s="129"/>
      <c r="EU460" s="129"/>
      <c r="EV460" s="129"/>
      <c r="EW460" s="129"/>
    </row>
    <row r="461" spans="1:153" ht="19.5" customHeight="1">
      <c r="A461" s="328" t="s">
        <v>6437</v>
      </c>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c r="AK461" s="329"/>
      <c r="AL461" s="329"/>
      <c r="AM461" s="329"/>
      <c r="AN461" s="329"/>
      <c r="AO461" s="329"/>
      <c r="AP461" s="329"/>
      <c r="AQ461" s="329"/>
      <c r="AR461" s="329"/>
      <c r="AS461" s="329"/>
      <c r="AT461" s="329"/>
      <c r="AU461" s="329"/>
      <c r="AV461" s="329"/>
      <c r="AW461" s="330"/>
      <c r="AX461" s="330"/>
      <c r="AY461" s="330"/>
      <c r="AZ461" s="330"/>
      <c r="BA461" s="330"/>
      <c r="BB461" s="330"/>
      <c r="BC461" s="330"/>
      <c r="BD461" s="330"/>
      <c r="BE461" s="330"/>
      <c r="BF461" s="330"/>
      <c r="BG461" s="330"/>
      <c r="BH461" s="330"/>
      <c r="BI461" s="330"/>
      <c r="BJ461" s="331"/>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c r="DH461" s="129"/>
      <c r="DI461" s="129"/>
      <c r="DJ461" s="129"/>
      <c r="DK461" s="129"/>
      <c r="DL461" s="129"/>
      <c r="DM461" s="129"/>
      <c r="DN461" s="129"/>
      <c r="DO461" s="129"/>
      <c r="DP461" s="129"/>
      <c r="DQ461" s="129"/>
      <c r="DR461" s="129"/>
      <c r="DS461" s="129"/>
      <c r="DT461" s="129"/>
      <c r="DU461" s="129"/>
      <c r="DV461" s="129"/>
      <c r="DW461" s="129"/>
      <c r="DX461" s="129"/>
      <c r="DY461" s="129"/>
      <c r="DZ461" s="129"/>
      <c r="EA461" s="129"/>
      <c r="EB461" s="129"/>
      <c r="EC461" s="129"/>
      <c r="ED461" s="129"/>
      <c r="EE461" s="129"/>
      <c r="EF461" s="129"/>
      <c r="EG461" s="129"/>
      <c r="EH461" s="129"/>
      <c r="EI461" s="129"/>
      <c r="EJ461" s="129"/>
      <c r="EK461" s="129"/>
      <c r="EL461" s="129"/>
      <c r="EM461" s="129"/>
      <c r="EN461" s="129"/>
      <c r="EO461" s="129"/>
      <c r="EP461" s="129"/>
      <c r="EQ461" s="129"/>
      <c r="ER461" s="129"/>
      <c r="ES461" s="129"/>
      <c r="ET461" s="129"/>
      <c r="EU461" s="129"/>
      <c r="EV461" s="129"/>
      <c r="EW461" s="129"/>
    </row>
    <row r="462" spans="1:153" s="65" customFormat="1" ht="18.75" customHeight="1" thickBot="1">
      <c r="A462" s="5"/>
      <c r="B462" s="9"/>
      <c r="C462" s="9"/>
      <c r="D462" s="9"/>
      <c r="E462" s="9"/>
      <c r="F462" s="9"/>
      <c r="G462" s="9"/>
      <c r="H462" s="20"/>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395" t="s">
        <v>6385</v>
      </c>
      <c r="AH462" s="396"/>
      <c r="AI462" s="396"/>
      <c r="AJ462" s="396"/>
      <c r="AK462" s="396"/>
      <c r="AL462" s="396"/>
      <c r="AM462" s="396"/>
      <c r="AN462" s="396"/>
      <c r="AO462" s="396"/>
      <c r="AP462" s="397"/>
      <c r="AQ462" s="420" t="s">
        <v>4</v>
      </c>
      <c r="AR462" s="421"/>
      <c r="AS462" s="421"/>
      <c r="AT462" s="421"/>
      <c r="AU462" s="421"/>
      <c r="AV462" s="421"/>
      <c r="AW462" s="421"/>
      <c r="AX462" s="421"/>
      <c r="AY462" s="421"/>
      <c r="AZ462" s="422"/>
      <c r="BA462" s="420" t="s">
        <v>19</v>
      </c>
      <c r="BB462" s="421"/>
      <c r="BC462" s="421"/>
      <c r="BD462" s="421"/>
      <c r="BE462" s="421"/>
      <c r="BF462" s="421"/>
      <c r="BG462" s="421"/>
      <c r="BH462" s="421"/>
      <c r="BI462" s="421"/>
      <c r="BJ462" s="423"/>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row>
    <row r="463" spans="1:153" ht="9.75" customHeight="1">
      <c r="A463" s="113"/>
      <c r="B463" s="24"/>
      <c r="C463" s="14" t="s">
        <v>6435</v>
      </c>
      <c r="D463" s="25"/>
      <c r="E463" s="25"/>
      <c r="F463" s="14" t="s">
        <v>143</v>
      </c>
      <c r="G463" s="14"/>
      <c r="H463" s="14"/>
      <c r="I463" s="14" t="s">
        <v>144</v>
      </c>
      <c r="J463" s="14"/>
      <c r="K463" s="14" t="s">
        <v>145</v>
      </c>
      <c r="L463" s="14"/>
      <c r="M463" s="14" t="s">
        <v>197</v>
      </c>
      <c r="N463" s="14"/>
      <c r="O463" s="25"/>
      <c r="P463" s="14" t="s">
        <v>146</v>
      </c>
      <c r="Q463" s="14"/>
      <c r="R463" s="14"/>
      <c r="S463" s="14"/>
      <c r="T463" s="14"/>
      <c r="U463" s="14"/>
      <c r="V463" s="14"/>
      <c r="W463" s="14"/>
      <c r="X463" s="14"/>
      <c r="Y463" s="14"/>
      <c r="Z463" s="14"/>
      <c r="AA463" s="14"/>
      <c r="AB463" s="14"/>
      <c r="AC463" s="14"/>
      <c r="AD463" s="25"/>
      <c r="AE463" s="25"/>
      <c r="AF463" s="26"/>
      <c r="AG463" s="296"/>
      <c r="AH463" s="297"/>
      <c r="AI463" s="297"/>
      <c r="AJ463" s="297"/>
      <c r="AK463" s="297"/>
      <c r="AL463" s="297"/>
      <c r="AM463" s="297"/>
      <c r="AN463" s="297"/>
      <c r="AO463" s="117"/>
      <c r="AP463" s="114"/>
      <c r="AQ463" s="296"/>
      <c r="AR463" s="297"/>
      <c r="AS463" s="297"/>
      <c r="AT463" s="297"/>
      <c r="AU463" s="297"/>
      <c r="AV463" s="297"/>
      <c r="AW463" s="297"/>
      <c r="AX463" s="297"/>
      <c r="AY463" s="117"/>
      <c r="AZ463" s="114"/>
      <c r="BA463" s="297"/>
      <c r="BB463" s="297"/>
      <c r="BC463" s="297"/>
      <c r="BD463" s="297"/>
      <c r="BE463" s="297"/>
      <c r="BF463" s="297"/>
      <c r="BG463" s="297"/>
      <c r="BH463" s="297"/>
      <c r="BI463" s="117"/>
      <c r="BJ463" s="114"/>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c r="DH463" s="129"/>
      <c r="DI463" s="129"/>
      <c r="DJ463" s="129"/>
      <c r="DK463" s="129"/>
      <c r="DL463" s="129"/>
      <c r="DM463" s="129"/>
      <c r="DN463" s="129"/>
      <c r="DO463" s="129"/>
      <c r="DP463" s="129"/>
      <c r="DQ463" s="129"/>
      <c r="DR463" s="129"/>
      <c r="DS463" s="129"/>
      <c r="DT463" s="129"/>
      <c r="DU463" s="129"/>
      <c r="DV463" s="129"/>
      <c r="DW463" s="129"/>
      <c r="DX463" s="129"/>
      <c r="DY463" s="129"/>
      <c r="DZ463" s="129"/>
      <c r="EA463" s="129"/>
      <c r="EB463" s="129"/>
      <c r="EC463" s="129"/>
      <c r="ED463" s="129"/>
      <c r="EE463" s="129"/>
      <c r="EF463" s="129"/>
      <c r="EG463" s="129"/>
      <c r="EH463" s="129"/>
      <c r="EI463" s="129"/>
      <c r="EJ463" s="129"/>
      <c r="EK463" s="129"/>
      <c r="EL463" s="129"/>
      <c r="EM463" s="129"/>
      <c r="EN463" s="129"/>
      <c r="EO463" s="129"/>
      <c r="EP463" s="129"/>
      <c r="EQ463" s="129"/>
      <c r="ER463" s="129"/>
      <c r="ES463" s="129"/>
      <c r="ET463" s="129"/>
      <c r="EU463" s="129"/>
      <c r="EV463" s="129"/>
      <c r="EW463" s="129"/>
    </row>
    <row r="464" spans="1:153" ht="21.75" customHeight="1">
      <c r="A464" s="113"/>
      <c r="B464" s="294"/>
      <c r="C464" s="76"/>
      <c r="D464" s="74"/>
      <c r="E464" s="77"/>
      <c r="F464" s="78"/>
      <c r="G464" s="79"/>
      <c r="H464" s="75" t="s">
        <v>6436</v>
      </c>
      <c r="I464" s="76"/>
      <c r="J464" s="74"/>
      <c r="K464" s="241"/>
      <c r="L464" s="74"/>
      <c r="M464" s="76"/>
      <c r="N464" s="73"/>
      <c r="O464" s="504"/>
      <c r="P464" s="505"/>
      <c r="Q464" s="505"/>
      <c r="R464" s="505"/>
      <c r="S464" s="505"/>
      <c r="T464" s="505"/>
      <c r="U464" s="505"/>
      <c r="V464" s="505"/>
      <c r="W464" s="505"/>
      <c r="X464" s="505"/>
      <c r="Y464" s="505"/>
      <c r="Z464" s="505"/>
      <c r="AA464" s="505"/>
      <c r="AB464" s="505"/>
      <c r="AC464" s="505"/>
      <c r="AD464" s="505"/>
      <c r="AE464" s="506"/>
      <c r="AF464" s="15"/>
      <c r="AG464" s="118"/>
      <c r="AH464" s="312"/>
      <c r="AI464" s="313"/>
      <c r="AJ464" s="313"/>
      <c r="AK464" s="313"/>
      <c r="AL464" s="313"/>
      <c r="AM464" s="313"/>
      <c r="AN464" s="314"/>
      <c r="AO464" s="120"/>
      <c r="AP464" s="115" t="s">
        <v>0</v>
      </c>
      <c r="AQ464" s="119"/>
      <c r="AR464" s="312"/>
      <c r="AS464" s="313"/>
      <c r="AT464" s="313"/>
      <c r="AU464" s="313"/>
      <c r="AV464" s="313"/>
      <c r="AW464" s="313"/>
      <c r="AX464" s="314"/>
      <c r="AY464" s="120"/>
      <c r="AZ464" s="115" t="s">
        <v>1</v>
      </c>
      <c r="BA464" s="119"/>
      <c r="BB464" s="312"/>
      <c r="BC464" s="313"/>
      <c r="BD464" s="313"/>
      <c r="BE464" s="313"/>
      <c r="BF464" s="313"/>
      <c r="BG464" s="313"/>
      <c r="BH464" s="314"/>
      <c r="BI464" s="122"/>
      <c r="BJ464" s="115" t="s">
        <v>2</v>
      </c>
      <c r="BK464" s="129"/>
      <c r="BL464" s="130" t="str">
        <f>IF(BM464&lt;&gt;"","●","")</f>
        <v/>
      </c>
      <c r="BM464" s="132" t="str">
        <f>IF(AND(OR(C464="",E464="",F464="",G464="",O464=""),OR(AH464&gt;0,AR464&gt;0,BB464&gt;0)),"「Ｋコード・Ｊコード番号等」、「診療行為名称」に未記入の欄がありますが、「レセプト件数」、「算定日数」、「算定回数」のいずれかが1以上となっています。正しい手術名情報・レセプト件数・算定日数・算定回数をご記入ください。",IF(AND(AND(C464&lt;&gt;"",E464&lt;&gt;"",F464&lt;&gt;"",G464&lt;&gt;""),OR(AH464&gt;0,AR464&gt;0,BB464&gt;0),COUNTIF(K!$A$1:$A$2257,ASC(C464&amp;E464&amp;F464&amp;G464&amp;IF(I464*1=0,"","-"&amp;I464*1)&amp;IF(K464*1=0,"",K464*1)&amp;IF(M464="","",M464)))=0),"「Ｋコード・Ｊコード番号等」が診療報酬点数表あるいは鹿診療報酬点数表に存在しないコードとなっています。正しいＫコード・Ｊコード番号等をご記入ください。なお、加算・輸血料は報告対象外となります。",IF(OR(AND(OR(AH464=0,AH464=""),OR(AR464&gt;0,BB464&gt;0)),AND(OR(AH464&gt;0,BB464&gt;0),OR(AR464=0,AR464="")),AND(OR(AH464&gt;0,AR464&gt;0),OR(BB464=0,BB464=""))),"「レセプト件数」、「算定日数」、「算定回数」のいずれかが「0」か「空白」となっていますが、それ以外が1以上となっています。正しい手術名情報・レセプト件数・算定日数・算定回数をご記入ください。",IF(OR(AH464&gt;AR464,AH464&gt;BB464),"「算定日数」あるいは「算定回数」が「レセプト件数」よりも小さくなっています。算定レセプトにおける算定日数・算定回数をご記入ください。",IF(AR464&gt;BB464,"「算定回数」が「算定日数」よりも小さくなっています。算定日数における算定回数をご記入ください。","")))))</f>
        <v/>
      </c>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72"/>
      <c r="CW464" s="72"/>
      <c r="CX464" s="72"/>
      <c r="CY464" s="129"/>
      <c r="CZ464" s="129"/>
      <c r="DA464" s="129"/>
      <c r="DB464" s="129"/>
      <c r="DC464" s="129"/>
      <c r="DD464" s="129"/>
      <c r="DE464" s="129"/>
      <c r="DF464" s="129"/>
      <c r="DG464" s="129"/>
      <c r="DH464" s="129"/>
      <c r="DI464" s="129"/>
      <c r="DJ464" s="129"/>
      <c r="DK464" s="129"/>
      <c r="DL464" s="129"/>
      <c r="DM464" s="129"/>
      <c r="DN464" s="129"/>
      <c r="DO464" s="129"/>
      <c r="DP464" s="129"/>
      <c r="DQ464" s="129"/>
      <c r="DR464" s="129"/>
      <c r="DS464" s="129"/>
      <c r="DT464" s="129"/>
      <c r="DU464" s="129"/>
      <c r="DV464" s="129"/>
      <c r="DW464" s="129"/>
      <c r="DX464" s="129"/>
      <c r="DY464" s="129"/>
      <c r="DZ464" s="129"/>
      <c r="EA464" s="129"/>
      <c r="EB464" s="129"/>
      <c r="EC464" s="129"/>
      <c r="ED464" s="129"/>
      <c r="EE464" s="129"/>
      <c r="EF464" s="129"/>
      <c r="EG464" s="129"/>
      <c r="EH464" s="129"/>
      <c r="EI464" s="129"/>
      <c r="EJ464" s="129"/>
      <c r="EK464" s="129"/>
      <c r="EL464" s="129"/>
      <c r="EM464" s="129"/>
      <c r="EN464" s="129"/>
      <c r="EO464" s="129"/>
      <c r="EP464" s="129"/>
      <c r="EQ464" s="129"/>
      <c r="ER464" s="129"/>
      <c r="ES464" s="129"/>
      <c r="ET464" s="129"/>
      <c r="EU464" s="129"/>
      <c r="EV464" s="129"/>
      <c r="EW464" s="129"/>
    </row>
    <row r="465" spans="1:153" ht="3" customHeight="1" thickBot="1">
      <c r="A465" s="113"/>
      <c r="B465" s="16"/>
      <c r="C465" s="17"/>
      <c r="D465" s="17"/>
      <c r="E465" s="17"/>
      <c r="F465" s="18"/>
      <c r="G465" s="17"/>
      <c r="H465" s="298"/>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9"/>
      <c r="AG465" s="299"/>
      <c r="AH465" s="298"/>
      <c r="AI465" s="298"/>
      <c r="AJ465" s="298"/>
      <c r="AK465" s="298"/>
      <c r="AL465" s="298"/>
      <c r="AM465" s="298"/>
      <c r="AN465" s="298"/>
      <c r="AO465" s="121"/>
      <c r="AP465" s="116"/>
      <c r="AQ465" s="299"/>
      <c r="AR465" s="298"/>
      <c r="AS465" s="298"/>
      <c r="AT465" s="298"/>
      <c r="AU465" s="298"/>
      <c r="AV465" s="298"/>
      <c r="AW465" s="298"/>
      <c r="AX465" s="298"/>
      <c r="AY465" s="121"/>
      <c r="AZ465" s="116"/>
      <c r="BA465" s="298"/>
      <c r="BB465" s="298"/>
      <c r="BC465" s="298"/>
      <c r="BD465" s="298"/>
      <c r="BE465" s="298"/>
      <c r="BF465" s="298"/>
      <c r="BG465" s="298"/>
      <c r="BH465" s="298"/>
      <c r="BI465" s="121"/>
      <c r="BJ465" s="116"/>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29"/>
      <c r="CY465" s="129"/>
      <c r="CZ465" s="129"/>
      <c r="DA465" s="129"/>
      <c r="DB465" s="129"/>
      <c r="DC465" s="129"/>
      <c r="DD465" s="129"/>
      <c r="DE465" s="129"/>
      <c r="DF465" s="129"/>
      <c r="DG465" s="129"/>
      <c r="DH465" s="129"/>
      <c r="DI465" s="129"/>
      <c r="DJ465" s="129"/>
      <c r="DK465" s="129"/>
      <c r="DL465" s="129"/>
      <c r="DM465" s="129"/>
      <c r="DN465" s="129"/>
      <c r="DO465" s="129"/>
      <c r="DP465" s="129"/>
      <c r="DQ465" s="129"/>
      <c r="DR465" s="129"/>
      <c r="DS465" s="129"/>
      <c r="DT465" s="129"/>
      <c r="DU465" s="129"/>
      <c r="DV465" s="129"/>
      <c r="DW465" s="129"/>
      <c r="DX465" s="129"/>
      <c r="DY465" s="129"/>
      <c r="DZ465" s="129"/>
      <c r="EA465" s="129"/>
      <c r="EB465" s="129"/>
      <c r="EC465" s="129"/>
      <c r="ED465" s="129"/>
      <c r="EE465" s="129"/>
      <c r="EF465" s="129"/>
      <c r="EG465" s="129"/>
      <c r="EH465" s="129"/>
      <c r="EI465" s="129"/>
      <c r="EJ465" s="129"/>
      <c r="EK465" s="129"/>
      <c r="EL465" s="129"/>
      <c r="EM465" s="129"/>
      <c r="EN465" s="129"/>
      <c r="EO465" s="129"/>
      <c r="EP465" s="129"/>
      <c r="EQ465" s="129"/>
      <c r="ER465" s="129"/>
      <c r="ES465" s="129"/>
      <c r="ET465" s="129"/>
      <c r="EU465" s="129"/>
      <c r="EV465" s="129"/>
      <c r="EW465" s="129"/>
    </row>
    <row r="466" spans="1:153" ht="9.75" customHeight="1">
      <c r="A466" s="113"/>
      <c r="B466" s="24"/>
      <c r="C466" s="14" t="s">
        <v>6435</v>
      </c>
      <c r="D466" s="25"/>
      <c r="E466" s="25"/>
      <c r="F466" s="14" t="s">
        <v>143</v>
      </c>
      <c r="G466" s="14"/>
      <c r="H466" s="14"/>
      <c r="I466" s="14" t="s">
        <v>144</v>
      </c>
      <c r="J466" s="14"/>
      <c r="K466" s="14" t="s">
        <v>145</v>
      </c>
      <c r="L466" s="14"/>
      <c r="M466" s="14" t="s">
        <v>197</v>
      </c>
      <c r="N466" s="14"/>
      <c r="O466" s="25"/>
      <c r="P466" s="14" t="s">
        <v>146</v>
      </c>
      <c r="Q466" s="14"/>
      <c r="R466" s="14"/>
      <c r="S466" s="14"/>
      <c r="T466" s="14"/>
      <c r="U466" s="14"/>
      <c r="V466" s="14"/>
      <c r="W466" s="14"/>
      <c r="X466" s="14"/>
      <c r="Y466" s="14"/>
      <c r="Z466" s="14"/>
      <c r="AA466" s="14"/>
      <c r="AB466" s="14"/>
      <c r="AC466" s="14"/>
      <c r="AD466" s="25"/>
      <c r="AE466" s="25"/>
      <c r="AF466" s="26"/>
      <c r="AG466" s="296"/>
      <c r="AH466" s="297"/>
      <c r="AI466" s="297"/>
      <c r="AJ466" s="297"/>
      <c r="AK466" s="297"/>
      <c r="AL466" s="297"/>
      <c r="AM466" s="297"/>
      <c r="AN466" s="297"/>
      <c r="AO466" s="117"/>
      <c r="AP466" s="114"/>
      <c r="AQ466" s="296"/>
      <c r="AR466" s="297"/>
      <c r="AS466" s="297"/>
      <c r="AT466" s="297"/>
      <c r="AU466" s="297"/>
      <c r="AV466" s="297"/>
      <c r="AW466" s="297"/>
      <c r="AX466" s="297"/>
      <c r="AY466" s="117"/>
      <c r="AZ466" s="114"/>
      <c r="BA466" s="297"/>
      <c r="BB466" s="297"/>
      <c r="BC466" s="297"/>
      <c r="BD466" s="297"/>
      <c r="BE466" s="297"/>
      <c r="BF466" s="297"/>
      <c r="BG466" s="297"/>
      <c r="BH466" s="297"/>
      <c r="BI466" s="117"/>
      <c r="BJ466" s="114"/>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c r="DH466" s="129"/>
      <c r="DI466" s="129"/>
      <c r="DJ466" s="129"/>
      <c r="DK466" s="129"/>
      <c r="DL466" s="129"/>
      <c r="DM466" s="129"/>
      <c r="DN466" s="129"/>
      <c r="DO466" s="129"/>
      <c r="DP466" s="129"/>
      <c r="DQ466" s="129"/>
      <c r="DR466" s="129"/>
      <c r="DS466" s="129"/>
      <c r="DT466" s="129"/>
      <c r="DU466" s="129"/>
      <c r="DV466" s="129"/>
      <c r="DW466" s="129"/>
      <c r="DX466" s="129"/>
      <c r="DY466" s="129"/>
      <c r="DZ466" s="129"/>
      <c r="EA466" s="129"/>
      <c r="EB466" s="129"/>
      <c r="EC466" s="129"/>
      <c r="ED466" s="129"/>
      <c r="EE466" s="129"/>
      <c r="EF466" s="129"/>
      <c r="EG466" s="129"/>
      <c r="EH466" s="129"/>
      <c r="EI466" s="129"/>
      <c r="EJ466" s="129"/>
      <c r="EK466" s="129"/>
      <c r="EL466" s="129"/>
      <c r="EM466" s="129"/>
      <c r="EN466" s="129"/>
      <c r="EO466" s="129"/>
      <c r="EP466" s="129"/>
      <c r="EQ466" s="129"/>
      <c r="ER466" s="129"/>
      <c r="ES466" s="129"/>
      <c r="ET466" s="129"/>
      <c r="EU466" s="129"/>
      <c r="EV466" s="129"/>
      <c r="EW466" s="129"/>
    </row>
    <row r="467" spans="1:153" ht="21.75" customHeight="1">
      <c r="A467" s="113"/>
      <c r="B467" s="294"/>
      <c r="C467" s="76"/>
      <c r="D467" s="74"/>
      <c r="E467" s="77"/>
      <c r="F467" s="78"/>
      <c r="G467" s="79"/>
      <c r="H467" s="75" t="s">
        <v>6436</v>
      </c>
      <c r="I467" s="76"/>
      <c r="J467" s="74"/>
      <c r="K467" s="241"/>
      <c r="L467" s="74"/>
      <c r="M467" s="76"/>
      <c r="N467" s="73"/>
      <c r="O467" s="504"/>
      <c r="P467" s="505"/>
      <c r="Q467" s="505"/>
      <c r="R467" s="505"/>
      <c r="S467" s="505"/>
      <c r="T467" s="505"/>
      <c r="U467" s="505"/>
      <c r="V467" s="505"/>
      <c r="W467" s="505"/>
      <c r="X467" s="505"/>
      <c r="Y467" s="505"/>
      <c r="Z467" s="505"/>
      <c r="AA467" s="505"/>
      <c r="AB467" s="505"/>
      <c r="AC467" s="505"/>
      <c r="AD467" s="505"/>
      <c r="AE467" s="506"/>
      <c r="AF467" s="15"/>
      <c r="AG467" s="118"/>
      <c r="AH467" s="312"/>
      <c r="AI467" s="313"/>
      <c r="AJ467" s="313"/>
      <c r="AK467" s="313"/>
      <c r="AL467" s="313"/>
      <c r="AM467" s="313"/>
      <c r="AN467" s="314"/>
      <c r="AO467" s="120"/>
      <c r="AP467" s="115" t="s">
        <v>0</v>
      </c>
      <c r="AQ467" s="119"/>
      <c r="AR467" s="312"/>
      <c r="AS467" s="313"/>
      <c r="AT467" s="313"/>
      <c r="AU467" s="313"/>
      <c r="AV467" s="313"/>
      <c r="AW467" s="313"/>
      <c r="AX467" s="314"/>
      <c r="AY467" s="120"/>
      <c r="AZ467" s="115" t="s">
        <v>1</v>
      </c>
      <c r="BA467" s="119"/>
      <c r="BB467" s="312"/>
      <c r="BC467" s="313"/>
      <c r="BD467" s="313"/>
      <c r="BE467" s="313"/>
      <c r="BF467" s="313"/>
      <c r="BG467" s="313"/>
      <c r="BH467" s="314"/>
      <c r="BI467" s="122"/>
      <c r="BJ467" s="115" t="s">
        <v>2</v>
      </c>
      <c r="BK467" s="129"/>
      <c r="BL467" s="130" t="str">
        <f>IF(BM467&lt;&gt;"","●","")</f>
        <v/>
      </c>
      <c r="BM467" s="132" t="str">
        <f>IF(AND(OR(C467="",E467="",F467="",G467="",O467=""),OR(AH467&gt;0,AR467&gt;0,BB467&gt;0)),"「Ｋコード・Ｊコード番号等」、「診療行為名称」に未記入の欄がありますが、「レセプト件数」、「算定日数」、「算定回数」のいずれかが1以上となっています。正しい手術名情報・レセプト件数・算定日数・算定回数をご記入ください。",IF(AND(AND(C467&lt;&gt;"",E467&lt;&gt;"",F467&lt;&gt;"",G467&lt;&gt;""),OR(AH467&gt;0,AR467&gt;0,BB467&gt;0),COUNTIF(K!$A$1:$A$2257,ASC(C467&amp;E467&amp;F467&amp;G467&amp;IF(I467*1=0,"","-"&amp;I467*1)&amp;IF(K467*1=0,"",K467*1)&amp;IF(M467="","",M467)))=0),"「Ｋコード・Ｊコード番号等」が診療報酬点数表あるいは鹿診療報酬点数表に存在しないコードとなっています。正しいＫコード・Ｊコード番号等をご記入ください。なお、加算・輸血料は報告対象外となります。",IF(OR(AND(OR(AH467=0,AH467=""),OR(AR467&gt;0,BB467&gt;0)),AND(OR(AH467&gt;0,BB467&gt;0),OR(AR467=0,AR467="")),AND(OR(AH467&gt;0,AR467&gt;0),OR(BB467=0,BB467=""))),"「レセプト件数」、「算定日数」、「算定回数」のいずれかが「0」か「空白」となっていますが、それ以外が1以上となっています。正しい手術名情報・レセプト件数・算定日数・算定回数をご記入ください。",IF(OR(AH467&gt;AR467,AH467&gt;BB467),"「算定日数」あるいは「算定回数」が「レセプト件数」よりも小さくなっています。算定レセプトにおける算定日数・算定回数をご記入ください。",IF(AR467&gt;BB467,"「算定回数」が「算定日数」よりも小さくなっています。算定日数における算定回数をご記入ください。","")))))</f>
        <v/>
      </c>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72"/>
      <c r="CW467" s="72"/>
      <c r="CX467" s="72"/>
      <c r="CY467" s="129"/>
      <c r="CZ467" s="129"/>
      <c r="DA467" s="129"/>
      <c r="DB467" s="129"/>
      <c r="DC467" s="129"/>
      <c r="DD467" s="129"/>
      <c r="DE467" s="129"/>
      <c r="DF467" s="129"/>
      <c r="DG467" s="129"/>
      <c r="DH467" s="129"/>
      <c r="DI467" s="129"/>
      <c r="DJ467" s="129"/>
      <c r="DK467" s="129"/>
      <c r="DL467" s="129"/>
      <c r="DM467" s="129"/>
      <c r="DN467" s="129"/>
      <c r="DO467" s="129"/>
      <c r="DP467" s="129"/>
      <c r="DQ467" s="129"/>
      <c r="DR467" s="129"/>
      <c r="DS467" s="129"/>
      <c r="DT467" s="129"/>
      <c r="DU467" s="129"/>
      <c r="DV467" s="129"/>
      <c r="DW467" s="129"/>
      <c r="DX467" s="129"/>
      <c r="DY467" s="129"/>
      <c r="DZ467" s="129"/>
      <c r="EA467" s="129"/>
      <c r="EB467" s="129"/>
      <c r="EC467" s="129"/>
      <c r="ED467" s="129"/>
      <c r="EE467" s="129"/>
      <c r="EF467" s="129"/>
      <c r="EG467" s="129"/>
      <c r="EH467" s="129"/>
      <c r="EI467" s="129"/>
      <c r="EJ467" s="129"/>
      <c r="EK467" s="129"/>
      <c r="EL467" s="129"/>
      <c r="EM467" s="129"/>
      <c r="EN467" s="129"/>
      <c r="EO467" s="129"/>
      <c r="EP467" s="129"/>
      <c r="EQ467" s="129"/>
      <c r="ER467" s="129"/>
      <c r="ES467" s="129"/>
      <c r="ET467" s="129"/>
      <c r="EU467" s="129"/>
      <c r="EV467" s="129"/>
      <c r="EW467" s="129"/>
    </row>
    <row r="468" spans="1:153" ht="3" customHeight="1" thickBot="1">
      <c r="A468" s="113"/>
      <c r="B468" s="16"/>
      <c r="C468" s="17"/>
      <c r="D468" s="17"/>
      <c r="E468" s="17"/>
      <c r="F468" s="18"/>
      <c r="G468" s="17"/>
      <c r="H468" s="298"/>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9"/>
      <c r="AG468" s="299"/>
      <c r="AH468" s="298"/>
      <c r="AI468" s="298"/>
      <c r="AJ468" s="298"/>
      <c r="AK468" s="298"/>
      <c r="AL468" s="298"/>
      <c r="AM468" s="298"/>
      <c r="AN468" s="298"/>
      <c r="AO468" s="121"/>
      <c r="AP468" s="116"/>
      <c r="AQ468" s="299"/>
      <c r="AR468" s="298"/>
      <c r="AS468" s="298"/>
      <c r="AT468" s="298"/>
      <c r="AU468" s="298"/>
      <c r="AV468" s="298"/>
      <c r="AW468" s="298"/>
      <c r="AX468" s="298"/>
      <c r="AY468" s="121"/>
      <c r="AZ468" s="116"/>
      <c r="BA468" s="298"/>
      <c r="BB468" s="298"/>
      <c r="BC468" s="298"/>
      <c r="BD468" s="298"/>
      <c r="BE468" s="298"/>
      <c r="BF468" s="298"/>
      <c r="BG468" s="298"/>
      <c r="BH468" s="298"/>
      <c r="BI468" s="121"/>
      <c r="BJ468" s="116"/>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29"/>
      <c r="CW468" s="129"/>
      <c r="CX468" s="129"/>
      <c r="CY468" s="129"/>
      <c r="CZ468" s="129"/>
      <c r="DA468" s="129"/>
      <c r="DB468" s="129"/>
      <c r="DC468" s="129"/>
      <c r="DD468" s="129"/>
      <c r="DE468" s="129"/>
      <c r="DF468" s="129"/>
      <c r="DG468" s="129"/>
      <c r="DH468" s="129"/>
      <c r="DI468" s="129"/>
      <c r="DJ468" s="129"/>
      <c r="DK468" s="129"/>
      <c r="DL468" s="129"/>
      <c r="DM468" s="129"/>
      <c r="DN468" s="129"/>
      <c r="DO468" s="129"/>
      <c r="DP468" s="129"/>
      <c r="DQ468" s="129"/>
      <c r="DR468" s="129"/>
      <c r="DS468" s="129"/>
      <c r="DT468" s="129"/>
      <c r="DU468" s="129"/>
      <c r="DV468" s="129"/>
      <c r="DW468" s="129"/>
      <c r="DX468" s="129"/>
      <c r="DY468" s="129"/>
      <c r="DZ468" s="129"/>
      <c r="EA468" s="129"/>
      <c r="EB468" s="129"/>
      <c r="EC468" s="129"/>
      <c r="ED468" s="129"/>
      <c r="EE468" s="129"/>
      <c r="EF468" s="129"/>
      <c r="EG468" s="129"/>
      <c r="EH468" s="129"/>
      <c r="EI468" s="129"/>
      <c r="EJ468" s="129"/>
      <c r="EK468" s="129"/>
      <c r="EL468" s="129"/>
      <c r="EM468" s="129"/>
      <c r="EN468" s="129"/>
      <c r="EO468" s="129"/>
      <c r="EP468" s="129"/>
      <c r="EQ468" s="129"/>
      <c r="ER468" s="129"/>
      <c r="ES468" s="129"/>
      <c r="ET468" s="129"/>
      <c r="EU468" s="129"/>
      <c r="EV468" s="129"/>
      <c r="EW468" s="129"/>
    </row>
    <row r="469" spans="1:153" ht="9.75" customHeight="1">
      <c r="A469" s="113"/>
      <c r="B469" s="24"/>
      <c r="C469" s="14" t="s">
        <v>6435</v>
      </c>
      <c r="D469" s="25"/>
      <c r="E469" s="25"/>
      <c r="F469" s="14" t="s">
        <v>143</v>
      </c>
      <c r="G469" s="14"/>
      <c r="H469" s="14"/>
      <c r="I469" s="14" t="s">
        <v>144</v>
      </c>
      <c r="J469" s="14"/>
      <c r="K469" s="14" t="s">
        <v>145</v>
      </c>
      <c r="L469" s="14"/>
      <c r="M469" s="14" t="s">
        <v>197</v>
      </c>
      <c r="N469" s="14"/>
      <c r="O469" s="25"/>
      <c r="P469" s="14" t="s">
        <v>146</v>
      </c>
      <c r="Q469" s="14"/>
      <c r="R469" s="14"/>
      <c r="S469" s="14"/>
      <c r="T469" s="14"/>
      <c r="U469" s="14"/>
      <c r="V469" s="14"/>
      <c r="W469" s="14"/>
      <c r="X469" s="14"/>
      <c r="Y469" s="14"/>
      <c r="Z469" s="14"/>
      <c r="AA469" s="14"/>
      <c r="AB469" s="14"/>
      <c r="AC469" s="14"/>
      <c r="AD469" s="25"/>
      <c r="AE469" s="25"/>
      <c r="AF469" s="26"/>
      <c r="AG469" s="296"/>
      <c r="AH469" s="297"/>
      <c r="AI469" s="297"/>
      <c r="AJ469" s="297"/>
      <c r="AK469" s="297"/>
      <c r="AL469" s="297"/>
      <c r="AM469" s="297"/>
      <c r="AN469" s="297"/>
      <c r="AO469" s="117"/>
      <c r="AP469" s="114"/>
      <c r="AQ469" s="296"/>
      <c r="AR469" s="297"/>
      <c r="AS469" s="297"/>
      <c r="AT469" s="297"/>
      <c r="AU469" s="297"/>
      <c r="AV469" s="297"/>
      <c r="AW469" s="297"/>
      <c r="AX469" s="297"/>
      <c r="AY469" s="117"/>
      <c r="AZ469" s="114"/>
      <c r="BA469" s="297"/>
      <c r="BB469" s="297"/>
      <c r="BC469" s="297"/>
      <c r="BD469" s="297"/>
      <c r="BE469" s="297"/>
      <c r="BF469" s="297"/>
      <c r="BG469" s="297"/>
      <c r="BH469" s="297"/>
      <c r="BI469" s="117"/>
      <c r="BJ469" s="114"/>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c r="DH469" s="129"/>
      <c r="DI469" s="129"/>
      <c r="DJ469" s="129"/>
      <c r="DK469" s="129"/>
      <c r="DL469" s="129"/>
      <c r="DM469" s="129"/>
      <c r="DN469" s="129"/>
      <c r="DO469" s="129"/>
      <c r="DP469" s="129"/>
      <c r="DQ469" s="129"/>
      <c r="DR469" s="129"/>
      <c r="DS469" s="129"/>
      <c r="DT469" s="129"/>
      <c r="DU469" s="129"/>
      <c r="DV469" s="129"/>
      <c r="DW469" s="129"/>
      <c r="DX469" s="129"/>
      <c r="DY469" s="129"/>
      <c r="DZ469" s="129"/>
      <c r="EA469" s="129"/>
      <c r="EB469" s="129"/>
      <c r="EC469" s="129"/>
      <c r="ED469" s="129"/>
      <c r="EE469" s="129"/>
      <c r="EF469" s="129"/>
      <c r="EG469" s="129"/>
      <c r="EH469" s="129"/>
      <c r="EI469" s="129"/>
      <c r="EJ469" s="129"/>
      <c r="EK469" s="129"/>
      <c r="EL469" s="129"/>
      <c r="EM469" s="129"/>
      <c r="EN469" s="129"/>
      <c r="EO469" s="129"/>
      <c r="EP469" s="129"/>
      <c r="EQ469" s="129"/>
      <c r="ER469" s="129"/>
      <c r="ES469" s="129"/>
      <c r="ET469" s="129"/>
      <c r="EU469" s="129"/>
      <c r="EV469" s="129"/>
      <c r="EW469" s="129"/>
    </row>
    <row r="470" spans="1:153" ht="21.75" customHeight="1">
      <c r="A470" s="113"/>
      <c r="B470" s="294"/>
      <c r="C470" s="76"/>
      <c r="D470" s="74"/>
      <c r="E470" s="77"/>
      <c r="F470" s="78"/>
      <c r="G470" s="79"/>
      <c r="H470" s="75" t="s">
        <v>6436</v>
      </c>
      <c r="I470" s="76"/>
      <c r="J470" s="74"/>
      <c r="K470" s="241"/>
      <c r="L470" s="74"/>
      <c r="M470" s="76"/>
      <c r="N470" s="73"/>
      <c r="O470" s="504"/>
      <c r="P470" s="505"/>
      <c r="Q470" s="505"/>
      <c r="R470" s="505"/>
      <c r="S470" s="505"/>
      <c r="T470" s="505"/>
      <c r="U470" s="505"/>
      <c r="V470" s="505"/>
      <c r="W470" s="505"/>
      <c r="X470" s="505"/>
      <c r="Y470" s="505"/>
      <c r="Z470" s="505"/>
      <c r="AA470" s="505"/>
      <c r="AB470" s="505"/>
      <c r="AC470" s="505"/>
      <c r="AD470" s="505"/>
      <c r="AE470" s="506"/>
      <c r="AF470" s="15"/>
      <c r="AG470" s="118"/>
      <c r="AH470" s="312"/>
      <c r="AI470" s="313"/>
      <c r="AJ470" s="313"/>
      <c r="AK470" s="313"/>
      <c r="AL470" s="313"/>
      <c r="AM470" s="313"/>
      <c r="AN470" s="314"/>
      <c r="AO470" s="120"/>
      <c r="AP470" s="115" t="s">
        <v>0</v>
      </c>
      <c r="AQ470" s="119"/>
      <c r="AR470" s="312"/>
      <c r="AS470" s="313"/>
      <c r="AT470" s="313"/>
      <c r="AU470" s="313"/>
      <c r="AV470" s="313"/>
      <c r="AW470" s="313"/>
      <c r="AX470" s="314"/>
      <c r="AY470" s="120"/>
      <c r="AZ470" s="115" t="s">
        <v>1</v>
      </c>
      <c r="BA470" s="119"/>
      <c r="BB470" s="312"/>
      <c r="BC470" s="313"/>
      <c r="BD470" s="313"/>
      <c r="BE470" s="313"/>
      <c r="BF470" s="313"/>
      <c r="BG470" s="313"/>
      <c r="BH470" s="314"/>
      <c r="BI470" s="122"/>
      <c r="BJ470" s="115" t="s">
        <v>2</v>
      </c>
      <c r="BK470" s="129"/>
      <c r="BL470" s="130" t="str">
        <f>IF(BM470&lt;&gt;"","●","")</f>
        <v/>
      </c>
      <c r="BM470" s="132" t="str">
        <f>IF(AND(OR(C470="",E470="",F470="",G470="",O470=""),OR(AH470&gt;0,AR470&gt;0,BB470&gt;0)),"「Ｋコード・Ｊコード番号等」、「診療行為名称」に未記入の欄がありますが、「レセプト件数」、「算定日数」、「算定回数」のいずれかが1以上となっています。正しい手術名情報・レセプト件数・算定日数・算定回数をご記入ください。",IF(AND(AND(C470&lt;&gt;"",E470&lt;&gt;"",F470&lt;&gt;"",G470&lt;&gt;""),OR(AH470&gt;0,AR470&gt;0,BB470&gt;0),COUNTIF(K!$A$1:$A$2257,ASC(C470&amp;E470&amp;F470&amp;G470&amp;IF(I470*1=0,"","-"&amp;I470*1)&amp;IF(K470*1=0,"",K470*1)&amp;IF(M470="","",M470)))=0),"「Ｋコード・Ｊコード番号等」が診療報酬点数表あるいは鹿診療報酬点数表に存在しないコードとなっています。正しいＫコード・Ｊコード番号等をご記入ください。なお、加算・輸血料は報告対象外となります。",IF(OR(AND(OR(AH470=0,AH470=""),OR(AR470&gt;0,BB470&gt;0)),AND(OR(AH470&gt;0,BB470&gt;0),OR(AR470=0,AR470="")),AND(OR(AH470&gt;0,AR470&gt;0),OR(BB470=0,BB470=""))),"「レセプト件数」、「算定日数」、「算定回数」のいずれかが「0」か「空白」となっていますが、それ以外が1以上となっています。正しい手術名情報・レセプト件数・算定日数・算定回数をご記入ください。",IF(OR(AH470&gt;AR470,AH470&gt;BB470),"「算定日数」あるいは「算定回数」が「レセプト件数」よりも小さくなっています。算定レセプトにおける算定日数・算定回数をご記入ください。",IF(AR470&gt;BB470,"「算定回数」が「算定日数」よりも小さくなっています。算定日数における算定回数をご記入ください。","")))))</f>
        <v/>
      </c>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72"/>
      <c r="CW470" s="72"/>
      <c r="CX470" s="72"/>
      <c r="CY470" s="129"/>
      <c r="CZ470" s="129"/>
      <c r="DA470" s="129"/>
      <c r="DB470" s="129"/>
      <c r="DC470" s="129"/>
      <c r="DD470" s="129"/>
      <c r="DE470" s="129"/>
      <c r="DF470" s="129"/>
      <c r="DG470" s="129"/>
      <c r="DH470" s="129"/>
      <c r="DI470" s="129"/>
      <c r="DJ470" s="129"/>
      <c r="DK470" s="129"/>
      <c r="DL470" s="129"/>
      <c r="DM470" s="129"/>
      <c r="DN470" s="129"/>
      <c r="DO470" s="129"/>
      <c r="DP470" s="129"/>
      <c r="DQ470" s="129"/>
      <c r="DR470" s="129"/>
      <c r="DS470" s="129"/>
      <c r="DT470" s="129"/>
      <c r="DU470" s="129"/>
      <c r="DV470" s="129"/>
      <c r="DW470" s="129"/>
      <c r="DX470" s="129"/>
      <c r="DY470" s="129"/>
      <c r="DZ470" s="129"/>
      <c r="EA470" s="129"/>
      <c r="EB470" s="129"/>
      <c r="EC470" s="129"/>
      <c r="ED470" s="129"/>
      <c r="EE470" s="129"/>
      <c r="EF470" s="129"/>
      <c r="EG470" s="129"/>
      <c r="EH470" s="129"/>
      <c r="EI470" s="129"/>
      <c r="EJ470" s="129"/>
      <c r="EK470" s="129"/>
      <c r="EL470" s="129"/>
      <c r="EM470" s="129"/>
      <c r="EN470" s="129"/>
      <c r="EO470" s="129"/>
      <c r="EP470" s="129"/>
      <c r="EQ470" s="129"/>
      <c r="ER470" s="129"/>
      <c r="ES470" s="129"/>
      <c r="ET470" s="129"/>
      <c r="EU470" s="129"/>
      <c r="EV470" s="129"/>
      <c r="EW470" s="129"/>
    </row>
    <row r="471" spans="1:153" ht="3" customHeight="1" thickBot="1">
      <c r="A471" s="113"/>
      <c r="B471" s="16"/>
      <c r="C471" s="17"/>
      <c r="D471" s="17"/>
      <c r="E471" s="17"/>
      <c r="F471" s="18"/>
      <c r="G471" s="17"/>
      <c r="H471" s="298"/>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9"/>
      <c r="AG471" s="299"/>
      <c r="AH471" s="298"/>
      <c r="AI471" s="298"/>
      <c r="AJ471" s="298"/>
      <c r="AK471" s="298"/>
      <c r="AL471" s="298"/>
      <c r="AM471" s="298"/>
      <c r="AN471" s="298"/>
      <c r="AO471" s="121"/>
      <c r="AP471" s="116"/>
      <c r="AQ471" s="299"/>
      <c r="AR471" s="298"/>
      <c r="AS471" s="298"/>
      <c r="AT471" s="298"/>
      <c r="AU471" s="298"/>
      <c r="AV471" s="298"/>
      <c r="AW471" s="298"/>
      <c r="AX471" s="298"/>
      <c r="AY471" s="121"/>
      <c r="AZ471" s="116"/>
      <c r="BA471" s="298"/>
      <c r="BB471" s="298"/>
      <c r="BC471" s="298"/>
      <c r="BD471" s="298"/>
      <c r="BE471" s="298"/>
      <c r="BF471" s="298"/>
      <c r="BG471" s="298"/>
      <c r="BH471" s="298"/>
      <c r="BI471" s="121"/>
      <c r="BJ471" s="116"/>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29"/>
      <c r="CW471" s="129"/>
      <c r="CX471" s="129"/>
      <c r="CY471" s="129"/>
      <c r="CZ471" s="129"/>
      <c r="DA471" s="129"/>
      <c r="DB471" s="129"/>
      <c r="DC471" s="129"/>
      <c r="DD471" s="129"/>
      <c r="DE471" s="129"/>
      <c r="DF471" s="129"/>
      <c r="DG471" s="129"/>
      <c r="DH471" s="129"/>
      <c r="DI471" s="129"/>
      <c r="DJ471" s="129"/>
      <c r="DK471" s="129"/>
      <c r="DL471" s="129"/>
      <c r="DM471" s="129"/>
      <c r="DN471" s="129"/>
      <c r="DO471" s="129"/>
      <c r="DP471" s="129"/>
      <c r="DQ471" s="129"/>
      <c r="DR471" s="129"/>
      <c r="DS471" s="129"/>
      <c r="DT471" s="129"/>
      <c r="DU471" s="129"/>
      <c r="DV471" s="129"/>
      <c r="DW471" s="129"/>
      <c r="DX471" s="129"/>
      <c r="DY471" s="129"/>
      <c r="DZ471" s="129"/>
      <c r="EA471" s="129"/>
      <c r="EB471" s="129"/>
      <c r="EC471" s="129"/>
      <c r="ED471" s="129"/>
      <c r="EE471" s="129"/>
      <c r="EF471" s="129"/>
      <c r="EG471" s="129"/>
      <c r="EH471" s="129"/>
      <c r="EI471" s="129"/>
      <c r="EJ471" s="129"/>
      <c r="EK471" s="129"/>
      <c r="EL471" s="129"/>
      <c r="EM471" s="129"/>
      <c r="EN471" s="129"/>
      <c r="EO471" s="129"/>
      <c r="EP471" s="129"/>
      <c r="EQ471" s="129"/>
      <c r="ER471" s="129"/>
      <c r="ES471" s="129"/>
      <c r="ET471" s="129"/>
      <c r="EU471" s="129"/>
      <c r="EV471" s="129"/>
      <c r="EW471" s="129"/>
    </row>
    <row r="472" spans="1:153" ht="9.75" customHeight="1">
      <c r="A472" s="113"/>
      <c r="B472" s="24"/>
      <c r="C472" s="14" t="s">
        <v>6435</v>
      </c>
      <c r="D472" s="25"/>
      <c r="E472" s="25"/>
      <c r="F472" s="14" t="s">
        <v>143</v>
      </c>
      <c r="G472" s="14"/>
      <c r="H472" s="14"/>
      <c r="I472" s="14" t="s">
        <v>144</v>
      </c>
      <c r="J472" s="14"/>
      <c r="K472" s="14" t="s">
        <v>145</v>
      </c>
      <c r="L472" s="14"/>
      <c r="M472" s="14" t="s">
        <v>197</v>
      </c>
      <c r="N472" s="14"/>
      <c r="O472" s="25"/>
      <c r="P472" s="14" t="s">
        <v>146</v>
      </c>
      <c r="Q472" s="14"/>
      <c r="R472" s="14"/>
      <c r="S472" s="14"/>
      <c r="T472" s="14"/>
      <c r="U472" s="14"/>
      <c r="V472" s="14"/>
      <c r="W472" s="14"/>
      <c r="X472" s="14"/>
      <c r="Y472" s="14"/>
      <c r="Z472" s="14"/>
      <c r="AA472" s="14"/>
      <c r="AB472" s="14"/>
      <c r="AC472" s="14"/>
      <c r="AD472" s="25"/>
      <c r="AE472" s="25"/>
      <c r="AF472" s="26"/>
      <c r="AG472" s="296"/>
      <c r="AH472" s="297"/>
      <c r="AI472" s="297"/>
      <c r="AJ472" s="297"/>
      <c r="AK472" s="297"/>
      <c r="AL472" s="297"/>
      <c r="AM472" s="297"/>
      <c r="AN472" s="297"/>
      <c r="AO472" s="117"/>
      <c r="AP472" s="114"/>
      <c r="AQ472" s="296"/>
      <c r="AR472" s="297"/>
      <c r="AS472" s="297"/>
      <c r="AT472" s="297"/>
      <c r="AU472" s="297"/>
      <c r="AV472" s="297"/>
      <c r="AW472" s="297"/>
      <c r="AX472" s="297"/>
      <c r="AY472" s="117"/>
      <c r="AZ472" s="114"/>
      <c r="BA472" s="297"/>
      <c r="BB472" s="297"/>
      <c r="BC472" s="297"/>
      <c r="BD472" s="297"/>
      <c r="BE472" s="297"/>
      <c r="BF472" s="297"/>
      <c r="BG472" s="297"/>
      <c r="BH472" s="297"/>
      <c r="BI472" s="117"/>
      <c r="BJ472" s="114"/>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c r="DH472" s="129"/>
      <c r="DI472" s="129"/>
      <c r="DJ472" s="129"/>
      <c r="DK472" s="129"/>
      <c r="DL472" s="129"/>
      <c r="DM472" s="129"/>
      <c r="DN472" s="129"/>
      <c r="DO472" s="129"/>
      <c r="DP472" s="129"/>
      <c r="DQ472" s="129"/>
      <c r="DR472" s="129"/>
      <c r="DS472" s="129"/>
      <c r="DT472" s="129"/>
      <c r="DU472" s="129"/>
      <c r="DV472" s="129"/>
      <c r="DW472" s="129"/>
      <c r="DX472" s="129"/>
      <c r="DY472" s="129"/>
      <c r="DZ472" s="129"/>
      <c r="EA472" s="129"/>
      <c r="EB472" s="129"/>
      <c r="EC472" s="129"/>
      <c r="ED472" s="129"/>
      <c r="EE472" s="129"/>
      <c r="EF472" s="129"/>
      <c r="EG472" s="129"/>
      <c r="EH472" s="129"/>
      <c r="EI472" s="129"/>
      <c r="EJ472" s="129"/>
      <c r="EK472" s="129"/>
      <c r="EL472" s="129"/>
      <c r="EM472" s="129"/>
      <c r="EN472" s="129"/>
      <c r="EO472" s="129"/>
      <c r="EP472" s="129"/>
      <c r="EQ472" s="129"/>
      <c r="ER472" s="129"/>
      <c r="ES472" s="129"/>
      <c r="ET472" s="129"/>
      <c r="EU472" s="129"/>
      <c r="EV472" s="129"/>
      <c r="EW472" s="129"/>
    </row>
    <row r="473" spans="1:153" ht="21.75" customHeight="1">
      <c r="A473" s="113"/>
      <c r="B473" s="294"/>
      <c r="C473" s="76"/>
      <c r="D473" s="74"/>
      <c r="E473" s="77"/>
      <c r="F473" s="78"/>
      <c r="G473" s="79"/>
      <c r="H473" s="75" t="s">
        <v>6436</v>
      </c>
      <c r="I473" s="76"/>
      <c r="J473" s="74"/>
      <c r="K473" s="241"/>
      <c r="L473" s="74"/>
      <c r="M473" s="76"/>
      <c r="N473" s="73"/>
      <c r="O473" s="504"/>
      <c r="P473" s="505"/>
      <c r="Q473" s="505"/>
      <c r="R473" s="505"/>
      <c r="S473" s="505"/>
      <c r="T473" s="505"/>
      <c r="U473" s="505"/>
      <c r="V473" s="505"/>
      <c r="W473" s="505"/>
      <c r="X473" s="505"/>
      <c r="Y473" s="505"/>
      <c r="Z473" s="505"/>
      <c r="AA473" s="505"/>
      <c r="AB473" s="505"/>
      <c r="AC473" s="505"/>
      <c r="AD473" s="505"/>
      <c r="AE473" s="506"/>
      <c r="AF473" s="15"/>
      <c r="AG473" s="118"/>
      <c r="AH473" s="312"/>
      <c r="AI473" s="313"/>
      <c r="AJ473" s="313"/>
      <c r="AK473" s="313"/>
      <c r="AL473" s="313"/>
      <c r="AM473" s="313"/>
      <c r="AN473" s="314"/>
      <c r="AO473" s="120"/>
      <c r="AP473" s="115" t="s">
        <v>0</v>
      </c>
      <c r="AQ473" s="119"/>
      <c r="AR473" s="312"/>
      <c r="AS473" s="313"/>
      <c r="AT473" s="313"/>
      <c r="AU473" s="313"/>
      <c r="AV473" s="313"/>
      <c r="AW473" s="313"/>
      <c r="AX473" s="314"/>
      <c r="AY473" s="120"/>
      <c r="AZ473" s="115" t="s">
        <v>1</v>
      </c>
      <c r="BA473" s="119"/>
      <c r="BB473" s="312"/>
      <c r="BC473" s="313"/>
      <c r="BD473" s="313"/>
      <c r="BE473" s="313"/>
      <c r="BF473" s="313"/>
      <c r="BG473" s="313"/>
      <c r="BH473" s="314"/>
      <c r="BI473" s="122"/>
      <c r="BJ473" s="115" t="s">
        <v>2</v>
      </c>
      <c r="BK473" s="129"/>
      <c r="BL473" s="130" t="str">
        <f>IF(BM473&lt;&gt;"","●","")</f>
        <v/>
      </c>
      <c r="BM473" s="132" t="str">
        <f>IF(AND(OR(C473="",E473="",F473="",G473="",O473=""),OR(AH473&gt;0,AR473&gt;0,BB473&gt;0)),"「Ｋコード・Ｊコード番号等」、「診療行為名称」に未記入の欄がありますが、「レセプト件数」、「算定日数」、「算定回数」のいずれかが1以上となっています。正しい手術名情報・レセプト件数・算定日数・算定回数をご記入ください。",IF(AND(AND(C473&lt;&gt;"",E473&lt;&gt;"",F473&lt;&gt;"",G473&lt;&gt;""),OR(AH473&gt;0,AR473&gt;0,BB473&gt;0),COUNTIF(K!$A$1:$A$2257,ASC(C473&amp;E473&amp;F473&amp;G473&amp;IF(I473*1=0,"","-"&amp;I473*1)&amp;IF(K473*1=0,"",K473*1)&amp;IF(M473="","",M473)))=0),"「Ｋコード・Ｊコード番号等」が診療報酬点数表あるいは鹿診療報酬点数表に存在しないコードとなっています。正しいＫコード・Ｊコード番号等をご記入ください。なお、加算・輸血料は報告対象外となります。",IF(OR(AND(OR(AH473=0,AH473=""),OR(AR473&gt;0,BB473&gt;0)),AND(OR(AH473&gt;0,BB473&gt;0),OR(AR473=0,AR473="")),AND(OR(AH473&gt;0,AR473&gt;0),OR(BB473=0,BB473=""))),"「レセプト件数」、「算定日数」、「算定回数」のいずれかが「0」か「空白」となっていますが、それ以外が1以上となっています。正しい手術名情報・レセプト件数・算定日数・算定回数をご記入ください。",IF(OR(AH473&gt;AR473,AH473&gt;BB473),"「算定日数」あるいは「算定回数」が「レセプト件数」よりも小さくなっています。算定レセプトにおける算定日数・算定回数をご記入ください。",IF(AR473&gt;BB473,"「算定回数」が「算定日数」よりも小さくなっています。算定日数における算定回数をご記入ください。","")))))</f>
        <v/>
      </c>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72"/>
      <c r="CW473" s="72"/>
      <c r="CX473" s="72"/>
      <c r="CY473" s="129"/>
      <c r="CZ473" s="129"/>
      <c r="DA473" s="129"/>
      <c r="DB473" s="129"/>
      <c r="DC473" s="129"/>
      <c r="DD473" s="129"/>
      <c r="DE473" s="129"/>
      <c r="DF473" s="129"/>
      <c r="DG473" s="129"/>
      <c r="DH473" s="129"/>
      <c r="DI473" s="129"/>
      <c r="DJ473" s="129"/>
      <c r="DK473" s="129"/>
      <c r="DL473" s="129"/>
      <c r="DM473" s="129"/>
      <c r="DN473" s="129"/>
      <c r="DO473" s="129"/>
      <c r="DP473" s="129"/>
      <c r="DQ473" s="129"/>
      <c r="DR473" s="129"/>
      <c r="DS473" s="129"/>
      <c r="DT473" s="129"/>
      <c r="DU473" s="129"/>
      <c r="DV473" s="129"/>
      <c r="DW473" s="129"/>
      <c r="DX473" s="129"/>
      <c r="DY473" s="129"/>
      <c r="DZ473" s="129"/>
      <c r="EA473" s="129"/>
      <c r="EB473" s="129"/>
      <c r="EC473" s="129"/>
      <c r="ED473" s="129"/>
      <c r="EE473" s="129"/>
      <c r="EF473" s="129"/>
      <c r="EG473" s="129"/>
      <c r="EH473" s="129"/>
      <c r="EI473" s="129"/>
      <c r="EJ473" s="129"/>
      <c r="EK473" s="129"/>
      <c r="EL473" s="129"/>
      <c r="EM473" s="129"/>
      <c r="EN473" s="129"/>
      <c r="EO473" s="129"/>
      <c r="EP473" s="129"/>
      <c r="EQ473" s="129"/>
      <c r="ER473" s="129"/>
      <c r="ES473" s="129"/>
      <c r="ET473" s="129"/>
      <c r="EU473" s="129"/>
      <c r="EV473" s="129"/>
      <c r="EW473" s="129"/>
    </row>
    <row r="474" spans="1:153" ht="3" customHeight="1" thickBot="1">
      <c r="A474" s="113"/>
      <c r="B474" s="16"/>
      <c r="C474" s="17"/>
      <c r="D474" s="17"/>
      <c r="E474" s="17"/>
      <c r="F474" s="18"/>
      <c r="G474" s="17"/>
      <c r="H474" s="298"/>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9"/>
      <c r="AG474" s="299"/>
      <c r="AH474" s="298"/>
      <c r="AI474" s="298"/>
      <c r="AJ474" s="298"/>
      <c r="AK474" s="298"/>
      <c r="AL474" s="298"/>
      <c r="AM474" s="298"/>
      <c r="AN474" s="298"/>
      <c r="AO474" s="121"/>
      <c r="AP474" s="116"/>
      <c r="AQ474" s="299"/>
      <c r="AR474" s="298"/>
      <c r="AS474" s="298"/>
      <c r="AT474" s="298"/>
      <c r="AU474" s="298"/>
      <c r="AV474" s="298"/>
      <c r="AW474" s="298"/>
      <c r="AX474" s="298"/>
      <c r="AY474" s="121"/>
      <c r="AZ474" s="116"/>
      <c r="BA474" s="298"/>
      <c r="BB474" s="298"/>
      <c r="BC474" s="298"/>
      <c r="BD474" s="298"/>
      <c r="BE474" s="298"/>
      <c r="BF474" s="298"/>
      <c r="BG474" s="298"/>
      <c r="BH474" s="298"/>
      <c r="BI474" s="121"/>
      <c r="BJ474" s="116"/>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c r="DH474" s="129"/>
      <c r="DI474" s="129"/>
      <c r="DJ474" s="129"/>
      <c r="DK474" s="129"/>
      <c r="DL474" s="129"/>
      <c r="DM474" s="129"/>
      <c r="DN474" s="129"/>
      <c r="DO474" s="129"/>
      <c r="DP474" s="129"/>
      <c r="DQ474" s="129"/>
      <c r="DR474" s="129"/>
      <c r="DS474" s="129"/>
      <c r="DT474" s="129"/>
      <c r="DU474" s="129"/>
      <c r="DV474" s="129"/>
      <c r="DW474" s="129"/>
      <c r="DX474" s="129"/>
      <c r="DY474" s="129"/>
      <c r="DZ474" s="129"/>
      <c r="EA474" s="129"/>
      <c r="EB474" s="129"/>
      <c r="EC474" s="129"/>
      <c r="ED474" s="129"/>
      <c r="EE474" s="129"/>
      <c r="EF474" s="129"/>
      <c r="EG474" s="129"/>
      <c r="EH474" s="129"/>
      <c r="EI474" s="129"/>
      <c r="EJ474" s="129"/>
      <c r="EK474" s="129"/>
      <c r="EL474" s="129"/>
      <c r="EM474" s="129"/>
      <c r="EN474" s="129"/>
      <c r="EO474" s="129"/>
      <c r="EP474" s="129"/>
      <c r="EQ474" s="129"/>
      <c r="ER474" s="129"/>
      <c r="ES474" s="129"/>
      <c r="ET474" s="129"/>
      <c r="EU474" s="129"/>
      <c r="EV474" s="129"/>
      <c r="EW474" s="129"/>
    </row>
    <row r="475" spans="1:153" ht="9.75" customHeight="1">
      <c r="A475" s="113"/>
      <c r="B475" s="24"/>
      <c r="C475" s="14" t="s">
        <v>6435</v>
      </c>
      <c r="D475" s="25"/>
      <c r="E475" s="25"/>
      <c r="F475" s="14" t="s">
        <v>143</v>
      </c>
      <c r="G475" s="14"/>
      <c r="H475" s="14"/>
      <c r="I475" s="14" t="s">
        <v>144</v>
      </c>
      <c r="J475" s="14"/>
      <c r="K475" s="14" t="s">
        <v>145</v>
      </c>
      <c r="L475" s="14"/>
      <c r="M475" s="14" t="s">
        <v>197</v>
      </c>
      <c r="N475" s="14"/>
      <c r="O475" s="25"/>
      <c r="P475" s="14" t="s">
        <v>146</v>
      </c>
      <c r="Q475" s="14"/>
      <c r="R475" s="14"/>
      <c r="S475" s="14"/>
      <c r="T475" s="14"/>
      <c r="U475" s="14"/>
      <c r="V475" s="14"/>
      <c r="W475" s="14"/>
      <c r="X475" s="14"/>
      <c r="Y475" s="14"/>
      <c r="Z475" s="14"/>
      <c r="AA475" s="14"/>
      <c r="AB475" s="14"/>
      <c r="AC475" s="14"/>
      <c r="AD475" s="25"/>
      <c r="AE475" s="25"/>
      <c r="AF475" s="26"/>
      <c r="AG475" s="296"/>
      <c r="AH475" s="297"/>
      <c r="AI475" s="297"/>
      <c r="AJ475" s="297"/>
      <c r="AK475" s="297"/>
      <c r="AL475" s="297"/>
      <c r="AM475" s="297"/>
      <c r="AN475" s="297"/>
      <c r="AO475" s="117"/>
      <c r="AP475" s="114"/>
      <c r="AQ475" s="296"/>
      <c r="AR475" s="297"/>
      <c r="AS475" s="297"/>
      <c r="AT475" s="297"/>
      <c r="AU475" s="297"/>
      <c r="AV475" s="297"/>
      <c r="AW475" s="297"/>
      <c r="AX475" s="297"/>
      <c r="AY475" s="117"/>
      <c r="AZ475" s="114"/>
      <c r="BA475" s="297"/>
      <c r="BB475" s="297"/>
      <c r="BC475" s="297"/>
      <c r="BD475" s="297"/>
      <c r="BE475" s="297"/>
      <c r="BF475" s="297"/>
      <c r="BG475" s="297"/>
      <c r="BH475" s="297"/>
      <c r="BI475" s="117"/>
      <c r="BJ475" s="114"/>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c r="DH475" s="129"/>
      <c r="DI475" s="129"/>
      <c r="DJ475" s="129"/>
      <c r="DK475" s="129"/>
      <c r="DL475" s="129"/>
      <c r="DM475" s="129"/>
      <c r="DN475" s="129"/>
      <c r="DO475" s="129"/>
      <c r="DP475" s="129"/>
      <c r="DQ475" s="129"/>
      <c r="DR475" s="129"/>
      <c r="DS475" s="129"/>
      <c r="DT475" s="129"/>
      <c r="DU475" s="129"/>
      <c r="DV475" s="129"/>
      <c r="DW475" s="129"/>
      <c r="DX475" s="129"/>
      <c r="DY475" s="129"/>
      <c r="DZ475" s="129"/>
      <c r="EA475" s="129"/>
      <c r="EB475" s="129"/>
      <c r="EC475" s="129"/>
      <c r="ED475" s="129"/>
      <c r="EE475" s="129"/>
      <c r="EF475" s="129"/>
      <c r="EG475" s="129"/>
      <c r="EH475" s="129"/>
      <c r="EI475" s="129"/>
      <c r="EJ475" s="129"/>
      <c r="EK475" s="129"/>
      <c r="EL475" s="129"/>
      <c r="EM475" s="129"/>
      <c r="EN475" s="129"/>
      <c r="EO475" s="129"/>
      <c r="EP475" s="129"/>
      <c r="EQ475" s="129"/>
      <c r="ER475" s="129"/>
      <c r="ES475" s="129"/>
      <c r="ET475" s="129"/>
      <c r="EU475" s="129"/>
      <c r="EV475" s="129"/>
      <c r="EW475" s="129"/>
    </row>
    <row r="476" spans="1:153" ht="21.75" customHeight="1">
      <c r="A476" s="113"/>
      <c r="B476" s="294"/>
      <c r="C476" s="76"/>
      <c r="D476" s="74"/>
      <c r="E476" s="77"/>
      <c r="F476" s="78"/>
      <c r="G476" s="79"/>
      <c r="H476" s="75" t="s">
        <v>6436</v>
      </c>
      <c r="I476" s="76"/>
      <c r="J476" s="74"/>
      <c r="K476" s="241"/>
      <c r="L476" s="74"/>
      <c r="M476" s="76"/>
      <c r="N476" s="73"/>
      <c r="O476" s="504"/>
      <c r="P476" s="505"/>
      <c r="Q476" s="505"/>
      <c r="R476" s="505"/>
      <c r="S476" s="505"/>
      <c r="T476" s="505"/>
      <c r="U476" s="505"/>
      <c r="V476" s="505"/>
      <c r="W476" s="505"/>
      <c r="X476" s="505"/>
      <c r="Y476" s="505"/>
      <c r="Z476" s="505"/>
      <c r="AA476" s="505"/>
      <c r="AB476" s="505"/>
      <c r="AC476" s="505"/>
      <c r="AD476" s="505"/>
      <c r="AE476" s="506"/>
      <c r="AF476" s="15"/>
      <c r="AG476" s="118"/>
      <c r="AH476" s="312"/>
      <c r="AI476" s="313"/>
      <c r="AJ476" s="313"/>
      <c r="AK476" s="313"/>
      <c r="AL476" s="313"/>
      <c r="AM476" s="313"/>
      <c r="AN476" s="314"/>
      <c r="AO476" s="120"/>
      <c r="AP476" s="115" t="s">
        <v>0</v>
      </c>
      <c r="AQ476" s="119"/>
      <c r="AR476" s="312"/>
      <c r="AS476" s="313"/>
      <c r="AT476" s="313"/>
      <c r="AU476" s="313"/>
      <c r="AV476" s="313"/>
      <c r="AW476" s="313"/>
      <c r="AX476" s="314"/>
      <c r="AY476" s="120"/>
      <c r="AZ476" s="115" t="s">
        <v>1</v>
      </c>
      <c r="BA476" s="119"/>
      <c r="BB476" s="312"/>
      <c r="BC476" s="313"/>
      <c r="BD476" s="313"/>
      <c r="BE476" s="313"/>
      <c r="BF476" s="313"/>
      <c r="BG476" s="313"/>
      <c r="BH476" s="314"/>
      <c r="BI476" s="122"/>
      <c r="BJ476" s="115" t="s">
        <v>2</v>
      </c>
      <c r="BK476" s="129"/>
      <c r="BL476" s="130" t="str">
        <f>IF(BM476&lt;&gt;"","●","")</f>
        <v/>
      </c>
      <c r="BM476" s="132" t="str">
        <f>IF(AND(OR(C476="",E476="",F476="",G476="",O476=""),OR(AH476&gt;0,AR476&gt;0,BB476&gt;0)),"「Ｋコード・Ｊコード番号等」、「診療行為名称」に未記入の欄がありますが、「レセプト件数」、「算定日数」、「算定回数」のいずれかが1以上となっています。正しい手術名情報・レセプト件数・算定日数・算定回数をご記入ください。",IF(AND(AND(C476&lt;&gt;"",E476&lt;&gt;"",F476&lt;&gt;"",G476&lt;&gt;""),OR(AH476&gt;0,AR476&gt;0,BB476&gt;0),COUNTIF(K!$A$1:$A$2257,ASC(C476&amp;E476&amp;F476&amp;G476&amp;IF(I476*1=0,"","-"&amp;I476*1)&amp;IF(K476*1=0,"",K476*1)&amp;IF(M476="","",M476)))=0),"「Ｋコード・Ｊコード番号等」が診療報酬点数表あるいは鹿診療報酬点数表に存在しないコードとなっています。正しいＫコード・Ｊコード番号等をご記入ください。なお、加算・輸血料は報告対象外となります。",IF(OR(AND(OR(AH476=0,AH476=""),OR(AR476&gt;0,BB476&gt;0)),AND(OR(AH476&gt;0,BB476&gt;0),OR(AR476=0,AR476="")),AND(OR(AH476&gt;0,AR476&gt;0),OR(BB476=0,BB476=""))),"「レセプト件数」、「算定日数」、「算定回数」のいずれかが「0」か「空白」となっていますが、それ以外が1以上となっています。正しい手術名情報・レセプト件数・算定日数・算定回数をご記入ください。",IF(OR(AH476&gt;AR476,AH476&gt;BB476),"「算定日数」あるいは「算定回数」が「レセプト件数」よりも小さくなっています。算定レセプトにおける算定日数・算定回数をご記入ください。",IF(AR476&gt;BB476,"「算定回数」が「算定日数」よりも小さくなっています。算定日数における算定回数をご記入ください。","")))))</f>
        <v/>
      </c>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72"/>
      <c r="CW476" s="72"/>
      <c r="CX476" s="72"/>
      <c r="CY476" s="129"/>
      <c r="CZ476" s="129"/>
      <c r="DA476" s="129"/>
      <c r="DB476" s="129"/>
      <c r="DC476" s="129"/>
      <c r="DD476" s="129"/>
      <c r="DE476" s="129"/>
      <c r="DF476" s="129"/>
      <c r="DG476" s="129"/>
      <c r="DH476" s="129"/>
      <c r="DI476" s="129"/>
      <c r="DJ476" s="129"/>
      <c r="DK476" s="129"/>
      <c r="DL476" s="129"/>
      <c r="DM476" s="129"/>
      <c r="DN476" s="129"/>
      <c r="DO476" s="129"/>
      <c r="DP476" s="129"/>
      <c r="DQ476" s="129"/>
      <c r="DR476" s="129"/>
      <c r="DS476" s="129"/>
      <c r="DT476" s="129"/>
      <c r="DU476" s="129"/>
      <c r="DV476" s="129"/>
      <c r="DW476" s="129"/>
      <c r="DX476" s="129"/>
      <c r="DY476" s="129"/>
      <c r="DZ476" s="129"/>
      <c r="EA476" s="129"/>
      <c r="EB476" s="129"/>
      <c r="EC476" s="129"/>
      <c r="ED476" s="129"/>
      <c r="EE476" s="129"/>
      <c r="EF476" s="129"/>
      <c r="EG476" s="129"/>
      <c r="EH476" s="129"/>
      <c r="EI476" s="129"/>
      <c r="EJ476" s="129"/>
      <c r="EK476" s="129"/>
      <c r="EL476" s="129"/>
      <c r="EM476" s="129"/>
      <c r="EN476" s="129"/>
      <c r="EO476" s="129"/>
      <c r="EP476" s="129"/>
      <c r="EQ476" s="129"/>
      <c r="ER476" s="129"/>
      <c r="ES476" s="129"/>
      <c r="ET476" s="129"/>
      <c r="EU476" s="129"/>
      <c r="EV476" s="129"/>
      <c r="EW476" s="129"/>
    </row>
    <row r="477" spans="1:153" ht="3" customHeight="1" thickBot="1">
      <c r="A477" s="113"/>
      <c r="B477" s="16"/>
      <c r="C477" s="17"/>
      <c r="D477" s="17"/>
      <c r="E477" s="17"/>
      <c r="F477" s="18"/>
      <c r="G477" s="17"/>
      <c r="H477" s="298"/>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9"/>
      <c r="AG477" s="299"/>
      <c r="AH477" s="298"/>
      <c r="AI477" s="298"/>
      <c r="AJ477" s="298"/>
      <c r="AK477" s="298"/>
      <c r="AL477" s="298"/>
      <c r="AM477" s="298"/>
      <c r="AN477" s="298"/>
      <c r="AO477" s="121"/>
      <c r="AP477" s="116"/>
      <c r="AQ477" s="299"/>
      <c r="AR477" s="298"/>
      <c r="AS477" s="298"/>
      <c r="AT477" s="298"/>
      <c r="AU477" s="298"/>
      <c r="AV477" s="298"/>
      <c r="AW477" s="298"/>
      <c r="AX477" s="298"/>
      <c r="AY477" s="121"/>
      <c r="AZ477" s="116"/>
      <c r="BA477" s="298"/>
      <c r="BB477" s="298"/>
      <c r="BC477" s="298"/>
      <c r="BD477" s="298"/>
      <c r="BE477" s="298"/>
      <c r="BF477" s="298"/>
      <c r="BG477" s="298"/>
      <c r="BH477" s="298"/>
      <c r="BI477" s="121"/>
      <c r="BJ477" s="116"/>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129"/>
      <c r="CW477" s="129"/>
      <c r="CX477" s="129"/>
      <c r="CY477" s="129"/>
      <c r="CZ477" s="129"/>
      <c r="DA477" s="129"/>
      <c r="DB477" s="129"/>
      <c r="DC477" s="129"/>
      <c r="DD477" s="129"/>
      <c r="DE477" s="129"/>
      <c r="DF477" s="129"/>
      <c r="DG477" s="129"/>
      <c r="DH477" s="129"/>
      <c r="DI477" s="129"/>
      <c r="DJ477" s="129"/>
      <c r="DK477" s="129"/>
      <c r="DL477" s="129"/>
      <c r="DM477" s="129"/>
      <c r="DN477" s="129"/>
      <c r="DO477" s="129"/>
      <c r="DP477" s="129"/>
      <c r="DQ477" s="129"/>
      <c r="DR477" s="129"/>
      <c r="DS477" s="129"/>
      <c r="DT477" s="129"/>
      <c r="DU477" s="129"/>
      <c r="DV477" s="129"/>
      <c r="DW477" s="129"/>
      <c r="DX477" s="129"/>
      <c r="DY477" s="129"/>
      <c r="DZ477" s="129"/>
      <c r="EA477" s="129"/>
      <c r="EB477" s="129"/>
      <c r="EC477" s="129"/>
      <c r="ED477" s="129"/>
      <c r="EE477" s="129"/>
      <c r="EF477" s="129"/>
      <c r="EG477" s="129"/>
      <c r="EH477" s="129"/>
      <c r="EI477" s="129"/>
      <c r="EJ477" s="129"/>
      <c r="EK477" s="129"/>
      <c r="EL477" s="129"/>
      <c r="EM477" s="129"/>
      <c r="EN477" s="129"/>
      <c r="EO477" s="129"/>
      <c r="EP477" s="129"/>
      <c r="EQ477" s="129"/>
      <c r="ER477" s="129"/>
      <c r="ES477" s="129"/>
      <c r="ET477" s="129"/>
      <c r="EU477" s="129"/>
      <c r="EV477" s="129"/>
      <c r="EW477" s="129"/>
    </row>
    <row r="478" spans="1:153" ht="9.75" customHeight="1">
      <c r="A478" s="113"/>
      <c r="B478" s="24"/>
      <c r="C478" s="14" t="s">
        <v>6435</v>
      </c>
      <c r="D478" s="25"/>
      <c r="E478" s="25"/>
      <c r="F478" s="14" t="s">
        <v>143</v>
      </c>
      <c r="G478" s="14"/>
      <c r="H478" s="14"/>
      <c r="I478" s="14" t="s">
        <v>144</v>
      </c>
      <c r="J478" s="14"/>
      <c r="K478" s="14" t="s">
        <v>145</v>
      </c>
      <c r="L478" s="14"/>
      <c r="M478" s="14" t="s">
        <v>197</v>
      </c>
      <c r="N478" s="14"/>
      <c r="O478" s="25"/>
      <c r="P478" s="14" t="s">
        <v>146</v>
      </c>
      <c r="Q478" s="14"/>
      <c r="R478" s="14"/>
      <c r="S478" s="14"/>
      <c r="T478" s="14"/>
      <c r="U478" s="14"/>
      <c r="V478" s="14"/>
      <c r="W478" s="14"/>
      <c r="X478" s="14"/>
      <c r="Y478" s="14"/>
      <c r="Z478" s="14"/>
      <c r="AA478" s="14"/>
      <c r="AB478" s="14"/>
      <c r="AC478" s="14"/>
      <c r="AD478" s="25"/>
      <c r="AE478" s="25"/>
      <c r="AF478" s="26"/>
      <c r="AG478" s="296"/>
      <c r="AH478" s="297"/>
      <c r="AI478" s="297"/>
      <c r="AJ478" s="297"/>
      <c r="AK478" s="297"/>
      <c r="AL478" s="297"/>
      <c r="AM478" s="297"/>
      <c r="AN478" s="297"/>
      <c r="AO478" s="117"/>
      <c r="AP478" s="114"/>
      <c r="AQ478" s="296"/>
      <c r="AR478" s="297"/>
      <c r="AS478" s="297"/>
      <c r="AT478" s="297"/>
      <c r="AU478" s="297"/>
      <c r="AV478" s="297"/>
      <c r="AW478" s="297"/>
      <c r="AX478" s="297"/>
      <c r="AY478" s="117"/>
      <c r="AZ478" s="114"/>
      <c r="BA478" s="297"/>
      <c r="BB478" s="297"/>
      <c r="BC478" s="297"/>
      <c r="BD478" s="297"/>
      <c r="BE478" s="297"/>
      <c r="BF478" s="297"/>
      <c r="BG478" s="297"/>
      <c r="BH478" s="297"/>
      <c r="BI478" s="117"/>
      <c r="BJ478" s="114"/>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c r="DH478" s="129"/>
      <c r="DI478" s="129"/>
      <c r="DJ478" s="129"/>
      <c r="DK478" s="129"/>
      <c r="DL478" s="129"/>
      <c r="DM478" s="129"/>
      <c r="DN478" s="129"/>
      <c r="DO478" s="129"/>
      <c r="DP478" s="129"/>
      <c r="DQ478" s="129"/>
      <c r="DR478" s="129"/>
      <c r="DS478" s="129"/>
      <c r="DT478" s="129"/>
      <c r="DU478" s="129"/>
      <c r="DV478" s="129"/>
      <c r="DW478" s="129"/>
      <c r="DX478" s="129"/>
      <c r="DY478" s="129"/>
      <c r="DZ478" s="129"/>
      <c r="EA478" s="129"/>
      <c r="EB478" s="129"/>
      <c r="EC478" s="129"/>
      <c r="ED478" s="129"/>
      <c r="EE478" s="129"/>
      <c r="EF478" s="129"/>
      <c r="EG478" s="129"/>
      <c r="EH478" s="129"/>
      <c r="EI478" s="129"/>
      <c r="EJ478" s="129"/>
      <c r="EK478" s="129"/>
      <c r="EL478" s="129"/>
      <c r="EM478" s="129"/>
      <c r="EN478" s="129"/>
      <c r="EO478" s="129"/>
      <c r="EP478" s="129"/>
      <c r="EQ478" s="129"/>
      <c r="ER478" s="129"/>
      <c r="ES478" s="129"/>
      <c r="ET478" s="129"/>
      <c r="EU478" s="129"/>
      <c r="EV478" s="129"/>
      <c r="EW478" s="129"/>
    </row>
    <row r="479" spans="1:153" ht="21.75" customHeight="1">
      <c r="A479" s="113"/>
      <c r="B479" s="294"/>
      <c r="C479" s="76"/>
      <c r="D479" s="74"/>
      <c r="E479" s="77"/>
      <c r="F479" s="78"/>
      <c r="G479" s="79"/>
      <c r="H479" s="75" t="s">
        <v>6436</v>
      </c>
      <c r="I479" s="76"/>
      <c r="J479" s="74"/>
      <c r="K479" s="241"/>
      <c r="L479" s="74"/>
      <c r="M479" s="76"/>
      <c r="N479" s="73"/>
      <c r="O479" s="504"/>
      <c r="P479" s="505"/>
      <c r="Q479" s="505"/>
      <c r="R479" s="505"/>
      <c r="S479" s="505"/>
      <c r="T479" s="505"/>
      <c r="U479" s="505"/>
      <c r="V479" s="505"/>
      <c r="W479" s="505"/>
      <c r="X479" s="505"/>
      <c r="Y479" s="505"/>
      <c r="Z479" s="505"/>
      <c r="AA479" s="505"/>
      <c r="AB479" s="505"/>
      <c r="AC479" s="505"/>
      <c r="AD479" s="505"/>
      <c r="AE479" s="506"/>
      <c r="AF479" s="15"/>
      <c r="AG479" s="118"/>
      <c r="AH479" s="312"/>
      <c r="AI479" s="313"/>
      <c r="AJ479" s="313"/>
      <c r="AK479" s="313"/>
      <c r="AL479" s="313"/>
      <c r="AM479" s="313"/>
      <c r="AN479" s="314"/>
      <c r="AO479" s="120"/>
      <c r="AP479" s="115" t="s">
        <v>0</v>
      </c>
      <c r="AQ479" s="119"/>
      <c r="AR479" s="312"/>
      <c r="AS479" s="313"/>
      <c r="AT479" s="313"/>
      <c r="AU479" s="313"/>
      <c r="AV479" s="313"/>
      <c r="AW479" s="313"/>
      <c r="AX479" s="314"/>
      <c r="AY479" s="120"/>
      <c r="AZ479" s="115" t="s">
        <v>1</v>
      </c>
      <c r="BA479" s="119"/>
      <c r="BB479" s="312"/>
      <c r="BC479" s="313"/>
      <c r="BD479" s="313"/>
      <c r="BE479" s="313"/>
      <c r="BF479" s="313"/>
      <c r="BG479" s="313"/>
      <c r="BH479" s="314"/>
      <c r="BI479" s="122"/>
      <c r="BJ479" s="115" t="s">
        <v>2</v>
      </c>
      <c r="BK479" s="129"/>
      <c r="BL479" s="130" t="str">
        <f>IF(BM479&lt;&gt;"","●","")</f>
        <v/>
      </c>
      <c r="BM479" s="132" t="str">
        <f>IF(AND(OR(C479="",E479="",F479="",G479="",O479=""),OR(AH479&gt;0,AR479&gt;0,BB479&gt;0)),"「Ｋコード・Ｊコード番号等」、「診療行為名称」に未記入の欄がありますが、「レセプト件数」、「算定日数」、「算定回数」のいずれかが1以上となっています。正しい手術名情報・レセプト件数・算定日数・算定回数をご記入ください。",IF(AND(AND(C479&lt;&gt;"",E479&lt;&gt;"",F479&lt;&gt;"",G479&lt;&gt;""),OR(AH479&gt;0,AR479&gt;0,BB479&gt;0),COUNTIF(K!$A$1:$A$2257,ASC(C479&amp;E479&amp;F479&amp;G479&amp;IF(I479*1=0,"","-"&amp;I479*1)&amp;IF(K479*1=0,"",K479*1)&amp;IF(M479="","",M479)))=0),"「Ｋコード・Ｊコード番号等」が診療報酬点数表あるいは鹿診療報酬点数表に存在しないコードとなっています。正しいＫコード・Ｊコード番号等をご記入ください。なお、加算・輸血料は報告対象外となります。",IF(OR(AND(OR(AH479=0,AH479=""),OR(AR479&gt;0,BB479&gt;0)),AND(OR(AH479&gt;0,BB479&gt;0),OR(AR479=0,AR479="")),AND(OR(AH479&gt;0,AR479&gt;0),OR(BB479=0,BB479=""))),"「レセプト件数」、「算定日数」、「算定回数」のいずれかが「0」か「空白」となっていますが、それ以外が1以上となっています。正しい手術名情報・レセプト件数・算定日数・算定回数をご記入ください。",IF(OR(AH479&gt;AR479,AH479&gt;BB479),"「算定日数」あるいは「算定回数」が「レセプト件数」よりも小さくなっています。算定レセプトにおける算定日数・算定回数をご記入ください。",IF(AR479&gt;BB479,"「算定回数」が「算定日数」よりも小さくなっています。算定日数における算定回数をご記入ください。","")))))</f>
        <v/>
      </c>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72"/>
      <c r="CW479" s="72"/>
      <c r="CX479" s="72"/>
      <c r="CY479" s="129"/>
      <c r="CZ479" s="129"/>
      <c r="DA479" s="129"/>
      <c r="DB479" s="129"/>
      <c r="DC479" s="129"/>
      <c r="DD479" s="129"/>
      <c r="DE479" s="129"/>
      <c r="DF479" s="129"/>
      <c r="DG479" s="129"/>
      <c r="DH479" s="129"/>
      <c r="DI479" s="129"/>
      <c r="DJ479" s="129"/>
      <c r="DK479" s="129"/>
      <c r="DL479" s="129"/>
      <c r="DM479" s="129"/>
      <c r="DN479" s="129"/>
      <c r="DO479" s="129"/>
      <c r="DP479" s="129"/>
      <c r="DQ479" s="129"/>
      <c r="DR479" s="129"/>
      <c r="DS479" s="129"/>
      <c r="DT479" s="129"/>
      <c r="DU479" s="129"/>
      <c r="DV479" s="129"/>
      <c r="DW479" s="129"/>
      <c r="DX479" s="129"/>
      <c r="DY479" s="129"/>
      <c r="DZ479" s="129"/>
      <c r="EA479" s="129"/>
      <c r="EB479" s="129"/>
      <c r="EC479" s="129"/>
      <c r="ED479" s="129"/>
      <c r="EE479" s="129"/>
      <c r="EF479" s="129"/>
      <c r="EG479" s="129"/>
      <c r="EH479" s="129"/>
      <c r="EI479" s="129"/>
      <c r="EJ479" s="129"/>
      <c r="EK479" s="129"/>
      <c r="EL479" s="129"/>
      <c r="EM479" s="129"/>
      <c r="EN479" s="129"/>
      <c r="EO479" s="129"/>
      <c r="EP479" s="129"/>
      <c r="EQ479" s="129"/>
      <c r="ER479" s="129"/>
      <c r="ES479" s="129"/>
      <c r="ET479" s="129"/>
      <c r="EU479" s="129"/>
      <c r="EV479" s="129"/>
      <c r="EW479" s="129"/>
    </row>
    <row r="480" spans="1:153" ht="3" customHeight="1" thickBot="1">
      <c r="A480" s="113"/>
      <c r="B480" s="16"/>
      <c r="C480" s="17"/>
      <c r="D480" s="17"/>
      <c r="E480" s="17"/>
      <c r="F480" s="18"/>
      <c r="G480" s="17"/>
      <c r="H480" s="298"/>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9"/>
      <c r="AG480" s="299"/>
      <c r="AH480" s="298"/>
      <c r="AI480" s="298"/>
      <c r="AJ480" s="298"/>
      <c r="AK480" s="298"/>
      <c r="AL480" s="298"/>
      <c r="AM480" s="298"/>
      <c r="AN480" s="298"/>
      <c r="AO480" s="121"/>
      <c r="AP480" s="116"/>
      <c r="AQ480" s="299"/>
      <c r="AR480" s="298"/>
      <c r="AS480" s="298"/>
      <c r="AT480" s="298"/>
      <c r="AU480" s="298"/>
      <c r="AV480" s="298"/>
      <c r="AW480" s="298"/>
      <c r="AX480" s="298"/>
      <c r="AY480" s="121"/>
      <c r="AZ480" s="116"/>
      <c r="BA480" s="298"/>
      <c r="BB480" s="298"/>
      <c r="BC480" s="298"/>
      <c r="BD480" s="298"/>
      <c r="BE480" s="298"/>
      <c r="BF480" s="298"/>
      <c r="BG480" s="298"/>
      <c r="BH480" s="298"/>
      <c r="BI480" s="121"/>
      <c r="BJ480" s="116"/>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c r="DH480" s="129"/>
      <c r="DI480" s="129"/>
      <c r="DJ480" s="129"/>
      <c r="DK480" s="129"/>
      <c r="DL480" s="129"/>
      <c r="DM480" s="129"/>
      <c r="DN480" s="129"/>
      <c r="DO480" s="129"/>
      <c r="DP480" s="129"/>
      <c r="DQ480" s="129"/>
      <c r="DR480" s="129"/>
      <c r="DS480" s="129"/>
      <c r="DT480" s="129"/>
      <c r="DU480" s="129"/>
      <c r="DV480" s="129"/>
      <c r="DW480" s="129"/>
      <c r="DX480" s="129"/>
      <c r="DY480" s="129"/>
      <c r="DZ480" s="129"/>
      <c r="EA480" s="129"/>
      <c r="EB480" s="129"/>
      <c r="EC480" s="129"/>
      <c r="ED480" s="129"/>
      <c r="EE480" s="129"/>
      <c r="EF480" s="129"/>
      <c r="EG480" s="129"/>
      <c r="EH480" s="129"/>
      <c r="EI480" s="129"/>
      <c r="EJ480" s="129"/>
      <c r="EK480" s="129"/>
      <c r="EL480" s="129"/>
      <c r="EM480" s="129"/>
      <c r="EN480" s="129"/>
      <c r="EO480" s="129"/>
      <c r="EP480" s="129"/>
      <c r="EQ480" s="129"/>
      <c r="ER480" s="129"/>
      <c r="ES480" s="129"/>
      <c r="ET480" s="129"/>
      <c r="EU480" s="129"/>
      <c r="EV480" s="129"/>
      <c r="EW480" s="129"/>
    </row>
    <row r="481" spans="1:153" ht="9.75" customHeight="1">
      <c r="A481" s="113"/>
      <c r="B481" s="24"/>
      <c r="C481" s="14" t="s">
        <v>6435</v>
      </c>
      <c r="D481" s="25"/>
      <c r="E481" s="25"/>
      <c r="F481" s="14" t="s">
        <v>143</v>
      </c>
      <c r="G481" s="14"/>
      <c r="H481" s="14"/>
      <c r="I481" s="14" t="s">
        <v>144</v>
      </c>
      <c r="J481" s="14"/>
      <c r="K481" s="14" t="s">
        <v>145</v>
      </c>
      <c r="L481" s="14"/>
      <c r="M481" s="14" t="s">
        <v>197</v>
      </c>
      <c r="N481" s="14"/>
      <c r="O481" s="25"/>
      <c r="P481" s="14" t="s">
        <v>146</v>
      </c>
      <c r="Q481" s="14"/>
      <c r="R481" s="14"/>
      <c r="S481" s="14"/>
      <c r="T481" s="14"/>
      <c r="U481" s="14"/>
      <c r="V481" s="14"/>
      <c r="W481" s="14"/>
      <c r="X481" s="14"/>
      <c r="Y481" s="14"/>
      <c r="Z481" s="14"/>
      <c r="AA481" s="14"/>
      <c r="AB481" s="14"/>
      <c r="AC481" s="14"/>
      <c r="AD481" s="25"/>
      <c r="AE481" s="25"/>
      <c r="AF481" s="26"/>
      <c r="AG481" s="296"/>
      <c r="AH481" s="297"/>
      <c r="AI481" s="297"/>
      <c r="AJ481" s="297"/>
      <c r="AK481" s="297"/>
      <c r="AL481" s="297"/>
      <c r="AM481" s="297"/>
      <c r="AN481" s="297"/>
      <c r="AO481" s="117"/>
      <c r="AP481" s="114"/>
      <c r="AQ481" s="296"/>
      <c r="AR481" s="297"/>
      <c r="AS481" s="297"/>
      <c r="AT481" s="297"/>
      <c r="AU481" s="297"/>
      <c r="AV481" s="297"/>
      <c r="AW481" s="297"/>
      <c r="AX481" s="297"/>
      <c r="AY481" s="117"/>
      <c r="AZ481" s="114"/>
      <c r="BA481" s="297"/>
      <c r="BB481" s="297"/>
      <c r="BC481" s="297"/>
      <c r="BD481" s="297"/>
      <c r="BE481" s="297"/>
      <c r="BF481" s="297"/>
      <c r="BG481" s="297"/>
      <c r="BH481" s="297"/>
      <c r="BI481" s="117"/>
      <c r="BJ481" s="114"/>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c r="DB481" s="129"/>
      <c r="DC481" s="129"/>
      <c r="DD481" s="129"/>
      <c r="DE481" s="129"/>
      <c r="DF481" s="129"/>
      <c r="DG481" s="129"/>
      <c r="DH481" s="129"/>
      <c r="DI481" s="129"/>
      <c r="DJ481" s="129"/>
      <c r="DK481" s="129"/>
      <c r="DL481" s="129"/>
      <c r="DM481" s="129"/>
      <c r="DN481" s="129"/>
      <c r="DO481" s="129"/>
      <c r="DP481" s="129"/>
      <c r="DQ481" s="129"/>
      <c r="DR481" s="129"/>
      <c r="DS481" s="129"/>
      <c r="DT481" s="129"/>
      <c r="DU481" s="129"/>
      <c r="DV481" s="129"/>
      <c r="DW481" s="129"/>
      <c r="DX481" s="129"/>
      <c r="DY481" s="129"/>
      <c r="DZ481" s="129"/>
      <c r="EA481" s="129"/>
      <c r="EB481" s="129"/>
      <c r="EC481" s="129"/>
      <c r="ED481" s="129"/>
      <c r="EE481" s="129"/>
      <c r="EF481" s="129"/>
      <c r="EG481" s="129"/>
      <c r="EH481" s="129"/>
      <c r="EI481" s="129"/>
      <c r="EJ481" s="129"/>
      <c r="EK481" s="129"/>
      <c r="EL481" s="129"/>
      <c r="EM481" s="129"/>
      <c r="EN481" s="129"/>
      <c r="EO481" s="129"/>
      <c r="EP481" s="129"/>
      <c r="EQ481" s="129"/>
      <c r="ER481" s="129"/>
      <c r="ES481" s="129"/>
      <c r="ET481" s="129"/>
      <c r="EU481" s="129"/>
      <c r="EV481" s="129"/>
      <c r="EW481" s="129"/>
    </row>
    <row r="482" spans="1:153" ht="21.75" customHeight="1">
      <c r="A482" s="113"/>
      <c r="B482" s="294"/>
      <c r="C482" s="76"/>
      <c r="D482" s="74"/>
      <c r="E482" s="77"/>
      <c r="F482" s="78"/>
      <c r="G482" s="79"/>
      <c r="H482" s="75" t="s">
        <v>6436</v>
      </c>
      <c r="I482" s="76"/>
      <c r="J482" s="74"/>
      <c r="K482" s="241"/>
      <c r="L482" s="74"/>
      <c r="M482" s="76"/>
      <c r="N482" s="73"/>
      <c r="O482" s="504"/>
      <c r="P482" s="505"/>
      <c r="Q482" s="505"/>
      <c r="R482" s="505"/>
      <c r="S482" s="505"/>
      <c r="T482" s="505"/>
      <c r="U482" s="505"/>
      <c r="V482" s="505"/>
      <c r="W482" s="505"/>
      <c r="X482" s="505"/>
      <c r="Y482" s="505"/>
      <c r="Z482" s="505"/>
      <c r="AA482" s="505"/>
      <c r="AB482" s="505"/>
      <c r="AC482" s="505"/>
      <c r="AD482" s="505"/>
      <c r="AE482" s="506"/>
      <c r="AF482" s="15"/>
      <c r="AG482" s="118"/>
      <c r="AH482" s="312"/>
      <c r="AI482" s="313"/>
      <c r="AJ482" s="313"/>
      <c r="AK482" s="313"/>
      <c r="AL482" s="313"/>
      <c r="AM482" s="313"/>
      <c r="AN482" s="314"/>
      <c r="AO482" s="120"/>
      <c r="AP482" s="115" t="s">
        <v>0</v>
      </c>
      <c r="AQ482" s="119"/>
      <c r="AR482" s="312"/>
      <c r="AS482" s="313"/>
      <c r="AT482" s="313"/>
      <c r="AU482" s="313"/>
      <c r="AV482" s="313"/>
      <c r="AW482" s="313"/>
      <c r="AX482" s="314"/>
      <c r="AY482" s="120"/>
      <c r="AZ482" s="115" t="s">
        <v>1</v>
      </c>
      <c r="BA482" s="119"/>
      <c r="BB482" s="312"/>
      <c r="BC482" s="313"/>
      <c r="BD482" s="313"/>
      <c r="BE482" s="313"/>
      <c r="BF482" s="313"/>
      <c r="BG482" s="313"/>
      <c r="BH482" s="314"/>
      <c r="BI482" s="122"/>
      <c r="BJ482" s="115" t="s">
        <v>2</v>
      </c>
      <c r="BK482" s="129"/>
      <c r="BL482" s="130" t="str">
        <f>IF(BM482&lt;&gt;"","●","")</f>
        <v/>
      </c>
      <c r="BM482" s="132" t="str">
        <f>IF(AND(OR(C482="",E482="",F482="",G482="",O482=""),OR(AH482&gt;0,AR482&gt;0,BB482&gt;0)),"「Ｋコード・Ｊコード番号等」、「診療行為名称」に未記入の欄がありますが、「レセプト件数」、「算定日数」、「算定回数」のいずれかが1以上となっています。正しい手術名情報・レセプト件数・算定日数・算定回数をご記入ください。",IF(AND(AND(C482&lt;&gt;"",E482&lt;&gt;"",F482&lt;&gt;"",G482&lt;&gt;""),OR(AH482&gt;0,AR482&gt;0,BB482&gt;0),COUNTIF(K!$A$1:$A$2257,ASC(C482&amp;E482&amp;F482&amp;G482&amp;IF(I482*1=0,"","-"&amp;I482*1)&amp;IF(K482*1=0,"",K482*1)&amp;IF(M482="","",M482)))=0),"「Ｋコード・Ｊコード番号等」が診療報酬点数表あるいは鹿診療報酬点数表に存在しないコードとなっています。正しいＫコード・Ｊコード番号等をご記入ください。なお、加算・輸血料は報告対象外となります。",IF(OR(AND(OR(AH482=0,AH482=""),OR(AR482&gt;0,BB482&gt;0)),AND(OR(AH482&gt;0,BB482&gt;0),OR(AR482=0,AR482="")),AND(OR(AH482&gt;0,AR482&gt;0),OR(BB482=0,BB482=""))),"「レセプト件数」、「算定日数」、「算定回数」のいずれかが「0」か「空白」となっていますが、それ以外が1以上となっています。正しい手術名情報・レセプト件数・算定日数・算定回数をご記入ください。",IF(OR(AH482&gt;AR482,AH482&gt;BB482),"「算定日数」あるいは「算定回数」が「レセプト件数」よりも小さくなっています。算定レセプトにおける算定日数・算定回数をご記入ください。",IF(AR482&gt;BB482,"「算定回数」が「算定日数」よりも小さくなっています。算定日数における算定回数をご記入ください。","")))))</f>
        <v/>
      </c>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72"/>
      <c r="CW482" s="72"/>
      <c r="CX482" s="72"/>
      <c r="CY482" s="129"/>
      <c r="CZ482" s="129"/>
      <c r="DA482" s="129"/>
      <c r="DB482" s="129"/>
      <c r="DC482" s="129"/>
      <c r="DD482" s="129"/>
      <c r="DE482" s="129"/>
      <c r="DF482" s="129"/>
      <c r="DG482" s="129"/>
      <c r="DH482" s="129"/>
      <c r="DI482" s="129"/>
      <c r="DJ482" s="129"/>
      <c r="DK482" s="129"/>
      <c r="DL482" s="129"/>
      <c r="DM482" s="129"/>
      <c r="DN482" s="129"/>
      <c r="DO482" s="129"/>
      <c r="DP482" s="129"/>
      <c r="DQ482" s="129"/>
      <c r="DR482" s="129"/>
      <c r="DS482" s="129"/>
      <c r="DT482" s="129"/>
      <c r="DU482" s="129"/>
      <c r="DV482" s="129"/>
      <c r="DW482" s="129"/>
      <c r="DX482" s="129"/>
      <c r="DY482" s="129"/>
      <c r="DZ482" s="129"/>
      <c r="EA482" s="129"/>
      <c r="EB482" s="129"/>
      <c r="EC482" s="129"/>
      <c r="ED482" s="129"/>
      <c r="EE482" s="129"/>
      <c r="EF482" s="129"/>
      <c r="EG482" s="129"/>
      <c r="EH482" s="129"/>
      <c r="EI482" s="129"/>
      <c r="EJ482" s="129"/>
      <c r="EK482" s="129"/>
      <c r="EL482" s="129"/>
      <c r="EM482" s="129"/>
      <c r="EN482" s="129"/>
      <c r="EO482" s="129"/>
      <c r="EP482" s="129"/>
      <c r="EQ482" s="129"/>
      <c r="ER482" s="129"/>
      <c r="ES482" s="129"/>
      <c r="ET482" s="129"/>
      <c r="EU482" s="129"/>
      <c r="EV482" s="129"/>
      <c r="EW482" s="129"/>
    </row>
    <row r="483" spans="1:153" ht="3" customHeight="1" thickBot="1">
      <c r="A483" s="113"/>
      <c r="B483" s="16"/>
      <c r="C483" s="17"/>
      <c r="D483" s="17"/>
      <c r="E483" s="17"/>
      <c r="F483" s="18"/>
      <c r="G483" s="17"/>
      <c r="H483" s="298"/>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9"/>
      <c r="AG483" s="299"/>
      <c r="AH483" s="298"/>
      <c r="AI483" s="298"/>
      <c r="AJ483" s="298"/>
      <c r="AK483" s="298"/>
      <c r="AL483" s="298"/>
      <c r="AM483" s="298"/>
      <c r="AN483" s="298"/>
      <c r="AO483" s="121"/>
      <c r="AP483" s="116"/>
      <c r="AQ483" s="299"/>
      <c r="AR483" s="298"/>
      <c r="AS483" s="298"/>
      <c r="AT483" s="298"/>
      <c r="AU483" s="298"/>
      <c r="AV483" s="298"/>
      <c r="AW483" s="298"/>
      <c r="AX483" s="298"/>
      <c r="AY483" s="121"/>
      <c r="AZ483" s="116"/>
      <c r="BA483" s="298"/>
      <c r="BB483" s="298"/>
      <c r="BC483" s="298"/>
      <c r="BD483" s="298"/>
      <c r="BE483" s="298"/>
      <c r="BF483" s="298"/>
      <c r="BG483" s="298"/>
      <c r="BH483" s="298"/>
      <c r="BI483" s="121"/>
      <c r="BJ483" s="116"/>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c r="DB483" s="129"/>
      <c r="DC483" s="129"/>
      <c r="DD483" s="129"/>
      <c r="DE483" s="129"/>
      <c r="DF483" s="129"/>
      <c r="DG483" s="129"/>
      <c r="DH483" s="129"/>
      <c r="DI483" s="129"/>
      <c r="DJ483" s="129"/>
      <c r="DK483" s="129"/>
      <c r="DL483" s="129"/>
      <c r="DM483" s="129"/>
      <c r="DN483" s="129"/>
      <c r="DO483" s="129"/>
      <c r="DP483" s="129"/>
      <c r="DQ483" s="129"/>
      <c r="DR483" s="129"/>
      <c r="DS483" s="129"/>
      <c r="DT483" s="129"/>
      <c r="DU483" s="129"/>
      <c r="DV483" s="129"/>
      <c r="DW483" s="129"/>
      <c r="DX483" s="129"/>
      <c r="DY483" s="129"/>
      <c r="DZ483" s="129"/>
      <c r="EA483" s="129"/>
      <c r="EB483" s="129"/>
      <c r="EC483" s="129"/>
      <c r="ED483" s="129"/>
      <c r="EE483" s="129"/>
      <c r="EF483" s="129"/>
      <c r="EG483" s="129"/>
      <c r="EH483" s="129"/>
      <c r="EI483" s="129"/>
      <c r="EJ483" s="129"/>
      <c r="EK483" s="129"/>
      <c r="EL483" s="129"/>
      <c r="EM483" s="129"/>
      <c r="EN483" s="129"/>
      <c r="EO483" s="129"/>
      <c r="EP483" s="129"/>
      <c r="EQ483" s="129"/>
      <c r="ER483" s="129"/>
      <c r="ES483" s="129"/>
      <c r="ET483" s="129"/>
      <c r="EU483" s="129"/>
      <c r="EV483" s="129"/>
      <c r="EW483" s="129"/>
    </row>
    <row r="484" spans="1:153" ht="9.75" customHeight="1">
      <c r="A484" s="113"/>
      <c r="B484" s="24"/>
      <c r="C484" s="14" t="s">
        <v>6435</v>
      </c>
      <c r="D484" s="25"/>
      <c r="E484" s="25"/>
      <c r="F484" s="14" t="s">
        <v>143</v>
      </c>
      <c r="G484" s="14"/>
      <c r="H484" s="14"/>
      <c r="I484" s="14" t="s">
        <v>144</v>
      </c>
      <c r="J484" s="14"/>
      <c r="K484" s="14" t="s">
        <v>145</v>
      </c>
      <c r="L484" s="14"/>
      <c r="M484" s="14" t="s">
        <v>197</v>
      </c>
      <c r="N484" s="14"/>
      <c r="O484" s="25"/>
      <c r="P484" s="14" t="s">
        <v>146</v>
      </c>
      <c r="Q484" s="14"/>
      <c r="R484" s="14"/>
      <c r="S484" s="14"/>
      <c r="T484" s="14"/>
      <c r="U484" s="14"/>
      <c r="V484" s="14"/>
      <c r="W484" s="14"/>
      <c r="X484" s="14"/>
      <c r="Y484" s="14"/>
      <c r="Z484" s="14"/>
      <c r="AA484" s="14"/>
      <c r="AB484" s="14"/>
      <c r="AC484" s="14"/>
      <c r="AD484" s="25"/>
      <c r="AE484" s="25"/>
      <c r="AF484" s="26"/>
      <c r="AG484" s="296"/>
      <c r="AH484" s="297"/>
      <c r="AI484" s="297"/>
      <c r="AJ484" s="297"/>
      <c r="AK484" s="297"/>
      <c r="AL484" s="297"/>
      <c r="AM484" s="297"/>
      <c r="AN484" s="297"/>
      <c r="AO484" s="117"/>
      <c r="AP484" s="114"/>
      <c r="AQ484" s="296"/>
      <c r="AR484" s="297"/>
      <c r="AS484" s="297"/>
      <c r="AT484" s="297"/>
      <c r="AU484" s="297"/>
      <c r="AV484" s="297"/>
      <c r="AW484" s="297"/>
      <c r="AX484" s="297"/>
      <c r="AY484" s="117"/>
      <c r="AZ484" s="114"/>
      <c r="BA484" s="297"/>
      <c r="BB484" s="297"/>
      <c r="BC484" s="297"/>
      <c r="BD484" s="297"/>
      <c r="BE484" s="297"/>
      <c r="BF484" s="297"/>
      <c r="BG484" s="297"/>
      <c r="BH484" s="297"/>
      <c r="BI484" s="117"/>
      <c r="BJ484" s="114"/>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c r="DH484" s="129"/>
      <c r="DI484" s="129"/>
      <c r="DJ484" s="129"/>
      <c r="DK484" s="129"/>
      <c r="DL484" s="129"/>
      <c r="DM484" s="129"/>
      <c r="DN484" s="129"/>
      <c r="DO484" s="129"/>
      <c r="DP484" s="129"/>
      <c r="DQ484" s="129"/>
      <c r="DR484" s="129"/>
      <c r="DS484" s="129"/>
      <c r="DT484" s="129"/>
      <c r="DU484" s="129"/>
      <c r="DV484" s="129"/>
      <c r="DW484" s="129"/>
      <c r="DX484" s="129"/>
      <c r="DY484" s="129"/>
      <c r="DZ484" s="129"/>
      <c r="EA484" s="129"/>
      <c r="EB484" s="129"/>
      <c r="EC484" s="129"/>
      <c r="ED484" s="129"/>
      <c r="EE484" s="129"/>
      <c r="EF484" s="129"/>
      <c r="EG484" s="129"/>
      <c r="EH484" s="129"/>
      <c r="EI484" s="129"/>
      <c r="EJ484" s="129"/>
      <c r="EK484" s="129"/>
      <c r="EL484" s="129"/>
      <c r="EM484" s="129"/>
      <c r="EN484" s="129"/>
      <c r="EO484" s="129"/>
      <c r="EP484" s="129"/>
      <c r="EQ484" s="129"/>
      <c r="ER484" s="129"/>
      <c r="ES484" s="129"/>
      <c r="ET484" s="129"/>
      <c r="EU484" s="129"/>
      <c r="EV484" s="129"/>
      <c r="EW484" s="129"/>
    </row>
    <row r="485" spans="1:153" ht="21.75" customHeight="1">
      <c r="A485" s="113"/>
      <c r="B485" s="294"/>
      <c r="C485" s="76"/>
      <c r="D485" s="74"/>
      <c r="E485" s="77"/>
      <c r="F485" s="78"/>
      <c r="G485" s="79"/>
      <c r="H485" s="75" t="s">
        <v>6436</v>
      </c>
      <c r="I485" s="76"/>
      <c r="J485" s="74"/>
      <c r="K485" s="241"/>
      <c r="L485" s="74"/>
      <c r="M485" s="76"/>
      <c r="N485" s="73"/>
      <c r="O485" s="504"/>
      <c r="P485" s="505"/>
      <c r="Q485" s="505"/>
      <c r="R485" s="505"/>
      <c r="S485" s="505"/>
      <c r="T485" s="505"/>
      <c r="U485" s="505"/>
      <c r="V485" s="505"/>
      <c r="W485" s="505"/>
      <c r="X485" s="505"/>
      <c r="Y485" s="505"/>
      <c r="Z485" s="505"/>
      <c r="AA485" s="505"/>
      <c r="AB485" s="505"/>
      <c r="AC485" s="505"/>
      <c r="AD485" s="505"/>
      <c r="AE485" s="506"/>
      <c r="AF485" s="15"/>
      <c r="AG485" s="118"/>
      <c r="AH485" s="312"/>
      <c r="AI485" s="313"/>
      <c r="AJ485" s="313"/>
      <c r="AK485" s="313"/>
      <c r="AL485" s="313"/>
      <c r="AM485" s="313"/>
      <c r="AN485" s="314"/>
      <c r="AO485" s="120"/>
      <c r="AP485" s="115" t="s">
        <v>0</v>
      </c>
      <c r="AQ485" s="119"/>
      <c r="AR485" s="312"/>
      <c r="AS485" s="313"/>
      <c r="AT485" s="313"/>
      <c r="AU485" s="313"/>
      <c r="AV485" s="313"/>
      <c r="AW485" s="313"/>
      <c r="AX485" s="314"/>
      <c r="AY485" s="120"/>
      <c r="AZ485" s="115" t="s">
        <v>1</v>
      </c>
      <c r="BA485" s="119"/>
      <c r="BB485" s="312"/>
      <c r="BC485" s="313"/>
      <c r="BD485" s="313"/>
      <c r="BE485" s="313"/>
      <c r="BF485" s="313"/>
      <c r="BG485" s="313"/>
      <c r="BH485" s="314"/>
      <c r="BI485" s="122"/>
      <c r="BJ485" s="115" t="s">
        <v>2</v>
      </c>
      <c r="BK485" s="129"/>
      <c r="BL485" s="130" t="str">
        <f>IF(BM485&lt;&gt;"","●","")</f>
        <v/>
      </c>
      <c r="BM485" s="132" t="str">
        <f>IF(AND(OR(C485="",E485="",F485="",G485="",O485=""),OR(AH485&gt;0,AR485&gt;0,BB485&gt;0)),"「Ｋコード・Ｊコード番号等」、「診療行為名称」に未記入の欄がありますが、「レセプト件数」、「算定日数」、「算定回数」のいずれかが1以上となっています。正しい手術名情報・レセプト件数・算定日数・算定回数をご記入ください。",IF(AND(AND(C485&lt;&gt;"",E485&lt;&gt;"",F485&lt;&gt;"",G485&lt;&gt;""),OR(AH485&gt;0,AR485&gt;0,BB485&gt;0),COUNTIF(K!$A$1:$A$2257,ASC(C485&amp;E485&amp;F485&amp;G485&amp;IF(I485*1=0,"","-"&amp;I485*1)&amp;IF(K485*1=0,"",K485*1)&amp;IF(M485="","",M485)))=0),"「Ｋコード・Ｊコード番号等」が診療報酬点数表あるいは鹿診療報酬点数表に存在しないコードとなっています。正しいＫコード・Ｊコード番号等をご記入ください。なお、加算・輸血料は報告対象外となります。",IF(OR(AND(OR(AH485=0,AH485=""),OR(AR485&gt;0,BB485&gt;0)),AND(OR(AH485&gt;0,BB485&gt;0),OR(AR485=0,AR485="")),AND(OR(AH485&gt;0,AR485&gt;0),OR(BB485=0,BB485=""))),"「レセプト件数」、「算定日数」、「算定回数」のいずれかが「0」か「空白」となっていますが、それ以外が1以上となっています。正しい手術名情報・レセプト件数・算定日数・算定回数をご記入ください。",IF(OR(AH485&gt;AR485,AH485&gt;BB485),"「算定日数」あるいは「算定回数」が「レセプト件数」よりも小さくなっています。算定レセプトにおける算定日数・算定回数をご記入ください。",IF(AR485&gt;BB485,"「算定回数」が「算定日数」よりも小さくなっています。算定日数における算定回数をご記入ください。","")))))</f>
        <v/>
      </c>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72"/>
      <c r="CW485" s="72"/>
      <c r="CX485" s="72"/>
      <c r="CY485" s="129"/>
      <c r="CZ485" s="129"/>
      <c r="DA485" s="129"/>
      <c r="DB485" s="129"/>
      <c r="DC485" s="129"/>
      <c r="DD485" s="129"/>
      <c r="DE485" s="129"/>
      <c r="DF485" s="129"/>
      <c r="DG485" s="129"/>
      <c r="DH485" s="129"/>
      <c r="DI485" s="129"/>
      <c r="DJ485" s="129"/>
      <c r="DK485" s="129"/>
      <c r="DL485" s="129"/>
      <c r="DM485" s="129"/>
      <c r="DN485" s="129"/>
      <c r="DO485" s="129"/>
      <c r="DP485" s="129"/>
      <c r="DQ485" s="129"/>
      <c r="DR485" s="129"/>
      <c r="DS485" s="129"/>
      <c r="DT485" s="129"/>
      <c r="DU485" s="129"/>
      <c r="DV485" s="129"/>
      <c r="DW485" s="129"/>
      <c r="DX485" s="129"/>
      <c r="DY485" s="129"/>
      <c r="DZ485" s="129"/>
      <c r="EA485" s="129"/>
      <c r="EB485" s="129"/>
      <c r="EC485" s="129"/>
      <c r="ED485" s="129"/>
      <c r="EE485" s="129"/>
      <c r="EF485" s="129"/>
      <c r="EG485" s="129"/>
      <c r="EH485" s="129"/>
      <c r="EI485" s="129"/>
      <c r="EJ485" s="129"/>
      <c r="EK485" s="129"/>
      <c r="EL485" s="129"/>
      <c r="EM485" s="129"/>
      <c r="EN485" s="129"/>
      <c r="EO485" s="129"/>
      <c r="EP485" s="129"/>
      <c r="EQ485" s="129"/>
      <c r="ER485" s="129"/>
      <c r="ES485" s="129"/>
      <c r="ET485" s="129"/>
      <c r="EU485" s="129"/>
      <c r="EV485" s="129"/>
      <c r="EW485" s="129"/>
    </row>
    <row r="486" spans="1:153" ht="3" customHeight="1" thickBot="1">
      <c r="A486" s="113"/>
      <c r="B486" s="16"/>
      <c r="C486" s="17"/>
      <c r="D486" s="17"/>
      <c r="E486" s="17"/>
      <c r="F486" s="18"/>
      <c r="G486" s="17"/>
      <c r="H486" s="298"/>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9"/>
      <c r="AG486" s="299"/>
      <c r="AH486" s="298"/>
      <c r="AI486" s="298"/>
      <c r="AJ486" s="298"/>
      <c r="AK486" s="298"/>
      <c r="AL486" s="298"/>
      <c r="AM486" s="298"/>
      <c r="AN486" s="298"/>
      <c r="AO486" s="121"/>
      <c r="AP486" s="116"/>
      <c r="AQ486" s="299"/>
      <c r="AR486" s="298"/>
      <c r="AS486" s="298"/>
      <c r="AT486" s="298"/>
      <c r="AU486" s="298"/>
      <c r="AV486" s="298"/>
      <c r="AW486" s="298"/>
      <c r="AX486" s="298"/>
      <c r="AY486" s="121"/>
      <c r="AZ486" s="116"/>
      <c r="BA486" s="298"/>
      <c r="BB486" s="298"/>
      <c r="BC486" s="298"/>
      <c r="BD486" s="298"/>
      <c r="BE486" s="298"/>
      <c r="BF486" s="298"/>
      <c r="BG486" s="298"/>
      <c r="BH486" s="298"/>
      <c r="BI486" s="121"/>
      <c r="BJ486" s="116"/>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29"/>
      <c r="CW486" s="129"/>
      <c r="CX486" s="129"/>
      <c r="CY486" s="129"/>
      <c r="CZ486" s="129"/>
      <c r="DA486" s="129"/>
      <c r="DB486" s="129"/>
      <c r="DC486" s="129"/>
      <c r="DD486" s="129"/>
      <c r="DE486" s="129"/>
      <c r="DF486" s="129"/>
      <c r="DG486" s="129"/>
      <c r="DH486" s="129"/>
      <c r="DI486" s="129"/>
      <c r="DJ486" s="129"/>
      <c r="DK486" s="129"/>
      <c r="DL486" s="129"/>
      <c r="DM486" s="129"/>
      <c r="DN486" s="129"/>
      <c r="DO486" s="129"/>
      <c r="DP486" s="129"/>
      <c r="DQ486" s="129"/>
      <c r="DR486" s="129"/>
      <c r="DS486" s="129"/>
      <c r="DT486" s="129"/>
      <c r="DU486" s="129"/>
      <c r="DV486" s="129"/>
      <c r="DW486" s="129"/>
      <c r="DX486" s="129"/>
      <c r="DY486" s="129"/>
      <c r="DZ486" s="129"/>
      <c r="EA486" s="129"/>
      <c r="EB486" s="129"/>
      <c r="EC486" s="129"/>
      <c r="ED486" s="129"/>
      <c r="EE486" s="129"/>
      <c r="EF486" s="129"/>
      <c r="EG486" s="129"/>
      <c r="EH486" s="129"/>
      <c r="EI486" s="129"/>
      <c r="EJ486" s="129"/>
      <c r="EK486" s="129"/>
      <c r="EL486" s="129"/>
      <c r="EM486" s="129"/>
      <c r="EN486" s="129"/>
      <c r="EO486" s="129"/>
      <c r="EP486" s="129"/>
      <c r="EQ486" s="129"/>
      <c r="ER486" s="129"/>
      <c r="ES486" s="129"/>
      <c r="ET486" s="129"/>
      <c r="EU486" s="129"/>
      <c r="EV486" s="129"/>
      <c r="EW486" s="129"/>
    </row>
    <row r="487" spans="1:153" ht="9.75" customHeight="1">
      <c r="A487" s="113"/>
      <c r="B487" s="24"/>
      <c r="C487" s="14" t="s">
        <v>6435</v>
      </c>
      <c r="D487" s="25"/>
      <c r="E487" s="25"/>
      <c r="F487" s="14" t="s">
        <v>143</v>
      </c>
      <c r="G487" s="14"/>
      <c r="H487" s="14"/>
      <c r="I487" s="14" t="s">
        <v>144</v>
      </c>
      <c r="J487" s="14"/>
      <c r="K487" s="14" t="s">
        <v>145</v>
      </c>
      <c r="L487" s="14"/>
      <c r="M487" s="14" t="s">
        <v>197</v>
      </c>
      <c r="N487" s="14"/>
      <c r="O487" s="25"/>
      <c r="P487" s="14" t="s">
        <v>146</v>
      </c>
      <c r="Q487" s="14"/>
      <c r="R487" s="14"/>
      <c r="S487" s="14"/>
      <c r="T487" s="14"/>
      <c r="U487" s="14"/>
      <c r="V487" s="14"/>
      <c r="W487" s="14"/>
      <c r="X487" s="14"/>
      <c r="Y487" s="14"/>
      <c r="Z487" s="14"/>
      <c r="AA487" s="14"/>
      <c r="AB487" s="14"/>
      <c r="AC487" s="14"/>
      <c r="AD487" s="25"/>
      <c r="AE487" s="25"/>
      <c r="AF487" s="26"/>
      <c r="AG487" s="296"/>
      <c r="AH487" s="297"/>
      <c r="AI487" s="297"/>
      <c r="AJ487" s="297"/>
      <c r="AK487" s="297"/>
      <c r="AL487" s="297"/>
      <c r="AM487" s="297"/>
      <c r="AN487" s="297"/>
      <c r="AO487" s="117"/>
      <c r="AP487" s="114"/>
      <c r="AQ487" s="296"/>
      <c r="AR487" s="297"/>
      <c r="AS487" s="297"/>
      <c r="AT487" s="297"/>
      <c r="AU487" s="297"/>
      <c r="AV487" s="297"/>
      <c r="AW487" s="297"/>
      <c r="AX487" s="297"/>
      <c r="AY487" s="117"/>
      <c r="AZ487" s="114"/>
      <c r="BA487" s="297"/>
      <c r="BB487" s="297"/>
      <c r="BC487" s="297"/>
      <c r="BD487" s="297"/>
      <c r="BE487" s="297"/>
      <c r="BF487" s="297"/>
      <c r="BG487" s="297"/>
      <c r="BH487" s="297"/>
      <c r="BI487" s="117"/>
      <c r="BJ487" s="114"/>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c r="DH487" s="129"/>
      <c r="DI487" s="129"/>
      <c r="DJ487" s="129"/>
      <c r="DK487" s="129"/>
      <c r="DL487" s="129"/>
      <c r="DM487" s="129"/>
      <c r="DN487" s="129"/>
      <c r="DO487" s="129"/>
      <c r="DP487" s="129"/>
      <c r="DQ487" s="129"/>
      <c r="DR487" s="129"/>
      <c r="DS487" s="129"/>
      <c r="DT487" s="129"/>
      <c r="DU487" s="129"/>
      <c r="DV487" s="129"/>
      <c r="DW487" s="129"/>
      <c r="DX487" s="129"/>
      <c r="DY487" s="129"/>
      <c r="DZ487" s="129"/>
      <c r="EA487" s="129"/>
      <c r="EB487" s="129"/>
      <c r="EC487" s="129"/>
      <c r="ED487" s="129"/>
      <c r="EE487" s="129"/>
      <c r="EF487" s="129"/>
      <c r="EG487" s="129"/>
      <c r="EH487" s="129"/>
      <c r="EI487" s="129"/>
      <c r="EJ487" s="129"/>
      <c r="EK487" s="129"/>
      <c r="EL487" s="129"/>
      <c r="EM487" s="129"/>
      <c r="EN487" s="129"/>
      <c r="EO487" s="129"/>
      <c r="EP487" s="129"/>
      <c r="EQ487" s="129"/>
      <c r="ER487" s="129"/>
      <c r="ES487" s="129"/>
      <c r="ET487" s="129"/>
      <c r="EU487" s="129"/>
      <c r="EV487" s="129"/>
      <c r="EW487" s="129"/>
    </row>
    <row r="488" spans="1:153" ht="21.75" customHeight="1">
      <c r="A488" s="113"/>
      <c r="B488" s="294"/>
      <c r="C488" s="76"/>
      <c r="D488" s="74"/>
      <c r="E488" s="77"/>
      <c r="F488" s="78"/>
      <c r="G488" s="79"/>
      <c r="H488" s="75" t="s">
        <v>6436</v>
      </c>
      <c r="I488" s="76"/>
      <c r="J488" s="74"/>
      <c r="K488" s="241"/>
      <c r="L488" s="74"/>
      <c r="M488" s="76"/>
      <c r="N488" s="73"/>
      <c r="O488" s="504"/>
      <c r="P488" s="505"/>
      <c r="Q488" s="505"/>
      <c r="R488" s="505"/>
      <c r="S488" s="505"/>
      <c r="T488" s="505"/>
      <c r="U488" s="505"/>
      <c r="V488" s="505"/>
      <c r="W488" s="505"/>
      <c r="X488" s="505"/>
      <c r="Y488" s="505"/>
      <c r="Z488" s="505"/>
      <c r="AA488" s="505"/>
      <c r="AB488" s="505"/>
      <c r="AC488" s="505"/>
      <c r="AD488" s="505"/>
      <c r="AE488" s="506"/>
      <c r="AF488" s="15"/>
      <c r="AG488" s="118"/>
      <c r="AH488" s="312"/>
      <c r="AI488" s="313"/>
      <c r="AJ488" s="313"/>
      <c r="AK488" s="313"/>
      <c r="AL488" s="313"/>
      <c r="AM488" s="313"/>
      <c r="AN488" s="314"/>
      <c r="AO488" s="120"/>
      <c r="AP488" s="115" t="s">
        <v>0</v>
      </c>
      <c r="AQ488" s="119"/>
      <c r="AR488" s="312"/>
      <c r="AS488" s="313"/>
      <c r="AT488" s="313"/>
      <c r="AU488" s="313"/>
      <c r="AV488" s="313"/>
      <c r="AW488" s="313"/>
      <c r="AX488" s="314"/>
      <c r="AY488" s="120"/>
      <c r="AZ488" s="115" t="s">
        <v>1</v>
      </c>
      <c r="BA488" s="119"/>
      <c r="BB488" s="312"/>
      <c r="BC488" s="313"/>
      <c r="BD488" s="313"/>
      <c r="BE488" s="313"/>
      <c r="BF488" s="313"/>
      <c r="BG488" s="313"/>
      <c r="BH488" s="314"/>
      <c r="BI488" s="122"/>
      <c r="BJ488" s="115" t="s">
        <v>2</v>
      </c>
      <c r="BK488" s="129"/>
      <c r="BL488" s="130" t="str">
        <f>IF(BM488&lt;&gt;"","●","")</f>
        <v/>
      </c>
      <c r="BM488" s="132" t="str">
        <f>IF(AND(OR(C488="",E488="",F488="",G488="",O488=""),OR(AH488&gt;0,AR488&gt;0,BB488&gt;0)),"「Ｋコード・Ｊコード番号等」、「診療行為名称」に未記入の欄がありますが、「レセプト件数」、「算定日数」、「算定回数」のいずれかが1以上となっています。正しい手術名情報・レセプト件数・算定日数・算定回数をご記入ください。",IF(AND(AND(C488&lt;&gt;"",E488&lt;&gt;"",F488&lt;&gt;"",G488&lt;&gt;""),OR(AH488&gt;0,AR488&gt;0,BB488&gt;0),COUNTIF(K!$A$1:$A$2257,ASC(C488&amp;E488&amp;F488&amp;G488&amp;IF(I488*1=0,"","-"&amp;I488*1)&amp;IF(K488*1=0,"",K488*1)&amp;IF(M488="","",M488)))=0),"「Ｋコード・Ｊコード番号等」が診療報酬点数表あるいは鹿診療報酬点数表に存在しないコードとなっています。正しいＫコード・Ｊコード番号等をご記入ください。なお、加算・輸血料は報告対象外となります。",IF(OR(AND(OR(AH488=0,AH488=""),OR(AR488&gt;0,BB488&gt;0)),AND(OR(AH488&gt;0,BB488&gt;0),OR(AR488=0,AR488="")),AND(OR(AH488&gt;0,AR488&gt;0),OR(BB488=0,BB488=""))),"「レセプト件数」、「算定日数」、「算定回数」のいずれかが「0」か「空白」となっていますが、それ以外が1以上となっています。正しい手術名情報・レセプト件数・算定日数・算定回数をご記入ください。",IF(OR(AH488&gt;AR488,AH488&gt;BB488),"「算定日数」あるいは「算定回数」が「レセプト件数」よりも小さくなっています。算定レセプトにおける算定日数・算定回数をご記入ください。",IF(AR488&gt;BB488,"「算定回数」が「算定日数」よりも小さくなっています。算定日数における算定回数をご記入ください。","")))))</f>
        <v/>
      </c>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72"/>
      <c r="CW488" s="72"/>
      <c r="CX488" s="72"/>
      <c r="CY488" s="129"/>
      <c r="CZ488" s="129"/>
      <c r="DA488" s="129"/>
      <c r="DB488" s="129"/>
      <c r="DC488" s="129"/>
      <c r="DD488" s="129"/>
      <c r="DE488" s="129"/>
      <c r="DF488" s="129"/>
      <c r="DG488" s="129"/>
      <c r="DH488" s="129"/>
      <c r="DI488" s="129"/>
      <c r="DJ488" s="129"/>
      <c r="DK488" s="129"/>
      <c r="DL488" s="129"/>
      <c r="DM488" s="129"/>
      <c r="DN488" s="129"/>
      <c r="DO488" s="129"/>
      <c r="DP488" s="129"/>
      <c r="DQ488" s="129"/>
      <c r="DR488" s="129"/>
      <c r="DS488" s="129"/>
      <c r="DT488" s="129"/>
      <c r="DU488" s="129"/>
      <c r="DV488" s="129"/>
      <c r="DW488" s="129"/>
      <c r="DX488" s="129"/>
      <c r="DY488" s="129"/>
      <c r="DZ488" s="129"/>
      <c r="EA488" s="129"/>
      <c r="EB488" s="129"/>
      <c r="EC488" s="129"/>
      <c r="ED488" s="129"/>
      <c r="EE488" s="129"/>
      <c r="EF488" s="129"/>
      <c r="EG488" s="129"/>
      <c r="EH488" s="129"/>
      <c r="EI488" s="129"/>
      <c r="EJ488" s="129"/>
      <c r="EK488" s="129"/>
      <c r="EL488" s="129"/>
      <c r="EM488" s="129"/>
      <c r="EN488" s="129"/>
      <c r="EO488" s="129"/>
      <c r="EP488" s="129"/>
      <c r="EQ488" s="129"/>
      <c r="ER488" s="129"/>
      <c r="ES488" s="129"/>
      <c r="ET488" s="129"/>
      <c r="EU488" s="129"/>
      <c r="EV488" s="129"/>
      <c r="EW488" s="129"/>
    </row>
    <row r="489" spans="1:153" ht="3" customHeight="1" thickBot="1">
      <c r="A489" s="113"/>
      <c r="B489" s="16"/>
      <c r="C489" s="17"/>
      <c r="D489" s="17"/>
      <c r="E489" s="17"/>
      <c r="F489" s="18"/>
      <c r="G489" s="17"/>
      <c r="H489" s="298"/>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9"/>
      <c r="AG489" s="299"/>
      <c r="AH489" s="298"/>
      <c r="AI489" s="298"/>
      <c r="AJ489" s="298"/>
      <c r="AK489" s="298"/>
      <c r="AL489" s="298"/>
      <c r="AM489" s="298"/>
      <c r="AN489" s="298"/>
      <c r="AO489" s="121"/>
      <c r="AP489" s="116"/>
      <c r="AQ489" s="299"/>
      <c r="AR489" s="298"/>
      <c r="AS489" s="298"/>
      <c r="AT489" s="298"/>
      <c r="AU489" s="298"/>
      <c r="AV489" s="298"/>
      <c r="AW489" s="298"/>
      <c r="AX489" s="298"/>
      <c r="AY489" s="121"/>
      <c r="AZ489" s="116"/>
      <c r="BA489" s="298"/>
      <c r="BB489" s="298"/>
      <c r="BC489" s="298"/>
      <c r="BD489" s="298"/>
      <c r="BE489" s="298"/>
      <c r="BF489" s="298"/>
      <c r="BG489" s="298"/>
      <c r="BH489" s="298"/>
      <c r="BI489" s="121"/>
      <c r="BJ489" s="116"/>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c r="DH489" s="129"/>
      <c r="DI489" s="129"/>
      <c r="DJ489" s="129"/>
      <c r="DK489" s="129"/>
      <c r="DL489" s="129"/>
      <c r="DM489" s="129"/>
      <c r="DN489" s="129"/>
      <c r="DO489" s="129"/>
      <c r="DP489" s="129"/>
      <c r="DQ489" s="129"/>
      <c r="DR489" s="129"/>
      <c r="DS489" s="129"/>
      <c r="DT489" s="129"/>
      <c r="DU489" s="129"/>
      <c r="DV489" s="129"/>
      <c r="DW489" s="129"/>
      <c r="DX489" s="129"/>
      <c r="DY489" s="129"/>
      <c r="DZ489" s="129"/>
      <c r="EA489" s="129"/>
      <c r="EB489" s="129"/>
      <c r="EC489" s="129"/>
      <c r="ED489" s="129"/>
      <c r="EE489" s="129"/>
      <c r="EF489" s="129"/>
      <c r="EG489" s="129"/>
      <c r="EH489" s="129"/>
      <c r="EI489" s="129"/>
      <c r="EJ489" s="129"/>
      <c r="EK489" s="129"/>
      <c r="EL489" s="129"/>
      <c r="EM489" s="129"/>
      <c r="EN489" s="129"/>
      <c r="EO489" s="129"/>
      <c r="EP489" s="129"/>
      <c r="EQ489" s="129"/>
      <c r="ER489" s="129"/>
      <c r="ES489" s="129"/>
      <c r="ET489" s="129"/>
      <c r="EU489" s="129"/>
      <c r="EV489" s="129"/>
      <c r="EW489" s="129"/>
    </row>
    <row r="490" spans="1:153" ht="9.75" customHeight="1">
      <c r="A490" s="113"/>
      <c r="B490" s="24"/>
      <c r="C490" s="14" t="s">
        <v>6435</v>
      </c>
      <c r="D490" s="25"/>
      <c r="E490" s="25"/>
      <c r="F490" s="14" t="s">
        <v>143</v>
      </c>
      <c r="G490" s="14"/>
      <c r="H490" s="14"/>
      <c r="I490" s="14" t="s">
        <v>144</v>
      </c>
      <c r="J490" s="14"/>
      <c r="K490" s="14" t="s">
        <v>145</v>
      </c>
      <c r="L490" s="14"/>
      <c r="M490" s="14" t="s">
        <v>197</v>
      </c>
      <c r="N490" s="14"/>
      <c r="O490" s="25"/>
      <c r="P490" s="14" t="s">
        <v>146</v>
      </c>
      <c r="Q490" s="14"/>
      <c r="R490" s="14"/>
      <c r="S490" s="14"/>
      <c r="T490" s="14"/>
      <c r="U490" s="14"/>
      <c r="V490" s="14"/>
      <c r="W490" s="14"/>
      <c r="X490" s="14"/>
      <c r="Y490" s="14"/>
      <c r="Z490" s="14"/>
      <c r="AA490" s="14"/>
      <c r="AB490" s="14"/>
      <c r="AC490" s="14"/>
      <c r="AD490" s="25"/>
      <c r="AE490" s="25"/>
      <c r="AF490" s="26"/>
      <c r="AG490" s="296"/>
      <c r="AH490" s="297"/>
      <c r="AI490" s="297"/>
      <c r="AJ490" s="297"/>
      <c r="AK490" s="297"/>
      <c r="AL490" s="297"/>
      <c r="AM490" s="297"/>
      <c r="AN490" s="297"/>
      <c r="AO490" s="117"/>
      <c r="AP490" s="114"/>
      <c r="AQ490" s="296"/>
      <c r="AR490" s="297"/>
      <c r="AS490" s="297"/>
      <c r="AT490" s="297"/>
      <c r="AU490" s="297"/>
      <c r="AV490" s="297"/>
      <c r="AW490" s="297"/>
      <c r="AX490" s="297"/>
      <c r="AY490" s="117"/>
      <c r="AZ490" s="114"/>
      <c r="BA490" s="297"/>
      <c r="BB490" s="297"/>
      <c r="BC490" s="297"/>
      <c r="BD490" s="297"/>
      <c r="BE490" s="297"/>
      <c r="BF490" s="297"/>
      <c r="BG490" s="297"/>
      <c r="BH490" s="297"/>
      <c r="BI490" s="117"/>
      <c r="BJ490" s="114"/>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c r="DH490" s="129"/>
      <c r="DI490" s="129"/>
      <c r="DJ490" s="129"/>
      <c r="DK490" s="129"/>
      <c r="DL490" s="129"/>
      <c r="DM490" s="129"/>
      <c r="DN490" s="129"/>
      <c r="DO490" s="129"/>
      <c r="DP490" s="129"/>
      <c r="DQ490" s="129"/>
      <c r="DR490" s="129"/>
      <c r="DS490" s="129"/>
      <c r="DT490" s="129"/>
      <c r="DU490" s="129"/>
      <c r="DV490" s="129"/>
      <c r="DW490" s="129"/>
      <c r="DX490" s="129"/>
      <c r="DY490" s="129"/>
      <c r="DZ490" s="129"/>
      <c r="EA490" s="129"/>
      <c r="EB490" s="129"/>
      <c r="EC490" s="129"/>
      <c r="ED490" s="129"/>
      <c r="EE490" s="129"/>
      <c r="EF490" s="129"/>
      <c r="EG490" s="129"/>
      <c r="EH490" s="129"/>
      <c r="EI490" s="129"/>
      <c r="EJ490" s="129"/>
      <c r="EK490" s="129"/>
      <c r="EL490" s="129"/>
      <c r="EM490" s="129"/>
      <c r="EN490" s="129"/>
      <c r="EO490" s="129"/>
      <c r="EP490" s="129"/>
      <c r="EQ490" s="129"/>
      <c r="ER490" s="129"/>
      <c r="ES490" s="129"/>
      <c r="ET490" s="129"/>
      <c r="EU490" s="129"/>
      <c r="EV490" s="129"/>
      <c r="EW490" s="129"/>
    </row>
    <row r="491" spans="1:153" ht="21.75" customHeight="1">
      <c r="A491" s="113"/>
      <c r="B491" s="294"/>
      <c r="C491" s="76"/>
      <c r="D491" s="74"/>
      <c r="E491" s="77"/>
      <c r="F491" s="78"/>
      <c r="G491" s="79"/>
      <c r="H491" s="75" t="s">
        <v>6436</v>
      </c>
      <c r="I491" s="76"/>
      <c r="J491" s="74"/>
      <c r="K491" s="241"/>
      <c r="L491" s="74"/>
      <c r="M491" s="76"/>
      <c r="N491" s="73"/>
      <c r="O491" s="504"/>
      <c r="P491" s="505"/>
      <c r="Q491" s="505"/>
      <c r="R491" s="505"/>
      <c r="S491" s="505"/>
      <c r="T491" s="505"/>
      <c r="U491" s="505"/>
      <c r="V491" s="505"/>
      <c r="W491" s="505"/>
      <c r="X491" s="505"/>
      <c r="Y491" s="505"/>
      <c r="Z491" s="505"/>
      <c r="AA491" s="505"/>
      <c r="AB491" s="505"/>
      <c r="AC491" s="505"/>
      <c r="AD491" s="505"/>
      <c r="AE491" s="506"/>
      <c r="AF491" s="15"/>
      <c r="AG491" s="118"/>
      <c r="AH491" s="312"/>
      <c r="AI491" s="313"/>
      <c r="AJ491" s="313"/>
      <c r="AK491" s="313"/>
      <c r="AL491" s="313"/>
      <c r="AM491" s="313"/>
      <c r="AN491" s="314"/>
      <c r="AO491" s="120"/>
      <c r="AP491" s="115" t="s">
        <v>0</v>
      </c>
      <c r="AQ491" s="119"/>
      <c r="AR491" s="312"/>
      <c r="AS491" s="313"/>
      <c r="AT491" s="313"/>
      <c r="AU491" s="313"/>
      <c r="AV491" s="313"/>
      <c r="AW491" s="313"/>
      <c r="AX491" s="314"/>
      <c r="AY491" s="120"/>
      <c r="AZ491" s="115" t="s">
        <v>1</v>
      </c>
      <c r="BA491" s="119"/>
      <c r="BB491" s="312"/>
      <c r="BC491" s="313"/>
      <c r="BD491" s="313"/>
      <c r="BE491" s="313"/>
      <c r="BF491" s="313"/>
      <c r="BG491" s="313"/>
      <c r="BH491" s="314"/>
      <c r="BI491" s="122"/>
      <c r="BJ491" s="115" t="s">
        <v>2</v>
      </c>
      <c r="BK491" s="129"/>
      <c r="BL491" s="130" t="str">
        <f>IF(BM491&lt;&gt;"","●","")</f>
        <v/>
      </c>
      <c r="BM491" s="132" t="str">
        <f>IF(AND(OR(C491="",E491="",F491="",G491="",O491=""),OR(AH491&gt;0,AR491&gt;0,BB491&gt;0)),"「Ｋコード・Ｊコード番号等」、「診療行為名称」に未記入の欄がありますが、「レセプト件数」、「算定日数」、「算定回数」のいずれかが1以上となっています。正しい手術名情報・レセプト件数・算定日数・算定回数をご記入ください。",IF(AND(AND(C491&lt;&gt;"",E491&lt;&gt;"",F491&lt;&gt;"",G491&lt;&gt;""),OR(AH491&gt;0,AR491&gt;0,BB491&gt;0),COUNTIF(K!$A$1:$A$2257,ASC(C491&amp;E491&amp;F491&amp;G491&amp;IF(I491*1=0,"","-"&amp;I491*1)&amp;IF(K491*1=0,"",K491*1)&amp;IF(M491="","",M491)))=0),"「Ｋコード・Ｊコード番号等」が診療報酬点数表あるいは鹿診療報酬点数表に存在しないコードとなっています。正しいＫコード・Ｊコード番号等をご記入ください。なお、加算・輸血料は報告対象外となります。",IF(OR(AND(OR(AH491=0,AH491=""),OR(AR491&gt;0,BB491&gt;0)),AND(OR(AH491&gt;0,BB491&gt;0),OR(AR491=0,AR491="")),AND(OR(AH491&gt;0,AR491&gt;0),OR(BB491=0,BB491=""))),"「レセプト件数」、「算定日数」、「算定回数」のいずれかが「0」か「空白」となっていますが、それ以外が1以上となっています。正しい手術名情報・レセプト件数・算定日数・算定回数をご記入ください。",IF(OR(AH491&gt;AR491,AH491&gt;BB491),"「算定日数」あるいは「算定回数」が「レセプト件数」よりも小さくなっています。算定レセプトにおける算定日数・算定回数をご記入ください。",IF(AR491&gt;BB491,"「算定回数」が「算定日数」よりも小さくなっています。算定日数における算定回数をご記入ください。","")))))</f>
        <v/>
      </c>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72"/>
      <c r="CW491" s="72"/>
      <c r="CX491" s="72"/>
      <c r="CY491" s="129"/>
      <c r="CZ491" s="129"/>
      <c r="DA491" s="129"/>
      <c r="DB491" s="129"/>
      <c r="DC491" s="129"/>
      <c r="DD491" s="129"/>
      <c r="DE491" s="129"/>
      <c r="DF491" s="129"/>
      <c r="DG491" s="129"/>
      <c r="DH491" s="129"/>
      <c r="DI491" s="129"/>
      <c r="DJ491" s="129"/>
      <c r="DK491" s="129"/>
      <c r="DL491" s="129"/>
      <c r="DM491" s="129"/>
      <c r="DN491" s="129"/>
      <c r="DO491" s="129"/>
      <c r="DP491" s="129"/>
      <c r="DQ491" s="129"/>
      <c r="DR491" s="129"/>
      <c r="DS491" s="129"/>
      <c r="DT491" s="129"/>
      <c r="DU491" s="129"/>
      <c r="DV491" s="129"/>
      <c r="DW491" s="129"/>
      <c r="DX491" s="129"/>
      <c r="DY491" s="129"/>
      <c r="DZ491" s="129"/>
      <c r="EA491" s="129"/>
      <c r="EB491" s="129"/>
      <c r="EC491" s="129"/>
      <c r="ED491" s="129"/>
      <c r="EE491" s="129"/>
      <c r="EF491" s="129"/>
      <c r="EG491" s="129"/>
      <c r="EH491" s="129"/>
      <c r="EI491" s="129"/>
      <c r="EJ491" s="129"/>
      <c r="EK491" s="129"/>
      <c r="EL491" s="129"/>
      <c r="EM491" s="129"/>
      <c r="EN491" s="129"/>
      <c r="EO491" s="129"/>
      <c r="EP491" s="129"/>
      <c r="EQ491" s="129"/>
      <c r="ER491" s="129"/>
      <c r="ES491" s="129"/>
      <c r="ET491" s="129"/>
      <c r="EU491" s="129"/>
      <c r="EV491" s="129"/>
      <c r="EW491" s="129"/>
    </row>
    <row r="492" spans="1:153" ht="3" customHeight="1" thickBot="1">
      <c r="A492" s="113"/>
      <c r="B492" s="16"/>
      <c r="C492" s="17"/>
      <c r="D492" s="17"/>
      <c r="E492" s="17"/>
      <c r="F492" s="18"/>
      <c r="G492" s="17"/>
      <c r="H492" s="298"/>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9"/>
      <c r="AG492" s="299"/>
      <c r="AH492" s="298"/>
      <c r="AI492" s="298"/>
      <c r="AJ492" s="298"/>
      <c r="AK492" s="298"/>
      <c r="AL492" s="298"/>
      <c r="AM492" s="298"/>
      <c r="AN492" s="298"/>
      <c r="AO492" s="121"/>
      <c r="AP492" s="116"/>
      <c r="AQ492" s="299"/>
      <c r="AR492" s="298"/>
      <c r="AS492" s="298"/>
      <c r="AT492" s="298"/>
      <c r="AU492" s="298"/>
      <c r="AV492" s="298"/>
      <c r="AW492" s="298"/>
      <c r="AX492" s="298"/>
      <c r="AY492" s="121"/>
      <c r="AZ492" s="116"/>
      <c r="BA492" s="298"/>
      <c r="BB492" s="298"/>
      <c r="BC492" s="298"/>
      <c r="BD492" s="298"/>
      <c r="BE492" s="298"/>
      <c r="BF492" s="298"/>
      <c r="BG492" s="298"/>
      <c r="BH492" s="298"/>
      <c r="BI492" s="121"/>
      <c r="BJ492" s="116"/>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29"/>
      <c r="CW492" s="129"/>
      <c r="CX492" s="129"/>
      <c r="CY492" s="129"/>
      <c r="CZ492" s="129"/>
      <c r="DA492" s="129"/>
      <c r="DB492" s="129"/>
      <c r="DC492" s="129"/>
      <c r="DD492" s="129"/>
      <c r="DE492" s="129"/>
      <c r="DF492" s="129"/>
      <c r="DG492" s="129"/>
      <c r="DH492" s="129"/>
      <c r="DI492" s="129"/>
      <c r="DJ492" s="129"/>
      <c r="DK492" s="129"/>
      <c r="DL492" s="129"/>
      <c r="DM492" s="129"/>
      <c r="DN492" s="129"/>
      <c r="DO492" s="129"/>
      <c r="DP492" s="129"/>
      <c r="DQ492" s="129"/>
      <c r="DR492" s="129"/>
      <c r="DS492" s="129"/>
      <c r="DT492" s="129"/>
      <c r="DU492" s="129"/>
      <c r="DV492" s="129"/>
      <c r="DW492" s="129"/>
      <c r="DX492" s="129"/>
      <c r="DY492" s="129"/>
      <c r="DZ492" s="129"/>
      <c r="EA492" s="129"/>
      <c r="EB492" s="129"/>
      <c r="EC492" s="129"/>
      <c r="ED492" s="129"/>
      <c r="EE492" s="129"/>
      <c r="EF492" s="129"/>
      <c r="EG492" s="129"/>
      <c r="EH492" s="129"/>
      <c r="EI492" s="129"/>
      <c r="EJ492" s="129"/>
      <c r="EK492" s="129"/>
      <c r="EL492" s="129"/>
      <c r="EM492" s="129"/>
      <c r="EN492" s="129"/>
      <c r="EO492" s="129"/>
      <c r="EP492" s="129"/>
      <c r="EQ492" s="129"/>
      <c r="ER492" s="129"/>
      <c r="ES492" s="129"/>
      <c r="ET492" s="129"/>
      <c r="EU492" s="129"/>
      <c r="EV492" s="129"/>
      <c r="EW492" s="129"/>
    </row>
    <row r="493" spans="1:153" ht="9.75" customHeight="1">
      <c r="A493" s="113"/>
      <c r="B493" s="24"/>
      <c r="C493" s="14" t="s">
        <v>6435</v>
      </c>
      <c r="D493" s="25"/>
      <c r="E493" s="25"/>
      <c r="F493" s="14" t="s">
        <v>143</v>
      </c>
      <c r="G493" s="14"/>
      <c r="H493" s="14"/>
      <c r="I493" s="14" t="s">
        <v>144</v>
      </c>
      <c r="J493" s="14"/>
      <c r="K493" s="14" t="s">
        <v>145</v>
      </c>
      <c r="L493" s="14"/>
      <c r="M493" s="14" t="s">
        <v>197</v>
      </c>
      <c r="N493" s="14"/>
      <c r="O493" s="25"/>
      <c r="P493" s="14" t="s">
        <v>146</v>
      </c>
      <c r="Q493" s="14"/>
      <c r="R493" s="14"/>
      <c r="S493" s="14"/>
      <c r="T493" s="14"/>
      <c r="U493" s="14"/>
      <c r="V493" s="14"/>
      <c r="W493" s="14"/>
      <c r="X493" s="14"/>
      <c r="Y493" s="14"/>
      <c r="Z493" s="14"/>
      <c r="AA493" s="14"/>
      <c r="AB493" s="14"/>
      <c r="AC493" s="14"/>
      <c r="AD493" s="25"/>
      <c r="AE493" s="25"/>
      <c r="AF493" s="26"/>
      <c r="AG493" s="296"/>
      <c r="AH493" s="297"/>
      <c r="AI493" s="297"/>
      <c r="AJ493" s="297"/>
      <c r="AK493" s="297"/>
      <c r="AL493" s="297"/>
      <c r="AM493" s="297"/>
      <c r="AN493" s="297"/>
      <c r="AO493" s="117"/>
      <c r="AP493" s="114"/>
      <c r="AQ493" s="296"/>
      <c r="AR493" s="297"/>
      <c r="AS493" s="297"/>
      <c r="AT493" s="297"/>
      <c r="AU493" s="297"/>
      <c r="AV493" s="297"/>
      <c r="AW493" s="297"/>
      <c r="AX493" s="297"/>
      <c r="AY493" s="117"/>
      <c r="AZ493" s="114"/>
      <c r="BA493" s="297"/>
      <c r="BB493" s="297"/>
      <c r="BC493" s="297"/>
      <c r="BD493" s="297"/>
      <c r="BE493" s="297"/>
      <c r="BF493" s="297"/>
      <c r="BG493" s="297"/>
      <c r="BH493" s="297"/>
      <c r="BI493" s="117"/>
      <c r="BJ493" s="114"/>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c r="DH493" s="129"/>
      <c r="DI493" s="129"/>
      <c r="DJ493" s="129"/>
      <c r="DK493" s="129"/>
      <c r="DL493" s="129"/>
      <c r="DM493" s="129"/>
      <c r="DN493" s="129"/>
      <c r="DO493" s="129"/>
      <c r="DP493" s="129"/>
      <c r="DQ493" s="129"/>
      <c r="DR493" s="129"/>
      <c r="DS493" s="129"/>
      <c r="DT493" s="129"/>
      <c r="DU493" s="129"/>
      <c r="DV493" s="129"/>
      <c r="DW493" s="129"/>
      <c r="DX493" s="129"/>
      <c r="DY493" s="129"/>
      <c r="DZ493" s="129"/>
      <c r="EA493" s="129"/>
      <c r="EB493" s="129"/>
      <c r="EC493" s="129"/>
      <c r="ED493" s="129"/>
      <c r="EE493" s="129"/>
      <c r="EF493" s="129"/>
      <c r="EG493" s="129"/>
      <c r="EH493" s="129"/>
      <c r="EI493" s="129"/>
      <c r="EJ493" s="129"/>
      <c r="EK493" s="129"/>
      <c r="EL493" s="129"/>
      <c r="EM493" s="129"/>
      <c r="EN493" s="129"/>
      <c r="EO493" s="129"/>
      <c r="EP493" s="129"/>
      <c r="EQ493" s="129"/>
      <c r="ER493" s="129"/>
      <c r="ES493" s="129"/>
      <c r="ET493" s="129"/>
      <c r="EU493" s="129"/>
      <c r="EV493" s="129"/>
      <c r="EW493" s="129"/>
    </row>
    <row r="494" spans="1:153" ht="21.75" customHeight="1">
      <c r="A494" s="113"/>
      <c r="B494" s="294"/>
      <c r="C494" s="76"/>
      <c r="D494" s="74"/>
      <c r="E494" s="77"/>
      <c r="F494" s="78"/>
      <c r="G494" s="79"/>
      <c r="H494" s="75" t="s">
        <v>6436</v>
      </c>
      <c r="I494" s="76"/>
      <c r="J494" s="74"/>
      <c r="K494" s="241"/>
      <c r="L494" s="74"/>
      <c r="M494" s="76"/>
      <c r="N494" s="73"/>
      <c r="O494" s="504"/>
      <c r="P494" s="505"/>
      <c r="Q494" s="505"/>
      <c r="R494" s="505"/>
      <c r="S494" s="505"/>
      <c r="T494" s="505"/>
      <c r="U494" s="505"/>
      <c r="V494" s="505"/>
      <c r="W494" s="505"/>
      <c r="X494" s="505"/>
      <c r="Y494" s="505"/>
      <c r="Z494" s="505"/>
      <c r="AA494" s="505"/>
      <c r="AB494" s="505"/>
      <c r="AC494" s="505"/>
      <c r="AD494" s="505"/>
      <c r="AE494" s="506"/>
      <c r="AF494" s="15"/>
      <c r="AG494" s="118"/>
      <c r="AH494" s="312"/>
      <c r="AI494" s="313"/>
      <c r="AJ494" s="313"/>
      <c r="AK494" s="313"/>
      <c r="AL494" s="313"/>
      <c r="AM494" s="313"/>
      <c r="AN494" s="314"/>
      <c r="AO494" s="120"/>
      <c r="AP494" s="115" t="s">
        <v>0</v>
      </c>
      <c r="AQ494" s="119"/>
      <c r="AR494" s="312"/>
      <c r="AS494" s="313"/>
      <c r="AT494" s="313"/>
      <c r="AU494" s="313"/>
      <c r="AV494" s="313"/>
      <c r="AW494" s="313"/>
      <c r="AX494" s="314"/>
      <c r="AY494" s="120"/>
      <c r="AZ494" s="115" t="s">
        <v>1</v>
      </c>
      <c r="BA494" s="119"/>
      <c r="BB494" s="312"/>
      <c r="BC494" s="313"/>
      <c r="BD494" s="313"/>
      <c r="BE494" s="313"/>
      <c r="BF494" s="313"/>
      <c r="BG494" s="313"/>
      <c r="BH494" s="314"/>
      <c r="BI494" s="122"/>
      <c r="BJ494" s="115" t="s">
        <v>2</v>
      </c>
      <c r="BK494" s="129"/>
      <c r="BL494" s="130" t="str">
        <f>IF(BM494&lt;&gt;"","●","")</f>
        <v/>
      </c>
      <c r="BM494" s="132" t="str">
        <f>IF(AND(OR(C494="",E494="",F494="",G494="",O494=""),OR(AH494&gt;0,AR494&gt;0,BB494&gt;0)),"「Ｋコード・Ｊコード番号等」、「診療行為名称」に未記入の欄がありますが、「レセプト件数」、「算定日数」、「算定回数」のいずれかが1以上となっています。正しい手術名情報・レセプト件数・算定日数・算定回数をご記入ください。",IF(AND(AND(C494&lt;&gt;"",E494&lt;&gt;"",F494&lt;&gt;"",G494&lt;&gt;""),OR(AH494&gt;0,AR494&gt;0,BB494&gt;0),COUNTIF(K!$A$1:$A$2257,ASC(C494&amp;E494&amp;F494&amp;G494&amp;IF(I494*1=0,"","-"&amp;I494*1)&amp;IF(K494*1=0,"",K494*1)&amp;IF(M494="","",M494)))=0),"「Ｋコード・Ｊコード番号等」が診療報酬点数表あるいは鹿診療報酬点数表に存在しないコードとなっています。正しいＫコード・Ｊコード番号等をご記入ください。なお、加算・輸血料は報告対象外となります。",IF(OR(AND(OR(AH494=0,AH494=""),OR(AR494&gt;0,BB494&gt;0)),AND(OR(AH494&gt;0,BB494&gt;0),OR(AR494=0,AR494="")),AND(OR(AH494&gt;0,AR494&gt;0),OR(BB494=0,BB494=""))),"「レセプト件数」、「算定日数」、「算定回数」のいずれかが「0」か「空白」となっていますが、それ以外が1以上となっています。正しい手術名情報・レセプト件数・算定日数・算定回数をご記入ください。",IF(OR(AH494&gt;AR494,AH494&gt;BB494),"「算定日数」あるいは「算定回数」が「レセプト件数」よりも小さくなっています。算定レセプトにおける算定日数・算定回数をご記入ください。",IF(AR494&gt;BB494,"「算定回数」が「算定日数」よりも小さくなっています。算定日数における算定回数をご記入ください。","")))))</f>
        <v/>
      </c>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72"/>
      <c r="CW494" s="72"/>
      <c r="CX494" s="72"/>
      <c r="CY494" s="129"/>
      <c r="CZ494" s="129"/>
      <c r="DA494" s="129"/>
      <c r="DB494" s="129"/>
      <c r="DC494" s="129"/>
      <c r="DD494" s="129"/>
      <c r="DE494" s="129"/>
      <c r="DF494" s="129"/>
      <c r="DG494" s="129"/>
      <c r="DH494" s="129"/>
      <c r="DI494" s="129"/>
      <c r="DJ494" s="129"/>
      <c r="DK494" s="129"/>
      <c r="DL494" s="129"/>
      <c r="DM494" s="129"/>
      <c r="DN494" s="129"/>
      <c r="DO494" s="129"/>
      <c r="DP494" s="129"/>
      <c r="DQ494" s="129"/>
      <c r="DR494" s="129"/>
      <c r="DS494" s="129"/>
      <c r="DT494" s="129"/>
      <c r="DU494" s="129"/>
      <c r="DV494" s="129"/>
      <c r="DW494" s="129"/>
      <c r="DX494" s="129"/>
      <c r="DY494" s="129"/>
      <c r="DZ494" s="129"/>
      <c r="EA494" s="129"/>
      <c r="EB494" s="129"/>
      <c r="EC494" s="129"/>
      <c r="ED494" s="129"/>
      <c r="EE494" s="129"/>
      <c r="EF494" s="129"/>
      <c r="EG494" s="129"/>
      <c r="EH494" s="129"/>
      <c r="EI494" s="129"/>
      <c r="EJ494" s="129"/>
      <c r="EK494" s="129"/>
      <c r="EL494" s="129"/>
      <c r="EM494" s="129"/>
      <c r="EN494" s="129"/>
      <c r="EO494" s="129"/>
      <c r="EP494" s="129"/>
      <c r="EQ494" s="129"/>
      <c r="ER494" s="129"/>
      <c r="ES494" s="129"/>
      <c r="ET494" s="129"/>
      <c r="EU494" s="129"/>
      <c r="EV494" s="129"/>
      <c r="EW494" s="129"/>
    </row>
    <row r="495" spans="1:153" ht="3" customHeight="1" thickBot="1">
      <c r="A495" s="113"/>
      <c r="B495" s="16"/>
      <c r="C495" s="17"/>
      <c r="D495" s="17"/>
      <c r="E495" s="17"/>
      <c r="F495" s="18"/>
      <c r="G495" s="17"/>
      <c r="H495" s="298"/>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9"/>
      <c r="AG495" s="299"/>
      <c r="AH495" s="298"/>
      <c r="AI495" s="298"/>
      <c r="AJ495" s="298"/>
      <c r="AK495" s="298"/>
      <c r="AL495" s="298"/>
      <c r="AM495" s="298"/>
      <c r="AN495" s="298"/>
      <c r="AO495" s="121"/>
      <c r="AP495" s="116"/>
      <c r="AQ495" s="299"/>
      <c r="AR495" s="298"/>
      <c r="AS495" s="298"/>
      <c r="AT495" s="298"/>
      <c r="AU495" s="298"/>
      <c r="AV495" s="298"/>
      <c r="AW495" s="298"/>
      <c r="AX495" s="298"/>
      <c r="AY495" s="121"/>
      <c r="AZ495" s="116"/>
      <c r="BA495" s="298"/>
      <c r="BB495" s="298"/>
      <c r="BC495" s="298"/>
      <c r="BD495" s="298"/>
      <c r="BE495" s="298"/>
      <c r="BF495" s="298"/>
      <c r="BG495" s="298"/>
      <c r="BH495" s="298"/>
      <c r="BI495" s="121"/>
      <c r="BJ495" s="116"/>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c r="DH495" s="129"/>
      <c r="DI495" s="129"/>
      <c r="DJ495" s="129"/>
      <c r="DK495" s="129"/>
      <c r="DL495" s="129"/>
      <c r="DM495" s="129"/>
      <c r="DN495" s="129"/>
      <c r="DO495" s="129"/>
      <c r="DP495" s="129"/>
      <c r="DQ495" s="129"/>
      <c r="DR495" s="129"/>
      <c r="DS495" s="129"/>
      <c r="DT495" s="129"/>
      <c r="DU495" s="129"/>
      <c r="DV495" s="129"/>
      <c r="DW495" s="129"/>
      <c r="DX495" s="129"/>
      <c r="DY495" s="129"/>
      <c r="DZ495" s="129"/>
      <c r="EA495" s="129"/>
      <c r="EB495" s="129"/>
      <c r="EC495" s="129"/>
      <c r="ED495" s="129"/>
      <c r="EE495" s="129"/>
      <c r="EF495" s="129"/>
      <c r="EG495" s="129"/>
      <c r="EH495" s="129"/>
      <c r="EI495" s="129"/>
      <c r="EJ495" s="129"/>
      <c r="EK495" s="129"/>
      <c r="EL495" s="129"/>
      <c r="EM495" s="129"/>
      <c r="EN495" s="129"/>
      <c r="EO495" s="129"/>
      <c r="EP495" s="129"/>
      <c r="EQ495" s="129"/>
      <c r="ER495" s="129"/>
      <c r="ES495" s="129"/>
      <c r="ET495" s="129"/>
      <c r="EU495" s="129"/>
      <c r="EV495" s="129"/>
      <c r="EW495" s="129"/>
    </row>
    <row r="496" spans="1:153" ht="9.75" customHeight="1">
      <c r="A496" s="113"/>
      <c r="B496" s="24"/>
      <c r="C496" s="14" t="s">
        <v>6435</v>
      </c>
      <c r="D496" s="25"/>
      <c r="E496" s="25"/>
      <c r="F496" s="14" t="s">
        <v>143</v>
      </c>
      <c r="G496" s="14"/>
      <c r="H496" s="14"/>
      <c r="I496" s="14" t="s">
        <v>144</v>
      </c>
      <c r="J496" s="14"/>
      <c r="K496" s="14" t="s">
        <v>145</v>
      </c>
      <c r="L496" s="14"/>
      <c r="M496" s="14" t="s">
        <v>197</v>
      </c>
      <c r="N496" s="14"/>
      <c r="O496" s="25"/>
      <c r="P496" s="14" t="s">
        <v>146</v>
      </c>
      <c r="Q496" s="14"/>
      <c r="R496" s="14"/>
      <c r="S496" s="14"/>
      <c r="T496" s="14"/>
      <c r="U496" s="14"/>
      <c r="V496" s="14"/>
      <c r="W496" s="14"/>
      <c r="X496" s="14"/>
      <c r="Y496" s="14"/>
      <c r="Z496" s="14"/>
      <c r="AA496" s="14"/>
      <c r="AB496" s="14"/>
      <c r="AC496" s="14"/>
      <c r="AD496" s="25"/>
      <c r="AE496" s="25"/>
      <c r="AF496" s="26"/>
      <c r="AG496" s="296"/>
      <c r="AH496" s="297"/>
      <c r="AI496" s="297"/>
      <c r="AJ496" s="297"/>
      <c r="AK496" s="297"/>
      <c r="AL496" s="297"/>
      <c r="AM496" s="297"/>
      <c r="AN496" s="297"/>
      <c r="AO496" s="117"/>
      <c r="AP496" s="114"/>
      <c r="AQ496" s="296"/>
      <c r="AR496" s="297"/>
      <c r="AS496" s="297"/>
      <c r="AT496" s="297"/>
      <c r="AU496" s="297"/>
      <c r="AV496" s="297"/>
      <c r="AW496" s="297"/>
      <c r="AX496" s="297"/>
      <c r="AY496" s="117"/>
      <c r="AZ496" s="114"/>
      <c r="BA496" s="297"/>
      <c r="BB496" s="297"/>
      <c r="BC496" s="297"/>
      <c r="BD496" s="297"/>
      <c r="BE496" s="297"/>
      <c r="BF496" s="297"/>
      <c r="BG496" s="297"/>
      <c r="BH496" s="297"/>
      <c r="BI496" s="117"/>
      <c r="BJ496" s="114"/>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c r="DH496" s="129"/>
      <c r="DI496" s="129"/>
      <c r="DJ496" s="129"/>
      <c r="DK496" s="129"/>
      <c r="DL496" s="129"/>
      <c r="DM496" s="129"/>
      <c r="DN496" s="129"/>
      <c r="DO496" s="129"/>
      <c r="DP496" s="129"/>
      <c r="DQ496" s="129"/>
      <c r="DR496" s="129"/>
      <c r="DS496" s="129"/>
      <c r="DT496" s="129"/>
      <c r="DU496" s="129"/>
      <c r="DV496" s="129"/>
      <c r="DW496" s="129"/>
      <c r="DX496" s="129"/>
      <c r="DY496" s="129"/>
      <c r="DZ496" s="129"/>
      <c r="EA496" s="129"/>
      <c r="EB496" s="129"/>
      <c r="EC496" s="129"/>
      <c r="ED496" s="129"/>
      <c r="EE496" s="129"/>
      <c r="EF496" s="129"/>
      <c r="EG496" s="129"/>
      <c r="EH496" s="129"/>
      <c r="EI496" s="129"/>
      <c r="EJ496" s="129"/>
      <c r="EK496" s="129"/>
      <c r="EL496" s="129"/>
      <c r="EM496" s="129"/>
      <c r="EN496" s="129"/>
      <c r="EO496" s="129"/>
      <c r="EP496" s="129"/>
      <c r="EQ496" s="129"/>
      <c r="ER496" s="129"/>
      <c r="ES496" s="129"/>
      <c r="ET496" s="129"/>
      <c r="EU496" s="129"/>
      <c r="EV496" s="129"/>
      <c r="EW496" s="129"/>
    </row>
    <row r="497" spans="1:153" ht="21.75" customHeight="1">
      <c r="A497" s="113"/>
      <c r="B497" s="294"/>
      <c r="C497" s="76"/>
      <c r="D497" s="74"/>
      <c r="E497" s="77"/>
      <c r="F497" s="78"/>
      <c r="G497" s="79"/>
      <c r="H497" s="75" t="s">
        <v>6436</v>
      </c>
      <c r="I497" s="76"/>
      <c r="J497" s="74"/>
      <c r="K497" s="241"/>
      <c r="L497" s="74"/>
      <c r="M497" s="76"/>
      <c r="N497" s="73"/>
      <c r="O497" s="504"/>
      <c r="P497" s="505"/>
      <c r="Q497" s="505"/>
      <c r="R497" s="505"/>
      <c r="S497" s="505"/>
      <c r="T497" s="505"/>
      <c r="U497" s="505"/>
      <c r="V497" s="505"/>
      <c r="W497" s="505"/>
      <c r="X497" s="505"/>
      <c r="Y497" s="505"/>
      <c r="Z497" s="505"/>
      <c r="AA497" s="505"/>
      <c r="AB497" s="505"/>
      <c r="AC497" s="505"/>
      <c r="AD497" s="505"/>
      <c r="AE497" s="506"/>
      <c r="AF497" s="15"/>
      <c r="AG497" s="118"/>
      <c r="AH497" s="312"/>
      <c r="AI497" s="313"/>
      <c r="AJ497" s="313"/>
      <c r="AK497" s="313"/>
      <c r="AL497" s="313"/>
      <c r="AM497" s="313"/>
      <c r="AN497" s="314"/>
      <c r="AO497" s="120"/>
      <c r="AP497" s="115" t="s">
        <v>0</v>
      </c>
      <c r="AQ497" s="119"/>
      <c r="AR497" s="312"/>
      <c r="AS497" s="313"/>
      <c r="AT497" s="313"/>
      <c r="AU497" s="313"/>
      <c r="AV497" s="313"/>
      <c r="AW497" s="313"/>
      <c r="AX497" s="314"/>
      <c r="AY497" s="120"/>
      <c r="AZ497" s="115" t="s">
        <v>1</v>
      </c>
      <c r="BA497" s="119"/>
      <c r="BB497" s="312"/>
      <c r="BC497" s="313"/>
      <c r="BD497" s="313"/>
      <c r="BE497" s="313"/>
      <c r="BF497" s="313"/>
      <c r="BG497" s="313"/>
      <c r="BH497" s="314"/>
      <c r="BI497" s="122"/>
      <c r="BJ497" s="115" t="s">
        <v>2</v>
      </c>
      <c r="BK497" s="129"/>
      <c r="BL497" s="130" t="str">
        <f>IF(BM497&lt;&gt;"","●","")</f>
        <v/>
      </c>
      <c r="BM497" s="132" t="str">
        <f>IF(AND(OR(C497="",E497="",F497="",G497="",O497=""),OR(AH497&gt;0,AR497&gt;0,BB497&gt;0)),"「Ｋコード・Ｊコード番号等」、「診療行為名称」に未記入の欄がありますが、「レセプト件数」、「算定日数」、「算定回数」のいずれかが1以上となっています。正しい手術名情報・レセプト件数・算定日数・算定回数をご記入ください。",IF(AND(AND(C497&lt;&gt;"",E497&lt;&gt;"",F497&lt;&gt;"",G497&lt;&gt;""),OR(AH497&gt;0,AR497&gt;0,BB497&gt;0),COUNTIF(K!$A$1:$A$2257,ASC(C497&amp;E497&amp;F497&amp;G497&amp;IF(I497*1=0,"","-"&amp;I497*1)&amp;IF(K497*1=0,"",K497*1)&amp;IF(M497="","",M497)))=0),"「Ｋコード・Ｊコード番号等」が診療報酬点数表あるいは鹿診療報酬点数表に存在しないコードとなっています。正しいＫコード・Ｊコード番号等をご記入ください。なお、加算・輸血料は報告対象外となります。",IF(OR(AND(OR(AH497=0,AH497=""),OR(AR497&gt;0,BB497&gt;0)),AND(OR(AH497&gt;0,BB497&gt;0),OR(AR497=0,AR497="")),AND(OR(AH497&gt;0,AR497&gt;0),OR(BB497=0,BB497=""))),"「レセプト件数」、「算定日数」、「算定回数」のいずれかが「0」か「空白」となっていますが、それ以外が1以上となっています。正しい手術名情報・レセプト件数・算定日数・算定回数をご記入ください。",IF(OR(AH497&gt;AR497,AH497&gt;BB497),"「算定日数」あるいは「算定回数」が「レセプト件数」よりも小さくなっています。算定レセプトにおける算定日数・算定回数をご記入ください。",IF(AR497&gt;BB497,"「算定回数」が「算定日数」よりも小さくなっています。算定日数における算定回数をご記入ください。","")))))</f>
        <v/>
      </c>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72"/>
      <c r="CW497" s="72"/>
      <c r="CX497" s="72"/>
      <c r="CY497" s="129"/>
      <c r="CZ497" s="129"/>
      <c r="DA497" s="129"/>
      <c r="DB497" s="129"/>
      <c r="DC497" s="129"/>
      <c r="DD497" s="129"/>
      <c r="DE497" s="129"/>
      <c r="DF497" s="129"/>
      <c r="DG497" s="129"/>
      <c r="DH497" s="129"/>
      <c r="DI497" s="129"/>
      <c r="DJ497" s="129"/>
      <c r="DK497" s="129"/>
      <c r="DL497" s="129"/>
      <c r="DM497" s="129"/>
      <c r="DN497" s="129"/>
      <c r="DO497" s="129"/>
      <c r="DP497" s="129"/>
      <c r="DQ497" s="129"/>
      <c r="DR497" s="129"/>
      <c r="DS497" s="129"/>
      <c r="DT497" s="129"/>
      <c r="DU497" s="129"/>
      <c r="DV497" s="129"/>
      <c r="DW497" s="129"/>
      <c r="DX497" s="129"/>
      <c r="DY497" s="129"/>
      <c r="DZ497" s="129"/>
      <c r="EA497" s="129"/>
      <c r="EB497" s="129"/>
      <c r="EC497" s="129"/>
      <c r="ED497" s="129"/>
      <c r="EE497" s="129"/>
      <c r="EF497" s="129"/>
      <c r="EG497" s="129"/>
      <c r="EH497" s="129"/>
      <c r="EI497" s="129"/>
      <c r="EJ497" s="129"/>
      <c r="EK497" s="129"/>
      <c r="EL497" s="129"/>
      <c r="EM497" s="129"/>
      <c r="EN497" s="129"/>
      <c r="EO497" s="129"/>
      <c r="EP497" s="129"/>
      <c r="EQ497" s="129"/>
      <c r="ER497" s="129"/>
      <c r="ES497" s="129"/>
      <c r="ET497" s="129"/>
      <c r="EU497" s="129"/>
      <c r="EV497" s="129"/>
      <c r="EW497" s="129"/>
    </row>
    <row r="498" spans="1:153" ht="3" customHeight="1" thickBot="1">
      <c r="A498" s="113"/>
      <c r="B498" s="16"/>
      <c r="C498" s="17"/>
      <c r="D498" s="17"/>
      <c r="E498" s="17"/>
      <c r="F498" s="18"/>
      <c r="G498" s="17"/>
      <c r="H498" s="298"/>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9"/>
      <c r="AG498" s="299"/>
      <c r="AH498" s="298"/>
      <c r="AI498" s="298"/>
      <c r="AJ498" s="298"/>
      <c r="AK498" s="298"/>
      <c r="AL498" s="298"/>
      <c r="AM498" s="298"/>
      <c r="AN498" s="298"/>
      <c r="AO498" s="121"/>
      <c r="AP498" s="116"/>
      <c r="AQ498" s="299"/>
      <c r="AR498" s="298"/>
      <c r="AS498" s="298"/>
      <c r="AT498" s="298"/>
      <c r="AU498" s="298"/>
      <c r="AV498" s="298"/>
      <c r="AW498" s="298"/>
      <c r="AX498" s="298"/>
      <c r="AY498" s="121"/>
      <c r="AZ498" s="116"/>
      <c r="BA498" s="298"/>
      <c r="BB498" s="298"/>
      <c r="BC498" s="298"/>
      <c r="BD498" s="298"/>
      <c r="BE498" s="298"/>
      <c r="BF498" s="298"/>
      <c r="BG498" s="298"/>
      <c r="BH498" s="298"/>
      <c r="BI498" s="121"/>
      <c r="BJ498" s="116"/>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c r="DH498" s="129"/>
      <c r="DI498" s="129"/>
      <c r="DJ498" s="129"/>
      <c r="DK498" s="129"/>
      <c r="DL498" s="129"/>
      <c r="DM498" s="129"/>
      <c r="DN498" s="129"/>
      <c r="DO498" s="129"/>
      <c r="DP498" s="129"/>
      <c r="DQ498" s="129"/>
      <c r="DR498" s="129"/>
      <c r="DS498" s="129"/>
      <c r="DT498" s="129"/>
      <c r="DU498" s="129"/>
      <c r="DV498" s="129"/>
      <c r="DW498" s="129"/>
      <c r="DX498" s="129"/>
      <c r="DY498" s="129"/>
      <c r="DZ498" s="129"/>
      <c r="EA498" s="129"/>
      <c r="EB498" s="129"/>
      <c r="EC498" s="129"/>
      <c r="ED498" s="129"/>
      <c r="EE498" s="129"/>
      <c r="EF498" s="129"/>
      <c r="EG498" s="129"/>
      <c r="EH498" s="129"/>
      <c r="EI498" s="129"/>
      <c r="EJ498" s="129"/>
      <c r="EK498" s="129"/>
      <c r="EL498" s="129"/>
      <c r="EM498" s="129"/>
      <c r="EN498" s="129"/>
      <c r="EO498" s="129"/>
      <c r="EP498" s="129"/>
      <c r="EQ498" s="129"/>
      <c r="ER498" s="129"/>
      <c r="ES498" s="129"/>
      <c r="ET498" s="129"/>
      <c r="EU498" s="129"/>
      <c r="EV498" s="129"/>
      <c r="EW498" s="129"/>
    </row>
    <row r="499" spans="1:153" ht="9.75" customHeight="1">
      <c r="A499" s="113"/>
      <c r="B499" s="24"/>
      <c r="C499" s="14" t="s">
        <v>6435</v>
      </c>
      <c r="D499" s="25"/>
      <c r="E499" s="25"/>
      <c r="F499" s="14" t="s">
        <v>143</v>
      </c>
      <c r="G499" s="14"/>
      <c r="H499" s="14"/>
      <c r="I499" s="14" t="s">
        <v>144</v>
      </c>
      <c r="J499" s="14"/>
      <c r="K499" s="14" t="s">
        <v>145</v>
      </c>
      <c r="L499" s="14"/>
      <c r="M499" s="14" t="s">
        <v>197</v>
      </c>
      <c r="N499" s="14"/>
      <c r="O499" s="25"/>
      <c r="P499" s="14" t="s">
        <v>146</v>
      </c>
      <c r="Q499" s="14"/>
      <c r="R499" s="14"/>
      <c r="S499" s="14"/>
      <c r="T499" s="14"/>
      <c r="U499" s="14"/>
      <c r="V499" s="14"/>
      <c r="W499" s="14"/>
      <c r="X499" s="14"/>
      <c r="Y499" s="14"/>
      <c r="Z499" s="14"/>
      <c r="AA499" s="14"/>
      <c r="AB499" s="14"/>
      <c r="AC499" s="14"/>
      <c r="AD499" s="25"/>
      <c r="AE499" s="25"/>
      <c r="AF499" s="26"/>
      <c r="AG499" s="296"/>
      <c r="AH499" s="297"/>
      <c r="AI499" s="297"/>
      <c r="AJ499" s="297"/>
      <c r="AK499" s="297"/>
      <c r="AL499" s="297"/>
      <c r="AM499" s="297"/>
      <c r="AN499" s="297"/>
      <c r="AO499" s="117"/>
      <c r="AP499" s="114"/>
      <c r="AQ499" s="296"/>
      <c r="AR499" s="297"/>
      <c r="AS499" s="297"/>
      <c r="AT499" s="297"/>
      <c r="AU499" s="297"/>
      <c r="AV499" s="297"/>
      <c r="AW499" s="297"/>
      <c r="AX499" s="297"/>
      <c r="AY499" s="117"/>
      <c r="AZ499" s="114"/>
      <c r="BA499" s="297"/>
      <c r="BB499" s="297"/>
      <c r="BC499" s="297"/>
      <c r="BD499" s="297"/>
      <c r="BE499" s="297"/>
      <c r="BF499" s="297"/>
      <c r="BG499" s="297"/>
      <c r="BH499" s="297"/>
      <c r="BI499" s="117"/>
      <c r="BJ499" s="114"/>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c r="CQ499" s="129"/>
      <c r="CR499" s="129"/>
      <c r="CS499" s="129"/>
      <c r="CT499" s="129"/>
      <c r="CU499" s="129"/>
      <c r="CV499" s="129"/>
      <c r="CW499" s="129"/>
      <c r="CX499" s="129"/>
      <c r="CY499" s="129"/>
      <c r="CZ499" s="129"/>
      <c r="DA499" s="129"/>
      <c r="DB499" s="129"/>
      <c r="DC499" s="129"/>
      <c r="DD499" s="129"/>
      <c r="DE499" s="129"/>
      <c r="DF499" s="129"/>
      <c r="DG499" s="129"/>
      <c r="DH499" s="129"/>
      <c r="DI499" s="129"/>
      <c r="DJ499" s="129"/>
      <c r="DK499" s="129"/>
      <c r="DL499" s="129"/>
      <c r="DM499" s="129"/>
      <c r="DN499" s="129"/>
      <c r="DO499" s="129"/>
      <c r="DP499" s="129"/>
      <c r="DQ499" s="129"/>
      <c r="DR499" s="129"/>
      <c r="DS499" s="129"/>
      <c r="DT499" s="129"/>
      <c r="DU499" s="129"/>
      <c r="DV499" s="129"/>
      <c r="DW499" s="129"/>
      <c r="DX499" s="129"/>
      <c r="DY499" s="129"/>
      <c r="DZ499" s="129"/>
      <c r="EA499" s="129"/>
      <c r="EB499" s="129"/>
      <c r="EC499" s="129"/>
      <c r="ED499" s="129"/>
      <c r="EE499" s="129"/>
      <c r="EF499" s="129"/>
      <c r="EG499" s="129"/>
      <c r="EH499" s="129"/>
      <c r="EI499" s="129"/>
      <c r="EJ499" s="129"/>
      <c r="EK499" s="129"/>
      <c r="EL499" s="129"/>
      <c r="EM499" s="129"/>
      <c r="EN499" s="129"/>
      <c r="EO499" s="129"/>
      <c r="EP499" s="129"/>
      <c r="EQ499" s="129"/>
      <c r="ER499" s="129"/>
      <c r="ES499" s="129"/>
      <c r="ET499" s="129"/>
      <c r="EU499" s="129"/>
      <c r="EV499" s="129"/>
      <c r="EW499" s="129"/>
    </row>
    <row r="500" spans="1:153" ht="21.75" customHeight="1">
      <c r="A500" s="113"/>
      <c r="B500" s="294"/>
      <c r="C500" s="76"/>
      <c r="D500" s="74"/>
      <c r="E500" s="77"/>
      <c r="F500" s="78"/>
      <c r="G500" s="79"/>
      <c r="H500" s="75" t="s">
        <v>6436</v>
      </c>
      <c r="I500" s="76"/>
      <c r="J500" s="74"/>
      <c r="K500" s="241"/>
      <c r="L500" s="74"/>
      <c r="M500" s="76"/>
      <c r="N500" s="73"/>
      <c r="O500" s="504"/>
      <c r="P500" s="505"/>
      <c r="Q500" s="505"/>
      <c r="R500" s="505"/>
      <c r="S500" s="505"/>
      <c r="T500" s="505"/>
      <c r="U500" s="505"/>
      <c r="V500" s="505"/>
      <c r="W500" s="505"/>
      <c r="X500" s="505"/>
      <c r="Y500" s="505"/>
      <c r="Z500" s="505"/>
      <c r="AA500" s="505"/>
      <c r="AB500" s="505"/>
      <c r="AC500" s="505"/>
      <c r="AD500" s="505"/>
      <c r="AE500" s="506"/>
      <c r="AF500" s="15"/>
      <c r="AG500" s="118"/>
      <c r="AH500" s="312"/>
      <c r="AI500" s="313"/>
      <c r="AJ500" s="313"/>
      <c r="AK500" s="313"/>
      <c r="AL500" s="313"/>
      <c r="AM500" s="313"/>
      <c r="AN500" s="314"/>
      <c r="AO500" s="120"/>
      <c r="AP500" s="115" t="s">
        <v>0</v>
      </c>
      <c r="AQ500" s="119"/>
      <c r="AR500" s="312"/>
      <c r="AS500" s="313"/>
      <c r="AT500" s="313"/>
      <c r="AU500" s="313"/>
      <c r="AV500" s="313"/>
      <c r="AW500" s="313"/>
      <c r="AX500" s="314"/>
      <c r="AY500" s="120"/>
      <c r="AZ500" s="115" t="s">
        <v>1</v>
      </c>
      <c r="BA500" s="119"/>
      <c r="BB500" s="312"/>
      <c r="BC500" s="313"/>
      <c r="BD500" s="313"/>
      <c r="BE500" s="313"/>
      <c r="BF500" s="313"/>
      <c r="BG500" s="313"/>
      <c r="BH500" s="314"/>
      <c r="BI500" s="122"/>
      <c r="BJ500" s="115" t="s">
        <v>2</v>
      </c>
      <c r="BK500" s="129"/>
      <c r="BL500" s="130" t="str">
        <f>IF(BM500&lt;&gt;"","●","")</f>
        <v/>
      </c>
      <c r="BM500" s="132" t="str">
        <f>IF(AND(OR(C500="",E500="",F500="",G500="",O500=""),OR(AH500&gt;0,AR500&gt;0,BB500&gt;0)),"「Ｋコード・Ｊコード番号等」、「診療行為名称」に未記入の欄がありますが、「レセプト件数」、「算定日数」、「算定回数」のいずれかが1以上となっています。正しい手術名情報・レセプト件数・算定日数・算定回数をご記入ください。",IF(AND(AND(C500&lt;&gt;"",E500&lt;&gt;"",F500&lt;&gt;"",G500&lt;&gt;""),OR(AH500&gt;0,AR500&gt;0,BB500&gt;0),COUNTIF(K!$A$1:$A$2257,ASC(C500&amp;E500&amp;F500&amp;G500&amp;IF(I500*1=0,"","-"&amp;I500*1)&amp;IF(K500*1=0,"",K500*1)&amp;IF(M500="","",M500)))=0),"「Ｋコード・Ｊコード番号等」が診療報酬点数表あるいは鹿診療報酬点数表に存在しないコードとなっています。正しいＫコード・Ｊコード番号等をご記入ください。なお、加算・輸血料は報告対象外となります。",IF(OR(AND(OR(AH500=0,AH500=""),OR(AR500&gt;0,BB500&gt;0)),AND(OR(AH500&gt;0,BB500&gt;0),OR(AR500=0,AR500="")),AND(OR(AH500&gt;0,AR500&gt;0),OR(BB500=0,BB500=""))),"「レセプト件数」、「算定日数」、「算定回数」のいずれかが「0」か「空白」となっていますが、それ以外が1以上となっています。正しい手術名情報・レセプト件数・算定日数・算定回数をご記入ください。",IF(OR(AH500&gt;AR500,AH500&gt;BB500),"「算定日数」あるいは「算定回数」が「レセプト件数」よりも小さくなっています。算定レセプトにおける算定日数・算定回数をご記入ください。",IF(AR500&gt;BB500,"「算定回数」が「算定日数」よりも小さくなっています。算定日数における算定回数をご記入ください。","")))))</f>
        <v/>
      </c>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72"/>
      <c r="CW500" s="72"/>
      <c r="CX500" s="72"/>
      <c r="CY500" s="129"/>
      <c r="CZ500" s="129"/>
      <c r="DA500" s="129"/>
      <c r="DB500" s="129"/>
      <c r="DC500" s="129"/>
      <c r="DD500" s="129"/>
      <c r="DE500" s="129"/>
      <c r="DF500" s="129"/>
      <c r="DG500" s="129"/>
      <c r="DH500" s="129"/>
      <c r="DI500" s="129"/>
      <c r="DJ500" s="129"/>
      <c r="DK500" s="129"/>
      <c r="DL500" s="129"/>
      <c r="DM500" s="129"/>
      <c r="DN500" s="129"/>
      <c r="DO500" s="129"/>
      <c r="DP500" s="129"/>
      <c r="DQ500" s="129"/>
      <c r="DR500" s="129"/>
      <c r="DS500" s="129"/>
      <c r="DT500" s="129"/>
      <c r="DU500" s="129"/>
      <c r="DV500" s="129"/>
      <c r="DW500" s="129"/>
      <c r="DX500" s="129"/>
      <c r="DY500" s="129"/>
      <c r="DZ500" s="129"/>
      <c r="EA500" s="129"/>
      <c r="EB500" s="129"/>
      <c r="EC500" s="129"/>
      <c r="ED500" s="129"/>
      <c r="EE500" s="129"/>
      <c r="EF500" s="129"/>
      <c r="EG500" s="129"/>
      <c r="EH500" s="129"/>
      <c r="EI500" s="129"/>
      <c r="EJ500" s="129"/>
      <c r="EK500" s="129"/>
      <c r="EL500" s="129"/>
      <c r="EM500" s="129"/>
      <c r="EN500" s="129"/>
      <c r="EO500" s="129"/>
      <c r="EP500" s="129"/>
      <c r="EQ500" s="129"/>
      <c r="ER500" s="129"/>
      <c r="ES500" s="129"/>
      <c r="ET500" s="129"/>
      <c r="EU500" s="129"/>
      <c r="EV500" s="129"/>
      <c r="EW500" s="129"/>
    </row>
    <row r="501" spans="1:153" ht="3" customHeight="1" thickBot="1">
      <c r="A501" s="113"/>
      <c r="B501" s="16"/>
      <c r="C501" s="17"/>
      <c r="D501" s="17"/>
      <c r="E501" s="17"/>
      <c r="F501" s="18"/>
      <c r="G501" s="17"/>
      <c r="H501" s="298"/>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9"/>
      <c r="AG501" s="299"/>
      <c r="AH501" s="298"/>
      <c r="AI501" s="298"/>
      <c r="AJ501" s="298"/>
      <c r="AK501" s="298"/>
      <c r="AL501" s="298"/>
      <c r="AM501" s="298"/>
      <c r="AN501" s="298"/>
      <c r="AO501" s="121"/>
      <c r="AP501" s="116"/>
      <c r="AQ501" s="299"/>
      <c r="AR501" s="298"/>
      <c r="AS501" s="298"/>
      <c r="AT501" s="298"/>
      <c r="AU501" s="298"/>
      <c r="AV501" s="298"/>
      <c r="AW501" s="298"/>
      <c r="AX501" s="298"/>
      <c r="AY501" s="121"/>
      <c r="AZ501" s="116"/>
      <c r="BA501" s="298"/>
      <c r="BB501" s="298"/>
      <c r="BC501" s="298"/>
      <c r="BD501" s="298"/>
      <c r="BE501" s="298"/>
      <c r="BF501" s="298"/>
      <c r="BG501" s="298"/>
      <c r="BH501" s="298"/>
      <c r="BI501" s="121"/>
      <c r="BJ501" s="116"/>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29"/>
      <c r="CW501" s="129"/>
      <c r="CX501" s="129"/>
      <c r="CY501" s="129"/>
      <c r="CZ501" s="129"/>
      <c r="DA501" s="129"/>
      <c r="DB501" s="129"/>
      <c r="DC501" s="129"/>
      <c r="DD501" s="129"/>
      <c r="DE501" s="129"/>
      <c r="DF501" s="129"/>
      <c r="DG501" s="129"/>
      <c r="DH501" s="129"/>
      <c r="DI501" s="129"/>
      <c r="DJ501" s="129"/>
      <c r="DK501" s="129"/>
      <c r="DL501" s="129"/>
      <c r="DM501" s="129"/>
      <c r="DN501" s="129"/>
      <c r="DO501" s="129"/>
      <c r="DP501" s="129"/>
      <c r="DQ501" s="129"/>
      <c r="DR501" s="129"/>
      <c r="DS501" s="129"/>
      <c r="DT501" s="129"/>
      <c r="DU501" s="129"/>
      <c r="DV501" s="129"/>
      <c r="DW501" s="129"/>
      <c r="DX501" s="129"/>
      <c r="DY501" s="129"/>
      <c r="DZ501" s="129"/>
      <c r="EA501" s="129"/>
      <c r="EB501" s="129"/>
      <c r="EC501" s="129"/>
      <c r="ED501" s="129"/>
      <c r="EE501" s="129"/>
      <c r="EF501" s="129"/>
      <c r="EG501" s="129"/>
      <c r="EH501" s="129"/>
      <c r="EI501" s="129"/>
      <c r="EJ501" s="129"/>
      <c r="EK501" s="129"/>
      <c r="EL501" s="129"/>
      <c r="EM501" s="129"/>
      <c r="EN501" s="129"/>
      <c r="EO501" s="129"/>
      <c r="EP501" s="129"/>
      <c r="EQ501" s="129"/>
      <c r="ER501" s="129"/>
      <c r="ES501" s="129"/>
      <c r="ET501" s="129"/>
      <c r="EU501" s="129"/>
      <c r="EV501" s="129"/>
      <c r="EW501" s="129"/>
    </row>
    <row r="502" spans="1:153" ht="9.75" customHeight="1">
      <c r="A502" s="113"/>
      <c r="B502" s="24"/>
      <c r="C502" s="14" t="s">
        <v>6435</v>
      </c>
      <c r="D502" s="25"/>
      <c r="E502" s="25"/>
      <c r="F502" s="14" t="s">
        <v>143</v>
      </c>
      <c r="G502" s="14"/>
      <c r="H502" s="14"/>
      <c r="I502" s="14" t="s">
        <v>144</v>
      </c>
      <c r="J502" s="14"/>
      <c r="K502" s="14" t="s">
        <v>145</v>
      </c>
      <c r="L502" s="14"/>
      <c r="M502" s="14" t="s">
        <v>197</v>
      </c>
      <c r="N502" s="14"/>
      <c r="O502" s="25"/>
      <c r="P502" s="14" t="s">
        <v>146</v>
      </c>
      <c r="Q502" s="14"/>
      <c r="R502" s="14"/>
      <c r="S502" s="14"/>
      <c r="T502" s="14"/>
      <c r="U502" s="14"/>
      <c r="V502" s="14"/>
      <c r="W502" s="14"/>
      <c r="X502" s="14"/>
      <c r="Y502" s="14"/>
      <c r="Z502" s="14"/>
      <c r="AA502" s="14"/>
      <c r="AB502" s="14"/>
      <c r="AC502" s="14"/>
      <c r="AD502" s="25"/>
      <c r="AE502" s="25"/>
      <c r="AF502" s="26"/>
      <c r="AG502" s="296"/>
      <c r="AH502" s="297"/>
      <c r="AI502" s="297"/>
      <c r="AJ502" s="297"/>
      <c r="AK502" s="297"/>
      <c r="AL502" s="297"/>
      <c r="AM502" s="297"/>
      <c r="AN502" s="297"/>
      <c r="AO502" s="117"/>
      <c r="AP502" s="114"/>
      <c r="AQ502" s="296"/>
      <c r="AR502" s="297"/>
      <c r="AS502" s="297"/>
      <c r="AT502" s="297"/>
      <c r="AU502" s="297"/>
      <c r="AV502" s="297"/>
      <c r="AW502" s="297"/>
      <c r="AX502" s="297"/>
      <c r="AY502" s="117"/>
      <c r="AZ502" s="114"/>
      <c r="BA502" s="297"/>
      <c r="BB502" s="297"/>
      <c r="BC502" s="297"/>
      <c r="BD502" s="297"/>
      <c r="BE502" s="297"/>
      <c r="BF502" s="297"/>
      <c r="BG502" s="297"/>
      <c r="BH502" s="297"/>
      <c r="BI502" s="117"/>
      <c r="BJ502" s="114"/>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c r="DH502" s="129"/>
      <c r="DI502" s="129"/>
      <c r="DJ502" s="129"/>
      <c r="DK502" s="129"/>
      <c r="DL502" s="129"/>
      <c r="DM502" s="129"/>
      <c r="DN502" s="129"/>
      <c r="DO502" s="129"/>
      <c r="DP502" s="129"/>
      <c r="DQ502" s="129"/>
      <c r="DR502" s="129"/>
      <c r="DS502" s="129"/>
      <c r="DT502" s="129"/>
      <c r="DU502" s="129"/>
      <c r="DV502" s="129"/>
      <c r="DW502" s="129"/>
      <c r="DX502" s="129"/>
      <c r="DY502" s="129"/>
      <c r="DZ502" s="129"/>
      <c r="EA502" s="129"/>
      <c r="EB502" s="129"/>
      <c r="EC502" s="129"/>
      <c r="ED502" s="129"/>
      <c r="EE502" s="129"/>
      <c r="EF502" s="129"/>
      <c r="EG502" s="129"/>
      <c r="EH502" s="129"/>
      <c r="EI502" s="129"/>
      <c r="EJ502" s="129"/>
      <c r="EK502" s="129"/>
      <c r="EL502" s="129"/>
      <c r="EM502" s="129"/>
      <c r="EN502" s="129"/>
      <c r="EO502" s="129"/>
      <c r="EP502" s="129"/>
      <c r="EQ502" s="129"/>
      <c r="ER502" s="129"/>
      <c r="ES502" s="129"/>
      <c r="ET502" s="129"/>
      <c r="EU502" s="129"/>
      <c r="EV502" s="129"/>
      <c r="EW502" s="129"/>
    </row>
    <row r="503" spans="1:153" ht="21.75" customHeight="1">
      <c r="A503" s="113"/>
      <c r="B503" s="294"/>
      <c r="C503" s="76"/>
      <c r="D503" s="74"/>
      <c r="E503" s="77"/>
      <c r="F503" s="78"/>
      <c r="G503" s="79"/>
      <c r="H503" s="75" t="s">
        <v>6436</v>
      </c>
      <c r="I503" s="76"/>
      <c r="J503" s="74"/>
      <c r="K503" s="241"/>
      <c r="L503" s="74"/>
      <c r="M503" s="76"/>
      <c r="N503" s="73"/>
      <c r="O503" s="504"/>
      <c r="P503" s="505"/>
      <c r="Q503" s="505"/>
      <c r="R503" s="505"/>
      <c r="S503" s="505"/>
      <c r="T503" s="505"/>
      <c r="U503" s="505"/>
      <c r="V503" s="505"/>
      <c r="W503" s="505"/>
      <c r="X503" s="505"/>
      <c r="Y503" s="505"/>
      <c r="Z503" s="505"/>
      <c r="AA503" s="505"/>
      <c r="AB503" s="505"/>
      <c r="AC503" s="505"/>
      <c r="AD503" s="505"/>
      <c r="AE503" s="506"/>
      <c r="AF503" s="15"/>
      <c r="AG503" s="118"/>
      <c r="AH503" s="312"/>
      <c r="AI503" s="313"/>
      <c r="AJ503" s="313"/>
      <c r="AK503" s="313"/>
      <c r="AL503" s="313"/>
      <c r="AM503" s="313"/>
      <c r="AN503" s="314"/>
      <c r="AO503" s="120"/>
      <c r="AP503" s="115" t="s">
        <v>0</v>
      </c>
      <c r="AQ503" s="119"/>
      <c r="AR503" s="312"/>
      <c r="AS503" s="313"/>
      <c r="AT503" s="313"/>
      <c r="AU503" s="313"/>
      <c r="AV503" s="313"/>
      <c r="AW503" s="313"/>
      <c r="AX503" s="314"/>
      <c r="AY503" s="120"/>
      <c r="AZ503" s="115" t="s">
        <v>1</v>
      </c>
      <c r="BA503" s="119"/>
      <c r="BB503" s="312"/>
      <c r="BC503" s="313"/>
      <c r="BD503" s="313"/>
      <c r="BE503" s="313"/>
      <c r="BF503" s="313"/>
      <c r="BG503" s="313"/>
      <c r="BH503" s="314"/>
      <c r="BI503" s="122"/>
      <c r="BJ503" s="115" t="s">
        <v>2</v>
      </c>
      <c r="BK503" s="129"/>
      <c r="BL503" s="130" t="str">
        <f>IF(BM503&lt;&gt;"","●","")</f>
        <v/>
      </c>
      <c r="BM503" s="132" t="str">
        <f>IF(AND(OR(C503="",E503="",F503="",G503="",O503=""),OR(AH503&gt;0,AR503&gt;0,BB503&gt;0)),"「Ｋコード・Ｊコード番号等」、「診療行為名称」に未記入の欄がありますが、「レセプト件数」、「算定日数」、「算定回数」のいずれかが1以上となっています。正しい手術名情報・レセプト件数・算定日数・算定回数をご記入ください。",IF(AND(AND(C503&lt;&gt;"",E503&lt;&gt;"",F503&lt;&gt;"",G503&lt;&gt;""),OR(AH503&gt;0,AR503&gt;0,BB503&gt;0),COUNTIF(K!$A$1:$A$2257,ASC(C503&amp;E503&amp;F503&amp;G503&amp;IF(I503*1=0,"","-"&amp;I503*1)&amp;IF(K503*1=0,"",K503*1)&amp;IF(M503="","",M503)))=0),"「Ｋコード・Ｊコード番号等」が診療報酬点数表あるいは鹿診療報酬点数表に存在しないコードとなっています。正しいＫコード・Ｊコード番号等をご記入ください。なお、加算・輸血料は報告対象外となります。",IF(OR(AND(OR(AH503=0,AH503=""),OR(AR503&gt;0,BB503&gt;0)),AND(OR(AH503&gt;0,BB503&gt;0),OR(AR503=0,AR503="")),AND(OR(AH503&gt;0,AR503&gt;0),OR(BB503=0,BB503=""))),"「レセプト件数」、「算定日数」、「算定回数」のいずれかが「0」か「空白」となっていますが、それ以外が1以上となっています。正しい手術名情報・レセプト件数・算定日数・算定回数をご記入ください。",IF(OR(AH503&gt;AR503,AH503&gt;BB503),"「算定日数」あるいは「算定回数」が「レセプト件数」よりも小さくなっています。算定レセプトにおける算定日数・算定回数をご記入ください。",IF(AR503&gt;BB503,"「算定回数」が「算定日数」よりも小さくなっています。算定日数における算定回数をご記入ください。","")))))</f>
        <v/>
      </c>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72"/>
      <c r="CW503" s="72"/>
      <c r="CX503" s="72"/>
      <c r="CY503" s="129"/>
      <c r="CZ503" s="129"/>
      <c r="DA503" s="129"/>
      <c r="DB503" s="129"/>
      <c r="DC503" s="129"/>
      <c r="DD503" s="129"/>
      <c r="DE503" s="129"/>
      <c r="DF503" s="129"/>
      <c r="DG503" s="129"/>
      <c r="DH503" s="129"/>
      <c r="DI503" s="129"/>
      <c r="DJ503" s="129"/>
      <c r="DK503" s="129"/>
      <c r="DL503" s="129"/>
      <c r="DM503" s="129"/>
      <c r="DN503" s="129"/>
      <c r="DO503" s="129"/>
      <c r="DP503" s="129"/>
      <c r="DQ503" s="129"/>
      <c r="DR503" s="129"/>
      <c r="DS503" s="129"/>
      <c r="DT503" s="129"/>
      <c r="DU503" s="129"/>
      <c r="DV503" s="129"/>
      <c r="DW503" s="129"/>
      <c r="DX503" s="129"/>
      <c r="DY503" s="129"/>
      <c r="DZ503" s="129"/>
      <c r="EA503" s="129"/>
      <c r="EB503" s="129"/>
      <c r="EC503" s="129"/>
      <c r="ED503" s="129"/>
      <c r="EE503" s="129"/>
      <c r="EF503" s="129"/>
      <c r="EG503" s="129"/>
      <c r="EH503" s="129"/>
      <c r="EI503" s="129"/>
      <c r="EJ503" s="129"/>
      <c r="EK503" s="129"/>
      <c r="EL503" s="129"/>
      <c r="EM503" s="129"/>
      <c r="EN503" s="129"/>
      <c r="EO503" s="129"/>
      <c r="EP503" s="129"/>
      <c r="EQ503" s="129"/>
      <c r="ER503" s="129"/>
      <c r="ES503" s="129"/>
      <c r="ET503" s="129"/>
      <c r="EU503" s="129"/>
      <c r="EV503" s="129"/>
      <c r="EW503" s="129"/>
    </row>
    <row r="504" spans="1:153" ht="3" customHeight="1" thickBot="1">
      <c r="A504" s="113"/>
      <c r="B504" s="16"/>
      <c r="C504" s="17"/>
      <c r="D504" s="17"/>
      <c r="E504" s="17"/>
      <c r="F504" s="18"/>
      <c r="G504" s="17"/>
      <c r="H504" s="298"/>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9"/>
      <c r="AG504" s="299"/>
      <c r="AH504" s="298"/>
      <c r="AI504" s="298"/>
      <c r="AJ504" s="298"/>
      <c r="AK504" s="298"/>
      <c r="AL504" s="298"/>
      <c r="AM504" s="298"/>
      <c r="AN504" s="298"/>
      <c r="AO504" s="121"/>
      <c r="AP504" s="116"/>
      <c r="AQ504" s="299"/>
      <c r="AR504" s="298"/>
      <c r="AS504" s="298"/>
      <c r="AT504" s="298"/>
      <c r="AU504" s="298"/>
      <c r="AV504" s="298"/>
      <c r="AW504" s="298"/>
      <c r="AX504" s="298"/>
      <c r="AY504" s="121"/>
      <c r="AZ504" s="116"/>
      <c r="BA504" s="298"/>
      <c r="BB504" s="298"/>
      <c r="BC504" s="298"/>
      <c r="BD504" s="298"/>
      <c r="BE504" s="298"/>
      <c r="BF504" s="298"/>
      <c r="BG504" s="298"/>
      <c r="BH504" s="298"/>
      <c r="BI504" s="121"/>
      <c r="BJ504" s="116"/>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29"/>
      <c r="CY504" s="129"/>
      <c r="CZ504" s="129"/>
      <c r="DA504" s="129"/>
      <c r="DB504" s="129"/>
      <c r="DC504" s="129"/>
      <c r="DD504" s="129"/>
      <c r="DE504" s="129"/>
      <c r="DF504" s="129"/>
      <c r="DG504" s="129"/>
      <c r="DH504" s="129"/>
      <c r="DI504" s="129"/>
      <c r="DJ504" s="129"/>
      <c r="DK504" s="129"/>
      <c r="DL504" s="129"/>
      <c r="DM504" s="129"/>
      <c r="DN504" s="129"/>
      <c r="DO504" s="129"/>
      <c r="DP504" s="129"/>
      <c r="DQ504" s="129"/>
      <c r="DR504" s="129"/>
      <c r="DS504" s="129"/>
      <c r="DT504" s="129"/>
      <c r="DU504" s="129"/>
      <c r="DV504" s="129"/>
      <c r="DW504" s="129"/>
      <c r="DX504" s="129"/>
      <c r="DY504" s="129"/>
      <c r="DZ504" s="129"/>
      <c r="EA504" s="129"/>
      <c r="EB504" s="129"/>
      <c r="EC504" s="129"/>
      <c r="ED504" s="129"/>
      <c r="EE504" s="129"/>
      <c r="EF504" s="129"/>
      <c r="EG504" s="129"/>
      <c r="EH504" s="129"/>
      <c r="EI504" s="129"/>
      <c r="EJ504" s="129"/>
      <c r="EK504" s="129"/>
      <c r="EL504" s="129"/>
      <c r="EM504" s="129"/>
      <c r="EN504" s="129"/>
      <c r="EO504" s="129"/>
      <c r="EP504" s="129"/>
      <c r="EQ504" s="129"/>
      <c r="ER504" s="129"/>
      <c r="ES504" s="129"/>
      <c r="ET504" s="129"/>
      <c r="EU504" s="129"/>
      <c r="EV504" s="129"/>
      <c r="EW504" s="129"/>
    </row>
    <row r="505" spans="1:153" ht="9.75" customHeight="1">
      <c r="A505" s="113"/>
      <c r="B505" s="24"/>
      <c r="C505" s="14" t="s">
        <v>6435</v>
      </c>
      <c r="D505" s="25"/>
      <c r="E505" s="25"/>
      <c r="F505" s="14" t="s">
        <v>143</v>
      </c>
      <c r="G505" s="14"/>
      <c r="H505" s="14"/>
      <c r="I505" s="14" t="s">
        <v>144</v>
      </c>
      <c r="J505" s="14"/>
      <c r="K505" s="14" t="s">
        <v>145</v>
      </c>
      <c r="L505" s="14"/>
      <c r="M505" s="14" t="s">
        <v>197</v>
      </c>
      <c r="N505" s="14"/>
      <c r="O505" s="25"/>
      <c r="P505" s="14" t="s">
        <v>146</v>
      </c>
      <c r="Q505" s="14"/>
      <c r="R505" s="14"/>
      <c r="S505" s="14"/>
      <c r="T505" s="14"/>
      <c r="U505" s="14"/>
      <c r="V505" s="14"/>
      <c r="W505" s="14"/>
      <c r="X505" s="14"/>
      <c r="Y505" s="14"/>
      <c r="Z505" s="14"/>
      <c r="AA505" s="14"/>
      <c r="AB505" s="14"/>
      <c r="AC505" s="14"/>
      <c r="AD505" s="25"/>
      <c r="AE505" s="25"/>
      <c r="AF505" s="26"/>
      <c r="AG505" s="296"/>
      <c r="AH505" s="297"/>
      <c r="AI505" s="297"/>
      <c r="AJ505" s="297"/>
      <c r="AK505" s="297"/>
      <c r="AL505" s="297"/>
      <c r="AM505" s="297"/>
      <c r="AN505" s="297"/>
      <c r="AO505" s="117"/>
      <c r="AP505" s="114"/>
      <c r="AQ505" s="296"/>
      <c r="AR505" s="297"/>
      <c r="AS505" s="297"/>
      <c r="AT505" s="297"/>
      <c r="AU505" s="297"/>
      <c r="AV505" s="297"/>
      <c r="AW505" s="297"/>
      <c r="AX505" s="297"/>
      <c r="AY505" s="117"/>
      <c r="AZ505" s="114"/>
      <c r="BA505" s="297"/>
      <c r="BB505" s="297"/>
      <c r="BC505" s="297"/>
      <c r="BD505" s="297"/>
      <c r="BE505" s="297"/>
      <c r="BF505" s="297"/>
      <c r="BG505" s="297"/>
      <c r="BH505" s="297"/>
      <c r="BI505" s="117"/>
      <c r="BJ505" s="114"/>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c r="DH505" s="129"/>
      <c r="DI505" s="129"/>
      <c r="DJ505" s="129"/>
      <c r="DK505" s="129"/>
      <c r="DL505" s="129"/>
      <c r="DM505" s="129"/>
      <c r="DN505" s="129"/>
      <c r="DO505" s="129"/>
      <c r="DP505" s="129"/>
      <c r="DQ505" s="129"/>
      <c r="DR505" s="129"/>
      <c r="DS505" s="129"/>
      <c r="DT505" s="129"/>
      <c r="DU505" s="129"/>
      <c r="DV505" s="129"/>
      <c r="DW505" s="129"/>
      <c r="DX505" s="129"/>
      <c r="DY505" s="129"/>
      <c r="DZ505" s="129"/>
      <c r="EA505" s="129"/>
      <c r="EB505" s="129"/>
      <c r="EC505" s="129"/>
      <c r="ED505" s="129"/>
      <c r="EE505" s="129"/>
      <c r="EF505" s="129"/>
      <c r="EG505" s="129"/>
      <c r="EH505" s="129"/>
      <c r="EI505" s="129"/>
      <c r="EJ505" s="129"/>
      <c r="EK505" s="129"/>
      <c r="EL505" s="129"/>
      <c r="EM505" s="129"/>
      <c r="EN505" s="129"/>
      <c r="EO505" s="129"/>
      <c r="EP505" s="129"/>
      <c r="EQ505" s="129"/>
      <c r="ER505" s="129"/>
      <c r="ES505" s="129"/>
      <c r="ET505" s="129"/>
      <c r="EU505" s="129"/>
      <c r="EV505" s="129"/>
      <c r="EW505" s="129"/>
    </row>
    <row r="506" spans="1:153" ht="21.75" customHeight="1">
      <c r="A506" s="113"/>
      <c r="B506" s="294"/>
      <c r="C506" s="76"/>
      <c r="D506" s="74"/>
      <c r="E506" s="77"/>
      <c r="F506" s="78"/>
      <c r="G506" s="79"/>
      <c r="H506" s="75" t="s">
        <v>6436</v>
      </c>
      <c r="I506" s="76"/>
      <c r="J506" s="74"/>
      <c r="K506" s="241"/>
      <c r="L506" s="74"/>
      <c r="M506" s="76"/>
      <c r="N506" s="73"/>
      <c r="O506" s="504"/>
      <c r="P506" s="505"/>
      <c r="Q506" s="505"/>
      <c r="R506" s="505"/>
      <c r="S506" s="505"/>
      <c r="T506" s="505"/>
      <c r="U506" s="505"/>
      <c r="V506" s="505"/>
      <c r="W506" s="505"/>
      <c r="X506" s="505"/>
      <c r="Y506" s="505"/>
      <c r="Z506" s="505"/>
      <c r="AA506" s="505"/>
      <c r="AB506" s="505"/>
      <c r="AC506" s="505"/>
      <c r="AD506" s="505"/>
      <c r="AE506" s="506"/>
      <c r="AF506" s="15"/>
      <c r="AG506" s="118"/>
      <c r="AH506" s="312"/>
      <c r="AI506" s="313"/>
      <c r="AJ506" s="313"/>
      <c r="AK506" s="313"/>
      <c r="AL506" s="313"/>
      <c r="AM506" s="313"/>
      <c r="AN506" s="314"/>
      <c r="AO506" s="120"/>
      <c r="AP506" s="115" t="s">
        <v>0</v>
      </c>
      <c r="AQ506" s="119"/>
      <c r="AR506" s="312"/>
      <c r="AS506" s="313"/>
      <c r="AT506" s="313"/>
      <c r="AU506" s="313"/>
      <c r="AV506" s="313"/>
      <c r="AW506" s="313"/>
      <c r="AX506" s="314"/>
      <c r="AY506" s="120"/>
      <c r="AZ506" s="115" t="s">
        <v>1</v>
      </c>
      <c r="BA506" s="119"/>
      <c r="BB506" s="312"/>
      <c r="BC506" s="313"/>
      <c r="BD506" s="313"/>
      <c r="BE506" s="313"/>
      <c r="BF506" s="313"/>
      <c r="BG506" s="313"/>
      <c r="BH506" s="314"/>
      <c r="BI506" s="122"/>
      <c r="BJ506" s="115" t="s">
        <v>2</v>
      </c>
      <c r="BK506" s="129"/>
      <c r="BL506" s="130" t="str">
        <f>IF(BM506&lt;&gt;"","●","")</f>
        <v/>
      </c>
      <c r="BM506" s="132" t="str">
        <f>IF(AND(OR(C506="",E506="",F506="",G506="",O506=""),OR(AH506&gt;0,AR506&gt;0,BB506&gt;0)),"「Ｋコード・Ｊコード番号等」、「診療行為名称」に未記入の欄がありますが、「レセプト件数」、「算定日数」、「算定回数」のいずれかが1以上となっています。正しい手術名情報・レセプト件数・算定日数・算定回数をご記入ください。",IF(AND(AND(C506&lt;&gt;"",E506&lt;&gt;"",F506&lt;&gt;"",G506&lt;&gt;""),OR(AH506&gt;0,AR506&gt;0,BB506&gt;0),COUNTIF(K!$A$1:$A$2257,ASC(C506&amp;E506&amp;F506&amp;G506&amp;IF(I506*1=0,"","-"&amp;I506*1)&amp;IF(K506*1=0,"",K506*1)&amp;IF(M506="","",M506)))=0),"「Ｋコード・Ｊコード番号等」が診療報酬点数表あるいは鹿診療報酬点数表に存在しないコードとなっています。正しいＫコード・Ｊコード番号等をご記入ください。なお、加算・輸血料は報告対象外となります。",IF(OR(AND(OR(AH506=0,AH506=""),OR(AR506&gt;0,BB506&gt;0)),AND(OR(AH506&gt;0,BB506&gt;0),OR(AR506=0,AR506="")),AND(OR(AH506&gt;0,AR506&gt;0),OR(BB506=0,BB506=""))),"「レセプト件数」、「算定日数」、「算定回数」のいずれかが「0」か「空白」となっていますが、それ以外が1以上となっています。正しい手術名情報・レセプト件数・算定日数・算定回数をご記入ください。",IF(OR(AH506&gt;AR506,AH506&gt;BB506),"「算定日数」あるいは「算定回数」が「レセプト件数」よりも小さくなっています。算定レセプトにおける算定日数・算定回数をご記入ください。",IF(AR506&gt;BB506,"「算定回数」が「算定日数」よりも小さくなっています。算定日数における算定回数をご記入ください。","")))))</f>
        <v/>
      </c>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72"/>
      <c r="CW506" s="72"/>
      <c r="CX506" s="72"/>
      <c r="CY506" s="129"/>
      <c r="CZ506" s="129"/>
      <c r="DA506" s="129"/>
      <c r="DB506" s="129"/>
      <c r="DC506" s="129"/>
      <c r="DD506" s="129"/>
      <c r="DE506" s="129"/>
      <c r="DF506" s="129"/>
      <c r="DG506" s="129"/>
      <c r="DH506" s="129"/>
      <c r="DI506" s="129"/>
      <c r="DJ506" s="129"/>
      <c r="DK506" s="129"/>
      <c r="DL506" s="129"/>
      <c r="DM506" s="129"/>
      <c r="DN506" s="129"/>
      <c r="DO506" s="129"/>
      <c r="DP506" s="129"/>
      <c r="DQ506" s="129"/>
      <c r="DR506" s="129"/>
      <c r="DS506" s="129"/>
      <c r="DT506" s="129"/>
      <c r="DU506" s="129"/>
      <c r="DV506" s="129"/>
      <c r="DW506" s="129"/>
      <c r="DX506" s="129"/>
      <c r="DY506" s="129"/>
      <c r="DZ506" s="129"/>
      <c r="EA506" s="129"/>
      <c r="EB506" s="129"/>
      <c r="EC506" s="129"/>
      <c r="ED506" s="129"/>
      <c r="EE506" s="129"/>
      <c r="EF506" s="129"/>
      <c r="EG506" s="129"/>
      <c r="EH506" s="129"/>
      <c r="EI506" s="129"/>
      <c r="EJ506" s="129"/>
      <c r="EK506" s="129"/>
      <c r="EL506" s="129"/>
      <c r="EM506" s="129"/>
      <c r="EN506" s="129"/>
      <c r="EO506" s="129"/>
      <c r="EP506" s="129"/>
      <c r="EQ506" s="129"/>
      <c r="ER506" s="129"/>
      <c r="ES506" s="129"/>
      <c r="ET506" s="129"/>
      <c r="EU506" s="129"/>
      <c r="EV506" s="129"/>
      <c r="EW506" s="129"/>
    </row>
    <row r="507" spans="1:153" ht="3" customHeight="1" thickBot="1">
      <c r="A507" s="113"/>
      <c r="B507" s="16"/>
      <c r="C507" s="17"/>
      <c r="D507" s="17"/>
      <c r="E507" s="17"/>
      <c r="F507" s="18"/>
      <c r="G507" s="17"/>
      <c r="H507" s="298"/>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9"/>
      <c r="AG507" s="299"/>
      <c r="AH507" s="298"/>
      <c r="AI507" s="298"/>
      <c r="AJ507" s="298"/>
      <c r="AK507" s="298"/>
      <c r="AL507" s="298"/>
      <c r="AM507" s="298"/>
      <c r="AN507" s="298"/>
      <c r="AO507" s="121"/>
      <c r="AP507" s="116"/>
      <c r="AQ507" s="299"/>
      <c r="AR507" s="298"/>
      <c r="AS507" s="298"/>
      <c r="AT507" s="298"/>
      <c r="AU507" s="298"/>
      <c r="AV507" s="298"/>
      <c r="AW507" s="298"/>
      <c r="AX507" s="298"/>
      <c r="AY507" s="121"/>
      <c r="AZ507" s="116"/>
      <c r="BA507" s="298"/>
      <c r="BB507" s="298"/>
      <c r="BC507" s="298"/>
      <c r="BD507" s="298"/>
      <c r="BE507" s="298"/>
      <c r="BF507" s="298"/>
      <c r="BG507" s="298"/>
      <c r="BH507" s="298"/>
      <c r="BI507" s="121"/>
      <c r="BJ507" s="116"/>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c r="DH507" s="129"/>
      <c r="DI507" s="129"/>
      <c r="DJ507" s="129"/>
      <c r="DK507" s="129"/>
      <c r="DL507" s="129"/>
      <c r="DM507" s="129"/>
      <c r="DN507" s="129"/>
      <c r="DO507" s="129"/>
      <c r="DP507" s="129"/>
      <c r="DQ507" s="129"/>
      <c r="DR507" s="129"/>
      <c r="DS507" s="129"/>
      <c r="DT507" s="129"/>
      <c r="DU507" s="129"/>
      <c r="DV507" s="129"/>
      <c r="DW507" s="129"/>
      <c r="DX507" s="129"/>
      <c r="DY507" s="129"/>
      <c r="DZ507" s="129"/>
      <c r="EA507" s="129"/>
      <c r="EB507" s="129"/>
      <c r="EC507" s="129"/>
      <c r="ED507" s="129"/>
      <c r="EE507" s="129"/>
      <c r="EF507" s="129"/>
      <c r="EG507" s="129"/>
      <c r="EH507" s="129"/>
      <c r="EI507" s="129"/>
      <c r="EJ507" s="129"/>
      <c r="EK507" s="129"/>
      <c r="EL507" s="129"/>
      <c r="EM507" s="129"/>
      <c r="EN507" s="129"/>
      <c r="EO507" s="129"/>
      <c r="EP507" s="129"/>
      <c r="EQ507" s="129"/>
      <c r="ER507" s="129"/>
      <c r="ES507" s="129"/>
      <c r="ET507" s="129"/>
      <c r="EU507" s="129"/>
      <c r="EV507" s="129"/>
      <c r="EW507" s="129"/>
    </row>
    <row r="508" spans="1:153" ht="9.75" customHeight="1">
      <c r="A508" s="113"/>
      <c r="B508" s="24"/>
      <c r="C508" s="14" t="s">
        <v>6435</v>
      </c>
      <c r="D508" s="25"/>
      <c r="E508" s="25"/>
      <c r="F508" s="14" t="s">
        <v>143</v>
      </c>
      <c r="G508" s="14"/>
      <c r="H508" s="14"/>
      <c r="I508" s="14" t="s">
        <v>144</v>
      </c>
      <c r="J508" s="14"/>
      <c r="K508" s="14" t="s">
        <v>145</v>
      </c>
      <c r="L508" s="14"/>
      <c r="M508" s="14" t="s">
        <v>197</v>
      </c>
      <c r="N508" s="14"/>
      <c r="O508" s="25"/>
      <c r="P508" s="14" t="s">
        <v>146</v>
      </c>
      <c r="Q508" s="14"/>
      <c r="R508" s="14"/>
      <c r="S508" s="14"/>
      <c r="T508" s="14"/>
      <c r="U508" s="14"/>
      <c r="V508" s="14"/>
      <c r="W508" s="14"/>
      <c r="X508" s="14"/>
      <c r="Y508" s="14"/>
      <c r="Z508" s="14"/>
      <c r="AA508" s="14"/>
      <c r="AB508" s="14"/>
      <c r="AC508" s="14"/>
      <c r="AD508" s="25"/>
      <c r="AE508" s="25"/>
      <c r="AF508" s="26"/>
      <c r="AG508" s="296"/>
      <c r="AH508" s="297"/>
      <c r="AI508" s="297"/>
      <c r="AJ508" s="297"/>
      <c r="AK508" s="297"/>
      <c r="AL508" s="297"/>
      <c r="AM508" s="297"/>
      <c r="AN508" s="297"/>
      <c r="AO508" s="117"/>
      <c r="AP508" s="114"/>
      <c r="AQ508" s="296"/>
      <c r="AR508" s="297"/>
      <c r="AS508" s="297"/>
      <c r="AT508" s="297"/>
      <c r="AU508" s="297"/>
      <c r="AV508" s="297"/>
      <c r="AW508" s="297"/>
      <c r="AX508" s="297"/>
      <c r="AY508" s="117"/>
      <c r="AZ508" s="114"/>
      <c r="BA508" s="297"/>
      <c r="BB508" s="297"/>
      <c r="BC508" s="297"/>
      <c r="BD508" s="297"/>
      <c r="BE508" s="297"/>
      <c r="BF508" s="297"/>
      <c r="BG508" s="297"/>
      <c r="BH508" s="297"/>
      <c r="BI508" s="117"/>
      <c r="BJ508" s="114"/>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c r="DH508" s="129"/>
      <c r="DI508" s="129"/>
      <c r="DJ508" s="129"/>
      <c r="DK508" s="129"/>
      <c r="DL508" s="129"/>
      <c r="DM508" s="129"/>
      <c r="DN508" s="129"/>
      <c r="DO508" s="129"/>
      <c r="DP508" s="129"/>
      <c r="DQ508" s="129"/>
      <c r="DR508" s="129"/>
      <c r="DS508" s="129"/>
      <c r="DT508" s="129"/>
      <c r="DU508" s="129"/>
      <c r="DV508" s="129"/>
      <c r="DW508" s="129"/>
      <c r="DX508" s="129"/>
      <c r="DY508" s="129"/>
      <c r="DZ508" s="129"/>
      <c r="EA508" s="129"/>
      <c r="EB508" s="129"/>
      <c r="EC508" s="129"/>
      <c r="ED508" s="129"/>
      <c r="EE508" s="129"/>
      <c r="EF508" s="129"/>
      <c r="EG508" s="129"/>
      <c r="EH508" s="129"/>
      <c r="EI508" s="129"/>
      <c r="EJ508" s="129"/>
      <c r="EK508" s="129"/>
      <c r="EL508" s="129"/>
      <c r="EM508" s="129"/>
      <c r="EN508" s="129"/>
      <c r="EO508" s="129"/>
      <c r="EP508" s="129"/>
      <c r="EQ508" s="129"/>
      <c r="ER508" s="129"/>
      <c r="ES508" s="129"/>
      <c r="ET508" s="129"/>
      <c r="EU508" s="129"/>
      <c r="EV508" s="129"/>
      <c r="EW508" s="129"/>
    </row>
    <row r="509" spans="1:153" ht="21.75" customHeight="1">
      <c r="A509" s="113"/>
      <c r="B509" s="294"/>
      <c r="C509" s="76"/>
      <c r="D509" s="74"/>
      <c r="E509" s="77"/>
      <c r="F509" s="78"/>
      <c r="G509" s="79"/>
      <c r="H509" s="75" t="s">
        <v>6436</v>
      </c>
      <c r="I509" s="76"/>
      <c r="J509" s="74"/>
      <c r="K509" s="241"/>
      <c r="L509" s="74"/>
      <c r="M509" s="76"/>
      <c r="N509" s="73"/>
      <c r="O509" s="504"/>
      <c r="P509" s="505"/>
      <c r="Q509" s="505"/>
      <c r="R509" s="505"/>
      <c r="S509" s="505"/>
      <c r="T509" s="505"/>
      <c r="U509" s="505"/>
      <c r="V509" s="505"/>
      <c r="W509" s="505"/>
      <c r="X509" s="505"/>
      <c r="Y509" s="505"/>
      <c r="Z509" s="505"/>
      <c r="AA509" s="505"/>
      <c r="AB509" s="505"/>
      <c r="AC509" s="505"/>
      <c r="AD509" s="505"/>
      <c r="AE509" s="506"/>
      <c r="AF509" s="15"/>
      <c r="AG509" s="118"/>
      <c r="AH509" s="312"/>
      <c r="AI509" s="313"/>
      <c r="AJ509" s="313"/>
      <c r="AK509" s="313"/>
      <c r="AL509" s="313"/>
      <c r="AM509" s="313"/>
      <c r="AN509" s="314"/>
      <c r="AO509" s="120"/>
      <c r="AP509" s="115" t="s">
        <v>0</v>
      </c>
      <c r="AQ509" s="119"/>
      <c r="AR509" s="312"/>
      <c r="AS509" s="313"/>
      <c r="AT509" s="313"/>
      <c r="AU509" s="313"/>
      <c r="AV509" s="313"/>
      <c r="AW509" s="313"/>
      <c r="AX509" s="314"/>
      <c r="AY509" s="120"/>
      <c r="AZ509" s="115" t="s">
        <v>1</v>
      </c>
      <c r="BA509" s="119"/>
      <c r="BB509" s="312"/>
      <c r="BC509" s="313"/>
      <c r="BD509" s="313"/>
      <c r="BE509" s="313"/>
      <c r="BF509" s="313"/>
      <c r="BG509" s="313"/>
      <c r="BH509" s="314"/>
      <c r="BI509" s="122"/>
      <c r="BJ509" s="115" t="s">
        <v>2</v>
      </c>
      <c r="BK509" s="129"/>
      <c r="BL509" s="130" t="str">
        <f>IF(BM509&lt;&gt;"","●","")</f>
        <v/>
      </c>
      <c r="BM509" s="132" t="str">
        <f>IF(AND(OR(C509="",E509="",F509="",G509="",O509=""),OR(AH509&gt;0,AR509&gt;0,BB509&gt;0)),"「Ｋコード・Ｊコード番号等」、「診療行為名称」に未記入の欄がありますが、「レセプト件数」、「算定日数」、「算定回数」のいずれかが1以上となっています。正しい手術名情報・レセプト件数・算定日数・算定回数をご記入ください。",IF(AND(AND(C509&lt;&gt;"",E509&lt;&gt;"",F509&lt;&gt;"",G509&lt;&gt;""),OR(AH509&gt;0,AR509&gt;0,BB509&gt;0),COUNTIF(K!$A$1:$A$2257,ASC(C509&amp;E509&amp;F509&amp;G509&amp;IF(I509*1=0,"","-"&amp;I509*1)&amp;IF(K509*1=0,"",K509*1)&amp;IF(M509="","",M509)))=0),"「Ｋコード・Ｊコード番号等」が診療報酬点数表あるいは鹿診療報酬点数表に存在しないコードとなっています。正しいＫコード・Ｊコード番号等をご記入ください。なお、加算・輸血料は報告対象外となります。",IF(OR(AND(OR(AH509=0,AH509=""),OR(AR509&gt;0,BB509&gt;0)),AND(OR(AH509&gt;0,BB509&gt;0),OR(AR509=0,AR509="")),AND(OR(AH509&gt;0,AR509&gt;0),OR(BB509=0,BB509=""))),"「レセプト件数」、「算定日数」、「算定回数」のいずれかが「0」か「空白」となっていますが、それ以外が1以上となっています。正しい手術名情報・レセプト件数・算定日数・算定回数をご記入ください。",IF(OR(AH509&gt;AR509,AH509&gt;BB509),"「算定日数」あるいは「算定回数」が「レセプト件数」よりも小さくなっています。算定レセプトにおける算定日数・算定回数をご記入ください。",IF(AR509&gt;BB509,"「算定回数」が「算定日数」よりも小さくなっています。算定日数における算定回数をご記入ください。","")))))</f>
        <v/>
      </c>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72"/>
      <c r="CW509" s="72"/>
      <c r="CX509" s="72"/>
      <c r="CY509" s="129"/>
      <c r="CZ509" s="129"/>
      <c r="DA509" s="129"/>
      <c r="DB509" s="129"/>
      <c r="DC509" s="129"/>
      <c r="DD509" s="129"/>
      <c r="DE509" s="129"/>
      <c r="DF509" s="129"/>
      <c r="DG509" s="129"/>
      <c r="DH509" s="129"/>
      <c r="DI509" s="129"/>
      <c r="DJ509" s="129"/>
      <c r="DK509" s="129"/>
      <c r="DL509" s="129"/>
      <c r="DM509" s="129"/>
      <c r="DN509" s="129"/>
      <c r="DO509" s="129"/>
      <c r="DP509" s="129"/>
      <c r="DQ509" s="129"/>
      <c r="DR509" s="129"/>
      <c r="DS509" s="129"/>
      <c r="DT509" s="129"/>
      <c r="DU509" s="129"/>
      <c r="DV509" s="129"/>
      <c r="DW509" s="129"/>
      <c r="DX509" s="129"/>
      <c r="DY509" s="129"/>
      <c r="DZ509" s="129"/>
      <c r="EA509" s="129"/>
      <c r="EB509" s="129"/>
      <c r="EC509" s="129"/>
      <c r="ED509" s="129"/>
      <c r="EE509" s="129"/>
      <c r="EF509" s="129"/>
      <c r="EG509" s="129"/>
      <c r="EH509" s="129"/>
      <c r="EI509" s="129"/>
      <c r="EJ509" s="129"/>
      <c r="EK509" s="129"/>
      <c r="EL509" s="129"/>
      <c r="EM509" s="129"/>
      <c r="EN509" s="129"/>
      <c r="EO509" s="129"/>
      <c r="EP509" s="129"/>
      <c r="EQ509" s="129"/>
      <c r="ER509" s="129"/>
      <c r="ES509" s="129"/>
      <c r="ET509" s="129"/>
      <c r="EU509" s="129"/>
      <c r="EV509" s="129"/>
      <c r="EW509" s="129"/>
    </row>
    <row r="510" spans="1:153" ht="3" customHeight="1" thickBot="1">
      <c r="A510" s="113"/>
      <c r="B510" s="16"/>
      <c r="C510" s="17"/>
      <c r="D510" s="17"/>
      <c r="E510" s="17"/>
      <c r="F510" s="18"/>
      <c r="G510" s="17"/>
      <c r="H510" s="298"/>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9"/>
      <c r="AG510" s="299"/>
      <c r="AH510" s="298"/>
      <c r="AI510" s="298"/>
      <c r="AJ510" s="298"/>
      <c r="AK510" s="298"/>
      <c r="AL510" s="298"/>
      <c r="AM510" s="298"/>
      <c r="AN510" s="298"/>
      <c r="AO510" s="121"/>
      <c r="AP510" s="116"/>
      <c r="AQ510" s="299"/>
      <c r="AR510" s="298"/>
      <c r="AS510" s="298"/>
      <c r="AT510" s="298"/>
      <c r="AU510" s="298"/>
      <c r="AV510" s="298"/>
      <c r="AW510" s="298"/>
      <c r="AX510" s="298"/>
      <c r="AY510" s="121"/>
      <c r="AZ510" s="116"/>
      <c r="BA510" s="298"/>
      <c r="BB510" s="298"/>
      <c r="BC510" s="298"/>
      <c r="BD510" s="298"/>
      <c r="BE510" s="298"/>
      <c r="BF510" s="298"/>
      <c r="BG510" s="298"/>
      <c r="BH510" s="298"/>
      <c r="BI510" s="121"/>
      <c r="BJ510" s="116"/>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29"/>
      <c r="CW510" s="129"/>
      <c r="CX510" s="129"/>
      <c r="CY510" s="129"/>
      <c r="CZ510" s="129"/>
      <c r="DA510" s="129"/>
      <c r="DB510" s="129"/>
      <c r="DC510" s="129"/>
      <c r="DD510" s="129"/>
      <c r="DE510" s="129"/>
      <c r="DF510" s="129"/>
      <c r="DG510" s="129"/>
      <c r="DH510" s="129"/>
      <c r="DI510" s="129"/>
      <c r="DJ510" s="129"/>
      <c r="DK510" s="129"/>
      <c r="DL510" s="129"/>
      <c r="DM510" s="129"/>
      <c r="DN510" s="129"/>
      <c r="DO510" s="129"/>
      <c r="DP510" s="129"/>
      <c r="DQ510" s="129"/>
      <c r="DR510" s="129"/>
      <c r="DS510" s="129"/>
      <c r="DT510" s="129"/>
      <c r="DU510" s="129"/>
      <c r="DV510" s="129"/>
      <c r="DW510" s="129"/>
      <c r="DX510" s="129"/>
      <c r="DY510" s="129"/>
      <c r="DZ510" s="129"/>
      <c r="EA510" s="129"/>
      <c r="EB510" s="129"/>
      <c r="EC510" s="129"/>
      <c r="ED510" s="129"/>
      <c r="EE510" s="129"/>
      <c r="EF510" s="129"/>
      <c r="EG510" s="129"/>
      <c r="EH510" s="129"/>
      <c r="EI510" s="129"/>
      <c r="EJ510" s="129"/>
      <c r="EK510" s="129"/>
      <c r="EL510" s="129"/>
      <c r="EM510" s="129"/>
      <c r="EN510" s="129"/>
      <c r="EO510" s="129"/>
      <c r="EP510" s="129"/>
      <c r="EQ510" s="129"/>
      <c r="ER510" s="129"/>
      <c r="ES510" s="129"/>
      <c r="ET510" s="129"/>
      <c r="EU510" s="129"/>
      <c r="EV510" s="129"/>
      <c r="EW510" s="129"/>
    </row>
    <row r="511" spans="1:153" ht="9.75" customHeight="1">
      <c r="A511" s="113"/>
      <c r="B511" s="24"/>
      <c r="C511" s="14" t="s">
        <v>6435</v>
      </c>
      <c r="D511" s="25"/>
      <c r="E511" s="25"/>
      <c r="F511" s="14" t="s">
        <v>143</v>
      </c>
      <c r="G511" s="14"/>
      <c r="H511" s="14"/>
      <c r="I511" s="14" t="s">
        <v>144</v>
      </c>
      <c r="J511" s="14"/>
      <c r="K511" s="14" t="s">
        <v>145</v>
      </c>
      <c r="L511" s="14"/>
      <c r="M511" s="14" t="s">
        <v>197</v>
      </c>
      <c r="N511" s="14"/>
      <c r="O511" s="25"/>
      <c r="P511" s="14" t="s">
        <v>146</v>
      </c>
      <c r="Q511" s="14"/>
      <c r="R511" s="14"/>
      <c r="S511" s="14"/>
      <c r="T511" s="14"/>
      <c r="U511" s="14"/>
      <c r="V511" s="14"/>
      <c r="W511" s="14"/>
      <c r="X511" s="14"/>
      <c r="Y511" s="14"/>
      <c r="Z511" s="14"/>
      <c r="AA511" s="14"/>
      <c r="AB511" s="14"/>
      <c r="AC511" s="14"/>
      <c r="AD511" s="25"/>
      <c r="AE511" s="25"/>
      <c r="AF511" s="26"/>
      <c r="AG511" s="296"/>
      <c r="AH511" s="297"/>
      <c r="AI511" s="297"/>
      <c r="AJ511" s="297"/>
      <c r="AK511" s="297"/>
      <c r="AL511" s="297"/>
      <c r="AM511" s="297"/>
      <c r="AN511" s="297"/>
      <c r="AO511" s="117"/>
      <c r="AP511" s="114"/>
      <c r="AQ511" s="296"/>
      <c r="AR511" s="297"/>
      <c r="AS511" s="297"/>
      <c r="AT511" s="297"/>
      <c r="AU511" s="297"/>
      <c r="AV511" s="297"/>
      <c r="AW511" s="297"/>
      <c r="AX511" s="297"/>
      <c r="AY511" s="117"/>
      <c r="AZ511" s="114"/>
      <c r="BA511" s="297"/>
      <c r="BB511" s="297"/>
      <c r="BC511" s="297"/>
      <c r="BD511" s="297"/>
      <c r="BE511" s="297"/>
      <c r="BF511" s="297"/>
      <c r="BG511" s="297"/>
      <c r="BH511" s="297"/>
      <c r="BI511" s="117"/>
      <c r="BJ511" s="114"/>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c r="DH511" s="129"/>
      <c r="DI511" s="129"/>
      <c r="DJ511" s="129"/>
      <c r="DK511" s="129"/>
      <c r="DL511" s="129"/>
      <c r="DM511" s="129"/>
      <c r="DN511" s="129"/>
      <c r="DO511" s="129"/>
      <c r="DP511" s="129"/>
      <c r="DQ511" s="129"/>
      <c r="DR511" s="129"/>
      <c r="DS511" s="129"/>
      <c r="DT511" s="129"/>
      <c r="DU511" s="129"/>
      <c r="DV511" s="129"/>
      <c r="DW511" s="129"/>
      <c r="DX511" s="129"/>
      <c r="DY511" s="129"/>
      <c r="DZ511" s="129"/>
      <c r="EA511" s="129"/>
      <c r="EB511" s="129"/>
      <c r="EC511" s="129"/>
      <c r="ED511" s="129"/>
      <c r="EE511" s="129"/>
      <c r="EF511" s="129"/>
      <c r="EG511" s="129"/>
      <c r="EH511" s="129"/>
      <c r="EI511" s="129"/>
      <c r="EJ511" s="129"/>
      <c r="EK511" s="129"/>
      <c r="EL511" s="129"/>
      <c r="EM511" s="129"/>
      <c r="EN511" s="129"/>
      <c r="EO511" s="129"/>
      <c r="EP511" s="129"/>
      <c r="EQ511" s="129"/>
      <c r="ER511" s="129"/>
      <c r="ES511" s="129"/>
      <c r="ET511" s="129"/>
      <c r="EU511" s="129"/>
      <c r="EV511" s="129"/>
      <c r="EW511" s="129"/>
    </row>
    <row r="512" spans="1:153" ht="21.75" customHeight="1">
      <c r="A512" s="113"/>
      <c r="B512" s="294"/>
      <c r="C512" s="76"/>
      <c r="D512" s="74"/>
      <c r="E512" s="77"/>
      <c r="F512" s="78"/>
      <c r="G512" s="79"/>
      <c r="H512" s="75" t="s">
        <v>6436</v>
      </c>
      <c r="I512" s="76"/>
      <c r="J512" s="74"/>
      <c r="K512" s="241"/>
      <c r="L512" s="74"/>
      <c r="M512" s="76"/>
      <c r="N512" s="73"/>
      <c r="O512" s="504"/>
      <c r="P512" s="505"/>
      <c r="Q512" s="505"/>
      <c r="R512" s="505"/>
      <c r="S512" s="505"/>
      <c r="T512" s="505"/>
      <c r="U512" s="505"/>
      <c r="V512" s="505"/>
      <c r="W512" s="505"/>
      <c r="X512" s="505"/>
      <c r="Y512" s="505"/>
      <c r="Z512" s="505"/>
      <c r="AA512" s="505"/>
      <c r="AB512" s="505"/>
      <c r="AC512" s="505"/>
      <c r="AD512" s="505"/>
      <c r="AE512" s="506"/>
      <c r="AF512" s="15"/>
      <c r="AG512" s="118"/>
      <c r="AH512" s="312"/>
      <c r="AI512" s="313"/>
      <c r="AJ512" s="313"/>
      <c r="AK512" s="313"/>
      <c r="AL512" s="313"/>
      <c r="AM512" s="313"/>
      <c r="AN512" s="314"/>
      <c r="AO512" s="120"/>
      <c r="AP512" s="115" t="s">
        <v>0</v>
      </c>
      <c r="AQ512" s="119"/>
      <c r="AR512" s="312"/>
      <c r="AS512" s="313"/>
      <c r="AT512" s="313"/>
      <c r="AU512" s="313"/>
      <c r="AV512" s="313"/>
      <c r="AW512" s="313"/>
      <c r="AX512" s="314"/>
      <c r="AY512" s="120"/>
      <c r="AZ512" s="115" t="s">
        <v>1</v>
      </c>
      <c r="BA512" s="119"/>
      <c r="BB512" s="312"/>
      <c r="BC512" s="313"/>
      <c r="BD512" s="313"/>
      <c r="BE512" s="313"/>
      <c r="BF512" s="313"/>
      <c r="BG512" s="313"/>
      <c r="BH512" s="314"/>
      <c r="BI512" s="122"/>
      <c r="BJ512" s="115" t="s">
        <v>2</v>
      </c>
      <c r="BK512" s="129"/>
      <c r="BL512" s="130" t="str">
        <f>IF(BM512&lt;&gt;"","●","")</f>
        <v/>
      </c>
      <c r="BM512" s="132" t="str">
        <f>IF(AND(OR(C512="",E512="",F512="",G512="",O512=""),OR(AH512&gt;0,AR512&gt;0,BB512&gt;0)),"「Ｋコード・Ｊコード番号等」、「診療行為名称」に未記入の欄がありますが、「レセプト件数」、「算定日数」、「算定回数」のいずれかが1以上となっています。正しい手術名情報・レセプト件数・算定日数・算定回数をご記入ください。",IF(AND(AND(C512&lt;&gt;"",E512&lt;&gt;"",F512&lt;&gt;"",G512&lt;&gt;""),OR(AH512&gt;0,AR512&gt;0,BB512&gt;0),COUNTIF(K!$A$1:$A$2257,ASC(C512&amp;E512&amp;F512&amp;G512&amp;IF(I512*1=0,"","-"&amp;I512*1)&amp;IF(K512*1=0,"",K512*1)&amp;IF(M512="","",M512)))=0),"「Ｋコード・Ｊコード番号等」が診療報酬点数表あるいは鹿診療報酬点数表に存在しないコードとなっています。正しいＫコード・Ｊコード番号等をご記入ください。なお、加算・輸血料は報告対象外となります。",IF(OR(AND(OR(AH512=0,AH512=""),OR(AR512&gt;0,BB512&gt;0)),AND(OR(AH512&gt;0,BB512&gt;0),OR(AR512=0,AR512="")),AND(OR(AH512&gt;0,AR512&gt;0),OR(BB512=0,BB512=""))),"「レセプト件数」、「算定日数」、「算定回数」のいずれかが「0」か「空白」となっていますが、それ以外が1以上となっています。正しい手術名情報・レセプト件数・算定日数・算定回数をご記入ください。",IF(OR(AH512&gt;AR512,AH512&gt;BB512),"「算定日数」あるいは「算定回数」が「レセプト件数」よりも小さくなっています。算定レセプトにおける算定日数・算定回数をご記入ください。",IF(AR512&gt;BB512,"「算定回数」が「算定日数」よりも小さくなっています。算定日数における算定回数をご記入ください。","")))))</f>
        <v/>
      </c>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72"/>
      <c r="CW512" s="72"/>
      <c r="CX512" s="72"/>
      <c r="CY512" s="129"/>
      <c r="CZ512" s="129"/>
      <c r="DA512" s="129"/>
      <c r="DB512" s="129"/>
      <c r="DC512" s="129"/>
      <c r="DD512" s="129"/>
      <c r="DE512" s="129"/>
      <c r="DF512" s="129"/>
      <c r="DG512" s="129"/>
      <c r="DH512" s="129"/>
      <c r="DI512" s="129"/>
      <c r="DJ512" s="129"/>
      <c r="DK512" s="129"/>
      <c r="DL512" s="129"/>
      <c r="DM512" s="129"/>
      <c r="DN512" s="129"/>
      <c r="DO512" s="129"/>
      <c r="DP512" s="129"/>
      <c r="DQ512" s="129"/>
      <c r="DR512" s="129"/>
      <c r="DS512" s="129"/>
      <c r="DT512" s="129"/>
      <c r="DU512" s="129"/>
      <c r="DV512" s="129"/>
      <c r="DW512" s="129"/>
      <c r="DX512" s="129"/>
      <c r="DY512" s="129"/>
      <c r="DZ512" s="129"/>
      <c r="EA512" s="129"/>
      <c r="EB512" s="129"/>
      <c r="EC512" s="129"/>
      <c r="ED512" s="129"/>
      <c r="EE512" s="129"/>
      <c r="EF512" s="129"/>
      <c r="EG512" s="129"/>
      <c r="EH512" s="129"/>
      <c r="EI512" s="129"/>
      <c r="EJ512" s="129"/>
      <c r="EK512" s="129"/>
      <c r="EL512" s="129"/>
      <c r="EM512" s="129"/>
      <c r="EN512" s="129"/>
      <c r="EO512" s="129"/>
      <c r="EP512" s="129"/>
      <c r="EQ512" s="129"/>
      <c r="ER512" s="129"/>
      <c r="ES512" s="129"/>
      <c r="ET512" s="129"/>
      <c r="EU512" s="129"/>
      <c r="EV512" s="129"/>
      <c r="EW512" s="129"/>
    </row>
    <row r="513" spans="1:153" ht="3" customHeight="1" thickBot="1">
      <c r="A513" s="113"/>
      <c r="B513" s="16"/>
      <c r="C513" s="17"/>
      <c r="D513" s="17"/>
      <c r="E513" s="17"/>
      <c r="F513" s="18"/>
      <c r="G513" s="17"/>
      <c r="H513" s="298"/>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9"/>
      <c r="AG513" s="299"/>
      <c r="AH513" s="298"/>
      <c r="AI513" s="298"/>
      <c r="AJ513" s="298"/>
      <c r="AK513" s="298"/>
      <c r="AL513" s="298"/>
      <c r="AM513" s="298"/>
      <c r="AN513" s="298"/>
      <c r="AO513" s="121"/>
      <c r="AP513" s="116"/>
      <c r="AQ513" s="299"/>
      <c r="AR513" s="298"/>
      <c r="AS513" s="298"/>
      <c r="AT513" s="298"/>
      <c r="AU513" s="298"/>
      <c r="AV513" s="298"/>
      <c r="AW513" s="298"/>
      <c r="AX513" s="298"/>
      <c r="AY513" s="121"/>
      <c r="AZ513" s="116"/>
      <c r="BA513" s="298"/>
      <c r="BB513" s="298"/>
      <c r="BC513" s="298"/>
      <c r="BD513" s="298"/>
      <c r="BE513" s="298"/>
      <c r="BF513" s="298"/>
      <c r="BG513" s="298"/>
      <c r="BH513" s="298"/>
      <c r="BI513" s="121"/>
      <c r="BJ513" s="116"/>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c r="DH513" s="129"/>
      <c r="DI513" s="129"/>
      <c r="DJ513" s="129"/>
      <c r="DK513" s="129"/>
      <c r="DL513" s="129"/>
      <c r="DM513" s="129"/>
      <c r="DN513" s="129"/>
      <c r="DO513" s="129"/>
      <c r="DP513" s="129"/>
      <c r="DQ513" s="129"/>
      <c r="DR513" s="129"/>
      <c r="DS513" s="129"/>
      <c r="DT513" s="129"/>
      <c r="DU513" s="129"/>
      <c r="DV513" s="129"/>
      <c r="DW513" s="129"/>
      <c r="DX513" s="129"/>
      <c r="DY513" s="129"/>
      <c r="DZ513" s="129"/>
      <c r="EA513" s="129"/>
      <c r="EB513" s="129"/>
      <c r="EC513" s="129"/>
      <c r="ED513" s="129"/>
      <c r="EE513" s="129"/>
      <c r="EF513" s="129"/>
      <c r="EG513" s="129"/>
      <c r="EH513" s="129"/>
      <c r="EI513" s="129"/>
      <c r="EJ513" s="129"/>
      <c r="EK513" s="129"/>
      <c r="EL513" s="129"/>
      <c r="EM513" s="129"/>
      <c r="EN513" s="129"/>
      <c r="EO513" s="129"/>
      <c r="EP513" s="129"/>
      <c r="EQ513" s="129"/>
      <c r="ER513" s="129"/>
      <c r="ES513" s="129"/>
      <c r="ET513" s="129"/>
      <c r="EU513" s="129"/>
      <c r="EV513" s="129"/>
      <c r="EW513" s="129"/>
    </row>
    <row r="514" spans="1:153" ht="9.75" customHeight="1">
      <c r="A514" s="113"/>
      <c r="B514" s="24"/>
      <c r="C514" s="14" t="s">
        <v>6435</v>
      </c>
      <c r="D514" s="25"/>
      <c r="E514" s="25"/>
      <c r="F514" s="14" t="s">
        <v>143</v>
      </c>
      <c r="G514" s="14"/>
      <c r="H514" s="14"/>
      <c r="I514" s="14" t="s">
        <v>144</v>
      </c>
      <c r="J514" s="14"/>
      <c r="K514" s="14" t="s">
        <v>145</v>
      </c>
      <c r="L514" s="14"/>
      <c r="M514" s="14" t="s">
        <v>197</v>
      </c>
      <c r="N514" s="14"/>
      <c r="O514" s="25"/>
      <c r="P514" s="14" t="s">
        <v>146</v>
      </c>
      <c r="Q514" s="14"/>
      <c r="R514" s="14"/>
      <c r="S514" s="14"/>
      <c r="T514" s="14"/>
      <c r="U514" s="14"/>
      <c r="V514" s="14"/>
      <c r="W514" s="14"/>
      <c r="X514" s="14"/>
      <c r="Y514" s="14"/>
      <c r="Z514" s="14"/>
      <c r="AA514" s="14"/>
      <c r="AB514" s="14"/>
      <c r="AC514" s="14"/>
      <c r="AD514" s="25"/>
      <c r="AE514" s="25"/>
      <c r="AF514" s="26"/>
      <c r="AG514" s="296"/>
      <c r="AH514" s="297"/>
      <c r="AI514" s="297"/>
      <c r="AJ514" s="297"/>
      <c r="AK514" s="297"/>
      <c r="AL514" s="297"/>
      <c r="AM514" s="297"/>
      <c r="AN514" s="297"/>
      <c r="AO514" s="117"/>
      <c r="AP514" s="114"/>
      <c r="AQ514" s="296"/>
      <c r="AR514" s="297"/>
      <c r="AS514" s="297"/>
      <c r="AT514" s="297"/>
      <c r="AU514" s="297"/>
      <c r="AV514" s="297"/>
      <c r="AW514" s="297"/>
      <c r="AX514" s="297"/>
      <c r="AY514" s="117"/>
      <c r="AZ514" s="114"/>
      <c r="BA514" s="297"/>
      <c r="BB514" s="297"/>
      <c r="BC514" s="297"/>
      <c r="BD514" s="297"/>
      <c r="BE514" s="297"/>
      <c r="BF514" s="297"/>
      <c r="BG514" s="297"/>
      <c r="BH514" s="297"/>
      <c r="BI514" s="117"/>
      <c r="BJ514" s="114"/>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c r="DH514" s="129"/>
      <c r="DI514" s="129"/>
      <c r="DJ514" s="129"/>
      <c r="DK514" s="129"/>
      <c r="DL514" s="129"/>
      <c r="DM514" s="129"/>
      <c r="DN514" s="129"/>
      <c r="DO514" s="129"/>
      <c r="DP514" s="129"/>
      <c r="DQ514" s="129"/>
      <c r="DR514" s="129"/>
      <c r="DS514" s="129"/>
      <c r="DT514" s="129"/>
      <c r="DU514" s="129"/>
      <c r="DV514" s="129"/>
      <c r="DW514" s="129"/>
      <c r="DX514" s="129"/>
      <c r="DY514" s="129"/>
      <c r="DZ514" s="129"/>
      <c r="EA514" s="129"/>
      <c r="EB514" s="129"/>
      <c r="EC514" s="129"/>
      <c r="ED514" s="129"/>
      <c r="EE514" s="129"/>
      <c r="EF514" s="129"/>
      <c r="EG514" s="129"/>
      <c r="EH514" s="129"/>
      <c r="EI514" s="129"/>
      <c r="EJ514" s="129"/>
      <c r="EK514" s="129"/>
      <c r="EL514" s="129"/>
      <c r="EM514" s="129"/>
      <c r="EN514" s="129"/>
      <c r="EO514" s="129"/>
      <c r="EP514" s="129"/>
      <c r="EQ514" s="129"/>
      <c r="ER514" s="129"/>
      <c r="ES514" s="129"/>
      <c r="ET514" s="129"/>
      <c r="EU514" s="129"/>
      <c r="EV514" s="129"/>
      <c r="EW514" s="129"/>
    </row>
    <row r="515" spans="1:153" ht="21.75" customHeight="1">
      <c r="A515" s="113"/>
      <c r="B515" s="294"/>
      <c r="C515" s="76"/>
      <c r="D515" s="74"/>
      <c r="E515" s="77"/>
      <c r="F515" s="78"/>
      <c r="G515" s="79"/>
      <c r="H515" s="75" t="s">
        <v>6436</v>
      </c>
      <c r="I515" s="76"/>
      <c r="J515" s="74"/>
      <c r="K515" s="241"/>
      <c r="L515" s="74"/>
      <c r="M515" s="76"/>
      <c r="N515" s="73"/>
      <c r="O515" s="504"/>
      <c r="P515" s="505"/>
      <c r="Q515" s="505"/>
      <c r="R515" s="505"/>
      <c r="S515" s="505"/>
      <c r="T515" s="505"/>
      <c r="U515" s="505"/>
      <c r="V515" s="505"/>
      <c r="W515" s="505"/>
      <c r="X515" s="505"/>
      <c r="Y515" s="505"/>
      <c r="Z515" s="505"/>
      <c r="AA515" s="505"/>
      <c r="AB515" s="505"/>
      <c r="AC515" s="505"/>
      <c r="AD515" s="505"/>
      <c r="AE515" s="506"/>
      <c r="AF515" s="15"/>
      <c r="AG515" s="118"/>
      <c r="AH515" s="312"/>
      <c r="AI515" s="313"/>
      <c r="AJ515" s="313"/>
      <c r="AK515" s="313"/>
      <c r="AL515" s="313"/>
      <c r="AM515" s="313"/>
      <c r="AN515" s="314"/>
      <c r="AO515" s="120"/>
      <c r="AP515" s="115" t="s">
        <v>0</v>
      </c>
      <c r="AQ515" s="119"/>
      <c r="AR515" s="312"/>
      <c r="AS515" s="313"/>
      <c r="AT515" s="313"/>
      <c r="AU515" s="313"/>
      <c r="AV515" s="313"/>
      <c r="AW515" s="313"/>
      <c r="AX515" s="314"/>
      <c r="AY515" s="120"/>
      <c r="AZ515" s="115" t="s">
        <v>1</v>
      </c>
      <c r="BA515" s="119"/>
      <c r="BB515" s="312"/>
      <c r="BC515" s="313"/>
      <c r="BD515" s="313"/>
      <c r="BE515" s="313"/>
      <c r="BF515" s="313"/>
      <c r="BG515" s="313"/>
      <c r="BH515" s="314"/>
      <c r="BI515" s="122"/>
      <c r="BJ515" s="115" t="s">
        <v>2</v>
      </c>
      <c r="BK515" s="129"/>
      <c r="BL515" s="130" t="str">
        <f>IF(BM515&lt;&gt;"","●","")</f>
        <v/>
      </c>
      <c r="BM515" s="132" t="str">
        <f>IF(AND(OR(C515="",E515="",F515="",G515="",O515=""),OR(AH515&gt;0,AR515&gt;0,BB515&gt;0)),"「Ｋコード・Ｊコード番号等」、「診療行為名称」に未記入の欄がありますが、「レセプト件数」、「算定日数」、「算定回数」のいずれかが1以上となっています。正しい手術名情報・レセプト件数・算定日数・算定回数をご記入ください。",IF(AND(AND(C515&lt;&gt;"",E515&lt;&gt;"",F515&lt;&gt;"",G515&lt;&gt;""),OR(AH515&gt;0,AR515&gt;0,BB515&gt;0),COUNTIF(K!$A$1:$A$2257,ASC(C515&amp;E515&amp;F515&amp;G515&amp;IF(I515*1=0,"","-"&amp;I515*1)&amp;IF(K515*1=0,"",K515*1)&amp;IF(M515="","",M515)))=0),"「Ｋコード・Ｊコード番号等」が診療報酬点数表あるいは鹿診療報酬点数表に存在しないコードとなっています。正しいＫコード・Ｊコード番号等をご記入ください。なお、加算・輸血料は報告対象外となります。",IF(OR(AND(OR(AH515=0,AH515=""),OR(AR515&gt;0,BB515&gt;0)),AND(OR(AH515&gt;0,BB515&gt;0),OR(AR515=0,AR515="")),AND(OR(AH515&gt;0,AR515&gt;0),OR(BB515=0,BB515=""))),"「レセプト件数」、「算定日数」、「算定回数」のいずれかが「0」か「空白」となっていますが、それ以外が1以上となっています。正しい手術名情報・レセプト件数・算定日数・算定回数をご記入ください。",IF(OR(AH515&gt;AR515,AH515&gt;BB515),"「算定日数」あるいは「算定回数」が「レセプト件数」よりも小さくなっています。算定レセプトにおける算定日数・算定回数をご記入ください。",IF(AR515&gt;BB515,"「算定回数」が「算定日数」よりも小さくなっています。算定日数における算定回数をご記入ください。","")))))</f>
        <v/>
      </c>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72"/>
      <c r="CW515" s="72"/>
      <c r="CX515" s="72"/>
      <c r="CY515" s="129"/>
      <c r="CZ515" s="129"/>
      <c r="DA515" s="129"/>
      <c r="DB515" s="129"/>
      <c r="DC515" s="129"/>
      <c r="DD515" s="129"/>
      <c r="DE515" s="129"/>
      <c r="DF515" s="129"/>
      <c r="DG515" s="129"/>
      <c r="DH515" s="129"/>
      <c r="DI515" s="129"/>
      <c r="DJ515" s="129"/>
      <c r="DK515" s="129"/>
      <c r="DL515" s="129"/>
      <c r="DM515" s="129"/>
      <c r="DN515" s="129"/>
      <c r="DO515" s="129"/>
      <c r="DP515" s="129"/>
      <c r="DQ515" s="129"/>
      <c r="DR515" s="129"/>
      <c r="DS515" s="129"/>
      <c r="DT515" s="129"/>
      <c r="DU515" s="129"/>
      <c r="DV515" s="129"/>
      <c r="DW515" s="129"/>
      <c r="DX515" s="129"/>
      <c r="DY515" s="129"/>
      <c r="DZ515" s="129"/>
      <c r="EA515" s="129"/>
      <c r="EB515" s="129"/>
      <c r="EC515" s="129"/>
      <c r="ED515" s="129"/>
      <c r="EE515" s="129"/>
      <c r="EF515" s="129"/>
      <c r="EG515" s="129"/>
      <c r="EH515" s="129"/>
      <c r="EI515" s="129"/>
      <c r="EJ515" s="129"/>
      <c r="EK515" s="129"/>
      <c r="EL515" s="129"/>
      <c r="EM515" s="129"/>
      <c r="EN515" s="129"/>
      <c r="EO515" s="129"/>
      <c r="EP515" s="129"/>
      <c r="EQ515" s="129"/>
      <c r="ER515" s="129"/>
      <c r="ES515" s="129"/>
      <c r="ET515" s="129"/>
      <c r="EU515" s="129"/>
      <c r="EV515" s="129"/>
      <c r="EW515" s="129"/>
    </row>
    <row r="516" spans="1:153" ht="3" customHeight="1" thickBot="1">
      <c r="A516" s="113"/>
      <c r="B516" s="16"/>
      <c r="C516" s="17"/>
      <c r="D516" s="17"/>
      <c r="E516" s="17"/>
      <c r="F516" s="18"/>
      <c r="G516" s="17"/>
      <c r="H516" s="298"/>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9"/>
      <c r="AG516" s="299"/>
      <c r="AH516" s="298"/>
      <c r="AI516" s="298"/>
      <c r="AJ516" s="298"/>
      <c r="AK516" s="298"/>
      <c r="AL516" s="298"/>
      <c r="AM516" s="298"/>
      <c r="AN516" s="298"/>
      <c r="AO516" s="121"/>
      <c r="AP516" s="116"/>
      <c r="AQ516" s="299"/>
      <c r="AR516" s="298"/>
      <c r="AS516" s="298"/>
      <c r="AT516" s="298"/>
      <c r="AU516" s="298"/>
      <c r="AV516" s="298"/>
      <c r="AW516" s="298"/>
      <c r="AX516" s="298"/>
      <c r="AY516" s="121"/>
      <c r="AZ516" s="116"/>
      <c r="BA516" s="298"/>
      <c r="BB516" s="298"/>
      <c r="BC516" s="298"/>
      <c r="BD516" s="298"/>
      <c r="BE516" s="298"/>
      <c r="BF516" s="298"/>
      <c r="BG516" s="298"/>
      <c r="BH516" s="298"/>
      <c r="BI516" s="121"/>
      <c r="BJ516" s="116"/>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29"/>
      <c r="CY516" s="129"/>
      <c r="CZ516" s="129"/>
      <c r="DA516" s="129"/>
      <c r="DB516" s="129"/>
      <c r="DC516" s="129"/>
      <c r="DD516" s="129"/>
      <c r="DE516" s="129"/>
      <c r="DF516" s="129"/>
      <c r="DG516" s="129"/>
      <c r="DH516" s="129"/>
      <c r="DI516" s="129"/>
      <c r="DJ516" s="129"/>
      <c r="DK516" s="129"/>
      <c r="DL516" s="129"/>
      <c r="DM516" s="129"/>
      <c r="DN516" s="129"/>
      <c r="DO516" s="129"/>
      <c r="DP516" s="129"/>
      <c r="DQ516" s="129"/>
      <c r="DR516" s="129"/>
      <c r="DS516" s="129"/>
      <c r="DT516" s="129"/>
      <c r="DU516" s="129"/>
      <c r="DV516" s="129"/>
      <c r="DW516" s="129"/>
      <c r="DX516" s="129"/>
      <c r="DY516" s="129"/>
      <c r="DZ516" s="129"/>
      <c r="EA516" s="129"/>
      <c r="EB516" s="129"/>
      <c r="EC516" s="129"/>
      <c r="ED516" s="129"/>
      <c r="EE516" s="129"/>
      <c r="EF516" s="129"/>
      <c r="EG516" s="129"/>
      <c r="EH516" s="129"/>
      <c r="EI516" s="129"/>
      <c r="EJ516" s="129"/>
      <c r="EK516" s="129"/>
      <c r="EL516" s="129"/>
      <c r="EM516" s="129"/>
      <c r="EN516" s="129"/>
      <c r="EO516" s="129"/>
      <c r="EP516" s="129"/>
      <c r="EQ516" s="129"/>
      <c r="ER516" s="129"/>
      <c r="ES516" s="129"/>
      <c r="ET516" s="129"/>
      <c r="EU516" s="129"/>
      <c r="EV516" s="129"/>
      <c r="EW516" s="129"/>
    </row>
    <row r="517" spans="1:153" ht="9.75" customHeight="1">
      <c r="A517" s="113"/>
      <c r="B517" s="24"/>
      <c r="C517" s="14" t="s">
        <v>6435</v>
      </c>
      <c r="D517" s="25"/>
      <c r="E517" s="25"/>
      <c r="F517" s="14" t="s">
        <v>143</v>
      </c>
      <c r="G517" s="14"/>
      <c r="H517" s="14"/>
      <c r="I517" s="14" t="s">
        <v>144</v>
      </c>
      <c r="J517" s="14"/>
      <c r="K517" s="14" t="s">
        <v>145</v>
      </c>
      <c r="L517" s="14"/>
      <c r="M517" s="14" t="s">
        <v>197</v>
      </c>
      <c r="N517" s="14"/>
      <c r="O517" s="25"/>
      <c r="P517" s="14" t="s">
        <v>146</v>
      </c>
      <c r="Q517" s="14"/>
      <c r="R517" s="14"/>
      <c r="S517" s="14"/>
      <c r="T517" s="14"/>
      <c r="U517" s="14"/>
      <c r="V517" s="14"/>
      <c r="W517" s="14"/>
      <c r="X517" s="14"/>
      <c r="Y517" s="14"/>
      <c r="Z517" s="14"/>
      <c r="AA517" s="14"/>
      <c r="AB517" s="14"/>
      <c r="AC517" s="14"/>
      <c r="AD517" s="25"/>
      <c r="AE517" s="25"/>
      <c r="AF517" s="26"/>
      <c r="AG517" s="296"/>
      <c r="AH517" s="297"/>
      <c r="AI517" s="297"/>
      <c r="AJ517" s="297"/>
      <c r="AK517" s="297"/>
      <c r="AL517" s="297"/>
      <c r="AM517" s="297"/>
      <c r="AN517" s="297"/>
      <c r="AO517" s="117"/>
      <c r="AP517" s="114"/>
      <c r="AQ517" s="296"/>
      <c r="AR517" s="297"/>
      <c r="AS517" s="297"/>
      <c r="AT517" s="297"/>
      <c r="AU517" s="297"/>
      <c r="AV517" s="297"/>
      <c r="AW517" s="297"/>
      <c r="AX517" s="297"/>
      <c r="AY517" s="117"/>
      <c r="AZ517" s="114"/>
      <c r="BA517" s="297"/>
      <c r="BB517" s="297"/>
      <c r="BC517" s="297"/>
      <c r="BD517" s="297"/>
      <c r="BE517" s="297"/>
      <c r="BF517" s="297"/>
      <c r="BG517" s="297"/>
      <c r="BH517" s="297"/>
      <c r="BI517" s="117"/>
      <c r="BJ517" s="114"/>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c r="DH517" s="129"/>
      <c r="DI517" s="129"/>
      <c r="DJ517" s="129"/>
      <c r="DK517" s="129"/>
      <c r="DL517" s="129"/>
      <c r="DM517" s="129"/>
      <c r="DN517" s="129"/>
      <c r="DO517" s="129"/>
      <c r="DP517" s="129"/>
      <c r="DQ517" s="129"/>
      <c r="DR517" s="129"/>
      <c r="DS517" s="129"/>
      <c r="DT517" s="129"/>
      <c r="DU517" s="129"/>
      <c r="DV517" s="129"/>
      <c r="DW517" s="129"/>
      <c r="DX517" s="129"/>
      <c r="DY517" s="129"/>
      <c r="DZ517" s="129"/>
      <c r="EA517" s="129"/>
      <c r="EB517" s="129"/>
      <c r="EC517" s="129"/>
      <c r="ED517" s="129"/>
      <c r="EE517" s="129"/>
      <c r="EF517" s="129"/>
      <c r="EG517" s="129"/>
      <c r="EH517" s="129"/>
      <c r="EI517" s="129"/>
      <c r="EJ517" s="129"/>
      <c r="EK517" s="129"/>
      <c r="EL517" s="129"/>
      <c r="EM517" s="129"/>
      <c r="EN517" s="129"/>
      <c r="EO517" s="129"/>
      <c r="EP517" s="129"/>
      <c r="EQ517" s="129"/>
      <c r="ER517" s="129"/>
      <c r="ES517" s="129"/>
      <c r="ET517" s="129"/>
      <c r="EU517" s="129"/>
      <c r="EV517" s="129"/>
      <c r="EW517" s="129"/>
    </row>
    <row r="518" spans="1:153" ht="21.75" customHeight="1">
      <c r="A518" s="113"/>
      <c r="B518" s="294"/>
      <c r="C518" s="76"/>
      <c r="D518" s="74"/>
      <c r="E518" s="77"/>
      <c r="F518" s="78"/>
      <c r="G518" s="79"/>
      <c r="H518" s="75" t="s">
        <v>6436</v>
      </c>
      <c r="I518" s="76"/>
      <c r="J518" s="74"/>
      <c r="K518" s="241"/>
      <c r="L518" s="74"/>
      <c r="M518" s="76"/>
      <c r="N518" s="73"/>
      <c r="O518" s="504"/>
      <c r="P518" s="505"/>
      <c r="Q518" s="505"/>
      <c r="R518" s="505"/>
      <c r="S518" s="505"/>
      <c r="T518" s="505"/>
      <c r="U518" s="505"/>
      <c r="V518" s="505"/>
      <c r="W518" s="505"/>
      <c r="X518" s="505"/>
      <c r="Y518" s="505"/>
      <c r="Z518" s="505"/>
      <c r="AA518" s="505"/>
      <c r="AB518" s="505"/>
      <c r="AC518" s="505"/>
      <c r="AD518" s="505"/>
      <c r="AE518" s="506"/>
      <c r="AF518" s="15"/>
      <c r="AG518" s="118"/>
      <c r="AH518" s="312"/>
      <c r="AI518" s="313"/>
      <c r="AJ518" s="313"/>
      <c r="AK518" s="313"/>
      <c r="AL518" s="313"/>
      <c r="AM518" s="313"/>
      <c r="AN518" s="314"/>
      <c r="AO518" s="120"/>
      <c r="AP518" s="115" t="s">
        <v>0</v>
      </c>
      <c r="AQ518" s="119"/>
      <c r="AR518" s="312"/>
      <c r="AS518" s="313"/>
      <c r="AT518" s="313"/>
      <c r="AU518" s="313"/>
      <c r="AV518" s="313"/>
      <c r="AW518" s="313"/>
      <c r="AX518" s="314"/>
      <c r="AY518" s="120"/>
      <c r="AZ518" s="115" t="s">
        <v>1</v>
      </c>
      <c r="BA518" s="119"/>
      <c r="BB518" s="312"/>
      <c r="BC518" s="313"/>
      <c r="BD518" s="313"/>
      <c r="BE518" s="313"/>
      <c r="BF518" s="313"/>
      <c r="BG518" s="313"/>
      <c r="BH518" s="314"/>
      <c r="BI518" s="122"/>
      <c r="BJ518" s="115" t="s">
        <v>2</v>
      </c>
      <c r="BK518" s="129"/>
      <c r="BL518" s="130" t="str">
        <f>IF(BM518&lt;&gt;"","●","")</f>
        <v/>
      </c>
      <c r="BM518" s="132" t="str">
        <f>IF(AND(OR(C518="",E518="",F518="",G518="",O518=""),OR(AH518&gt;0,AR518&gt;0,BB518&gt;0)),"「Ｋコード・Ｊコード番号等」、「診療行為名称」に未記入の欄がありますが、「レセプト件数」、「算定日数」、「算定回数」のいずれかが1以上となっています。正しい手術名情報・レセプト件数・算定日数・算定回数をご記入ください。",IF(AND(AND(C518&lt;&gt;"",E518&lt;&gt;"",F518&lt;&gt;"",G518&lt;&gt;""),OR(AH518&gt;0,AR518&gt;0,BB518&gt;0),COUNTIF(K!$A$1:$A$2257,ASC(C518&amp;E518&amp;F518&amp;G518&amp;IF(I518*1=0,"","-"&amp;I518*1)&amp;IF(K518*1=0,"",K518*1)&amp;IF(M518="","",M518)))=0),"「Ｋコード・Ｊコード番号等」が診療報酬点数表あるいは鹿診療報酬点数表に存在しないコードとなっています。正しいＫコード・Ｊコード番号等をご記入ください。なお、加算・輸血料は報告対象外となります。",IF(OR(AND(OR(AH518=0,AH518=""),OR(AR518&gt;0,BB518&gt;0)),AND(OR(AH518&gt;0,BB518&gt;0),OR(AR518=0,AR518="")),AND(OR(AH518&gt;0,AR518&gt;0),OR(BB518=0,BB518=""))),"「レセプト件数」、「算定日数」、「算定回数」のいずれかが「0」か「空白」となっていますが、それ以外が1以上となっています。正しい手術名情報・レセプト件数・算定日数・算定回数をご記入ください。",IF(OR(AH518&gt;AR518,AH518&gt;BB518),"「算定日数」あるいは「算定回数」が「レセプト件数」よりも小さくなっています。算定レセプトにおける算定日数・算定回数をご記入ください。",IF(AR518&gt;BB518,"「算定回数」が「算定日数」よりも小さくなっています。算定日数における算定回数をご記入ください。","")))))</f>
        <v/>
      </c>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72"/>
      <c r="CW518" s="72"/>
      <c r="CX518" s="72"/>
      <c r="CY518" s="129"/>
      <c r="CZ518" s="129"/>
      <c r="DA518" s="129"/>
      <c r="DB518" s="129"/>
      <c r="DC518" s="129"/>
      <c r="DD518" s="129"/>
      <c r="DE518" s="129"/>
      <c r="DF518" s="129"/>
      <c r="DG518" s="129"/>
      <c r="DH518" s="129"/>
      <c r="DI518" s="129"/>
      <c r="DJ518" s="129"/>
      <c r="DK518" s="129"/>
      <c r="DL518" s="129"/>
      <c r="DM518" s="129"/>
      <c r="DN518" s="129"/>
      <c r="DO518" s="129"/>
      <c r="DP518" s="129"/>
      <c r="DQ518" s="129"/>
      <c r="DR518" s="129"/>
      <c r="DS518" s="129"/>
      <c r="DT518" s="129"/>
      <c r="DU518" s="129"/>
      <c r="DV518" s="129"/>
      <c r="DW518" s="129"/>
      <c r="DX518" s="129"/>
      <c r="DY518" s="129"/>
      <c r="DZ518" s="129"/>
      <c r="EA518" s="129"/>
      <c r="EB518" s="129"/>
      <c r="EC518" s="129"/>
      <c r="ED518" s="129"/>
      <c r="EE518" s="129"/>
      <c r="EF518" s="129"/>
      <c r="EG518" s="129"/>
      <c r="EH518" s="129"/>
      <c r="EI518" s="129"/>
      <c r="EJ518" s="129"/>
      <c r="EK518" s="129"/>
      <c r="EL518" s="129"/>
      <c r="EM518" s="129"/>
      <c r="EN518" s="129"/>
      <c r="EO518" s="129"/>
      <c r="EP518" s="129"/>
      <c r="EQ518" s="129"/>
      <c r="ER518" s="129"/>
      <c r="ES518" s="129"/>
      <c r="ET518" s="129"/>
      <c r="EU518" s="129"/>
      <c r="EV518" s="129"/>
      <c r="EW518" s="129"/>
    </row>
    <row r="519" spans="1:153" ht="3" customHeight="1" thickBot="1">
      <c r="A519" s="113"/>
      <c r="B519" s="16"/>
      <c r="C519" s="17"/>
      <c r="D519" s="17"/>
      <c r="E519" s="17"/>
      <c r="F519" s="18"/>
      <c r="G519" s="17"/>
      <c r="H519" s="298"/>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9"/>
      <c r="AG519" s="299"/>
      <c r="AH519" s="298"/>
      <c r="AI519" s="298"/>
      <c r="AJ519" s="298"/>
      <c r="AK519" s="298"/>
      <c r="AL519" s="298"/>
      <c r="AM519" s="298"/>
      <c r="AN519" s="298"/>
      <c r="AO519" s="121"/>
      <c r="AP519" s="116"/>
      <c r="AQ519" s="299"/>
      <c r="AR519" s="298"/>
      <c r="AS519" s="298"/>
      <c r="AT519" s="298"/>
      <c r="AU519" s="298"/>
      <c r="AV519" s="298"/>
      <c r="AW519" s="298"/>
      <c r="AX519" s="298"/>
      <c r="AY519" s="121"/>
      <c r="AZ519" s="116"/>
      <c r="BA519" s="298"/>
      <c r="BB519" s="298"/>
      <c r="BC519" s="298"/>
      <c r="BD519" s="298"/>
      <c r="BE519" s="298"/>
      <c r="BF519" s="298"/>
      <c r="BG519" s="298"/>
      <c r="BH519" s="298"/>
      <c r="BI519" s="121"/>
      <c r="BJ519" s="116"/>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c r="DH519" s="129"/>
      <c r="DI519" s="129"/>
      <c r="DJ519" s="129"/>
      <c r="DK519" s="129"/>
      <c r="DL519" s="129"/>
      <c r="DM519" s="129"/>
      <c r="DN519" s="129"/>
      <c r="DO519" s="129"/>
      <c r="DP519" s="129"/>
      <c r="DQ519" s="129"/>
      <c r="DR519" s="129"/>
      <c r="DS519" s="129"/>
      <c r="DT519" s="129"/>
      <c r="DU519" s="129"/>
      <c r="DV519" s="129"/>
      <c r="DW519" s="129"/>
      <c r="DX519" s="129"/>
      <c r="DY519" s="129"/>
      <c r="DZ519" s="129"/>
      <c r="EA519" s="129"/>
      <c r="EB519" s="129"/>
      <c r="EC519" s="129"/>
      <c r="ED519" s="129"/>
      <c r="EE519" s="129"/>
      <c r="EF519" s="129"/>
      <c r="EG519" s="129"/>
      <c r="EH519" s="129"/>
      <c r="EI519" s="129"/>
      <c r="EJ519" s="129"/>
      <c r="EK519" s="129"/>
      <c r="EL519" s="129"/>
      <c r="EM519" s="129"/>
      <c r="EN519" s="129"/>
      <c r="EO519" s="129"/>
      <c r="EP519" s="129"/>
      <c r="EQ519" s="129"/>
      <c r="ER519" s="129"/>
      <c r="ES519" s="129"/>
      <c r="ET519" s="129"/>
      <c r="EU519" s="129"/>
      <c r="EV519" s="129"/>
      <c r="EW519" s="129"/>
    </row>
    <row r="520" spans="1:153" ht="9.75" customHeight="1">
      <c r="A520" s="113"/>
      <c r="B520" s="24"/>
      <c r="C520" s="14" t="s">
        <v>6435</v>
      </c>
      <c r="D520" s="25"/>
      <c r="E520" s="25"/>
      <c r="F520" s="14" t="s">
        <v>143</v>
      </c>
      <c r="G520" s="14"/>
      <c r="H520" s="14"/>
      <c r="I520" s="14" t="s">
        <v>144</v>
      </c>
      <c r="J520" s="14"/>
      <c r="K520" s="14" t="s">
        <v>145</v>
      </c>
      <c r="L520" s="14"/>
      <c r="M520" s="14" t="s">
        <v>197</v>
      </c>
      <c r="N520" s="14"/>
      <c r="O520" s="25"/>
      <c r="P520" s="14" t="s">
        <v>146</v>
      </c>
      <c r="Q520" s="14"/>
      <c r="R520" s="14"/>
      <c r="S520" s="14"/>
      <c r="T520" s="14"/>
      <c r="U520" s="14"/>
      <c r="V520" s="14"/>
      <c r="W520" s="14"/>
      <c r="X520" s="14"/>
      <c r="Y520" s="14"/>
      <c r="Z520" s="14"/>
      <c r="AA520" s="14"/>
      <c r="AB520" s="14"/>
      <c r="AC520" s="14"/>
      <c r="AD520" s="25"/>
      <c r="AE520" s="25"/>
      <c r="AF520" s="26"/>
      <c r="AG520" s="296"/>
      <c r="AH520" s="297"/>
      <c r="AI520" s="297"/>
      <c r="AJ520" s="297"/>
      <c r="AK520" s="297"/>
      <c r="AL520" s="297"/>
      <c r="AM520" s="297"/>
      <c r="AN520" s="297"/>
      <c r="AO520" s="117"/>
      <c r="AP520" s="114"/>
      <c r="AQ520" s="296"/>
      <c r="AR520" s="297"/>
      <c r="AS520" s="297"/>
      <c r="AT520" s="297"/>
      <c r="AU520" s="297"/>
      <c r="AV520" s="297"/>
      <c r="AW520" s="297"/>
      <c r="AX520" s="297"/>
      <c r="AY520" s="117"/>
      <c r="AZ520" s="114"/>
      <c r="BA520" s="297"/>
      <c r="BB520" s="297"/>
      <c r="BC520" s="297"/>
      <c r="BD520" s="297"/>
      <c r="BE520" s="297"/>
      <c r="BF520" s="297"/>
      <c r="BG520" s="297"/>
      <c r="BH520" s="297"/>
      <c r="BI520" s="117"/>
      <c r="BJ520" s="114"/>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c r="DH520" s="129"/>
      <c r="DI520" s="129"/>
      <c r="DJ520" s="129"/>
      <c r="DK520" s="129"/>
      <c r="DL520" s="129"/>
      <c r="DM520" s="129"/>
      <c r="DN520" s="129"/>
      <c r="DO520" s="129"/>
      <c r="DP520" s="129"/>
      <c r="DQ520" s="129"/>
      <c r="DR520" s="129"/>
      <c r="DS520" s="129"/>
      <c r="DT520" s="129"/>
      <c r="DU520" s="129"/>
      <c r="DV520" s="129"/>
      <c r="DW520" s="129"/>
      <c r="DX520" s="129"/>
      <c r="DY520" s="129"/>
      <c r="DZ520" s="129"/>
      <c r="EA520" s="129"/>
      <c r="EB520" s="129"/>
      <c r="EC520" s="129"/>
      <c r="ED520" s="129"/>
      <c r="EE520" s="129"/>
      <c r="EF520" s="129"/>
      <c r="EG520" s="129"/>
      <c r="EH520" s="129"/>
      <c r="EI520" s="129"/>
      <c r="EJ520" s="129"/>
      <c r="EK520" s="129"/>
      <c r="EL520" s="129"/>
      <c r="EM520" s="129"/>
      <c r="EN520" s="129"/>
      <c r="EO520" s="129"/>
      <c r="EP520" s="129"/>
      <c r="EQ520" s="129"/>
      <c r="ER520" s="129"/>
      <c r="ES520" s="129"/>
      <c r="ET520" s="129"/>
      <c r="EU520" s="129"/>
      <c r="EV520" s="129"/>
      <c r="EW520" s="129"/>
    </row>
    <row r="521" spans="1:153" ht="21.75" customHeight="1">
      <c r="A521" s="113"/>
      <c r="B521" s="294"/>
      <c r="C521" s="76"/>
      <c r="D521" s="74"/>
      <c r="E521" s="77"/>
      <c r="F521" s="78"/>
      <c r="G521" s="79"/>
      <c r="H521" s="75" t="s">
        <v>6436</v>
      </c>
      <c r="I521" s="76"/>
      <c r="J521" s="74"/>
      <c r="K521" s="241"/>
      <c r="L521" s="74"/>
      <c r="M521" s="76"/>
      <c r="N521" s="73"/>
      <c r="O521" s="504"/>
      <c r="P521" s="505"/>
      <c r="Q521" s="505"/>
      <c r="R521" s="505"/>
      <c r="S521" s="505"/>
      <c r="T521" s="505"/>
      <c r="U521" s="505"/>
      <c r="V521" s="505"/>
      <c r="W521" s="505"/>
      <c r="X521" s="505"/>
      <c r="Y521" s="505"/>
      <c r="Z521" s="505"/>
      <c r="AA521" s="505"/>
      <c r="AB521" s="505"/>
      <c r="AC521" s="505"/>
      <c r="AD521" s="505"/>
      <c r="AE521" s="506"/>
      <c r="AF521" s="15"/>
      <c r="AG521" s="118"/>
      <c r="AH521" s="312"/>
      <c r="AI521" s="313"/>
      <c r="AJ521" s="313"/>
      <c r="AK521" s="313"/>
      <c r="AL521" s="313"/>
      <c r="AM521" s="313"/>
      <c r="AN521" s="314"/>
      <c r="AO521" s="120"/>
      <c r="AP521" s="115" t="s">
        <v>0</v>
      </c>
      <c r="AQ521" s="119"/>
      <c r="AR521" s="312"/>
      <c r="AS521" s="313"/>
      <c r="AT521" s="313"/>
      <c r="AU521" s="313"/>
      <c r="AV521" s="313"/>
      <c r="AW521" s="313"/>
      <c r="AX521" s="314"/>
      <c r="AY521" s="120"/>
      <c r="AZ521" s="115" t="s">
        <v>1</v>
      </c>
      <c r="BA521" s="119"/>
      <c r="BB521" s="312"/>
      <c r="BC521" s="313"/>
      <c r="BD521" s="313"/>
      <c r="BE521" s="313"/>
      <c r="BF521" s="313"/>
      <c r="BG521" s="313"/>
      <c r="BH521" s="314"/>
      <c r="BI521" s="122"/>
      <c r="BJ521" s="115" t="s">
        <v>2</v>
      </c>
      <c r="BK521" s="129"/>
      <c r="BL521" s="130" t="str">
        <f>IF(BM521&lt;&gt;"","●","")</f>
        <v/>
      </c>
      <c r="BM521" s="132" t="str">
        <f>IF(AND(OR(C521="",E521="",F521="",G521="",O521=""),OR(AH521&gt;0,AR521&gt;0,BB521&gt;0)),"「Ｋコード・Ｊコード番号等」、「診療行為名称」に未記入の欄がありますが、「レセプト件数」、「算定日数」、「算定回数」のいずれかが1以上となっています。正しい手術名情報・レセプト件数・算定日数・算定回数をご記入ください。",IF(AND(AND(C521&lt;&gt;"",E521&lt;&gt;"",F521&lt;&gt;"",G521&lt;&gt;""),OR(AH521&gt;0,AR521&gt;0,BB521&gt;0),COUNTIF(K!$A$1:$A$2257,ASC(C521&amp;E521&amp;F521&amp;G521&amp;IF(I521*1=0,"","-"&amp;I521*1)&amp;IF(K521*1=0,"",K521*1)&amp;IF(M521="","",M521)))=0),"「Ｋコード・Ｊコード番号等」が診療報酬点数表あるいは鹿診療報酬点数表に存在しないコードとなっています。正しいＫコード・Ｊコード番号等をご記入ください。なお、加算・輸血料は報告対象外となります。",IF(OR(AND(OR(AH521=0,AH521=""),OR(AR521&gt;0,BB521&gt;0)),AND(OR(AH521&gt;0,BB521&gt;0),OR(AR521=0,AR521="")),AND(OR(AH521&gt;0,AR521&gt;0),OR(BB521=0,BB521=""))),"「レセプト件数」、「算定日数」、「算定回数」のいずれかが「0」か「空白」となっていますが、それ以外が1以上となっています。正しい手術名情報・レセプト件数・算定日数・算定回数をご記入ください。",IF(OR(AH521&gt;AR521,AH521&gt;BB521),"「算定日数」あるいは「算定回数」が「レセプト件数」よりも小さくなっています。算定レセプトにおける算定日数・算定回数をご記入ください。",IF(AR521&gt;BB521,"「算定回数」が「算定日数」よりも小さくなっています。算定日数における算定回数をご記入ください。","")))))</f>
        <v/>
      </c>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72"/>
      <c r="CW521" s="72"/>
      <c r="CX521" s="72"/>
      <c r="CY521" s="129"/>
      <c r="CZ521" s="129"/>
      <c r="DA521" s="129"/>
      <c r="DB521" s="129"/>
      <c r="DC521" s="129"/>
      <c r="DD521" s="129"/>
      <c r="DE521" s="129"/>
      <c r="DF521" s="129"/>
      <c r="DG521" s="129"/>
      <c r="DH521" s="129"/>
      <c r="DI521" s="129"/>
      <c r="DJ521" s="129"/>
      <c r="DK521" s="129"/>
      <c r="DL521" s="129"/>
      <c r="DM521" s="129"/>
      <c r="DN521" s="129"/>
      <c r="DO521" s="129"/>
      <c r="DP521" s="129"/>
      <c r="DQ521" s="129"/>
      <c r="DR521" s="129"/>
      <c r="DS521" s="129"/>
      <c r="DT521" s="129"/>
      <c r="DU521" s="129"/>
      <c r="DV521" s="129"/>
      <c r="DW521" s="129"/>
      <c r="DX521" s="129"/>
      <c r="DY521" s="129"/>
      <c r="DZ521" s="129"/>
      <c r="EA521" s="129"/>
      <c r="EB521" s="129"/>
      <c r="EC521" s="129"/>
      <c r="ED521" s="129"/>
      <c r="EE521" s="129"/>
      <c r="EF521" s="129"/>
      <c r="EG521" s="129"/>
      <c r="EH521" s="129"/>
      <c r="EI521" s="129"/>
      <c r="EJ521" s="129"/>
      <c r="EK521" s="129"/>
      <c r="EL521" s="129"/>
      <c r="EM521" s="129"/>
      <c r="EN521" s="129"/>
      <c r="EO521" s="129"/>
      <c r="EP521" s="129"/>
      <c r="EQ521" s="129"/>
      <c r="ER521" s="129"/>
      <c r="ES521" s="129"/>
      <c r="ET521" s="129"/>
      <c r="EU521" s="129"/>
      <c r="EV521" s="129"/>
      <c r="EW521" s="129"/>
    </row>
    <row r="522" spans="1:153" ht="3" customHeight="1" thickBot="1">
      <c r="A522" s="113"/>
      <c r="B522" s="16"/>
      <c r="C522" s="17"/>
      <c r="D522" s="17"/>
      <c r="E522" s="17"/>
      <c r="F522" s="18"/>
      <c r="G522" s="17"/>
      <c r="H522" s="298"/>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9"/>
      <c r="AG522" s="299"/>
      <c r="AH522" s="298"/>
      <c r="AI522" s="298"/>
      <c r="AJ522" s="298"/>
      <c r="AK522" s="298"/>
      <c r="AL522" s="298"/>
      <c r="AM522" s="298"/>
      <c r="AN522" s="298"/>
      <c r="AO522" s="121"/>
      <c r="AP522" s="116"/>
      <c r="AQ522" s="299"/>
      <c r="AR522" s="298"/>
      <c r="AS522" s="298"/>
      <c r="AT522" s="298"/>
      <c r="AU522" s="298"/>
      <c r="AV522" s="298"/>
      <c r="AW522" s="298"/>
      <c r="AX522" s="298"/>
      <c r="AY522" s="121"/>
      <c r="AZ522" s="116"/>
      <c r="BA522" s="298"/>
      <c r="BB522" s="298"/>
      <c r="BC522" s="298"/>
      <c r="BD522" s="298"/>
      <c r="BE522" s="298"/>
      <c r="BF522" s="298"/>
      <c r="BG522" s="298"/>
      <c r="BH522" s="298"/>
      <c r="BI522" s="121"/>
      <c r="BJ522" s="116"/>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29"/>
      <c r="CW522" s="129"/>
      <c r="CX522" s="129"/>
      <c r="CY522" s="129"/>
      <c r="CZ522" s="129"/>
      <c r="DA522" s="129"/>
      <c r="DB522" s="129"/>
      <c r="DC522" s="129"/>
      <c r="DD522" s="129"/>
      <c r="DE522" s="129"/>
      <c r="DF522" s="129"/>
      <c r="DG522" s="129"/>
      <c r="DH522" s="129"/>
      <c r="DI522" s="129"/>
      <c r="DJ522" s="129"/>
      <c r="DK522" s="129"/>
      <c r="DL522" s="129"/>
      <c r="DM522" s="129"/>
      <c r="DN522" s="129"/>
      <c r="DO522" s="129"/>
      <c r="DP522" s="129"/>
      <c r="DQ522" s="129"/>
      <c r="DR522" s="129"/>
      <c r="DS522" s="129"/>
      <c r="DT522" s="129"/>
      <c r="DU522" s="129"/>
      <c r="DV522" s="129"/>
      <c r="DW522" s="129"/>
      <c r="DX522" s="129"/>
      <c r="DY522" s="129"/>
      <c r="DZ522" s="129"/>
      <c r="EA522" s="129"/>
      <c r="EB522" s="129"/>
      <c r="EC522" s="129"/>
      <c r="ED522" s="129"/>
      <c r="EE522" s="129"/>
      <c r="EF522" s="129"/>
      <c r="EG522" s="129"/>
      <c r="EH522" s="129"/>
      <c r="EI522" s="129"/>
      <c r="EJ522" s="129"/>
      <c r="EK522" s="129"/>
      <c r="EL522" s="129"/>
      <c r="EM522" s="129"/>
      <c r="EN522" s="129"/>
      <c r="EO522" s="129"/>
      <c r="EP522" s="129"/>
      <c r="EQ522" s="129"/>
      <c r="ER522" s="129"/>
      <c r="ES522" s="129"/>
      <c r="ET522" s="129"/>
      <c r="EU522" s="129"/>
      <c r="EV522" s="129"/>
      <c r="EW522" s="129"/>
    </row>
    <row r="523" spans="1:153" ht="9.75" customHeight="1">
      <c r="A523" s="113"/>
      <c r="B523" s="24"/>
      <c r="C523" s="14" t="s">
        <v>6435</v>
      </c>
      <c r="D523" s="25"/>
      <c r="E523" s="25"/>
      <c r="F523" s="14" t="s">
        <v>143</v>
      </c>
      <c r="G523" s="14"/>
      <c r="H523" s="14"/>
      <c r="I523" s="14" t="s">
        <v>144</v>
      </c>
      <c r="J523" s="14"/>
      <c r="K523" s="14" t="s">
        <v>145</v>
      </c>
      <c r="L523" s="14"/>
      <c r="M523" s="14" t="s">
        <v>197</v>
      </c>
      <c r="N523" s="14"/>
      <c r="O523" s="25"/>
      <c r="P523" s="14" t="s">
        <v>146</v>
      </c>
      <c r="Q523" s="14"/>
      <c r="R523" s="14"/>
      <c r="S523" s="14"/>
      <c r="T523" s="14"/>
      <c r="U523" s="14"/>
      <c r="V523" s="14"/>
      <c r="W523" s="14"/>
      <c r="X523" s="14"/>
      <c r="Y523" s="14"/>
      <c r="Z523" s="14"/>
      <c r="AA523" s="14"/>
      <c r="AB523" s="14"/>
      <c r="AC523" s="14"/>
      <c r="AD523" s="25"/>
      <c r="AE523" s="25"/>
      <c r="AF523" s="26"/>
      <c r="AG523" s="296"/>
      <c r="AH523" s="297"/>
      <c r="AI523" s="297"/>
      <c r="AJ523" s="297"/>
      <c r="AK523" s="297"/>
      <c r="AL523" s="297"/>
      <c r="AM523" s="297"/>
      <c r="AN523" s="297"/>
      <c r="AO523" s="117"/>
      <c r="AP523" s="114"/>
      <c r="AQ523" s="296"/>
      <c r="AR523" s="297"/>
      <c r="AS523" s="297"/>
      <c r="AT523" s="297"/>
      <c r="AU523" s="297"/>
      <c r="AV523" s="297"/>
      <c r="AW523" s="297"/>
      <c r="AX523" s="297"/>
      <c r="AY523" s="117"/>
      <c r="AZ523" s="114"/>
      <c r="BA523" s="297"/>
      <c r="BB523" s="297"/>
      <c r="BC523" s="297"/>
      <c r="BD523" s="297"/>
      <c r="BE523" s="297"/>
      <c r="BF523" s="297"/>
      <c r="BG523" s="297"/>
      <c r="BH523" s="297"/>
      <c r="BI523" s="117"/>
      <c r="BJ523" s="114"/>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c r="DH523" s="129"/>
      <c r="DI523" s="129"/>
      <c r="DJ523" s="129"/>
      <c r="DK523" s="129"/>
      <c r="DL523" s="129"/>
      <c r="DM523" s="129"/>
      <c r="DN523" s="129"/>
      <c r="DO523" s="129"/>
      <c r="DP523" s="129"/>
      <c r="DQ523" s="129"/>
      <c r="DR523" s="129"/>
      <c r="DS523" s="129"/>
      <c r="DT523" s="129"/>
      <c r="DU523" s="129"/>
      <c r="DV523" s="129"/>
      <c r="DW523" s="129"/>
      <c r="DX523" s="129"/>
      <c r="DY523" s="129"/>
      <c r="DZ523" s="129"/>
      <c r="EA523" s="129"/>
      <c r="EB523" s="129"/>
      <c r="EC523" s="129"/>
      <c r="ED523" s="129"/>
      <c r="EE523" s="129"/>
      <c r="EF523" s="129"/>
      <c r="EG523" s="129"/>
      <c r="EH523" s="129"/>
      <c r="EI523" s="129"/>
      <c r="EJ523" s="129"/>
      <c r="EK523" s="129"/>
      <c r="EL523" s="129"/>
      <c r="EM523" s="129"/>
      <c r="EN523" s="129"/>
      <c r="EO523" s="129"/>
      <c r="EP523" s="129"/>
      <c r="EQ523" s="129"/>
      <c r="ER523" s="129"/>
      <c r="ES523" s="129"/>
      <c r="ET523" s="129"/>
      <c r="EU523" s="129"/>
      <c r="EV523" s="129"/>
      <c r="EW523" s="129"/>
    </row>
    <row r="524" spans="1:153" ht="21.75" customHeight="1">
      <c r="A524" s="113"/>
      <c r="B524" s="294"/>
      <c r="C524" s="76"/>
      <c r="D524" s="74"/>
      <c r="E524" s="77"/>
      <c r="F524" s="78"/>
      <c r="G524" s="79"/>
      <c r="H524" s="75" t="s">
        <v>6436</v>
      </c>
      <c r="I524" s="76"/>
      <c r="J524" s="74"/>
      <c r="K524" s="241"/>
      <c r="L524" s="74"/>
      <c r="M524" s="76"/>
      <c r="N524" s="73"/>
      <c r="O524" s="504"/>
      <c r="P524" s="505"/>
      <c r="Q524" s="505"/>
      <c r="R524" s="505"/>
      <c r="S524" s="505"/>
      <c r="T524" s="505"/>
      <c r="U524" s="505"/>
      <c r="V524" s="505"/>
      <c r="W524" s="505"/>
      <c r="X524" s="505"/>
      <c r="Y524" s="505"/>
      <c r="Z524" s="505"/>
      <c r="AA524" s="505"/>
      <c r="AB524" s="505"/>
      <c r="AC524" s="505"/>
      <c r="AD524" s="505"/>
      <c r="AE524" s="506"/>
      <c r="AF524" s="15"/>
      <c r="AG524" s="118"/>
      <c r="AH524" s="312"/>
      <c r="AI524" s="313"/>
      <c r="AJ524" s="313"/>
      <c r="AK524" s="313"/>
      <c r="AL524" s="313"/>
      <c r="AM524" s="313"/>
      <c r="AN524" s="314"/>
      <c r="AO524" s="120"/>
      <c r="AP524" s="115" t="s">
        <v>0</v>
      </c>
      <c r="AQ524" s="119"/>
      <c r="AR524" s="312"/>
      <c r="AS524" s="313"/>
      <c r="AT524" s="313"/>
      <c r="AU524" s="313"/>
      <c r="AV524" s="313"/>
      <c r="AW524" s="313"/>
      <c r="AX524" s="314"/>
      <c r="AY524" s="120"/>
      <c r="AZ524" s="115" t="s">
        <v>1</v>
      </c>
      <c r="BA524" s="119"/>
      <c r="BB524" s="312"/>
      <c r="BC524" s="313"/>
      <c r="BD524" s="313"/>
      <c r="BE524" s="313"/>
      <c r="BF524" s="313"/>
      <c r="BG524" s="313"/>
      <c r="BH524" s="314"/>
      <c r="BI524" s="122"/>
      <c r="BJ524" s="115" t="s">
        <v>2</v>
      </c>
      <c r="BK524" s="129"/>
      <c r="BL524" s="130" t="str">
        <f>IF(BM524&lt;&gt;"","●","")</f>
        <v/>
      </c>
      <c r="BM524" s="132" t="str">
        <f>IF(AND(OR(C524="",E524="",F524="",G524="",O524=""),OR(AH524&gt;0,AR524&gt;0,BB524&gt;0)),"「Ｋコード・Ｊコード番号等」、「診療行為名称」に未記入の欄がありますが、「レセプト件数」、「算定日数」、「算定回数」のいずれかが1以上となっています。正しい手術名情報・レセプト件数・算定日数・算定回数をご記入ください。",IF(AND(AND(C524&lt;&gt;"",E524&lt;&gt;"",F524&lt;&gt;"",G524&lt;&gt;""),OR(AH524&gt;0,AR524&gt;0,BB524&gt;0),COUNTIF(K!$A$1:$A$2257,ASC(C524&amp;E524&amp;F524&amp;G524&amp;IF(I524*1=0,"","-"&amp;I524*1)&amp;IF(K524*1=0,"",K524*1)&amp;IF(M524="","",M524)))=0),"「Ｋコード・Ｊコード番号等」が診療報酬点数表あるいは鹿診療報酬点数表に存在しないコードとなっています。正しいＫコード・Ｊコード番号等をご記入ください。なお、加算・輸血料は報告対象外となります。",IF(OR(AND(OR(AH524=0,AH524=""),OR(AR524&gt;0,BB524&gt;0)),AND(OR(AH524&gt;0,BB524&gt;0),OR(AR524=0,AR524="")),AND(OR(AH524&gt;0,AR524&gt;0),OR(BB524=0,BB524=""))),"「レセプト件数」、「算定日数」、「算定回数」のいずれかが「0」か「空白」となっていますが、それ以外が1以上となっています。正しい手術名情報・レセプト件数・算定日数・算定回数をご記入ください。",IF(OR(AH524&gt;AR524,AH524&gt;BB524),"「算定日数」あるいは「算定回数」が「レセプト件数」よりも小さくなっています。算定レセプトにおける算定日数・算定回数をご記入ください。",IF(AR524&gt;BB524,"「算定回数」が「算定日数」よりも小さくなっています。算定日数における算定回数をご記入ください。","")))))</f>
        <v/>
      </c>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72"/>
      <c r="CW524" s="72"/>
      <c r="CX524" s="72"/>
      <c r="CY524" s="129"/>
      <c r="CZ524" s="129"/>
      <c r="DA524" s="129"/>
      <c r="DB524" s="129"/>
      <c r="DC524" s="129"/>
      <c r="DD524" s="129"/>
      <c r="DE524" s="129"/>
      <c r="DF524" s="129"/>
      <c r="DG524" s="129"/>
      <c r="DH524" s="129"/>
      <c r="DI524" s="129"/>
      <c r="DJ524" s="129"/>
      <c r="DK524" s="129"/>
      <c r="DL524" s="129"/>
      <c r="DM524" s="129"/>
      <c r="DN524" s="129"/>
      <c r="DO524" s="129"/>
      <c r="DP524" s="129"/>
      <c r="DQ524" s="129"/>
      <c r="DR524" s="129"/>
      <c r="DS524" s="129"/>
      <c r="DT524" s="129"/>
      <c r="DU524" s="129"/>
      <c r="DV524" s="129"/>
      <c r="DW524" s="129"/>
      <c r="DX524" s="129"/>
      <c r="DY524" s="129"/>
      <c r="DZ524" s="129"/>
      <c r="EA524" s="129"/>
      <c r="EB524" s="129"/>
      <c r="EC524" s="129"/>
      <c r="ED524" s="129"/>
      <c r="EE524" s="129"/>
      <c r="EF524" s="129"/>
      <c r="EG524" s="129"/>
      <c r="EH524" s="129"/>
      <c r="EI524" s="129"/>
      <c r="EJ524" s="129"/>
      <c r="EK524" s="129"/>
      <c r="EL524" s="129"/>
      <c r="EM524" s="129"/>
      <c r="EN524" s="129"/>
      <c r="EO524" s="129"/>
      <c r="EP524" s="129"/>
      <c r="EQ524" s="129"/>
      <c r="ER524" s="129"/>
      <c r="ES524" s="129"/>
      <c r="ET524" s="129"/>
      <c r="EU524" s="129"/>
      <c r="EV524" s="129"/>
      <c r="EW524" s="129"/>
    </row>
    <row r="525" spans="1:153" ht="3" customHeight="1" thickBot="1">
      <c r="A525" s="113"/>
      <c r="B525" s="16"/>
      <c r="C525" s="17"/>
      <c r="D525" s="17"/>
      <c r="E525" s="17"/>
      <c r="F525" s="18"/>
      <c r="G525" s="17"/>
      <c r="H525" s="298"/>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9"/>
      <c r="AG525" s="299"/>
      <c r="AH525" s="298"/>
      <c r="AI525" s="298"/>
      <c r="AJ525" s="298"/>
      <c r="AK525" s="298"/>
      <c r="AL525" s="298"/>
      <c r="AM525" s="298"/>
      <c r="AN525" s="298"/>
      <c r="AO525" s="121"/>
      <c r="AP525" s="116"/>
      <c r="AQ525" s="299"/>
      <c r="AR525" s="298"/>
      <c r="AS525" s="298"/>
      <c r="AT525" s="298"/>
      <c r="AU525" s="298"/>
      <c r="AV525" s="298"/>
      <c r="AW525" s="298"/>
      <c r="AX525" s="298"/>
      <c r="AY525" s="121"/>
      <c r="AZ525" s="116"/>
      <c r="BA525" s="298"/>
      <c r="BB525" s="298"/>
      <c r="BC525" s="298"/>
      <c r="BD525" s="298"/>
      <c r="BE525" s="298"/>
      <c r="BF525" s="298"/>
      <c r="BG525" s="298"/>
      <c r="BH525" s="298"/>
      <c r="BI525" s="121"/>
      <c r="BJ525" s="116"/>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29"/>
      <c r="CW525" s="129"/>
      <c r="CX525" s="129"/>
      <c r="CY525" s="129"/>
      <c r="CZ525" s="129"/>
      <c r="DA525" s="129"/>
      <c r="DB525" s="129"/>
      <c r="DC525" s="129"/>
      <c r="DD525" s="129"/>
      <c r="DE525" s="129"/>
      <c r="DF525" s="129"/>
      <c r="DG525" s="129"/>
      <c r="DH525" s="129"/>
      <c r="DI525" s="129"/>
      <c r="DJ525" s="129"/>
      <c r="DK525" s="129"/>
      <c r="DL525" s="129"/>
      <c r="DM525" s="129"/>
      <c r="DN525" s="129"/>
      <c r="DO525" s="129"/>
      <c r="DP525" s="129"/>
      <c r="DQ525" s="129"/>
      <c r="DR525" s="129"/>
      <c r="DS525" s="129"/>
      <c r="DT525" s="129"/>
      <c r="DU525" s="129"/>
      <c r="DV525" s="129"/>
      <c r="DW525" s="129"/>
      <c r="DX525" s="129"/>
      <c r="DY525" s="129"/>
      <c r="DZ525" s="129"/>
      <c r="EA525" s="129"/>
      <c r="EB525" s="129"/>
      <c r="EC525" s="129"/>
      <c r="ED525" s="129"/>
      <c r="EE525" s="129"/>
      <c r="EF525" s="129"/>
      <c r="EG525" s="129"/>
      <c r="EH525" s="129"/>
      <c r="EI525" s="129"/>
      <c r="EJ525" s="129"/>
      <c r="EK525" s="129"/>
      <c r="EL525" s="129"/>
      <c r="EM525" s="129"/>
      <c r="EN525" s="129"/>
      <c r="EO525" s="129"/>
      <c r="EP525" s="129"/>
      <c r="EQ525" s="129"/>
      <c r="ER525" s="129"/>
      <c r="ES525" s="129"/>
      <c r="ET525" s="129"/>
      <c r="EU525" s="129"/>
      <c r="EV525" s="129"/>
      <c r="EW525" s="129"/>
    </row>
    <row r="526" spans="1:153" ht="9.75" customHeight="1">
      <c r="A526" s="113"/>
      <c r="B526" s="24"/>
      <c r="C526" s="14" t="s">
        <v>6435</v>
      </c>
      <c r="D526" s="25"/>
      <c r="E526" s="25"/>
      <c r="F526" s="14" t="s">
        <v>143</v>
      </c>
      <c r="G526" s="14"/>
      <c r="H526" s="14"/>
      <c r="I526" s="14" t="s">
        <v>144</v>
      </c>
      <c r="J526" s="14"/>
      <c r="K526" s="14" t="s">
        <v>145</v>
      </c>
      <c r="L526" s="14"/>
      <c r="M526" s="14" t="s">
        <v>197</v>
      </c>
      <c r="N526" s="14"/>
      <c r="O526" s="25"/>
      <c r="P526" s="14" t="s">
        <v>146</v>
      </c>
      <c r="Q526" s="14"/>
      <c r="R526" s="14"/>
      <c r="S526" s="14"/>
      <c r="T526" s="14"/>
      <c r="U526" s="14"/>
      <c r="V526" s="14"/>
      <c r="W526" s="14"/>
      <c r="X526" s="14"/>
      <c r="Y526" s="14"/>
      <c r="Z526" s="14"/>
      <c r="AA526" s="14"/>
      <c r="AB526" s="14"/>
      <c r="AC526" s="14"/>
      <c r="AD526" s="25"/>
      <c r="AE526" s="25"/>
      <c r="AF526" s="26"/>
      <c r="AG526" s="296"/>
      <c r="AH526" s="297"/>
      <c r="AI526" s="297"/>
      <c r="AJ526" s="297"/>
      <c r="AK526" s="297"/>
      <c r="AL526" s="297"/>
      <c r="AM526" s="297"/>
      <c r="AN526" s="297"/>
      <c r="AO526" s="117"/>
      <c r="AP526" s="114"/>
      <c r="AQ526" s="296"/>
      <c r="AR526" s="297"/>
      <c r="AS526" s="297"/>
      <c r="AT526" s="297"/>
      <c r="AU526" s="297"/>
      <c r="AV526" s="297"/>
      <c r="AW526" s="297"/>
      <c r="AX526" s="297"/>
      <c r="AY526" s="117"/>
      <c r="AZ526" s="114"/>
      <c r="BA526" s="297"/>
      <c r="BB526" s="297"/>
      <c r="BC526" s="297"/>
      <c r="BD526" s="297"/>
      <c r="BE526" s="297"/>
      <c r="BF526" s="297"/>
      <c r="BG526" s="297"/>
      <c r="BH526" s="297"/>
      <c r="BI526" s="117"/>
      <c r="BJ526" s="114"/>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c r="DH526" s="129"/>
      <c r="DI526" s="129"/>
      <c r="DJ526" s="129"/>
      <c r="DK526" s="129"/>
      <c r="DL526" s="129"/>
      <c r="DM526" s="129"/>
      <c r="DN526" s="129"/>
      <c r="DO526" s="129"/>
      <c r="DP526" s="129"/>
      <c r="DQ526" s="129"/>
      <c r="DR526" s="129"/>
      <c r="DS526" s="129"/>
      <c r="DT526" s="129"/>
      <c r="DU526" s="129"/>
      <c r="DV526" s="129"/>
      <c r="DW526" s="129"/>
      <c r="DX526" s="129"/>
      <c r="DY526" s="129"/>
      <c r="DZ526" s="129"/>
      <c r="EA526" s="129"/>
      <c r="EB526" s="129"/>
      <c r="EC526" s="129"/>
      <c r="ED526" s="129"/>
      <c r="EE526" s="129"/>
      <c r="EF526" s="129"/>
      <c r="EG526" s="129"/>
      <c r="EH526" s="129"/>
      <c r="EI526" s="129"/>
      <c r="EJ526" s="129"/>
      <c r="EK526" s="129"/>
      <c r="EL526" s="129"/>
      <c r="EM526" s="129"/>
      <c r="EN526" s="129"/>
      <c r="EO526" s="129"/>
      <c r="EP526" s="129"/>
      <c r="EQ526" s="129"/>
      <c r="ER526" s="129"/>
      <c r="ES526" s="129"/>
      <c r="ET526" s="129"/>
      <c r="EU526" s="129"/>
      <c r="EV526" s="129"/>
      <c r="EW526" s="129"/>
    </row>
    <row r="527" spans="1:153" ht="21.75" customHeight="1">
      <c r="A527" s="113"/>
      <c r="B527" s="294"/>
      <c r="C527" s="76"/>
      <c r="D527" s="74"/>
      <c r="E527" s="77"/>
      <c r="F527" s="78"/>
      <c r="G527" s="79"/>
      <c r="H527" s="75" t="s">
        <v>6436</v>
      </c>
      <c r="I527" s="76"/>
      <c r="J527" s="74"/>
      <c r="K527" s="241"/>
      <c r="L527" s="74"/>
      <c r="M527" s="76"/>
      <c r="N527" s="73"/>
      <c r="O527" s="504"/>
      <c r="P527" s="505"/>
      <c r="Q527" s="505"/>
      <c r="R527" s="505"/>
      <c r="S527" s="505"/>
      <c r="T527" s="505"/>
      <c r="U527" s="505"/>
      <c r="V527" s="505"/>
      <c r="W527" s="505"/>
      <c r="X527" s="505"/>
      <c r="Y527" s="505"/>
      <c r="Z527" s="505"/>
      <c r="AA527" s="505"/>
      <c r="AB527" s="505"/>
      <c r="AC527" s="505"/>
      <c r="AD527" s="505"/>
      <c r="AE527" s="506"/>
      <c r="AF527" s="15"/>
      <c r="AG527" s="118"/>
      <c r="AH527" s="312"/>
      <c r="AI527" s="313"/>
      <c r="AJ527" s="313"/>
      <c r="AK527" s="313"/>
      <c r="AL527" s="313"/>
      <c r="AM527" s="313"/>
      <c r="AN527" s="314"/>
      <c r="AO527" s="120"/>
      <c r="AP527" s="115" t="s">
        <v>0</v>
      </c>
      <c r="AQ527" s="119"/>
      <c r="AR527" s="312"/>
      <c r="AS527" s="313"/>
      <c r="AT527" s="313"/>
      <c r="AU527" s="313"/>
      <c r="AV527" s="313"/>
      <c r="AW527" s="313"/>
      <c r="AX527" s="314"/>
      <c r="AY527" s="120"/>
      <c r="AZ527" s="115" t="s">
        <v>1</v>
      </c>
      <c r="BA527" s="119"/>
      <c r="BB527" s="312"/>
      <c r="BC527" s="313"/>
      <c r="BD527" s="313"/>
      <c r="BE527" s="313"/>
      <c r="BF527" s="313"/>
      <c r="BG527" s="313"/>
      <c r="BH527" s="314"/>
      <c r="BI527" s="122"/>
      <c r="BJ527" s="115" t="s">
        <v>2</v>
      </c>
      <c r="BK527" s="129"/>
      <c r="BL527" s="130" t="str">
        <f>IF(BM527&lt;&gt;"","●","")</f>
        <v/>
      </c>
      <c r="BM527" s="132" t="str">
        <f>IF(AND(OR(C527="",E527="",F527="",G527="",O527=""),OR(AH527&gt;0,AR527&gt;0,BB527&gt;0)),"「Ｋコード・Ｊコード番号等」、「診療行為名称」に未記入の欄がありますが、「レセプト件数」、「算定日数」、「算定回数」のいずれかが1以上となっています。正しい手術名情報・レセプト件数・算定日数・算定回数をご記入ください。",IF(AND(AND(C527&lt;&gt;"",E527&lt;&gt;"",F527&lt;&gt;"",G527&lt;&gt;""),OR(AH527&gt;0,AR527&gt;0,BB527&gt;0),COUNTIF(K!$A$1:$A$2257,ASC(C527&amp;E527&amp;F527&amp;G527&amp;IF(I527*1=0,"","-"&amp;I527*1)&amp;IF(K527*1=0,"",K527*1)&amp;IF(M527="","",M527)))=0),"「Ｋコード・Ｊコード番号等」が診療報酬点数表あるいは鹿診療報酬点数表に存在しないコードとなっています。正しいＫコード・Ｊコード番号等をご記入ください。なお、加算・輸血料は報告対象外となります。",IF(OR(AND(OR(AH527=0,AH527=""),OR(AR527&gt;0,BB527&gt;0)),AND(OR(AH527&gt;0,BB527&gt;0),OR(AR527=0,AR527="")),AND(OR(AH527&gt;0,AR527&gt;0),OR(BB527=0,BB527=""))),"「レセプト件数」、「算定日数」、「算定回数」のいずれかが「0」か「空白」となっていますが、それ以外が1以上となっています。正しい手術名情報・レセプト件数・算定日数・算定回数をご記入ください。",IF(OR(AH527&gt;AR527,AH527&gt;BB527),"「算定日数」あるいは「算定回数」が「レセプト件数」よりも小さくなっています。算定レセプトにおける算定日数・算定回数をご記入ください。",IF(AR527&gt;BB527,"「算定回数」が「算定日数」よりも小さくなっています。算定日数における算定回数をご記入ください。","")))))</f>
        <v/>
      </c>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72"/>
      <c r="CW527" s="72"/>
      <c r="CX527" s="72"/>
      <c r="CY527" s="129"/>
      <c r="CZ527" s="129"/>
      <c r="DA527" s="129"/>
      <c r="DB527" s="129"/>
      <c r="DC527" s="129"/>
      <c r="DD527" s="129"/>
      <c r="DE527" s="129"/>
      <c r="DF527" s="129"/>
      <c r="DG527" s="129"/>
      <c r="DH527" s="129"/>
      <c r="DI527" s="129"/>
      <c r="DJ527" s="129"/>
      <c r="DK527" s="129"/>
      <c r="DL527" s="129"/>
      <c r="DM527" s="129"/>
      <c r="DN527" s="129"/>
      <c r="DO527" s="129"/>
      <c r="DP527" s="129"/>
      <c r="DQ527" s="129"/>
      <c r="DR527" s="129"/>
      <c r="DS527" s="129"/>
      <c r="DT527" s="129"/>
      <c r="DU527" s="129"/>
      <c r="DV527" s="129"/>
      <c r="DW527" s="129"/>
      <c r="DX527" s="129"/>
      <c r="DY527" s="129"/>
      <c r="DZ527" s="129"/>
      <c r="EA527" s="129"/>
      <c r="EB527" s="129"/>
      <c r="EC527" s="129"/>
      <c r="ED527" s="129"/>
      <c r="EE527" s="129"/>
      <c r="EF527" s="129"/>
      <c r="EG527" s="129"/>
      <c r="EH527" s="129"/>
      <c r="EI527" s="129"/>
      <c r="EJ527" s="129"/>
      <c r="EK527" s="129"/>
      <c r="EL527" s="129"/>
      <c r="EM527" s="129"/>
      <c r="EN527" s="129"/>
      <c r="EO527" s="129"/>
      <c r="EP527" s="129"/>
      <c r="EQ527" s="129"/>
      <c r="ER527" s="129"/>
      <c r="ES527" s="129"/>
      <c r="ET527" s="129"/>
      <c r="EU527" s="129"/>
      <c r="EV527" s="129"/>
      <c r="EW527" s="129"/>
    </row>
    <row r="528" spans="1:153" ht="3" customHeight="1" thickBot="1">
      <c r="A528" s="113"/>
      <c r="B528" s="16"/>
      <c r="C528" s="17"/>
      <c r="D528" s="17"/>
      <c r="E528" s="17"/>
      <c r="F528" s="18"/>
      <c r="G528" s="17"/>
      <c r="H528" s="298"/>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9"/>
      <c r="AG528" s="299"/>
      <c r="AH528" s="298"/>
      <c r="AI528" s="298"/>
      <c r="AJ528" s="298"/>
      <c r="AK528" s="298"/>
      <c r="AL528" s="298"/>
      <c r="AM528" s="298"/>
      <c r="AN528" s="298"/>
      <c r="AO528" s="121"/>
      <c r="AP528" s="116"/>
      <c r="AQ528" s="299"/>
      <c r="AR528" s="298"/>
      <c r="AS528" s="298"/>
      <c r="AT528" s="298"/>
      <c r="AU528" s="298"/>
      <c r="AV528" s="298"/>
      <c r="AW528" s="298"/>
      <c r="AX528" s="298"/>
      <c r="AY528" s="121"/>
      <c r="AZ528" s="116"/>
      <c r="BA528" s="298"/>
      <c r="BB528" s="298"/>
      <c r="BC528" s="298"/>
      <c r="BD528" s="298"/>
      <c r="BE528" s="298"/>
      <c r="BF528" s="298"/>
      <c r="BG528" s="298"/>
      <c r="BH528" s="298"/>
      <c r="BI528" s="121"/>
      <c r="BJ528" s="116"/>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c r="DH528" s="129"/>
      <c r="DI528" s="129"/>
      <c r="DJ528" s="129"/>
      <c r="DK528" s="129"/>
      <c r="DL528" s="129"/>
      <c r="DM528" s="129"/>
      <c r="DN528" s="129"/>
      <c r="DO528" s="129"/>
      <c r="DP528" s="129"/>
      <c r="DQ528" s="129"/>
      <c r="DR528" s="129"/>
      <c r="DS528" s="129"/>
      <c r="DT528" s="129"/>
      <c r="DU528" s="129"/>
      <c r="DV528" s="129"/>
      <c r="DW528" s="129"/>
      <c r="DX528" s="129"/>
      <c r="DY528" s="129"/>
      <c r="DZ528" s="129"/>
      <c r="EA528" s="129"/>
      <c r="EB528" s="129"/>
      <c r="EC528" s="129"/>
      <c r="ED528" s="129"/>
      <c r="EE528" s="129"/>
      <c r="EF528" s="129"/>
      <c r="EG528" s="129"/>
      <c r="EH528" s="129"/>
      <c r="EI528" s="129"/>
      <c r="EJ528" s="129"/>
      <c r="EK528" s="129"/>
      <c r="EL528" s="129"/>
      <c r="EM528" s="129"/>
      <c r="EN528" s="129"/>
      <c r="EO528" s="129"/>
      <c r="EP528" s="129"/>
      <c r="EQ528" s="129"/>
      <c r="ER528" s="129"/>
      <c r="ES528" s="129"/>
      <c r="ET528" s="129"/>
      <c r="EU528" s="129"/>
      <c r="EV528" s="129"/>
      <c r="EW528" s="129"/>
    </row>
    <row r="529" spans="1:153" ht="9.75" customHeight="1">
      <c r="A529" s="113"/>
      <c r="B529" s="24"/>
      <c r="C529" s="14" t="s">
        <v>6435</v>
      </c>
      <c r="D529" s="25"/>
      <c r="E529" s="25"/>
      <c r="F529" s="14" t="s">
        <v>143</v>
      </c>
      <c r="G529" s="14"/>
      <c r="H529" s="14"/>
      <c r="I529" s="14" t="s">
        <v>144</v>
      </c>
      <c r="J529" s="14"/>
      <c r="K529" s="14" t="s">
        <v>145</v>
      </c>
      <c r="L529" s="14"/>
      <c r="M529" s="14" t="s">
        <v>197</v>
      </c>
      <c r="N529" s="14"/>
      <c r="O529" s="25"/>
      <c r="P529" s="14" t="s">
        <v>146</v>
      </c>
      <c r="Q529" s="14"/>
      <c r="R529" s="14"/>
      <c r="S529" s="14"/>
      <c r="T529" s="14"/>
      <c r="U529" s="14"/>
      <c r="V529" s="14"/>
      <c r="W529" s="14"/>
      <c r="X529" s="14"/>
      <c r="Y529" s="14"/>
      <c r="Z529" s="14"/>
      <c r="AA529" s="14"/>
      <c r="AB529" s="14"/>
      <c r="AC529" s="14"/>
      <c r="AD529" s="25"/>
      <c r="AE529" s="25"/>
      <c r="AF529" s="26"/>
      <c r="AG529" s="296"/>
      <c r="AH529" s="297"/>
      <c r="AI529" s="297"/>
      <c r="AJ529" s="297"/>
      <c r="AK529" s="297"/>
      <c r="AL529" s="297"/>
      <c r="AM529" s="297"/>
      <c r="AN529" s="297"/>
      <c r="AO529" s="117"/>
      <c r="AP529" s="114"/>
      <c r="AQ529" s="296"/>
      <c r="AR529" s="297"/>
      <c r="AS529" s="297"/>
      <c r="AT529" s="297"/>
      <c r="AU529" s="297"/>
      <c r="AV529" s="297"/>
      <c r="AW529" s="297"/>
      <c r="AX529" s="297"/>
      <c r="AY529" s="117"/>
      <c r="AZ529" s="114"/>
      <c r="BA529" s="297"/>
      <c r="BB529" s="297"/>
      <c r="BC529" s="297"/>
      <c r="BD529" s="297"/>
      <c r="BE529" s="297"/>
      <c r="BF529" s="297"/>
      <c r="BG529" s="297"/>
      <c r="BH529" s="297"/>
      <c r="BI529" s="117"/>
      <c r="BJ529" s="114"/>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c r="DH529" s="129"/>
      <c r="DI529" s="129"/>
      <c r="DJ529" s="129"/>
      <c r="DK529" s="129"/>
      <c r="DL529" s="129"/>
      <c r="DM529" s="129"/>
      <c r="DN529" s="129"/>
      <c r="DO529" s="129"/>
      <c r="DP529" s="129"/>
      <c r="DQ529" s="129"/>
      <c r="DR529" s="129"/>
      <c r="DS529" s="129"/>
      <c r="DT529" s="129"/>
      <c r="DU529" s="129"/>
      <c r="DV529" s="129"/>
      <c r="DW529" s="129"/>
      <c r="DX529" s="129"/>
      <c r="DY529" s="129"/>
      <c r="DZ529" s="129"/>
      <c r="EA529" s="129"/>
      <c r="EB529" s="129"/>
      <c r="EC529" s="129"/>
      <c r="ED529" s="129"/>
      <c r="EE529" s="129"/>
      <c r="EF529" s="129"/>
      <c r="EG529" s="129"/>
      <c r="EH529" s="129"/>
      <c r="EI529" s="129"/>
      <c r="EJ529" s="129"/>
      <c r="EK529" s="129"/>
      <c r="EL529" s="129"/>
      <c r="EM529" s="129"/>
      <c r="EN529" s="129"/>
      <c r="EO529" s="129"/>
      <c r="EP529" s="129"/>
      <c r="EQ529" s="129"/>
      <c r="ER529" s="129"/>
      <c r="ES529" s="129"/>
      <c r="ET529" s="129"/>
      <c r="EU529" s="129"/>
      <c r="EV529" s="129"/>
      <c r="EW529" s="129"/>
    </row>
    <row r="530" spans="1:153" ht="21.75" customHeight="1">
      <c r="A530" s="113"/>
      <c r="B530" s="294"/>
      <c r="C530" s="76"/>
      <c r="D530" s="74"/>
      <c r="E530" s="77"/>
      <c r="F530" s="78"/>
      <c r="G530" s="79"/>
      <c r="H530" s="75" t="s">
        <v>6436</v>
      </c>
      <c r="I530" s="76"/>
      <c r="J530" s="74"/>
      <c r="K530" s="241"/>
      <c r="L530" s="74"/>
      <c r="M530" s="76"/>
      <c r="N530" s="73"/>
      <c r="O530" s="504"/>
      <c r="P530" s="505"/>
      <c r="Q530" s="505"/>
      <c r="R530" s="505"/>
      <c r="S530" s="505"/>
      <c r="T530" s="505"/>
      <c r="U530" s="505"/>
      <c r="V530" s="505"/>
      <c r="W530" s="505"/>
      <c r="X530" s="505"/>
      <c r="Y530" s="505"/>
      <c r="Z530" s="505"/>
      <c r="AA530" s="505"/>
      <c r="AB530" s="505"/>
      <c r="AC530" s="505"/>
      <c r="AD530" s="505"/>
      <c r="AE530" s="506"/>
      <c r="AF530" s="15"/>
      <c r="AG530" s="118"/>
      <c r="AH530" s="312"/>
      <c r="AI530" s="313"/>
      <c r="AJ530" s="313"/>
      <c r="AK530" s="313"/>
      <c r="AL530" s="313"/>
      <c r="AM530" s="313"/>
      <c r="AN530" s="314"/>
      <c r="AO530" s="120"/>
      <c r="AP530" s="115" t="s">
        <v>0</v>
      </c>
      <c r="AQ530" s="119"/>
      <c r="AR530" s="312"/>
      <c r="AS530" s="313"/>
      <c r="AT530" s="313"/>
      <c r="AU530" s="313"/>
      <c r="AV530" s="313"/>
      <c r="AW530" s="313"/>
      <c r="AX530" s="314"/>
      <c r="AY530" s="120"/>
      <c r="AZ530" s="115" t="s">
        <v>1</v>
      </c>
      <c r="BA530" s="119"/>
      <c r="BB530" s="312"/>
      <c r="BC530" s="313"/>
      <c r="BD530" s="313"/>
      <c r="BE530" s="313"/>
      <c r="BF530" s="313"/>
      <c r="BG530" s="313"/>
      <c r="BH530" s="314"/>
      <c r="BI530" s="122"/>
      <c r="BJ530" s="115" t="s">
        <v>2</v>
      </c>
      <c r="BK530" s="129"/>
      <c r="BL530" s="130" t="str">
        <f>IF(BM530&lt;&gt;"","●","")</f>
        <v/>
      </c>
      <c r="BM530" s="132" t="str">
        <f>IF(AND(OR(C530="",E530="",F530="",G530="",O530=""),OR(AH530&gt;0,AR530&gt;0,BB530&gt;0)),"「Ｋコード・Ｊコード番号等」、「診療行為名称」に未記入の欄がありますが、「レセプト件数」、「算定日数」、「算定回数」のいずれかが1以上となっています。正しい手術名情報・レセプト件数・算定日数・算定回数をご記入ください。",IF(AND(AND(C530&lt;&gt;"",E530&lt;&gt;"",F530&lt;&gt;"",G530&lt;&gt;""),OR(AH530&gt;0,AR530&gt;0,BB530&gt;0),COUNTIF(K!$A$1:$A$2257,ASC(C530&amp;E530&amp;F530&amp;G530&amp;IF(I530*1=0,"","-"&amp;I530*1)&amp;IF(K530*1=0,"",K530*1)&amp;IF(M530="","",M530)))=0),"「Ｋコード・Ｊコード番号等」が診療報酬点数表あるいは鹿診療報酬点数表に存在しないコードとなっています。正しいＫコード・Ｊコード番号等をご記入ください。なお、加算・輸血料は報告対象外となります。",IF(OR(AND(OR(AH530=0,AH530=""),OR(AR530&gt;0,BB530&gt;0)),AND(OR(AH530&gt;0,BB530&gt;0),OR(AR530=0,AR530="")),AND(OR(AH530&gt;0,AR530&gt;0),OR(BB530=0,BB530=""))),"「レセプト件数」、「算定日数」、「算定回数」のいずれかが「0」か「空白」となっていますが、それ以外が1以上となっています。正しい手術名情報・レセプト件数・算定日数・算定回数をご記入ください。",IF(OR(AH530&gt;AR530,AH530&gt;BB530),"「算定日数」あるいは「算定回数」が「レセプト件数」よりも小さくなっています。算定レセプトにおける算定日数・算定回数をご記入ください。",IF(AR530&gt;BB530,"「算定回数」が「算定日数」よりも小さくなっています。算定日数における算定回数をご記入ください。","")))))</f>
        <v/>
      </c>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72"/>
      <c r="CW530" s="72"/>
      <c r="CX530" s="72"/>
      <c r="CY530" s="129"/>
      <c r="CZ530" s="129"/>
      <c r="DA530" s="129"/>
      <c r="DB530" s="129"/>
      <c r="DC530" s="129"/>
      <c r="DD530" s="129"/>
      <c r="DE530" s="129"/>
      <c r="DF530" s="129"/>
      <c r="DG530" s="129"/>
      <c r="DH530" s="129"/>
      <c r="DI530" s="129"/>
      <c r="DJ530" s="129"/>
      <c r="DK530" s="129"/>
      <c r="DL530" s="129"/>
      <c r="DM530" s="129"/>
      <c r="DN530" s="129"/>
      <c r="DO530" s="129"/>
      <c r="DP530" s="129"/>
      <c r="DQ530" s="129"/>
      <c r="DR530" s="129"/>
      <c r="DS530" s="129"/>
      <c r="DT530" s="129"/>
      <c r="DU530" s="129"/>
      <c r="DV530" s="129"/>
      <c r="DW530" s="129"/>
      <c r="DX530" s="129"/>
      <c r="DY530" s="129"/>
      <c r="DZ530" s="129"/>
      <c r="EA530" s="129"/>
      <c r="EB530" s="129"/>
      <c r="EC530" s="129"/>
      <c r="ED530" s="129"/>
      <c r="EE530" s="129"/>
      <c r="EF530" s="129"/>
      <c r="EG530" s="129"/>
      <c r="EH530" s="129"/>
      <c r="EI530" s="129"/>
      <c r="EJ530" s="129"/>
      <c r="EK530" s="129"/>
      <c r="EL530" s="129"/>
      <c r="EM530" s="129"/>
      <c r="EN530" s="129"/>
      <c r="EO530" s="129"/>
      <c r="EP530" s="129"/>
      <c r="EQ530" s="129"/>
      <c r="ER530" s="129"/>
      <c r="ES530" s="129"/>
      <c r="ET530" s="129"/>
      <c r="EU530" s="129"/>
      <c r="EV530" s="129"/>
      <c r="EW530" s="129"/>
    </row>
    <row r="531" spans="1:153" ht="3" customHeight="1" thickBot="1">
      <c r="A531" s="113"/>
      <c r="B531" s="16"/>
      <c r="C531" s="17"/>
      <c r="D531" s="17"/>
      <c r="E531" s="17"/>
      <c r="F531" s="18"/>
      <c r="G531" s="17"/>
      <c r="H531" s="298"/>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9"/>
      <c r="AG531" s="299"/>
      <c r="AH531" s="298"/>
      <c r="AI531" s="298"/>
      <c r="AJ531" s="298"/>
      <c r="AK531" s="298"/>
      <c r="AL531" s="298"/>
      <c r="AM531" s="298"/>
      <c r="AN531" s="298"/>
      <c r="AO531" s="121"/>
      <c r="AP531" s="116"/>
      <c r="AQ531" s="299"/>
      <c r="AR531" s="298"/>
      <c r="AS531" s="298"/>
      <c r="AT531" s="298"/>
      <c r="AU531" s="298"/>
      <c r="AV531" s="298"/>
      <c r="AW531" s="298"/>
      <c r="AX531" s="298"/>
      <c r="AY531" s="121"/>
      <c r="AZ531" s="116"/>
      <c r="BA531" s="298"/>
      <c r="BB531" s="298"/>
      <c r="BC531" s="298"/>
      <c r="BD531" s="298"/>
      <c r="BE531" s="298"/>
      <c r="BF531" s="298"/>
      <c r="BG531" s="298"/>
      <c r="BH531" s="298"/>
      <c r="BI531" s="121"/>
      <c r="BJ531" s="116"/>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29"/>
      <c r="CW531" s="129"/>
      <c r="CX531" s="129"/>
      <c r="CY531" s="129"/>
      <c r="CZ531" s="129"/>
      <c r="DA531" s="129"/>
      <c r="DB531" s="129"/>
      <c r="DC531" s="129"/>
      <c r="DD531" s="129"/>
      <c r="DE531" s="129"/>
      <c r="DF531" s="129"/>
      <c r="DG531" s="129"/>
      <c r="DH531" s="129"/>
      <c r="DI531" s="129"/>
      <c r="DJ531" s="129"/>
      <c r="DK531" s="129"/>
      <c r="DL531" s="129"/>
      <c r="DM531" s="129"/>
      <c r="DN531" s="129"/>
      <c r="DO531" s="129"/>
      <c r="DP531" s="129"/>
      <c r="DQ531" s="129"/>
      <c r="DR531" s="129"/>
      <c r="DS531" s="129"/>
      <c r="DT531" s="129"/>
      <c r="DU531" s="129"/>
      <c r="DV531" s="129"/>
      <c r="DW531" s="129"/>
      <c r="DX531" s="129"/>
      <c r="DY531" s="129"/>
      <c r="DZ531" s="129"/>
      <c r="EA531" s="129"/>
      <c r="EB531" s="129"/>
      <c r="EC531" s="129"/>
      <c r="ED531" s="129"/>
      <c r="EE531" s="129"/>
      <c r="EF531" s="129"/>
      <c r="EG531" s="129"/>
      <c r="EH531" s="129"/>
      <c r="EI531" s="129"/>
      <c r="EJ531" s="129"/>
      <c r="EK531" s="129"/>
      <c r="EL531" s="129"/>
      <c r="EM531" s="129"/>
      <c r="EN531" s="129"/>
      <c r="EO531" s="129"/>
      <c r="EP531" s="129"/>
      <c r="EQ531" s="129"/>
      <c r="ER531" s="129"/>
      <c r="ES531" s="129"/>
      <c r="ET531" s="129"/>
      <c r="EU531" s="129"/>
      <c r="EV531" s="129"/>
      <c r="EW531" s="129"/>
    </row>
    <row r="532" spans="1:153" ht="9.75" customHeight="1">
      <c r="A532" s="113"/>
      <c r="B532" s="24"/>
      <c r="C532" s="14" t="s">
        <v>6435</v>
      </c>
      <c r="D532" s="25"/>
      <c r="E532" s="25"/>
      <c r="F532" s="14" t="s">
        <v>143</v>
      </c>
      <c r="G532" s="14"/>
      <c r="H532" s="14"/>
      <c r="I532" s="14" t="s">
        <v>144</v>
      </c>
      <c r="J532" s="14"/>
      <c r="K532" s="14" t="s">
        <v>145</v>
      </c>
      <c r="L532" s="14"/>
      <c r="M532" s="14" t="s">
        <v>197</v>
      </c>
      <c r="N532" s="14"/>
      <c r="O532" s="25"/>
      <c r="P532" s="14" t="s">
        <v>146</v>
      </c>
      <c r="Q532" s="14"/>
      <c r="R532" s="14"/>
      <c r="S532" s="14"/>
      <c r="T532" s="14"/>
      <c r="U532" s="14"/>
      <c r="V532" s="14"/>
      <c r="W532" s="14"/>
      <c r="X532" s="14"/>
      <c r="Y532" s="14"/>
      <c r="Z532" s="14"/>
      <c r="AA532" s="14"/>
      <c r="AB532" s="14"/>
      <c r="AC532" s="14"/>
      <c r="AD532" s="25"/>
      <c r="AE532" s="25"/>
      <c r="AF532" s="26"/>
      <c r="AG532" s="296"/>
      <c r="AH532" s="297"/>
      <c r="AI532" s="297"/>
      <c r="AJ532" s="297"/>
      <c r="AK532" s="297"/>
      <c r="AL532" s="297"/>
      <c r="AM532" s="297"/>
      <c r="AN532" s="297"/>
      <c r="AO532" s="117"/>
      <c r="AP532" s="114"/>
      <c r="AQ532" s="296"/>
      <c r="AR532" s="297"/>
      <c r="AS532" s="297"/>
      <c r="AT532" s="297"/>
      <c r="AU532" s="297"/>
      <c r="AV532" s="297"/>
      <c r="AW532" s="297"/>
      <c r="AX532" s="297"/>
      <c r="AY532" s="117"/>
      <c r="AZ532" s="114"/>
      <c r="BA532" s="297"/>
      <c r="BB532" s="297"/>
      <c r="BC532" s="297"/>
      <c r="BD532" s="297"/>
      <c r="BE532" s="297"/>
      <c r="BF532" s="297"/>
      <c r="BG532" s="297"/>
      <c r="BH532" s="297"/>
      <c r="BI532" s="117"/>
      <c r="BJ532" s="114"/>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c r="DH532" s="129"/>
      <c r="DI532" s="129"/>
      <c r="DJ532" s="129"/>
      <c r="DK532" s="129"/>
      <c r="DL532" s="129"/>
      <c r="DM532" s="129"/>
      <c r="DN532" s="129"/>
      <c r="DO532" s="129"/>
      <c r="DP532" s="129"/>
      <c r="DQ532" s="129"/>
      <c r="DR532" s="129"/>
      <c r="DS532" s="129"/>
      <c r="DT532" s="129"/>
      <c r="DU532" s="129"/>
      <c r="DV532" s="129"/>
      <c r="DW532" s="129"/>
      <c r="DX532" s="129"/>
      <c r="DY532" s="129"/>
      <c r="DZ532" s="129"/>
      <c r="EA532" s="129"/>
      <c r="EB532" s="129"/>
      <c r="EC532" s="129"/>
      <c r="ED532" s="129"/>
      <c r="EE532" s="129"/>
      <c r="EF532" s="129"/>
      <c r="EG532" s="129"/>
      <c r="EH532" s="129"/>
      <c r="EI532" s="129"/>
      <c r="EJ532" s="129"/>
      <c r="EK532" s="129"/>
      <c r="EL532" s="129"/>
      <c r="EM532" s="129"/>
      <c r="EN532" s="129"/>
      <c r="EO532" s="129"/>
      <c r="EP532" s="129"/>
      <c r="EQ532" s="129"/>
      <c r="ER532" s="129"/>
      <c r="ES532" s="129"/>
      <c r="ET532" s="129"/>
      <c r="EU532" s="129"/>
      <c r="EV532" s="129"/>
      <c r="EW532" s="129"/>
    </row>
    <row r="533" spans="1:153" ht="21.75" customHeight="1">
      <c r="A533" s="113"/>
      <c r="B533" s="294"/>
      <c r="C533" s="76"/>
      <c r="D533" s="74"/>
      <c r="E533" s="77"/>
      <c r="F533" s="78"/>
      <c r="G533" s="79"/>
      <c r="H533" s="75" t="s">
        <v>6436</v>
      </c>
      <c r="I533" s="76"/>
      <c r="J533" s="74"/>
      <c r="K533" s="241"/>
      <c r="L533" s="74"/>
      <c r="M533" s="76"/>
      <c r="N533" s="73"/>
      <c r="O533" s="504"/>
      <c r="P533" s="505"/>
      <c r="Q533" s="505"/>
      <c r="R533" s="505"/>
      <c r="S533" s="505"/>
      <c r="T533" s="505"/>
      <c r="U533" s="505"/>
      <c r="V533" s="505"/>
      <c r="W533" s="505"/>
      <c r="X533" s="505"/>
      <c r="Y533" s="505"/>
      <c r="Z533" s="505"/>
      <c r="AA533" s="505"/>
      <c r="AB533" s="505"/>
      <c r="AC533" s="505"/>
      <c r="AD533" s="505"/>
      <c r="AE533" s="506"/>
      <c r="AF533" s="15"/>
      <c r="AG533" s="118"/>
      <c r="AH533" s="312"/>
      <c r="AI533" s="313"/>
      <c r="AJ533" s="313"/>
      <c r="AK533" s="313"/>
      <c r="AL533" s="313"/>
      <c r="AM533" s="313"/>
      <c r="AN533" s="314"/>
      <c r="AO533" s="120"/>
      <c r="AP533" s="115" t="s">
        <v>0</v>
      </c>
      <c r="AQ533" s="119"/>
      <c r="AR533" s="312"/>
      <c r="AS533" s="313"/>
      <c r="AT533" s="313"/>
      <c r="AU533" s="313"/>
      <c r="AV533" s="313"/>
      <c r="AW533" s="313"/>
      <c r="AX533" s="314"/>
      <c r="AY533" s="120"/>
      <c r="AZ533" s="115" t="s">
        <v>1</v>
      </c>
      <c r="BA533" s="119"/>
      <c r="BB533" s="312"/>
      <c r="BC533" s="313"/>
      <c r="BD533" s="313"/>
      <c r="BE533" s="313"/>
      <c r="BF533" s="313"/>
      <c r="BG533" s="313"/>
      <c r="BH533" s="314"/>
      <c r="BI533" s="122"/>
      <c r="BJ533" s="115" t="s">
        <v>2</v>
      </c>
      <c r="BK533" s="129"/>
      <c r="BL533" s="130" t="str">
        <f>IF(BM533&lt;&gt;"","●","")</f>
        <v/>
      </c>
      <c r="BM533" s="132" t="str">
        <f>IF(AND(OR(C533="",E533="",F533="",G533="",O533=""),OR(AH533&gt;0,AR533&gt;0,BB533&gt;0)),"「Ｋコード・Ｊコード番号等」、「診療行為名称」に未記入の欄がありますが、「レセプト件数」、「算定日数」、「算定回数」のいずれかが1以上となっています。正しい手術名情報・レセプト件数・算定日数・算定回数をご記入ください。",IF(AND(AND(C533&lt;&gt;"",E533&lt;&gt;"",F533&lt;&gt;"",G533&lt;&gt;""),OR(AH533&gt;0,AR533&gt;0,BB533&gt;0),COUNTIF(K!$A$1:$A$2257,ASC(C533&amp;E533&amp;F533&amp;G533&amp;IF(I533*1=0,"","-"&amp;I533*1)&amp;IF(K533*1=0,"",K533*1)&amp;IF(M533="","",M533)))=0),"「Ｋコード・Ｊコード番号等」が診療報酬点数表あるいは鹿診療報酬点数表に存在しないコードとなっています。正しいＫコード・Ｊコード番号等をご記入ください。なお、加算・輸血料は報告対象外となります。",IF(OR(AND(OR(AH533=0,AH533=""),OR(AR533&gt;0,BB533&gt;0)),AND(OR(AH533&gt;0,BB533&gt;0),OR(AR533=0,AR533="")),AND(OR(AH533&gt;0,AR533&gt;0),OR(BB533=0,BB533=""))),"「レセプト件数」、「算定日数」、「算定回数」のいずれかが「0」か「空白」となっていますが、それ以外が1以上となっています。正しい手術名情報・レセプト件数・算定日数・算定回数をご記入ください。",IF(OR(AH533&gt;AR533,AH533&gt;BB533),"「算定日数」あるいは「算定回数」が「レセプト件数」よりも小さくなっています。算定レセプトにおける算定日数・算定回数をご記入ください。",IF(AR533&gt;BB533,"「算定回数」が「算定日数」よりも小さくなっています。算定日数における算定回数をご記入ください。","")))))</f>
        <v/>
      </c>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72"/>
      <c r="CW533" s="72"/>
      <c r="CX533" s="72"/>
      <c r="CY533" s="129"/>
      <c r="CZ533" s="129"/>
      <c r="DA533" s="129"/>
      <c r="DB533" s="129"/>
      <c r="DC533" s="129"/>
      <c r="DD533" s="129"/>
      <c r="DE533" s="129"/>
      <c r="DF533" s="129"/>
      <c r="DG533" s="129"/>
      <c r="DH533" s="129"/>
      <c r="DI533" s="129"/>
      <c r="DJ533" s="129"/>
      <c r="DK533" s="129"/>
      <c r="DL533" s="129"/>
      <c r="DM533" s="129"/>
      <c r="DN533" s="129"/>
      <c r="DO533" s="129"/>
      <c r="DP533" s="129"/>
      <c r="DQ533" s="129"/>
      <c r="DR533" s="129"/>
      <c r="DS533" s="129"/>
      <c r="DT533" s="129"/>
      <c r="DU533" s="129"/>
      <c r="DV533" s="129"/>
      <c r="DW533" s="129"/>
      <c r="DX533" s="129"/>
      <c r="DY533" s="129"/>
      <c r="DZ533" s="129"/>
      <c r="EA533" s="129"/>
      <c r="EB533" s="129"/>
      <c r="EC533" s="129"/>
      <c r="ED533" s="129"/>
      <c r="EE533" s="129"/>
      <c r="EF533" s="129"/>
      <c r="EG533" s="129"/>
      <c r="EH533" s="129"/>
      <c r="EI533" s="129"/>
      <c r="EJ533" s="129"/>
      <c r="EK533" s="129"/>
      <c r="EL533" s="129"/>
      <c r="EM533" s="129"/>
      <c r="EN533" s="129"/>
      <c r="EO533" s="129"/>
      <c r="EP533" s="129"/>
      <c r="EQ533" s="129"/>
      <c r="ER533" s="129"/>
      <c r="ES533" s="129"/>
      <c r="ET533" s="129"/>
      <c r="EU533" s="129"/>
      <c r="EV533" s="129"/>
      <c r="EW533" s="129"/>
    </row>
    <row r="534" spans="1:153" ht="3" customHeight="1" thickBot="1">
      <c r="A534" s="113"/>
      <c r="B534" s="16"/>
      <c r="C534" s="17"/>
      <c r="D534" s="17"/>
      <c r="E534" s="17"/>
      <c r="F534" s="18"/>
      <c r="G534" s="17"/>
      <c r="H534" s="298"/>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9"/>
      <c r="AG534" s="299"/>
      <c r="AH534" s="298"/>
      <c r="AI534" s="298"/>
      <c r="AJ534" s="298"/>
      <c r="AK534" s="298"/>
      <c r="AL534" s="298"/>
      <c r="AM534" s="298"/>
      <c r="AN534" s="298"/>
      <c r="AO534" s="121"/>
      <c r="AP534" s="116"/>
      <c r="AQ534" s="299"/>
      <c r="AR534" s="298"/>
      <c r="AS534" s="298"/>
      <c r="AT534" s="298"/>
      <c r="AU534" s="298"/>
      <c r="AV534" s="298"/>
      <c r="AW534" s="298"/>
      <c r="AX534" s="298"/>
      <c r="AY534" s="121"/>
      <c r="AZ534" s="116"/>
      <c r="BA534" s="298"/>
      <c r="BB534" s="298"/>
      <c r="BC534" s="298"/>
      <c r="BD534" s="298"/>
      <c r="BE534" s="298"/>
      <c r="BF534" s="298"/>
      <c r="BG534" s="298"/>
      <c r="BH534" s="298"/>
      <c r="BI534" s="121"/>
      <c r="BJ534" s="116"/>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29"/>
      <c r="CW534" s="129"/>
      <c r="CX534" s="129"/>
      <c r="CY534" s="129"/>
      <c r="CZ534" s="129"/>
      <c r="DA534" s="129"/>
      <c r="DB534" s="129"/>
      <c r="DC534" s="129"/>
      <c r="DD534" s="129"/>
      <c r="DE534" s="129"/>
      <c r="DF534" s="129"/>
      <c r="DG534" s="129"/>
      <c r="DH534" s="129"/>
      <c r="DI534" s="129"/>
      <c r="DJ534" s="129"/>
      <c r="DK534" s="129"/>
      <c r="DL534" s="129"/>
      <c r="DM534" s="129"/>
      <c r="DN534" s="129"/>
      <c r="DO534" s="129"/>
      <c r="DP534" s="129"/>
      <c r="DQ534" s="129"/>
      <c r="DR534" s="129"/>
      <c r="DS534" s="129"/>
      <c r="DT534" s="129"/>
      <c r="DU534" s="129"/>
      <c r="DV534" s="129"/>
      <c r="DW534" s="129"/>
      <c r="DX534" s="129"/>
      <c r="DY534" s="129"/>
      <c r="DZ534" s="129"/>
      <c r="EA534" s="129"/>
      <c r="EB534" s="129"/>
      <c r="EC534" s="129"/>
      <c r="ED534" s="129"/>
      <c r="EE534" s="129"/>
      <c r="EF534" s="129"/>
      <c r="EG534" s="129"/>
      <c r="EH534" s="129"/>
      <c r="EI534" s="129"/>
      <c r="EJ534" s="129"/>
      <c r="EK534" s="129"/>
      <c r="EL534" s="129"/>
      <c r="EM534" s="129"/>
      <c r="EN534" s="129"/>
      <c r="EO534" s="129"/>
      <c r="EP534" s="129"/>
      <c r="EQ534" s="129"/>
      <c r="ER534" s="129"/>
      <c r="ES534" s="129"/>
      <c r="ET534" s="129"/>
      <c r="EU534" s="129"/>
      <c r="EV534" s="129"/>
      <c r="EW534" s="129"/>
    </row>
    <row r="535" spans="1:153" ht="9.75" customHeight="1">
      <c r="A535" s="113"/>
      <c r="B535" s="24"/>
      <c r="C535" s="14" t="s">
        <v>6435</v>
      </c>
      <c r="D535" s="25"/>
      <c r="E535" s="25"/>
      <c r="F535" s="14" t="s">
        <v>143</v>
      </c>
      <c r="G535" s="14"/>
      <c r="H535" s="14"/>
      <c r="I535" s="14" t="s">
        <v>144</v>
      </c>
      <c r="J535" s="14"/>
      <c r="K535" s="14" t="s">
        <v>145</v>
      </c>
      <c r="L535" s="14"/>
      <c r="M535" s="14" t="s">
        <v>197</v>
      </c>
      <c r="N535" s="14"/>
      <c r="O535" s="25"/>
      <c r="P535" s="14" t="s">
        <v>146</v>
      </c>
      <c r="Q535" s="14"/>
      <c r="R535" s="14"/>
      <c r="S535" s="14"/>
      <c r="T535" s="14"/>
      <c r="U535" s="14"/>
      <c r="V535" s="14"/>
      <c r="W535" s="14"/>
      <c r="X535" s="14"/>
      <c r="Y535" s="14"/>
      <c r="Z535" s="14"/>
      <c r="AA535" s="14"/>
      <c r="AB535" s="14"/>
      <c r="AC535" s="14"/>
      <c r="AD535" s="25"/>
      <c r="AE535" s="25"/>
      <c r="AF535" s="26"/>
      <c r="AG535" s="296"/>
      <c r="AH535" s="297"/>
      <c r="AI535" s="297"/>
      <c r="AJ535" s="297"/>
      <c r="AK535" s="297"/>
      <c r="AL535" s="297"/>
      <c r="AM535" s="297"/>
      <c r="AN535" s="297"/>
      <c r="AO535" s="117"/>
      <c r="AP535" s="114"/>
      <c r="AQ535" s="296"/>
      <c r="AR535" s="297"/>
      <c r="AS535" s="297"/>
      <c r="AT535" s="297"/>
      <c r="AU535" s="297"/>
      <c r="AV535" s="297"/>
      <c r="AW535" s="297"/>
      <c r="AX535" s="297"/>
      <c r="AY535" s="117"/>
      <c r="AZ535" s="114"/>
      <c r="BA535" s="297"/>
      <c r="BB535" s="297"/>
      <c r="BC535" s="297"/>
      <c r="BD535" s="297"/>
      <c r="BE535" s="297"/>
      <c r="BF535" s="297"/>
      <c r="BG535" s="297"/>
      <c r="BH535" s="297"/>
      <c r="BI535" s="117"/>
      <c r="BJ535" s="114"/>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c r="DH535" s="129"/>
      <c r="DI535" s="129"/>
      <c r="DJ535" s="129"/>
      <c r="DK535" s="129"/>
      <c r="DL535" s="129"/>
      <c r="DM535" s="129"/>
      <c r="DN535" s="129"/>
      <c r="DO535" s="129"/>
      <c r="DP535" s="129"/>
      <c r="DQ535" s="129"/>
      <c r="DR535" s="129"/>
      <c r="DS535" s="129"/>
      <c r="DT535" s="129"/>
      <c r="DU535" s="129"/>
      <c r="DV535" s="129"/>
      <c r="DW535" s="129"/>
      <c r="DX535" s="129"/>
      <c r="DY535" s="129"/>
      <c r="DZ535" s="129"/>
      <c r="EA535" s="129"/>
      <c r="EB535" s="129"/>
      <c r="EC535" s="129"/>
      <c r="ED535" s="129"/>
      <c r="EE535" s="129"/>
      <c r="EF535" s="129"/>
      <c r="EG535" s="129"/>
      <c r="EH535" s="129"/>
      <c r="EI535" s="129"/>
      <c r="EJ535" s="129"/>
      <c r="EK535" s="129"/>
      <c r="EL535" s="129"/>
      <c r="EM535" s="129"/>
      <c r="EN535" s="129"/>
      <c r="EO535" s="129"/>
      <c r="EP535" s="129"/>
      <c r="EQ535" s="129"/>
      <c r="ER535" s="129"/>
      <c r="ES535" s="129"/>
      <c r="ET535" s="129"/>
      <c r="EU535" s="129"/>
      <c r="EV535" s="129"/>
      <c r="EW535" s="129"/>
    </row>
    <row r="536" spans="1:153" ht="21.75" customHeight="1">
      <c r="A536" s="113"/>
      <c r="B536" s="294"/>
      <c r="C536" s="76"/>
      <c r="D536" s="74"/>
      <c r="E536" s="77"/>
      <c r="F536" s="78"/>
      <c r="G536" s="79"/>
      <c r="H536" s="75" t="s">
        <v>6436</v>
      </c>
      <c r="I536" s="76"/>
      <c r="J536" s="74"/>
      <c r="K536" s="241"/>
      <c r="L536" s="74"/>
      <c r="M536" s="76"/>
      <c r="N536" s="73"/>
      <c r="O536" s="504"/>
      <c r="P536" s="505"/>
      <c r="Q536" s="505"/>
      <c r="R536" s="505"/>
      <c r="S536" s="505"/>
      <c r="T536" s="505"/>
      <c r="U536" s="505"/>
      <c r="V536" s="505"/>
      <c r="W536" s="505"/>
      <c r="X536" s="505"/>
      <c r="Y536" s="505"/>
      <c r="Z536" s="505"/>
      <c r="AA536" s="505"/>
      <c r="AB536" s="505"/>
      <c r="AC536" s="505"/>
      <c r="AD536" s="505"/>
      <c r="AE536" s="506"/>
      <c r="AF536" s="15"/>
      <c r="AG536" s="118"/>
      <c r="AH536" s="312"/>
      <c r="AI536" s="313"/>
      <c r="AJ536" s="313"/>
      <c r="AK536" s="313"/>
      <c r="AL536" s="313"/>
      <c r="AM536" s="313"/>
      <c r="AN536" s="314"/>
      <c r="AO536" s="120"/>
      <c r="AP536" s="115" t="s">
        <v>0</v>
      </c>
      <c r="AQ536" s="119"/>
      <c r="AR536" s="312"/>
      <c r="AS536" s="313"/>
      <c r="AT536" s="313"/>
      <c r="AU536" s="313"/>
      <c r="AV536" s="313"/>
      <c r="AW536" s="313"/>
      <c r="AX536" s="314"/>
      <c r="AY536" s="120"/>
      <c r="AZ536" s="115" t="s">
        <v>1</v>
      </c>
      <c r="BA536" s="119"/>
      <c r="BB536" s="312"/>
      <c r="BC536" s="313"/>
      <c r="BD536" s="313"/>
      <c r="BE536" s="313"/>
      <c r="BF536" s="313"/>
      <c r="BG536" s="313"/>
      <c r="BH536" s="314"/>
      <c r="BI536" s="122"/>
      <c r="BJ536" s="115" t="s">
        <v>2</v>
      </c>
      <c r="BK536" s="129"/>
      <c r="BL536" s="130" t="str">
        <f>IF(BM536&lt;&gt;"","●","")</f>
        <v/>
      </c>
      <c r="BM536" s="132" t="str">
        <f>IF(AND(OR(C536="",E536="",F536="",G536="",O536=""),OR(AH536&gt;0,AR536&gt;0,BB536&gt;0)),"「Ｋコード・Ｊコード番号等」、「診療行為名称」に未記入の欄がありますが、「レセプト件数」、「算定日数」、「算定回数」のいずれかが1以上となっています。正しい手術名情報・レセプト件数・算定日数・算定回数をご記入ください。",IF(AND(AND(C536&lt;&gt;"",E536&lt;&gt;"",F536&lt;&gt;"",G536&lt;&gt;""),OR(AH536&gt;0,AR536&gt;0,BB536&gt;0),COUNTIF(K!$A$1:$A$2257,ASC(C536&amp;E536&amp;F536&amp;G536&amp;IF(I536*1=0,"","-"&amp;I536*1)&amp;IF(K536*1=0,"",K536*1)&amp;IF(M536="","",M536)))=0),"「Ｋコード・Ｊコード番号等」が診療報酬点数表あるいは鹿診療報酬点数表に存在しないコードとなっています。正しいＫコード・Ｊコード番号等をご記入ください。なお、加算・輸血料は報告対象外となります。",IF(OR(AND(OR(AH536=0,AH536=""),OR(AR536&gt;0,BB536&gt;0)),AND(OR(AH536&gt;0,BB536&gt;0),OR(AR536=0,AR536="")),AND(OR(AH536&gt;0,AR536&gt;0),OR(BB536=0,BB536=""))),"「レセプト件数」、「算定日数」、「算定回数」のいずれかが「0」か「空白」となっていますが、それ以外が1以上となっています。正しい手術名情報・レセプト件数・算定日数・算定回数をご記入ください。",IF(OR(AH536&gt;AR536,AH536&gt;BB536),"「算定日数」あるいは「算定回数」が「レセプト件数」よりも小さくなっています。算定レセプトにおける算定日数・算定回数をご記入ください。",IF(AR536&gt;BB536,"「算定回数」が「算定日数」よりも小さくなっています。算定日数における算定回数をご記入ください。","")))))</f>
        <v/>
      </c>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72"/>
      <c r="CW536" s="72"/>
      <c r="CX536" s="72"/>
      <c r="CY536" s="129"/>
      <c r="CZ536" s="129"/>
      <c r="DA536" s="129"/>
      <c r="DB536" s="129"/>
      <c r="DC536" s="129"/>
      <c r="DD536" s="129"/>
      <c r="DE536" s="129"/>
      <c r="DF536" s="129"/>
      <c r="DG536" s="129"/>
      <c r="DH536" s="129"/>
      <c r="DI536" s="129"/>
      <c r="DJ536" s="129"/>
      <c r="DK536" s="129"/>
      <c r="DL536" s="129"/>
      <c r="DM536" s="129"/>
      <c r="DN536" s="129"/>
      <c r="DO536" s="129"/>
      <c r="DP536" s="129"/>
      <c r="DQ536" s="129"/>
      <c r="DR536" s="129"/>
      <c r="DS536" s="129"/>
      <c r="DT536" s="129"/>
      <c r="DU536" s="129"/>
      <c r="DV536" s="129"/>
      <c r="DW536" s="129"/>
      <c r="DX536" s="129"/>
      <c r="DY536" s="129"/>
      <c r="DZ536" s="129"/>
      <c r="EA536" s="129"/>
      <c r="EB536" s="129"/>
      <c r="EC536" s="129"/>
      <c r="ED536" s="129"/>
      <c r="EE536" s="129"/>
      <c r="EF536" s="129"/>
      <c r="EG536" s="129"/>
      <c r="EH536" s="129"/>
      <c r="EI536" s="129"/>
      <c r="EJ536" s="129"/>
      <c r="EK536" s="129"/>
      <c r="EL536" s="129"/>
      <c r="EM536" s="129"/>
      <c r="EN536" s="129"/>
      <c r="EO536" s="129"/>
      <c r="EP536" s="129"/>
      <c r="EQ536" s="129"/>
      <c r="ER536" s="129"/>
      <c r="ES536" s="129"/>
      <c r="ET536" s="129"/>
      <c r="EU536" s="129"/>
      <c r="EV536" s="129"/>
      <c r="EW536" s="129"/>
    </row>
    <row r="537" spans="1:153" ht="3" customHeight="1" thickBot="1">
      <c r="A537" s="103"/>
      <c r="B537" s="16"/>
      <c r="C537" s="17"/>
      <c r="D537" s="17"/>
      <c r="E537" s="17"/>
      <c r="F537" s="18"/>
      <c r="G537" s="17"/>
      <c r="H537" s="298"/>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9"/>
      <c r="AG537" s="299"/>
      <c r="AH537" s="298"/>
      <c r="AI537" s="298"/>
      <c r="AJ537" s="298"/>
      <c r="AK537" s="298"/>
      <c r="AL537" s="298"/>
      <c r="AM537" s="298"/>
      <c r="AN537" s="298"/>
      <c r="AO537" s="121"/>
      <c r="AP537" s="116"/>
      <c r="AQ537" s="299"/>
      <c r="AR537" s="298"/>
      <c r="AS537" s="298"/>
      <c r="AT537" s="298"/>
      <c r="AU537" s="298"/>
      <c r="AV537" s="298"/>
      <c r="AW537" s="298"/>
      <c r="AX537" s="298"/>
      <c r="AY537" s="121"/>
      <c r="AZ537" s="116"/>
      <c r="BA537" s="298"/>
      <c r="BB537" s="298"/>
      <c r="BC537" s="298"/>
      <c r="BD537" s="298"/>
      <c r="BE537" s="298"/>
      <c r="BF537" s="298"/>
      <c r="BG537" s="298"/>
      <c r="BH537" s="298"/>
      <c r="BI537" s="121"/>
      <c r="BJ537" s="116"/>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29"/>
      <c r="CW537" s="129"/>
      <c r="CX537" s="129"/>
      <c r="CY537" s="129"/>
      <c r="CZ537" s="129"/>
      <c r="DA537" s="129"/>
      <c r="DB537" s="129"/>
      <c r="DC537" s="129"/>
      <c r="DD537" s="129"/>
      <c r="DE537" s="129"/>
      <c r="DF537" s="129"/>
      <c r="DG537" s="129"/>
      <c r="DH537" s="129"/>
      <c r="DI537" s="129"/>
      <c r="DJ537" s="129"/>
      <c r="DK537" s="129"/>
      <c r="DL537" s="129"/>
      <c r="DM537" s="129"/>
      <c r="DN537" s="129"/>
      <c r="DO537" s="129"/>
      <c r="DP537" s="129"/>
      <c r="DQ537" s="129"/>
      <c r="DR537" s="129"/>
      <c r="DS537" s="129"/>
      <c r="DT537" s="129"/>
      <c r="DU537" s="129"/>
      <c r="DV537" s="129"/>
      <c r="DW537" s="129"/>
      <c r="DX537" s="129"/>
      <c r="DY537" s="129"/>
      <c r="DZ537" s="129"/>
      <c r="EA537" s="129"/>
      <c r="EB537" s="129"/>
      <c r="EC537" s="129"/>
      <c r="ED537" s="129"/>
      <c r="EE537" s="129"/>
      <c r="EF537" s="129"/>
      <c r="EG537" s="129"/>
      <c r="EH537" s="129"/>
      <c r="EI537" s="129"/>
      <c r="EJ537" s="129"/>
      <c r="EK537" s="129"/>
      <c r="EL537" s="129"/>
      <c r="EM537" s="129"/>
      <c r="EN537" s="129"/>
      <c r="EO537" s="129"/>
      <c r="EP537" s="129"/>
      <c r="EQ537" s="129"/>
      <c r="ER537" s="129"/>
      <c r="ES537" s="129"/>
      <c r="ET537" s="129"/>
      <c r="EU537" s="129"/>
      <c r="EV537" s="129"/>
      <c r="EW537" s="129"/>
    </row>
    <row r="538" spans="1:153" ht="19.5" customHeight="1">
      <c r="A538" s="328" t="s">
        <v>6437</v>
      </c>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30"/>
      <c r="AX538" s="330"/>
      <c r="AY538" s="330"/>
      <c r="AZ538" s="330"/>
      <c r="BA538" s="330"/>
      <c r="BB538" s="330"/>
      <c r="BC538" s="330"/>
      <c r="BD538" s="330"/>
      <c r="BE538" s="330"/>
      <c r="BF538" s="330"/>
      <c r="BG538" s="330"/>
      <c r="BH538" s="330"/>
      <c r="BI538" s="330"/>
      <c r="BJ538" s="331"/>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c r="DH538" s="129"/>
      <c r="DI538" s="129"/>
      <c r="DJ538" s="129"/>
      <c r="DK538" s="129"/>
      <c r="DL538" s="129"/>
      <c r="DM538" s="129"/>
      <c r="DN538" s="129"/>
      <c r="DO538" s="129"/>
      <c r="DP538" s="129"/>
      <c r="DQ538" s="129"/>
      <c r="DR538" s="129"/>
      <c r="DS538" s="129"/>
      <c r="DT538" s="129"/>
      <c r="DU538" s="129"/>
      <c r="DV538" s="129"/>
      <c r="DW538" s="129"/>
      <c r="DX538" s="129"/>
      <c r="DY538" s="129"/>
      <c r="DZ538" s="129"/>
      <c r="EA538" s="129"/>
      <c r="EB538" s="129"/>
      <c r="EC538" s="129"/>
      <c r="ED538" s="129"/>
      <c r="EE538" s="129"/>
      <c r="EF538" s="129"/>
      <c r="EG538" s="129"/>
      <c r="EH538" s="129"/>
      <c r="EI538" s="129"/>
      <c r="EJ538" s="129"/>
      <c r="EK538" s="129"/>
      <c r="EL538" s="129"/>
      <c r="EM538" s="129"/>
      <c r="EN538" s="129"/>
      <c r="EO538" s="129"/>
      <c r="EP538" s="129"/>
      <c r="EQ538" s="129"/>
      <c r="ER538" s="129"/>
      <c r="ES538" s="129"/>
      <c r="ET538" s="129"/>
      <c r="EU538" s="129"/>
      <c r="EV538" s="129"/>
      <c r="EW538" s="129"/>
    </row>
    <row r="539" spans="1:153" s="65" customFormat="1" ht="18.75" customHeight="1" thickBot="1">
      <c r="A539" s="5"/>
      <c r="B539" s="9"/>
      <c r="C539" s="9"/>
      <c r="D539" s="9"/>
      <c r="E539" s="9"/>
      <c r="F539" s="9"/>
      <c r="G539" s="9"/>
      <c r="H539" s="20"/>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395" t="s">
        <v>6385</v>
      </c>
      <c r="AH539" s="396"/>
      <c r="AI539" s="396"/>
      <c r="AJ539" s="396"/>
      <c r="AK539" s="396"/>
      <c r="AL539" s="396"/>
      <c r="AM539" s="396"/>
      <c r="AN539" s="396"/>
      <c r="AO539" s="396"/>
      <c r="AP539" s="397"/>
      <c r="AQ539" s="420" t="s">
        <v>4</v>
      </c>
      <c r="AR539" s="421"/>
      <c r="AS539" s="421"/>
      <c r="AT539" s="421"/>
      <c r="AU539" s="421"/>
      <c r="AV539" s="421"/>
      <c r="AW539" s="421"/>
      <c r="AX539" s="421"/>
      <c r="AY539" s="421"/>
      <c r="AZ539" s="422"/>
      <c r="BA539" s="420" t="s">
        <v>19</v>
      </c>
      <c r="BB539" s="421"/>
      <c r="BC539" s="421"/>
      <c r="BD539" s="421"/>
      <c r="BE539" s="421"/>
      <c r="BF539" s="421"/>
      <c r="BG539" s="421"/>
      <c r="BH539" s="421"/>
      <c r="BI539" s="421"/>
      <c r="BJ539" s="423"/>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row>
    <row r="540" spans="1:153" ht="9.75" customHeight="1">
      <c r="A540" s="113"/>
      <c r="B540" s="24"/>
      <c r="C540" s="14" t="s">
        <v>6435</v>
      </c>
      <c r="D540" s="25"/>
      <c r="E540" s="25"/>
      <c r="F540" s="14" t="s">
        <v>143</v>
      </c>
      <c r="G540" s="14"/>
      <c r="H540" s="14"/>
      <c r="I540" s="14" t="s">
        <v>144</v>
      </c>
      <c r="J540" s="14"/>
      <c r="K540" s="14" t="s">
        <v>145</v>
      </c>
      <c r="L540" s="14"/>
      <c r="M540" s="14" t="s">
        <v>197</v>
      </c>
      <c r="N540" s="14"/>
      <c r="O540" s="25"/>
      <c r="P540" s="14" t="s">
        <v>146</v>
      </c>
      <c r="Q540" s="14"/>
      <c r="R540" s="14"/>
      <c r="S540" s="14"/>
      <c r="T540" s="14"/>
      <c r="U540" s="14"/>
      <c r="V540" s="14"/>
      <c r="W540" s="14"/>
      <c r="X540" s="14"/>
      <c r="Y540" s="14"/>
      <c r="Z540" s="14"/>
      <c r="AA540" s="14"/>
      <c r="AB540" s="14"/>
      <c r="AC540" s="14"/>
      <c r="AD540" s="25"/>
      <c r="AE540" s="25"/>
      <c r="AF540" s="26"/>
      <c r="AG540" s="296"/>
      <c r="AH540" s="297"/>
      <c r="AI540" s="297"/>
      <c r="AJ540" s="297"/>
      <c r="AK540" s="297"/>
      <c r="AL540" s="297"/>
      <c r="AM540" s="297"/>
      <c r="AN540" s="297"/>
      <c r="AO540" s="117"/>
      <c r="AP540" s="114"/>
      <c r="AQ540" s="296"/>
      <c r="AR540" s="297"/>
      <c r="AS540" s="297"/>
      <c r="AT540" s="297"/>
      <c r="AU540" s="297"/>
      <c r="AV540" s="297"/>
      <c r="AW540" s="297"/>
      <c r="AX540" s="297"/>
      <c r="AY540" s="117"/>
      <c r="AZ540" s="114"/>
      <c r="BA540" s="297"/>
      <c r="BB540" s="297"/>
      <c r="BC540" s="297"/>
      <c r="BD540" s="297"/>
      <c r="BE540" s="297"/>
      <c r="BF540" s="297"/>
      <c r="BG540" s="297"/>
      <c r="BH540" s="297"/>
      <c r="BI540" s="117"/>
      <c r="BJ540" s="114"/>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c r="DH540" s="129"/>
      <c r="DI540" s="129"/>
      <c r="DJ540" s="129"/>
      <c r="DK540" s="129"/>
      <c r="DL540" s="129"/>
      <c r="DM540" s="129"/>
      <c r="DN540" s="129"/>
      <c r="DO540" s="129"/>
      <c r="DP540" s="129"/>
      <c r="DQ540" s="129"/>
      <c r="DR540" s="129"/>
      <c r="DS540" s="129"/>
      <c r="DT540" s="129"/>
      <c r="DU540" s="129"/>
      <c r="DV540" s="129"/>
      <c r="DW540" s="129"/>
      <c r="DX540" s="129"/>
      <c r="DY540" s="129"/>
      <c r="DZ540" s="129"/>
      <c r="EA540" s="129"/>
      <c r="EB540" s="129"/>
      <c r="EC540" s="129"/>
      <c r="ED540" s="129"/>
      <c r="EE540" s="129"/>
      <c r="EF540" s="129"/>
      <c r="EG540" s="129"/>
      <c r="EH540" s="129"/>
      <c r="EI540" s="129"/>
      <c r="EJ540" s="129"/>
      <c r="EK540" s="129"/>
      <c r="EL540" s="129"/>
      <c r="EM540" s="129"/>
      <c r="EN540" s="129"/>
      <c r="EO540" s="129"/>
      <c r="EP540" s="129"/>
      <c r="EQ540" s="129"/>
      <c r="ER540" s="129"/>
      <c r="ES540" s="129"/>
      <c r="ET540" s="129"/>
      <c r="EU540" s="129"/>
      <c r="EV540" s="129"/>
      <c r="EW540" s="129"/>
    </row>
    <row r="541" spans="1:153" ht="21.75" customHeight="1">
      <c r="A541" s="113"/>
      <c r="B541" s="294"/>
      <c r="C541" s="76"/>
      <c r="D541" s="74"/>
      <c r="E541" s="77"/>
      <c r="F541" s="78"/>
      <c r="G541" s="79"/>
      <c r="H541" s="75" t="s">
        <v>6436</v>
      </c>
      <c r="I541" s="76"/>
      <c r="J541" s="74"/>
      <c r="K541" s="241"/>
      <c r="L541" s="74"/>
      <c r="M541" s="76"/>
      <c r="N541" s="73"/>
      <c r="O541" s="504"/>
      <c r="P541" s="505"/>
      <c r="Q541" s="505"/>
      <c r="R541" s="505"/>
      <c r="S541" s="505"/>
      <c r="T541" s="505"/>
      <c r="U541" s="505"/>
      <c r="V541" s="505"/>
      <c r="W541" s="505"/>
      <c r="X541" s="505"/>
      <c r="Y541" s="505"/>
      <c r="Z541" s="505"/>
      <c r="AA541" s="505"/>
      <c r="AB541" s="505"/>
      <c r="AC541" s="505"/>
      <c r="AD541" s="505"/>
      <c r="AE541" s="506"/>
      <c r="AF541" s="15"/>
      <c r="AG541" s="118"/>
      <c r="AH541" s="312"/>
      <c r="AI541" s="313"/>
      <c r="AJ541" s="313"/>
      <c r="AK541" s="313"/>
      <c r="AL541" s="313"/>
      <c r="AM541" s="313"/>
      <c r="AN541" s="314"/>
      <c r="AO541" s="120"/>
      <c r="AP541" s="115" t="s">
        <v>0</v>
      </c>
      <c r="AQ541" s="119"/>
      <c r="AR541" s="312"/>
      <c r="AS541" s="313"/>
      <c r="AT541" s="313"/>
      <c r="AU541" s="313"/>
      <c r="AV541" s="313"/>
      <c r="AW541" s="313"/>
      <c r="AX541" s="314"/>
      <c r="AY541" s="120"/>
      <c r="AZ541" s="115" t="s">
        <v>1</v>
      </c>
      <c r="BA541" s="119"/>
      <c r="BB541" s="312"/>
      <c r="BC541" s="313"/>
      <c r="BD541" s="313"/>
      <c r="BE541" s="313"/>
      <c r="BF541" s="313"/>
      <c r="BG541" s="313"/>
      <c r="BH541" s="314"/>
      <c r="BI541" s="122"/>
      <c r="BJ541" s="115" t="s">
        <v>2</v>
      </c>
      <c r="BK541" s="129"/>
      <c r="BL541" s="130" t="str">
        <f>IF(BM541&lt;&gt;"","●","")</f>
        <v/>
      </c>
      <c r="BM541" s="132" t="str">
        <f>IF(AND(OR(C541="",E541="",F541="",G541="",O541=""),OR(AH541&gt;0,AR541&gt;0,BB541&gt;0)),"「Ｋコード・Ｊコード番号等」、「診療行為名称」に未記入の欄がありますが、「レセプト件数」、「算定日数」、「算定回数」のいずれかが1以上となっています。正しい手術名情報・レセプト件数・算定日数・算定回数をご記入ください。",IF(AND(AND(C541&lt;&gt;"",E541&lt;&gt;"",F541&lt;&gt;"",G541&lt;&gt;""),OR(AH541&gt;0,AR541&gt;0,BB541&gt;0),COUNTIF(K!$A$1:$A$2257,ASC(C541&amp;E541&amp;F541&amp;G541&amp;IF(I541*1=0,"","-"&amp;I541*1)&amp;IF(K541*1=0,"",K541*1)&amp;IF(M541="","",M541)))=0),"「Ｋコード・Ｊコード番号等」が診療報酬点数表あるいは鹿診療報酬点数表に存在しないコードとなっています。正しいＫコード・Ｊコード番号等をご記入ください。なお、加算・輸血料は報告対象外となります。",IF(OR(AND(OR(AH541=0,AH541=""),OR(AR541&gt;0,BB541&gt;0)),AND(OR(AH541&gt;0,BB541&gt;0),OR(AR541=0,AR541="")),AND(OR(AH541&gt;0,AR541&gt;0),OR(BB541=0,BB541=""))),"「レセプト件数」、「算定日数」、「算定回数」のいずれかが「0」か「空白」となっていますが、それ以外が1以上となっています。正しい手術名情報・レセプト件数・算定日数・算定回数をご記入ください。",IF(OR(AH541&gt;AR541,AH541&gt;BB541),"「算定日数」あるいは「算定回数」が「レセプト件数」よりも小さくなっています。算定レセプトにおける算定日数・算定回数をご記入ください。",IF(AR541&gt;BB541,"「算定回数」が「算定日数」よりも小さくなっています。算定日数における算定回数をご記入ください。","")))))</f>
        <v/>
      </c>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72"/>
      <c r="CW541" s="72"/>
      <c r="CX541" s="72"/>
      <c r="CY541" s="129"/>
      <c r="CZ541" s="129"/>
      <c r="DA541" s="129"/>
      <c r="DB541" s="129"/>
      <c r="DC541" s="129"/>
      <c r="DD541" s="129"/>
      <c r="DE541" s="129"/>
      <c r="DF541" s="129"/>
      <c r="DG541" s="129"/>
      <c r="DH541" s="129"/>
      <c r="DI541" s="129"/>
      <c r="DJ541" s="129"/>
      <c r="DK541" s="129"/>
      <c r="DL541" s="129"/>
      <c r="DM541" s="129"/>
      <c r="DN541" s="129"/>
      <c r="DO541" s="129"/>
      <c r="DP541" s="129"/>
      <c r="DQ541" s="129"/>
      <c r="DR541" s="129"/>
      <c r="DS541" s="129"/>
      <c r="DT541" s="129"/>
      <c r="DU541" s="129"/>
      <c r="DV541" s="129"/>
      <c r="DW541" s="129"/>
      <c r="DX541" s="129"/>
      <c r="DY541" s="129"/>
      <c r="DZ541" s="129"/>
      <c r="EA541" s="129"/>
      <c r="EB541" s="129"/>
      <c r="EC541" s="129"/>
      <c r="ED541" s="129"/>
      <c r="EE541" s="129"/>
      <c r="EF541" s="129"/>
      <c r="EG541" s="129"/>
      <c r="EH541" s="129"/>
      <c r="EI541" s="129"/>
      <c r="EJ541" s="129"/>
      <c r="EK541" s="129"/>
      <c r="EL541" s="129"/>
      <c r="EM541" s="129"/>
      <c r="EN541" s="129"/>
      <c r="EO541" s="129"/>
      <c r="EP541" s="129"/>
      <c r="EQ541" s="129"/>
      <c r="ER541" s="129"/>
      <c r="ES541" s="129"/>
      <c r="ET541" s="129"/>
      <c r="EU541" s="129"/>
      <c r="EV541" s="129"/>
      <c r="EW541" s="129"/>
    </row>
    <row r="542" spans="1:153" ht="3" customHeight="1" thickBot="1">
      <c r="A542" s="113"/>
      <c r="B542" s="16"/>
      <c r="C542" s="17"/>
      <c r="D542" s="17"/>
      <c r="E542" s="17"/>
      <c r="F542" s="18"/>
      <c r="G542" s="17"/>
      <c r="H542" s="298"/>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9"/>
      <c r="AG542" s="299"/>
      <c r="AH542" s="298"/>
      <c r="AI542" s="298"/>
      <c r="AJ542" s="298"/>
      <c r="AK542" s="298"/>
      <c r="AL542" s="298"/>
      <c r="AM542" s="298"/>
      <c r="AN542" s="298"/>
      <c r="AO542" s="121"/>
      <c r="AP542" s="116"/>
      <c r="AQ542" s="299"/>
      <c r="AR542" s="298"/>
      <c r="AS542" s="298"/>
      <c r="AT542" s="298"/>
      <c r="AU542" s="298"/>
      <c r="AV542" s="298"/>
      <c r="AW542" s="298"/>
      <c r="AX542" s="298"/>
      <c r="AY542" s="121"/>
      <c r="AZ542" s="116"/>
      <c r="BA542" s="298"/>
      <c r="BB542" s="298"/>
      <c r="BC542" s="298"/>
      <c r="BD542" s="298"/>
      <c r="BE542" s="298"/>
      <c r="BF542" s="298"/>
      <c r="BG542" s="298"/>
      <c r="BH542" s="298"/>
      <c r="BI542" s="121"/>
      <c r="BJ542" s="116"/>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c r="DH542" s="129"/>
      <c r="DI542" s="129"/>
      <c r="DJ542" s="129"/>
      <c r="DK542" s="129"/>
      <c r="DL542" s="129"/>
      <c r="DM542" s="129"/>
      <c r="DN542" s="129"/>
      <c r="DO542" s="129"/>
      <c r="DP542" s="129"/>
      <c r="DQ542" s="129"/>
      <c r="DR542" s="129"/>
      <c r="DS542" s="129"/>
      <c r="DT542" s="129"/>
      <c r="DU542" s="129"/>
      <c r="DV542" s="129"/>
      <c r="DW542" s="129"/>
      <c r="DX542" s="129"/>
      <c r="DY542" s="129"/>
      <c r="DZ542" s="129"/>
      <c r="EA542" s="129"/>
      <c r="EB542" s="129"/>
      <c r="EC542" s="129"/>
      <c r="ED542" s="129"/>
      <c r="EE542" s="129"/>
      <c r="EF542" s="129"/>
      <c r="EG542" s="129"/>
      <c r="EH542" s="129"/>
      <c r="EI542" s="129"/>
      <c r="EJ542" s="129"/>
      <c r="EK542" s="129"/>
      <c r="EL542" s="129"/>
      <c r="EM542" s="129"/>
      <c r="EN542" s="129"/>
      <c r="EO542" s="129"/>
      <c r="EP542" s="129"/>
      <c r="EQ542" s="129"/>
      <c r="ER542" s="129"/>
      <c r="ES542" s="129"/>
      <c r="ET542" s="129"/>
      <c r="EU542" s="129"/>
      <c r="EV542" s="129"/>
      <c r="EW542" s="129"/>
    </row>
    <row r="543" spans="1:153" ht="9.75" customHeight="1">
      <c r="A543" s="113"/>
      <c r="B543" s="24"/>
      <c r="C543" s="14" t="s">
        <v>6435</v>
      </c>
      <c r="D543" s="25"/>
      <c r="E543" s="25"/>
      <c r="F543" s="14" t="s">
        <v>143</v>
      </c>
      <c r="G543" s="14"/>
      <c r="H543" s="14"/>
      <c r="I543" s="14" t="s">
        <v>144</v>
      </c>
      <c r="J543" s="14"/>
      <c r="K543" s="14" t="s">
        <v>145</v>
      </c>
      <c r="L543" s="14"/>
      <c r="M543" s="14" t="s">
        <v>197</v>
      </c>
      <c r="N543" s="14"/>
      <c r="O543" s="25"/>
      <c r="P543" s="14" t="s">
        <v>146</v>
      </c>
      <c r="Q543" s="14"/>
      <c r="R543" s="14"/>
      <c r="S543" s="14"/>
      <c r="T543" s="14"/>
      <c r="U543" s="14"/>
      <c r="V543" s="14"/>
      <c r="W543" s="14"/>
      <c r="X543" s="14"/>
      <c r="Y543" s="14"/>
      <c r="Z543" s="14"/>
      <c r="AA543" s="14"/>
      <c r="AB543" s="14"/>
      <c r="AC543" s="14"/>
      <c r="AD543" s="25"/>
      <c r="AE543" s="25"/>
      <c r="AF543" s="26"/>
      <c r="AG543" s="296"/>
      <c r="AH543" s="297"/>
      <c r="AI543" s="297"/>
      <c r="AJ543" s="297"/>
      <c r="AK543" s="297"/>
      <c r="AL543" s="297"/>
      <c r="AM543" s="297"/>
      <c r="AN543" s="297"/>
      <c r="AO543" s="117"/>
      <c r="AP543" s="114"/>
      <c r="AQ543" s="296"/>
      <c r="AR543" s="297"/>
      <c r="AS543" s="297"/>
      <c r="AT543" s="297"/>
      <c r="AU543" s="297"/>
      <c r="AV543" s="297"/>
      <c r="AW543" s="297"/>
      <c r="AX543" s="297"/>
      <c r="AY543" s="117"/>
      <c r="AZ543" s="114"/>
      <c r="BA543" s="297"/>
      <c r="BB543" s="297"/>
      <c r="BC543" s="297"/>
      <c r="BD543" s="297"/>
      <c r="BE543" s="297"/>
      <c r="BF543" s="297"/>
      <c r="BG543" s="297"/>
      <c r="BH543" s="297"/>
      <c r="BI543" s="117"/>
      <c r="BJ543" s="114"/>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29"/>
      <c r="CW543" s="129"/>
      <c r="CX543" s="129"/>
      <c r="CY543" s="129"/>
      <c r="CZ543" s="129"/>
      <c r="DA543" s="129"/>
      <c r="DB543" s="129"/>
      <c r="DC543" s="129"/>
      <c r="DD543" s="129"/>
      <c r="DE543" s="129"/>
      <c r="DF543" s="129"/>
      <c r="DG543" s="129"/>
      <c r="DH543" s="129"/>
      <c r="DI543" s="129"/>
      <c r="DJ543" s="129"/>
      <c r="DK543" s="129"/>
      <c r="DL543" s="129"/>
      <c r="DM543" s="129"/>
      <c r="DN543" s="129"/>
      <c r="DO543" s="129"/>
      <c r="DP543" s="129"/>
      <c r="DQ543" s="129"/>
      <c r="DR543" s="129"/>
      <c r="DS543" s="129"/>
      <c r="DT543" s="129"/>
      <c r="DU543" s="129"/>
      <c r="DV543" s="129"/>
      <c r="DW543" s="129"/>
      <c r="DX543" s="129"/>
      <c r="DY543" s="129"/>
      <c r="DZ543" s="129"/>
      <c r="EA543" s="129"/>
      <c r="EB543" s="129"/>
      <c r="EC543" s="129"/>
      <c r="ED543" s="129"/>
      <c r="EE543" s="129"/>
      <c r="EF543" s="129"/>
      <c r="EG543" s="129"/>
      <c r="EH543" s="129"/>
      <c r="EI543" s="129"/>
      <c r="EJ543" s="129"/>
      <c r="EK543" s="129"/>
      <c r="EL543" s="129"/>
      <c r="EM543" s="129"/>
      <c r="EN543" s="129"/>
      <c r="EO543" s="129"/>
      <c r="EP543" s="129"/>
      <c r="EQ543" s="129"/>
      <c r="ER543" s="129"/>
      <c r="ES543" s="129"/>
      <c r="ET543" s="129"/>
      <c r="EU543" s="129"/>
      <c r="EV543" s="129"/>
      <c r="EW543" s="129"/>
    </row>
    <row r="544" spans="1:153" ht="21.75" customHeight="1">
      <c r="A544" s="113"/>
      <c r="B544" s="294"/>
      <c r="C544" s="76"/>
      <c r="D544" s="74"/>
      <c r="E544" s="77"/>
      <c r="F544" s="78"/>
      <c r="G544" s="79"/>
      <c r="H544" s="75" t="s">
        <v>6436</v>
      </c>
      <c r="I544" s="76"/>
      <c r="J544" s="74"/>
      <c r="K544" s="241"/>
      <c r="L544" s="74"/>
      <c r="M544" s="76"/>
      <c r="N544" s="73"/>
      <c r="O544" s="504"/>
      <c r="P544" s="505"/>
      <c r="Q544" s="505"/>
      <c r="R544" s="505"/>
      <c r="S544" s="505"/>
      <c r="T544" s="505"/>
      <c r="U544" s="505"/>
      <c r="V544" s="505"/>
      <c r="W544" s="505"/>
      <c r="X544" s="505"/>
      <c r="Y544" s="505"/>
      <c r="Z544" s="505"/>
      <c r="AA544" s="505"/>
      <c r="AB544" s="505"/>
      <c r="AC544" s="505"/>
      <c r="AD544" s="505"/>
      <c r="AE544" s="506"/>
      <c r="AF544" s="15"/>
      <c r="AG544" s="118"/>
      <c r="AH544" s="312"/>
      <c r="AI544" s="313"/>
      <c r="AJ544" s="313"/>
      <c r="AK544" s="313"/>
      <c r="AL544" s="313"/>
      <c r="AM544" s="313"/>
      <c r="AN544" s="314"/>
      <c r="AO544" s="120"/>
      <c r="AP544" s="115" t="s">
        <v>0</v>
      </c>
      <c r="AQ544" s="119"/>
      <c r="AR544" s="312"/>
      <c r="AS544" s="313"/>
      <c r="AT544" s="313"/>
      <c r="AU544" s="313"/>
      <c r="AV544" s="313"/>
      <c r="AW544" s="313"/>
      <c r="AX544" s="314"/>
      <c r="AY544" s="120"/>
      <c r="AZ544" s="115" t="s">
        <v>1</v>
      </c>
      <c r="BA544" s="119"/>
      <c r="BB544" s="312"/>
      <c r="BC544" s="313"/>
      <c r="BD544" s="313"/>
      <c r="BE544" s="313"/>
      <c r="BF544" s="313"/>
      <c r="BG544" s="313"/>
      <c r="BH544" s="314"/>
      <c r="BI544" s="122"/>
      <c r="BJ544" s="115" t="s">
        <v>2</v>
      </c>
      <c r="BK544" s="129"/>
      <c r="BL544" s="130" t="str">
        <f>IF(BM544&lt;&gt;"","●","")</f>
        <v/>
      </c>
      <c r="BM544" s="132" t="str">
        <f>IF(AND(OR(C544="",E544="",F544="",G544="",O544=""),OR(AH544&gt;0,AR544&gt;0,BB544&gt;0)),"「Ｋコード・Ｊコード番号等」、「診療行為名称」に未記入の欄がありますが、「レセプト件数」、「算定日数」、「算定回数」のいずれかが1以上となっています。正しい手術名情報・レセプト件数・算定日数・算定回数をご記入ください。",IF(AND(AND(C544&lt;&gt;"",E544&lt;&gt;"",F544&lt;&gt;"",G544&lt;&gt;""),OR(AH544&gt;0,AR544&gt;0,BB544&gt;0),COUNTIF(K!$A$1:$A$2257,ASC(C544&amp;E544&amp;F544&amp;G544&amp;IF(I544*1=0,"","-"&amp;I544*1)&amp;IF(K544*1=0,"",K544*1)&amp;IF(M544="","",M544)))=0),"「Ｋコード・Ｊコード番号等」が診療報酬点数表あるいは鹿診療報酬点数表に存在しないコードとなっています。正しいＫコード・Ｊコード番号等をご記入ください。なお、加算・輸血料は報告対象外となります。",IF(OR(AND(OR(AH544=0,AH544=""),OR(AR544&gt;0,BB544&gt;0)),AND(OR(AH544&gt;0,BB544&gt;0),OR(AR544=0,AR544="")),AND(OR(AH544&gt;0,AR544&gt;0),OR(BB544=0,BB544=""))),"「レセプト件数」、「算定日数」、「算定回数」のいずれかが「0」か「空白」となっていますが、それ以外が1以上となっています。正しい手術名情報・レセプト件数・算定日数・算定回数をご記入ください。",IF(OR(AH544&gt;AR544,AH544&gt;BB544),"「算定日数」あるいは「算定回数」が「レセプト件数」よりも小さくなっています。算定レセプトにおける算定日数・算定回数をご記入ください。",IF(AR544&gt;BB544,"「算定回数」が「算定日数」よりも小さくなっています。算定日数における算定回数をご記入ください。","")))))</f>
        <v/>
      </c>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72"/>
      <c r="CW544" s="72"/>
      <c r="CX544" s="72"/>
      <c r="CY544" s="129"/>
      <c r="CZ544" s="129"/>
      <c r="DA544" s="129"/>
      <c r="DB544" s="129"/>
      <c r="DC544" s="129"/>
      <c r="DD544" s="129"/>
      <c r="DE544" s="129"/>
      <c r="DF544" s="129"/>
      <c r="DG544" s="129"/>
      <c r="DH544" s="129"/>
      <c r="DI544" s="129"/>
      <c r="DJ544" s="129"/>
      <c r="DK544" s="129"/>
      <c r="DL544" s="129"/>
      <c r="DM544" s="129"/>
      <c r="DN544" s="129"/>
      <c r="DO544" s="129"/>
      <c r="DP544" s="129"/>
      <c r="DQ544" s="129"/>
      <c r="DR544" s="129"/>
      <c r="DS544" s="129"/>
      <c r="DT544" s="129"/>
      <c r="DU544" s="129"/>
      <c r="DV544" s="129"/>
      <c r="DW544" s="129"/>
      <c r="DX544" s="129"/>
      <c r="DY544" s="129"/>
      <c r="DZ544" s="129"/>
      <c r="EA544" s="129"/>
      <c r="EB544" s="129"/>
      <c r="EC544" s="129"/>
      <c r="ED544" s="129"/>
      <c r="EE544" s="129"/>
      <c r="EF544" s="129"/>
      <c r="EG544" s="129"/>
      <c r="EH544" s="129"/>
      <c r="EI544" s="129"/>
      <c r="EJ544" s="129"/>
      <c r="EK544" s="129"/>
      <c r="EL544" s="129"/>
      <c r="EM544" s="129"/>
      <c r="EN544" s="129"/>
      <c r="EO544" s="129"/>
      <c r="EP544" s="129"/>
      <c r="EQ544" s="129"/>
      <c r="ER544" s="129"/>
      <c r="ES544" s="129"/>
      <c r="ET544" s="129"/>
      <c r="EU544" s="129"/>
      <c r="EV544" s="129"/>
      <c r="EW544" s="129"/>
    </row>
    <row r="545" spans="1:153" ht="3" customHeight="1" thickBot="1">
      <c r="A545" s="113"/>
      <c r="B545" s="16"/>
      <c r="C545" s="17"/>
      <c r="D545" s="17"/>
      <c r="E545" s="17"/>
      <c r="F545" s="18"/>
      <c r="G545" s="17"/>
      <c r="H545" s="298"/>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9"/>
      <c r="AG545" s="299"/>
      <c r="AH545" s="298"/>
      <c r="AI545" s="298"/>
      <c r="AJ545" s="298"/>
      <c r="AK545" s="298"/>
      <c r="AL545" s="298"/>
      <c r="AM545" s="298"/>
      <c r="AN545" s="298"/>
      <c r="AO545" s="121"/>
      <c r="AP545" s="116"/>
      <c r="AQ545" s="299"/>
      <c r="AR545" s="298"/>
      <c r="AS545" s="298"/>
      <c r="AT545" s="298"/>
      <c r="AU545" s="298"/>
      <c r="AV545" s="298"/>
      <c r="AW545" s="298"/>
      <c r="AX545" s="298"/>
      <c r="AY545" s="121"/>
      <c r="AZ545" s="116"/>
      <c r="BA545" s="298"/>
      <c r="BB545" s="298"/>
      <c r="BC545" s="298"/>
      <c r="BD545" s="298"/>
      <c r="BE545" s="298"/>
      <c r="BF545" s="298"/>
      <c r="BG545" s="298"/>
      <c r="BH545" s="298"/>
      <c r="BI545" s="121"/>
      <c r="BJ545" s="116"/>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c r="DH545" s="129"/>
      <c r="DI545" s="129"/>
      <c r="DJ545" s="129"/>
      <c r="DK545" s="129"/>
      <c r="DL545" s="129"/>
      <c r="DM545" s="129"/>
      <c r="DN545" s="129"/>
      <c r="DO545" s="129"/>
      <c r="DP545" s="129"/>
      <c r="DQ545" s="129"/>
      <c r="DR545" s="129"/>
      <c r="DS545" s="129"/>
      <c r="DT545" s="129"/>
      <c r="DU545" s="129"/>
      <c r="DV545" s="129"/>
      <c r="DW545" s="129"/>
      <c r="DX545" s="129"/>
      <c r="DY545" s="129"/>
      <c r="DZ545" s="129"/>
      <c r="EA545" s="129"/>
      <c r="EB545" s="129"/>
      <c r="EC545" s="129"/>
      <c r="ED545" s="129"/>
      <c r="EE545" s="129"/>
      <c r="EF545" s="129"/>
      <c r="EG545" s="129"/>
      <c r="EH545" s="129"/>
      <c r="EI545" s="129"/>
      <c r="EJ545" s="129"/>
      <c r="EK545" s="129"/>
      <c r="EL545" s="129"/>
      <c r="EM545" s="129"/>
      <c r="EN545" s="129"/>
      <c r="EO545" s="129"/>
      <c r="EP545" s="129"/>
      <c r="EQ545" s="129"/>
      <c r="ER545" s="129"/>
      <c r="ES545" s="129"/>
      <c r="ET545" s="129"/>
      <c r="EU545" s="129"/>
      <c r="EV545" s="129"/>
      <c r="EW545" s="129"/>
    </row>
    <row r="546" spans="1:153" ht="9.75" customHeight="1">
      <c r="A546" s="113"/>
      <c r="B546" s="24"/>
      <c r="C546" s="14" t="s">
        <v>6435</v>
      </c>
      <c r="D546" s="25"/>
      <c r="E546" s="25"/>
      <c r="F546" s="14" t="s">
        <v>143</v>
      </c>
      <c r="G546" s="14"/>
      <c r="H546" s="14"/>
      <c r="I546" s="14" t="s">
        <v>144</v>
      </c>
      <c r="J546" s="14"/>
      <c r="K546" s="14" t="s">
        <v>145</v>
      </c>
      <c r="L546" s="14"/>
      <c r="M546" s="14" t="s">
        <v>197</v>
      </c>
      <c r="N546" s="14"/>
      <c r="O546" s="25"/>
      <c r="P546" s="14" t="s">
        <v>146</v>
      </c>
      <c r="Q546" s="14"/>
      <c r="R546" s="14"/>
      <c r="S546" s="14"/>
      <c r="T546" s="14"/>
      <c r="U546" s="14"/>
      <c r="V546" s="14"/>
      <c r="W546" s="14"/>
      <c r="X546" s="14"/>
      <c r="Y546" s="14"/>
      <c r="Z546" s="14"/>
      <c r="AA546" s="14"/>
      <c r="AB546" s="14"/>
      <c r="AC546" s="14"/>
      <c r="AD546" s="25"/>
      <c r="AE546" s="25"/>
      <c r="AF546" s="26"/>
      <c r="AG546" s="296"/>
      <c r="AH546" s="297"/>
      <c r="AI546" s="297"/>
      <c r="AJ546" s="297"/>
      <c r="AK546" s="297"/>
      <c r="AL546" s="297"/>
      <c r="AM546" s="297"/>
      <c r="AN546" s="297"/>
      <c r="AO546" s="117"/>
      <c r="AP546" s="114"/>
      <c r="AQ546" s="296"/>
      <c r="AR546" s="297"/>
      <c r="AS546" s="297"/>
      <c r="AT546" s="297"/>
      <c r="AU546" s="297"/>
      <c r="AV546" s="297"/>
      <c r="AW546" s="297"/>
      <c r="AX546" s="297"/>
      <c r="AY546" s="117"/>
      <c r="AZ546" s="114"/>
      <c r="BA546" s="297"/>
      <c r="BB546" s="297"/>
      <c r="BC546" s="297"/>
      <c r="BD546" s="297"/>
      <c r="BE546" s="297"/>
      <c r="BF546" s="297"/>
      <c r="BG546" s="297"/>
      <c r="BH546" s="297"/>
      <c r="BI546" s="117"/>
      <c r="BJ546" s="114"/>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c r="DF546" s="129"/>
      <c r="DG546" s="129"/>
      <c r="DH546" s="129"/>
      <c r="DI546" s="129"/>
      <c r="DJ546" s="129"/>
      <c r="DK546" s="129"/>
      <c r="DL546" s="129"/>
      <c r="DM546" s="129"/>
      <c r="DN546" s="129"/>
      <c r="DO546" s="129"/>
      <c r="DP546" s="129"/>
      <c r="DQ546" s="129"/>
      <c r="DR546" s="129"/>
      <c r="DS546" s="129"/>
      <c r="DT546" s="129"/>
      <c r="DU546" s="129"/>
      <c r="DV546" s="129"/>
      <c r="DW546" s="129"/>
      <c r="DX546" s="129"/>
      <c r="DY546" s="129"/>
      <c r="DZ546" s="129"/>
      <c r="EA546" s="129"/>
      <c r="EB546" s="129"/>
      <c r="EC546" s="129"/>
      <c r="ED546" s="129"/>
      <c r="EE546" s="129"/>
      <c r="EF546" s="129"/>
      <c r="EG546" s="129"/>
      <c r="EH546" s="129"/>
      <c r="EI546" s="129"/>
      <c r="EJ546" s="129"/>
      <c r="EK546" s="129"/>
      <c r="EL546" s="129"/>
      <c r="EM546" s="129"/>
      <c r="EN546" s="129"/>
      <c r="EO546" s="129"/>
      <c r="EP546" s="129"/>
      <c r="EQ546" s="129"/>
      <c r="ER546" s="129"/>
      <c r="ES546" s="129"/>
      <c r="ET546" s="129"/>
      <c r="EU546" s="129"/>
      <c r="EV546" s="129"/>
      <c r="EW546" s="129"/>
    </row>
    <row r="547" spans="1:153" ht="21.75" customHeight="1">
      <c r="A547" s="113"/>
      <c r="B547" s="294"/>
      <c r="C547" s="76"/>
      <c r="D547" s="74"/>
      <c r="E547" s="77"/>
      <c r="F547" s="78"/>
      <c r="G547" s="79"/>
      <c r="H547" s="75" t="s">
        <v>6436</v>
      </c>
      <c r="I547" s="76"/>
      <c r="J547" s="74"/>
      <c r="K547" s="241"/>
      <c r="L547" s="74"/>
      <c r="M547" s="76"/>
      <c r="N547" s="73"/>
      <c r="O547" s="504"/>
      <c r="P547" s="505"/>
      <c r="Q547" s="505"/>
      <c r="R547" s="505"/>
      <c r="S547" s="505"/>
      <c r="T547" s="505"/>
      <c r="U547" s="505"/>
      <c r="V547" s="505"/>
      <c r="W547" s="505"/>
      <c r="X547" s="505"/>
      <c r="Y547" s="505"/>
      <c r="Z547" s="505"/>
      <c r="AA547" s="505"/>
      <c r="AB547" s="505"/>
      <c r="AC547" s="505"/>
      <c r="AD547" s="505"/>
      <c r="AE547" s="506"/>
      <c r="AF547" s="15"/>
      <c r="AG547" s="118"/>
      <c r="AH547" s="312"/>
      <c r="AI547" s="313"/>
      <c r="AJ547" s="313"/>
      <c r="AK547" s="313"/>
      <c r="AL547" s="313"/>
      <c r="AM547" s="313"/>
      <c r="AN547" s="314"/>
      <c r="AO547" s="120"/>
      <c r="AP547" s="115" t="s">
        <v>0</v>
      </c>
      <c r="AQ547" s="119"/>
      <c r="AR547" s="312"/>
      <c r="AS547" s="313"/>
      <c r="AT547" s="313"/>
      <c r="AU547" s="313"/>
      <c r="AV547" s="313"/>
      <c r="AW547" s="313"/>
      <c r="AX547" s="314"/>
      <c r="AY547" s="120"/>
      <c r="AZ547" s="115" t="s">
        <v>1</v>
      </c>
      <c r="BA547" s="119"/>
      <c r="BB547" s="312"/>
      <c r="BC547" s="313"/>
      <c r="BD547" s="313"/>
      <c r="BE547" s="313"/>
      <c r="BF547" s="313"/>
      <c r="BG547" s="313"/>
      <c r="BH547" s="314"/>
      <c r="BI547" s="122"/>
      <c r="BJ547" s="115" t="s">
        <v>2</v>
      </c>
      <c r="BK547" s="129"/>
      <c r="BL547" s="130" t="str">
        <f>IF(BM547&lt;&gt;"","●","")</f>
        <v/>
      </c>
      <c r="BM547" s="132" t="str">
        <f>IF(AND(OR(C547="",E547="",F547="",G547="",O547=""),OR(AH547&gt;0,AR547&gt;0,BB547&gt;0)),"「Ｋコード・Ｊコード番号等」、「診療行為名称」に未記入の欄がありますが、「レセプト件数」、「算定日数」、「算定回数」のいずれかが1以上となっています。正しい手術名情報・レセプト件数・算定日数・算定回数をご記入ください。",IF(AND(AND(C547&lt;&gt;"",E547&lt;&gt;"",F547&lt;&gt;"",G547&lt;&gt;""),OR(AH547&gt;0,AR547&gt;0,BB547&gt;0),COUNTIF(K!$A$1:$A$2257,ASC(C547&amp;E547&amp;F547&amp;G547&amp;IF(I547*1=0,"","-"&amp;I547*1)&amp;IF(K547*1=0,"",K547*1)&amp;IF(M547="","",M547)))=0),"「Ｋコード・Ｊコード番号等」が診療報酬点数表あるいは鹿診療報酬点数表に存在しないコードとなっています。正しいＫコード・Ｊコード番号等をご記入ください。なお、加算・輸血料は報告対象外となります。",IF(OR(AND(OR(AH547=0,AH547=""),OR(AR547&gt;0,BB547&gt;0)),AND(OR(AH547&gt;0,BB547&gt;0),OR(AR547=0,AR547="")),AND(OR(AH547&gt;0,AR547&gt;0),OR(BB547=0,BB547=""))),"「レセプト件数」、「算定日数」、「算定回数」のいずれかが「0」か「空白」となっていますが、それ以外が1以上となっています。正しい手術名情報・レセプト件数・算定日数・算定回数をご記入ください。",IF(OR(AH547&gt;AR547,AH547&gt;BB547),"「算定日数」あるいは「算定回数」が「レセプト件数」よりも小さくなっています。算定レセプトにおける算定日数・算定回数をご記入ください。",IF(AR547&gt;BB547,"「算定回数」が「算定日数」よりも小さくなっています。算定日数における算定回数をご記入ください。","")))))</f>
        <v/>
      </c>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72"/>
      <c r="CW547" s="72"/>
      <c r="CX547" s="72"/>
      <c r="CY547" s="129"/>
      <c r="CZ547" s="129"/>
      <c r="DA547" s="129"/>
      <c r="DB547" s="129"/>
      <c r="DC547" s="129"/>
      <c r="DD547" s="129"/>
      <c r="DE547" s="129"/>
      <c r="DF547" s="129"/>
      <c r="DG547" s="129"/>
      <c r="DH547" s="129"/>
      <c r="DI547" s="129"/>
      <c r="DJ547" s="129"/>
      <c r="DK547" s="129"/>
      <c r="DL547" s="129"/>
      <c r="DM547" s="129"/>
      <c r="DN547" s="129"/>
      <c r="DO547" s="129"/>
      <c r="DP547" s="129"/>
      <c r="DQ547" s="129"/>
      <c r="DR547" s="129"/>
      <c r="DS547" s="129"/>
      <c r="DT547" s="129"/>
      <c r="DU547" s="129"/>
      <c r="DV547" s="129"/>
      <c r="DW547" s="129"/>
      <c r="DX547" s="129"/>
      <c r="DY547" s="129"/>
      <c r="DZ547" s="129"/>
      <c r="EA547" s="129"/>
      <c r="EB547" s="129"/>
      <c r="EC547" s="129"/>
      <c r="ED547" s="129"/>
      <c r="EE547" s="129"/>
      <c r="EF547" s="129"/>
      <c r="EG547" s="129"/>
      <c r="EH547" s="129"/>
      <c r="EI547" s="129"/>
      <c r="EJ547" s="129"/>
      <c r="EK547" s="129"/>
      <c r="EL547" s="129"/>
      <c r="EM547" s="129"/>
      <c r="EN547" s="129"/>
      <c r="EO547" s="129"/>
      <c r="EP547" s="129"/>
      <c r="EQ547" s="129"/>
      <c r="ER547" s="129"/>
      <c r="ES547" s="129"/>
      <c r="ET547" s="129"/>
      <c r="EU547" s="129"/>
      <c r="EV547" s="129"/>
      <c r="EW547" s="129"/>
    </row>
    <row r="548" spans="1:153" ht="3" customHeight="1" thickBot="1">
      <c r="A548" s="113"/>
      <c r="B548" s="16"/>
      <c r="C548" s="17"/>
      <c r="D548" s="17"/>
      <c r="E548" s="17"/>
      <c r="F548" s="18"/>
      <c r="G548" s="17"/>
      <c r="H548" s="298"/>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9"/>
      <c r="AG548" s="299"/>
      <c r="AH548" s="298"/>
      <c r="AI548" s="298"/>
      <c r="AJ548" s="298"/>
      <c r="AK548" s="298"/>
      <c r="AL548" s="298"/>
      <c r="AM548" s="298"/>
      <c r="AN548" s="298"/>
      <c r="AO548" s="121"/>
      <c r="AP548" s="116"/>
      <c r="AQ548" s="299"/>
      <c r="AR548" s="298"/>
      <c r="AS548" s="298"/>
      <c r="AT548" s="298"/>
      <c r="AU548" s="298"/>
      <c r="AV548" s="298"/>
      <c r="AW548" s="298"/>
      <c r="AX548" s="298"/>
      <c r="AY548" s="121"/>
      <c r="AZ548" s="116"/>
      <c r="BA548" s="298"/>
      <c r="BB548" s="298"/>
      <c r="BC548" s="298"/>
      <c r="BD548" s="298"/>
      <c r="BE548" s="298"/>
      <c r="BF548" s="298"/>
      <c r="BG548" s="298"/>
      <c r="BH548" s="298"/>
      <c r="BI548" s="121"/>
      <c r="BJ548" s="116"/>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c r="DH548" s="129"/>
      <c r="DI548" s="129"/>
      <c r="DJ548" s="129"/>
      <c r="DK548" s="129"/>
      <c r="DL548" s="129"/>
      <c r="DM548" s="129"/>
      <c r="DN548" s="129"/>
      <c r="DO548" s="129"/>
      <c r="DP548" s="129"/>
      <c r="DQ548" s="129"/>
      <c r="DR548" s="129"/>
      <c r="DS548" s="129"/>
      <c r="DT548" s="129"/>
      <c r="DU548" s="129"/>
      <c r="DV548" s="129"/>
      <c r="DW548" s="129"/>
      <c r="DX548" s="129"/>
      <c r="DY548" s="129"/>
      <c r="DZ548" s="129"/>
      <c r="EA548" s="129"/>
      <c r="EB548" s="129"/>
      <c r="EC548" s="129"/>
      <c r="ED548" s="129"/>
      <c r="EE548" s="129"/>
      <c r="EF548" s="129"/>
      <c r="EG548" s="129"/>
      <c r="EH548" s="129"/>
      <c r="EI548" s="129"/>
      <c r="EJ548" s="129"/>
      <c r="EK548" s="129"/>
      <c r="EL548" s="129"/>
      <c r="EM548" s="129"/>
      <c r="EN548" s="129"/>
      <c r="EO548" s="129"/>
      <c r="EP548" s="129"/>
      <c r="EQ548" s="129"/>
      <c r="ER548" s="129"/>
      <c r="ES548" s="129"/>
      <c r="ET548" s="129"/>
      <c r="EU548" s="129"/>
      <c r="EV548" s="129"/>
      <c r="EW548" s="129"/>
    </row>
    <row r="549" spans="1:153" ht="9.75" customHeight="1">
      <c r="A549" s="113"/>
      <c r="B549" s="24"/>
      <c r="C549" s="14" t="s">
        <v>6435</v>
      </c>
      <c r="D549" s="25"/>
      <c r="E549" s="25"/>
      <c r="F549" s="14" t="s">
        <v>143</v>
      </c>
      <c r="G549" s="14"/>
      <c r="H549" s="14"/>
      <c r="I549" s="14" t="s">
        <v>144</v>
      </c>
      <c r="J549" s="14"/>
      <c r="K549" s="14" t="s">
        <v>145</v>
      </c>
      <c r="L549" s="14"/>
      <c r="M549" s="14" t="s">
        <v>197</v>
      </c>
      <c r="N549" s="14"/>
      <c r="O549" s="25"/>
      <c r="P549" s="14" t="s">
        <v>146</v>
      </c>
      <c r="Q549" s="14"/>
      <c r="R549" s="14"/>
      <c r="S549" s="14"/>
      <c r="T549" s="14"/>
      <c r="U549" s="14"/>
      <c r="V549" s="14"/>
      <c r="W549" s="14"/>
      <c r="X549" s="14"/>
      <c r="Y549" s="14"/>
      <c r="Z549" s="14"/>
      <c r="AA549" s="14"/>
      <c r="AB549" s="14"/>
      <c r="AC549" s="14"/>
      <c r="AD549" s="25"/>
      <c r="AE549" s="25"/>
      <c r="AF549" s="26"/>
      <c r="AG549" s="296"/>
      <c r="AH549" s="297"/>
      <c r="AI549" s="297"/>
      <c r="AJ549" s="297"/>
      <c r="AK549" s="297"/>
      <c r="AL549" s="297"/>
      <c r="AM549" s="297"/>
      <c r="AN549" s="297"/>
      <c r="AO549" s="117"/>
      <c r="AP549" s="114"/>
      <c r="AQ549" s="296"/>
      <c r="AR549" s="297"/>
      <c r="AS549" s="297"/>
      <c r="AT549" s="297"/>
      <c r="AU549" s="297"/>
      <c r="AV549" s="297"/>
      <c r="AW549" s="297"/>
      <c r="AX549" s="297"/>
      <c r="AY549" s="117"/>
      <c r="AZ549" s="114"/>
      <c r="BA549" s="297"/>
      <c r="BB549" s="297"/>
      <c r="BC549" s="297"/>
      <c r="BD549" s="297"/>
      <c r="BE549" s="297"/>
      <c r="BF549" s="297"/>
      <c r="BG549" s="297"/>
      <c r="BH549" s="297"/>
      <c r="BI549" s="117"/>
      <c r="BJ549" s="114"/>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c r="DH549" s="129"/>
      <c r="DI549" s="129"/>
      <c r="DJ549" s="129"/>
      <c r="DK549" s="129"/>
      <c r="DL549" s="129"/>
      <c r="DM549" s="129"/>
      <c r="DN549" s="129"/>
      <c r="DO549" s="129"/>
      <c r="DP549" s="129"/>
      <c r="DQ549" s="129"/>
      <c r="DR549" s="129"/>
      <c r="DS549" s="129"/>
      <c r="DT549" s="129"/>
      <c r="DU549" s="129"/>
      <c r="DV549" s="129"/>
      <c r="DW549" s="129"/>
      <c r="DX549" s="129"/>
      <c r="DY549" s="129"/>
      <c r="DZ549" s="129"/>
      <c r="EA549" s="129"/>
      <c r="EB549" s="129"/>
      <c r="EC549" s="129"/>
      <c r="ED549" s="129"/>
      <c r="EE549" s="129"/>
      <c r="EF549" s="129"/>
      <c r="EG549" s="129"/>
      <c r="EH549" s="129"/>
      <c r="EI549" s="129"/>
      <c r="EJ549" s="129"/>
      <c r="EK549" s="129"/>
      <c r="EL549" s="129"/>
      <c r="EM549" s="129"/>
      <c r="EN549" s="129"/>
      <c r="EO549" s="129"/>
      <c r="EP549" s="129"/>
      <c r="EQ549" s="129"/>
      <c r="ER549" s="129"/>
      <c r="ES549" s="129"/>
      <c r="ET549" s="129"/>
      <c r="EU549" s="129"/>
      <c r="EV549" s="129"/>
      <c r="EW549" s="129"/>
    </row>
    <row r="550" spans="1:153" ht="21.75" customHeight="1">
      <c r="A550" s="113"/>
      <c r="B550" s="294"/>
      <c r="C550" s="76"/>
      <c r="D550" s="74"/>
      <c r="E550" s="77"/>
      <c r="F550" s="78"/>
      <c r="G550" s="79"/>
      <c r="H550" s="75" t="s">
        <v>6436</v>
      </c>
      <c r="I550" s="76"/>
      <c r="J550" s="74"/>
      <c r="K550" s="241"/>
      <c r="L550" s="74"/>
      <c r="M550" s="76"/>
      <c r="N550" s="73"/>
      <c r="O550" s="504"/>
      <c r="P550" s="505"/>
      <c r="Q550" s="505"/>
      <c r="R550" s="505"/>
      <c r="S550" s="505"/>
      <c r="T550" s="505"/>
      <c r="U550" s="505"/>
      <c r="V550" s="505"/>
      <c r="W550" s="505"/>
      <c r="X550" s="505"/>
      <c r="Y550" s="505"/>
      <c r="Z550" s="505"/>
      <c r="AA550" s="505"/>
      <c r="AB550" s="505"/>
      <c r="AC550" s="505"/>
      <c r="AD550" s="505"/>
      <c r="AE550" s="506"/>
      <c r="AF550" s="15"/>
      <c r="AG550" s="118"/>
      <c r="AH550" s="312"/>
      <c r="AI550" s="313"/>
      <c r="AJ550" s="313"/>
      <c r="AK550" s="313"/>
      <c r="AL550" s="313"/>
      <c r="AM550" s="313"/>
      <c r="AN550" s="314"/>
      <c r="AO550" s="120"/>
      <c r="AP550" s="115" t="s">
        <v>0</v>
      </c>
      <c r="AQ550" s="119"/>
      <c r="AR550" s="312"/>
      <c r="AS550" s="313"/>
      <c r="AT550" s="313"/>
      <c r="AU550" s="313"/>
      <c r="AV550" s="313"/>
      <c r="AW550" s="313"/>
      <c r="AX550" s="314"/>
      <c r="AY550" s="120"/>
      <c r="AZ550" s="115" t="s">
        <v>1</v>
      </c>
      <c r="BA550" s="119"/>
      <c r="BB550" s="312"/>
      <c r="BC550" s="313"/>
      <c r="BD550" s="313"/>
      <c r="BE550" s="313"/>
      <c r="BF550" s="313"/>
      <c r="BG550" s="313"/>
      <c r="BH550" s="314"/>
      <c r="BI550" s="122"/>
      <c r="BJ550" s="115" t="s">
        <v>2</v>
      </c>
      <c r="BK550" s="129"/>
      <c r="BL550" s="130" t="str">
        <f>IF(BM550&lt;&gt;"","●","")</f>
        <v/>
      </c>
      <c r="BM550" s="132" t="str">
        <f>IF(AND(OR(C550="",E550="",F550="",G550="",O550=""),OR(AH550&gt;0,AR550&gt;0,BB550&gt;0)),"「Ｋコード・Ｊコード番号等」、「診療行為名称」に未記入の欄がありますが、「レセプト件数」、「算定日数」、「算定回数」のいずれかが1以上となっています。正しい手術名情報・レセプト件数・算定日数・算定回数をご記入ください。",IF(AND(AND(C550&lt;&gt;"",E550&lt;&gt;"",F550&lt;&gt;"",G550&lt;&gt;""),OR(AH550&gt;0,AR550&gt;0,BB550&gt;0),COUNTIF(K!$A$1:$A$2257,ASC(C550&amp;E550&amp;F550&amp;G550&amp;IF(I550*1=0,"","-"&amp;I550*1)&amp;IF(K550*1=0,"",K550*1)&amp;IF(M550="","",M550)))=0),"「Ｋコード・Ｊコード番号等」が診療報酬点数表あるいは鹿診療報酬点数表に存在しないコードとなっています。正しいＫコード・Ｊコード番号等をご記入ください。なお、加算・輸血料は報告対象外となります。",IF(OR(AND(OR(AH550=0,AH550=""),OR(AR550&gt;0,BB550&gt;0)),AND(OR(AH550&gt;0,BB550&gt;0),OR(AR550=0,AR550="")),AND(OR(AH550&gt;0,AR550&gt;0),OR(BB550=0,BB550=""))),"「レセプト件数」、「算定日数」、「算定回数」のいずれかが「0」か「空白」となっていますが、それ以外が1以上となっています。正しい手術名情報・レセプト件数・算定日数・算定回数をご記入ください。",IF(OR(AH550&gt;AR550,AH550&gt;BB550),"「算定日数」あるいは「算定回数」が「レセプト件数」よりも小さくなっています。算定レセプトにおける算定日数・算定回数をご記入ください。",IF(AR550&gt;BB550,"「算定回数」が「算定日数」よりも小さくなっています。算定日数における算定回数をご記入ください。","")))))</f>
        <v/>
      </c>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72"/>
      <c r="CW550" s="72"/>
      <c r="CX550" s="72"/>
      <c r="CY550" s="129"/>
      <c r="CZ550" s="129"/>
      <c r="DA550" s="129"/>
      <c r="DB550" s="129"/>
      <c r="DC550" s="129"/>
      <c r="DD550" s="129"/>
      <c r="DE550" s="129"/>
      <c r="DF550" s="129"/>
      <c r="DG550" s="129"/>
      <c r="DH550" s="129"/>
      <c r="DI550" s="129"/>
      <c r="DJ550" s="129"/>
      <c r="DK550" s="129"/>
      <c r="DL550" s="129"/>
      <c r="DM550" s="129"/>
      <c r="DN550" s="129"/>
      <c r="DO550" s="129"/>
      <c r="DP550" s="129"/>
      <c r="DQ550" s="129"/>
      <c r="DR550" s="129"/>
      <c r="DS550" s="129"/>
      <c r="DT550" s="129"/>
      <c r="DU550" s="129"/>
      <c r="DV550" s="129"/>
      <c r="DW550" s="129"/>
      <c r="DX550" s="129"/>
      <c r="DY550" s="129"/>
      <c r="DZ550" s="129"/>
      <c r="EA550" s="129"/>
      <c r="EB550" s="129"/>
      <c r="EC550" s="129"/>
      <c r="ED550" s="129"/>
      <c r="EE550" s="129"/>
      <c r="EF550" s="129"/>
      <c r="EG550" s="129"/>
      <c r="EH550" s="129"/>
      <c r="EI550" s="129"/>
      <c r="EJ550" s="129"/>
      <c r="EK550" s="129"/>
      <c r="EL550" s="129"/>
      <c r="EM550" s="129"/>
      <c r="EN550" s="129"/>
      <c r="EO550" s="129"/>
      <c r="EP550" s="129"/>
      <c r="EQ550" s="129"/>
      <c r="ER550" s="129"/>
      <c r="ES550" s="129"/>
      <c r="ET550" s="129"/>
      <c r="EU550" s="129"/>
      <c r="EV550" s="129"/>
      <c r="EW550" s="129"/>
    </row>
    <row r="551" spans="1:153" ht="3" customHeight="1" thickBot="1">
      <c r="A551" s="113"/>
      <c r="B551" s="16"/>
      <c r="C551" s="17"/>
      <c r="D551" s="17"/>
      <c r="E551" s="17"/>
      <c r="F551" s="18"/>
      <c r="G551" s="17"/>
      <c r="H551" s="298"/>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9"/>
      <c r="AG551" s="299"/>
      <c r="AH551" s="298"/>
      <c r="AI551" s="298"/>
      <c r="AJ551" s="298"/>
      <c r="AK551" s="298"/>
      <c r="AL551" s="298"/>
      <c r="AM551" s="298"/>
      <c r="AN551" s="298"/>
      <c r="AO551" s="121"/>
      <c r="AP551" s="116"/>
      <c r="AQ551" s="299"/>
      <c r="AR551" s="298"/>
      <c r="AS551" s="298"/>
      <c r="AT551" s="298"/>
      <c r="AU551" s="298"/>
      <c r="AV551" s="298"/>
      <c r="AW551" s="298"/>
      <c r="AX551" s="298"/>
      <c r="AY551" s="121"/>
      <c r="AZ551" s="116"/>
      <c r="BA551" s="298"/>
      <c r="BB551" s="298"/>
      <c r="BC551" s="298"/>
      <c r="BD551" s="298"/>
      <c r="BE551" s="298"/>
      <c r="BF551" s="298"/>
      <c r="BG551" s="298"/>
      <c r="BH551" s="298"/>
      <c r="BI551" s="121"/>
      <c r="BJ551" s="116"/>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c r="DH551" s="129"/>
      <c r="DI551" s="129"/>
      <c r="DJ551" s="129"/>
      <c r="DK551" s="129"/>
      <c r="DL551" s="129"/>
      <c r="DM551" s="129"/>
      <c r="DN551" s="129"/>
      <c r="DO551" s="129"/>
      <c r="DP551" s="129"/>
      <c r="DQ551" s="129"/>
      <c r="DR551" s="129"/>
      <c r="DS551" s="129"/>
      <c r="DT551" s="129"/>
      <c r="DU551" s="129"/>
      <c r="DV551" s="129"/>
      <c r="DW551" s="129"/>
      <c r="DX551" s="129"/>
      <c r="DY551" s="129"/>
      <c r="DZ551" s="129"/>
      <c r="EA551" s="129"/>
      <c r="EB551" s="129"/>
      <c r="EC551" s="129"/>
      <c r="ED551" s="129"/>
      <c r="EE551" s="129"/>
      <c r="EF551" s="129"/>
      <c r="EG551" s="129"/>
      <c r="EH551" s="129"/>
      <c r="EI551" s="129"/>
      <c r="EJ551" s="129"/>
      <c r="EK551" s="129"/>
      <c r="EL551" s="129"/>
      <c r="EM551" s="129"/>
      <c r="EN551" s="129"/>
      <c r="EO551" s="129"/>
      <c r="EP551" s="129"/>
      <c r="EQ551" s="129"/>
      <c r="ER551" s="129"/>
      <c r="ES551" s="129"/>
      <c r="ET551" s="129"/>
      <c r="EU551" s="129"/>
      <c r="EV551" s="129"/>
      <c r="EW551" s="129"/>
    </row>
    <row r="552" spans="1:153" ht="9.75" customHeight="1">
      <c r="A552" s="113"/>
      <c r="B552" s="24"/>
      <c r="C552" s="14" t="s">
        <v>6435</v>
      </c>
      <c r="D552" s="25"/>
      <c r="E552" s="25"/>
      <c r="F552" s="14" t="s">
        <v>143</v>
      </c>
      <c r="G552" s="14"/>
      <c r="H552" s="14"/>
      <c r="I552" s="14" t="s">
        <v>144</v>
      </c>
      <c r="J552" s="14"/>
      <c r="K552" s="14" t="s">
        <v>145</v>
      </c>
      <c r="L552" s="14"/>
      <c r="M552" s="14" t="s">
        <v>197</v>
      </c>
      <c r="N552" s="14"/>
      <c r="O552" s="25"/>
      <c r="P552" s="14" t="s">
        <v>146</v>
      </c>
      <c r="Q552" s="14"/>
      <c r="R552" s="14"/>
      <c r="S552" s="14"/>
      <c r="T552" s="14"/>
      <c r="U552" s="14"/>
      <c r="V552" s="14"/>
      <c r="W552" s="14"/>
      <c r="X552" s="14"/>
      <c r="Y552" s="14"/>
      <c r="Z552" s="14"/>
      <c r="AA552" s="14"/>
      <c r="AB552" s="14"/>
      <c r="AC552" s="14"/>
      <c r="AD552" s="25"/>
      <c r="AE552" s="25"/>
      <c r="AF552" s="26"/>
      <c r="AG552" s="296"/>
      <c r="AH552" s="297"/>
      <c r="AI552" s="297"/>
      <c r="AJ552" s="297"/>
      <c r="AK552" s="297"/>
      <c r="AL552" s="297"/>
      <c r="AM552" s="297"/>
      <c r="AN552" s="297"/>
      <c r="AO552" s="117"/>
      <c r="AP552" s="114"/>
      <c r="AQ552" s="296"/>
      <c r="AR552" s="297"/>
      <c r="AS552" s="297"/>
      <c r="AT552" s="297"/>
      <c r="AU552" s="297"/>
      <c r="AV552" s="297"/>
      <c r="AW552" s="297"/>
      <c r="AX552" s="297"/>
      <c r="AY552" s="117"/>
      <c r="AZ552" s="114"/>
      <c r="BA552" s="297"/>
      <c r="BB552" s="297"/>
      <c r="BC552" s="297"/>
      <c r="BD552" s="297"/>
      <c r="BE552" s="297"/>
      <c r="BF552" s="297"/>
      <c r="BG552" s="297"/>
      <c r="BH552" s="297"/>
      <c r="BI552" s="117"/>
      <c r="BJ552" s="114"/>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c r="DH552" s="129"/>
      <c r="DI552" s="129"/>
      <c r="DJ552" s="129"/>
      <c r="DK552" s="129"/>
      <c r="DL552" s="129"/>
      <c r="DM552" s="129"/>
      <c r="DN552" s="129"/>
      <c r="DO552" s="129"/>
      <c r="DP552" s="129"/>
      <c r="DQ552" s="129"/>
      <c r="DR552" s="129"/>
      <c r="DS552" s="129"/>
      <c r="DT552" s="129"/>
      <c r="DU552" s="129"/>
      <c r="DV552" s="129"/>
      <c r="DW552" s="129"/>
      <c r="DX552" s="129"/>
      <c r="DY552" s="129"/>
      <c r="DZ552" s="129"/>
      <c r="EA552" s="129"/>
      <c r="EB552" s="129"/>
      <c r="EC552" s="129"/>
      <c r="ED552" s="129"/>
      <c r="EE552" s="129"/>
      <c r="EF552" s="129"/>
      <c r="EG552" s="129"/>
      <c r="EH552" s="129"/>
      <c r="EI552" s="129"/>
      <c r="EJ552" s="129"/>
      <c r="EK552" s="129"/>
      <c r="EL552" s="129"/>
      <c r="EM552" s="129"/>
      <c r="EN552" s="129"/>
      <c r="EO552" s="129"/>
      <c r="EP552" s="129"/>
      <c r="EQ552" s="129"/>
      <c r="ER552" s="129"/>
      <c r="ES552" s="129"/>
      <c r="ET552" s="129"/>
      <c r="EU552" s="129"/>
      <c r="EV552" s="129"/>
      <c r="EW552" s="129"/>
    </row>
    <row r="553" spans="1:153" ht="21.75" customHeight="1">
      <c r="A553" s="113"/>
      <c r="B553" s="294"/>
      <c r="C553" s="76"/>
      <c r="D553" s="74"/>
      <c r="E553" s="77"/>
      <c r="F553" s="78"/>
      <c r="G553" s="79"/>
      <c r="H553" s="75" t="s">
        <v>6436</v>
      </c>
      <c r="I553" s="76"/>
      <c r="J553" s="74"/>
      <c r="K553" s="241"/>
      <c r="L553" s="74"/>
      <c r="M553" s="76"/>
      <c r="N553" s="73"/>
      <c r="O553" s="504"/>
      <c r="P553" s="505"/>
      <c r="Q553" s="505"/>
      <c r="R553" s="505"/>
      <c r="S553" s="505"/>
      <c r="T553" s="505"/>
      <c r="U553" s="505"/>
      <c r="V553" s="505"/>
      <c r="W553" s="505"/>
      <c r="X553" s="505"/>
      <c r="Y553" s="505"/>
      <c r="Z553" s="505"/>
      <c r="AA553" s="505"/>
      <c r="AB553" s="505"/>
      <c r="AC553" s="505"/>
      <c r="AD553" s="505"/>
      <c r="AE553" s="506"/>
      <c r="AF553" s="15"/>
      <c r="AG553" s="118"/>
      <c r="AH553" s="312"/>
      <c r="AI553" s="313"/>
      <c r="AJ553" s="313"/>
      <c r="AK553" s="313"/>
      <c r="AL553" s="313"/>
      <c r="AM553" s="313"/>
      <c r="AN553" s="314"/>
      <c r="AO553" s="120"/>
      <c r="AP553" s="115" t="s">
        <v>0</v>
      </c>
      <c r="AQ553" s="119"/>
      <c r="AR553" s="312"/>
      <c r="AS553" s="313"/>
      <c r="AT553" s="313"/>
      <c r="AU553" s="313"/>
      <c r="AV553" s="313"/>
      <c r="AW553" s="313"/>
      <c r="AX553" s="314"/>
      <c r="AY553" s="120"/>
      <c r="AZ553" s="115" t="s">
        <v>1</v>
      </c>
      <c r="BA553" s="119"/>
      <c r="BB553" s="312"/>
      <c r="BC553" s="313"/>
      <c r="BD553" s="313"/>
      <c r="BE553" s="313"/>
      <c r="BF553" s="313"/>
      <c r="BG553" s="313"/>
      <c r="BH553" s="314"/>
      <c r="BI553" s="122"/>
      <c r="BJ553" s="115" t="s">
        <v>2</v>
      </c>
      <c r="BK553" s="129"/>
      <c r="BL553" s="130" t="str">
        <f>IF(BM553&lt;&gt;"","●","")</f>
        <v/>
      </c>
      <c r="BM553" s="132" t="str">
        <f>IF(AND(OR(C553="",E553="",F553="",G553="",O553=""),OR(AH553&gt;0,AR553&gt;0,BB553&gt;0)),"「Ｋコード・Ｊコード番号等」、「診療行為名称」に未記入の欄がありますが、「レセプト件数」、「算定日数」、「算定回数」のいずれかが1以上となっています。正しい手術名情報・レセプト件数・算定日数・算定回数をご記入ください。",IF(AND(AND(C553&lt;&gt;"",E553&lt;&gt;"",F553&lt;&gt;"",G553&lt;&gt;""),OR(AH553&gt;0,AR553&gt;0,BB553&gt;0),COUNTIF(K!$A$1:$A$2257,ASC(C553&amp;E553&amp;F553&amp;G553&amp;IF(I553*1=0,"","-"&amp;I553*1)&amp;IF(K553*1=0,"",K553*1)&amp;IF(M553="","",M553)))=0),"「Ｋコード・Ｊコード番号等」が診療報酬点数表あるいは鹿診療報酬点数表に存在しないコードとなっています。正しいＫコード・Ｊコード番号等をご記入ください。なお、加算・輸血料は報告対象外となります。",IF(OR(AND(OR(AH553=0,AH553=""),OR(AR553&gt;0,BB553&gt;0)),AND(OR(AH553&gt;0,BB553&gt;0),OR(AR553=0,AR553="")),AND(OR(AH553&gt;0,AR553&gt;0),OR(BB553=0,BB553=""))),"「レセプト件数」、「算定日数」、「算定回数」のいずれかが「0」か「空白」となっていますが、それ以外が1以上となっています。正しい手術名情報・レセプト件数・算定日数・算定回数をご記入ください。",IF(OR(AH553&gt;AR553,AH553&gt;BB553),"「算定日数」あるいは「算定回数」が「レセプト件数」よりも小さくなっています。算定レセプトにおける算定日数・算定回数をご記入ください。",IF(AR553&gt;BB553,"「算定回数」が「算定日数」よりも小さくなっています。算定日数における算定回数をご記入ください。","")))))</f>
        <v/>
      </c>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72"/>
      <c r="CW553" s="72"/>
      <c r="CX553" s="72"/>
      <c r="CY553" s="129"/>
      <c r="CZ553" s="129"/>
      <c r="DA553" s="129"/>
      <c r="DB553" s="129"/>
      <c r="DC553" s="129"/>
      <c r="DD553" s="129"/>
      <c r="DE553" s="129"/>
      <c r="DF553" s="129"/>
      <c r="DG553" s="129"/>
      <c r="DH553" s="129"/>
      <c r="DI553" s="129"/>
      <c r="DJ553" s="129"/>
      <c r="DK553" s="129"/>
      <c r="DL553" s="129"/>
      <c r="DM553" s="129"/>
      <c r="DN553" s="129"/>
      <c r="DO553" s="129"/>
      <c r="DP553" s="129"/>
      <c r="DQ553" s="129"/>
      <c r="DR553" s="129"/>
      <c r="DS553" s="129"/>
      <c r="DT553" s="129"/>
      <c r="DU553" s="129"/>
      <c r="DV553" s="129"/>
      <c r="DW553" s="129"/>
      <c r="DX553" s="129"/>
      <c r="DY553" s="129"/>
      <c r="DZ553" s="129"/>
      <c r="EA553" s="129"/>
      <c r="EB553" s="129"/>
      <c r="EC553" s="129"/>
      <c r="ED553" s="129"/>
      <c r="EE553" s="129"/>
      <c r="EF553" s="129"/>
      <c r="EG553" s="129"/>
      <c r="EH553" s="129"/>
      <c r="EI553" s="129"/>
      <c r="EJ553" s="129"/>
      <c r="EK553" s="129"/>
      <c r="EL553" s="129"/>
      <c r="EM553" s="129"/>
      <c r="EN553" s="129"/>
      <c r="EO553" s="129"/>
      <c r="EP553" s="129"/>
      <c r="EQ553" s="129"/>
      <c r="ER553" s="129"/>
      <c r="ES553" s="129"/>
      <c r="ET553" s="129"/>
      <c r="EU553" s="129"/>
      <c r="EV553" s="129"/>
      <c r="EW553" s="129"/>
    </row>
    <row r="554" spans="1:153" ht="3" customHeight="1" thickBot="1">
      <c r="A554" s="113"/>
      <c r="B554" s="16"/>
      <c r="C554" s="17"/>
      <c r="D554" s="17"/>
      <c r="E554" s="17"/>
      <c r="F554" s="18"/>
      <c r="G554" s="17"/>
      <c r="H554" s="298"/>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9"/>
      <c r="AG554" s="299"/>
      <c r="AH554" s="298"/>
      <c r="AI554" s="298"/>
      <c r="AJ554" s="298"/>
      <c r="AK554" s="298"/>
      <c r="AL554" s="298"/>
      <c r="AM554" s="298"/>
      <c r="AN554" s="298"/>
      <c r="AO554" s="121"/>
      <c r="AP554" s="116"/>
      <c r="AQ554" s="299"/>
      <c r="AR554" s="298"/>
      <c r="AS554" s="298"/>
      <c r="AT554" s="298"/>
      <c r="AU554" s="298"/>
      <c r="AV554" s="298"/>
      <c r="AW554" s="298"/>
      <c r="AX554" s="298"/>
      <c r="AY554" s="121"/>
      <c r="AZ554" s="116"/>
      <c r="BA554" s="298"/>
      <c r="BB554" s="298"/>
      <c r="BC554" s="298"/>
      <c r="BD554" s="298"/>
      <c r="BE554" s="298"/>
      <c r="BF554" s="298"/>
      <c r="BG554" s="298"/>
      <c r="BH554" s="298"/>
      <c r="BI554" s="121"/>
      <c r="BJ554" s="116"/>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c r="DH554" s="129"/>
      <c r="DI554" s="129"/>
      <c r="DJ554" s="129"/>
      <c r="DK554" s="129"/>
      <c r="DL554" s="129"/>
      <c r="DM554" s="129"/>
      <c r="DN554" s="129"/>
      <c r="DO554" s="129"/>
      <c r="DP554" s="129"/>
      <c r="DQ554" s="129"/>
      <c r="DR554" s="129"/>
      <c r="DS554" s="129"/>
      <c r="DT554" s="129"/>
      <c r="DU554" s="129"/>
      <c r="DV554" s="129"/>
      <c r="DW554" s="129"/>
      <c r="DX554" s="129"/>
      <c r="DY554" s="129"/>
      <c r="DZ554" s="129"/>
      <c r="EA554" s="129"/>
      <c r="EB554" s="129"/>
      <c r="EC554" s="129"/>
      <c r="ED554" s="129"/>
      <c r="EE554" s="129"/>
      <c r="EF554" s="129"/>
      <c r="EG554" s="129"/>
      <c r="EH554" s="129"/>
      <c r="EI554" s="129"/>
      <c r="EJ554" s="129"/>
      <c r="EK554" s="129"/>
      <c r="EL554" s="129"/>
      <c r="EM554" s="129"/>
      <c r="EN554" s="129"/>
      <c r="EO554" s="129"/>
      <c r="EP554" s="129"/>
      <c r="EQ554" s="129"/>
      <c r="ER554" s="129"/>
      <c r="ES554" s="129"/>
      <c r="ET554" s="129"/>
      <c r="EU554" s="129"/>
      <c r="EV554" s="129"/>
      <c r="EW554" s="129"/>
    </row>
    <row r="555" spans="1:153" ht="9.75" customHeight="1">
      <c r="A555" s="113"/>
      <c r="B555" s="24"/>
      <c r="C555" s="14" t="s">
        <v>6435</v>
      </c>
      <c r="D555" s="25"/>
      <c r="E555" s="25"/>
      <c r="F555" s="14" t="s">
        <v>143</v>
      </c>
      <c r="G555" s="14"/>
      <c r="H555" s="14"/>
      <c r="I555" s="14" t="s">
        <v>144</v>
      </c>
      <c r="J555" s="14"/>
      <c r="K555" s="14" t="s">
        <v>145</v>
      </c>
      <c r="L555" s="14"/>
      <c r="M555" s="14" t="s">
        <v>197</v>
      </c>
      <c r="N555" s="14"/>
      <c r="O555" s="25"/>
      <c r="P555" s="14" t="s">
        <v>146</v>
      </c>
      <c r="Q555" s="14"/>
      <c r="R555" s="14"/>
      <c r="S555" s="14"/>
      <c r="T555" s="14"/>
      <c r="U555" s="14"/>
      <c r="V555" s="14"/>
      <c r="W555" s="14"/>
      <c r="X555" s="14"/>
      <c r="Y555" s="14"/>
      <c r="Z555" s="14"/>
      <c r="AA555" s="14"/>
      <c r="AB555" s="14"/>
      <c r="AC555" s="14"/>
      <c r="AD555" s="25"/>
      <c r="AE555" s="25"/>
      <c r="AF555" s="26"/>
      <c r="AG555" s="296"/>
      <c r="AH555" s="297"/>
      <c r="AI555" s="297"/>
      <c r="AJ555" s="297"/>
      <c r="AK555" s="297"/>
      <c r="AL555" s="297"/>
      <c r="AM555" s="297"/>
      <c r="AN555" s="297"/>
      <c r="AO555" s="117"/>
      <c r="AP555" s="114"/>
      <c r="AQ555" s="296"/>
      <c r="AR555" s="297"/>
      <c r="AS555" s="297"/>
      <c r="AT555" s="297"/>
      <c r="AU555" s="297"/>
      <c r="AV555" s="297"/>
      <c r="AW555" s="297"/>
      <c r="AX555" s="297"/>
      <c r="AY555" s="117"/>
      <c r="AZ555" s="114"/>
      <c r="BA555" s="297"/>
      <c r="BB555" s="297"/>
      <c r="BC555" s="297"/>
      <c r="BD555" s="297"/>
      <c r="BE555" s="297"/>
      <c r="BF555" s="297"/>
      <c r="BG555" s="297"/>
      <c r="BH555" s="297"/>
      <c r="BI555" s="117"/>
      <c r="BJ555" s="114"/>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29"/>
      <c r="CW555" s="129"/>
      <c r="CX555" s="129"/>
      <c r="CY555" s="129"/>
      <c r="CZ555" s="129"/>
      <c r="DA555" s="129"/>
      <c r="DB555" s="129"/>
      <c r="DC555" s="129"/>
      <c r="DD555" s="129"/>
      <c r="DE555" s="129"/>
      <c r="DF555" s="129"/>
      <c r="DG555" s="129"/>
      <c r="DH555" s="129"/>
      <c r="DI555" s="129"/>
      <c r="DJ555" s="129"/>
      <c r="DK555" s="129"/>
      <c r="DL555" s="129"/>
      <c r="DM555" s="129"/>
      <c r="DN555" s="129"/>
      <c r="DO555" s="129"/>
      <c r="DP555" s="129"/>
      <c r="DQ555" s="129"/>
      <c r="DR555" s="129"/>
      <c r="DS555" s="129"/>
      <c r="DT555" s="129"/>
      <c r="DU555" s="129"/>
      <c r="DV555" s="129"/>
      <c r="DW555" s="129"/>
      <c r="DX555" s="129"/>
      <c r="DY555" s="129"/>
      <c r="DZ555" s="129"/>
      <c r="EA555" s="129"/>
      <c r="EB555" s="129"/>
      <c r="EC555" s="129"/>
      <c r="ED555" s="129"/>
      <c r="EE555" s="129"/>
      <c r="EF555" s="129"/>
      <c r="EG555" s="129"/>
      <c r="EH555" s="129"/>
      <c r="EI555" s="129"/>
      <c r="EJ555" s="129"/>
      <c r="EK555" s="129"/>
      <c r="EL555" s="129"/>
      <c r="EM555" s="129"/>
      <c r="EN555" s="129"/>
      <c r="EO555" s="129"/>
      <c r="EP555" s="129"/>
      <c r="EQ555" s="129"/>
      <c r="ER555" s="129"/>
      <c r="ES555" s="129"/>
      <c r="ET555" s="129"/>
      <c r="EU555" s="129"/>
      <c r="EV555" s="129"/>
      <c r="EW555" s="129"/>
    </row>
    <row r="556" spans="1:153" ht="21.75" customHeight="1">
      <c r="A556" s="113"/>
      <c r="B556" s="294"/>
      <c r="C556" s="76"/>
      <c r="D556" s="74"/>
      <c r="E556" s="77"/>
      <c r="F556" s="78"/>
      <c r="G556" s="79"/>
      <c r="H556" s="75" t="s">
        <v>6436</v>
      </c>
      <c r="I556" s="76"/>
      <c r="J556" s="74"/>
      <c r="K556" s="241"/>
      <c r="L556" s="74"/>
      <c r="M556" s="76"/>
      <c r="N556" s="73"/>
      <c r="O556" s="504"/>
      <c r="P556" s="505"/>
      <c r="Q556" s="505"/>
      <c r="R556" s="505"/>
      <c r="S556" s="505"/>
      <c r="T556" s="505"/>
      <c r="U556" s="505"/>
      <c r="V556" s="505"/>
      <c r="W556" s="505"/>
      <c r="X556" s="505"/>
      <c r="Y556" s="505"/>
      <c r="Z556" s="505"/>
      <c r="AA556" s="505"/>
      <c r="AB556" s="505"/>
      <c r="AC556" s="505"/>
      <c r="AD556" s="505"/>
      <c r="AE556" s="506"/>
      <c r="AF556" s="15"/>
      <c r="AG556" s="118"/>
      <c r="AH556" s="312"/>
      <c r="AI556" s="313"/>
      <c r="AJ556" s="313"/>
      <c r="AK556" s="313"/>
      <c r="AL556" s="313"/>
      <c r="AM556" s="313"/>
      <c r="AN556" s="314"/>
      <c r="AO556" s="120"/>
      <c r="AP556" s="115" t="s">
        <v>0</v>
      </c>
      <c r="AQ556" s="119"/>
      <c r="AR556" s="312"/>
      <c r="AS556" s="313"/>
      <c r="AT556" s="313"/>
      <c r="AU556" s="313"/>
      <c r="AV556" s="313"/>
      <c r="AW556" s="313"/>
      <c r="AX556" s="314"/>
      <c r="AY556" s="120"/>
      <c r="AZ556" s="115" t="s">
        <v>1</v>
      </c>
      <c r="BA556" s="119"/>
      <c r="BB556" s="312"/>
      <c r="BC556" s="313"/>
      <c r="BD556" s="313"/>
      <c r="BE556" s="313"/>
      <c r="BF556" s="313"/>
      <c r="BG556" s="313"/>
      <c r="BH556" s="314"/>
      <c r="BI556" s="122"/>
      <c r="BJ556" s="115" t="s">
        <v>2</v>
      </c>
      <c r="BK556" s="129"/>
      <c r="BL556" s="130" t="str">
        <f>IF(BM556&lt;&gt;"","●","")</f>
        <v/>
      </c>
      <c r="BM556" s="132" t="str">
        <f>IF(AND(OR(C556="",E556="",F556="",G556="",O556=""),OR(AH556&gt;0,AR556&gt;0,BB556&gt;0)),"「Ｋコード・Ｊコード番号等」、「診療行為名称」に未記入の欄がありますが、「レセプト件数」、「算定日数」、「算定回数」のいずれかが1以上となっています。正しい手術名情報・レセプト件数・算定日数・算定回数をご記入ください。",IF(AND(AND(C556&lt;&gt;"",E556&lt;&gt;"",F556&lt;&gt;"",G556&lt;&gt;""),OR(AH556&gt;0,AR556&gt;0,BB556&gt;0),COUNTIF(K!$A$1:$A$2257,ASC(C556&amp;E556&amp;F556&amp;G556&amp;IF(I556*1=0,"","-"&amp;I556*1)&amp;IF(K556*1=0,"",K556*1)&amp;IF(M556="","",M556)))=0),"「Ｋコード・Ｊコード番号等」が診療報酬点数表あるいは鹿診療報酬点数表に存在しないコードとなっています。正しいＫコード・Ｊコード番号等をご記入ください。なお、加算・輸血料は報告対象外となります。",IF(OR(AND(OR(AH556=0,AH556=""),OR(AR556&gt;0,BB556&gt;0)),AND(OR(AH556&gt;0,BB556&gt;0),OR(AR556=0,AR556="")),AND(OR(AH556&gt;0,AR556&gt;0),OR(BB556=0,BB556=""))),"「レセプト件数」、「算定日数」、「算定回数」のいずれかが「0」か「空白」となっていますが、それ以外が1以上となっています。正しい手術名情報・レセプト件数・算定日数・算定回数をご記入ください。",IF(OR(AH556&gt;AR556,AH556&gt;BB556),"「算定日数」あるいは「算定回数」が「レセプト件数」よりも小さくなっています。算定レセプトにおける算定日数・算定回数をご記入ください。",IF(AR556&gt;BB556,"「算定回数」が「算定日数」よりも小さくなっています。算定日数における算定回数をご記入ください。","")))))</f>
        <v/>
      </c>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72"/>
      <c r="CW556" s="72"/>
      <c r="CX556" s="72"/>
      <c r="CY556" s="129"/>
      <c r="CZ556" s="129"/>
      <c r="DA556" s="129"/>
      <c r="DB556" s="129"/>
      <c r="DC556" s="129"/>
      <c r="DD556" s="129"/>
      <c r="DE556" s="129"/>
      <c r="DF556" s="129"/>
      <c r="DG556" s="129"/>
      <c r="DH556" s="129"/>
      <c r="DI556" s="129"/>
      <c r="DJ556" s="129"/>
      <c r="DK556" s="129"/>
      <c r="DL556" s="129"/>
      <c r="DM556" s="129"/>
      <c r="DN556" s="129"/>
      <c r="DO556" s="129"/>
      <c r="DP556" s="129"/>
      <c r="DQ556" s="129"/>
      <c r="DR556" s="129"/>
      <c r="DS556" s="129"/>
      <c r="DT556" s="129"/>
      <c r="DU556" s="129"/>
      <c r="DV556" s="129"/>
      <c r="DW556" s="129"/>
      <c r="DX556" s="129"/>
      <c r="DY556" s="129"/>
      <c r="DZ556" s="129"/>
      <c r="EA556" s="129"/>
      <c r="EB556" s="129"/>
      <c r="EC556" s="129"/>
      <c r="ED556" s="129"/>
      <c r="EE556" s="129"/>
      <c r="EF556" s="129"/>
      <c r="EG556" s="129"/>
      <c r="EH556" s="129"/>
      <c r="EI556" s="129"/>
      <c r="EJ556" s="129"/>
      <c r="EK556" s="129"/>
      <c r="EL556" s="129"/>
      <c r="EM556" s="129"/>
      <c r="EN556" s="129"/>
      <c r="EO556" s="129"/>
      <c r="EP556" s="129"/>
      <c r="EQ556" s="129"/>
      <c r="ER556" s="129"/>
      <c r="ES556" s="129"/>
      <c r="ET556" s="129"/>
      <c r="EU556" s="129"/>
      <c r="EV556" s="129"/>
      <c r="EW556" s="129"/>
    </row>
    <row r="557" spans="1:153" ht="3" customHeight="1" thickBot="1">
      <c r="A557" s="113"/>
      <c r="B557" s="16"/>
      <c r="C557" s="17"/>
      <c r="D557" s="17"/>
      <c r="E557" s="17"/>
      <c r="F557" s="18"/>
      <c r="G557" s="17"/>
      <c r="H557" s="298"/>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9"/>
      <c r="AG557" s="299"/>
      <c r="AH557" s="298"/>
      <c r="AI557" s="298"/>
      <c r="AJ557" s="298"/>
      <c r="AK557" s="298"/>
      <c r="AL557" s="298"/>
      <c r="AM557" s="298"/>
      <c r="AN557" s="298"/>
      <c r="AO557" s="121"/>
      <c r="AP557" s="116"/>
      <c r="AQ557" s="299"/>
      <c r="AR557" s="298"/>
      <c r="AS557" s="298"/>
      <c r="AT557" s="298"/>
      <c r="AU557" s="298"/>
      <c r="AV557" s="298"/>
      <c r="AW557" s="298"/>
      <c r="AX557" s="298"/>
      <c r="AY557" s="121"/>
      <c r="AZ557" s="116"/>
      <c r="BA557" s="298"/>
      <c r="BB557" s="298"/>
      <c r="BC557" s="298"/>
      <c r="BD557" s="298"/>
      <c r="BE557" s="298"/>
      <c r="BF557" s="298"/>
      <c r="BG557" s="298"/>
      <c r="BH557" s="298"/>
      <c r="BI557" s="121"/>
      <c r="BJ557" s="116"/>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c r="DH557" s="129"/>
      <c r="DI557" s="129"/>
      <c r="DJ557" s="129"/>
      <c r="DK557" s="129"/>
      <c r="DL557" s="129"/>
      <c r="DM557" s="129"/>
      <c r="DN557" s="129"/>
      <c r="DO557" s="129"/>
      <c r="DP557" s="129"/>
      <c r="DQ557" s="129"/>
      <c r="DR557" s="129"/>
      <c r="DS557" s="129"/>
      <c r="DT557" s="129"/>
      <c r="DU557" s="129"/>
      <c r="DV557" s="129"/>
      <c r="DW557" s="129"/>
      <c r="DX557" s="129"/>
      <c r="DY557" s="129"/>
      <c r="DZ557" s="129"/>
      <c r="EA557" s="129"/>
      <c r="EB557" s="129"/>
      <c r="EC557" s="129"/>
      <c r="ED557" s="129"/>
      <c r="EE557" s="129"/>
      <c r="EF557" s="129"/>
      <c r="EG557" s="129"/>
      <c r="EH557" s="129"/>
      <c r="EI557" s="129"/>
      <c r="EJ557" s="129"/>
      <c r="EK557" s="129"/>
      <c r="EL557" s="129"/>
      <c r="EM557" s="129"/>
      <c r="EN557" s="129"/>
      <c r="EO557" s="129"/>
      <c r="EP557" s="129"/>
      <c r="EQ557" s="129"/>
      <c r="ER557" s="129"/>
      <c r="ES557" s="129"/>
      <c r="ET557" s="129"/>
      <c r="EU557" s="129"/>
      <c r="EV557" s="129"/>
      <c r="EW557" s="129"/>
    </row>
    <row r="558" spans="1:153" ht="9.75" customHeight="1">
      <c r="A558" s="113"/>
      <c r="B558" s="24"/>
      <c r="C558" s="14" t="s">
        <v>6435</v>
      </c>
      <c r="D558" s="25"/>
      <c r="E558" s="25"/>
      <c r="F558" s="14" t="s">
        <v>143</v>
      </c>
      <c r="G558" s="14"/>
      <c r="H558" s="14"/>
      <c r="I558" s="14" t="s">
        <v>144</v>
      </c>
      <c r="J558" s="14"/>
      <c r="K558" s="14" t="s">
        <v>145</v>
      </c>
      <c r="L558" s="14"/>
      <c r="M558" s="14" t="s">
        <v>197</v>
      </c>
      <c r="N558" s="14"/>
      <c r="O558" s="25"/>
      <c r="P558" s="14" t="s">
        <v>146</v>
      </c>
      <c r="Q558" s="14"/>
      <c r="R558" s="14"/>
      <c r="S558" s="14"/>
      <c r="T558" s="14"/>
      <c r="U558" s="14"/>
      <c r="V558" s="14"/>
      <c r="W558" s="14"/>
      <c r="X558" s="14"/>
      <c r="Y558" s="14"/>
      <c r="Z558" s="14"/>
      <c r="AA558" s="14"/>
      <c r="AB558" s="14"/>
      <c r="AC558" s="14"/>
      <c r="AD558" s="25"/>
      <c r="AE558" s="25"/>
      <c r="AF558" s="26"/>
      <c r="AG558" s="296"/>
      <c r="AH558" s="297"/>
      <c r="AI558" s="297"/>
      <c r="AJ558" s="297"/>
      <c r="AK558" s="297"/>
      <c r="AL558" s="297"/>
      <c r="AM558" s="297"/>
      <c r="AN558" s="297"/>
      <c r="AO558" s="117"/>
      <c r="AP558" s="114"/>
      <c r="AQ558" s="296"/>
      <c r="AR558" s="297"/>
      <c r="AS558" s="297"/>
      <c r="AT558" s="297"/>
      <c r="AU558" s="297"/>
      <c r="AV558" s="297"/>
      <c r="AW558" s="297"/>
      <c r="AX558" s="297"/>
      <c r="AY558" s="117"/>
      <c r="AZ558" s="114"/>
      <c r="BA558" s="297"/>
      <c r="BB558" s="297"/>
      <c r="BC558" s="297"/>
      <c r="BD558" s="297"/>
      <c r="BE558" s="297"/>
      <c r="BF558" s="297"/>
      <c r="BG558" s="297"/>
      <c r="BH558" s="297"/>
      <c r="BI558" s="117"/>
      <c r="BJ558" s="114"/>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29"/>
      <c r="CW558" s="129"/>
      <c r="CX558" s="129"/>
      <c r="CY558" s="129"/>
      <c r="CZ558" s="129"/>
      <c r="DA558" s="129"/>
      <c r="DB558" s="129"/>
      <c r="DC558" s="129"/>
      <c r="DD558" s="129"/>
      <c r="DE558" s="129"/>
      <c r="DF558" s="129"/>
      <c r="DG558" s="129"/>
      <c r="DH558" s="129"/>
      <c r="DI558" s="129"/>
      <c r="DJ558" s="129"/>
      <c r="DK558" s="129"/>
      <c r="DL558" s="129"/>
      <c r="DM558" s="129"/>
      <c r="DN558" s="129"/>
      <c r="DO558" s="129"/>
      <c r="DP558" s="129"/>
      <c r="DQ558" s="129"/>
      <c r="DR558" s="129"/>
      <c r="DS558" s="129"/>
      <c r="DT558" s="129"/>
      <c r="DU558" s="129"/>
      <c r="DV558" s="129"/>
      <c r="DW558" s="129"/>
      <c r="DX558" s="129"/>
      <c r="DY558" s="129"/>
      <c r="DZ558" s="129"/>
      <c r="EA558" s="129"/>
      <c r="EB558" s="129"/>
      <c r="EC558" s="129"/>
      <c r="ED558" s="129"/>
      <c r="EE558" s="129"/>
      <c r="EF558" s="129"/>
      <c r="EG558" s="129"/>
      <c r="EH558" s="129"/>
      <c r="EI558" s="129"/>
      <c r="EJ558" s="129"/>
      <c r="EK558" s="129"/>
      <c r="EL558" s="129"/>
      <c r="EM558" s="129"/>
      <c r="EN558" s="129"/>
      <c r="EO558" s="129"/>
      <c r="EP558" s="129"/>
      <c r="EQ558" s="129"/>
      <c r="ER558" s="129"/>
      <c r="ES558" s="129"/>
      <c r="ET558" s="129"/>
      <c r="EU558" s="129"/>
      <c r="EV558" s="129"/>
      <c r="EW558" s="129"/>
    </row>
    <row r="559" spans="1:153" ht="21.75" customHeight="1">
      <c r="A559" s="113"/>
      <c r="B559" s="294"/>
      <c r="C559" s="76"/>
      <c r="D559" s="74"/>
      <c r="E559" s="77"/>
      <c r="F559" s="78"/>
      <c r="G559" s="79"/>
      <c r="H559" s="75" t="s">
        <v>6436</v>
      </c>
      <c r="I559" s="76"/>
      <c r="J559" s="74"/>
      <c r="K559" s="241"/>
      <c r="L559" s="74"/>
      <c r="M559" s="76"/>
      <c r="N559" s="73"/>
      <c r="O559" s="504"/>
      <c r="P559" s="505"/>
      <c r="Q559" s="505"/>
      <c r="R559" s="505"/>
      <c r="S559" s="505"/>
      <c r="T559" s="505"/>
      <c r="U559" s="505"/>
      <c r="V559" s="505"/>
      <c r="W559" s="505"/>
      <c r="X559" s="505"/>
      <c r="Y559" s="505"/>
      <c r="Z559" s="505"/>
      <c r="AA559" s="505"/>
      <c r="AB559" s="505"/>
      <c r="AC559" s="505"/>
      <c r="AD559" s="505"/>
      <c r="AE559" s="506"/>
      <c r="AF559" s="15"/>
      <c r="AG559" s="118"/>
      <c r="AH559" s="312"/>
      <c r="AI559" s="313"/>
      <c r="AJ559" s="313"/>
      <c r="AK559" s="313"/>
      <c r="AL559" s="313"/>
      <c r="AM559" s="313"/>
      <c r="AN559" s="314"/>
      <c r="AO559" s="120"/>
      <c r="AP559" s="115" t="s">
        <v>0</v>
      </c>
      <c r="AQ559" s="119"/>
      <c r="AR559" s="312"/>
      <c r="AS559" s="313"/>
      <c r="AT559" s="313"/>
      <c r="AU559" s="313"/>
      <c r="AV559" s="313"/>
      <c r="AW559" s="313"/>
      <c r="AX559" s="314"/>
      <c r="AY559" s="120"/>
      <c r="AZ559" s="115" t="s">
        <v>1</v>
      </c>
      <c r="BA559" s="119"/>
      <c r="BB559" s="312"/>
      <c r="BC559" s="313"/>
      <c r="BD559" s="313"/>
      <c r="BE559" s="313"/>
      <c r="BF559" s="313"/>
      <c r="BG559" s="313"/>
      <c r="BH559" s="314"/>
      <c r="BI559" s="122"/>
      <c r="BJ559" s="115" t="s">
        <v>2</v>
      </c>
      <c r="BK559" s="129"/>
      <c r="BL559" s="130" t="str">
        <f>IF(BM559&lt;&gt;"","●","")</f>
        <v/>
      </c>
      <c r="BM559" s="132" t="str">
        <f>IF(AND(OR(C559="",E559="",F559="",G559="",O559=""),OR(AH559&gt;0,AR559&gt;0,BB559&gt;0)),"「Ｋコード・Ｊコード番号等」、「診療行為名称」に未記入の欄がありますが、「レセプト件数」、「算定日数」、「算定回数」のいずれかが1以上となっています。正しい手術名情報・レセプト件数・算定日数・算定回数をご記入ください。",IF(AND(AND(C559&lt;&gt;"",E559&lt;&gt;"",F559&lt;&gt;"",G559&lt;&gt;""),OR(AH559&gt;0,AR559&gt;0,BB559&gt;0),COUNTIF(K!$A$1:$A$2257,ASC(C559&amp;E559&amp;F559&amp;G559&amp;IF(I559*1=0,"","-"&amp;I559*1)&amp;IF(K559*1=0,"",K559*1)&amp;IF(M559="","",M559)))=0),"「Ｋコード・Ｊコード番号等」が診療報酬点数表あるいは鹿診療報酬点数表に存在しないコードとなっています。正しいＫコード・Ｊコード番号等をご記入ください。なお、加算・輸血料は報告対象外となります。",IF(OR(AND(OR(AH559=0,AH559=""),OR(AR559&gt;0,BB559&gt;0)),AND(OR(AH559&gt;0,BB559&gt;0),OR(AR559=0,AR559="")),AND(OR(AH559&gt;0,AR559&gt;0),OR(BB559=0,BB559=""))),"「レセプト件数」、「算定日数」、「算定回数」のいずれかが「0」か「空白」となっていますが、それ以外が1以上となっています。正しい手術名情報・レセプト件数・算定日数・算定回数をご記入ください。",IF(OR(AH559&gt;AR559,AH559&gt;BB559),"「算定日数」あるいは「算定回数」が「レセプト件数」よりも小さくなっています。算定レセプトにおける算定日数・算定回数をご記入ください。",IF(AR559&gt;BB559,"「算定回数」が「算定日数」よりも小さくなっています。算定日数における算定回数をご記入ください。","")))))</f>
        <v/>
      </c>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72"/>
      <c r="CW559" s="72"/>
      <c r="CX559" s="72"/>
      <c r="CY559" s="129"/>
      <c r="CZ559" s="129"/>
      <c r="DA559" s="129"/>
      <c r="DB559" s="129"/>
      <c r="DC559" s="129"/>
      <c r="DD559" s="129"/>
      <c r="DE559" s="129"/>
      <c r="DF559" s="129"/>
      <c r="DG559" s="129"/>
      <c r="DH559" s="129"/>
      <c r="DI559" s="129"/>
      <c r="DJ559" s="129"/>
      <c r="DK559" s="129"/>
      <c r="DL559" s="129"/>
      <c r="DM559" s="129"/>
      <c r="DN559" s="129"/>
      <c r="DO559" s="129"/>
      <c r="DP559" s="129"/>
      <c r="DQ559" s="129"/>
      <c r="DR559" s="129"/>
      <c r="DS559" s="129"/>
      <c r="DT559" s="129"/>
      <c r="DU559" s="129"/>
      <c r="DV559" s="129"/>
      <c r="DW559" s="129"/>
      <c r="DX559" s="129"/>
      <c r="DY559" s="129"/>
      <c r="DZ559" s="129"/>
      <c r="EA559" s="129"/>
      <c r="EB559" s="129"/>
      <c r="EC559" s="129"/>
      <c r="ED559" s="129"/>
      <c r="EE559" s="129"/>
      <c r="EF559" s="129"/>
      <c r="EG559" s="129"/>
      <c r="EH559" s="129"/>
      <c r="EI559" s="129"/>
      <c r="EJ559" s="129"/>
      <c r="EK559" s="129"/>
      <c r="EL559" s="129"/>
      <c r="EM559" s="129"/>
      <c r="EN559" s="129"/>
      <c r="EO559" s="129"/>
      <c r="EP559" s="129"/>
      <c r="EQ559" s="129"/>
      <c r="ER559" s="129"/>
      <c r="ES559" s="129"/>
      <c r="ET559" s="129"/>
      <c r="EU559" s="129"/>
      <c r="EV559" s="129"/>
      <c r="EW559" s="129"/>
    </row>
    <row r="560" spans="1:153" ht="3" customHeight="1" thickBot="1">
      <c r="A560" s="113"/>
      <c r="B560" s="16"/>
      <c r="C560" s="17"/>
      <c r="D560" s="17"/>
      <c r="E560" s="17"/>
      <c r="F560" s="18"/>
      <c r="G560" s="17"/>
      <c r="H560" s="298"/>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9"/>
      <c r="AG560" s="299"/>
      <c r="AH560" s="298"/>
      <c r="AI560" s="298"/>
      <c r="AJ560" s="298"/>
      <c r="AK560" s="298"/>
      <c r="AL560" s="298"/>
      <c r="AM560" s="298"/>
      <c r="AN560" s="298"/>
      <c r="AO560" s="121"/>
      <c r="AP560" s="116"/>
      <c r="AQ560" s="299"/>
      <c r="AR560" s="298"/>
      <c r="AS560" s="298"/>
      <c r="AT560" s="298"/>
      <c r="AU560" s="298"/>
      <c r="AV560" s="298"/>
      <c r="AW560" s="298"/>
      <c r="AX560" s="298"/>
      <c r="AY560" s="121"/>
      <c r="AZ560" s="116"/>
      <c r="BA560" s="298"/>
      <c r="BB560" s="298"/>
      <c r="BC560" s="298"/>
      <c r="BD560" s="298"/>
      <c r="BE560" s="298"/>
      <c r="BF560" s="298"/>
      <c r="BG560" s="298"/>
      <c r="BH560" s="298"/>
      <c r="BI560" s="121"/>
      <c r="BJ560" s="116"/>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c r="DH560" s="129"/>
      <c r="DI560" s="129"/>
      <c r="DJ560" s="129"/>
      <c r="DK560" s="129"/>
      <c r="DL560" s="129"/>
      <c r="DM560" s="129"/>
      <c r="DN560" s="129"/>
      <c r="DO560" s="129"/>
      <c r="DP560" s="129"/>
      <c r="DQ560" s="129"/>
      <c r="DR560" s="129"/>
      <c r="DS560" s="129"/>
      <c r="DT560" s="129"/>
      <c r="DU560" s="129"/>
      <c r="DV560" s="129"/>
      <c r="DW560" s="129"/>
      <c r="DX560" s="129"/>
      <c r="DY560" s="129"/>
      <c r="DZ560" s="129"/>
      <c r="EA560" s="129"/>
      <c r="EB560" s="129"/>
      <c r="EC560" s="129"/>
      <c r="ED560" s="129"/>
      <c r="EE560" s="129"/>
      <c r="EF560" s="129"/>
      <c r="EG560" s="129"/>
      <c r="EH560" s="129"/>
      <c r="EI560" s="129"/>
      <c r="EJ560" s="129"/>
      <c r="EK560" s="129"/>
      <c r="EL560" s="129"/>
      <c r="EM560" s="129"/>
      <c r="EN560" s="129"/>
      <c r="EO560" s="129"/>
      <c r="EP560" s="129"/>
      <c r="EQ560" s="129"/>
      <c r="ER560" s="129"/>
      <c r="ES560" s="129"/>
      <c r="ET560" s="129"/>
      <c r="EU560" s="129"/>
      <c r="EV560" s="129"/>
      <c r="EW560" s="129"/>
    </row>
    <row r="561" spans="1:153" ht="9.75" customHeight="1">
      <c r="A561" s="113"/>
      <c r="B561" s="24"/>
      <c r="C561" s="14" t="s">
        <v>6435</v>
      </c>
      <c r="D561" s="25"/>
      <c r="E561" s="25"/>
      <c r="F561" s="14" t="s">
        <v>143</v>
      </c>
      <c r="G561" s="14"/>
      <c r="H561" s="14"/>
      <c r="I561" s="14" t="s">
        <v>144</v>
      </c>
      <c r="J561" s="14"/>
      <c r="K561" s="14" t="s">
        <v>145</v>
      </c>
      <c r="L561" s="14"/>
      <c r="M561" s="14" t="s">
        <v>197</v>
      </c>
      <c r="N561" s="14"/>
      <c r="O561" s="25"/>
      <c r="P561" s="14" t="s">
        <v>146</v>
      </c>
      <c r="Q561" s="14"/>
      <c r="R561" s="14"/>
      <c r="S561" s="14"/>
      <c r="T561" s="14"/>
      <c r="U561" s="14"/>
      <c r="V561" s="14"/>
      <c r="W561" s="14"/>
      <c r="X561" s="14"/>
      <c r="Y561" s="14"/>
      <c r="Z561" s="14"/>
      <c r="AA561" s="14"/>
      <c r="AB561" s="14"/>
      <c r="AC561" s="14"/>
      <c r="AD561" s="25"/>
      <c r="AE561" s="25"/>
      <c r="AF561" s="26"/>
      <c r="AG561" s="296"/>
      <c r="AH561" s="297"/>
      <c r="AI561" s="297"/>
      <c r="AJ561" s="297"/>
      <c r="AK561" s="297"/>
      <c r="AL561" s="297"/>
      <c r="AM561" s="297"/>
      <c r="AN561" s="297"/>
      <c r="AO561" s="117"/>
      <c r="AP561" s="114"/>
      <c r="AQ561" s="296"/>
      <c r="AR561" s="297"/>
      <c r="AS561" s="297"/>
      <c r="AT561" s="297"/>
      <c r="AU561" s="297"/>
      <c r="AV561" s="297"/>
      <c r="AW561" s="297"/>
      <c r="AX561" s="297"/>
      <c r="AY561" s="117"/>
      <c r="AZ561" s="114"/>
      <c r="BA561" s="297"/>
      <c r="BB561" s="297"/>
      <c r="BC561" s="297"/>
      <c r="BD561" s="297"/>
      <c r="BE561" s="297"/>
      <c r="BF561" s="297"/>
      <c r="BG561" s="297"/>
      <c r="BH561" s="297"/>
      <c r="BI561" s="117"/>
      <c r="BJ561" s="114"/>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29"/>
      <c r="CW561" s="129"/>
      <c r="CX561" s="129"/>
      <c r="CY561" s="129"/>
      <c r="CZ561" s="129"/>
      <c r="DA561" s="129"/>
      <c r="DB561" s="129"/>
      <c r="DC561" s="129"/>
      <c r="DD561" s="129"/>
      <c r="DE561" s="129"/>
      <c r="DF561" s="129"/>
      <c r="DG561" s="129"/>
      <c r="DH561" s="129"/>
      <c r="DI561" s="129"/>
      <c r="DJ561" s="129"/>
      <c r="DK561" s="129"/>
      <c r="DL561" s="129"/>
      <c r="DM561" s="129"/>
      <c r="DN561" s="129"/>
      <c r="DO561" s="129"/>
      <c r="DP561" s="129"/>
      <c r="DQ561" s="129"/>
      <c r="DR561" s="129"/>
      <c r="DS561" s="129"/>
      <c r="DT561" s="129"/>
      <c r="DU561" s="129"/>
      <c r="DV561" s="129"/>
      <c r="DW561" s="129"/>
      <c r="DX561" s="129"/>
      <c r="DY561" s="129"/>
      <c r="DZ561" s="129"/>
      <c r="EA561" s="129"/>
      <c r="EB561" s="129"/>
      <c r="EC561" s="129"/>
      <c r="ED561" s="129"/>
      <c r="EE561" s="129"/>
      <c r="EF561" s="129"/>
      <c r="EG561" s="129"/>
      <c r="EH561" s="129"/>
      <c r="EI561" s="129"/>
      <c r="EJ561" s="129"/>
      <c r="EK561" s="129"/>
      <c r="EL561" s="129"/>
      <c r="EM561" s="129"/>
      <c r="EN561" s="129"/>
      <c r="EO561" s="129"/>
      <c r="EP561" s="129"/>
      <c r="EQ561" s="129"/>
      <c r="ER561" s="129"/>
      <c r="ES561" s="129"/>
      <c r="ET561" s="129"/>
      <c r="EU561" s="129"/>
      <c r="EV561" s="129"/>
      <c r="EW561" s="129"/>
    </row>
    <row r="562" spans="1:153" ht="21.75" customHeight="1">
      <c r="A562" s="113"/>
      <c r="B562" s="294"/>
      <c r="C562" s="76"/>
      <c r="D562" s="74"/>
      <c r="E562" s="77"/>
      <c r="F562" s="78"/>
      <c r="G562" s="79"/>
      <c r="H562" s="75" t="s">
        <v>6436</v>
      </c>
      <c r="I562" s="76"/>
      <c r="J562" s="74"/>
      <c r="K562" s="241"/>
      <c r="L562" s="74"/>
      <c r="M562" s="76"/>
      <c r="N562" s="73"/>
      <c r="O562" s="504"/>
      <c r="P562" s="505"/>
      <c r="Q562" s="505"/>
      <c r="R562" s="505"/>
      <c r="S562" s="505"/>
      <c r="T562" s="505"/>
      <c r="U562" s="505"/>
      <c r="V562" s="505"/>
      <c r="W562" s="505"/>
      <c r="X562" s="505"/>
      <c r="Y562" s="505"/>
      <c r="Z562" s="505"/>
      <c r="AA562" s="505"/>
      <c r="AB562" s="505"/>
      <c r="AC562" s="505"/>
      <c r="AD562" s="505"/>
      <c r="AE562" s="506"/>
      <c r="AF562" s="15"/>
      <c r="AG562" s="118"/>
      <c r="AH562" s="312"/>
      <c r="AI562" s="313"/>
      <c r="AJ562" s="313"/>
      <c r="AK562" s="313"/>
      <c r="AL562" s="313"/>
      <c r="AM562" s="313"/>
      <c r="AN562" s="314"/>
      <c r="AO562" s="120"/>
      <c r="AP562" s="115" t="s">
        <v>0</v>
      </c>
      <c r="AQ562" s="119"/>
      <c r="AR562" s="312"/>
      <c r="AS562" s="313"/>
      <c r="AT562" s="313"/>
      <c r="AU562" s="313"/>
      <c r="AV562" s="313"/>
      <c r="AW562" s="313"/>
      <c r="AX562" s="314"/>
      <c r="AY562" s="120"/>
      <c r="AZ562" s="115" t="s">
        <v>1</v>
      </c>
      <c r="BA562" s="119"/>
      <c r="BB562" s="312"/>
      <c r="BC562" s="313"/>
      <c r="BD562" s="313"/>
      <c r="BE562" s="313"/>
      <c r="BF562" s="313"/>
      <c r="BG562" s="313"/>
      <c r="BH562" s="314"/>
      <c r="BI562" s="122"/>
      <c r="BJ562" s="115" t="s">
        <v>2</v>
      </c>
      <c r="BK562" s="129"/>
      <c r="BL562" s="130" t="str">
        <f>IF(BM562&lt;&gt;"","●","")</f>
        <v/>
      </c>
      <c r="BM562" s="132" t="str">
        <f>IF(AND(OR(C562="",E562="",F562="",G562="",O562=""),OR(AH562&gt;0,AR562&gt;0,BB562&gt;0)),"「Ｋコード・Ｊコード番号等」、「診療行為名称」に未記入の欄がありますが、「レセプト件数」、「算定日数」、「算定回数」のいずれかが1以上となっています。正しい手術名情報・レセプト件数・算定日数・算定回数をご記入ください。",IF(AND(AND(C562&lt;&gt;"",E562&lt;&gt;"",F562&lt;&gt;"",G562&lt;&gt;""),OR(AH562&gt;0,AR562&gt;0,BB562&gt;0),COUNTIF(K!$A$1:$A$2257,ASC(C562&amp;E562&amp;F562&amp;G562&amp;IF(I562*1=0,"","-"&amp;I562*1)&amp;IF(K562*1=0,"",K562*1)&amp;IF(M562="","",M562)))=0),"「Ｋコード・Ｊコード番号等」が診療報酬点数表あるいは鹿診療報酬点数表に存在しないコードとなっています。正しいＫコード・Ｊコード番号等をご記入ください。なお、加算・輸血料は報告対象外となります。",IF(OR(AND(OR(AH562=0,AH562=""),OR(AR562&gt;0,BB562&gt;0)),AND(OR(AH562&gt;0,BB562&gt;0),OR(AR562=0,AR562="")),AND(OR(AH562&gt;0,AR562&gt;0),OR(BB562=0,BB562=""))),"「レセプト件数」、「算定日数」、「算定回数」のいずれかが「0」か「空白」となっていますが、それ以外が1以上となっています。正しい手術名情報・レセプト件数・算定日数・算定回数をご記入ください。",IF(OR(AH562&gt;AR562,AH562&gt;BB562),"「算定日数」あるいは「算定回数」が「レセプト件数」よりも小さくなっています。算定レセプトにおける算定日数・算定回数をご記入ください。",IF(AR562&gt;BB562,"「算定回数」が「算定日数」よりも小さくなっています。算定日数における算定回数をご記入ください。","")))))</f>
        <v/>
      </c>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72"/>
      <c r="CW562" s="72"/>
      <c r="CX562" s="72"/>
      <c r="CY562" s="129"/>
      <c r="CZ562" s="129"/>
      <c r="DA562" s="129"/>
      <c r="DB562" s="129"/>
      <c r="DC562" s="129"/>
      <c r="DD562" s="129"/>
      <c r="DE562" s="129"/>
      <c r="DF562" s="129"/>
      <c r="DG562" s="129"/>
      <c r="DH562" s="129"/>
      <c r="DI562" s="129"/>
      <c r="DJ562" s="129"/>
      <c r="DK562" s="129"/>
      <c r="DL562" s="129"/>
      <c r="DM562" s="129"/>
      <c r="DN562" s="129"/>
      <c r="DO562" s="129"/>
      <c r="DP562" s="129"/>
      <c r="DQ562" s="129"/>
      <c r="DR562" s="129"/>
      <c r="DS562" s="129"/>
      <c r="DT562" s="129"/>
      <c r="DU562" s="129"/>
      <c r="DV562" s="129"/>
      <c r="DW562" s="129"/>
      <c r="DX562" s="129"/>
      <c r="DY562" s="129"/>
      <c r="DZ562" s="129"/>
      <c r="EA562" s="129"/>
      <c r="EB562" s="129"/>
      <c r="EC562" s="129"/>
      <c r="ED562" s="129"/>
      <c r="EE562" s="129"/>
      <c r="EF562" s="129"/>
      <c r="EG562" s="129"/>
      <c r="EH562" s="129"/>
      <c r="EI562" s="129"/>
      <c r="EJ562" s="129"/>
      <c r="EK562" s="129"/>
      <c r="EL562" s="129"/>
      <c r="EM562" s="129"/>
      <c r="EN562" s="129"/>
      <c r="EO562" s="129"/>
      <c r="EP562" s="129"/>
      <c r="EQ562" s="129"/>
      <c r="ER562" s="129"/>
      <c r="ES562" s="129"/>
      <c r="ET562" s="129"/>
      <c r="EU562" s="129"/>
      <c r="EV562" s="129"/>
      <c r="EW562" s="129"/>
    </row>
    <row r="563" spans="1:153" ht="3" customHeight="1" thickBot="1">
      <c r="A563" s="113"/>
      <c r="B563" s="16"/>
      <c r="C563" s="17"/>
      <c r="D563" s="17"/>
      <c r="E563" s="17"/>
      <c r="F563" s="18"/>
      <c r="G563" s="17"/>
      <c r="H563" s="298"/>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9"/>
      <c r="AG563" s="299"/>
      <c r="AH563" s="298"/>
      <c r="AI563" s="298"/>
      <c r="AJ563" s="298"/>
      <c r="AK563" s="298"/>
      <c r="AL563" s="298"/>
      <c r="AM563" s="298"/>
      <c r="AN563" s="298"/>
      <c r="AO563" s="121"/>
      <c r="AP563" s="116"/>
      <c r="AQ563" s="299"/>
      <c r="AR563" s="298"/>
      <c r="AS563" s="298"/>
      <c r="AT563" s="298"/>
      <c r="AU563" s="298"/>
      <c r="AV563" s="298"/>
      <c r="AW563" s="298"/>
      <c r="AX563" s="298"/>
      <c r="AY563" s="121"/>
      <c r="AZ563" s="116"/>
      <c r="BA563" s="298"/>
      <c r="BB563" s="298"/>
      <c r="BC563" s="298"/>
      <c r="BD563" s="298"/>
      <c r="BE563" s="298"/>
      <c r="BF563" s="298"/>
      <c r="BG563" s="298"/>
      <c r="BH563" s="298"/>
      <c r="BI563" s="121"/>
      <c r="BJ563" s="116"/>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c r="DH563" s="129"/>
      <c r="DI563" s="129"/>
      <c r="DJ563" s="129"/>
      <c r="DK563" s="129"/>
      <c r="DL563" s="129"/>
      <c r="DM563" s="129"/>
      <c r="DN563" s="129"/>
      <c r="DO563" s="129"/>
      <c r="DP563" s="129"/>
      <c r="DQ563" s="129"/>
      <c r="DR563" s="129"/>
      <c r="DS563" s="129"/>
      <c r="DT563" s="129"/>
      <c r="DU563" s="129"/>
      <c r="DV563" s="129"/>
      <c r="DW563" s="129"/>
      <c r="DX563" s="129"/>
      <c r="DY563" s="129"/>
      <c r="DZ563" s="129"/>
      <c r="EA563" s="129"/>
      <c r="EB563" s="129"/>
      <c r="EC563" s="129"/>
      <c r="ED563" s="129"/>
      <c r="EE563" s="129"/>
      <c r="EF563" s="129"/>
      <c r="EG563" s="129"/>
      <c r="EH563" s="129"/>
      <c r="EI563" s="129"/>
      <c r="EJ563" s="129"/>
      <c r="EK563" s="129"/>
      <c r="EL563" s="129"/>
      <c r="EM563" s="129"/>
      <c r="EN563" s="129"/>
      <c r="EO563" s="129"/>
      <c r="EP563" s="129"/>
      <c r="EQ563" s="129"/>
      <c r="ER563" s="129"/>
      <c r="ES563" s="129"/>
      <c r="ET563" s="129"/>
      <c r="EU563" s="129"/>
      <c r="EV563" s="129"/>
      <c r="EW563" s="129"/>
    </row>
    <row r="564" spans="1:153" ht="9.75" customHeight="1">
      <c r="A564" s="113"/>
      <c r="B564" s="24"/>
      <c r="C564" s="14" t="s">
        <v>6435</v>
      </c>
      <c r="D564" s="25"/>
      <c r="E564" s="25"/>
      <c r="F564" s="14" t="s">
        <v>143</v>
      </c>
      <c r="G564" s="14"/>
      <c r="H564" s="14"/>
      <c r="I564" s="14" t="s">
        <v>144</v>
      </c>
      <c r="J564" s="14"/>
      <c r="K564" s="14" t="s">
        <v>145</v>
      </c>
      <c r="L564" s="14"/>
      <c r="M564" s="14" t="s">
        <v>197</v>
      </c>
      <c r="N564" s="14"/>
      <c r="O564" s="25"/>
      <c r="P564" s="14" t="s">
        <v>146</v>
      </c>
      <c r="Q564" s="14"/>
      <c r="R564" s="14"/>
      <c r="S564" s="14"/>
      <c r="T564" s="14"/>
      <c r="U564" s="14"/>
      <c r="V564" s="14"/>
      <c r="W564" s="14"/>
      <c r="X564" s="14"/>
      <c r="Y564" s="14"/>
      <c r="Z564" s="14"/>
      <c r="AA564" s="14"/>
      <c r="AB564" s="14"/>
      <c r="AC564" s="14"/>
      <c r="AD564" s="25"/>
      <c r="AE564" s="25"/>
      <c r="AF564" s="26"/>
      <c r="AG564" s="296"/>
      <c r="AH564" s="297"/>
      <c r="AI564" s="297"/>
      <c r="AJ564" s="297"/>
      <c r="AK564" s="297"/>
      <c r="AL564" s="297"/>
      <c r="AM564" s="297"/>
      <c r="AN564" s="297"/>
      <c r="AO564" s="117"/>
      <c r="AP564" s="114"/>
      <c r="AQ564" s="296"/>
      <c r="AR564" s="297"/>
      <c r="AS564" s="297"/>
      <c r="AT564" s="297"/>
      <c r="AU564" s="297"/>
      <c r="AV564" s="297"/>
      <c r="AW564" s="297"/>
      <c r="AX564" s="297"/>
      <c r="AY564" s="117"/>
      <c r="AZ564" s="114"/>
      <c r="BA564" s="297"/>
      <c r="BB564" s="297"/>
      <c r="BC564" s="297"/>
      <c r="BD564" s="297"/>
      <c r="BE564" s="297"/>
      <c r="BF564" s="297"/>
      <c r="BG564" s="297"/>
      <c r="BH564" s="297"/>
      <c r="BI564" s="117"/>
      <c r="BJ564" s="114"/>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29"/>
      <c r="CW564" s="129"/>
      <c r="CX564" s="129"/>
      <c r="CY564" s="129"/>
      <c r="CZ564" s="129"/>
      <c r="DA564" s="129"/>
      <c r="DB564" s="129"/>
      <c r="DC564" s="129"/>
      <c r="DD564" s="129"/>
      <c r="DE564" s="129"/>
      <c r="DF564" s="129"/>
      <c r="DG564" s="129"/>
      <c r="DH564" s="129"/>
      <c r="DI564" s="129"/>
      <c r="DJ564" s="129"/>
      <c r="DK564" s="129"/>
      <c r="DL564" s="129"/>
      <c r="DM564" s="129"/>
      <c r="DN564" s="129"/>
      <c r="DO564" s="129"/>
      <c r="DP564" s="129"/>
      <c r="DQ564" s="129"/>
      <c r="DR564" s="129"/>
      <c r="DS564" s="129"/>
      <c r="DT564" s="129"/>
      <c r="DU564" s="129"/>
      <c r="DV564" s="129"/>
      <c r="DW564" s="129"/>
      <c r="DX564" s="129"/>
      <c r="DY564" s="129"/>
      <c r="DZ564" s="129"/>
      <c r="EA564" s="129"/>
      <c r="EB564" s="129"/>
      <c r="EC564" s="129"/>
      <c r="ED564" s="129"/>
      <c r="EE564" s="129"/>
      <c r="EF564" s="129"/>
      <c r="EG564" s="129"/>
      <c r="EH564" s="129"/>
      <c r="EI564" s="129"/>
      <c r="EJ564" s="129"/>
      <c r="EK564" s="129"/>
      <c r="EL564" s="129"/>
      <c r="EM564" s="129"/>
      <c r="EN564" s="129"/>
      <c r="EO564" s="129"/>
      <c r="EP564" s="129"/>
      <c r="EQ564" s="129"/>
      <c r="ER564" s="129"/>
      <c r="ES564" s="129"/>
      <c r="ET564" s="129"/>
      <c r="EU564" s="129"/>
      <c r="EV564" s="129"/>
      <c r="EW564" s="129"/>
    </row>
    <row r="565" spans="1:153" ht="21.75" customHeight="1">
      <c r="A565" s="113"/>
      <c r="B565" s="294"/>
      <c r="C565" s="76"/>
      <c r="D565" s="74"/>
      <c r="E565" s="77"/>
      <c r="F565" s="78"/>
      <c r="G565" s="79"/>
      <c r="H565" s="75" t="s">
        <v>6436</v>
      </c>
      <c r="I565" s="76"/>
      <c r="J565" s="74"/>
      <c r="K565" s="241"/>
      <c r="L565" s="74"/>
      <c r="M565" s="76"/>
      <c r="N565" s="73"/>
      <c r="O565" s="504"/>
      <c r="P565" s="505"/>
      <c r="Q565" s="505"/>
      <c r="R565" s="505"/>
      <c r="S565" s="505"/>
      <c r="T565" s="505"/>
      <c r="U565" s="505"/>
      <c r="V565" s="505"/>
      <c r="W565" s="505"/>
      <c r="X565" s="505"/>
      <c r="Y565" s="505"/>
      <c r="Z565" s="505"/>
      <c r="AA565" s="505"/>
      <c r="AB565" s="505"/>
      <c r="AC565" s="505"/>
      <c r="AD565" s="505"/>
      <c r="AE565" s="506"/>
      <c r="AF565" s="15"/>
      <c r="AG565" s="118"/>
      <c r="AH565" s="312"/>
      <c r="AI565" s="313"/>
      <c r="AJ565" s="313"/>
      <c r="AK565" s="313"/>
      <c r="AL565" s="313"/>
      <c r="AM565" s="313"/>
      <c r="AN565" s="314"/>
      <c r="AO565" s="120"/>
      <c r="AP565" s="115" t="s">
        <v>0</v>
      </c>
      <c r="AQ565" s="119"/>
      <c r="AR565" s="312"/>
      <c r="AS565" s="313"/>
      <c r="AT565" s="313"/>
      <c r="AU565" s="313"/>
      <c r="AV565" s="313"/>
      <c r="AW565" s="313"/>
      <c r="AX565" s="314"/>
      <c r="AY565" s="120"/>
      <c r="AZ565" s="115" t="s">
        <v>1</v>
      </c>
      <c r="BA565" s="119"/>
      <c r="BB565" s="312"/>
      <c r="BC565" s="313"/>
      <c r="BD565" s="313"/>
      <c r="BE565" s="313"/>
      <c r="BF565" s="313"/>
      <c r="BG565" s="313"/>
      <c r="BH565" s="314"/>
      <c r="BI565" s="122"/>
      <c r="BJ565" s="115" t="s">
        <v>2</v>
      </c>
      <c r="BK565" s="129"/>
      <c r="BL565" s="130" t="str">
        <f>IF(BM565&lt;&gt;"","●","")</f>
        <v/>
      </c>
      <c r="BM565" s="132" t="str">
        <f>IF(AND(OR(C565="",E565="",F565="",G565="",O565=""),OR(AH565&gt;0,AR565&gt;0,BB565&gt;0)),"「Ｋコード・Ｊコード番号等」、「診療行為名称」に未記入の欄がありますが、「レセプト件数」、「算定日数」、「算定回数」のいずれかが1以上となっています。正しい手術名情報・レセプト件数・算定日数・算定回数をご記入ください。",IF(AND(AND(C565&lt;&gt;"",E565&lt;&gt;"",F565&lt;&gt;"",G565&lt;&gt;""),OR(AH565&gt;0,AR565&gt;0,BB565&gt;0),COUNTIF(K!$A$1:$A$2257,ASC(C565&amp;E565&amp;F565&amp;G565&amp;IF(I565*1=0,"","-"&amp;I565*1)&amp;IF(K565*1=0,"",K565*1)&amp;IF(M565="","",M565)))=0),"「Ｋコード・Ｊコード番号等」が診療報酬点数表あるいは鹿診療報酬点数表に存在しないコードとなっています。正しいＫコード・Ｊコード番号等をご記入ください。なお、加算・輸血料は報告対象外となります。",IF(OR(AND(OR(AH565=0,AH565=""),OR(AR565&gt;0,BB565&gt;0)),AND(OR(AH565&gt;0,BB565&gt;0),OR(AR565=0,AR565="")),AND(OR(AH565&gt;0,AR565&gt;0),OR(BB565=0,BB565=""))),"「レセプト件数」、「算定日数」、「算定回数」のいずれかが「0」か「空白」となっていますが、それ以外が1以上となっています。正しい手術名情報・レセプト件数・算定日数・算定回数をご記入ください。",IF(OR(AH565&gt;AR565,AH565&gt;BB565),"「算定日数」あるいは「算定回数」が「レセプト件数」よりも小さくなっています。算定レセプトにおける算定日数・算定回数をご記入ください。",IF(AR565&gt;BB565,"「算定回数」が「算定日数」よりも小さくなっています。算定日数における算定回数をご記入ください。","")))))</f>
        <v/>
      </c>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72"/>
      <c r="CW565" s="72"/>
      <c r="CX565" s="72"/>
      <c r="CY565" s="129"/>
      <c r="CZ565" s="129"/>
      <c r="DA565" s="129"/>
      <c r="DB565" s="129"/>
      <c r="DC565" s="129"/>
      <c r="DD565" s="129"/>
      <c r="DE565" s="129"/>
      <c r="DF565" s="129"/>
      <c r="DG565" s="129"/>
      <c r="DH565" s="129"/>
      <c r="DI565" s="129"/>
      <c r="DJ565" s="129"/>
      <c r="DK565" s="129"/>
      <c r="DL565" s="129"/>
      <c r="DM565" s="129"/>
      <c r="DN565" s="129"/>
      <c r="DO565" s="129"/>
      <c r="DP565" s="129"/>
      <c r="DQ565" s="129"/>
      <c r="DR565" s="129"/>
      <c r="DS565" s="129"/>
      <c r="DT565" s="129"/>
      <c r="DU565" s="129"/>
      <c r="DV565" s="129"/>
      <c r="DW565" s="129"/>
      <c r="DX565" s="129"/>
      <c r="DY565" s="129"/>
      <c r="DZ565" s="129"/>
      <c r="EA565" s="129"/>
      <c r="EB565" s="129"/>
      <c r="EC565" s="129"/>
      <c r="ED565" s="129"/>
      <c r="EE565" s="129"/>
      <c r="EF565" s="129"/>
      <c r="EG565" s="129"/>
      <c r="EH565" s="129"/>
      <c r="EI565" s="129"/>
      <c r="EJ565" s="129"/>
      <c r="EK565" s="129"/>
      <c r="EL565" s="129"/>
      <c r="EM565" s="129"/>
      <c r="EN565" s="129"/>
      <c r="EO565" s="129"/>
      <c r="EP565" s="129"/>
      <c r="EQ565" s="129"/>
      <c r="ER565" s="129"/>
      <c r="ES565" s="129"/>
      <c r="ET565" s="129"/>
      <c r="EU565" s="129"/>
      <c r="EV565" s="129"/>
      <c r="EW565" s="129"/>
    </row>
    <row r="566" spans="1:153" ht="3" customHeight="1" thickBot="1">
      <c r="A566" s="113"/>
      <c r="B566" s="16"/>
      <c r="C566" s="17"/>
      <c r="D566" s="17"/>
      <c r="E566" s="17"/>
      <c r="F566" s="18"/>
      <c r="G566" s="17"/>
      <c r="H566" s="298"/>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9"/>
      <c r="AG566" s="299"/>
      <c r="AH566" s="298"/>
      <c r="AI566" s="298"/>
      <c r="AJ566" s="298"/>
      <c r="AK566" s="298"/>
      <c r="AL566" s="298"/>
      <c r="AM566" s="298"/>
      <c r="AN566" s="298"/>
      <c r="AO566" s="121"/>
      <c r="AP566" s="116"/>
      <c r="AQ566" s="299"/>
      <c r="AR566" s="298"/>
      <c r="AS566" s="298"/>
      <c r="AT566" s="298"/>
      <c r="AU566" s="298"/>
      <c r="AV566" s="298"/>
      <c r="AW566" s="298"/>
      <c r="AX566" s="298"/>
      <c r="AY566" s="121"/>
      <c r="AZ566" s="116"/>
      <c r="BA566" s="298"/>
      <c r="BB566" s="298"/>
      <c r="BC566" s="298"/>
      <c r="BD566" s="298"/>
      <c r="BE566" s="298"/>
      <c r="BF566" s="298"/>
      <c r="BG566" s="298"/>
      <c r="BH566" s="298"/>
      <c r="BI566" s="121"/>
      <c r="BJ566" s="116"/>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c r="DH566" s="129"/>
      <c r="DI566" s="129"/>
      <c r="DJ566" s="129"/>
      <c r="DK566" s="129"/>
      <c r="DL566" s="129"/>
      <c r="DM566" s="129"/>
      <c r="DN566" s="129"/>
      <c r="DO566" s="129"/>
      <c r="DP566" s="129"/>
      <c r="DQ566" s="129"/>
      <c r="DR566" s="129"/>
      <c r="DS566" s="129"/>
      <c r="DT566" s="129"/>
      <c r="DU566" s="129"/>
      <c r="DV566" s="129"/>
      <c r="DW566" s="129"/>
      <c r="DX566" s="129"/>
      <c r="DY566" s="129"/>
      <c r="DZ566" s="129"/>
      <c r="EA566" s="129"/>
      <c r="EB566" s="129"/>
      <c r="EC566" s="129"/>
      <c r="ED566" s="129"/>
      <c r="EE566" s="129"/>
      <c r="EF566" s="129"/>
      <c r="EG566" s="129"/>
      <c r="EH566" s="129"/>
      <c r="EI566" s="129"/>
      <c r="EJ566" s="129"/>
      <c r="EK566" s="129"/>
      <c r="EL566" s="129"/>
      <c r="EM566" s="129"/>
      <c r="EN566" s="129"/>
      <c r="EO566" s="129"/>
      <c r="EP566" s="129"/>
      <c r="EQ566" s="129"/>
      <c r="ER566" s="129"/>
      <c r="ES566" s="129"/>
      <c r="ET566" s="129"/>
      <c r="EU566" s="129"/>
      <c r="EV566" s="129"/>
      <c r="EW566" s="129"/>
    </row>
    <row r="567" spans="1:153" ht="9.75" customHeight="1">
      <c r="A567" s="113"/>
      <c r="B567" s="24"/>
      <c r="C567" s="14" t="s">
        <v>6435</v>
      </c>
      <c r="D567" s="25"/>
      <c r="E567" s="25"/>
      <c r="F567" s="14" t="s">
        <v>143</v>
      </c>
      <c r="G567" s="14"/>
      <c r="H567" s="14"/>
      <c r="I567" s="14" t="s">
        <v>144</v>
      </c>
      <c r="J567" s="14"/>
      <c r="K567" s="14" t="s">
        <v>145</v>
      </c>
      <c r="L567" s="14"/>
      <c r="M567" s="14" t="s">
        <v>197</v>
      </c>
      <c r="N567" s="14"/>
      <c r="O567" s="25"/>
      <c r="P567" s="14" t="s">
        <v>146</v>
      </c>
      <c r="Q567" s="14"/>
      <c r="R567" s="14"/>
      <c r="S567" s="14"/>
      <c r="T567" s="14"/>
      <c r="U567" s="14"/>
      <c r="V567" s="14"/>
      <c r="W567" s="14"/>
      <c r="X567" s="14"/>
      <c r="Y567" s="14"/>
      <c r="Z567" s="14"/>
      <c r="AA567" s="14"/>
      <c r="AB567" s="14"/>
      <c r="AC567" s="14"/>
      <c r="AD567" s="25"/>
      <c r="AE567" s="25"/>
      <c r="AF567" s="26"/>
      <c r="AG567" s="296"/>
      <c r="AH567" s="297"/>
      <c r="AI567" s="297"/>
      <c r="AJ567" s="297"/>
      <c r="AK567" s="297"/>
      <c r="AL567" s="297"/>
      <c r="AM567" s="297"/>
      <c r="AN567" s="297"/>
      <c r="AO567" s="117"/>
      <c r="AP567" s="114"/>
      <c r="AQ567" s="296"/>
      <c r="AR567" s="297"/>
      <c r="AS567" s="297"/>
      <c r="AT567" s="297"/>
      <c r="AU567" s="297"/>
      <c r="AV567" s="297"/>
      <c r="AW567" s="297"/>
      <c r="AX567" s="297"/>
      <c r="AY567" s="117"/>
      <c r="AZ567" s="114"/>
      <c r="BA567" s="297"/>
      <c r="BB567" s="297"/>
      <c r="BC567" s="297"/>
      <c r="BD567" s="297"/>
      <c r="BE567" s="297"/>
      <c r="BF567" s="297"/>
      <c r="BG567" s="297"/>
      <c r="BH567" s="297"/>
      <c r="BI567" s="117"/>
      <c r="BJ567" s="114"/>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29"/>
      <c r="CY567" s="129"/>
      <c r="CZ567" s="129"/>
      <c r="DA567" s="129"/>
      <c r="DB567" s="129"/>
      <c r="DC567" s="129"/>
      <c r="DD567" s="129"/>
      <c r="DE567" s="129"/>
      <c r="DF567" s="129"/>
      <c r="DG567" s="129"/>
      <c r="DH567" s="129"/>
      <c r="DI567" s="129"/>
      <c r="DJ567" s="129"/>
      <c r="DK567" s="129"/>
      <c r="DL567" s="129"/>
      <c r="DM567" s="129"/>
      <c r="DN567" s="129"/>
      <c r="DO567" s="129"/>
      <c r="DP567" s="129"/>
      <c r="DQ567" s="129"/>
      <c r="DR567" s="129"/>
      <c r="DS567" s="129"/>
      <c r="DT567" s="129"/>
      <c r="DU567" s="129"/>
      <c r="DV567" s="129"/>
      <c r="DW567" s="129"/>
      <c r="DX567" s="129"/>
      <c r="DY567" s="129"/>
      <c r="DZ567" s="129"/>
      <c r="EA567" s="129"/>
      <c r="EB567" s="129"/>
      <c r="EC567" s="129"/>
      <c r="ED567" s="129"/>
      <c r="EE567" s="129"/>
      <c r="EF567" s="129"/>
      <c r="EG567" s="129"/>
      <c r="EH567" s="129"/>
      <c r="EI567" s="129"/>
      <c r="EJ567" s="129"/>
      <c r="EK567" s="129"/>
      <c r="EL567" s="129"/>
      <c r="EM567" s="129"/>
      <c r="EN567" s="129"/>
      <c r="EO567" s="129"/>
      <c r="EP567" s="129"/>
      <c r="EQ567" s="129"/>
      <c r="ER567" s="129"/>
      <c r="ES567" s="129"/>
      <c r="ET567" s="129"/>
      <c r="EU567" s="129"/>
      <c r="EV567" s="129"/>
      <c r="EW567" s="129"/>
    </row>
    <row r="568" spans="1:153" ht="21.75" customHeight="1">
      <c r="A568" s="113"/>
      <c r="B568" s="294"/>
      <c r="C568" s="76"/>
      <c r="D568" s="74"/>
      <c r="E568" s="77"/>
      <c r="F568" s="78"/>
      <c r="G568" s="79"/>
      <c r="H568" s="75" t="s">
        <v>6436</v>
      </c>
      <c r="I568" s="76"/>
      <c r="J568" s="74"/>
      <c r="K568" s="241"/>
      <c r="L568" s="74"/>
      <c r="M568" s="76"/>
      <c r="N568" s="73"/>
      <c r="O568" s="504"/>
      <c r="P568" s="505"/>
      <c r="Q568" s="505"/>
      <c r="R568" s="505"/>
      <c r="S568" s="505"/>
      <c r="T568" s="505"/>
      <c r="U568" s="505"/>
      <c r="V568" s="505"/>
      <c r="W568" s="505"/>
      <c r="X568" s="505"/>
      <c r="Y568" s="505"/>
      <c r="Z568" s="505"/>
      <c r="AA568" s="505"/>
      <c r="AB568" s="505"/>
      <c r="AC568" s="505"/>
      <c r="AD568" s="505"/>
      <c r="AE568" s="506"/>
      <c r="AF568" s="15"/>
      <c r="AG568" s="118"/>
      <c r="AH568" s="312"/>
      <c r="AI568" s="313"/>
      <c r="AJ568" s="313"/>
      <c r="AK568" s="313"/>
      <c r="AL568" s="313"/>
      <c r="AM568" s="313"/>
      <c r="AN568" s="314"/>
      <c r="AO568" s="120"/>
      <c r="AP568" s="115" t="s">
        <v>0</v>
      </c>
      <c r="AQ568" s="119"/>
      <c r="AR568" s="312"/>
      <c r="AS568" s="313"/>
      <c r="AT568" s="313"/>
      <c r="AU568" s="313"/>
      <c r="AV568" s="313"/>
      <c r="AW568" s="313"/>
      <c r="AX568" s="314"/>
      <c r="AY568" s="120"/>
      <c r="AZ568" s="115" t="s">
        <v>1</v>
      </c>
      <c r="BA568" s="119"/>
      <c r="BB568" s="312"/>
      <c r="BC568" s="313"/>
      <c r="BD568" s="313"/>
      <c r="BE568" s="313"/>
      <c r="BF568" s="313"/>
      <c r="BG568" s="313"/>
      <c r="BH568" s="314"/>
      <c r="BI568" s="122"/>
      <c r="BJ568" s="115" t="s">
        <v>2</v>
      </c>
      <c r="BK568" s="129"/>
      <c r="BL568" s="130" t="str">
        <f>IF(BM568&lt;&gt;"","●","")</f>
        <v/>
      </c>
      <c r="BM568" s="132" t="str">
        <f>IF(AND(OR(C568="",E568="",F568="",G568="",O568=""),OR(AH568&gt;0,AR568&gt;0,BB568&gt;0)),"「Ｋコード・Ｊコード番号等」、「診療行為名称」に未記入の欄がありますが、「レセプト件数」、「算定日数」、「算定回数」のいずれかが1以上となっています。正しい手術名情報・レセプト件数・算定日数・算定回数をご記入ください。",IF(AND(AND(C568&lt;&gt;"",E568&lt;&gt;"",F568&lt;&gt;"",G568&lt;&gt;""),OR(AH568&gt;0,AR568&gt;0,BB568&gt;0),COUNTIF(K!$A$1:$A$2257,ASC(C568&amp;E568&amp;F568&amp;G568&amp;IF(I568*1=0,"","-"&amp;I568*1)&amp;IF(K568*1=0,"",K568*1)&amp;IF(M568="","",M568)))=0),"「Ｋコード・Ｊコード番号等」が診療報酬点数表あるいは鹿診療報酬点数表に存在しないコードとなっています。正しいＫコード・Ｊコード番号等をご記入ください。なお、加算・輸血料は報告対象外となります。",IF(OR(AND(OR(AH568=0,AH568=""),OR(AR568&gt;0,BB568&gt;0)),AND(OR(AH568&gt;0,BB568&gt;0),OR(AR568=0,AR568="")),AND(OR(AH568&gt;0,AR568&gt;0),OR(BB568=0,BB568=""))),"「レセプト件数」、「算定日数」、「算定回数」のいずれかが「0」か「空白」となっていますが、それ以外が1以上となっています。正しい手術名情報・レセプト件数・算定日数・算定回数をご記入ください。",IF(OR(AH568&gt;AR568,AH568&gt;BB568),"「算定日数」あるいは「算定回数」が「レセプト件数」よりも小さくなっています。算定レセプトにおける算定日数・算定回数をご記入ください。",IF(AR568&gt;BB568,"「算定回数」が「算定日数」よりも小さくなっています。算定日数における算定回数をご記入ください。","")))))</f>
        <v/>
      </c>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72"/>
      <c r="CW568" s="72"/>
      <c r="CX568" s="72"/>
      <c r="CY568" s="129"/>
      <c r="CZ568" s="129"/>
      <c r="DA568" s="129"/>
      <c r="DB568" s="129"/>
      <c r="DC568" s="129"/>
      <c r="DD568" s="129"/>
      <c r="DE568" s="129"/>
      <c r="DF568" s="129"/>
      <c r="DG568" s="129"/>
      <c r="DH568" s="129"/>
      <c r="DI568" s="129"/>
      <c r="DJ568" s="129"/>
      <c r="DK568" s="129"/>
      <c r="DL568" s="129"/>
      <c r="DM568" s="129"/>
      <c r="DN568" s="129"/>
      <c r="DO568" s="129"/>
      <c r="DP568" s="129"/>
      <c r="DQ568" s="129"/>
      <c r="DR568" s="129"/>
      <c r="DS568" s="129"/>
      <c r="DT568" s="129"/>
      <c r="DU568" s="129"/>
      <c r="DV568" s="129"/>
      <c r="DW568" s="129"/>
      <c r="DX568" s="129"/>
      <c r="DY568" s="129"/>
      <c r="DZ568" s="129"/>
      <c r="EA568" s="129"/>
      <c r="EB568" s="129"/>
      <c r="EC568" s="129"/>
      <c r="ED568" s="129"/>
      <c r="EE568" s="129"/>
      <c r="EF568" s="129"/>
      <c r="EG568" s="129"/>
      <c r="EH568" s="129"/>
      <c r="EI568" s="129"/>
      <c r="EJ568" s="129"/>
      <c r="EK568" s="129"/>
      <c r="EL568" s="129"/>
      <c r="EM568" s="129"/>
      <c r="EN568" s="129"/>
      <c r="EO568" s="129"/>
      <c r="EP568" s="129"/>
      <c r="EQ568" s="129"/>
      <c r="ER568" s="129"/>
      <c r="ES568" s="129"/>
      <c r="ET568" s="129"/>
      <c r="EU568" s="129"/>
      <c r="EV568" s="129"/>
      <c r="EW568" s="129"/>
    </row>
    <row r="569" spans="1:153" ht="3" customHeight="1" thickBot="1">
      <c r="A569" s="113"/>
      <c r="B569" s="16"/>
      <c r="C569" s="17"/>
      <c r="D569" s="17"/>
      <c r="E569" s="17"/>
      <c r="F569" s="18"/>
      <c r="G569" s="17"/>
      <c r="H569" s="298"/>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9"/>
      <c r="AG569" s="299"/>
      <c r="AH569" s="298"/>
      <c r="AI569" s="298"/>
      <c r="AJ569" s="298"/>
      <c r="AK569" s="298"/>
      <c r="AL569" s="298"/>
      <c r="AM569" s="298"/>
      <c r="AN569" s="298"/>
      <c r="AO569" s="121"/>
      <c r="AP569" s="116"/>
      <c r="AQ569" s="299"/>
      <c r="AR569" s="298"/>
      <c r="AS569" s="298"/>
      <c r="AT569" s="298"/>
      <c r="AU569" s="298"/>
      <c r="AV569" s="298"/>
      <c r="AW569" s="298"/>
      <c r="AX569" s="298"/>
      <c r="AY569" s="121"/>
      <c r="AZ569" s="116"/>
      <c r="BA569" s="298"/>
      <c r="BB569" s="298"/>
      <c r="BC569" s="298"/>
      <c r="BD569" s="298"/>
      <c r="BE569" s="298"/>
      <c r="BF569" s="298"/>
      <c r="BG569" s="298"/>
      <c r="BH569" s="298"/>
      <c r="BI569" s="121"/>
      <c r="BJ569" s="116"/>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c r="DH569" s="129"/>
      <c r="DI569" s="129"/>
      <c r="DJ569" s="129"/>
      <c r="DK569" s="129"/>
      <c r="DL569" s="129"/>
      <c r="DM569" s="129"/>
      <c r="DN569" s="129"/>
      <c r="DO569" s="129"/>
      <c r="DP569" s="129"/>
      <c r="DQ569" s="129"/>
      <c r="DR569" s="129"/>
      <c r="DS569" s="129"/>
      <c r="DT569" s="129"/>
      <c r="DU569" s="129"/>
      <c r="DV569" s="129"/>
      <c r="DW569" s="129"/>
      <c r="DX569" s="129"/>
      <c r="DY569" s="129"/>
      <c r="DZ569" s="129"/>
      <c r="EA569" s="129"/>
      <c r="EB569" s="129"/>
      <c r="EC569" s="129"/>
      <c r="ED569" s="129"/>
      <c r="EE569" s="129"/>
      <c r="EF569" s="129"/>
      <c r="EG569" s="129"/>
      <c r="EH569" s="129"/>
      <c r="EI569" s="129"/>
      <c r="EJ569" s="129"/>
      <c r="EK569" s="129"/>
      <c r="EL569" s="129"/>
      <c r="EM569" s="129"/>
      <c r="EN569" s="129"/>
      <c r="EO569" s="129"/>
      <c r="EP569" s="129"/>
      <c r="EQ569" s="129"/>
      <c r="ER569" s="129"/>
      <c r="ES569" s="129"/>
      <c r="ET569" s="129"/>
      <c r="EU569" s="129"/>
      <c r="EV569" s="129"/>
      <c r="EW569" s="129"/>
    </row>
    <row r="570" spans="1:153" ht="9.75" customHeight="1">
      <c r="A570" s="113"/>
      <c r="B570" s="24"/>
      <c r="C570" s="14" t="s">
        <v>6435</v>
      </c>
      <c r="D570" s="25"/>
      <c r="E570" s="25"/>
      <c r="F570" s="14" t="s">
        <v>143</v>
      </c>
      <c r="G570" s="14"/>
      <c r="H570" s="14"/>
      <c r="I570" s="14" t="s">
        <v>144</v>
      </c>
      <c r="J570" s="14"/>
      <c r="K570" s="14" t="s">
        <v>145</v>
      </c>
      <c r="L570" s="14"/>
      <c r="M570" s="14" t="s">
        <v>197</v>
      </c>
      <c r="N570" s="14"/>
      <c r="O570" s="25"/>
      <c r="P570" s="14" t="s">
        <v>146</v>
      </c>
      <c r="Q570" s="14"/>
      <c r="R570" s="14"/>
      <c r="S570" s="14"/>
      <c r="T570" s="14"/>
      <c r="U570" s="14"/>
      <c r="V570" s="14"/>
      <c r="W570" s="14"/>
      <c r="X570" s="14"/>
      <c r="Y570" s="14"/>
      <c r="Z570" s="14"/>
      <c r="AA570" s="14"/>
      <c r="AB570" s="14"/>
      <c r="AC570" s="14"/>
      <c r="AD570" s="25"/>
      <c r="AE570" s="25"/>
      <c r="AF570" s="26"/>
      <c r="AG570" s="296"/>
      <c r="AH570" s="297"/>
      <c r="AI570" s="297"/>
      <c r="AJ570" s="297"/>
      <c r="AK570" s="297"/>
      <c r="AL570" s="297"/>
      <c r="AM570" s="297"/>
      <c r="AN570" s="297"/>
      <c r="AO570" s="117"/>
      <c r="AP570" s="114"/>
      <c r="AQ570" s="296"/>
      <c r="AR570" s="297"/>
      <c r="AS570" s="297"/>
      <c r="AT570" s="297"/>
      <c r="AU570" s="297"/>
      <c r="AV570" s="297"/>
      <c r="AW570" s="297"/>
      <c r="AX570" s="297"/>
      <c r="AY570" s="117"/>
      <c r="AZ570" s="114"/>
      <c r="BA570" s="297"/>
      <c r="BB570" s="297"/>
      <c r="BC570" s="297"/>
      <c r="BD570" s="297"/>
      <c r="BE570" s="297"/>
      <c r="BF570" s="297"/>
      <c r="BG570" s="297"/>
      <c r="BH570" s="297"/>
      <c r="BI570" s="117"/>
      <c r="BJ570" s="114"/>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29"/>
      <c r="CW570" s="129"/>
      <c r="CX570" s="129"/>
      <c r="CY570" s="129"/>
      <c r="CZ570" s="129"/>
      <c r="DA570" s="129"/>
      <c r="DB570" s="129"/>
      <c r="DC570" s="129"/>
      <c r="DD570" s="129"/>
      <c r="DE570" s="129"/>
      <c r="DF570" s="129"/>
      <c r="DG570" s="129"/>
      <c r="DH570" s="129"/>
      <c r="DI570" s="129"/>
      <c r="DJ570" s="129"/>
      <c r="DK570" s="129"/>
      <c r="DL570" s="129"/>
      <c r="DM570" s="129"/>
      <c r="DN570" s="129"/>
      <c r="DO570" s="129"/>
      <c r="DP570" s="129"/>
      <c r="DQ570" s="129"/>
      <c r="DR570" s="129"/>
      <c r="DS570" s="129"/>
      <c r="DT570" s="129"/>
      <c r="DU570" s="129"/>
      <c r="DV570" s="129"/>
      <c r="DW570" s="129"/>
      <c r="DX570" s="129"/>
      <c r="DY570" s="129"/>
      <c r="DZ570" s="129"/>
      <c r="EA570" s="129"/>
      <c r="EB570" s="129"/>
      <c r="EC570" s="129"/>
      <c r="ED570" s="129"/>
      <c r="EE570" s="129"/>
      <c r="EF570" s="129"/>
      <c r="EG570" s="129"/>
      <c r="EH570" s="129"/>
      <c r="EI570" s="129"/>
      <c r="EJ570" s="129"/>
      <c r="EK570" s="129"/>
      <c r="EL570" s="129"/>
      <c r="EM570" s="129"/>
      <c r="EN570" s="129"/>
      <c r="EO570" s="129"/>
      <c r="EP570" s="129"/>
      <c r="EQ570" s="129"/>
      <c r="ER570" s="129"/>
      <c r="ES570" s="129"/>
      <c r="ET570" s="129"/>
      <c r="EU570" s="129"/>
      <c r="EV570" s="129"/>
      <c r="EW570" s="129"/>
    </row>
    <row r="571" spans="1:153" ht="21.75" customHeight="1">
      <c r="A571" s="113"/>
      <c r="B571" s="294"/>
      <c r="C571" s="76"/>
      <c r="D571" s="74"/>
      <c r="E571" s="77"/>
      <c r="F571" s="78"/>
      <c r="G571" s="79"/>
      <c r="H571" s="75" t="s">
        <v>6436</v>
      </c>
      <c r="I571" s="76"/>
      <c r="J571" s="74"/>
      <c r="K571" s="241"/>
      <c r="L571" s="74"/>
      <c r="M571" s="76"/>
      <c r="N571" s="73"/>
      <c r="O571" s="504"/>
      <c r="P571" s="505"/>
      <c r="Q571" s="505"/>
      <c r="R571" s="505"/>
      <c r="S571" s="505"/>
      <c r="T571" s="505"/>
      <c r="U571" s="505"/>
      <c r="V571" s="505"/>
      <c r="W571" s="505"/>
      <c r="X571" s="505"/>
      <c r="Y571" s="505"/>
      <c r="Z571" s="505"/>
      <c r="AA571" s="505"/>
      <c r="AB571" s="505"/>
      <c r="AC571" s="505"/>
      <c r="AD571" s="505"/>
      <c r="AE571" s="506"/>
      <c r="AF571" s="15"/>
      <c r="AG571" s="118"/>
      <c r="AH571" s="312"/>
      <c r="AI571" s="313"/>
      <c r="AJ571" s="313"/>
      <c r="AK571" s="313"/>
      <c r="AL571" s="313"/>
      <c r="AM571" s="313"/>
      <c r="AN571" s="314"/>
      <c r="AO571" s="120"/>
      <c r="AP571" s="115" t="s">
        <v>0</v>
      </c>
      <c r="AQ571" s="119"/>
      <c r="AR571" s="312"/>
      <c r="AS571" s="313"/>
      <c r="AT571" s="313"/>
      <c r="AU571" s="313"/>
      <c r="AV571" s="313"/>
      <c r="AW571" s="313"/>
      <c r="AX571" s="314"/>
      <c r="AY571" s="120"/>
      <c r="AZ571" s="115" t="s">
        <v>1</v>
      </c>
      <c r="BA571" s="119"/>
      <c r="BB571" s="312"/>
      <c r="BC571" s="313"/>
      <c r="BD571" s="313"/>
      <c r="BE571" s="313"/>
      <c r="BF571" s="313"/>
      <c r="BG571" s="313"/>
      <c r="BH571" s="314"/>
      <c r="BI571" s="122"/>
      <c r="BJ571" s="115" t="s">
        <v>2</v>
      </c>
      <c r="BK571" s="129"/>
      <c r="BL571" s="130" t="str">
        <f>IF(BM571&lt;&gt;"","●","")</f>
        <v/>
      </c>
      <c r="BM571" s="132" t="str">
        <f>IF(AND(OR(C571="",E571="",F571="",G571="",O571=""),OR(AH571&gt;0,AR571&gt;0,BB571&gt;0)),"「Ｋコード・Ｊコード番号等」、「診療行為名称」に未記入の欄がありますが、「レセプト件数」、「算定日数」、「算定回数」のいずれかが1以上となっています。正しい手術名情報・レセプト件数・算定日数・算定回数をご記入ください。",IF(AND(AND(C571&lt;&gt;"",E571&lt;&gt;"",F571&lt;&gt;"",G571&lt;&gt;""),OR(AH571&gt;0,AR571&gt;0,BB571&gt;0),COUNTIF(K!$A$1:$A$2257,ASC(C571&amp;E571&amp;F571&amp;G571&amp;IF(I571*1=0,"","-"&amp;I571*1)&amp;IF(K571*1=0,"",K571*1)&amp;IF(M571="","",M571)))=0),"「Ｋコード・Ｊコード番号等」が診療報酬点数表あるいは鹿診療報酬点数表に存在しないコードとなっています。正しいＫコード・Ｊコード番号等をご記入ください。なお、加算・輸血料は報告対象外となります。",IF(OR(AND(OR(AH571=0,AH571=""),OR(AR571&gt;0,BB571&gt;0)),AND(OR(AH571&gt;0,BB571&gt;0),OR(AR571=0,AR571="")),AND(OR(AH571&gt;0,AR571&gt;0),OR(BB571=0,BB571=""))),"「レセプト件数」、「算定日数」、「算定回数」のいずれかが「0」か「空白」となっていますが、それ以外が1以上となっています。正しい手術名情報・レセプト件数・算定日数・算定回数をご記入ください。",IF(OR(AH571&gt;AR571,AH571&gt;BB571),"「算定日数」あるいは「算定回数」が「レセプト件数」よりも小さくなっています。算定レセプトにおける算定日数・算定回数をご記入ください。",IF(AR571&gt;BB571,"「算定回数」が「算定日数」よりも小さくなっています。算定日数における算定回数をご記入ください。","")))))</f>
        <v/>
      </c>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72"/>
      <c r="CW571" s="72"/>
      <c r="CX571" s="72"/>
      <c r="CY571" s="129"/>
      <c r="CZ571" s="129"/>
      <c r="DA571" s="129"/>
      <c r="DB571" s="129"/>
      <c r="DC571" s="129"/>
      <c r="DD571" s="129"/>
      <c r="DE571" s="129"/>
      <c r="DF571" s="129"/>
      <c r="DG571" s="129"/>
      <c r="DH571" s="129"/>
      <c r="DI571" s="129"/>
      <c r="DJ571" s="129"/>
      <c r="DK571" s="129"/>
      <c r="DL571" s="129"/>
      <c r="DM571" s="129"/>
      <c r="DN571" s="129"/>
      <c r="DO571" s="129"/>
      <c r="DP571" s="129"/>
      <c r="DQ571" s="129"/>
      <c r="DR571" s="129"/>
      <c r="DS571" s="129"/>
      <c r="DT571" s="129"/>
      <c r="DU571" s="129"/>
      <c r="DV571" s="129"/>
      <c r="DW571" s="129"/>
      <c r="DX571" s="129"/>
      <c r="DY571" s="129"/>
      <c r="DZ571" s="129"/>
      <c r="EA571" s="129"/>
      <c r="EB571" s="129"/>
      <c r="EC571" s="129"/>
      <c r="ED571" s="129"/>
      <c r="EE571" s="129"/>
      <c r="EF571" s="129"/>
      <c r="EG571" s="129"/>
      <c r="EH571" s="129"/>
      <c r="EI571" s="129"/>
      <c r="EJ571" s="129"/>
      <c r="EK571" s="129"/>
      <c r="EL571" s="129"/>
      <c r="EM571" s="129"/>
      <c r="EN571" s="129"/>
      <c r="EO571" s="129"/>
      <c r="EP571" s="129"/>
      <c r="EQ571" s="129"/>
      <c r="ER571" s="129"/>
      <c r="ES571" s="129"/>
      <c r="ET571" s="129"/>
      <c r="EU571" s="129"/>
      <c r="EV571" s="129"/>
      <c r="EW571" s="129"/>
    </row>
    <row r="572" spans="1:153" ht="3" customHeight="1" thickBot="1">
      <c r="A572" s="113"/>
      <c r="B572" s="16"/>
      <c r="C572" s="17"/>
      <c r="D572" s="17"/>
      <c r="E572" s="17"/>
      <c r="F572" s="18"/>
      <c r="G572" s="17"/>
      <c r="H572" s="298"/>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9"/>
      <c r="AG572" s="299"/>
      <c r="AH572" s="298"/>
      <c r="AI572" s="298"/>
      <c r="AJ572" s="298"/>
      <c r="AK572" s="298"/>
      <c r="AL572" s="298"/>
      <c r="AM572" s="298"/>
      <c r="AN572" s="298"/>
      <c r="AO572" s="121"/>
      <c r="AP572" s="116"/>
      <c r="AQ572" s="299"/>
      <c r="AR572" s="298"/>
      <c r="AS572" s="298"/>
      <c r="AT572" s="298"/>
      <c r="AU572" s="298"/>
      <c r="AV572" s="298"/>
      <c r="AW572" s="298"/>
      <c r="AX572" s="298"/>
      <c r="AY572" s="121"/>
      <c r="AZ572" s="116"/>
      <c r="BA572" s="298"/>
      <c r="BB572" s="298"/>
      <c r="BC572" s="298"/>
      <c r="BD572" s="298"/>
      <c r="BE572" s="298"/>
      <c r="BF572" s="298"/>
      <c r="BG572" s="298"/>
      <c r="BH572" s="298"/>
      <c r="BI572" s="121"/>
      <c r="BJ572" s="116"/>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c r="DH572" s="129"/>
      <c r="DI572" s="129"/>
      <c r="DJ572" s="129"/>
      <c r="DK572" s="129"/>
      <c r="DL572" s="129"/>
      <c r="DM572" s="129"/>
      <c r="DN572" s="129"/>
      <c r="DO572" s="129"/>
      <c r="DP572" s="129"/>
      <c r="DQ572" s="129"/>
      <c r="DR572" s="129"/>
      <c r="DS572" s="129"/>
      <c r="DT572" s="129"/>
      <c r="DU572" s="129"/>
      <c r="DV572" s="129"/>
      <c r="DW572" s="129"/>
      <c r="DX572" s="129"/>
      <c r="DY572" s="129"/>
      <c r="DZ572" s="129"/>
      <c r="EA572" s="129"/>
      <c r="EB572" s="129"/>
      <c r="EC572" s="129"/>
      <c r="ED572" s="129"/>
      <c r="EE572" s="129"/>
      <c r="EF572" s="129"/>
      <c r="EG572" s="129"/>
      <c r="EH572" s="129"/>
      <c r="EI572" s="129"/>
      <c r="EJ572" s="129"/>
      <c r="EK572" s="129"/>
      <c r="EL572" s="129"/>
      <c r="EM572" s="129"/>
      <c r="EN572" s="129"/>
      <c r="EO572" s="129"/>
      <c r="EP572" s="129"/>
      <c r="EQ572" s="129"/>
      <c r="ER572" s="129"/>
      <c r="ES572" s="129"/>
      <c r="ET572" s="129"/>
      <c r="EU572" s="129"/>
      <c r="EV572" s="129"/>
      <c r="EW572" s="129"/>
    </row>
    <row r="573" spans="1:153" ht="9.75" customHeight="1">
      <c r="A573" s="113"/>
      <c r="B573" s="24"/>
      <c r="C573" s="14" t="s">
        <v>6435</v>
      </c>
      <c r="D573" s="25"/>
      <c r="E573" s="25"/>
      <c r="F573" s="14" t="s">
        <v>143</v>
      </c>
      <c r="G573" s="14"/>
      <c r="H573" s="14"/>
      <c r="I573" s="14" t="s">
        <v>144</v>
      </c>
      <c r="J573" s="14"/>
      <c r="K573" s="14" t="s">
        <v>145</v>
      </c>
      <c r="L573" s="14"/>
      <c r="M573" s="14" t="s">
        <v>197</v>
      </c>
      <c r="N573" s="14"/>
      <c r="O573" s="25"/>
      <c r="P573" s="14" t="s">
        <v>146</v>
      </c>
      <c r="Q573" s="14"/>
      <c r="R573" s="14"/>
      <c r="S573" s="14"/>
      <c r="T573" s="14"/>
      <c r="U573" s="14"/>
      <c r="V573" s="14"/>
      <c r="W573" s="14"/>
      <c r="X573" s="14"/>
      <c r="Y573" s="14"/>
      <c r="Z573" s="14"/>
      <c r="AA573" s="14"/>
      <c r="AB573" s="14"/>
      <c r="AC573" s="14"/>
      <c r="AD573" s="25"/>
      <c r="AE573" s="25"/>
      <c r="AF573" s="26"/>
      <c r="AG573" s="296"/>
      <c r="AH573" s="297"/>
      <c r="AI573" s="297"/>
      <c r="AJ573" s="297"/>
      <c r="AK573" s="297"/>
      <c r="AL573" s="297"/>
      <c r="AM573" s="297"/>
      <c r="AN573" s="297"/>
      <c r="AO573" s="117"/>
      <c r="AP573" s="114"/>
      <c r="AQ573" s="296"/>
      <c r="AR573" s="297"/>
      <c r="AS573" s="297"/>
      <c r="AT573" s="297"/>
      <c r="AU573" s="297"/>
      <c r="AV573" s="297"/>
      <c r="AW573" s="297"/>
      <c r="AX573" s="297"/>
      <c r="AY573" s="117"/>
      <c r="AZ573" s="114"/>
      <c r="BA573" s="297"/>
      <c r="BB573" s="297"/>
      <c r="BC573" s="297"/>
      <c r="BD573" s="297"/>
      <c r="BE573" s="297"/>
      <c r="BF573" s="297"/>
      <c r="BG573" s="297"/>
      <c r="BH573" s="297"/>
      <c r="BI573" s="117"/>
      <c r="BJ573" s="114"/>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29"/>
      <c r="CW573" s="129"/>
      <c r="CX573" s="129"/>
      <c r="CY573" s="129"/>
      <c r="CZ573" s="129"/>
      <c r="DA573" s="129"/>
      <c r="DB573" s="129"/>
      <c r="DC573" s="129"/>
      <c r="DD573" s="129"/>
      <c r="DE573" s="129"/>
      <c r="DF573" s="129"/>
      <c r="DG573" s="129"/>
      <c r="DH573" s="129"/>
      <c r="DI573" s="129"/>
      <c r="DJ573" s="129"/>
      <c r="DK573" s="129"/>
      <c r="DL573" s="129"/>
      <c r="DM573" s="129"/>
      <c r="DN573" s="129"/>
      <c r="DO573" s="129"/>
      <c r="DP573" s="129"/>
      <c r="DQ573" s="129"/>
      <c r="DR573" s="129"/>
      <c r="DS573" s="129"/>
      <c r="DT573" s="129"/>
      <c r="DU573" s="129"/>
      <c r="DV573" s="129"/>
      <c r="DW573" s="129"/>
      <c r="DX573" s="129"/>
      <c r="DY573" s="129"/>
      <c r="DZ573" s="129"/>
      <c r="EA573" s="129"/>
      <c r="EB573" s="129"/>
      <c r="EC573" s="129"/>
      <c r="ED573" s="129"/>
      <c r="EE573" s="129"/>
      <c r="EF573" s="129"/>
      <c r="EG573" s="129"/>
      <c r="EH573" s="129"/>
      <c r="EI573" s="129"/>
      <c r="EJ573" s="129"/>
      <c r="EK573" s="129"/>
      <c r="EL573" s="129"/>
      <c r="EM573" s="129"/>
      <c r="EN573" s="129"/>
      <c r="EO573" s="129"/>
      <c r="EP573" s="129"/>
      <c r="EQ573" s="129"/>
      <c r="ER573" s="129"/>
      <c r="ES573" s="129"/>
      <c r="ET573" s="129"/>
      <c r="EU573" s="129"/>
      <c r="EV573" s="129"/>
      <c r="EW573" s="129"/>
    </row>
    <row r="574" spans="1:153" ht="21.75" customHeight="1">
      <c r="A574" s="113"/>
      <c r="B574" s="294"/>
      <c r="C574" s="76"/>
      <c r="D574" s="74"/>
      <c r="E574" s="77"/>
      <c r="F574" s="78"/>
      <c r="G574" s="79"/>
      <c r="H574" s="75" t="s">
        <v>6436</v>
      </c>
      <c r="I574" s="76"/>
      <c r="J574" s="74"/>
      <c r="K574" s="241"/>
      <c r="L574" s="74"/>
      <c r="M574" s="76"/>
      <c r="N574" s="73"/>
      <c r="O574" s="504"/>
      <c r="P574" s="505"/>
      <c r="Q574" s="505"/>
      <c r="R574" s="505"/>
      <c r="S574" s="505"/>
      <c r="T574" s="505"/>
      <c r="U574" s="505"/>
      <c r="V574" s="505"/>
      <c r="W574" s="505"/>
      <c r="X574" s="505"/>
      <c r="Y574" s="505"/>
      <c r="Z574" s="505"/>
      <c r="AA574" s="505"/>
      <c r="AB574" s="505"/>
      <c r="AC574" s="505"/>
      <c r="AD574" s="505"/>
      <c r="AE574" s="506"/>
      <c r="AF574" s="15"/>
      <c r="AG574" s="118"/>
      <c r="AH574" s="312"/>
      <c r="AI574" s="313"/>
      <c r="AJ574" s="313"/>
      <c r="AK574" s="313"/>
      <c r="AL574" s="313"/>
      <c r="AM574" s="313"/>
      <c r="AN574" s="314"/>
      <c r="AO574" s="120"/>
      <c r="AP574" s="115" t="s">
        <v>0</v>
      </c>
      <c r="AQ574" s="119"/>
      <c r="AR574" s="312"/>
      <c r="AS574" s="313"/>
      <c r="AT574" s="313"/>
      <c r="AU574" s="313"/>
      <c r="AV574" s="313"/>
      <c r="AW574" s="313"/>
      <c r="AX574" s="314"/>
      <c r="AY574" s="120"/>
      <c r="AZ574" s="115" t="s">
        <v>1</v>
      </c>
      <c r="BA574" s="119"/>
      <c r="BB574" s="312"/>
      <c r="BC574" s="313"/>
      <c r="BD574" s="313"/>
      <c r="BE574" s="313"/>
      <c r="BF574" s="313"/>
      <c r="BG574" s="313"/>
      <c r="BH574" s="314"/>
      <c r="BI574" s="122"/>
      <c r="BJ574" s="115" t="s">
        <v>2</v>
      </c>
      <c r="BK574" s="129"/>
      <c r="BL574" s="130" t="str">
        <f>IF(BM574&lt;&gt;"","●","")</f>
        <v/>
      </c>
      <c r="BM574" s="132" t="str">
        <f>IF(AND(OR(C574="",E574="",F574="",G574="",O574=""),OR(AH574&gt;0,AR574&gt;0,BB574&gt;0)),"「Ｋコード・Ｊコード番号等」、「診療行為名称」に未記入の欄がありますが、「レセプト件数」、「算定日数」、「算定回数」のいずれかが1以上となっています。正しい手術名情報・レセプト件数・算定日数・算定回数をご記入ください。",IF(AND(AND(C574&lt;&gt;"",E574&lt;&gt;"",F574&lt;&gt;"",G574&lt;&gt;""),OR(AH574&gt;0,AR574&gt;0,BB574&gt;0),COUNTIF(K!$A$1:$A$2257,ASC(C574&amp;E574&amp;F574&amp;G574&amp;IF(I574*1=0,"","-"&amp;I574*1)&amp;IF(K574*1=0,"",K574*1)&amp;IF(M574="","",M574)))=0),"「Ｋコード・Ｊコード番号等」が診療報酬点数表あるいは鹿診療報酬点数表に存在しないコードとなっています。正しいＫコード・Ｊコード番号等をご記入ください。なお、加算・輸血料は報告対象外となります。",IF(OR(AND(OR(AH574=0,AH574=""),OR(AR574&gt;0,BB574&gt;0)),AND(OR(AH574&gt;0,BB574&gt;0),OR(AR574=0,AR574="")),AND(OR(AH574&gt;0,AR574&gt;0),OR(BB574=0,BB574=""))),"「レセプト件数」、「算定日数」、「算定回数」のいずれかが「0」か「空白」となっていますが、それ以外が1以上となっています。正しい手術名情報・レセプト件数・算定日数・算定回数をご記入ください。",IF(OR(AH574&gt;AR574,AH574&gt;BB574),"「算定日数」あるいは「算定回数」が「レセプト件数」よりも小さくなっています。算定レセプトにおける算定日数・算定回数をご記入ください。",IF(AR574&gt;BB574,"「算定回数」が「算定日数」よりも小さくなっています。算定日数における算定回数をご記入ください。","")))))</f>
        <v/>
      </c>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72"/>
      <c r="CW574" s="72"/>
      <c r="CX574" s="72"/>
      <c r="CY574" s="129"/>
      <c r="CZ574" s="129"/>
      <c r="DA574" s="129"/>
      <c r="DB574" s="129"/>
      <c r="DC574" s="129"/>
      <c r="DD574" s="129"/>
      <c r="DE574" s="129"/>
      <c r="DF574" s="129"/>
      <c r="DG574" s="129"/>
      <c r="DH574" s="129"/>
      <c r="DI574" s="129"/>
      <c r="DJ574" s="129"/>
      <c r="DK574" s="129"/>
      <c r="DL574" s="129"/>
      <c r="DM574" s="129"/>
      <c r="DN574" s="129"/>
      <c r="DO574" s="129"/>
      <c r="DP574" s="129"/>
      <c r="DQ574" s="129"/>
      <c r="DR574" s="129"/>
      <c r="DS574" s="129"/>
      <c r="DT574" s="129"/>
      <c r="DU574" s="129"/>
      <c r="DV574" s="129"/>
      <c r="DW574" s="129"/>
      <c r="DX574" s="129"/>
      <c r="DY574" s="129"/>
      <c r="DZ574" s="129"/>
      <c r="EA574" s="129"/>
      <c r="EB574" s="129"/>
      <c r="EC574" s="129"/>
      <c r="ED574" s="129"/>
      <c r="EE574" s="129"/>
      <c r="EF574" s="129"/>
      <c r="EG574" s="129"/>
      <c r="EH574" s="129"/>
      <c r="EI574" s="129"/>
      <c r="EJ574" s="129"/>
      <c r="EK574" s="129"/>
      <c r="EL574" s="129"/>
      <c r="EM574" s="129"/>
      <c r="EN574" s="129"/>
      <c r="EO574" s="129"/>
      <c r="EP574" s="129"/>
      <c r="EQ574" s="129"/>
      <c r="ER574" s="129"/>
      <c r="ES574" s="129"/>
      <c r="ET574" s="129"/>
      <c r="EU574" s="129"/>
      <c r="EV574" s="129"/>
      <c r="EW574" s="129"/>
    </row>
    <row r="575" spans="1:153" ht="3" customHeight="1" thickBot="1">
      <c r="A575" s="113"/>
      <c r="B575" s="16"/>
      <c r="C575" s="17"/>
      <c r="D575" s="17"/>
      <c r="E575" s="17"/>
      <c r="F575" s="18"/>
      <c r="G575" s="17"/>
      <c r="H575" s="298"/>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9"/>
      <c r="AG575" s="299"/>
      <c r="AH575" s="298"/>
      <c r="AI575" s="298"/>
      <c r="AJ575" s="298"/>
      <c r="AK575" s="298"/>
      <c r="AL575" s="298"/>
      <c r="AM575" s="298"/>
      <c r="AN575" s="298"/>
      <c r="AO575" s="121"/>
      <c r="AP575" s="116"/>
      <c r="AQ575" s="299"/>
      <c r="AR575" s="298"/>
      <c r="AS575" s="298"/>
      <c r="AT575" s="298"/>
      <c r="AU575" s="298"/>
      <c r="AV575" s="298"/>
      <c r="AW575" s="298"/>
      <c r="AX575" s="298"/>
      <c r="AY575" s="121"/>
      <c r="AZ575" s="116"/>
      <c r="BA575" s="298"/>
      <c r="BB575" s="298"/>
      <c r="BC575" s="298"/>
      <c r="BD575" s="298"/>
      <c r="BE575" s="298"/>
      <c r="BF575" s="298"/>
      <c r="BG575" s="298"/>
      <c r="BH575" s="298"/>
      <c r="BI575" s="121"/>
      <c r="BJ575" s="116"/>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c r="DH575" s="129"/>
      <c r="DI575" s="129"/>
      <c r="DJ575" s="129"/>
      <c r="DK575" s="129"/>
      <c r="DL575" s="129"/>
      <c r="DM575" s="129"/>
      <c r="DN575" s="129"/>
      <c r="DO575" s="129"/>
      <c r="DP575" s="129"/>
      <c r="DQ575" s="129"/>
      <c r="DR575" s="129"/>
      <c r="DS575" s="129"/>
      <c r="DT575" s="129"/>
      <c r="DU575" s="129"/>
      <c r="DV575" s="129"/>
      <c r="DW575" s="129"/>
      <c r="DX575" s="129"/>
      <c r="DY575" s="129"/>
      <c r="DZ575" s="129"/>
      <c r="EA575" s="129"/>
      <c r="EB575" s="129"/>
      <c r="EC575" s="129"/>
      <c r="ED575" s="129"/>
      <c r="EE575" s="129"/>
      <c r="EF575" s="129"/>
      <c r="EG575" s="129"/>
      <c r="EH575" s="129"/>
      <c r="EI575" s="129"/>
      <c r="EJ575" s="129"/>
      <c r="EK575" s="129"/>
      <c r="EL575" s="129"/>
      <c r="EM575" s="129"/>
      <c r="EN575" s="129"/>
      <c r="EO575" s="129"/>
      <c r="EP575" s="129"/>
      <c r="EQ575" s="129"/>
      <c r="ER575" s="129"/>
      <c r="ES575" s="129"/>
      <c r="ET575" s="129"/>
      <c r="EU575" s="129"/>
      <c r="EV575" s="129"/>
      <c r="EW575" s="129"/>
    </row>
    <row r="576" spans="1:153" ht="9.75" customHeight="1">
      <c r="A576" s="113"/>
      <c r="B576" s="24"/>
      <c r="C576" s="14" t="s">
        <v>6435</v>
      </c>
      <c r="D576" s="25"/>
      <c r="E576" s="25"/>
      <c r="F576" s="14" t="s">
        <v>143</v>
      </c>
      <c r="G576" s="14"/>
      <c r="H576" s="14"/>
      <c r="I576" s="14" t="s">
        <v>144</v>
      </c>
      <c r="J576" s="14"/>
      <c r="K576" s="14" t="s">
        <v>145</v>
      </c>
      <c r="L576" s="14"/>
      <c r="M576" s="14" t="s">
        <v>197</v>
      </c>
      <c r="N576" s="14"/>
      <c r="O576" s="25"/>
      <c r="P576" s="14" t="s">
        <v>146</v>
      </c>
      <c r="Q576" s="14"/>
      <c r="R576" s="14"/>
      <c r="S576" s="14"/>
      <c r="T576" s="14"/>
      <c r="U576" s="14"/>
      <c r="V576" s="14"/>
      <c r="W576" s="14"/>
      <c r="X576" s="14"/>
      <c r="Y576" s="14"/>
      <c r="Z576" s="14"/>
      <c r="AA576" s="14"/>
      <c r="AB576" s="14"/>
      <c r="AC576" s="14"/>
      <c r="AD576" s="25"/>
      <c r="AE576" s="25"/>
      <c r="AF576" s="26"/>
      <c r="AG576" s="296"/>
      <c r="AH576" s="297"/>
      <c r="AI576" s="297"/>
      <c r="AJ576" s="297"/>
      <c r="AK576" s="297"/>
      <c r="AL576" s="297"/>
      <c r="AM576" s="297"/>
      <c r="AN576" s="297"/>
      <c r="AO576" s="117"/>
      <c r="AP576" s="114"/>
      <c r="AQ576" s="296"/>
      <c r="AR576" s="297"/>
      <c r="AS576" s="297"/>
      <c r="AT576" s="297"/>
      <c r="AU576" s="297"/>
      <c r="AV576" s="297"/>
      <c r="AW576" s="297"/>
      <c r="AX576" s="297"/>
      <c r="AY576" s="117"/>
      <c r="AZ576" s="114"/>
      <c r="BA576" s="297"/>
      <c r="BB576" s="297"/>
      <c r="BC576" s="297"/>
      <c r="BD576" s="297"/>
      <c r="BE576" s="297"/>
      <c r="BF576" s="297"/>
      <c r="BG576" s="297"/>
      <c r="BH576" s="297"/>
      <c r="BI576" s="117"/>
      <c r="BJ576" s="114"/>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29"/>
      <c r="CW576" s="129"/>
      <c r="CX576" s="129"/>
      <c r="CY576" s="129"/>
      <c r="CZ576" s="129"/>
      <c r="DA576" s="129"/>
      <c r="DB576" s="129"/>
      <c r="DC576" s="129"/>
      <c r="DD576" s="129"/>
      <c r="DE576" s="129"/>
      <c r="DF576" s="129"/>
      <c r="DG576" s="129"/>
      <c r="DH576" s="129"/>
      <c r="DI576" s="129"/>
      <c r="DJ576" s="129"/>
      <c r="DK576" s="129"/>
      <c r="DL576" s="129"/>
      <c r="DM576" s="129"/>
      <c r="DN576" s="129"/>
      <c r="DO576" s="129"/>
      <c r="DP576" s="129"/>
      <c r="DQ576" s="129"/>
      <c r="DR576" s="129"/>
      <c r="DS576" s="129"/>
      <c r="DT576" s="129"/>
      <c r="DU576" s="129"/>
      <c r="DV576" s="129"/>
      <c r="DW576" s="129"/>
      <c r="DX576" s="129"/>
      <c r="DY576" s="129"/>
      <c r="DZ576" s="129"/>
      <c r="EA576" s="129"/>
      <c r="EB576" s="129"/>
      <c r="EC576" s="129"/>
      <c r="ED576" s="129"/>
      <c r="EE576" s="129"/>
      <c r="EF576" s="129"/>
      <c r="EG576" s="129"/>
      <c r="EH576" s="129"/>
      <c r="EI576" s="129"/>
      <c r="EJ576" s="129"/>
      <c r="EK576" s="129"/>
      <c r="EL576" s="129"/>
      <c r="EM576" s="129"/>
      <c r="EN576" s="129"/>
      <c r="EO576" s="129"/>
      <c r="EP576" s="129"/>
      <c r="EQ576" s="129"/>
      <c r="ER576" s="129"/>
      <c r="ES576" s="129"/>
      <c r="ET576" s="129"/>
      <c r="EU576" s="129"/>
      <c r="EV576" s="129"/>
      <c r="EW576" s="129"/>
    </row>
    <row r="577" spans="1:153" ht="21.75" customHeight="1">
      <c r="A577" s="113"/>
      <c r="B577" s="294"/>
      <c r="C577" s="76"/>
      <c r="D577" s="74"/>
      <c r="E577" s="77"/>
      <c r="F577" s="78"/>
      <c r="G577" s="79"/>
      <c r="H577" s="75" t="s">
        <v>6436</v>
      </c>
      <c r="I577" s="76"/>
      <c r="J577" s="74"/>
      <c r="K577" s="241"/>
      <c r="L577" s="74"/>
      <c r="M577" s="76"/>
      <c r="N577" s="73"/>
      <c r="O577" s="504"/>
      <c r="P577" s="505"/>
      <c r="Q577" s="505"/>
      <c r="R577" s="505"/>
      <c r="S577" s="505"/>
      <c r="T577" s="505"/>
      <c r="U577" s="505"/>
      <c r="V577" s="505"/>
      <c r="W577" s="505"/>
      <c r="X577" s="505"/>
      <c r="Y577" s="505"/>
      <c r="Z577" s="505"/>
      <c r="AA577" s="505"/>
      <c r="AB577" s="505"/>
      <c r="AC577" s="505"/>
      <c r="AD577" s="505"/>
      <c r="AE577" s="506"/>
      <c r="AF577" s="15"/>
      <c r="AG577" s="118"/>
      <c r="AH577" s="312"/>
      <c r="AI577" s="313"/>
      <c r="AJ577" s="313"/>
      <c r="AK577" s="313"/>
      <c r="AL577" s="313"/>
      <c r="AM577" s="313"/>
      <c r="AN577" s="314"/>
      <c r="AO577" s="120"/>
      <c r="AP577" s="115" t="s">
        <v>0</v>
      </c>
      <c r="AQ577" s="119"/>
      <c r="AR577" s="312"/>
      <c r="AS577" s="313"/>
      <c r="AT577" s="313"/>
      <c r="AU577" s="313"/>
      <c r="AV577" s="313"/>
      <c r="AW577" s="313"/>
      <c r="AX577" s="314"/>
      <c r="AY577" s="120"/>
      <c r="AZ577" s="115" t="s">
        <v>1</v>
      </c>
      <c r="BA577" s="119"/>
      <c r="BB577" s="312"/>
      <c r="BC577" s="313"/>
      <c r="BD577" s="313"/>
      <c r="BE577" s="313"/>
      <c r="BF577" s="313"/>
      <c r="BG577" s="313"/>
      <c r="BH577" s="314"/>
      <c r="BI577" s="122"/>
      <c r="BJ577" s="115" t="s">
        <v>2</v>
      </c>
      <c r="BK577" s="129"/>
      <c r="BL577" s="130" t="str">
        <f>IF(BM577&lt;&gt;"","●","")</f>
        <v/>
      </c>
      <c r="BM577" s="132" t="str">
        <f>IF(AND(OR(C577="",E577="",F577="",G577="",O577=""),OR(AH577&gt;0,AR577&gt;0,BB577&gt;0)),"「Ｋコード・Ｊコード番号等」、「診療行為名称」に未記入の欄がありますが、「レセプト件数」、「算定日数」、「算定回数」のいずれかが1以上となっています。正しい手術名情報・レセプト件数・算定日数・算定回数をご記入ください。",IF(AND(AND(C577&lt;&gt;"",E577&lt;&gt;"",F577&lt;&gt;"",G577&lt;&gt;""),OR(AH577&gt;0,AR577&gt;0,BB577&gt;0),COUNTIF(K!$A$1:$A$2257,ASC(C577&amp;E577&amp;F577&amp;G577&amp;IF(I577*1=0,"","-"&amp;I577*1)&amp;IF(K577*1=0,"",K577*1)&amp;IF(M577="","",M577)))=0),"「Ｋコード・Ｊコード番号等」が診療報酬点数表あるいは鹿診療報酬点数表に存在しないコードとなっています。正しいＫコード・Ｊコード番号等をご記入ください。なお、加算・輸血料は報告対象外となります。",IF(OR(AND(OR(AH577=0,AH577=""),OR(AR577&gt;0,BB577&gt;0)),AND(OR(AH577&gt;0,BB577&gt;0),OR(AR577=0,AR577="")),AND(OR(AH577&gt;0,AR577&gt;0),OR(BB577=0,BB577=""))),"「レセプト件数」、「算定日数」、「算定回数」のいずれかが「0」か「空白」となっていますが、それ以外が1以上となっています。正しい手術名情報・レセプト件数・算定日数・算定回数をご記入ください。",IF(OR(AH577&gt;AR577,AH577&gt;BB577),"「算定日数」あるいは「算定回数」が「レセプト件数」よりも小さくなっています。算定レセプトにおける算定日数・算定回数をご記入ください。",IF(AR577&gt;BB577,"「算定回数」が「算定日数」よりも小さくなっています。算定日数における算定回数をご記入ください。","")))))</f>
        <v/>
      </c>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72"/>
      <c r="CW577" s="72"/>
      <c r="CX577" s="72"/>
      <c r="CY577" s="129"/>
      <c r="CZ577" s="129"/>
      <c r="DA577" s="129"/>
      <c r="DB577" s="129"/>
      <c r="DC577" s="129"/>
      <c r="DD577" s="129"/>
      <c r="DE577" s="129"/>
      <c r="DF577" s="129"/>
      <c r="DG577" s="129"/>
      <c r="DH577" s="129"/>
      <c r="DI577" s="129"/>
      <c r="DJ577" s="129"/>
      <c r="DK577" s="129"/>
      <c r="DL577" s="129"/>
      <c r="DM577" s="129"/>
      <c r="DN577" s="129"/>
      <c r="DO577" s="129"/>
      <c r="DP577" s="129"/>
      <c r="DQ577" s="129"/>
      <c r="DR577" s="129"/>
      <c r="DS577" s="129"/>
      <c r="DT577" s="129"/>
      <c r="DU577" s="129"/>
      <c r="DV577" s="129"/>
      <c r="DW577" s="129"/>
      <c r="DX577" s="129"/>
      <c r="DY577" s="129"/>
      <c r="DZ577" s="129"/>
      <c r="EA577" s="129"/>
      <c r="EB577" s="129"/>
      <c r="EC577" s="129"/>
      <c r="ED577" s="129"/>
      <c r="EE577" s="129"/>
      <c r="EF577" s="129"/>
      <c r="EG577" s="129"/>
      <c r="EH577" s="129"/>
      <c r="EI577" s="129"/>
      <c r="EJ577" s="129"/>
      <c r="EK577" s="129"/>
      <c r="EL577" s="129"/>
      <c r="EM577" s="129"/>
      <c r="EN577" s="129"/>
      <c r="EO577" s="129"/>
      <c r="EP577" s="129"/>
      <c r="EQ577" s="129"/>
      <c r="ER577" s="129"/>
      <c r="ES577" s="129"/>
      <c r="ET577" s="129"/>
      <c r="EU577" s="129"/>
      <c r="EV577" s="129"/>
      <c r="EW577" s="129"/>
    </row>
    <row r="578" spans="1:153" ht="3" customHeight="1" thickBot="1">
      <c r="A578" s="113"/>
      <c r="B578" s="16"/>
      <c r="C578" s="17"/>
      <c r="D578" s="17"/>
      <c r="E578" s="17"/>
      <c r="F578" s="18"/>
      <c r="G578" s="17"/>
      <c r="H578" s="298"/>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9"/>
      <c r="AG578" s="299"/>
      <c r="AH578" s="298"/>
      <c r="AI578" s="298"/>
      <c r="AJ578" s="298"/>
      <c r="AK578" s="298"/>
      <c r="AL578" s="298"/>
      <c r="AM578" s="298"/>
      <c r="AN578" s="298"/>
      <c r="AO578" s="121"/>
      <c r="AP578" s="116"/>
      <c r="AQ578" s="299"/>
      <c r="AR578" s="298"/>
      <c r="AS578" s="298"/>
      <c r="AT578" s="298"/>
      <c r="AU578" s="298"/>
      <c r="AV578" s="298"/>
      <c r="AW578" s="298"/>
      <c r="AX578" s="298"/>
      <c r="AY578" s="121"/>
      <c r="AZ578" s="116"/>
      <c r="BA578" s="298"/>
      <c r="BB578" s="298"/>
      <c r="BC578" s="298"/>
      <c r="BD578" s="298"/>
      <c r="BE578" s="298"/>
      <c r="BF578" s="298"/>
      <c r="BG578" s="298"/>
      <c r="BH578" s="298"/>
      <c r="BI578" s="121"/>
      <c r="BJ578" s="116"/>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c r="DH578" s="129"/>
      <c r="DI578" s="129"/>
      <c r="DJ578" s="129"/>
      <c r="DK578" s="129"/>
      <c r="DL578" s="129"/>
      <c r="DM578" s="129"/>
      <c r="DN578" s="129"/>
      <c r="DO578" s="129"/>
      <c r="DP578" s="129"/>
      <c r="DQ578" s="129"/>
      <c r="DR578" s="129"/>
      <c r="DS578" s="129"/>
      <c r="DT578" s="129"/>
      <c r="DU578" s="129"/>
      <c r="DV578" s="129"/>
      <c r="DW578" s="129"/>
      <c r="DX578" s="129"/>
      <c r="DY578" s="129"/>
      <c r="DZ578" s="129"/>
      <c r="EA578" s="129"/>
      <c r="EB578" s="129"/>
      <c r="EC578" s="129"/>
      <c r="ED578" s="129"/>
      <c r="EE578" s="129"/>
      <c r="EF578" s="129"/>
      <c r="EG578" s="129"/>
      <c r="EH578" s="129"/>
      <c r="EI578" s="129"/>
      <c r="EJ578" s="129"/>
      <c r="EK578" s="129"/>
      <c r="EL578" s="129"/>
      <c r="EM578" s="129"/>
      <c r="EN578" s="129"/>
      <c r="EO578" s="129"/>
      <c r="EP578" s="129"/>
      <c r="EQ578" s="129"/>
      <c r="ER578" s="129"/>
      <c r="ES578" s="129"/>
      <c r="ET578" s="129"/>
      <c r="EU578" s="129"/>
      <c r="EV578" s="129"/>
      <c r="EW578" s="129"/>
    </row>
    <row r="579" spans="1:153" ht="9.75" customHeight="1">
      <c r="A579" s="113"/>
      <c r="B579" s="24"/>
      <c r="C579" s="14" t="s">
        <v>6435</v>
      </c>
      <c r="D579" s="25"/>
      <c r="E579" s="25"/>
      <c r="F579" s="14" t="s">
        <v>143</v>
      </c>
      <c r="G579" s="14"/>
      <c r="H579" s="14"/>
      <c r="I579" s="14" t="s">
        <v>144</v>
      </c>
      <c r="J579" s="14"/>
      <c r="K579" s="14" t="s">
        <v>145</v>
      </c>
      <c r="L579" s="14"/>
      <c r="M579" s="14" t="s">
        <v>197</v>
      </c>
      <c r="N579" s="14"/>
      <c r="O579" s="25"/>
      <c r="P579" s="14" t="s">
        <v>146</v>
      </c>
      <c r="Q579" s="14"/>
      <c r="R579" s="14"/>
      <c r="S579" s="14"/>
      <c r="T579" s="14"/>
      <c r="U579" s="14"/>
      <c r="V579" s="14"/>
      <c r="W579" s="14"/>
      <c r="X579" s="14"/>
      <c r="Y579" s="14"/>
      <c r="Z579" s="14"/>
      <c r="AA579" s="14"/>
      <c r="AB579" s="14"/>
      <c r="AC579" s="14"/>
      <c r="AD579" s="25"/>
      <c r="AE579" s="25"/>
      <c r="AF579" s="26"/>
      <c r="AG579" s="296"/>
      <c r="AH579" s="297"/>
      <c r="AI579" s="297"/>
      <c r="AJ579" s="297"/>
      <c r="AK579" s="297"/>
      <c r="AL579" s="297"/>
      <c r="AM579" s="297"/>
      <c r="AN579" s="297"/>
      <c r="AO579" s="117"/>
      <c r="AP579" s="114"/>
      <c r="AQ579" s="296"/>
      <c r="AR579" s="297"/>
      <c r="AS579" s="297"/>
      <c r="AT579" s="297"/>
      <c r="AU579" s="297"/>
      <c r="AV579" s="297"/>
      <c r="AW579" s="297"/>
      <c r="AX579" s="297"/>
      <c r="AY579" s="117"/>
      <c r="AZ579" s="114"/>
      <c r="BA579" s="297"/>
      <c r="BB579" s="297"/>
      <c r="BC579" s="297"/>
      <c r="BD579" s="297"/>
      <c r="BE579" s="297"/>
      <c r="BF579" s="297"/>
      <c r="BG579" s="297"/>
      <c r="BH579" s="297"/>
      <c r="BI579" s="117"/>
      <c r="BJ579" s="114"/>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29"/>
      <c r="CY579" s="129"/>
      <c r="CZ579" s="129"/>
      <c r="DA579" s="129"/>
      <c r="DB579" s="129"/>
      <c r="DC579" s="129"/>
      <c r="DD579" s="129"/>
      <c r="DE579" s="129"/>
      <c r="DF579" s="129"/>
      <c r="DG579" s="129"/>
      <c r="DH579" s="129"/>
      <c r="DI579" s="129"/>
      <c r="DJ579" s="129"/>
      <c r="DK579" s="129"/>
      <c r="DL579" s="129"/>
      <c r="DM579" s="129"/>
      <c r="DN579" s="129"/>
      <c r="DO579" s="129"/>
      <c r="DP579" s="129"/>
      <c r="DQ579" s="129"/>
      <c r="DR579" s="129"/>
      <c r="DS579" s="129"/>
      <c r="DT579" s="129"/>
      <c r="DU579" s="129"/>
      <c r="DV579" s="129"/>
      <c r="DW579" s="129"/>
      <c r="DX579" s="129"/>
      <c r="DY579" s="129"/>
      <c r="DZ579" s="129"/>
      <c r="EA579" s="129"/>
      <c r="EB579" s="129"/>
      <c r="EC579" s="129"/>
      <c r="ED579" s="129"/>
      <c r="EE579" s="129"/>
      <c r="EF579" s="129"/>
      <c r="EG579" s="129"/>
      <c r="EH579" s="129"/>
      <c r="EI579" s="129"/>
      <c r="EJ579" s="129"/>
      <c r="EK579" s="129"/>
      <c r="EL579" s="129"/>
      <c r="EM579" s="129"/>
      <c r="EN579" s="129"/>
      <c r="EO579" s="129"/>
      <c r="EP579" s="129"/>
      <c r="EQ579" s="129"/>
      <c r="ER579" s="129"/>
      <c r="ES579" s="129"/>
      <c r="ET579" s="129"/>
      <c r="EU579" s="129"/>
      <c r="EV579" s="129"/>
      <c r="EW579" s="129"/>
    </row>
    <row r="580" spans="1:153" ht="21.75" customHeight="1">
      <c r="A580" s="113"/>
      <c r="B580" s="294"/>
      <c r="C580" s="76"/>
      <c r="D580" s="74"/>
      <c r="E580" s="77"/>
      <c r="F580" s="78"/>
      <c r="G580" s="79"/>
      <c r="H580" s="75" t="s">
        <v>6436</v>
      </c>
      <c r="I580" s="76"/>
      <c r="J580" s="74"/>
      <c r="K580" s="241"/>
      <c r="L580" s="74"/>
      <c r="M580" s="76"/>
      <c r="N580" s="73"/>
      <c r="O580" s="504"/>
      <c r="P580" s="505"/>
      <c r="Q580" s="505"/>
      <c r="R580" s="505"/>
      <c r="S580" s="505"/>
      <c r="T580" s="505"/>
      <c r="U580" s="505"/>
      <c r="V580" s="505"/>
      <c r="W580" s="505"/>
      <c r="X580" s="505"/>
      <c r="Y580" s="505"/>
      <c r="Z580" s="505"/>
      <c r="AA580" s="505"/>
      <c r="AB580" s="505"/>
      <c r="AC580" s="505"/>
      <c r="AD580" s="505"/>
      <c r="AE580" s="506"/>
      <c r="AF580" s="15"/>
      <c r="AG580" s="118"/>
      <c r="AH580" s="312"/>
      <c r="AI580" s="313"/>
      <c r="AJ580" s="313"/>
      <c r="AK580" s="313"/>
      <c r="AL580" s="313"/>
      <c r="AM580" s="313"/>
      <c r="AN580" s="314"/>
      <c r="AO580" s="120"/>
      <c r="AP580" s="115" t="s">
        <v>0</v>
      </c>
      <c r="AQ580" s="119"/>
      <c r="AR580" s="312"/>
      <c r="AS580" s="313"/>
      <c r="AT580" s="313"/>
      <c r="AU580" s="313"/>
      <c r="AV580" s="313"/>
      <c r="AW580" s="313"/>
      <c r="AX580" s="314"/>
      <c r="AY580" s="120"/>
      <c r="AZ580" s="115" t="s">
        <v>1</v>
      </c>
      <c r="BA580" s="119"/>
      <c r="BB580" s="312"/>
      <c r="BC580" s="313"/>
      <c r="BD580" s="313"/>
      <c r="BE580" s="313"/>
      <c r="BF580" s="313"/>
      <c r="BG580" s="313"/>
      <c r="BH580" s="314"/>
      <c r="BI580" s="122"/>
      <c r="BJ580" s="115" t="s">
        <v>2</v>
      </c>
      <c r="BK580" s="129"/>
      <c r="BL580" s="130" t="str">
        <f>IF(BM580&lt;&gt;"","●","")</f>
        <v/>
      </c>
      <c r="BM580" s="132" t="str">
        <f>IF(AND(OR(C580="",E580="",F580="",G580="",O580=""),OR(AH580&gt;0,AR580&gt;0,BB580&gt;0)),"「Ｋコード・Ｊコード番号等」、「診療行為名称」に未記入の欄がありますが、「レセプト件数」、「算定日数」、「算定回数」のいずれかが1以上となっています。正しい手術名情報・レセプト件数・算定日数・算定回数をご記入ください。",IF(AND(AND(C580&lt;&gt;"",E580&lt;&gt;"",F580&lt;&gt;"",G580&lt;&gt;""),OR(AH580&gt;0,AR580&gt;0,BB580&gt;0),COUNTIF(K!$A$1:$A$2257,ASC(C580&amp;E580&amp;F580&amp;G580&amp;IF(I580*1=0,"","-"&amp;I580*1)&amp;IF(K580*1=0,"",K580*1)&amp;IF(M580="","",M580)))=0),"「Ｋコード・Ｊコード番号等」が診療報酬点数表あるいは鹿診療報酬点数表に存在しないコードとなっています。正しいＫコード・Ｊコード番号等をご記入ください。なお、加算・輸血料は報告対象外となります。",IF(OR(AND(OR(AH580=0,AH580=""),OR(AR580&gt;0,BB580&gt;0)),AND(OR(AH580&gt;0,BB580&gt;0),OR(AR580=0,AR580="")),AND(OR(AH580&gt;0,AR580&gt;0),OR(BB580=0,BB580=""))),"「レセプト件数」、「算定日数」、「算定回数」のいずれかが「0」か「空白」となっていますが、それ以外が1以上となっています。正しい手術名情報・レセプト件数・算定日数・算定回数をご記入ください。",IF(OR(AH580&gt;AR580,AH580&gt;BB580),"「算定日数」あるいは「算定回数」が「レセプト件数」よりも小さくなっています。算定レセプトにおける算定日数・算定回数をご記入ください。",IF(AR580&gt;BB580,"「算定回数」が「算定日数」よりも小さくなっています。算定日数における算定回数をご記入ください。","")))))</f>
        <v/>
      </c>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72"/>
      <c r="CW580" s="72"/>
      <c r="CX580" s="72"/>
      <c r="CY580" s="129"/>
      <c r="CZ580" s="129"/>
      <c r="DA580" s="129"/>
      <c r="DB580" s="129"/>
      <c r="DC580" s="129"/>
      <c r="DD580" s="129"/>
      <c r="DE580" s="129"/>
      <c r="DF580" s="129"/>
      <c r="DG580" s="129"/>
      <c r="DH580" s="129"/>
      <c r="DI580" s="129"/>
      <c r="DJ580" s="129"/>
      <c r="DK580" s="129"/>
      <c r="DL580" s="129"/>
      <c r="DM580" s="129"/>
      <c r="DN580" s="129"/>
      <c r="DO580" s="129"/>
      <c r="DP580" s="129"/>
      <c r="DQ580" s="129"/>
      <c r="DR580" s="129"/>
      <c r="DS580" s="129"/>
      <c r="DT580" s="129"/>
      <c r="DU580" s="129"/>
      <c r="DV580" s="129"/>
      <c r="DW580" s="129"/>
      <c r="DX580" s="129"/>
      <c r="DY580" s="129"/>
      <c r="DZ580" s="129"/>
      <c r="EA580" s="129"/>
      <c r="EB580" s="129"/>
      <c r="EC580" s="129"/>
      <c r="ED580" s="129"/>
      <c r="EE580" s="129"/>
      <c r="EF580" s="129"/>
      <c r="EG580" s="129"/>
      <c r="EH580" s="129"/>
      <c r="EI580" s="129"/>
      <c r="EJ580" s="129"/>
      <c r="EK580" s="129"/>
      <c r="EL580" s="129"/>
      <c r="EM580" s="129"/>
      <c r="EN580" s="129"/>
      <c r="EO580" s="129"/>
      <c r="EP580" s="129"/>
      <c r="EQ580" s="129"/>
      <c r="ER580" s="129"/>
      <c r="ES580" s="129"/>
      <c r="ET580" s="129"/>
      <c r="EU580" s="129"/>
      <c r="EV580" s="129"/>
      <c r="EW580" s="129"/>
    </row>
    <row r="581" spans="1:153" ht="3" customHeight="1" thickBot="1">
      <c r="A581" s="113"/>
      <c r="B581" s="16"/>
      <c r="C581" s="17"/>
      <c r="D581" s="17"/>
      <c r="E581" s="17"/>
      <c r="F581" s="18"/>
      <c r="G581" s="17"/>
      <c r="H581" s="298"/>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9"/>
      <c r="AG581" s="299"/>
      <c r="AH581" s="298"/>
      <c r="AI581" s="298"/>
      <c r="AJ581" s="298"/>
      <c r="AK581" s="298"/>
      <c r="AL581" s="298"/>
      <c r="AM581" s="298"/>
      <c r="AN581" s="298"/>
      <c r="AO581" s="121"/>
      <c r="AP581" s="116"/>
      <c r="AQ581" s="299"/>
      <c r="AR581" s="298"/>
      <c r="AS581" s="298"/>
      <c r="AT581" s="298"/>
      <c r="AU581" s="298"/>
      <c r="AV581" s="298"/>
      <c r="AW581" s="298"/>
      <c r="AX581" s="298"/>
      <c r="AY581" s="121"/>
      <c r="AZ581" s="116"/>
      <c r="BA581" s="298"/>
      <c r="BB581" s="298"/>
      <c r="BC581" s="298"/>
      <c r="BD581" s="298"/>
      <c r="BE581" s="298"/>
      <c r="BF581" s="298"/>
      <c r="BG581" s="298"/>
      <c r="BH581" s="298"/>
      <c r="BI581" s="121"/>
      <c r="BJ581" s="116"/>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c r="DH581" s="129"/>
      <c r="DI581" s="129"/>
      <c r="DJ581" s="129"/>
      <c r="DK581" s="129"/>
      <c r="DL581" s="129"/>
      <c r="DM581" s="129"/>
      <c r="DN581" s="129"/>
      <c r="DO581" s="129"/>
      <c r="DP581" s="129"/>
      <c r="DQ581" s="129"/>
      <c r="DR581" s="129"/>
      <c r="DS581" s="129"/>
      <c r="DT581" s="129"/>
      <c r="DU581" s="129"/>
      <c r="DV581" s="129"/>
      <c r="DW581" s="129"/>
      <c r="DX581" s="129"/>
      <c r="DY581" s="129"/>
      <c r="DZ581" s="129"/>
      <c r="EA581" s="129"/>
      <c r="EB581" s="129"/>
      <c r="EC581" s="129"/>
      <c r="ED581" s="129"/>
      <c r="EE581" s="129"/>
      <c r="EF581" s="129"/>
      <c r="EG581" s="129"/>
      <c r="EH581" s="129"/>
      <c r="EI581" s="129"/>
      <c r="EJ581" s="129"/>
      <c r="EK581" s="129"/>
      <c r="EL581" s="129"/>
      <c r="EM581" s="129"/>
      <c r="EN581" s="129"/>
      <c r="EO581" s="129"/>
      <c r="EP581" s="129"/>
      <c r="EQ581" s="129"/>
      <c r="ER581" s="129"/>
      <c r="ES581" s="129"/>
      <c r="ET581" s="129"/>
      <c r="EU581" s="129"/>
      <c r="EV581" s="129"/>
      <c r="EW581" s="129"/>
    </row>
    <row r="582" spans="1:153" ht="9.75" customHeight="1">
      <c r="A582" s="113"/>
      <c r="B582" s="24"/>
      <c r="C582" s="14" t="s">
        <v>6435</v>
      </c>
      <c r="D582" s="25"/>
      <c r="E582" s="25"/>
      <c r="F582" s="14" t="s">
        <v>143</v>
      </c>
      <c r="G582" s="14"/>
      <c r="H582" s="14"/>
      <c r="I582" s="14" t="s">
        <v>144</v>
      </c>
      <c r="J582" s="14"/>
      <c r="K582" s="14" t="s">
        <v>145</v>
      </c>
      <c r="L582" s="14"/>
      <c r="M582" s="14" t="s">
        <v>197</v>
      </c>
      <c r="N582" s="14"/>
      <c r="O582" s="25"/>
      <c r="P582" s="14" t="s">
        <v>146</v>
      </c>
      <c r="Q582" s="14"/>
      <c r="R582" s="14"/>
      <c r="S582" s="14"/>
      <c r="T582" s="14"/>
      <c r="U582" s="14"/>
      <c r="V582" s="14"/>
      <c r="W582" s="14"/>
      <c r="X582" s="14"/>
      <c r="Y582" s="14"/>
      <c r="Z582" s="14"/>
      <c r="AA582" s="14"/>
      <c r="AB582" s="14"/>
      <c r="AC582" s="14"/>
      <c r="AD582" s="25"/>
      <c r="AE582" s="25"/>
      <c r="AF582" s="26"/>
      <c r="AG582" s="296"/>
      <c r="AH582" s="297"/>
      <c r="AI582" s="297"/>
      <c r="AJ582" s="297"/>
      <c r="AK582" s="297"/>
      <c r="AL582" s="297"/>
      <c r="AM582" s="297"/>
      <c r="AN582" s="297"/>
      <c r="AO582" s="117"/>
      <c r="AP582" s="114"/>
      <c r="AQ582" s="296"/>
      <c r="AR582" s="297"/>
      <c r="AS582" s="297"/>
      <c r="AT582" s="297"/>
      <c r="AU582" s="297"/>
      <c r="AV582" s="297"/>
      <c r="AW582" s="297"/>
      <c r="AX582" s="297"/>
      <c r="AY582" s="117"/>
      <c r="AZ582" s="114"/>
      <c r="BA582" s="297"/>
      <c r="BB582" s="297"/>
      <c r="BC582" s="297"/>
      <c r="BD582" s="297"/>
      <c r="BE582" s="297"/>
      <c r="BF582" s="297"/>
      <c r="BG582" s="297"/>
      <c r="BH582" s="297"/>
      <c r="BI582" s="117"/>
      <c r="BJ582" s="114"/>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29"/>
      <c r="CW582" s="129"/>
      <c r="CX582" s="129"/>
      <c r="CY582" s="129"/>
      <c r="CZ582" s="129"/>
      <c r="DA582" s="129"/>
      <c r="DB582" s="129"/>
      <c r="DC582" s="129"/>
      <c r="DD582" s="129"/>
      <c r="DE582" s="129"/>
      <c r="DF582" s="129"/>
      <c r="DG582" s="129"/>
      <c r="DH582" s="129"/>
      <c r="DI582" s="129"/>
      <c r="DJ582" s="129"/>
      <c r="DK582" s="129"/>
      <c r="DL582" s="129"/>
      <c r="DM582" s="129"/>
      <c r="DN582" s="129"/>
      <c r="DO582" s="129"/>
      <c r="DP582" s="129"/>
      <c r="DQ582" s="129"/>
      <c r="DR582" s="129"/>
      <c r="DS582" s="129"/>
      <c r="DT582" s="129"/>
      <c r="DU582" s="129"/>
      <c r="DV582" s="129"/>
      <c r="DW582" s="129"/>
      <c r="DX582" s="129"/>
      <c r="DY582" s="129"/>
      <c r="DZ582" s="129"/>
      <c r="EA582" s="129"/>
      <c r="EB582" s="129"/>
      <c r="EC582" s="129"/>
      <c r="ED582" s="129"/>
      <c r="EE582" s="129"/>
      <c r="EF582" s="129"/>
      <c r="EG582" s="129"/>
      <c r="EH582" s="129"/>
      <c r="EI582" s="129"/>
      <c r="EJ582" s="129"/>
      <c r="EK582" s="129"/>
      <c r="EL582" s="129"/>
      <c r="EM582" s="129"/>
      <c r="EN582" s="129"/>
      <c r="EO582" s="129"/>
      <c r="EP582" s="129"/>
      <c r="EQ582" s="129"/>
      <c r="ER582" s="129"/>
      <c r="ES582" s="129"/>
      <c r="ET582" s="129"/>
      <c r="EU582" s="129"/>
      <c r="EV582" s="129"/>
      <c r="EW582" s="129"/>
    </row>
    <row r="583" spans="1:153" ht="21.75" customHeight="1">
      <c r="A583" s="113"/>
      <c r="B583" s="294"/>
      <c r="C583" s="76"/>
      <c r="D583" s="74"/>
      <c r="E583" s="77"/>
      <c r="F583" s="78"/>
      <c r="G583" s="79"/>
      <c r="H583" s="75" t="s">
        <v>6436</v>
      </c>
      <c r="I583" s="76"/>
      <c r="J583" s="74"/>
      <c r="K583" s="241"/>
      <c r="L583" s="74"/>
      <c r="M583" s="76"/>
      <c r="N583" s="73"/>
      <c r="O583" s="504"/>
      <c r="P583" s="505"/>
      <c r="Q583" s="505"/>
      <c r="R583" s="505"/>
      <c r="S583" s="505"/>
      <c r="T583" s="505"/>
      <c r="U583" s="505"/>
      <c r="V583" s="505"/>
      <c r="W583" s="505"/>
      <c r="X583" s="505"/>
      <c r="Y583" s="505"/>
      <c r="Z583" s="505"/>
      <c r="AA583" s="505"/>
      <c r="AB583" s="505"/>
      <c r="AC583" s="505"/>
      <c r="AD583" s="505"/>
      <c r="AE583" s="506"/>
      <c r="AF583" s="15"/>
      <c r="AG583" s="118"/>
      <c r="AH583" s="312"/>
      <c r="AI583" s="313"/>
      <c r="AJ583" s="313"/>
      <c r="AK583" s="313"/>
      <c r="AL583" s="313"/>
      <c r="AM583" s="313"/>
      <c r="AN583" s="314"/>
      <c r="AO583" s="120"/>
      <c r="AP583" s="115" t="s">
        <v>0</v>
      </c>
      <c r="AQ583" s="119"/>
      <c r="AR583" s="312"/>
      <c r="AS583" s="313"/>
      <c r="AT583" s="313"/>
      <c r="AU583" s="313"/>
      <c r="AV583" s="313"/>
      <c r="AW583" s="313"/>
      <c r="AX583" s="314"/>
      <c r="AY583" s="120"/>
      <c r="AZ583" s="115" t="s">
        <v>1</v>
      </c>
      <c r="BA583" s="119"/>
      <c r="BB583" s="312"/>
      <c r="BC583" s="313"/>
      <c r="BD583" s="313"/>
      <c r="BE583" s="313"/>
      <c r="BF583" s="313"/>
      <c r="BG583" s="313"/>
      <c r="BH583" s="314"/>
      <c r="BI583" s="122"/>
      <c r="BJ583" s="115" t="s">
        <v>2</v>
      </c>
      <c r="BK583" s="129"/>
      <c r="BL583" s="130" t="str">
        <f>IF(BM583&lt;&gt;"","●","")</f>
        <v/>
      </c>
      <c r="BM583" s="132" t="str">
        <f>IF(AND(OR(C583="",E583="",F583="",G583="",O583=""),OR(AH583&gt;0,AR583&gt;0,BB583&gt;0)),"「Ｋコード・Ｊコード番号等」、「診療行為名称」に未記入の欄がありますが、「レセプト件数」、「算定日数」、「算定回数」のいずれかが1以上となっています。正しい手術名情報・レセプト件数・算定日数・算定回数をご記入ください。",IF(AND(AND(C583&lt;&gt;"",E583&lt;&gt;"",F583&lt;&gt;"",G583&lt;&gt;""),OR(AH583&gt;0,AR583&gt;0,BB583&gt;0),COUNTIF(K!$A$1:$A$2257,ASC(C583&amp;E583&amp;F583&amp;G583&amp;IF(I583*1=0,"","-"&amp;I583*1)&amp;IF(K583*1=0,"",K583*1)&amp;IF(M583="","",M583)))=0),"「Ｋコード・Ｊコード番号等」が診療報酬点数表あるいは鹿診療報酬点数表に存在しないコードとなっています。正しいＫコード・Ｊコード番号等をご記入ください。なお、加算・輸血料は報告対象外となります。",IF(OR(AND(OR(AH583=0,AH583=""),OR(AR583&gt;0,BB583&gt;0)),AND(OR(AH583&gt;0,BB583&gt;0),OR(AR583=0,AR583="")),AND(OR(AH583&gt;0,AR583&gt;0),OR(BB583=0,BB583=""))),"「レセプト件数」、「算定日数」、「算定回数」のいずれかが「0」か「空白」となっていますが、それ以外が1以上となっています。正しい手術名情報・レセプト件数・算定日数・算定回数をご記入ください。",IF(OR(AH583&gt;AR583,AH583&gt;BB583),"「算定日数」あるいは「算定回数」が「レセプト件数」よりも小さくなっています。算定レセプトにおける算定日数・算定回数をご記入ください。",IF(AR583&gt;BB583,"「算定回数」が「算定日数」よりも小さくなっています。算定日数における算定回数をご記入ください。","")))))</f>
        <v/>
      </c>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72"/>
      <c r="CW583" s="72"/>
      <c r="CX583" s="72"/>
      <c r="CY583" s="129"/>
      <c r="CZ583" s="129"/>
      <c r="DA583" s="129"/>
      <c r="DB583" s="129"/>
      <c r="DC583" s="129"/>
      <c r="DD583" s="129"/>
      <c r="DE583" s="129"/>
      <c r="DF583" s="129"/>
      <c r="DG583" s="129"/>
      <c r="DH583" s="129"/>
      <c r="DI583" s="129"/>
      <c r="DJ583" s="129"/>
      <c r="DK583" s="129"/>
      <c r="DL583" s="129"/>
      <c r="DM583" s="129"/>
      <c r="DN583" s="129"/>
      <c r="DO583" s="129"/>
      <c r="DP583" s="129"/>
      <c r="DQ583" s="129"/>
      <c r="DR583" s="129"/>
      <c r="DS583" s="129"/>
      <c r="DT583" s="129"/>
      <c r="DU583" s="129"/>
      <c r="DV583" s="129"/>
      <c r="DW583" s="129"/>
      <c r="DX583" s="129"/>
      <c r="DY583" s="129"/>
      <c r="DZ583" s="129"/>
      <c r="EA583" s="129"/>
      <c r="EB583" s="129"/>
      <c r="EC583" s="129"/>
      <c r="ED583" s="129"/>
      <c r="EE583" s="129"/>
      <c r="EF583" s="129"/>
      <c r="EG583" s="129"/>
      <c r="EH583" s="129"/>
      <c r="EI583" s="129"/>
      <c r="EJ583" s="129"/>
      <c r="EK583" s="129"/>
      <c r="EL583" s="129"/>
      <c r="EM583" s="129"/>
      <c r="EN583" s="129"/>
      <c r="EO583" s="129"/>
      <c r="EP583" s="129"/>
      <c r="EQ583" s="129"/>
      <c r="ER583" s="129"/>
      <c r="ES583" s="129"/>
      <c r="ET583" s="129"/>
      <c r="EU583" s="129"/>
      <c r="EV583" s="129"/>
      <c r="EW583" s="129"/>
    </row>
    <row r="584" spans="1:153" ht="3" customHeight="1" thickBot="1">
      <c r="A584" s="113"/>
      <c r="B584" s="16"/>
      <c r="C584" s="17"/>
      <c r="D584" s="17"/>
      <c r="E584" s="17"/>
      <c r="F584" s="18"/>
      <c r="G584" s="17"/>
      <c r="H584" s="298"/>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9"/>
      <c r="AG584" s="299"/>
      <c r="AH584" s="298"/>
      <c r="AI584" s="298"/>
      <c r="AJ584" s="298"/>
      <c r="AK584" s="298"/>
      <c r="AL584" s="298"/>
      <c r="AM584" s="298"/>
      <c r="AN584" s="298"/>
      <c r="AO584" s="121"/>
      <c r="AP584" s="116"/>
      <c r="AQ584" s="299"/>
      <c r="AR584" s="298"/>
      <c r="AS584" s="298"/>
      <c r="AT584" s="298"/>
      <c r="AU584" s="298"/>
      <c r="AV584" s="298"/>
      <c r="AW584" s="298"/>
      <c r="AX584" s="298"/>
      <c r="AY584" s="121"/>
      <c r="AZ584" s="116"/>
      <c r="BA584" s="298"/>
      <c r="BB584" s="298"/>
      <c r="BC584" s="298"/>
      <c r="BD584" s="298"/>
      <c r="BE584" s="298"/>
      <c r="BF584" s="298"/>
      <c r="BG584" s="298"/>
      <c r="BH584" s="298"/>
      <c r="BI584" s="121"/>
      <c r="BJ584" s="116"/>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c r="DH584" s="129"/>
      <c r="DI584" s="129"/>
      <c r="DJ584" s="129"/>
      <c r="DK584" s="129"/>
      <c r="DL584" s="129"/>
      <c r="DM584" s="129"/>
      <c r="DN584" s="129"/>
      <c r="DO584" s="129"/>
      <c r="DP584" s="129"/>
      <c r="DQ584" s="129"/>
      <c r="DR584" s="129"/>
      <c r="DS584" s="129"/>
      <c r="DT584" s="129"/>
      <c r="DU584" s="129"/>
      <c r="DV584" s="129"/>
      <c r="DW584" s="129"/>
      <c r="DX584" s="129"/>
      <c r="DY584" s="129"/>
      <c r="DZ584" s="129"/>
      <c r="EA584" s="129"/>
      <c r="EB584" s="129"/>
      <c r="EC584" s="129"/>
      <c r="ED584" s="129"/>
      <c r="EE584" s="129"/>
      <c r="EF584" s="129"/>
      <c r="EG584" s="129"/>
      <c r="EH584" s="129"/>
      <c r="EI584" s="129"/>
      <c r="EJ584" s="129"/>
      <c r="EK584" s="129"/>
      <c r="EL584" s="129"/>
      <c r="EM584" s="129"/>
      <c r="EN584" s="129"/>
      <c r="EO584" s="129"/>
      <c r="EP584" s="129"/>
      <c r="EQ584" s="129"/>
      <c r="ER584" s="129"/>
      <c r="ES584" s="129"/>
      <c r="ET584" s="129"/>
      <c r="EU584" s="129"/>
      <c r="EV584" s="129"/>
      <c r="EW584" s="129"/>
    </row>
    <row r="585" spans="1:153" ht="9.75" customHeight="1">
      <c r="A585" s="113"/>
      <c r="B585" s="24"/>
      <c r="C585" s="14" t="s">
        <v>6435</v>
      </c>
      <c r="D585" s="25"/>
      <c r="E585" s="25"/>
      <c r="F585" s="14" t="s">
        <v>143</v>
      </c>
      <c r="G585" s="14"/>
      <c r="H585" s="14"/>
      <c r="I585" s="14" t="s">
        <v>144</v>
      </c>
      <c r="J585" s="14"/>
      <c r="K585" s="14" t="s">
        <v>145</v>
      </c>
      <c r="L585" s="14"/>
      <c r="M585" s="14" t="s">
        <v>197</v>
      </c>
      <c r="N585" s="14"/>
      <c r="O585" s="25"/>
      <c r="P585" s="14" t="s">
        <v>146</v>
      </c>
      <c r="Q585" s="14"/>
      <c r="R585" s="14"/>
      <c r="S585" s="14"/>
      <c r="T585" s="14"/>
      <c r="U585" s="14"/>
      <c r="V585" s="14"/>
      <c r="W585" s="14"/>
      <c r="X585" s="14"/>
      <c r="Y585" s="14"/>
      <c r="Z585" s="14"/>
      <c r="AA585" s="14"/>
      <c r="AB585" s="14"/>
      <c r="AC585" s="14"/>
      <c r="AD585" s="25"/>
      <c r="AE585" s="25"/>
      <c r="AF585" s="26"/>
      <c r="AG585" s="296"/>
      <c r="AH585" s="297"/>
      <c r="AI585" s="297"/>
      <c r="AJ585" s="297"/>
      <c r="AK585" s="297"/>
      <c r="AL585" s="297"/>
      <c r="AM585" s="297"/>
      <c r="AN585" s="297"/>
      <c r="AO585" s="117"/>
      <c r="AP585" s="114"/>
      <c r="AQ585" s="296"/>
      <c r="AR585" s="297"/>
      <c r="AS585" s="297"/>
      <c r="AT585" s="297"/>
      <c r="AU585" s="297"/>
      <c r="AV585" s="297"/>
      <c r="AW585" s="297"/>
      <c r="AX585" s="297"/>
      <c r="AY585" s="117"/>
      <c r="AZ585" s="114"/>
      <c r="BA585" s="297"/>
      <c r="BB585" s="297"/>
      <c r="BC585" s="297"/>
      <c r="BD585" s="297"/>
      <c r="BE585" s="297"/>
      <c r="BF585" s="297"/>
      <c r="BG585" s="297"/>
      <c r="BH585" s="297"/>
      <c r="BI585" s="117"/>
      <c r="BJ585" s="114"/>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29"/>
      <c r="CW585" s="129"/>
      <c r="CX585" s="129"/>
      <c r="CY585" s="129"/>
      <c r="CZ585" s="129"/>
      <c r="DA585" s="129"/>
      <c r="DB585" s="129"/>
      <c r="DC585" s="129"/>
      <c r="DD585" s="129"/>
      <c r="DE585" s="129"/>
      <c r="DF585" s="129"/>
      <c r="DG585" s="129"/>
      <c r="DH585" s="129"/>
      <c r="DI585" s="129"/>
      <c r="DJ585" s="129"/>
      <c r="DK585" s="129"/>
      <c r="DL585" s="129"/>
      <c r="DM585" s="129"/>
      <c r="DN585" s="129"/>
      <c r="DO585" s="129"/>
      <c r="DP585" s="129"/>
      <c r="DQ585" s="129"/>
      <c r="DR585" s="129"/>
      <c r="DS585" s="129"/>
      <c r="DT585" s="129"/>
      <c r="DU585" s="129"/>
      <c r="DV585" s="129"/>
      <c r="DW585" s="129"/>
      <c r="DX585" s="129"/>
      <c r="DY585" s="129"/>
      <c r="DZ585" s="129"/>
      <c r="EA585" s="129"/>
      <c r="EB585" s="129"/>
      <c r="EC585" s="129"/>
      <c r="ED585" s="129"/>
      <c r="EE585" s="129"/>
      <c r="EF585" s="129"/>
      <c r="EG585" s="129"/>
      <c r="EH585" s="129"/>
      <c r="EI585" s="129"/>
      <c r="EJ585" s="129"/>
      <c r="EK585" s="129"/>
      <c r="EL585" s="129"/>
      <c r="EM585" s="129"/>
      <c r="EN585" s="129"/>
      <c r="EO585" s="129"/>
      <c r="EP585" s="129"/>
      <c r="EQ585" s="129"/>
      <c r="ER585" s="129"/>
      <c r="ES585" s="129"/>
      <c r="ET585" s="129"/>
      <c r="EU585" s="129"/>
      <c r="EV585" s="129"/>
      <c r="EW585" s="129"/>
    </row>
    <row r="586" spans="1:153" ht="21.75" customHeight="1">
      <c r="A586" s="113"/>
      <c r="B586" s="294"/>
      <c r="C586" s="76"/>
      <c r="D586" s="74"/>
      <c r="E586" s="77"/>
      <c r="F586" s="78"/>
      <c r="G586" s="79"/>
      <c r="H586" s="75" t="s">
        <v>6436</v>
      </c>
      <c r="I586" s="76"/>
      <c r="J586" s="74"/>
      <c r="K586" s="241"/>
      <c r="L586" s="74"/>
      <c r="M586" s="76"/>
      <c r="N586" s="73"/>
      <c r="O586" s="504"/>
      <c r="P586" s="505"/>
      <c r="Q586" s="505"/>
      <c r="R586" s="505"/>
      <c r="S586" s="505"/>
      <c r="T586" s="505"/>
      <c r="U586" s="505"/>
      <c r="V586" s="505"/>
      <c r="W586" s="505"/>
      <c r="X586" s="505"/>
      <c r="Y586" s="505"/>
      <c r="Z586" s="505"/>
      <c r="AA586" s="505"/>
      <c r="AB586" s="505"/>
      <c r="AC586" s="505"/>
      <c r="AD586" s="505"/>
      <c r="AE586" s="506"/>
      <c r="AF586" s="15"/>
      <c r="AG586" s="118"/>
      <c r="AH586" s="312"/>
      <c r="AI586" s="313"/>
      <c r="AJ586" s="313"/>
      <c r="AK586" s="313"/>
      <c r="AL586" s="313"/>
      <c r="AM586" s="313"/>
      <c r="AN586" s="314"/>
      <c r="AO586" s="120"/>
      <c r="AP586" s="115" t="s">
        <v>0</v>
      </c>
      <c r="AQ586" s="119"/>
      <c r="AR586" s="312"/>
      <c r="AS586" s="313"/>
      <c r="AT586" s="313"/>
      <c r="AU586" s="313"/>
      <c r="AV586" s="313"/>
      <c r="AW586" s="313"/>
      <c r="AX586" s="314"/>
      <c r="AY586" s="120"/>
      <c r="AZ586" s="115" t="s">
        <v>1</v>
      </c>
      <c r="BA586" s="119"/>
      <c r="BB586" s="312"/>
      <c r="BC586" s="313"/>
      <c r="BD586" s="313"/>
      <c r="BE586" s="313"/>
      <c r="BF586" s="313"/>
      <c r="BG586" s="313"/>
      <c r="BH586" s="314"/>
      <c r="BI586" s="122"/>
      <c r="BJ586" s="115" t="s">
        <v>2</v>
      </c>
      <c r="BK586" s="129"/>
      <c r="BL586" s="130" t="str">
        <f>IF(BM586&lt;&gt;"","●","")</f>
        <v/>
      </c>
      <c r="BM586" s="132" t="str">
        <f>IF(AND(OR(C586="",E586="",F586="",G586="",O586=""),OR(AH586&gt;0,AR586&gt;0,BB586&gt;0)),"「Ｋコード・Ｊコード番号等」、「診療行為名称」に未記入の欄がありますが、「レセプト件数」、「算定日数」、「算定回数」のいずれかが1以上となっています。正しい手術名情報・レセプト件数・算定日数・算定回数をご記入ください。",IF(AND(AND(C586&lt;&gt;"",E586&lt;&gt;"",F586&lt;&gt;"",G586&lt;&gt;""),OR(AH586&gt;0,AR586&gt;0,BB586&gt;0),COUNTIF(K!$A$1:$A$2257,ASC(C586&amp;E586&amp;F586&amp;G586&amp;IF(I586*1=0,"","-"&amp;I586*1)&amp;IF(K586*1=0,"",K586*1)&amp;IF(M586="","",M586)))=0),"「Ｋコード・Ｊコード番号等」が診療報酬点数表あるいは鹿診療報酬点数表に存在しないコードとなっています。正しいＫコード・Ｊコード番号等をご記入ください。なお、加算・輸血料は報告対象外となります。",IF(OR(AND(OR(AH586=0,AH586=""),OR(AR586&gt;0,BB586&gt;0)),AND(OR(AH586&gt;0,BB586&gt;0),OR(AR586=0,AR586="")),AND(OR(AH586&gt;0,AR586&gt;0),OR(BB586=0,BB586=""))),"「レセプト件数」、「算定日数」、「算定回数」のいずれかが「0」か「空白」となっていますが、それ以外が1以上となっています。正しい手術名情報・レセプト件数・算定日数・算定回数をご記入ください。",IF(OR(AH586&gt;AR586,AH586&gt;BB586),"「算定日数」あるいは「算定回数」が「レセプト件数」よりも小さくなっています。算定レセプトにおける算定日数・算定回数をご記入ください。",IF(AR586&gt;BB586,"「算定回数」が「算定日数」よりも小さくなっています。算定日数における算定回数をご記入ください。","")))))</f>
        <v/>
      </c>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72"/>
      <c r="CW586" s="72"/>
      <c r="CX586" s="72"/>
      <c r="CY586" s="129"/>
      <c r="CZ586" s="129"/>
      <c r="DA586" s="129"/>
      <c r="DB586" s="129"/>
      <c r="DC586" s="129"/>
      <c r="DD586" s="129"/>
      <c r="DE586" s="129"/>
      <c r="DF586" s="129"/>
      <c r="DG586" s="129"/>
      <c r="DH586" s="129"/>
      <c r="DI586" s="129"/>
      <c r="DJ586" s="129"/>
      <c r="DK586" s="129"/>
      <c r="DL586" s="129"/>
      <c r="DM586" s="129"/>
      <c r="DN586" s="129"/>
      <c r="DO586" s="129"/>
      <c r="DP586" s="129"/>
      <c r="DQ586" s="129"/>
      <c r="DR586" s="129"/>
      <c r="DS586" s="129"/>
      <c r="DT586" s="129"/>
      <c r="DU586" s="129"/>
      <c r="DV586" s="129"/>
      <c r="DW586" s="129"/>
      <c r="DX586" s="129"/>
      <c r="DY586" s="129"/>
      <c r="DZ586" s="129"/>
      <c r="EA586" s="129"/>
      <c r="EB586" s="129"/>
      <c r="EC586" s="129"/>
      <c r="ED586" s="129"/>
      <c r="EE586" s="129"/>
      <c r="EF586" s="129"/>
      <c r="EG586" s="129"/>
      <c r="EH586" s="129"/>
      <c r="EI586" s="129"/>
      <c r="EJ586" s="129"/>
      <c r="EK586" s="129"/>
      <c r="EL586" s="129"/>
      <c r="EM586" s="129"/>
      <c r="EN586" s="129"/>
      <c r="EO586" s="129"/>
      <c r="EP586" s="129"/>
      <c r="EQ586" s="129"/>
      <c r="ER586" s="129"/>
      <c r="ES586" s="129"/>
      <c r="ET586" s="129"/>
      <c r="EU586" s="129"/>
      <c r="EV586" s="129"/>
      <c r="EW586" s="129"/>
    </row>
    <row r="587" spans="1:153" ht="3" customHeight="1" thickBot="1">
      <c r="A587" s="113"/>
      <c r="B587" s="16"/>
      <c r="C587" s="17"/>
      <c r="D587" s="17"/>
      <c r="E587" s="17"/>
      <c r="F587" s="18"/>
      <c r="G587" s="17"/>
      <c r="H587" s="298"/>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9"/>
      <c r="AG587" s="299"/>
      <c r="AH587" s="298"/>
      <c r="AI587" s="298"/>
      <c r="AJ587" s="298"/>
      <c r="AK587" s="298"/>
      <c r="AL587" s="298"/>
      <c r="AM587" s="298"/>
      <c r="AN587" s="298"/>
      <c r="AO587" s="121"/>
      <c r="AP587" s="116"/>
      <c r="AQ587" s="299"/>
      <c r="AR587" s="298"/>
      <c r="AS587" s="298"/>
      <c r="AT587" s="298"/>
      <c r="AU587" s="298"/>
      <c r="AV587" s="298"/>
      <c r="AW587" s="298"/>
      <c r="AX587" s="298"/>
      <c r="AY587" s="121"/>
      <c r="AZ587" s="116"/>
      <c r="BA587" s="298"/>
      <c r="BB587" s="298"/>
      <c r="BC587" s="298"/>
      <c r="BD587" s="298"/>
      <c r="BE587" s="298"/>
      <c r="BF587" s="298"/>
      <c r="BG587" s="298"/>
      <c r="BH587" s="298"/>
      <c r="BI587" s="121"/>
      <c r="BJ587" s="116"/>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c r="DH587" s="129"/>
      <c r="DI587" s="129"/>
      <c r="DJ587" s="129"/>
      <c r="DK587" s="129"/>
      <c r="DL587" s="129"/>
      <c r="DM587" s="129"/>
      <c r="DN587" s="129"/>
      <c r="DO587" s="129"/>
      <c r="DP587" s="129"/>
      <c r="DQ587" s="129"/>
      <c r="DR587" s="129"/>
      <c r="DS587" s="129"/>
      <c r="DT587" s="129"/>
      <c r="DU587" s="129"/>
      <c r="DV587" s="129"/>
      <c r="DW587" s="129"/>
      <c r="DX587" s="129"/>
      <c r="DY587" s="129"/>
      <c r="DZ587" s="129"/>
      <c r="EA587" s="129"/>
      <c r="EB587" s="129"/>
      <c r="EC587" s="129"/>
      <c r="ED587" s="129"/>
      <c r="EE587" s="129"/>
      <c r="EF587" s="129"/>
      <c r="EG587" s="129"/>
      <c r="EH587" s="129"/>
      <c r="EI587" s="129"/>
      <c r="EJ587" s="129"/>
      <c r="EK587" s="129"/>
      <c r="EL587" s="129"/>
      <c r="EM587" s="129"/>
      <c r="EN587" s="129"/>
      <c r="EO587" s="129"/>
      <c r="EP587" s="129"/>
      <c r="EQ587" s="129"/>
      <c r="ER587" s="129"/>
      <c r="ES587" s="129"/>
      <c r="ET587" s="129"/>
      <c r="EU587" s="129"/>
      <c r="EV587" s="129"/>
      <c r="EW587" s="129"/>
    </row>
    <row r="588" spans="1:153" ht="9.75" customHeight="1">
      <c r="A588" s="113"/>
      <c r="B588" s="24"/>
      <c r="C588" s="14" t="s">
        <v>6435</v>
      </c>
      <c r="D588" s="25"/>
      <c r="E588" s="25"/>
      <c r="F588" s="14" t="s">
        <v>143</v>
      </c>
      <c r="G588" s="14"/>
      <c r="H588" s="14"/>
      <c r="I588" s="14" t="s">
        <v>144</v>
      </c>
      <c r="J588" s="14"/>
      <c r="K588" s="14" t="s">
        <v>145</v>
      </c>
      <c r="L588" s="14"/>
      <c r="M588" s="14" t="s">
        <v>197</v>
      </c>
      <c r="N588" s="14"/>
      <c r="O588" s="25"/>
      <c r="P588" s="14" t="s">
        <v>146</v>
      </c>
      <c r="Q588" s="14"/>
      <c r="R588" s="14"/>
      <c r="S588" s="14"/>
      <c r="T588" s="14"/>
      <c r="U588" s="14"/>
      <c r="V588" s="14"/>
      <c r="W588" s="14"/>
      <c r="X588" s="14"/>
      <c r="Y588" s="14"/>
      <c r="Z588" s="14"/>
      <c r="AA588" s="14"/>
      <c r="AB588" s="14"/>
      <c r="AC588" s="14"/>
      <c r="AD588" s="25"/>
      <c r="AE588" s="25"/>
      <c r="AF588" s="26"/>
      <c r="AG588" s="296"/>
      <c r="AH588" s="297"/>
      <c r="AI588" s="297"/>
      <c r="AJ588" s="297"/>
      <c r="AK588" s="297"/>
      <c r="AL588" s="297"/>
      <c r="AM588" s="297"/>
      <c r="AN588" s="297"/>
      <c r="AO588" s="117"/>
      <c r="AP588" s="114"/>
      <c r="AQ588" s="296"/>
      <c r="AR588" s="297"/>
      <c r="AS588" s="297"/>
      <c r="AT588" s="297"/>
      <c r="AU588" s="297"/>
      <c r="AV588" s="297"/>
      <c r="AW588" s="297"/>
      <c r="AX588" s="297"/>
      <c r="AY588" s="117"/>
      <c r="AZ588" s="114"/>
      <c r="BA588" s="297"/>
      <c r="BB588" s="297"/>
      <c r="BC588" s="297"/>
      <c r="BD588" s="297"/>
      <c r="BE588" s="297"/>
      <c r="BF588" s="297"/>
      <c r="BG588" s="297"/>
      <c r="BH588" s="297"/>
      <c r="BI588" s="117"/>
      <c r="BJ588" s="114"/>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29"/>
      <c r="CW588" s="129"/>
      <c r="CX588" s="129"/>
      <c r="CY588" s="129"/>
      <c r="CZ588" s="129"/>
      <c r="DA588" s="129"/>
      <c r="DB588" s="129"/>
      <c r="DC588" s="129"/>
      <c r="DD588" s="129"/>
      <c r="DE588" s="129"/>
      <c r="DF588" s="129"/>
      <c r="DG588" s="129"/>
      <c r="DH588" s="129"/>
      <c r="DI588" s="129"/>
      <c r="DJ588" s="129"/>
      <c r="DK588" s="129"/>
      <c r="DL588" s="129"/>
      <c r="DM588" s="129"/>
      <c r="DN588" s="129"/>
      <c r="DO588" s="129"/>
      <c r="DP588" s="129"/>
      <c r="DQ588" s="129"/>
      <c r="DR588" s="129"/>
      <c r="DS588" s="129"/>
      <c r="DT588" s="129"/>
      <c r="DU588" s="129"/>
      <c r="DV588" s="129"/>
      <c r="DW588" s="129"/>
      <c r="DX588" s="129"/>
      <c r="DY588" s="129"/>
      <c r="DZ588" s="129"/>
      <c r="EA588" s="129"/>
      <c r="EB588" s="129"/>
      <c r="EC588" s="129"/>
      <c r="ED588" s="129"/>
      <c r="EE588" s="129"/>
      <c r="EF588" s="129"/>
      <c r="EG588" s="129"/>
      <c r="EH588" s="129"/>
      <c r="EI588" s="129"/>
      <c r="EJ588" s="129"/>
      <c r="EK588" s="129"/>
      <c r="EL588" s="129"/>
      <c r="EM588" s="129"/>
      <c r="EN588" s="129"/>
      <c r="EO588" s="129"/>
      <c r="EP588" s="129"/>
      <c r="EQ588" s="129"/>
      <c r="ER588" s="129"/>
      <c r="ES588" s="129"/>
      <c r="ET588" s="129"/>
      <c r="EU588" s="129"/>
      <c r="EV588" s="129"/>
      <c r="EW588" s="129"/>
    </row>
    <row r="589" spans="1:153" ht="21.75" customHeight="1">
      <c r="A589" s="113"/>
      <c r="B589" s="294"/>
      <c r="C589" s="76"/>
      <c r="D589" s="74"/>
      <c r="E589" s="77"/>
      <c r="F589" s="78"/>
      <c r="G589" s="79"/>
      <c r="H589" s="75" t="s">
        <v>6436</v>
      </c>
      <c r="I589" s="76"/>
      <c r="J589" s="74"/>
      <c r="K589" s="241"/>
      <c r="L589" s="74"/>
      <c r="M589" s="76"/>
      <c r="N589" s="73"/>
      <c r="O589" s="504"/>
      <c r="P589" s="505"/>
      <c r="Q589" s="505"/>
      <c r="R589" s="505"/>
      <c r="S589" s="505"/>
      <c r="T589" s="505"/>
      <c r="U589" s="505"/>
      <c r="V589" s="505"/>
      <c r="W589" s="505"/>
      <c r="X589" s="505"/>
      <c r="Y589" s="505"/>
      <c r="Z589" s="505"/>
      <c r="AA589" s="505"/>
      <c r="AB589" s="505"/>
      <c r="AC589" s="505"/>
      <c r="AD589" s="505"/>
      <c r="AE589" s="506"/>
      <c r="AF589" s="15"/>
      <c r="AG589" s="118"/>
      <c r="AH589" s="312"/>
      <c r="AI589" s="313"/>
      <c r="AJ589" s="313"/>
      <c r="AK589" s="313"/>
      <c r="AL589" s="313"/>
      <c r="AM589" s="313"/>
      <c r="AN589" s="314"/>
      <c r="AO589" s="120"/>
      <c r="AP589" s="115" t="s">
        <v>0</v>
      </c>
      <c r="AQ589" s="119"/>
      <c r="AR589" s="312"/>
      <c r="AS589" s="313"/>
      <c r="AT589" s="313"/>
      <c r="AU589" s="313"/>
      <c r="AV589" s="313"/>
      <c r="AW589" s="313"/>
      <c r="AX589" s="314"/>
      <c r="AY589" s="120"/>
      <c r="AZ589" s="115" t="s">
        <v>1</v>
      </c>
      <c r="BA589" s="119"/>
      <c r="BB589" s="312"/>
      <c r="BC589" s="313"/>
      <c r="BD589" s="313"/>
      <c r="BE589" s="313"/>
      <c r="BF589" s="313"/>
      <c r="BG589" s="313"/>
      <c r="BH589" s="314"/>
      <c r="BI589" s="122"/>
      <c r="BJ589" s="115" t="s">
        <v>2</v>
      </c>
      <c r="BK589" s="129"/>
      <c r="BL589" s="130" t="str">
        <f>IF(BM589&lt;&gt;"","●","")</f>
        <v/>
      </c>
      <c r="BM589" s="132" t="str">
        <f>IF(AND(OR(C589="",E589="",F589="",G589="",O589=""),OR(AH589&gt;0,AR589&gt;0,BB589&gt;0)),"「Ｋコード・Ｊコード番号等」、「診療行為名称」に未記入の欄がありますが、「レセプト件数」、「算定日数」、「算定回数」のいずれかが1以上となっています。正しい手術名情報・レセプト件数・算定日数・算定回数をご記入ください。",IF(AND(AND(C589&lt;&gt;"",E589&lt;&gt;"",F589&lt;&gt;"",G589&lt;&gt;""),OR(AH589&gt;0,AR589&gt;0,BB589&gt;0),COUNTIF(K!$A$1:$A$2257,ASC(C589&amp;E589&amp;F589&amp;G589&amp;IF(I589*1=0,"","-"&amp;I589*1)&amp;IF(K589*1=0,"",K589*1)&amp;IF(M589="","",M589)))=0),"「Ｋコード・Ｊコード番号等」が診療報酬点数表あるいは鹿診療報酬点数表に存在しないコードとなっています。正しいＫコード・Ｊコード番号等をご記入ください。なお、加算・輸血料は報告対象外となります。",IF(OR(AND(OR(AH589=0,AH589=""),OR(AR589&gt;0,BB589&gt;0)),AND(OR(AH589&gt;0,BB589&gt;0),OR(AR589=0,AR589="")),AND(OR(AH589&gt;0,AR589&gt;0),OR(BB589=0,BB589=""))),"「レセプト件数」、「算定日数」、「算定回数」のいずれかが「0」か「空白」となっていますが、それ以外が1以上となっています。正しい手術名情報・レセプト件数・算定日数・算定回数をご記入ください。",IF(OR(AH589&gt;AR589,AH589&gt;BB589),"「算定日数」あるいは「算定回数」が「レセプト件数」よりも小さくなっています。算定レセプトにおける算定日数・算定回数をご記入ください。",IF(AR589&gt;BB589,"「算定回数」が「算定日数」よりも小さくなっています。算定日数における算定回数をご記入ください。","")))))</f>
        <v/>
      </c>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72"/>
      <c r="CW589" s="72"/>
      <c r="CX589" s="72"/>
      <c r="CY589" s="129"/>
      <c r="CZ589" s="129"/>
      <c r="DA589" s="129"/>
      <c r="DB589" s="129"/>
      <c r="DC589" s="129"/>
      <c r="DD589" s="129"/>
      <c r="DE589" s="129"/>
      <c r="DF589" s="129"/>
      <c r="DG589" s="129"/>
      <c r="DH589" s="129"/>
      <c r="DI589" s="129"/>
      <c r="DJ589" s="129"/>
      <c r="DK589" s="129"/>
      <c r="DL589" s="129"/>
      <c r="DM589" s="129"/>
      <c r="DN589" s="129"/>
      <c r="DO589" s="129"/>
      <c r="DP589" s="129"/>
      <c r="DQ589" s="129"/>
      <c r="DR589" s="129"/>
      <c r="DS589" s="129"/>
      <c r="DT589" s="129"/>
      <c r="DU589" s="129"/>
      <c r="DV589" s="129"/>
      <c r="DW589" s="129"/>
      <c r="DX589" s="129"/>
      <c r="DY589" s="129"/>
      <c r="DZ589" s="129"/>
      <c r="EA589" s="129"/>
      <c r="EB589" s="129"/>
      <c r="EC589" s="129"/>
      <c r="ED589" s="129"/>
      <c r="EE589" s="129"/>
      <c r="EF589" s="129"/>
      <c r="EG589" s="129"/>
      <c r="EH589" s="129"/>
      <c r="EI589" s="129"/>
      <c r="EJ589" s="129"/>
      <c r="EK589" s="129"/>
      <c r="EL589" s="129"/>
      <c r="EM589" s="129"/>
      <c r="EN589" s="129"/>
      <c r="EO589" s="129"/>
      <c r="EP589" s="129"/>
      <c r="EQ589" s="129"/>
      <c r="ER589" s="129"/>
      <c r="ES589" s="129"/>
      <c r="ET589" s="129"/>
      <c r="EU589" s="129"/>
      <c r="EV589" s="129"/>
      <c r="EW589" s="129"/>
    </row>
    <row r="590" spans="1:153" ht="3" customHeight="1" thickBot="1">
      <c r="A590" s="113"/>
      <c r="B590" s="16"/>
      <c r="C590" s="17"/>
      <c r="D590" s="17"/>
      <c r="E590" s="17"/>
      <c r="F590" s="18"/>
      <c r="G590" s="17"/>
      <c r="H590" s="298"/>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9"/>
      <c r="AG590" s="299"/>
      <c r="AH590" s="298"/>
      <c r="AI590" s="298"/>
      <c r="AJ590" s="298"/>
      <c r="AK590" s="298"/>
      <c r="AL590" s="298"/>
      <c r="AM590" s="298"/>
      <c r="AN590" s="298"/>
      <c r="AO590" s="121"/>
      <c r="AP590" s="116"/>
      <c r="AQ590" s="299"/>
      <c r="AR590" s="298"/>
      <c r="AS590" s="298"/>
      <c r="AT590" s="298"/>
      <c r="AU590" s="298"/>
      <c r="AV590" s="298"/>
      <c r="AW590" s="298"/>
      <c r="AX590" s="298"/>
      <c r="AY590" s="121"/>
      <c r="AZ590" s="116"/>
      <c r="BA590" s="298"/>
      <c r="BB590" s="298"/>
      <c r="BC590" s="298"/>
      <c r="BD590" s="298"/>
      <c r="BE590" s="298"/>
      <c r="BF590" s="298"/>
      <c r="BG590" s="298"/>
      <c r="BH590" s="298"/>
      <c r="BI590" s="121"/>
      <c r="BJ590" s="116"/>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c r="DH590" s="129"/>
      <c r="DI590" s="129"/>
      <c r="DJ590" s="129"/>
      <c r="DK590" s="129"/>
      <c r="DL590" s="129"/>
      <c r="DM590" s="129"/>
      <c r="DN590" s="129"/>
      <c r="DO590" s="129"/>
      <c r="DP590" s="129"/>
      <c r="DQ590" s="129"/>
      <c r="DR590" s="129"/>
      <c r="DS590" s="129"/>
      <c r="DT590" s="129"/>
      <c r="DU590" s="129"/>
      <c r="DV590" s="129"/>
      <c r="DW590" s="129"/>
      <c r="DX590" s="129"/>
      <c r="DY590" s="129"/>
      <c r="DZ590" s="129"/>
      <c r="EA590" s="129"/>
      <c r="EB590" s="129"/>
      <c r="EC590" s="129"/>
      <c r="ED590" s="129"/>
      <c r="EE590" s="129"/>
      <c r="EF590" s="129"/>
      <c r="EG590" s="129"/>
      <c r="EH590" s="129"/>
      <c r="EI590" s="129"/>
      <c r="EJ590" s="129"/>
      <c r="EK590" s="129"/>
      <c r="EL590" s="129"/>
      <c r="EM590" s="129"/>
      <c r="EN590" s="129"/>
      <c r="EO590" s="129"/>
      <c r="EP590" s="129"/>
      <c r="EQ590" s="129"/>
      <c r="ER590" s="129"/>
      <c r="ES590" s="129"/>
      <c r="ET590" s="129"/>
      <c r="EU590" s="129"/>
      <c r="EV590" s="129"/>
      <c r="EW590" s="129"/>
    </row>
    <row r="591" spans="1:153" ht="9.75" customHeight="1">
      <c r="A591" s="113"/>
      <c r="B591" s="24"/>
      <c r="C591" s="14" t="s">
        <v>6435</v>
      </c>
      <c r="D591" s="25"/>
      <c r="E591" s="25"/>
      <c r="F591" s="14" t="s">
        <v>143</v>
      </c>
      <c r="G591" s="14"/>
      <c r="H591" s="14"/>
      <c r="I591" s="14" t="s">
        <v>144</v>
      </c>
      <c r="J591" s="14"/>
      <c r="K591" s="14" t="s">
        <v>145</v>
      </c>
      <c r="L591" s="14"/>
      <c r="M591" s="14" t="s">
        <v>197</v>
      </c>
      <c r="N591" s="14"/>
      <c r="O591" s="25"/>
      <c r="P591" s="14" t="s">
        <v>146</v>
      </c>
      <c r="Q591" s="14"/>
      <c r="R591" s="14"/>
      <c r="S591" s="14"/>
      <c r="T591" s="14"/>
      <c r="U591" s="14"/>
      <c r="V591" s="14"/>
      <c r="W591" s="14"/>
      <c r="X591" s="14"/>
      <c r="Y591" s="14"/>
      <c r="Z591" s="14"/>
      <c r="AA591" s="14"/>
      <c r="AB591" s="14"/>
      <c r="AC591" s="14"/>
      <c r="AD591" s="25"/>
      <c r="AE591" s="25"/>
      <c r="AF591" s="26"/>
      <c r="AG591" s="296"/>
      <c r="AH591" s="297"/>
      <c r="AI591" s="297"/>
      <c r="AJ591" s="297"/>
      <c r="AK591" s="297"/>
      <c r="AL591" s="297"/>
      <c r="AM591" s="297"/>
      <c r="AN591" s="297"/>
      <c r="AO591" s="117"/>
      <c r="AP591" s="114"/>
      <c r="AQ591" s="296"/>
      <c r="AR591" s="297"/>
      <c r="AS591" s="297"/>
      <c r="AT591" s="297"/>
      <c r="AU591" s="297"/>
      <c r="AV591" s="297"/>
      <c r="AW591" s="297"/>
      <c r="AX591" s="297"/>
      <c r="AY591" s="117"/>
      <c r="AZ591" s="114"/>
      <c r="BA591" s="297"/>
      <c r="BB591" s="297"/>
      <c r="BC591" s="297"/>
      <c r="BD591" s="297"/>
      <c r="BE591" s="297"/>
      <c r="BF591" s="297"/>
      <c r="BG591" s="297"/>
      <c r="BH591" s="297"/>
      <c r="BI591" s="117"/>
      <c r="BJ591" s="114"/>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29"/>
      <c r="CY591" s="129"/>
      <c r="CZ591" s="129"/>
      <c r="DA591" s="129"/>
      <c r="DB591" s="129"/>
      <c r="DC591" s="129"/>
      <c r="DD591" s="129"/>
      <c r="DE591" s="129"/>
      <c r="DF591" s="129"/>
      <c r="DG591" s="129"/>
      <c r="DH591" s="129"/>
      <c r="DI591" s="129"/>
      <c r="DJ591" s="129"/>
      <c r="DK591" s="129"/>
      <c r="DL591" s="129"/>
      <c r="DM591" s="129"/>
      <c r="DN591" s="129"/>
      <c r="DO591" s="129"/>
      <c r="DP591" s="129"/>
      <c r="DQ591" s="129"/>
      <c r="DR591" s="129"/>
      <c r="DS591" s="129"/>
      <c r="DT591" s="129"/>
      <c r="DU591" s="129"/>
      <c r="DV591" s="129"/>
      <c r="DW591" s="129"/>
      <c r="DX591" s="129"/>
      <c r="DY591" s="129"/>
      <c r="DZ591" s="129"/>
      <c r="EA591" s="129"/>
      <c r="EB591" s="129"/>
      <c r="EC591" s="129"/>
      <c r="ED591" s="129"/>
      <c r="EE591" s="129"/>
      <c r="EF591" s="129"/>
      <c r="EG591" s="129"/>
      <c r="EH591" s="129"/>
      <c r="EI591" s="129"/>
      <c r="EJ591" s="129"/>
      <c r="EK591" s="129"/>
      <c r="EL591" s="129"/>
      <c r="EM591" s="129"/>
      <c r="EN591" s="129"/>
      <c r="EO591" s="129"/>
      <c r="EP591" s="129"/>
      <c r="EQ591" s="129"/>
      <c r="ER591" s="129"/>
      <c r="ES591" s="129"/>
      <c r="ET591" s="129"/>
      <c r="EU591" s="129"/>
      <c r="EV591" s="129"/>
      <c r="EW591" s="129"/>
    </row>
    <row r="592" spans="1:153" ht="21.75" customHeight="1">
      <c r="A592" s="113"/>
      <c r="B592" s="294"/>
      <c r="C592" s="76"/>
      <c r="D592" s="74"/>
      <c r="E592" s="77"/>
      <c r="F592" s="78"/>
      <c r="G592" s="79"/>
      <c r="H592" s="75" t="s">
        <v>6436</v>
      </c>
      <c r="I592" s="76"/>
      <c r="J592" s="74"/>
      <c r="K592" s="241"/>
      <c r="L592" s="74"/>
      <c r="M592" s="76"/>
      <c r="N592" s="73"/>
      <c r="O592" s="504"/>
      <c r="P592" s="505"/>
      <c r="Q592" s="505"/>
      <c r="R592" s="505"/>
      <c r="S592" s="505"/>
      <c r="T592" s="505"/>
      <c r="U592" s="505"/>
      <c r="V592" s="505"/>
      <c r="W592" s="505"/>
      <c r="X592" s="505"/>
      <c r="Y592" s="505"/>
      <c r="Z592" s="505"/>
      <c r="AA592" s="505"/>
      <c r="AB592" s="505"/>
      <c r="AC592" s="505"/>
      <c r="AD592" s="505"/>
      <c r="AE592" s="506"/>
      <c r="AF592" s="15"/>
      <c r="AG592" s="118"/>
      <c r="AH592" s="312"/>
      <c r="AI592" s="313"/>
      <c r="AJ592" s="313"/>
      <c r="AK592" s="313"/>
      <c r="AL592" s="313"/>
      <c r="AM592" s="313"/>
      <c r="AN592" s="314"/>
      <c r="AO592" s="120"/>
      <c r="AP592" s="115" t="s">
        <v>0</v>
      </c>
      <c r="AQ592" s="119"/>
      <c r="AR592" s="312"/>
      <c r="AS592" s="313"/>
      <c r="AT592" s="313"/>
      <c r="AU592" s="313"/>
      <c r="AV592" s="313"/>
      <c r="AW592" s="313"/>
      <c r="AX592" s="314"/>
      <c r="AY592" s="120"/>
      <c r="AZ592" s="115" t="s">
        <v>1</v>
      </c>
      <c r="BA592" s="119"/>
      <c r="BB592" s="312"/>
      <c r="BC592" s="313"/>
      <c r="BD592" s="313"/>
      <c r="BE592" s="313"/>
      <c r="BF592" s="313"/>
      <c r="BG592" s="313"/>
      <c r="BH592" s="314"/>
      <c r="BI592" s="122"/>
      <c r="BJ592" s="115" t="s">
        <v>2</v>
      </c>
      <c r="BK592" s="129"/>
      <c r="BL592" s="130" t="str">
        <f>IF(BM592&lt;&gt;"","●","")</f>
        <v/>
      </c>
      <c r="BM592" s="132" t="str">
        <f>IF(AND(OR(C592="",E592="",F592="",G592="",O592=""),OR(AH592&gt;0,AR592&gt;0,BB592&gt;0)),"「Ｋコード・Ｊコード番号等」、「診療行為名称」に未記入の欄がありますが、「レセプト件数」、「算定日数」、「算定回数」のいずれかが1以上となっています。正しい手術名情報・レセプト件数・算定日数・算定回数をご記入ください。",IF(AND(AND(C592&lt;&gt;"",E592&lt;&gt;"",F592&lt;&gt;"",G592&lt;&gt;""),OR(AH592&gt;0,AR592&gt;0,BB592&gt;0),COUNTIF(K!$A$1:$A$2257,ASC(C592&amp;E592&amp;F592&amp;G592&amp;IF(I592*1=0,"","-"&amp;I592*1)&amp;IF(K592*1=0,"",K592*1)&amp;IF(M592="","",M592)))=0),"「Ｋコード・Ｊコード番号等」が診療報酬点数表あるいは鹿診療報酬点数表に存在しないコードとなっています。正しいＫコード・Ｊコード番号等をご記入ください。なお、加算・輸血料は報告対象外となります。",IF(OR(AND(OR(AH592=0,AH592=""),OR(AR592&gt;0,BB592&gt;0)),AND(OR(AH592&gt;0,BB592&gt;0),OR(AR592=0,AR592="")),AND(OR(AH592&gt;0,AR592&gt;0),OR(BB592=0,BB592=""))),"「レセプト件数」、「算定日数」、「算定回数」のいずれかが「0」か「空白」となっていますが、それ以外が1以上となっています。正しい手術名情報・レセプト件数・算定日数・算定回数をご記入ください。",IF(OR(AH592&gt;AR592,AH592&gt;BB592),"「算定日数」あるいは「算定回数」が「レセプト件数」よりも小さくなっています。算定レセプトにおける算定日数・算定回数をご記入ください。",IF(AR592&gt;BB592,"「算定回数」が「算定日数」よりも小さくなっています。算定日数における算定回数をご記入ください。","")))))</f>
        <v/>
      </c>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72"/>
      <c r="CW592" s="72"/>
      <c r="CX592" s="72"/>
      <c r="CY592" s="129"/>
      <c r="CZ592" s="129"/>
      <c r="DA592" s="129"/>
      <c r="DB592" s="129"/>
      <c r="DC592" s="129"/>
      <c r="DD592" s="129"/>
      <c r="DE592" s="129"/>
      <c r="DF592" s="129"/>
      <c r="DG592" s="129"/>
      <c r="DH592" s="129"/>
      <c r="DI592" s="129"/>
      <c r="DJ592" s="129"/>
      <c r="DK592" s="129"/>
      <c r="DL592" s="129"/>
      <c r="DM592" s="129"/>
      <c r="DN592" s="129"/>
      <c r="DO592" s="129"/>
      <c r="DP592" s="129"/>
      <c r="DQ592" s="129"/>
      <c r="DR592" s="129"/>
      <c r="DS592" s="129"/>
      <c r="DT592" s="129"/>
      <c r="DU592" s="129"/>
      <c r="DV592" s="129"/>
      <c r="DW592" s="129"/>
      <c r="DX592" s="129"/>
      <c r="DY592" s="129"/>
      <c r="DZ592" s="129"/>
      <c r="EA592" s="129"/>
      <c r="EB592" s="129"/>
      <c r="EC592" s="129"/>
      <c r="ED592" s="129"/>
      <c r="EE592" s="129"/>
      <c r="EF592" s="129"/>
      <c r="EG592" s="129"/>
      <c r="EH592" s="129"/>
      <c r="EI592" s="129"/>
      <c r="EJ592" s="129"/>
      <c r="EK592" s="129"/>
      <c r="EL592" s="129"/>
      <c r="EM592" s="129"/>
      <c r="EN592" s="129"/>
      <c r="EO592" s="129"/>
      <c r="EP592" s="129"/>
      <c r="EQ592" s="129"/>
      <c r="ER592" s="129"/>
      <c r="ES592" s="129"/>
      <c r="ET592" s="129"/>
      <c r="EU592" s="129"/>
      <c r="EV592" s="129"/>
      <c r="EW592" s="129"/>
    </row>
    <row r="593" spans="1:153" ht="3" customHeight="1" thickBot="1">
      <c r="A593" s="113"/>
      <c r="B593" s="16"/>
      <c r="C593" s="17"/>
      <c r="D593" s="17"/>
      <c r="E593" s="17"/>
      <c r="F593" s="18"/>
      <c r="G593" s="17"/>
      <c r="H593" s="298"/>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9"/>
      <c r="AG593" s="299"/>
      <c r="AH593" s="298"/>
      <c r="AI593" s="298"/>
      <c r="AJ593" s="298"/>
      <c r="AK593" s="298"/>
      <c r="AL593" s="298"/>
      <c r="AM593" s="298"/>
      <c r="AN593" s="298"/>
      <c r="AO593" s="121"/>
      <c r="AP593" s="116"/>
      <c r="AQ593" s="299"/>
      <c r="AR593" s="298"/>
      <c r="AS593" s="298"/>
      <c r="AT593" s="298"/>
      <c r="AU593" s="298"/>
      <c r="AV593" s="298"/>
      <c r="AW593" s="298"/>
      <c r="AX593" s="298"/>
      <c r="AY593" s="121"/>
      <c r="AZ593" s="116"/>
      <c r="BA593" s="298"/>
      <c r="BB593" s="298"/>
      <c r="BC593" s="298"/>
      <c r="BD593" s="298"/>
      <c r="BE593" s="298"/>
      <c r="BF593" s="298"/>
      <c r="BG593" s="298"/>
      <c r="BH593" s="298"/>
      <c r="BI593" s="121"/>
      <c r="BJ593" s="116"/>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c r="DH593" s="129"/>
      <c r="DI593" s="129"/>
      <c r="DJ593" s="129"/>
      <c r="DK593" s="129"/>
      <c r="DL593" s="129"/>
      <c r="DM593" s="129"/>
      <c r="DN593" s="129"/>
      <c r="DO593" s="129"/>
      <c r="DP593" s="129"/>
      <c r="DQ593" s="129"/>
      <c r="DR593" s="129"/>
      <c r="DS593" s="129"/>
      <c r="DT593" s="129"/>
      <c r="DU593" s="129"/>
      <c r="DV593" s="129"/>
      <c r="DW593" s="129"/>
      <c r="DX593" s="129"/>
      <c r="DY593" s="129"/>
      <c r="DZ593" s="129"/>
      <c r="EA593" s="129"/>
      <c r="EB593" s="129"/>
      <c r="EC593" s="129"/>
      <c r="ED593" s="129"/>
      <c r="EE593" s="129"/>
      <c r="EF593" s="129"/>
      <c r="EG593" s="129"/>
      <c r="EH593" s="129"/>
      <c r="EI593" s="129"/>
      <c r="EJ593" s="129"/>
      <c r="EK593" s="129"/>
      <c r="EL593" s="129"/>
      <c r="EM593" s="129"/>
      <c r="EN593" s="129"/>
      <c r="EO593" s="129"/>
      <c r="EP593" s="129"/>
      <c r="EQ593" s="129"/>
      <c r="ER593" s="129"/>
      <c r="ES593" s="129"/>
      <c r="ET593" s="129"/>
      <c r="EU593" s="129"/>
      <c r="EV593" s="129"/>
      <c r="EW593" s="129"/>
    </row>
    <row r="594" spans="1:153" ht="9.75" customHeight="1">
      <c r="A594" s="113"/>
      <c r="B594" s="24"/>
      <c r="C594" s="14" t="s">
        <v>6435</v>
      </c>
      <c r="D594" s="25"/>
      <c r="E594" s="25"/>
      <c r="F594" s="14" t="s">
        <v>143</v>
      </c>
      <c r="G594" s="14"/>
      <c r="H594" s="14"/>
      <c r="I594" s="14" t="s">
        <v>144</v>
      </c>
      <c r="J594" s="14"/>
      <c r="K594" s="14" t="s">
        <v>145</v>
      </c>
      <c r="L594" s="14"/>
      <c r="M594" s="14" t="s">
        <v>197</v>
      </c>
      <c r="N594" s="14"/>
      <c r="O594" s="25"/>
      <c r="P594" s="14" t="s">
        <v>146</v>
      </c>
      <c r="Q594" s="14"/>
      <c r="R594" s="14"/>
      <c r="S594" s="14"/>
      <c r="T594" s="14"/>
      <c r="U594" s="14"/>
      <c r="V594" s="14"/>
      <c r="W594" s="14"/>
      <c r="X594" s="14"/>
      <c r="Y594" s="14"/>
      <c r="Z594" s="14"/>
      <c r="AA594" s="14"/>
      <c r="AB594" s="14"/>
      <c r="AC594" s="14"/>
      <c r="AD594" s="25"/>
      <c r="AE594" s="25"/>
      <c r="AF594" s="26"/>
      <c r="AG594" s="296"/>
      <c r="AH594" s="297"/>
      <c r="AI594" s="297"/>
      <c r="AJ594" s="297"/>
      <c r="AK594" s="297"/>
      <c r="AL594" s="297"/>
      <c r="AM594" s="297"/>
      <c r="AN594" s="297"/>
      <c r="AO594" s="117"/>
      <c r="AP594" s="114"/>
      <c r="AQ594" s="296"/>
      <c r="AR594" s="297"/>
      <c r="AS594" s="297"/>
      <c r="AT594" s="297"/>
      <c r="AU594" s="297"/>
      <c r="AV594" s="297"/>
      <c r="AW594" s="297"/>
      <c r="AX594" s="297"/>
      <c r="AY594" s="117"/>
      <c r="AZ594" s="114"/>
      <c r="BA594" s="297"/>
      <c r="BB594" s="297"/>
      <c r="BC594" s="297"/>
      <c r="BD594" s="297"/>
      <c r="BE594" s="297"/>
      <c r="BF594" s="297"/>
      <c r="BG594" s="297"/>
      <c r="BH594" s="297"/>
      <c r="BI594" s="117"/>
      <c r="BJ594" s="114"/>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c r="DH594" s="129"/>
      <c r="DI594" s="129"/>
      <c r="DJ594" s="129"/>
      <c r="DK594" s="129"/>
      <c r="DL594" s="129"/>
      <c r="DM594" s="129"/>
      <c r="DN594" s="129"/>
      <c r="DO594" s="129"/>
      <c r="DP594" s="129"/>
      <c r="DQ594" s="129"/>
      <c r="DR594" s="129"/>
      <c r="DS594" s="129"/>
      <c r="DT594" s="129"/>
      <c r="DU594" s="129"/>
      <c r="DV594" s="129"/>
      <c r="DW594" s="129"/>
      <c r="DX594" s="129"/>
      <c r="DY594" s="129"/>
      <c r="DZ594" s="129"/>
      <c r="EA594" s="129"/>
      <c r="EB594" s="129"/>
      <c r="EC594" s="129"/>
      <c r="ED594" s="129"/>
      <c r="EE594" s="129"/>
      <c r="EF594" s="129"/>
      <c r="EG594" s="129"/>
      <c r="EH594" s="129"/>
      <c r="EI594" s="129"/>
      <c r="EJ594" s="129"/>
      <c r="EK594" s="129"/>
      <c r="EL594" s="129"/>
      <c r="EM594" s="129"/>
      <c r="EN594" s="129"/>
      <c r="EO594" s="129"/>
      <c r="EP594" s="129"/>
      <c r="EQ594" s="129"/>
      <c r="ER594" s="129"/>
      <c r="ES594" s="129"/>
      <c r="ET594" s="129"/>
      <c r="EU594" s="129"/>
      <c r="EV594" s="129"/>
      <c r="EW594" s="129"/>
    </row>
    <row r="595" spans="1:153" ht="21.75" customHeight="1">
      <c r="A595" s="113"/>
      <c r="B595" s="294"/>
      <c r="C595" s="76"/>
      <c r="D595" s="74"/>
      <c r="E595" s="77"/>
      <c r="F595" s="78"/>
      <c r="G595" s="79"/>
      <c r="H595" s="75" t="s">
        <v>6436</v>
      </c>
      <c r="I595" s="76"/>
      <c r="J595" s="74"/>
      <c r="K595" s="241"/>
      <c r="L595" s="74"/>
      <c r="M595" s="76"/>
      <c r="N595" s="73"/>
      <c r="O595" s="504"/>
      <c r="P595" s="505"/>
      <c r="Q595" s="505"/>
      <c r="R595" s="505"/>
      <c r="S595" s="505"/>
      <c r="T595" s="505"/>
      <c r="U595" s="505"/>
      <c r="V595" s="505"/>
      <c r="W595" s="505"/>
      <c r="X595" s="505"/>
      <c r="Y595" s="505"/>
      <c r="Z595" s="505"/>
      <c r="AA595" s="505"/>
      <c r="AB595" s="505"/>
      <c r="AC595" s="505"/>
      <c r="AD595" s="505"/>
      <c r="AE595" s="506"/>
      <c r="AF595" s="15"/>
      <c r="AG595" s="118"/>
      <c r="AH595" s="312"/>
      <c r="AI595" s="313"/>
      <c r="AJ595" s="313"/>
      <c r="AK595" s="313"/>
      <c r="AL595" s="313"/>
      <c r="AM595" s="313"/>
      <c r="AN595" s="314"/>
      <c r="AO595" s="120"/>
      <c r="AP595" s="115" t="s">
        <v>0</v>
      </c>
      <c r="AQ595" s="119"/>
      <c r="AR595" s="312"/>
      <c r="AS595" s="313"/>
      <c r="AT595" s="313"/>
      <c r="AU595" s="313"/>
      <c r="AV595" s="313"/>
      <c r="AW595" s="313"/>
      <c r="AX595" s="314"/>
      <c r="AY595" s="120"/>
      <c r="AZ595" s="115" t="s">
        <v>1</v>
      </c>
      <c r="BA595" s="119"/>
      <c r="BB595" s="312"/>
      <c r="BC595" s="313"/>
      <c r="BD595" s="313"/>
      <c r="BE595" s="313"/>
      <c r="BF595" s="313"/>
      <c r="BG595" s="313"/>
      <c r="BH595" s="314"/>
      <c r="BI595" s="122"/>
      <c r="BJ595" s="115" t="s">
        <v>2</v>
      </c>
      <c r="BK595" s="129"/>
      <c r="BL595" s="130" t="str">
        <f>IF(BM595&lt;&gt;"","●","")</f>
        <v/>
      </c>
      <c r="BM595" s="132" t="str">
        <f>IF(AND(OR(C595="",E595="",F595="",G595="",O595=""),OR(AH595&gt;0,AR595&gt;0,BB595&gt;0)),"「Ｋコード・Ｊコード番号等」、「診療行為名称」に未記入の欄がありますが、「レセプト件数」、「算定日数」、「算定回数」のいずれかが1以上となっています。正しい手術名情報・レセプト件数・算定日数・算定回数をご記入ください。",IF(AND(AND(C595&lt;&gt;"",E595&lt;&gt;"",F595&lt;&gt;"",G595&lt;&gt;""),OR(AH595&gt;0,AR595&gt;0,BB595&gt;0),COUNTIF(K!$A$1:$A$2257,ASC(C595&amp;E595&amp;F595&amp;G595&amp;IF(I595*1=0,"","-"&amp;I595*1)&amp;IF(K595*1=0,"",K595*1)&amp;IF(M595="","",M595)))=0),"「Ｋコード・Ｊコード番号等」が診療報酬点数表あるいは鹿診療報酬点数表に存在しないコードとなっています。正しいＫコード・Ｊコード番号等をご記入ください。なお、加算・輸血料は報告対象外となります。",IF(OR(AND(OR(AH595=0,AH595=""),OR(AR595&gt;0,BB595&gt;0)),AND(OR(AH595&gt;0,BB595&gt;0),OR(AR595=0,AR595="")),AND(OR(AH595&gt;0,AR595&gt;0),OR(BB595=0,BB595=""))),"「レセプト件数」、「算定日数」、「算定回数」のいずれかが「0」か「空白」となっていますが、それ以外が1以上となっています。正しい手術名情報・レセプト件数・算定日数・算定回数をご記入ください。",IF(OR(AH595&gt;AR595,AH595&gt;BB595),"「算定日数」あるいは「算定回数」が「レセプト件数」よりも小さくなっています。算定レセプトにおける算定日数・算定回数をご記入ください。",IF(AR595&gt;BB595,"「算定回数」が「算定日数」よりも小さくなっています。算定日数における算定回数をご記入ください。","")))))</f>
        <v/>
      </c>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72"/>
      <c r="CW595" s="72"/>
      <c r="CX595" s="72"/>
      <c r="CY595" s="129"/>
      <c r="CZ595" s="129"/>
      <c r="DA595" s="129"/>
      <c r="DB595" s="129"/>
      <c r="DC595" s="129"/>
      <c r="DD595" s="129"/>
      <c r="DE595" s="129"/>
      <c r="DF595" s="129"/>
      <c r="DG595" s="129"/>
      <c r="DH595" s="129"/>
      <c r="DI595" s="129"/>
      <c r="DJ595" s="129"/>
      <c r="DK595" s="129"/>
      <c r="DL595" s="129"/>
      <c r="DM595" s="129"/>
      <c r="DN595" s="129"/>
      <c r="DO595" s="129"/>
      <c r="DP595" s="129"/>
      <c r="DQ595" s="129"/>
      <c r="DR595" s="129"/>
      <c r="DS595" s="129"/>
      <c r="DT595" s="129"/>
      <c r="DU595" s="129"/>
      <c r="DV595" s="129"/>
      <c r="DW595" s="129"/>
      <c r="DX595" s="129"/>
      <c r="DY595" s="129"/>
      <c r="DZ595" s="129"/>
      <c r="EA595" s="129"/>
      <c r="EB595" s="129"/>
      <c r="EC595" s="129"/>
      <c r="ED595" s="129"/>
      <c r="EE595" s="129"/>
      <c r="EF595" s="129"/>
      <c r="EG595" s="129"/>
      <c r="EH595" s="129"/>
      <c r="EI595" s="129"/>
      <c r="EJ595" s="129"/>
      <c r="EK595" s="129"/>
      <c r="EL595" s="129"/>
      <c r="EM595" s="129"/>
      <c r="EN595" s="129"/>
      <c r="EO595" s="129"/>
      <c r="EP595" s="129"/>
      <c r="EQ595" s="129"/>
      <c r="ER595" s="129"/>
      <c r="ES595" s="129"/>
      <c r="ET595" s="129"/>
      <c r="EU595" s="129"/>
      <c r="EV595" s="129"/>
      <c r="EW595" s="129"/>
    </row>
    <row r="596" spans="1:153" ht="3" customHeight="1" thickBot="1">
      <c r="A596" s="113"/>
      <c r="B596" s="16"/>
      <c r="C596" s="17"/>
      <c r="D596" s="17"/>
      <c r="E596" s="17"/>
      <c r="F596" s="18"/>
      <c r="G596" s="17"/>
      <c r="H596" s="298"/>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9"/>
      <c r="AG596" s="299"/>
      <c r="AH596" s="298"/>
      <c r="AI596" s="298"/>
      <c r="AJ596" s="298"/>
      <c r="AK596" s="298"/>
      <c r="AL596" s="298"/>
      <c r="AM596" s="298"/>
      <c r="AN596" s="298"/>
      <c r="AO596" s="121"/>
      <c r="AP596" s="116"/>
      <c r="AQ596" s="299"/>
      <c r="AR596" s="298"/>
      <c r="AS596" s="298"/>
      <c r="AT596" s="298"/>
      <c r="AU596" s="298"/>
      <c r="AV596" s="298"/>
      <c r="AW596" s="298"/>
      <c r="AX596" s="298"/>
      <c r="AY596" s="121"/>
      <c r="AZ596" s="116"/>
      <c r="BA596" s="298"/>
      <c r="BB596" s="298"/>
      <c r="BC596" s="298"/>
      <c r="BD596" s="298"/>
      <c r="BE596" s="298"/>
      <c r="BF596" s="298"/>
      <c r="BG596" s="298"/>
      <c r="BH596" s="298"/>
      <c r="BI596" s="121"/>
      <c r="BJ596" s="116"/>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c r="DH596" s="129"/>
      <c r="DI596" s="129"/>
      <c r="DJ596" s="129"/>
      <c r="DK596" s="129"/>
      <c r="DL596" s="129"/>
      <c r="DM596" s="129"/>
      <c r="DN596" s="129"/>
      <c r="DO596" s="129"/>
      <c r="DP596" s="129"/>
      <c r="DQ596" s="129"/>
      <c r="DR596" s="129"/>
      <c r="DS596" s="129"/>
      <c r="DT596" s="129"/>
      <c r="DU596" s="129"/>
      <c r="DV596" s="129"/>
      <c r="DW596" s="129"/>
      <c r="DX596" s="129"/>
      <c r="DY596" s="129"/>
      <c r="DZ596" s="129"/>
      <c r="EA596" s="129"/>
      <c r="EB596" s="129"/>
      <c r="EC596" s="129"/>
      <c r="ED596" s="129"/>
      <c r="EE596" s="129"/>
      <c r="EF596" s="129"/>
      <c r="EG596" s="129"/>
      <c r="EH596" s="129"/>
      <c r="EI596" s="129"/>
      <c r="EJ596" s="129"/>
      <c r="EK596" s="129"/>
      <c r="EL596" s="129"/>
      <c r="EM596" s="129"/>
      <c r="EN596" s="129"/>
      <c r="EO596" s="129"/>
      <c r="EP596" s="129"/>
      <c r="EQ596" s="129"/>
      <c r="ER596" s="129"/>
      <c r="ES596" s="129"/>
      <c r="ET596" s="129"/>
      <c r="EU596" s="129"/>
      <c r="EV596" s="129"/>
      <c r="EW596" s="129"/>
    </row>
    <row r="597" spans="1:153" ht="9.75" customHeight="1">
      <c r="A597" s="113"/>
      <c r="B597" s="24"/>
      <c r="C597" s="14" t="s">
        <v>6435</v>
      </c>
      <c r="D597" s="25"/>
      <c r="E597" s="25"/>
      <c r="F597" s="14" t="s">
        <v>143</v>
      </c>
      <c r="G597" s="14"/>
      <c r="H597" s="14"/>
      <c r="I597" s="14" t="s">
        <v>144</v>
      </c>
      <c r="J597" s="14"/>
      <c r="K597" s="14" t="s">
        <v>145</v>
      </c>
      <c r="L597" s="14"/>
      <c r="M597" s="14" t="s">
        <v>197</v>
      </c>
      <c r="N597" s="14"/>
      <c r="O597" s="25"/>
      <c r="P597" s="14" t="s">
        <v>146</v>
      </c>
      <c r="Q597" s="14"/>
      <c r="R597" s="14"/>
      <c r="S597" s="14"/>
      <c r="T597" s="14"/>
      <c r="U597" s="14"/>
      <c r="V597" s="14"/>
      <c r="W597" s="14"/>
      <c r="X597" s="14"/>
      <c r="Y597" s="14"/>
      <c r="Z597" s="14"/>
      <c r="AA597" s="14"/>
      <c r="AB597" s="14"/>
      <c r="AC597" s="14"/>
      <c r="AD597" s="25"/>
      <c r="AE597" s="25"/>
      <c r="AF597" s="26"/>
      <c r="AG597" s="296"/>
      <c r="AH597" s="297"/>
      <c r="AI597" s="297"/>
      <c r="AJ597" s="297"/>
      <c r="AK597" s="297"/>
      <c r="AL597" s="297"/>
      <c r="AM597" s="297"/>
      <c r="AN597" s="297"/>
      <c r="AO597" s="117"/>
      <c r="AP597" s="114"/>
      <c r="AQ597" s="296"/>
      <c r="AR597" s="297"/>
      <c r="AS597" s="297"/>
      <c r="AT597" s="297"/>
      <c r="AU597" s="297"/>
      <c r="AV597" s="297"/>
      <c r="AW597" s="297"/>
      <c r="AX597" s="297"/>
      <c r="AY597" s="117"/>
      <c r="AZ597" s="114"/>
      <c r="BA597" s="297"/>
      <c r="BB597" s="297"/>
      <c r="BC597" s="297"/>
      <c r="BD597" s="297"/>
      <c r="BE597" s="297"/>
      <c r="BF597" s="297"/>
      <c r="BG597" s="297"/>
      <c r="BH597" s="297"/>
      <c r="BI597" s="117"/>
      <c r="BJ597" s="114"/>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c r="DH597" s="129"/>
      <c r="DI597" s="129"/>
      <c r="DJ597" s="129"/>
      <c r="DK597" s="129"/>
      <c r="DL597" s="129"/>
      <c r="DM597" s="129"/>
      <c r="DN597" s="129"/>
      <c r="DO597" s="129"/>
      <c r="DP597" s="129"/>
      <c r="DQ597" s="129"/>
      <c r="DR597" s="129"/>
      <c r="DS597" s="129"/>
      <c r="DT597" s="129"/>
      <c r="DU597" s="129"/>
      <c r="DV597" s="129"/>
      <c r="DW597" s="129"/>
      <c r="DX597" s="129"/>
      <c r="DY597" s="129"/>
      <c r="DZ597" s="129"/>
      <c r="EA597" s="129"/>
      <c r="EB597" s="129"/>
      <c r="EC597" s="129"/>
      <c r="ED597" s="129"/>
      <c r="EE597" s="129"/>
      <c r="EF597" s="129"/>
      <c r="EG597" s="129"/>
      <c r="EH597" s="129"/>
      <c r="EI597" s="129"/>
      <c r="EJ597" s="129"/>
      <c r="EK597" s="129"/>
      <c r="EL597" s="129"/>
      <c r="EM597" s="129"/>
      <c r="EN597" s="129"/>
      <c r="EO597" s="129"/>
      <c r="EP597" s="129"/>
      <c r="EQ597" s="129"/>
      <c r="ER597" s="129"/>
      <c r="ES597" s="129"/>
      <c r="ET597" s="129"/>
      <c r="EU597" s="129"/>
      <c r="EV597" s="129"/>
      <c r="EW597" s="129"/>
    </row>
    <row r="598" spans="1:153" ht="21.75" customHeight="1">
      <c r="A598" s="113"/>
      <c r="B598" s="294"/>
      <c r="C598" s="76"/>
      <c r="D598" s="74"/>
      <c r="E598" s="77"/>
      <c r="F598" s="78"/>
      <c r="G598" s="79"/>
      <c r="H598" s="75" t="s">
        <v>6436</v>
      </c>
      <c r="I598" s="76"/>
      <c r="J598" s="74"/>
      <c r="K598" s="241"/>
      <c r="L598" s="74"/>
      <c r="M598" s="76"/>
      <c r="N598" s="73"/>
      <c r="O598" s="504"/>
      <c r="P598" s="505"/>
      <c r="Q598" s="505"/>
      <c r="R598" s="505"/>
      <c r="S598" s="505"/>
      <c r="T598" s="505"/>
      <c r="U598" s="505"/>
      <c r="V598" s="505"/>
      <c r="W598" s="505"/>
      <c r="X598" s="505"/>
      <c r="Y598" s="505"/>
      <c r="Z598" s="505"/>
      <c r="AA598" s="505"/>
      <c r="AB598" s="505"/>
      <c r="AC598" s="505"/>
      <c r="AD598" s="505"/>
      <c r="AE598" s="506"/>
      <c r="AF598" s="15"/>
      <c r="AG598" s="118"/>
      <c r="AH598" s="312"/>
      <c r="AI598" s="313"/>
      <c r="AJ598" s="313"/>
      <c r="AK598" s="313"/>
      <c r="AL598" s="313"/>
      <c r="AM598" s="313"/>
      <c r="AN598" s="314"/>
      <c r="AO598" s="120"/>
      <c r="AP598" s="115" t="s">
        <v>0</v>
      </c>
      <c r="AQ598" s="119"/>
      <c r="AR598" s="312"/>
      <c r="AS598" s="313"/>
      <c r="AT598" s="313"/>
      <c r="AU598" s="313"/>
      <c r="AV598" s="313"/>
      <c r="AW598" s="313"/>
      <c r="AX598" s="314"/>
      <c r="AY598" s="120"/>
      <c r="AZ598" s="115" t="s">
        <v>1</v>
      </c>
      <c r="BA598" s="119"/>
      <c r="BB598" s="312"/>
      <c r="BC598" s="313"/>
      <c r="BD598" s="313"/>
      <c r="BE598" s="313"/>
      <c r="BF598" s="313"/>
      <c r="BG598" s="313"/>
      <c r="BH598" s="314"/>
      <c r="BI598" s="122"/>
      <c r="BJ598" s="115" t="s">
        <v>2</v>
      </c>
      <c r="BK598" s="129"/>
      <c r="BL598" s="130" t="str">
        <f>IF(BM598&lt;&gt;"","●","")</f>
        <v/>
      </c>
      <c r="BM598" s="132" t="str">
        <f>IF(AND(OR(C598="",E598="",F598="",G598="",O598=""),OR(AH598&gt;0,AR598&gt;0,BB598&gt;0)),"「Ｋコード・Ｊコード番号等」、「診療行為名称」に未記入の欄がありますが、「レセプト件数」、「算定日数」、「算定回数」のいずれかが1以上となっています。正しい手術名情報・レセプト件数・算定日数・算定回数をご記入ください。",IF(AND(AND(C598&lt;&gt;"",E598&lt;&gt;"",F598&lt;&gt;"",G598&lt;&gt;""),OR(AH598&gt;0,AR598&gt;0,BB598&gt;0),COUNTIF(K!$A$1:$A$2257,ASC(C598&amp;E598&amp;F598&amp;G598&amp;IF(I598*1=0,"","-"&amp;I598*1)&amp;IF(K598*1=0,"",K598*1)&amp;IF(M598="","",M598)))=0),"「Ｋコード・Ｊコード番号等」が診療報酬点数表あるいは鹿診療報酬点数表に存在しないコードとなっています。正しいＫコード・Ｊコード番号等をご記入ください。なお、加算・輸血料は報告対象外となります。",IF(OR(AND(OR(AH598=0,AH598=""),OR(AR598&gt;0,BB598&gt;0)),AND(OR(AH598&gt;0,BB598&gt;0),OR(AR598=0,AR598="")),AND(OR(AH598&gt;0,AR598&gt;0),OR(BB598=0,BB598=""))),"「レセプト件数」、「算定日数」、「算定回数」のいずれかが「0」か「空白」となっていますが、それ以外が1以上となっています。正しい手術名情報・レセプト件数・算定日数・算定回数をご記入ください。",IF(OR(AH598&gt;AR598,AH598&gt;BB598),"「算定日数」あるいは「算定回数」が「レセプト件数」よりも小さくなっています。算定レセプトにおける算定日数・算定回数をご記入ください。",IF(AR598&gt;BB598,"「算定回数」が「算定日数」よりも小さくなっています。算定日数における算定回数をご記入ください。","")))))</f>
        <v/>
      </c>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72"/>
      <c r="CW598" s="72"/>
      <c r="CX598" s="72"/>
      <c r="CY598" s="129"/>
      <c r="CZ598" s="129"/>
      <c r="DA598" s="129"/>
      <c r="DB598" s="129"/>
      <c r="DC598" s="129"/>
      <c r="DD598" s="129"/>
      <c r="DE598" s="129"/>
      <c r="DF598" s="129"/>
      <c r="DG598" s="129"/>
      <c r="DH598" s="129"/>
      <c r="DI598" s="129"/>
      <c r="DJ598" s="129"/>
      <c r="DK598" s="129"/>
      <c r="DL598" s="129"/>
      <c r="DM598" s="129"/>
      <c r="DN598" s="129"/>
      <c r="DO598" s="129"/>
      <c r="DP598" s="129"/>
      <c r="DQ598" s="129"/>
      <c r="DR598" s="129"/>
      <c r="DS598" s="129"/>
      <c r="DT598" s="129"/>
      <c r="DU598" s="129"/>
      <c r="DV598" s="129"/>
      <c r="DW598" s="129"/>
      <c r="DX598" s="129"/>
      <c r="DY598" s="129"/>
      <c r="DZ598" s="129"/>
      <c r="EA598" s="129"/>
      <c r="EB598" s="129"/>
      <c r="EC598" s="129"/>
      <c r="ED598" s="129"/>
      <c r="EE598" s="129"/>
      <c r="EF598" s="129"/>
      <c r="EG598" s="129"/>
      <c r="EH598" s="129"/>
      <c r="EI598" s="129"/>
      <c r="EJ598" s="129"/>
      <c r="EK598" s="129"/>
      <c r="EL598" s="129"/>
      <c r="EM598" s="129"/>
      <c r="EN598" s="129"/>
      <c r="EO598" s="129"/>
      <c r="EP598" s="129"/>
      <c r="EQ598" s="129"/>
      <c r="ER598" s="129"/>
      <c r="ES598" s="129"/>
      <c r="ET598" s="129"/>
      <c r="EU598" s="129"/>
      <c r="EV598" s="129"/>
      <c r="EW598" s="129"/>
    </row>
    <row r="599" spans="1:153" ht="3" customHeight="1" thickBot="1">
      <c r="A599" s="113"/>
      <c r="B599" s="16"/>
      <c r="C599" s="17"/>
      <c r="D599" s="17"/>
      <c r="E599" s="17"/>
      <c r="F599" s="18"/>
      <c r="G599" s="17"/>
      <c r="H599" s="298"/>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9"/>
      <c r="AG599" s="299"/>
      <c r="AH599" s="298"/>
      <c r="AI599" s="298"/>
      <c r="AJ599" s="298"/>
      <c r="AK599" s="298"/>
      <c r="AL599" s="298"/>
      <c r="AM599" s="298"/>
      <c r="AN599" s="298"/>
      <c r="AO599" s="121"/>
      <c r="AP599" s="116"/>
      <c r="AQ599" s="299"/>
      <c r="AR599" s="298"/>
      <c r="AS599" s="298"/>
      <c r="AT599" s="298"/>
      <c r="AU599" s="298"/>
      <c r="AV599" s="298"/>
      <c r="AW599" s="298"/>
      <c r="AX599" s="298"/>
      <c r="AY599" s="121"/>
      <c r="AZ599" s="116"/>
      <c r="BA599" s="298"/>
      <c r="BB599" s="298"/>
      <c r="BC599" s="298"/>
      <c r="BD599" s="298"/>
      <c r="BE599" s="298"/>
      <c r="BF599" s="298"/>
      <c r="BG599" s="298"/>
      <c r="BH599" s="298"/>
      <c r="BI599" s="121"/>
      <c r="BJ599" s="116"/>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c r="DH599" s="129"/>
      <c r="DI599" s="129"/>
      <c r="DJ599" s="129"/>
      <c r="DK599" s="129"/>
      <c r="DL599" s="129"/>
      <c r="DM599" s="129"/>
      <c r="DN599" s="129"/>
      <c r="DO599" s="129"/>
      <c r="DP599" s="129"/>
      <c r="DQ599" s="129"/>
      <c r="DR599" s="129"/>
      <c r="DS599" s="129"/>
      <c r="DT599" s="129"/>
      <c r="DU599" s="129"/>
      <c r="DV599" s="129"/>
      <c r="DW599" s="129"/>
      <c r="DX599" s="129"/>
      <c r="DY599" s="129"/>
      <c r="DZ599" s="129"/>
      <c r="EA599" s="129"/>
      <c r="EB599" s="129"/>
      <c r="EC599" s="129"/>
      <c r="ED599" s="129"/>
      <c r="EE599" s="129"/>
      <c r="EF599" s="129"/>
      <c r="EG599" s="129"/>
      <c r="EH599" s="129"/>
      <c r="EI599" s="129"/>
      <c r="EJ599" s="129"/>
      <c r="EK599" s="129"/>
      <c r="EL599" s="129"/>
      <c r="EM599" s="129"/>
      <c r="EN599" s="129"/>
      <c r="EO599" s="129"/>
      <c r="EP599" s="129"/>
      <c r="EQ599" s="129"/>
      <c r="ER599" s="129"/>
      <c r="ES599" s="129"/>
      <c r="ET599" s="129"/>
      <c r="EU599" s="129"/>
      <c r="EV599" s="129"/>
      <c r="EW599" s="129"/>
    </row>
    <row r="600" spans="1:153" ht="9.75" customHeight="1">
      <c r="A600" s="113"/>
      <c r="B600" s="24"/>
      <c r="C600" s="14" t="s">
        <v>6435</v>
      </c>
      <c r="D600" s="25"/>
      <c r="E600" s="25"/>
      <c r="F600" s="14" t="s">
        <v>143</v>
      </c>
      <c r="G600" s="14"/>
      <c r="H600" s="14"/>
      <c r="I600" s="14" t="s">
        <v>144</v>
      </c>
      <c r="J600" s="14"/>
      <c r="K600" s="14" t="s">
        <v>145</v>
      </c>
      <c r="L600" s="14"/>
      <c r="M600" s="14" t="s">
        <v>197</v>
      </c>
      <c r="N600" s="14"/>
      <c r="O600" s="25"/>
      <c r="P600" s="14" t="s">
        <v>146</v>
      </c>
      <c r="Q600" s="14"/>
      <c r="R600" s="14"/>
      <c r="S600" s="14"/>
      <c r="T600" s="14"/>
      <c r="U600" s="14"/>
      <c r="V600" s="14"/>
      <c r="W600" s="14"/>
      <c r="X600" s="14"/>
      <c r="Y600" s="14"/>
      <c r="Z600" s="14"/>
      <c r="AA600" s="14"/>
      <c r="AB600" s="14"/>
      <c r="AC600" s="14"/>
      <c r="AD600" s="25"/>
      <c r="AE600" s="25"/>
      <c r="AF600" s="26"/>
      <c r="AG600" s="296"/>
      <c r="AH600" s="297"/>
      <c r="AI600" s="297"/>
      <c r="AJ600" s="297"/>
      <c r="AK600" s="297"/>
      <c r="AL600" s="297"/>
      <c r="AM600" s="297"/>
      <c r="AN600" s="297"/>
      <c r="AO600" s="117"/>
      <c r="AP600" s="114"/>
      <c r="AQ600" s="296"/>
      <c r="AR600" s="297"/>
      <c r="AS600" s="297"/>
      <c r="AT600" s="297"/>
      <c r="AU600" s="297"/>
      <c r="AV600" s="297"/>
      <c r="AW600" s="297"/>
      <c r="AX600" s="297"/>
      <c r="AY600" s="117"/>
      <c r="AZ600" s="114"/>
      <c r="BA600" s="297"/>
      <c r="BB600" s="297"/>
      <c r="BC600" s="297"/>
      <c r="BD600" s="297"/>
      <c r="BE600" s="297"/>
      <c r="BF600" s="297"/>
      <c r="BG600" s="297"/>
      <c r="BH600" s="297"/>
      <c r="BI600" s="117"/>
      <c r="BJ600" s="114"/>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29"/>
      <c r="CW600" s="129"/>
      <c r="CX600" s="129"/>
      <c r="CY600" s="129"/>
      <c r="CZ600" s="129"/>
      <c r="DA600" s="129"/>
      <c r="DB600" s="129"/>
      <c r="DC600" s="129"/>
      <c r="DD600" s="129"/>
      <c r="DE600" s="129"/>
      <c r="DF600" s="129"/>
      <c r="DG600" s="129"/>
      <c r="DH600" s="129"/>
      <c r="DI600" s="129"/>
      <c r="DJ600" s="129"/>
      <c r="DK600" s="129"/>
      <c r="DL600" s="129"/>
      <c r="DM600" s="129"/>
      <c r="DN600" s="129"/>
      <c r="DO600" s="129"/>
      <c r="DP600" s="129"/>
      <c r="DQ600" s="129"/>
      <c r="DR600" s="129"/>
      <c r="DS600" s="129"/>
      <c r="DT600" s="129"/>
      <c r="DU600" s="129"/>
      <c r="DV600" s="129"/>
      <c r="DW600" s="129"/>
      <c r="DX600" s="129"/>
      <c r="DY600" s="129"/>
      <c r="DZ600" s="129"/>
      <c r="EA600" s="129"/>
      <c r="EB600" s="129"/>
      <c r="EC600" s="129"/>
      <c r="ED600" s="129"/>
      <c r="EE600" s="129"/>
      <c r="EF600" s="129"/>
      <c r="EG600" s="129"/>
      <c r="EH600" s="129"/>
      <c r="EI600" s="129"/>
      <c r="EJ600" s="129"/>
      <c r="EK600" s="129"/>
      <c r="EL600" s="129"/>
      <c r="EM600" s="129"/>
      <c r="EN600" s="129"/>
      <c r="EO600" s="129"/>
      <c r="EP600" s="129"/>
      <c r="EQ600" s="129"/>
      <c r="ER600" s="129"/>
      <c r="ES600" s="129"/>
      <c r="ET600" s="129"/>
      <c r="EU600" s="129"/>
      <c r="EV600" s="129"/>
      <c r="EW600" s="129"/>
    </row>
    <row r="601" spans="1:153" ht="21.75" customHeight="1">
      <c r="A601" s="113"/>
      <c r="B601" s="294"/>
      <c r="C601" s="76"/>
      <c r="D601" s="74"/>
      <c r="E601" s="77"/>
      <c r="F601" s="78"/>
      <c r="G601" s="79"/>
      <c r="H601" s="75" t="s">
        <v>6436</v>
      </c>
      <c r="I601" s="76"/>
      <c r="J601" s="74"/>
      <c r="K601" s="241"/>
      <c r="L601" s="74"/>
      <c r="M601" s="76"/>
      <c r="N601" s="73"/>
      <c r="O601" s="504"/>
      <c r="P601" s="505"/>
      <c r="Q601" s="505"/>
      <c r="R601" s="505"/>
      <c r="S601" s="505"/>
      <c r="T601" s="505"/>
      <c r="U601" s="505"/>
      <c r="V601" s="505"/>
      <c r="W601" s="505"/>
      <c r="X601" s="505"/>
      <c r="Y601" s="505"/>
      <c r="Z601" s="505"/>
      <c r="AA601" s="505"/>
      <c r="AB601" s="505"/>
      <c r="AC601" s="505"/>
      <c r="AD601" s="505"/>
      <c r="AE601" s="506"/>
      <c r="AF601" s="15"/>
      <c r="AG601" s="118"/>
      <c r="AH601" s="312"/>
      <c r="AI601" s="313"/>
      <c r="AJ601" s="313"/>
      <c r="AK601" s="313"/>
      <c r="AL601" s="313"/>
      <c r="AM601" s="313"/>
      <c r="AN601" s="314"/>
      <c r="AO601" s="120"/>
      <c r="AP601" s="115" t="s">
        <v>0</v>
      </c>
      <c r="AQ601" s="119"/>
      <c r="AR601" s="312"/>
      <c r="AS601" s="313"/>
      <c r="AT601" s="313"/>
      <c r="AU601" s="313"/>
      <c r="AV601" s="313"/>
      <c r="AW601" s="313"/>
      <c r="AX601" s="314"/>
      <c r="AY601" s="120"/>
      <c r="AZ601" s="115" t="s">
        <v>1</v>
      </c>
      <c r="BA601" s="119"/>
      <c r="BB601" s="312"/>
      <c r="BC601" s="313"/>
      <c r="BD601" s="313"/>
      <c r="BE601" s="313"/>
      <c r="BF601" s="313"/>
      <c r="BG601" s="313"/>
      <c r="BH601" s="314"/>
      <c r="BI601" s="122"/>
      <c r="BJ601" s="115" t="s">
        <v>2</v>
      </c>
      <c r="BK601" s="129"/>
      <c r="BL601" s="130" t="str">
        <f>IF(BM601&lt;&gt;"","●","")</f>
        <v/>
      </c>
      <c r="BM601" s="132" t="str">
        <f>IF(AND(OR(C601="",E601="",F601="",G601="",O601=""),OR(AH601&gt;0,AR601&gt;0,BB601&gt;0)),"「Ｋコード・Ｊコード番号等」、「診療行為名称」に未記入の欄がありますが、「レセプト件数」、「算定日数」、「算定回数」のいずれかが1以上となっています。正しい手術名情報・レセプト件数・算定日数・算定回数をご記入ください。",IF(AND(AND(C601&lt;&gt;"",E601&lt;&gt;"",F601&lt;&gt;"",G601&lt;&gt;""),OR(AH601&gt;0,AR601&gt;0,BB601&gt;0),COUNTIF(K!$A$1:$A$2257,ASC(C601&amp;E601&amp;F601&amp;G601&amp;IF(I601*1=0,"","-"&amp;I601*1)&amp;IF(K601*1=0,"",K601*1)&amp;IF(M601="","",M601)))=0),"「Ｋコード・Ｊコード番号等」が診療報酬点数表あるいは鹿診療報酬点数表に存在しないコードとなっています。正しいＫコード・Ｊコード番号等をご記入ください。なお、加算・輸血料は報告対象外となります。",IF(OR(AND(OR(AH601=0,AH601=""),OR(AR601&gt;0,BB601&gt;0)),AND(OR(AH601&gt;0,BB601&gt;0),OR(AR601=0,AR601="")),AND(OR(AH601&gt;0,AR601&gt;0),OR(BB601=0,BB601=""))),"「レセプト件数」、「算定日数」、「算定回数」のいずれかが「0」か「空白」となっていますが、それ以外が1以上となっています。正しい手術名情報・レセプト件数・算定日数・算定回数をご記入ください。",IF(OR(AH601&gt;AR601,AH601&gt;BB601),"「算定日数」あるいは「算定回数」が「レセプト件数」よりも小さくなっています。算定レセプトにおける算定日数・算定回数をご記入ください。",IF(AR601&gt;BB601,"「算定回数」が「算定日数」よりも小さくなっています。算定日数における算定回数をご記入ください。","")))))</f>
        <v/>
      </c>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72"/>
      <c r="CW601" s="72"/>
      <c r="CX601" s="72"/>
      <c r="CY601" s="129"/>
      <c r="CZ601" s="129"/>
      <c r="DA601" s="129"/>
      <c r="DB601" s="129"/>
      <c r="DC601" s="129"/>
      <c r="DD601" s="129"/>
      <c r="DE601" s="129"/>
      <c r="DF601" s="129"/>
      <c r="DG601" s="129"/>
      <c r="DH601" s="129"/>
      <c r="DI601" s="129"/>
      <c r="DJ601" s="129"/>
      <c r="DK601" s="129"/>
      <c r="DL601" s="129"/>
      <c r="DM601" s="129"/>
      <c r="DN601" s="129"/>
      <c r="DO601" s="129"/>
      <c r="DP601" s="129"/>
      <c r="DQ601" s="129"/>
      <c r="DR601" s="129"/>
      <c r="DS601" s="129"/>
      <c r="DT601" s="129"/>
      <c r="DU601" s="129"/>
      <c r="DV601" s="129"/>
      <c r="DW601" s="129"/>
      <c r="DX601" s="129"/>
      <c r="DY601" s="129"/>
      <c r="DZ601" s="129"/>
      <c r="EA601" s="129"/>
      <c r="EB601" s="129"/>
      <c r="EC601" s="129"/>
      <c r="ED601" s="129"/>
      <c r="EE601" s="129"/>
      <c r="EF601" s="129"/>
      <c r="EG601" s="129"/>
      <c r="EH601" s="129"/>
      <c r="EI601" s="129"/>
      <c r="EJ601" s="129"/>
      <c r="EK601" s="129"/>
      <c r="EL601" s="129"/>
      <c r="EM601" s="129"/>
      <c r="EN601" s="129"/>
      <c r="EO601" s="129"/>
      <c r="EP601" s="129"/>
      <c r="EQ601" s="129"/>
      <c r="ER601" s="129"/>
      <c r="ES601" s="129"/>
      <c r="ET601" s="129"/>
      <c r="EU601" s="129"/>
      <c r="EV601" s="129"/>
      <c r="EW601" s="129"/>
    </row>
    <row r="602" spans="1:153" ht="3" customHeight="1" thickBot="1">
      <c r="A602" s="113"/>
      <c r="B602" s="16"/>
      <c r="C602" s="17"/>
      <c r="D602" s="17"/>
      <c r="E602" s="17"/>
      <c r="F602" s="18"/>
      <c r="G602" s="17"/>
      <c r="H602" s="298"/>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9"/>
      <c r="AG602" s="299"/>
      <c r="AH602" s="298"/>
      <c r="AI602" s="298"/>
      <c r="AJ602" s="298"/>
      <c r="AK602" s="298"/>
      <c r="AL602" s="298"/>
      <c r="AM602" s="298"/>
      <c r="AN602" s="298"/>
      <c r="AO602" s="121"/>
      <c r="AP602" s="116"/>
      <c r="AQ602" s="299"/>
      <c r="AR602" s="298"/>
      <c r="AS602" s="298"/>
      <c r="AT602" s="298"/>
      <c r="AU602" s="298"/>
      <c r="AV602" s="298"/>
      <c r="AW602" s="298"/>
      <c r="AX602" s="298"/>
      <c r="AY602" s="121"/>
      <c r="AZ602" s="116"/>
      <c r="BA602" s="298"/>
      <c r="BB602" s="298"/>
      <c r="BC602" s="298"/>
      <c r="BD602" s="298"/>
      <c r="BE602" s="298"/>
      <c r="BF602" s="298"/>
      <c r="BG602" s="298"/>
      <c r="BH602" s="298"/>
      <c r="BI602" s="121"/>
      <c r="BJ602" s="116"/>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c r="DH602" s="129"/>
      <c r="DI602" s="129"/>
      <c r="DJ602" s="129"/>
      <c r="DK602" s="129"/>
      <c r="DL602" s="129"/>
      <c r="DM602" s="129"/>
      <c r="DN602" s="129"/>
      <c r="DO602" s="129"/>
      <c r="DP602" s="129"/>
      <c r="DQ602" s="129"/>
      <c r="DR602" s="129"/>
      <c r="DS602" s="129"/>
      <c r="DT602" s="129"/>
      <c r="DU602" s="129"/>
      <c r="DV602" s="129"/>
      <c r="DW602" s="129"/>
      <c r="DX602" s="129"/>
      <c r="DY602" s="129"/>
      <c r="DZ602" s="129"/>
      <c r="EA602" s="129"/>
      <c r="EB602" s="129"/>
      <c r="EC602" s="129"/>
      <c r="ED602" s="129"/>
      <c r="EE602" s="129"/>
      <c r="EF602" s="129"/>
      <c r="EG602" s="129"/>
      <c r="EH602" s="129"/>
      <c r="EI602" s="129"/>
      <c r="EJ602" s="129"/>
      <c r="EK602" s="129"/>
      <c r="EL602" s="129"/>
      <c r="EM602" s="129"/>
      <c r="EN602" s="129"/>
      <c r="EO602" s="129"/>
      <c r="EP602" s="129"/>
      <c r="EQ602" s="129"/>
      <c r="ER602" s="129"/>
      <c r="ES602" s="129"/>
      <c r="ET602" s="129"/>
      <c r="EU602" s="129"/>
      <c r="EV602" s="129"/>
      <c r="EW602" s="129"/>
    </row>
    <row r="603" spans="1:153" ht="9.75" customHeight="1">
      <c r="A603" s="113"/>
      <c r="B603" s="24"/>
      <c r="C603" s="14" t="s">
        <v>6435</v>
      </c>
      <c r="D603" s="25"/>
      <c r="E603" s="25"/>
      <c r="F603" s="14" t="s">
        <v>143</v>
      </c>
      <c r="G603" s="14"/>
      <c r="H603" s="14"/>
      <c r="I603" s="14" t="s">
        <v>144</v>
      </c>
      <c r="J603" s="14"/>
      <c r="K603" s="14" t="s">
        <v>145</v>
      </c>
      <c r="L603" s="14"/>
      <c r="M603" s="14" t="s">
        <v>197</v>
      </c>
      <c r="N603" s="14"/>
      <c r="O603" s="25"/>
      <c r="P603" s="14" t="s">
        <v>146</v>
      </c>
      <c r="Q603" s="14"/>
      <c r="R603" s="14"/>
      <c r="S603" s="14"/>
      <c r="T603" s="14"/>
      <c r="U603" s="14"/>
      <c r="V603" s="14"/>
      <c r="W603" s="14"/>
      <c r="X603" s="14"/>
      <c r="Y603" s="14"/>
      <c r="Z603" s="14"/>
      <c r="AA603" s="14"/>
      <c r="AB603" s="14"/>
      <c r="AC603" s="14"/>
      <c r="AD603" s="25"/>
      <c r="AE603" s="25"/>
      <c r="AF603" s="26"/>
      <c r="AG603" s="296"/>
      <c r="AH603" s="297"/>
      <c r="AI603" s="297"/>
      <c r="AJ603" s="297"/>
      <c r="AK603" s="297"/>
      <c r="AL603" s="297"/>
      <c r="AM603" s="297"/>
      <c r="AN603" s="297"/>
      <c r="AO603" s="117"/>
      <c r="AP603" s="114"/>
      <c r="AQ603" s="296"/>
      <c r="AR603" s="297"/>
      <c r="AS603" s="297"/>
      <c r="AT603" s="297"/>
      <c r="AU603" s="297"/>
      <c r="AV603" s="297"/>
      <c r="AW603" s="297"/>
      <c r="AX603" s="297"/>
      <c r="AY603" s="117"/>
      <c r="AZ603" s="114"/>
      <c r="BA603" s="297"/>
      <c r="BB603" s="297"/>
      <c r="BC603" s="297"/>
      <c r="BD603" s="297"/>
      <c r="BE603" s="297"/>
      <c r="BF603" s="297"/>
      <c r="BG603" s="297"/>
      <c r="BH603" s="297"/>
      <c r="BI603" s="117"/>
      <c r="BJ603" s="114"/>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29"/>
      <c r="CY603" s="129"/>
      <c r="CZ603" s="129"/>
      <c r="DA603" s="129"/>
      <c r="DB603" s="129"/>
      <c r="DC603" s="129"/>
      <c r="DD603" s="129"/>
      <c r="DE603" s="129"/>
      <c r="DF603" s="129"/>
      <c r="DG603" s="129"/>
      <c r="DH603" s="129"/>
      <c r="DI603" s="129"/>
      <c r="DJ603" s="129"/>
      <c r="DK603" s="129"/>
      <c r="DL603" s="129"/>
      <c r="DM603" s="129"/>
      <c r="DN603" s="129"/>
      <c r="DO603" s="129"/>
      <c r="DP603" s="129"/>
      <c r="DQ603" s="129"/>
      <c r="DR603" s="129"/>
      <c r="DS603" s="129"/>
      <c r="DT603" s="129"/>
      <c r="DU603" s="129"/>
      <c r="DV603" s="129"/>
      <c r="DW603" s="129"/>
      <c r="DX603" s="129"/>
      <c r="DY603" s="129"/>
      <c r="DZ603" s="129"/>
      <c r="EA603" s="129"/>
      <c r="EB603" s="129"/>
      <c r="EC603" s="129"/>
      <c r="ED603" s="129"/>
      <c r="EE603" s="129"/>
      <c r="EF603" s="129"/>
      <c r="EG603" s="129"/>
      <c r="EH603" s="129"/>
      <c r="EI603" s="129"/>
      <c r="EJ603" s="129"/>
      <c r="EK603" s="129"/>
      <c r="EL603" s="129"/>
      <c r="EM603" s="129"/>
      <c r="EN603" s="129"/>
      <c r="EO603" s="129"/>
      <c r="EP603" s="129"/>
      <c r="EQ603" s="129"/>
      <c r="ER603" s="129"/>
      <c r="ES603" s="129"/>
      <c r="ET603" s="129"/>
      <c r="EU603" s="129"/>
      <c r="EV603" s="129"/>
      <c r="EW603" s="129"/>
    </row>
    <row r="604" spans="1:153" ht="21.75" customHeight="1">
      <c r="A604" s="113"/>
      <c r="B604" s="294"/>
      <c r="C604" s="76"/>
      <c r="D604" s="74"/>
      <c r="E604" s="77"/>
      <c r="F604" s="78"/>
      <c r="G604" s="79"/>
      <c r="H604" s="75" t="s">
        <v>6436</v>
      </c>
      <c r="I604" s="76"/>
      <c r="J604" s="74"/>
      <c r="K604" s="241"/>
      <c r="L604" s="74"/>
      <c r="M604" s="76"/>
      <c r="N604" s="73"/>
      <c r="O604" s="504"/>
      <c r="P604" s="505"/>
      <c r="Q604" s="505"/>
      <c r="R604" s="505"/>
      <c r="S604" s="505"/>
      <c r="T604" s="505"/>
      <c r="U604" s="505"/>
      <c r="V604" s="505"/>
      <c r="W604" s="505"/>
      <c r="X604" s="505"/>
      <c r="Y604" s="505"/>
      <c r="Z604" s="505"/>
      <c r="AA604" s="505"/>
      <c r="AB604" s="505"/>
      <c r="AC604" s="505"/>
      <c r="AD604" s="505"/>
      <c r="AE604" s="506"/>
      <c r="AF604" s="15"/>
      <c r="AG604" s="118"/>
      <c r="AH604" s="312"/>
      <c r="AI604" s="313"/>
      <c r="AJ604" s="313"/>
      <c r="AK604" s="313"/>
      <c r="AL604" s="313"/>
      <c r="AM604" s="313"/>
      <c r="AN604" s="314"/>
      <c r="AO604" s="120"/>
      <c r="AP604" s="115" t="s">
        <v>0</v>
      </c>
      <c r="AQ604" s="119"/>
      <c r="AR604" s="312"/>
      <c r="AS604" s="313"/>
      <c r="AT604" s="313"/>
      <c r="AU604" s="313"/>
      <c r="AV604" s="313"/>
      <c r="AW604" s="313"/>
      <c r="AX604" s="314"/>
      <c r="AY604" s="120"/>
      <c r="AZ604" s="115" t="s">
        <v>1</v>
      </c>
      <c r="BA604" s="119"/>
      <c r="BB604" s="312"/>
      <c r="BC604" s="313"/>
      <c r="BD604" s="313"/>
      <c r="BE604" s="313"/>
      <c r="BF604" s="313"/>
      <c r="BG604" s="313"/>
      <c r="BH604" s="314"/>
      <c r="BI604" s="122"/>
      <c r="BJ604" s="115" t="s">
        <v>2</v>
      </c>
      <c r="BK604" s="129"/>
      <c r="BL604" s="130" t="str">
        <f>IF(BM604&lt;&gt;"","●","")</f>
        <v/>
      </c>
      <c r="BM604" s="132" t="str">
        <f>IF(AND(OR(C604="",E604="",F604="",G604="",O604=""),OR(AH604&gt;0,AR604&gt;0,BB604&gt;0)),"「Ｋコード・Ｊコード番号等」、「診療行為名称」に未記入の欄がありますが、「レセプト件数」、「算定日数」、「算定回数」のいずれかが1以上となっています。正しい手術名情報・レセプト件数・算定日数・算定回数をご記入ください。",IF(AND(AND(C604&lt;&gt;"",E604&lt;&gt;"",F604&lt;&gt;"",G604&lt;&gt;""),OR(AH604&gt;0,AR604&gt;0,BB604&gt;0),COUNTIF(K!$A$1:$A$2257,ASC(C604&amp;E604&amp;F604&amp;G604&amp;IF(I604*1=0,"","-"&amp;I604*1)&amp;IF(K604*1=0,"",K604*1)&amp;IF(M604="","",M604)))=0),"「Ｋコード・Ｊコード番号等」が診療報酬点数表あるいは鹿診療報酬点数表に存在しないコードとなっています。正しいＫコード・Ｊコード番号等をご記入ください。なお、加算・輸血料は報告対象外となります。",IF(OR(AND(OR(AH604=0,AH604=""),OR(AR604&gt;0,BB604&gt;0)),AND(OR(AH604&gt;0,BB604&gt;0),OR(AR604=0,AR604="")),AND(OR(AH604&gt;0,AR604&gt;0),OR(BB604=0,BB604=""))),"「レセプト件数」、「算定日数」、「算定回数」のいずれかが「0」か「空白」となっていますが、それ以外が1以上となっています。正しい手術名情報・レセプト件数・算定日数・算定回数をご記入ください。",IF(OR(AH604&gt;AR604,AH604&gt;BB604),"「算定日数」あるいは「算定回数」が「レセプト件数」よりも小さくなっています。算定レセプトにおける算定日数・算定回数をご記入ください。",IF(AR604&gt;BB604,"「算定回数」が「算定日数」よりも小さくなっています。算定日数における算定回数をご記入ください。","")))))</f>
        <v/>
      </c>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72"/>
      <c r="CW604" s="72"/>
      <c r="CX604" s="72"/>
      <c r="CY604" s="129"/>
      <c r="CZ604" s="129"/>
      <c r="DA604" s="129"/>
      <c r="DB604" s="129"/>
      <c r="DC604" s="129"/>
      <c r="DD604" s="129"/>
      <c r="DE604" s="129"/>
      <c r="DF604" s="129"/>
      <c r="DG604" s="129"/>
      <c r="DH604" s="129"/>
      <c r="DI604" s="129"/>
      <c r="DJ604" s="129"/>
      <c r="DK604" s="129"/>
      <c r="DL604" s="129"/>
      <c r="DM604" s="129"/>
      <c r="DN604" s="129"/>
      <c r="DO604" s="129"/>
      <c r="DP604" s="129"/>
      <c r="DQ604" s="129"/>
      <c r="DR604" s="129"/>
      <c r="DS604" s="129"/>
      <c r="DT604" s="129"/>
      <c r="DU604" s="129"/>
      <c r="DV604" s="129"/>
      <c r="DW604" s="129"/>
      <c r="DX604" s="129"/>
      <c r="DY604" s="129"/>
      <c r="DZ604" s="129"/>
      <c r="EA604" s="129"/>
      <c r="EB604" s="129"/>
      <c r="EC604" s="129"/>
      <c r="ED604" s="129"/>
      <c r="EE604" s="129"/>
      <c r="EF604" s="129"/>
      <c r="EG604" s="129"/>
      <c r="EH604" s="129"/>
      <c r="EI604" s="129"/>
      <c r="EJ604" s="129"/>
      <c r="EK604" s="129"/>
      <c r="EL604" s="129"/>
      <c r="EM604" s="129"/>
      <c r="EN604" s="129"/>
      <c r="EO604" s="129"/>
      <c r="EP604" s="129"/>
      <c r="EQ604" s="129"/>
      <c r="ER604" s="129"/>
      <c r="ES604" s="129"/>
      <c r="ET604" s="129"/>
      <c r="EU604" s="129"/>
      <c r="EV604" s="129"/>
      <c r="EW604" s="129"/>
    </row>
    <row r="605" spans="1:153" ht="3" customHeight="1" thickBot="1">
      <c r="A605" s="113"/>
      <c r="B605" s="16"/>
      <c r="C605" s="17"/>
      <c r="D605" s="17"/>
      <c r="E605" s="17"/>
      <c r="F605" s="18"/>
      <c r="G605" s="17"/>
      <c r="H605" s="298"/>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9"/>
      <c r="AG605" s="299"/>
      <c r="AH605" s="298"/>
      <c r="AI605" s="298"/>
      <c r="AJ605" s="298"/>
      <c r="AK605" s="298"/>
      <c r="AL605" s="298"/>
      <c r="AM605" s="298"/>
      <c r="AN605" s="298"/>
      <c r="AO605" s="121"/>
      <c r="AP605" s="116"/>
      <c r="AQ605" s="299"/>
      <c r="AR605" s="298"/>
      <c r="AS605" s="298"/>
      <c r="AT605" s="298"/>
      <c r="AU605" s="298"/>
      <c r="AV605" s="298"/>
      <c r="AW605" s="298"/>
      <c r="AX605" s="298"/>
      <c r="AY605" s="121"/>
      <c r="AZ605" s="116"/>
      <c r="BA605" s="298"/>
      <c r="BB605" s="298"/>
      <c r="BC605" s="298"/>
      <c r="BD605" s="298"/>
      <c r="BE605" s="298"/>
      <c r="BF605" s="298"/>
      <c r="BG605" s="298"/>
      <c r="BH605" s="298"/>
      <c r="BI605" s="121"/>
      <c r="BJ605" s="116"/>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c r="DH605" s="129"/>
      <c r="DI605" s="129"/>
      <c r="DJ605" s="129"/>
      <c r="DK605" s="129"/>
      <c r="DL605" s="129"/>
      <c r="DM605" s="129"/>
      <c r="DN605" s="129"/>
      <c r="DO605" s="129"/>
      <c r="DP605" s="129"/>
      <c r="DQ605" s="129"/>
      <c r="DR605" s="129"/>
      <c r="DS605" s="129"/>
      <c r="DT605" s="129"/>
      <c r="DU605" s="129"/>
      <c r="DV605" s="129"/>
      <c r="DW605" s="129"/>
      <c r="DX605" s="129"/>
      <c r="DY605" s="129"/>
      <c r="DZ605" s="129"/>
      <c r="EA605" s="129"/>
      <c r="EB605" s="129"/>
      <c r="EC605" s="129"/>
      <c r="ED605" s="129"/>
      <c r="EE605" s="129"/>
      <c r="EF605" s="129"/>
      <c r="EG605" s="129"/>
      <c r="EH605" s="129"/>
      <c r="EI605" s="129"/>
      <c r="EJ605" s="129"/>
      <c r="EK605" s="129"/>
      <c r="EL605" s="129"/>
      <c r="EM605" s="129"/>
      <c r="EN605" s="129"/>
      <c r="EO605" s="129"/>
      <c r="EP605" s="129"/>
      <c r="EQ605" s="129"/>
      <c r="ER605" s="129"/>
      <c r="ES605" s="129"/>
      <c r="ET605" s="129"/>
      <c r="EU605" s="129"/>
      <c r="EV605" s="129"/>
      <c r="EW605" s="129"/>
    </row>
    <row r="606" spans="1:153" ht="9.75" customHeight="1">
      <c r="A606" s="113"/>
      <c r="B606" s="24"/>
      <c r="C606" s="14" t="s">
        <v>6435</v>
      </c>
      <c r="D606" s="25"/>
      <c r="E606" s="25"/>
      <c r="F606" s="14" t="s">
        <v>143</v>
      </c>
      <c r="G606" s="14"/>
      <c r="H606" s="14"/>
      <c r="I606" s="14" t="s">
        <v>144</v>
      </c>
      <c r="J606" s="14"/>
      <c r="K606" s="14" t="s">
        <v>145</v>
      </c>
      <c r="L606" s="14"/>
      <c r="M606" s="14" t="s">
        <v>197</v>
      </c>
      <c r="N606" s="14"/>
      <c r="O606" s="25"/>
      <c r="P606" s="14" t="s">
        <v>146</v>
      </c>
      <c r="Q606" s="14"/>
      <c r="R606" s="14"/>
      <c r="S606" s="14"/>
      <c r="T606" s="14"/>
      <c r="U606" s="14"/>
      <c r="V606" s="14"/>
      <c r="W606" s="14"/>
      <c r="X606" s="14"/>
      <c r="Y606" s="14"/>
      <c r="Z606" s="14"/>
      <c r="AA606" s="14"/>
      <c r="AB606" s="14"/>
      <c r="AC606" s="14"/>
      <c r="AD606" s="25"/>
      <c r="AE606" s="25"/>
      <c r="AF606" s="26"/>
      <c r="AG606" s="296"/>
      <c r="AH606" s="297"/>
      <c r="AI606" s="297"/>
      <c r="AJ606" s="297"/>
      <c r="AK606" s="297"/>
      <c r="AL606" s="297"/>
      <c r="AM606" s="297"/>
      <c r="AN606" s="297"/>
      <c r="AO606" s="117"/>
      <c r="AP606" s="114"/>
      <c r="AQ606" s="296"/>
      <c r="AR606" s="297"/>
      <c r="AS606" s="297"/>
      <c r="AT606" s="297"/>
      <c r="AU606" s="297"/>
      <c r="AV606" s="297"/>
      <c r="AW606" s="297"/>
      <c r="AX606" s="297"/>
      <c r="AY606" s="117"/>
      <c r="AZ606" s="114"/>
      <c r="BA606" s="297"/>
      <c r="BB606" s="297"/>
      <c r="BC606" s="297"/>
      <c r="BD606" s="297"/>
      <c r="BE606" s="297"/>
      <c r="BF606" s="297"/>
      <c r="BG606" s="297"/>
      <c r="BH606" s="297"/>
      <c r="BI606" s="117"/>
      <c r="BJ606" s="114"/>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29"/>
      <c r="CW606" s="129"/>
      <c r="CX606" s="129"/>
      <c r="CY606" s="129"/>
      <c r="CZ606" s="129"/>
      <c r="DA606" s="129"/>
      <c r="DB606" s="129"/>
      <c r="DC606" s="129"/>
      <c r="DD606" s="129"/>
      <c r="DE606" s="129"/>
      <c r="DF606" s="129"/>
      <c r="DG606" s="129"/>
      <c r="DH606" s="129"/>
      <c r="DI606" s="129"/>
      <c r="DJ606" s="129"/>
      <c r="DK606" s="129"/>
      <c r="DL606" s="129"/>
      <c r="DM606" s="129"/>
      <c r="DN606" s="129"/>
      <c r="DO606" s="129"/>
      <c r="DP606" s="129"/>
      <c r="DQ606" s="129"/>
      <c r="DR606" s="129"/>
      <c r="DS606" s="129"/>
      <c r="DT606" s="129"/>
      <c r="DU606" s="129"/>
      <c r="DV606" s="129"/>
      <c r="DW606" s="129"/>
      <c r="DX606" s="129"/>
      <c r="DY606" s="129"/>
      <c r="DZ606" s="129"/>
      <c r="EA606" s="129"/>
      <c r="EB606" s="129"/>
      <c r="EC606" s="129"/>
      <c r="ED606" s="129"/>
      <c r="EE606" s="129"/>
      <c r="EF606" s="129"/>
      <c r="EG606" s="129"/>
      <c r="EH606" s="129"/>
      <c r="EI606" s="129"/>
      <c r="EJ606" s="129"/>
      <c r="EK606" s="129"/>
      <c r="EL606" s="129"/>
      <c r="EM606" s="129"/>
      <c r="EN606" s="129"/>
      <c r="EO606" s="129"/>
      <c r="EP606" s="129"/>
      <c r="EQ606" s="129"/>
      <c r="ER606" s="129"/>
      <c r="ES606" s="129"/>
      <c r="ET606" s="129"/>
      <c r="EU606" s="129"/>
      <c r="EV606" s="129"/>
      <c r="EW606" s="129"/>
    </row>
    <row r="607" spans="1:153" ht="21.75" customHeight="1">
      <c r="A607" s="113"/>
      <c r="B607" s="294"/>
      <c r="C607" s="76"/>
      <c r="D607" s="74"/>
      <c r="E607" s="77"/>
      <c r="F607" s="78"/>
      <c r="G607" s="79"/>
      <c r="H607" s="75" t="s">
        <v>6436</v>
      </c>
      <c r="I607" s="76"/>
      <c r="J607" s="74"/>
      <c r="K607" s="241"/>
      <c r="L607" s="74"/>
      <c r="M607" s="76"/>
      <c r="N607" s="73"/>
      <c r="O607" s="504"/>
      <c r="P607" s="505"/>
      <c r="Q607" s="505"/>
      <c r="R607" s="505"/>
      <c r="S607" s="505"/>
      <c r="T607" s="505"/>
      <c r="U607" s="505"/>
      <c r="V607" s="505"/>
      <c r="W607" s="505"/>
      <c r="X607" s="505"/>
      <c r="Y607" s="505"/>
      <c r="Z607" s="505"/>
      <c r="AA607" s="505"/>
      <c r="AB607" s="505"/>
      <c r="AC607" s="505"/>
      <c r="AD607" s="505"/>
      <c r="AE607" s="506"/>
      <c r="AF607" s="15"/>
      <c r="AG607" s="118"/>
      <c r="AH607" s="312"/>
      <c r="AI607" s="313"/>
      <c r="AJ607" s="313"/>
      <c r="AK607" s="313"/>
      <c r="AL607" s="313"/>
      <c r="AM607" s="313"/>
      <c r="AN607" s="314"/>
      <c r="AO607" s="120"/>
      <c r="AP607" s="115" t="s">
        <v>0</v>
      </c>
      <c r="AQ607" s="119"/>
      <c r="AR607" s="312"/>
      <c r="AS607" s="313"/>
      <c r="AT607" s="313"/>
      <c r="AU607" s="313"/>
      <c r="AV607" s="313"/>
      <c r="AW607" s="313"/>
      <c r="AX607" s="314"/>
      <c r="AY607" s="120"/>
      <c r="AZ607" s="115" t="s">
        <v>1</v>
      </c>
      <c r="BA607" s="119"/>
      <c r="BB607" s="312"/>
      <c r="BC607" s="313"/>
      <c r="BD607" s="313"/>
      <c r="BE607" s="313"/>
      <c r="BF607" s="313"/>
      <c r="BG607" s="313"/>
      <c r="BH607" s="314"/>
      <c r="BI607" s="122"/>
      <c r="BJ607" s="115" t="s">
        <v>2</v>
      </c>
      <c r="BK607" s="129"/>
      <c r="BL607" s="130" t="str">
        <f>IF(BM607&lt;&gt;"","●","")</f>
        <v/>
      </c>
      <c r="BM607" s="132" t="str">
        <f>IF(AND(OR(C607="",E607="",F607="",G607="",O607=""),OR(AH607&gt;0,AR607&gt;0,BB607&gt;0)),"「Ｋコード・Ｊコード番号等」、「診療行為名称」に未記入の欄がありますが、「レセプト件数」、「算定日数」、「算定回数」のいずれかが1以上となっています。正しい手術名情報・レセプト件数・算定日数・算定回数をご記入ください。",IF(AND(AND(C607&lt;&gt;"",E607&lt;&gt;"",F607&lt;&gt;"",G607&lt;&gt;""),OR(AH607&gt;0,AR607&gt;0,BB607&gt;0),COUNTIF(K!$A$1:$A$2257,ASC(C607&amp;E607&amp;F607&amp;G607&amp;IF(I607*1=0,"","-"&amp;I607*1)&amp;IF(K607*1=0,"",K607*1)&amp;IF(M607="","",M607)))=0),"「Ｋコード・Ｊコード番号等」が診療報酬点数表あるいは鹿診療報酬点数表に存在しないコードとなっています。正しいＫコード・Ｊコード番号等をご記入ください。なお、加算・輸血料は報告対象外となります。",IF(OR(AND(OR(AH607=0,AH607=""),OR(AR607&gt;0,BB607&gt;0)),AND(OR(AH607&gt;0,BB607&gt;0),OR(AR607=0,AR607="")),AND(OR(AH607&gt;0,AR607&gt;0),OR(BB607=0,BB607=""))),"「レセプト件数」、「算定日数」、「算定回数」のいずれかが「0」か「空白」となっていますが、それ以外が1以上となっています。正しい手術名情報・レセプト件数・算定日数・算定回数をご記入ください。",IF(OR(AH607&gt;AR607,AH607&gt;BB607),"「算定日数」あるいは「算定回数」が「レセプト件数」よりも小さくなっています。算定レセプトにおける算定日数・算定回数をご記入ください。",IF(AR607&gt;BB607,"「算定回数」が「算定日数」よりも小さくなっています。算定日数における算定回数をご記入ください。","")))))</f>
        <v/>
      </c>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72"/>
      <c r="CW607" s="72"/>
      <c r="CX607" s="72"/>
      <c r="CY607" s="129"/>
      <c r="CZ607" s="129"/>
      <c r="DA607" s="129"/>
      <c r="DB607" s="129"/>
      <c r="DC607" s="129"/>
      <c r="DD607" s="129"/>
      <c r="DE607" s="129"/>
      <c r="DF607" s="129"/>
      <c r="DG607" s="129"/>
      <c r="DH607" s="129"/>
      <c r="DI607" s="129"/>
      <c r="DJ607" s="129"/>
      <c r="DK607" s="129"/>
      <c r="DL607" s="129"/>
      <c r="DM607" s="129"/>
      <c r="DN607" s="129"/>
      <c r="DO607" s="129"/>
      <c r="DP607" s="129"/>
      <c r="DQ607" s="129"/>
      <c r="DR607" s="129"/>
      <c r="DS607" s="129"/>
      <c r="DT607" s="129"/>
      <c r="DU607" s="129"/>
      <c r="DV607" s="129"/>
      <c r="DW607" s="129"/>
      <c r="DX607" s="129"/>
      <c r="DY607" s="129"/>
      <c r="DZ607" s="129"/>
      <c r="EA607" s="129"/>
      <c r="EB607" s="129"/>
      <c r="EC607" s="129"/>
      <c r="ED607" s="129"/>
      <c r="EE607" s="129"/>
      <c r="EF607" s="129"/>
      <c r="EG607" s="129"/>
      <c r="EH607" s="129"/>
      <c r="EI607" s="129"/>
      <c r="EJ607" s="129"/>
      <c r="EK607" s="129"/>
      <c r="EL607" s="129"/>
      <c r="EM607" s="129"/>
      <c r="EN607" s="129"/>
      <c r="EO607" s="129"/>
      <c r="EP607" s="129"/>
      <c r="EQ607" s="129"/>
      <c r="ER607" s="129"/>
      <c r="ES607" s="129"/>
      <c r="ET607" s="129"/>
      <c r="EU607" s="129"/>
      <c r="EV607" s="129"/>
      <c r="EW607" s="129"/>
    </row>
    <row r="608" spans="1:153" ht="3" customHeight="1" thickBot="1">
      <c r="A608" s="113"/>
      <c r="B608" s="16"/>
      <c r="C608" s="17"/>
      <c r="D608" s="17"/>
      <c r="E608" s="17"/>
      <c r="F608" s="18"/>
      <c r="G608" s="17"/>
      <c r="H608" s="298"/>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9"/>
      <c r="AG608" s="299"/>
      <c r="AH608" s="298"/>
      <c r="AI608" s="298"/>
      <c r="AJ608" s="298"/>
      <c r="AK608" s="298"/>
      <c r="AL608" s="298"/>
      <c r="AM608" s="298"/>
      <c r="AN608" s="298"/>
      <c r="AO608" s="121"/>
      <c r="AP608" s="116"/>
      <c r="AQ608" s="299"/>
      <c r="AR608" s="298"/>
      <c r="AS608" s="298"/>
      <c r="AT608" s="298"/>
      <c r="AU608" s="298"/>
      <c r="AV608" s="298"/>
      <c r="AW608" s="298"/>
      <c r="AX608" s="298"/>
      <c r="AY608" s="121"/>
      <c r="AZ608" s="116"/>
      <c r="BA608" s="298"/>
      <c r="BB608" s="298"/>
      <c r="BC608" s="298"/>
      <c r="BD608" s="298"/>
      <c r="BE608" s="298"/>
      <c r="BF608" s="298"/>
      <c r="BG608" s="298"/>
      <c r="BH608" s="298"/>
      <c r="BI608" s="121"/>
      <c r="BJ608" s="116"/>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c r="DH608" s="129"/>
      <c r="DI608" s="129"/>
      <c r="DJ608" s="129"/>
      <c r="DK608" s="129"/>
      <c r="DL608" s="129"/>
      <c r="DM608" s="129"/>
      <c r="DN608" s="129"/>
      <c r="DO608" s="129"/>
      <c r="DP608" s="129"/>
      <c r="DQ608" s="129"/>
      <c r="DR608" s="129"/>
      <c r="DS608" s="129"/>
      <c r="DT608" s="129"/>
      <c r="DU608" s="129"/>
      <c r="DV608" s="129"/>
      <c r="DW608" s="129"/>
      <c r="DX608" s="129"/>
      <c r="DY608" s="129"/>
      <c r="DZ608" s="129"/>
      <c r="EA608" s="129"/>
      <c r="EB608" s="129"/>
      <c r="EC608" s="129"/>
      <c r="ED608" s="129"/>
      <c r="EE608" s="129"/>
      <c r="EF608" s="129"/>
      <c r="EG608" s="129"/>
      <c r="EH608" s="129"/>
      <c r="EI608" s="129"/>
      <c r="EJ608" s="129"/>
      <c r="EK608" s="129"/>
      <c r="EL608" s="129"/>
      <c r="EM608" s="129"/>
      <c r="EN608" s="129"/>
      <c r="EO608" s="129"/>
      <c r="EP608" s="129"/>
      <c r="EQ608" s="129"/>
      <c r="ER608" s="129"/>
      <c r="ES608" s="129"/>
      <c r="ET608" s="129"/>
      <c r="EU608" s="129"/>
      <c r="EV608" s="129"/>
      <c r="EW608" s="129"/>
    </row>
    <row r="609" spans="1:153" ht="9.75" customHeight="1">
      <c r="A609" s="113"/>
      <c r="B609" s="24"/>
      <c r="C609" s="14" t="s">
        <v>6435</v>
      </c>
      <c r="D609" s="25"/>
      <c r="E609" s="25"/>
      <c r="F609" s="14" t="s">
        <v>143</v>
      </c>
      <c r="G609" s="14"/>
      <c r="H609" s="14"/>
      <c r="I609" s="14" t="s">
        <v>144</v>
      </c>
      <c r="J609" s="14"/>
      <c r="K609" s="14" t="s">
        <v>145</v>
      </c>
      <c r="L609" s="14"/>
      <c r="M609" s="14" t="s">
        <v>197</v>
      </c>
      <c r="N609" s="14"/>
      <c r="O609" s="25"/>
      <c r="P609" s="14" t="s">
        <v>146</v>
      </c>
      <c r="Q609" s="14"/>
      <c r="R609" s="14"/>
      <c r="S609" s="14"/>
      <c r="T609" s="14"/>
      <c r="U609" s="14"/>
      <c r="V609" s="14"/>
      <c r="W609" s="14"/>
      <c r="X609" s="14"/>
      <c r="Y609" s="14"/>
      <c r="Z609" s="14"/>
      <c r="AA609" s="14"/>
      <c r="AB609" s="14"/>
      <c r="AC609" s="14"/>
      <c r="AD609" s="25"/>
      <c r="AE609" s="25"/>
      <c r="AF609" s="26"/>
      <c r="AG609" s="296"/>
      <c r="AH609" s="297"/>
      <c r="AI609" s="297"/>
      <c r="AJ609" s="297"/>
      <c r="AK609" s="297"/>
      <c r="AL609" s="297"/>
      <c r="AM609" s="297"/>
      <c r="AN609" s="297"/>
      <c r="AO609" s="117"/>
      <c r="AP609" s="114"/>
      <c r="AQ609" s="296"/>
      <c r="AR609" s="297"/>
      <c r="AS609" s="297"/>
      <c r="AT609" s="297"/>
      <c r="AU609" s="297"/>
      <c r="AV609" s="297"/>
      <c r="AW609" s="297"/>
      <c r="AX609" s="297"/>
      <c r="AY609" s="117"/>
      <c r="AZ609" s="114"/>
      <c r="BA609" s="297"/>
      <c r="BB609" s="297"/>
      <c r="BC609" s="297"/>
      <c r="BD609" s="297"/>
      <c r="BE609" s="297"/>
      <c r="BF609" s="297"/>
      <c r="BG609" s="297"/>
      <c r="BH609" s="297"/>
      <c r="BI609" s="117"/>
      <c r="BJ609" s="114"/>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29"/>
      <c r="CW609" s="129"/>
      <c r="CX609" s="129"/>
      <c r="CY609" s="129"/>
      <c r="CZ609" s="129"/>
      <c r="DA609" s="129"/>
      <c r="DB609" s="129"/>
      <c r="DC609" s="129"/>
      <c r="DD609" s="129"/>
      <c r="DE609" s="129"/>
      <c r="DF609" s="129"/>
      <c r="DG609" s="129"/>
      <c r="DH609" s="129"/>
      <c r="DI609" s="129"/>
      <c r="DJ609" s="129"/>
      <c r="DK609" s="129"/>
      <c r="DL609" s="129"/>
      <c r="DM609" s="129"/>
      <c r="DN609" s="129"/>
      <c r="DO609" s="129"/>
      <c r="DP609" s="129"/>
      <c r="DQ609" s="129"/>
      <c r="DR609" s="129"/>
      <c r="DS609" s="129"/>
      <c r="DT609" s="129"/>
      <c r="DU609" s="129"/>
      <c r="DV609" s="129"/>
      <c r="DW609" s="129"/>
      <c r="DX609" s="129"/>
      <c r="DY609" s="129"/>
      <c r="DZ609" s="129"/>
      <c r="EA609" s="129"/>
      <c r="EB609" s="129"/>
      <c r="EC609" s="129"/>
      <c r="ED609" s="129"/>
      <c r="EE609" s="129"/>
      <c r="EF609" s="129"/>
      <c r="EG609" s="129"/>
      <c r="EH609" s="129"/>
      <c r="EI609" s="129"/>
      <c r="EJ609" s="129"/>
      <c r="EK609" s="129"/>
      <c r="EL609" s="129"/>
      <c r="EM609" s="129"/>
      <c r="EN609" s="129"/>
      <c r="EO609" s="129"/>
      <c r="EP609" s="129"/>
      <c r="EQ609" s="129"/>
      <c r="ER609" s="129"/>
      <c r="ES609" s="129"/>
      <c r="ET609" s="129"/>
      <c r="EU609" s="129"/>
      <c r="EV609" s="129"/>
      <c r="EW609" s="129"/>
    </row>
    <row r="610" spans="1:153" ht="21.75" customHeight="1">
      <c r="A610" s="113"/>
      <c r="B610" s="294"/>
      <c r="C610" s="76"/>
      <c r="D610" s="74"/>
      <c r="E610" s="77"/>
      <c r="F610" s="78"/>
      <c r="G610" s="79"/>
      <c r="H610" s="75" t="s">
        <v>6436</v>
      </c>
      <c r="I610" s="76"/>
      <c r="J610" s="74"/>
      <c r="K610" s="241"/>
      <c r="L610" s="74"/>
      <c r="M610" s="76"/>
      <c r="N610" s="73"/>
      <c r="O610" s="504"/>
      <c r="P610" s="505"/>
      <c r="Q610" s="505"/>
      <c r="R610" s="505"/>
      <c r="S610" s="505"/>
      <c r="T610" s="505"/>
      <c r="U610" s="505"/>
      <c r="V610" s="505"/>
      <c r="W610" s="505"/>
      <c r="X610" s="505"/>
      <c r="Y610" s="505"/>
      <c r="Z610" s="505"/>
      <c r="AA610" s="505"/>
      <c r="AB610" s="505"/>
      <c r="AC610" s="505"/>
      <c r="AD610" s="505"/>
      <c r="AE610" s="506"/>
      <c r="AF610" s="15"/>
      <c r="AG610" s="118"/>
      <c r="AH610" s="312"/>
      <c r="AI610" s="313"/>
      <c r="AJ610" s="313"/>
      <c r="AK610" s="313"/>
      <c r="AL610" s="313"/>
      <c r="AM610" s="313"/>
      <c r="AN610" s="314"/>
      <c r="AO610" s="120"/>
      <c r="AP610" s="115" t="s">
        <v>0</v>
      </c>
      <c r="AQ610" s="119"/>
      <c r="AR610" s="312"/>
      <c r="AS610" s="313"/>
      <c r="AT610" s="313"/>
      <c r="AU610" s="313"/>
      <c r="AV610" s="313"/>
      <c r="AW610" s="313"/>
      <c r="AX610" s="314"/>
      <c r="AY610" s="120"/>
      <c r="AZ610" s="115" t="s">
        <v>1</v>
      </c>
      <c r="BA610" s="119"/>
      <c r="BB610" s="312"/>
      <c r="BC610" s="313"/>
      <c r="BD610" s="313"/>
      <c r="BE610" s="313"/>
      <c r="BF610" s="313"/>
      <c r="BG610" s="313"/>
      <c r="BH610" s="314"/>
      <c r="BI610" s="122"/>
      <c r="BJ610" s="115" t="s">
        <v>2</v>
      </c>
      <c r="BK610" s="129"/>
      <c r="BL610" s="130" t="str">
        <f>IF(BM610&lt;&gt;"","●","")</f>
        <v/>
      </c>
      <c r="BM610" s="132" t="str">
        <f>IF(AND(OR(C610="",E610="",F610="",G610="",O610=""),OR(AH610&gt;0,AR610&gt;0,BB610&gt;0)),"「Ｋコード・Ｊコード番号等」、「診療行為名称」に未記入の欄がありますが、「レセプト件数」、「算定日数」、「算定回数」のいずれかが1以上となっています。正しい手術名情報・レセプト件数・算定日数・算定回数をご記入ください。",IF(AND(AND(C610&lt;&gt;"",E610&lt;&gt;"",F610&lt;&gt;"",G610&lt;&gt;""),OR(AH610&gt;0,AR610&gt;0,BB610&gt;0),COUNTIF(K!$A$1:$A$2257,ASC(C610&amp;E610&amp;F610&amp;G610&amp;IF(I610*1=0,"","-"&amp;I610*1)&amp;IF(K610*1=0,"",K610*1)&amp;IF(M610="","",M610)))=0),"「Ｋコード・Ｊコード番号等」が診療報酬点数表あるいは鹿診療報酬点数表に存在しないコードとなっています。正しいＫコード・Ｊコード番号等をご記入ください。なお、加算・輸血料は報告対象外となります。",IF(OR(AND(OR(AH610=0,AH610=""),OR(AR610&gt;0,BB610&gt;0)),AND(OR(AH610&gt;0,BB610&gt;0),OR(AR610=0,AR610="")),AND(OR(AH610&gt;0,AR610&gt;0),OR(BB610=0,BB610=""))),"「レセプト件数」、「算定日数」、「算定回数」のいずれかが「0」か「空白」となっていますが、それ以外が1以上となっています。正しい手術名情報・レセプト件数・算定日数・算定回数をご記入ください。",IF(OR(AH610&gt;AR610,AH610&gt;BB610),"「算定日数」あるいは「算定回数」が「レセプト件数」よりも小さくなっています。算定レセプトにおける算定日数・算定回数をご記入ください。",IF(AR610&gt;BB610,"「算定回数」が「算定日数」よりも小さくなっています。算定日数における算定回数をご記入ください。","")))))</f>
        <v/>
      </c>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72"/>
      <c r="CW610" s="72"/>
      <c r="CX610" s="72"/>
      <c r="CY610" s="129"/>
      <c r="CZ610" s="129"/>
      <c r="DA610" s="129"/>
      <c r="DB610" s="129"/>
      <c r="DC610" s="129"/>
      <c r="DD610" s="129"/>
      <c r="DE610" s="129"/>
      <c r="DF610" s="129"/>
      <c r="DG610" s="129"/>
      <c r="DH610" s="129"/>
      <c r="DI610" s="129"/>
      <c r="DJ610" s="129"/>
      <c r="DK610" s="129"/>
      <c r="DL610" s="129"/>
      <c r="DM610" s="129"/>
      <c r="DN610" s="129"/>
      <c r="DO610" s="129"/>
      <c r="DP610" s="129"/>
      <c r="DQ610" s="129"/>
      <c r="DR610" s="129"/>
      <c r="DS610" s="129"/>
      <c r="DT610" s="129"/>
      <c r="DU610" s="129"/>
      <c r="DV610" s="129"/>
      <c r="DW610" s="129"/>
      <c r="DX610" s="129"/>
      <c r="DY610" s="129"/>
      <c r="DZ610" s="129"/>
      <c r="EA610" s="129"/>
      <c r="EB610" s="129"/>
      <c r="EC610" s="129"/>
      <c r="ED610" s="129"/>
      <c r="EE610" s="129"/>
      <c r="EF610" s="129"/>
      <c r="EG610" s="129"/>
      <c r="EH610" s="129"/>
      <c r="EI610" s="129"/>
      <c r="EJ610" s="129"/>
      <c r="EK610" s="129"/>
      <c r="EL610" s="129"/>
      <c r="EM610" s="129"/>
      <c r="EN610" s="129"/>
      <c r="EO610" s="129"/>
      <c r="EP610" s="129"/>
      <c r="EQ610" s="129"/>
      <c r="ER610" s="129"/>
      <c r="ES610" s="129"/>
      <c r="ET610" s="129"/>
      <c r="EU610" s="129"/>
      <c r="EV610" s="129"/>
      <c r="EW610" s="129"/>
    </row>
    <row r="611" spans="1:153" ht="3" customHeight="1" thickBot="1">
      <c r="A611" s="113"/>
      <c r="B611" s="16"/>
      <c r="C611" s="17"/>
      <c r="D611" s="17"/>
      <c r="E611" s="17"/>
      <c r="F611" s="18"/>
      <c r="G611" s="17"/>
      <c r="H611" s="298"/>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9"/>
      <c r="AG611" s="299"/>
      <c r="AH611" s="298"/>
      <c r="AI611" s="298"/>
      <c r="AJ611" s="298"/>
      <c r="AK611" s="298"/>
      <c r="AL611" s="298"/>
      <c r="AM611" s="298"/>
      <c r="AN611" s="298"/>
      <c r="AO611" s="121"/>
      <c r="AP611" s="116"/>
      <c r="AQ611" s="299"/>
      <c r="AR611" s="298"/>
      <c r="AS611" s="298"/>
      <c r="AT611" s="298"/>
      <c r="AU611" s="298"/>
      <c r="AV611" s="298"/>
      <c r="AW611" s="298"/>
      <c r="AX611" s="298"/>
      <c r="AY611" s="121"/>
      <c r="AZ611" s="116"/>
      <c r="BA611" s="298"/>
      <c r="BB611" s="298"/>
      <c r="BC611" s="298"/>
      <c r="BD611" s="298"/>
      <c r="BE611" s="298"/>
      <c r="BF611" s="298"/>
      <c r="BG611" s="298"/>
      <c r="BH611" s="298"/>
      <c r="BI611" s="121"/>
      <c r="BJ611" s="116"/>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c r="DH611" s="129"/>
      <c r="DI611" s="129"/>
      <c r="DJ611" s="129"/>
      <c r="DK611" s="129"/>
      <c r="DL611" s="129"/>
      <c r="DM611" s="129"/>
      <c r="DN611" s="129"/>
      <c r="DO611" s="129"/>
      <c r="DP611" s="129"/>
      <c r="DQ611" s="129"/>
      <c r="DR611" s="129"/>
      <c r="DS611" s="129"/>
      <c r="DT611" s="129"/>
      <c r="DU611" s="129"/>
      <c r="DV611" s="129"/>
      <c r="DW611" s="129"/>
      <c r="DX611" s="129"/>
      <c r="DY611" s="129"/>
      <c r="DZ611" s="129"/>
      <c r="EA611" s="129"/>
      <c r="EB611" s="129"/>
      <c r="EC611" s="129"/>
      <c r="ED611" s="129"/>
      <c r="EE611" s="129"/>
      <c r="EF611" s="129"/>
      <c r="EG611" s="129"/>
      <c r="EH611" s="129"/>
      <c r="EI611" s="129"/>
      <c r="EJ611" s="129"/>
      <c r="EK611" s="129"/>
      <c r="EL611" s="129"/>
      <c r="EM611" s="129"/>
      <c r="EN611" s="129"/>
      <c r="EO611" s="129"/>
      <c r="EP611" s="129"/>
      <c r="EQ611" s="129"/>
      <c r="ER611" s="129"/>
      <c r="ES611" s="129"/>
      <c r="ET611" s="129"/>
      <c r="EU611" s="129"/>
      <c r="EV611" s="129"/>
      <c r="EW611" s="129"/>
    </row>
    <row r="612" spans="1:153" ht="9.75" customHeight="1">
      <c r="A612" s="113"/>
      <c r="B612" s="24"/>
      <c r="C612" s="14" t="s">
        <v>6435</v>
      </c>
      <c r="D612" s="25"/>
      <c r="E612" s="25"/>
      <c r="F612" s="14" t="s">
        <v>143</v>
      </c>
      <c r="G612" s="14"/>
      <c r="H612" s="14"/>
      <c r="I612" s="14" t="s">
        <v>144</v>
      </c>
      <c r="J612" s="14"/>
      <c r="K612" s="14" t="s">
        <v>145</v>
      </c>
      <c r="L612" s="14"/>
      <c r="M612" s="14" t="s">
        <v>197</v>
      </c>
      <c r="N612" s="14"/>
      <c r="O612" s="25"/>
      <c r="P612" s="14" t="s">
        <v>146</v>
      </c>
      <c r="Q612" s="14"/>
      <c r="R612" s="14"/>
      <c r="S612" s="14"/>
      <c r="T612" s="14"/>
      <c r="U612" s="14"/>
      <c r="V612" s="14"/>
      <c r="W612" s="14"/>
      <c r="X612" s="14"/>
      <c r="Y612" s="14"/>
      <c r="Z612" s="14"/>
      <c r="AA612" s="14"/>
      <c r="AB612" s="14"/>
      <c r="AC612" s="14"/>
      <c r="AD612" s="25"/>
      <c r="AE612" s="25"/>
      <c r="AF612" s="26"/>
      <c r="AG612" s="296"/>
      <c r="AH612" s="297"/>
      <c r="AI612" s="297"/>
      <c r="AJ612" s="297"/>
      <c r="AK612" s="297"/>
      <c r="AL612" s="297"/>
      <c r="AM612" s="297"/>
      <c r="AN612" s="297"/>
      <c r="AO612" s="117"/>
      <c r="AP612" s="114"/>
      <c r="AQ612" s="296"/>
      <c r="AR612" s="297"/>
      <c r="AS612" s="297"/>
      <c r="AT612" s="297"/>
      <c r="AU612" s="297"/>
      <c r="AV612" s="297"/>
      <c r="AW612" s="297"/>
      <c r="AX612" s="297"/>
      <c r="AY612" s="117"/>
      <c r="AZ612" s="114"/>
      <c r="BA612" s="297"/>
      <c r="BB612" s="297"/>
      <c r="BC612" s="297"/>
      <c r="BD612" s="297"/>
      <c r="BE612" s="297"/>
      <c r="BF612" s="297"/>
      <c r="BG612" s="297"/>
      <c r="BH612" s="297"/>
      <c r="BI612" s="117"/>
      <c r="BJ612" s="114"/>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29"/>
      <c r="CW612" s="129"/>
      <c r="CX612" s="129"/>
      <c r="CY612" s="129"/>
      <c r="CZ612" s="129"/>
      <c r="DA612" s="129"/>
      <c r="DB612" s="129"/>
      <c r="DC612" s="129"/>
      <c r="DD612" s="129"/>
      <c r="DE612" s="129"/>
      <c r="DF612" s="129"/>
      <c r="DG612" s="129"/>
      <c r="DH612" s="129"/>
      <c r="DI612" s="129"/>
      <c r="DJ612" s="129"/>
      <c r="DK612" s="129"/>
      <c r="DL612" s="129"/>
      <c r="DM612" s="129"/>
      <c r="DN612" s="129"/>
      <c r="DO612" s="129"/>
      <c r="DP612" s="129"/>
      <c r="DQ612" s="129"/>
      <c r="DR612" s="129"/>
      <c r="DS612" s="129"/>
      <c r="DT612" s="129"/>
      <c r="DU612" s="129"/>
      <c r="DV612" s="129"/>
      <c r="DW612" s="129"/>
      <c r="DX612" s="129"/>
      <c r="DY612" s="129"/>
      <c r="DZ612" s="129"/>
      <c r="EA612" s="129"/>
      <c r="EB612" s="129"/>
      <c r="EC612" s="129"/>
      <c r="ED612" s="129"/>
      <c r="EE612" s="129"/>
      <c r="EF612" s="129"/>
      <c r="EG612" s="129"/>
      <c r="EH612" s="129"/>
      <c r="EI612" s="129"/>
      <c r="EJ612" s="129"/>
      <c r="EK612" s="129"/>
      <c r="EL612" s="129"/>
      <c r="EM612" s="129"/>
      <c r="EN612" s="129"/>
      <c r="EO612" s="129"/>
      <c r="EP612" s="129"/>
      <c r="EQ612" s="129"/>
      <c r="ER612" s="129"/>
      <c r="ES612" s="129"/>
      <c r="ET612" s="129"/>
      <c r="EU612" s="129"/>
      <c r="EV612" s="129"/>
      <c r="EW612" s="129"/>
    </row>
    <row r="613" spans="1:153" ht="21.75" customHeight="1">
      <c r="A613" s="113"/>
      <c r="B613" s="294"/>
      <c r="C613" s="76"/>
      <c r="D613" s="74"/>
      <c r="E613" s="77"/>
      <c r="F613" s="78"/>
      <c r="G613" s="79"/>
      <c r="H613" s="75" t="s">
        <v>6436</v>
      </c>
      <c r="I613" s="76"/>
      <c r="J613" s="74"/>
      <c r="K613" s="241"/>
      <c r="L613" s="74"/>
      <c r="M613" s="76"/>
      <c r="N613" s="73"/>
      <c r="O613" s="504"/>
      <c r="P613" s="505"/>
      <c r="Q613" s="505"/>
      <c r="R613" s="505"/>
      <c r="S613" s="505"/>
      <c r="T613" s="505"/>
      <c r="U613" s="505"/>
      <c r="V613" s="505"/>
      <c r="W613" s="505"/>
      <c r="X613" s="505"/>
      <c r="Y613" s="505"/>
      <c r="Z613" s="505"/>
      <c r="AA613" s="505"/>
      <c r="AB613" s="505"/>
      <c r="AC613" s="505"/>
      <c r="AD613" s="505"/>
      <c r="AE613" s="506"/>
      <c r="AF613" s="15"/>
      <c r="AG613" s="118"/>
      <c r="AH613" s="312"/>
      <c r="AI613" s="313"/>
      <c r="AJ613" s="313"/>
      <c r="AK613" s="313"/>
      <c r="AL613" s="313"/>
      <c r="AM613" s="313"/>
      <c r="AN613" s="314"/>
      <c r="AO613" s="120"/>
      <c r="AP613" s="115" t="s">
        <v>0</v>
      </c>
      <c r="AQ613" s="119"/>
      <c r="AR613" s="312"/>
      <c r="AS613" s="313"/>
      <c r="AT613" s="313"/>
      <c r="AU613" s="313"/>
      <c r="AV613" s="313"/>
      <c r="AW613" s="313"/>
      <c r="AX613" s="314"/>
      <c r="AY613" s="120"/>
      <c r="AZ613" s="115" t="s">
        <v>1</v>
      </c>
      <c r="BA613" s="119"/>
      <c r="BB613" s="312"/>
      <c r="BC613" s="313"/>
      <c r="BD613" s="313"/>
      <c r="BE613" s="313"/>
      <c r="BF613" s="313"/>
      <c r="BG613" s="313"/>
      <c r="BH613" s="314"/>
      <c r="BI613" s="122"/>
      <c r="BJ613" s="115" t="s">
        <v>2</v>
      </c>
      <c r="BK613" s="129"/>
      <c r="BL613" s="130" t="str">
        <f>IF(BM613&lt;&gt;"","●","")</f>
        <v/>
      </c>
      <c r="BM613" s="132" t="str">
        <f>IF(AND(OR(C613="",E613="",F613="",G613="",O613=""),OR(AH613&gt;0,AR613&gt;0,BB613&gt;0)),"「Ｋコード・Ｊコード番号等」、「診療行為名称」に未記入の欄がありますが、「レセプト件数」、「算定日数」、「算定回数」のいずれかが1以上となっています。正しい手術名情報・レセプト件数・算定日数・算定回数をご記入ください。",IF(AND(AND(C613&lt;&gt;"",E613&lt;&gt;"",F613&lt;&gt;"",G613&lt;&gt;""),OR(AH613&gt;0,AR613&gt;0,BB613&gt;0),COUNTIF(K!$A$1:$A$2257,ASC(C613&amp;E613&amp;F613&amp;G613&amp;IF(I613*1=0,"","-"&amp;I613*1)&amp;IF(K613*1=0,"",K613*1)&amp;IF(M613="","",M613)))=0),"「Ｋコード・Ｊコード番号等」が診療報酬点数表あるいは鹿診療報酬点数表に存在しないコードとなっています。正しいＫコード・Ｊコード番号等をご記入ください。なお、加算・輸血料は報告対象外となります。",IF(OR(AND(OR(AH613=0,AH613=""),OR(AR613&gt;0,BB613&gt;0)),AND(OR(AH613&gt;0,BB613&gt;0),OR(AR613=0,AR613="")),AND(OR(AH613&gt;0,AR613&gt;0),OR(BB613=0,BB613=""))),"「レセプト件数」、「算定日数」、「算定回数」のいずれかが「0」か「空白」となっていますが、それ以外が1以上となっています。正しい手術名情報・レセプト件数・算定日数・算定回数をご記入ください。",IF(OR(AH613&gt;AR613,AH613&gt;BB613),"「算定日数」あるいは「算定回数」が「レセプト件数」よりも小さくなっています。算定レセプトにおける算定日数・算定回数をご記入ください。",IF(AR613&gt;BB613,"「算定回数」が「算定日数」よりも小さくなっています。算定日数における算定回数をご記入ください。","")))))</f>
        <v/>
      </c>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72"/>
      <c r="CW613" s="72"/>
      <c r="CX613" s="72"/>
      <c r="CY613" s="129"/>
      <c r="CZ613" s="129"/>
      <c r="DA613" s="129"/>
      <c r="DB613" s="129"/>
      <c r="DC613" s="129"/>
      <c r="DD613" s="129"/>
      <c r="DE613" s="129"/>
      <c r="DF613" s="129"/>
      <c r="DG613" s="129"/>
      <c r="DH613" s="129"/>
      <c r="DI613" s="129"/>
      <c r="DJ613" s="129"/>
      <c r="DK613" s="129"/>
      <c r="DL613" s="129"/>
      <c r="DM613" s="129"/>
      <c r="DN613" s="129"/>
      <c r="DO613" s="129"/>
      <c r="DP613" s="129"/>
      <c r="DQ613" s="129"/>
      <c r="DR613" s="129"/>
      <c r="DS613" s="129"/>
      <c r="DT613" s="129"/>
      <c r="DU613" s="129"/>
      <c r="DV613" s="129"/>
      <c r="DW613" s="129"/>
      <c r="DX613" s="129"/>
      <c r="DY613" s="129"/>
      <c r="DZ613" s="129"/>
      <c r="EA613" s="129"/>
      <c r="EB613" s="129"/>
      <c r="EC613" s="129"/>
      <c r="ED613" s="129"/>
      <c r="EE613" s="129"/>
      <c r="EF613" s="129"/>
      <c r="EG613" s="129"/>
      <c r="EH613" s="129"/>
      <c r="EI613" s="129"/>
      <c r="EJ613" s="129"/>
      <c r="EK613" s="129"/>
      <c r="EL613" s="129"/>
      <c r="EM613" s="129"/>
      <c r="EN613" s="129"/>
      <c r="EO613" s="129"/>
      <c r="EP613" s="129"/>
      <c r="EQ613" s="129"/>
      <c r="ER613" s="129"/>
      <c r="ES613" s="129"/>
      <c r="ET613" s="129"/>
      <c r="EU613" s="129"/>
      <c r="EV613" s="129"/>
      <c r="EW613" s="129"/>
    </row>
    <row r="614" spans="1:153" ht="3" customHeight="1" thickBot="1">
      <c r="A614" s="103"/>
      <c r="B614" s="16"/>
      <c r="C614" s="17"/>
      <c r="D614" s="17"/>
      <c r="E614" s="17"/>
      <c r="F614" s="18"/>
      <c r="G614" s="17"/>
      <c r="H614" s="298"/>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9"/>
      <c r="AG614" s="299"/>
      <c r="AH614" s="298"/>
      <c r="AI614" s="298"/>
      <c r="AJ614" s="298"/>
      <c r="AK614" s="298"/>
      <c r="AL614" s="298"/>
      <c r="AM614" s="298"/>
      <c r="AN614" s="298"/>
      <c r="AO614" s="121"/>
      <c r="AP614" s="116"/>
      <c r="AQ614" s="299"/>
      <c r="AR614" s="298"/>
      <c r="AS614" s="298"/>
      <c r="AT614" s="298"/>
      <c r="AU614" s="298"/>
      <c r="AV614" s="298"/>
      <c r="AW614" s="298"/>
      <c r="AX614" s="298"/>
      <c r="AY614" s="121"/>
      <c r="AZ614" s="116"/>
      <c r="BA614" s="298"/>
      <c r="BB614" s="298"/>
      <c r="BC614" s="298"/>
      <c r="BD614" s="298"/>
      <c r="BE614" s="298"/>
      <c r="BF614" s="298"/>
      <c r="BG614" s="298"/>
      <c r="BH614" s="298"/>
      <c r="BI614" s="121"/>
      <c r="BJ614" s="116"/>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c r="DH614" s="129"/>
      <c r="DI614" s="129"/>
      <c r="DJ614" s="129"/>
      <c r="DK614" s="129"/>
      <c r="DL614" s="129"/>
      <c r="DM614" s="129"/>
      <c r="DN614" s="129"/>
      <c r="DO614" s="129"/>
      <c r="DP614" s="129"/>
      <c r="DQ614" s="129"/>
      <c r="DR614" s="129"/>
      <c r="DS614" s="129"/>
      <c r="DT614" s="129"/>
      <c r="DU614" s="129"/>
      <c r="DV614" s="129"/>
      <c r="DW614" s="129"/>
      <c r="DX614" s="129"/>
      <c r="DY614" s="129"/>
      <c r="DZ614" s="129"/>
      <c r="EA614" s="129"/>
      <c r="EB614" s="129"/>
      <c r="EC614" s="129"/>
      <c r="ED614" s="129"/>
      <c r="EE614" s="129"/>
      <c r="EF614" s="129"/>
      <c r="EG614" s="129"/>
      <c r="EH614" s="129"/>
      <c r="EI614" s="129"/>
      <c r="EJ614" s="129"/>
      <c r="EK614" s="129"/>
      <c r="EL614" s="129"/>
      <c r="EM614" s="129"/>
      <c r="EN614" s="129"/>
      <c r="EO614" s="129"/>
      <c r="EP614" s="129"/>
      <c r="EQ614" s="129"/>
      <c r="ER614" s="129"/>
      <c r="ES614" s="129"/>
      <c r="ET614" s="129"/>
      <c r="EU614" s="129"/>
      <c r="EV614" s="129"/>
      <c r="EW614" s="129"/>
    </row>
    <row r="615" spans="1:153" ht="19.5" customHeight="1">
      <c r="A615" s="328" t="s">
        <v>6437</v>
      </c>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c r="AE615" s="329"/>
      <c r="AF615" s="329"/>
      <c r="AG615" s="329"/>
      <c r="AH615" s="329"/>
      <c r="AI615" s="329"/>
      <c r="AJ615" s="329"/>
      <c r="AK615" s="329"/>
      <c r="AL615" s="329"/>
      <c r="AM615" s="329"/>
      <c r="AN615" s="329"/>
      <c r="AO615" s="329"/>
      <c r="AP615" s="329"/>
      <c r="AQ615" s="329"/>
      <c r="AR615" s="329"/>
      <c r="AS615" s="329"/>
      <c r="AT615" s="329"/>
      <c r="AU615" s="329"/>
      <c r="AV615" s="329"/>
      <c r="AW615" s="330"/>
      <c r="AX615" s="330"/>
      <c r="AY615" s="330"/>
      <c r="AZ615" s="330"/>
      <c r="BA615" s="330"/>
      <c r="BB615" s="330"/>
      <c r="BC615" s="330"/>
      <c r="BD615" s="330"/>
      <c r="BE615" s="330"/>
      <c r="BF615" s="330"/>
      <c r="BG615" s="330"/>
      <c r="BH615" s="330"/>
      <c r="BI615" s="330"/>
      <c r="BJ615" s="331"/>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29"/>
      <c r="CW615" s="129"/>
      <c r="CX615" s="129"/>
      <c r="CY615" s="129"/>
      <c r="CZ615" s="129"/>
      <c r="DA615" s="129"/>
      <c r="DB615" s="129"/>
      <c r="DC615" s="129"/>
      <c r="DD615" s="129"/>
      <c r="DE615" s="129"/>
      <c r="DF615" s="129"/>
      <c r="DG615" s="129"/>
      <c r="DH615" s="129"/>
      <c r="DI615" s="129"/>
      <c r="DJ615" s="129"/>
      <c r="DK615" s="129"/>
      <c r="DL615" s="129"/>
      <c r="DM615" s="129"/>
      <c r="DN615" s="129"/>
      <c r="DO615" s="129"/>
      <c r="DP615" s="129"/>
      <c r="DQ615" s="129"/>
      <c r="DR615" s="129"/>
      <c r="DS615" s="129"/>
      <c r="DT615" s="129"/>
      <c r="DU615" s="129"/>
      <c r="DV615" s="129"/>
      <c r="DW615" s="129"/>
      <c r="DX615" s="129"/>
      <c r="DY615" s="129"/>
      <c r="DZ615" s="129"/>
      <c r="EA615" s="129"/>
      <c r="EB615" s="129"/>
      <c r="EC615" s="129"/>
      <c r="ED615" s="129"/>
      <c r="EE615" s="129"/>
      <c r="EF615" s="129"/>
      <c r="EG615" s="129"/>
      <c r="EH615" s="129"/>
      <c r="EI615" s="129"/>
      <c r="EJ615" s="129"/>
      <c r="EK615" s="129"/>
      <c r="EL615" s="129"/>
      <c r="EM615" s="129"/>
      <c r="EN615" s="129"/>
      <c r="EO615" s="129"/>
      <c r="EP615" s="129"/>
      <c r="EQ615" s="129"/>
      <c r="ER615" s="129"/>
      <c r="ES615" s="129"/>
      <c r="ET615" s="129"/>
      <c r="EU615" s="129"/>
      <c r="EV615" s="129"/>
      <c r="EW615" s="129"/>
    </row>
    <row r="616" spans="1:153" s="65" customFormat="1" ht="18.75" customHeight="1" thickBot="1">
      <c r="A616" s="5"/>
      <c r="B616" s="9"/>
      <c r="C616" s="9"/>
      <c r="D616" s="9"/>
      <c r="E616" s="9"/>
      <c r="F616" s="9"/>
      <c r="G616" s="9"/>
      <c r="H616" s="20"/>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395" t="s">
        <v>6385</v>
      </c>
      <c r="AH616" s="396"/>
      <c r="AI616" s="396"/>
      <c r="AJ616" s="396"/>
      <c r="AK616" s="396"/>
      <c r="AL616" s="396"/>
      <c r="AM616" s="396"/>
      <c r="AN616" s="396"/>
      <c r="AO616" s="396"/>
      <c r="AP616" s="397"/>
      <c r="AQ616" s="420" t="s">
        <v>4</v>
      </c>
      <c r="AR616" s="421"/>
      <c r="AS616" s="421"/>
      <c r="AT616" s="421"/>
      <c r="AU616" s="421"/>
      <c r="AV616" s="421"/>
      <c r="AW616" s="421"/>
      <c r="AX616" s="421"/>
      <c r="AY616" s="421"/>
      <c r="AZ616" s="422"/>
      <c r="BA616" s="420" t="s">
        <v>19</v>
      </c>
      <c r="BB616" s="421"/>
      <c r="BC616" s="421"/>
      <c r="BD616" s="421"/>
      <c r="BE616" s="421"/>
      <c r="BF616" s="421"/>
      <c r="BG616" s="421"/>
      <c r="BH616" s="421"/>
      <c r="BI616" s="421"/>
      <c r="BJ616" s="423"/>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c r="DB616" s="30"/>
      <c r="DC616" s="30"/>
      <c r="DD616" s="30"/>
      <c r="DE616" s="30"/>
      <c r="DF616" s="30"/>
      <c r="DG616" s="30"/>
      <c r="DH616" s="30"/>
      <c r="DI616" s="30"/>
      <c r="DJ616" s="30"/>
      <c r="DK616" s="30"/>
      <c r="DL616" s="30"/>
      <c r="DM616" s="30"/>
      <c r="DN616" s="30"/>
      <c r="DO616" s="30"/>
      <c r="DP616" s="30"/>
      <c r="DQ616" s="30"/>
      <c r="DR616" s="30"/>
      <c r="DS616" s="30"/>
      <c r="DT616" s="30"/>
      <c r="DU616" s="30"/>
      <c r="DV616" s="30"/>
      <c r="DW616" s="30"/>
      <c r="DX616" s="30"/>
      <c r="DY616" s="30"/>
      <c r="DZ616" s="30"/>
      <c r="EA616" s="30"/>
      <c r="EB616" s="30"/>
      <c r="EC616" s="30"/>
      <c r="ED616" s="30"/>
      <c r="EE616" s="30"/>
      <c r="EF616" s="30"/>
      <c r="EG616" s="30"/>
      <c r="EH616" s="30"/>
      <c r="EI616" s="30"/>
      <c r="EJ616" s="30"/>
      <c r="EK616" s="30"/>
      <c r="EL616" s="30"/>
      <c r="EM616" s="30"/>
      <c r="EN616" s="30"/>
      <c r="EO616" s="30"/>
      <c r="EP616" s="30"/>
      <c r="EQ616" s="30"/>
      <c r="ER616" s="30"/>
      <c r="ES616" s="30"/>
      <c r="ET616" s="30"/>
      <c r="EU616" s="30"/>
      <c r="EV616" s="30"/>
      <c r="EW616" s="30"/>
    </row>
    <row r="617" spans="1:153" ht="9.75" customHeight="1">
      <c r="A617" s="113"/>
      <c r="B617" s="24"/>
      <c r="C617" s="14" t="s">
        <v>6435</v>
      </c>
      <c r="D617" s="25"/>
      <c r="E617" s="25"/>
      <c r="F617" s="14" t="s">
        <v>143</v>
      </c>
      <c r="G617" s="14"/>
      <c r="H617" s="14"/>
      <c r="I617" s="14" t="s">
        <v>144</v>
      </c>
      <c r="J617" s="14"/>
      <c r="K617" s="14" t="s">
        <v>145</v>
      </c>
      <c r="L617" s="14"/>
      <c r="M617" s="14" t="s">
        <v>197</v>
      </c>
      <c r="N617" s="14"/>
      <c r="O617" s="25"/>
      <c r="P617" s="14" t="s">
        <v>146</v>
      </c>
      <c r="Q617" s="14"/>
      <c r="R617" s="14"/>
      <c r="S617" s="14"/>
      <c r="T617" s="14"/>
      <c r="U617" s="14"/>
      <c r="V617" s="14"/>
      <c r="W617" s="14"/>
      <c r="X617" s="14"/>
      <c r="Y617" s="14"/>
      <c r="Z617" s="14"/>
      <c r="AA617" s="14"/>
      <c r="AB617" s="14"/>
      <c r="AC617" s="14"/>
      <c r="AD617" s="25"/>
      <c r="AE617" s="25"/>
      <c r="AF617" s="26"/>
      <c r="AG617" s="296"/>
      <c r="AH617" s="297"/>
      <c r="AI617" s="297"/>
      <c r="AJ617" s="297"/>
      <c r="AK617" s="297"/>
      <c r="AL617" s="297"/>
      <c r="AM617" s="297"/>
      <c r="AN617" s="297"/>
      <c r="AO617" s="117"/>
      <c r="AP617" s="114"/>
      <c r="AQ617" s="296"/>
      <c r="AR617" s="297"/>
      <c r="AS617" s="297"/>
      <c r="AT617" s="297"/>
      <c r="AU617" s="297"/>
      <c r="AV617" s="297"/>
      <c r="AW617" s="297"/>
      <c r="AX617" s="297"/>
      <c r="AY617" s="117"/>
      <c r="AZ617" s="114"/>
      <c r="BA617" s="297"/>
      <c r="BB617" s="297"/>
      <c r="BC617" s="297"/>
      <c r="BD617" s="297"/>
      <c r="BE617" s="297"/>
      <c r="BF617" s="297"/>
      <c r="BG617" s="297"/>
      <c r="BH617" s="297"/>
      <c r="BI617" s="117"/>
      <c r="BJ617" s="114"/>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c r="DH617" s="129"/>
      <c r="DI617" s="129"/>
      <c r="DJ617" s="129"/>
      <c r="DK617" s="129"/>
      <c r="DL617" s="129"/>
      <c r="DM617" s="129"/>
      <c r="DN617" s="129"/>
      <c r="DO617" s="129"/>
      <c r="DP617" s="129"/>
      <c r="DQ617" s="129"/>
      <c r="DR617" s="129"/>
      <c r="DS617" s="129"/>
      <c r="DT617" s="129"/>
      <c r="DU617" s="129"/>
      <c r="DV617" s="129"/>
      <c r="DW617" s="129"/>
      <c r="DX617" s="129"/>
      <c r="DY617" s="129"/>
      <c r="DZ617" s="129"/>
      <c r="EA617" s="129"/>
      <c r="EB617" s="129"/>
      <c r="EC617" s="129"/>
      <c r="ED617" s="129"/>
      <c r="EE617" s="129"/>
      <c r="EF617" s="129"/>
      <c r="EG617" s="129"/>
      <c r="EH617" s="129"/>
      <c r="EI617" s="129"/>
      <c r="EJ617" s="129"/>
      <c r="EK617" s="129"/>
      <c r="EL617" s="129"/>
      <c r="EM617" s="129"/>
      <c r="EN617" s="129"/>
      <c r="EO617" s="129"/>
      <c r="EP617" s="129"/>
      <c r="EQ617" s="129"/>
      <c r="ER617" s="129"/>
      <c r="ES617" s="129"/>
      <c r="ET617" s="129"/>
      <c r="EU617" s="129"/>
      <c r="EV617" s="129"/>
      <c r="EW617" s="129"/>
    </row>
    <row r="618" spans="1:153" ht="21.75" customHeight="1">
      <c r="A618" s="113"/>
      <c r="B618" s="294"/>
      <c r="C618" s="76"/>
      <c r="D618" s="74"/>
      <c r="E618" s="77"/>
      <c r="F618" s="78"/>
      <c r="G618" s="79"/>
      <c r="H618" s="75" t="s">
        <v>6436</v>
      </c>
      <c r="I618" s="76"/>
      <c r="J618" s="74"/>
      <c r="K618" s="241"/>
      <c r="L618" s="74"/>
      <c r="M618" s="76"/>
      <c r="N618" s="73"/>
      <c r="O618" s="504"/>
      <c r="P618" s="505"/>
      <c r="Q618" s="505"/>
      <c r="R618" s="505"/>
      <c r="S618" s="505"/>
      <c r="T618" s="505"/>
      <c r="U618" s="505"/>
      <c r="V618" s="505"/>
      <c r="W618" s="505"/>
      <c r="X618" s="505"/>
      <c r="Y618" s="505"/>
      <c r="Z618" s="505"/>
      <c r="AA618" s="505"/>
      <c r="AB618" s="505"/>
      <c r="AC618" s="505"/>
      <c r="AD618" s="505"/>
      <c r="AE618" s="506"/>
      <c r="AF618" s="15"/>
      <c r="AG618" s="118"/>
      <c r="AH618" s="312"/>
      <c r="AI618" s="313"/>
      <c r="AJ618" s="313"/>
      <c r="AK618" s="313"/>
      <c r="AL618" s="313"/>
      <c r="AM618" s="313"/>
      <c r="AN618" s="314"/>
      <c r="AO618" s="120"/>
      <c r="AP618" s="115" t="s">
        <v>0</v>
      </c>
      <c r="AQ618" s="119"/>
      <c r="AR618" s="312"/>
      <c r="AS618" s="313"/>
      <c r="AT618" s="313"/>
      <c r="AU618" s="313"/>
      <c r="AV618" s="313"/>
      <c r="AW618" s="313"/>
      <c r="AX618" s="314"/>
      <c r="AY618" s="120"/>
      <c r="AZ618" s="115" t="s">
        <v>1</v>
      </c>
      <c r="BA618" s="119"/>
      <c r="BB618" s="312"/>
      <c r="BC618" s="313"/>
      <c r="BD618" s="313"/>
      <c r="BE618" s="313"/>
      <c r="BF618" s="313"/>
      <c r="BG618" s="313"/>
      <c r="BH618" s="314"/>
      <c r="BI618" s="122"/>
      <c r="BJ618" s="115" t="s">
        <v>2</v>
      </c>
      <c r="BK618" s="129"/>
      <c r="BL618" s="130" t="str">
        <f>IF(BM618&lt;&gt;"","●","")</f>
        <v/>
      </c>
      <c r="BM618" s="132" t="str">
        <f>IF(AND(OR(C618="",E618="",F618="",G618="",O618=""),OR(AH618&gt;0,AR618&gt;0,BB618&gt;0)),"「Ｋコード・Ｊコード番号等」、「診療行為名称」に未記入の欄がありますが、「レセプト件数」、「算定日数」、「算定回数」のいずれかが1以上となっています。正しい手術名情報・レセプト件数・算定日数・算定回数をご記入ください。",IF(AND(AND(C618&lt;&gt;"",E618&lt;&gt;"",F618&lt;&gt;"",G618&lt;&gt;""),OR(AH618&gt;0,AR618&gt;0,BB618&gt;0),COUNTIF(K!$A$1:$A$2257,ASC(C618&amp;E618&amp;F618&amp;G618&amp;IF(I618*1=0,"","-"&amp;I618*1)&amp;IF(K618*1=0,"",K618*1)&amp;IF(M618="","",M618)))=0),"「Ｋコード・Ｊコード番号等」が診療報酬点数表あるいは鹿診療報酬点数表に存在しないコードとなっています。正しいＫコード・Ｊコード番号等をご記入ください。なお、加算・輸血料は報告対象外となります。",IF(OR(AND(OR(AH618=0,AH618=""),OR(AR618&gt;0,BB618&gt;0)),AND(OR(AH618&gt;0,BB618&gt;0),OR(AR618=0,AR618="")),AND(OR(AH618&gt;0,AR618&gt;0),OR(BB618=0,BB618=""))),"「レセプト件数」、「算定日数」、「算定回数」のいずれかが「0」か「空白」となっていますが、それ以外が1以上となっています。正しい手術名情報・レセプト件数・算定日数・算定回数をご記入ください。",IF(OR(AH618&gt;AR618,AH618&gt;BB618),"「算定日数」あるいは「算定回数」が「レセプト件数」よりも小さくなっています。算定レセプトにおける算定日数・算定回数をご記入ください。",IF(AR618&gt;BB618,"「算定回数」が「算定日数」よりも小さくなっています。算定日数における算定回数をご記入ください。","")))))</f>
        <v/>
      </c>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72"/>
      <c r="CW618" s="72"/>
      <c r="CX618" s="72"/>
      <c r="CY618" s="129"/>
      <c r="CZ618" s="129"/>
      <c r="DA618" s="129"/>
      <c r="DB618" s="129"/>
      <c r="DC618" s="129"/>
      <c r="DD618" s="129"/>
      <c r="DE618" s="129"/>
      <c r="DF618" s="129"/>
      <c r="DG618" s="129"/>
      <c r="DH618" s="129"/>
      <c r="DI618" s="129"/>
      <c r="DJ618" s="129"/>
      <c r="DK618" s="129"/>
      <c r="DL618" s="129"/>
      <c r="DM618" s="129"/>
      <c r="DN618" s="129"/>
      <c r="DO618" s="129"/>
      <c r="DP618" s="129"/>
      <c r="DQ618" s="129"/>
      <c r="DR618" s="129"/>
      <c r="DS618" s="129"/>
      <c r="DT618" s="129"/>
      <c r="DU618" s="129"/>
      <c r="DV618" s="129"/>
      <c r="DW618" s="129"/>
      <c r="DX618" s="129"/>
      <c r="DY618" s="129"/>
      <c r="DZ618" s="129"/>
      <c r="EA618" s="129"/>
      <c r="EB618" s="129"/>
      <c r="EC618" s="129"/>
      <c r="ED618" s="129"/>
      <c r="EE618" s="129"/>
      <c r="EF618" s="129"/>
      <c r="EG618" s="129"/>
      <c r="EH618" s="129"/>
      <c r="EI618" s="129"/>
      <c r="EJ618" s="129"/>
      <c r="EK618" s="129"/>
      <c r="EL618" s="129"/>
      <c r="EM618" s="129"/>
      <c r="EN618" s="129"/>
      <c r="EO618" s="129"/>
      <c r="EP618" s="129"/>
      <c r="EQ618" s="129"/>
      <c r="ER618" s="129"/>
      <c r="ES618" s="129"/>
      <c r="ET618" s="129"/>
      <c r="EU618" s="129"/>
      <c r="EV618" s="129"/>
      <c r="EW618" s="129"/>
    </row>
    <row r="619" spans="1:153" ht="3" customHeight="1" thickBot="1">
      <c r="A619" s="113"/>
      <c r="B619" s="16"/>
      <c r="C619" s="17"/>
      <c r="D619" s="17"/>
      <c r="E619" s="17"/>
      <c r="F619" s="18"/>
      <c r="G619" s="17"/>
      <c r="H619" s="298"/>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9"/>
      <c r="AG619" s="299"/>
      <c r="AH619" s="298"/>
      <c r="AI619" s="298"/>
      <c r="AJ619" s="298"/>
      <c r="AK619" s="298"/>
      <c r="AL619" s="298"/>
      <c r="AM619" s="298"/>
      <c r="AN619" s="298"/>
      <c r="AO619" s="121"/>
      <c r="AP619" s="116"/>
      <c r="AQ619" s="299"/>
      <c r="AR619" s="298"/>
      <c r="AS619" s="298"/>
      <c r="AT619" s="298"/>
      <c r="AU619" s="298"/>
      <c r="AV619" s="298"/>
      <c r="AW619" s="298"/>
      <c r="AX619" s="298"/>
      <c r="AY619" s="121"/>
      <c r="AZ619" s="116"/>
      <c r="BA619" s="298"/>
      <c r="BB619" s="298"/>
      <c r="BC619" s="298"/>
      <c r="BD619" s="298"/>
      <c r="BE619" s="298"/>
      <c r="BF619" s="298"/>
      <c r="BG619" s="298"/>
      <c r="BH619" s="298"/>
      <c r="BI619" s="121"/>
      <c r="BJ619" s="116"/>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c r="DH619" s="129"/>
      <c r="DI619" s="129"/>
      <c r="DJ619" s="129"/>
      <c r="DK619" s="129"/>
      <c r="DL619" s="129"/>
      <c r="DM619" s="129"/>
      <c r="DN619" s="129"/>
      <c r="DO619" s="129"/>
      <c r="DP619" s="129"/>
      <c r="DQ619" s="129"/>
      <c r="DR619" s="129"/>
      <c r="DS619" s="129"/>
      <c r="DT619" s="129"/>
      <c r="DU619" s="129"/>
      <c r="DV619" s="129"/>
      <c r="DW619" s="129"/>
      <c r="DX619" s="129"/>
      <c r="DY619" s="129"/>
      <c r="DZ619" s="129"/>
      <c r="EA619" s="129"/>
      <c r="EB619" s="129"/>
      <c r="EC619" s="129"/>
      <c r="ED619" s="129"/>
      <c r="EE619" s="129"/>
      <c r="EF619" s="129"/>
      <c r="EG619" s="129"/>
      <c r="EH619" s="129"/>
      <c r="EI619" s="129"/>
      <c r="EJ619" s="129"/>
      <c r="EK619" s="129"/>
      <c r="EL619" s="129"/>
      <c r="EM619" s="129"/>
      <c r="EN619" s="129"/>
      <c r="EO619" s="129"/>
      <c r="EP619" s="129"/>
      <c r="EQ619" s="129"/>
      <c r="ER619" s="129"/>
      <c r="ES619" s="129"/>
      <c r="ET619" s="129"/>
      <c r="EU619" s="129"/>
      <c r="EV619" s="129"/>
      <c r="EW619" s="129"/>
    </row>
    <row r="620" spans="1:153" ht="9.75" customHeight="1">
      <c r="A620" s="113"/>
      <c r="B620" s="24"/>
      <c r="C620" s="14" t="s">
        <v>6435</v>
      </c>
      <c r="D620" s="25"/>
      <c r="E620" s="25"/>
      <c r="F620" s="14" t="s">
        <v>143</v>
      </c>
      <c r="G620" s="14"/>
      <c r="H620" s="14"/>
      <c r="I620" s="14" t="s">
        <v>144</v>
      </c>
      <c r="J620" s="14"/>
      <c r="K620" s="14" t="s">
        <v>145</v>
      </c>
      <c r="L620" s="14"/>
      <c r="M620" s="14" t="s">
        <v>197</v>
      </c>
      <c r="N620" s="14"/>
      <c r="O620" s="25"/>
      <c r="P620" s="14" t="s">
        <v>146</v>
      </c>
      <c r="Q620" s="14"/>
      <c r="R620" s="14"/>
      <c r="S620" s="14"/>
      <c r="T620" s="14"/>
      <c r="U620" s="14"/>
      <c r="V620" s="14"/>
      <c r="W620" s="14"/>
      <c r="X620" s="14"/>
      <c r="Y620" s="14"/>
      <c r="Z620" s="14"/>
      <c r="AA620" s="14"/>
      <c r="AB620" s="14"/>
      <c r="AC620" s="14"/>
      <c r="AD620" s="25"/>
      <c r="AE620" s="25"/>
      <c r="AF620" s="26"/>
      <c r="AG620" s="296"/>
      <c r="AH620" s="297"/>
      <c r="AI620" s="297"/>
      <c r="AJ620" s="297"/>
      <c r="AK620" s="297"/>
      <c r="AL620" s="297"/>
      <c r="AM620" s="297"/>
      <c r="AN620" s="297"/>
      <c r="AO620" s="117"/>
      <c r="AP620" s="114"/>
      <c r="AQ620" s="296"/>
      <c r="AR620" s="297"/>
      <c r="AS620" s="297"/>
      <c r="AT620" s="297"/>
      <c r="AU620" s="297"/>
      <c r="AV620" s="297"/>
      <c r="AW620" s="297"/>
      <c r="AX620" s="297"/>
      <c r="AY620" s="117"/>
      <c r="AZ620" s="114"/>
      <c r="BA620" s="297"/>
      <c r="BB620" s="297"/>
      <c r="BC620" s="297"/>
      <c r="BD620" s="297"/>
      <c r="BE620" s="297"/>
      <c r="BF620" s="297"/>
      <c r="BG620" s="297"/>
      <c r="BH620" s="297"/>
      <c r="BI620" s="117"/>
      <c r="BJ620" s="114"/>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c r="DH620" s="129"/>
      <c r="DI620" s="129"/>
      <c r="DJ620" s="129"/>
      <c r="DK620" s="129"/>
      <c r="DL620" s="129"/>
      <c r="DM620" s="129"/>
      <c r="DN620" s="129"/>
      <c r="DO620" s="129"/>
      <c r="DP620" s="129"/>
      <c r="DQ620" s="129"/>
      <c r="DR620" s="129"/>
      <c r="DS620" s="129"/>
      <c r="DT620" s="129"/>
      <c r="DU620" s="129"/>
      <c r="DV620" s="129"/>
      <c r="DW620" s="129"/>
      <c r="DX620" s="129"/>
      <c r="DY620" s="129"/>
      <c r="DZ620" s="129"/>
      <c r="EA620" s="129"/>
      <c r="EB620" s="129"/>
      <c r="EC620" s="129"/>
      <c r="ED620" s="129"/>
      <c r="EE620" s="129"/>
      <c r="EF620" s="129"/>
      <c r="EG620" s="129"/>
      <c r="EH620" s="129"/>
      <c r="EI620" s="129"/>
      <c r="EJ620" s="129"/>
      <c r="EK620" s="129"/>
      <c r="EL620" s="129"/>
      <c r="EM620" s="129"/>
      <c r="EN620" s="129"/>
      <c r="EO620" s="129"/>
      <c r="EP620" s="129"/>
      <c r="EQ620" s="129"/>
      <c r="ER620" s="129"/>
      <c r="ES620" s="129"/>
      <c r="ET620" s="129"/>
      <c r="EU620" s="129"/>
      <c r="EV620" s="129"/>
      <c r="EW620" s="129"/>
    </row>
    <row r="621" spans="1:153" ht="21.75" customHeight="1">
      <c r="A621" s="113"/>
      <c r="B621" s="294"/>
      <c r="C621" s="76"/>
      <c r="D621" s="74"/>
      <c r="E621" s="77"/>
      <c r="F621" s="78"/>
      <c r="G621" s="79"/>
      <c r="H621" s="75" t="s">
        <v>6436</v>
      </c>
      <c r="I621" s="76"/>
      <c r="J621" s="74"/>
      <c r="K621" s="241"/>
      <c r="L621" s="74"/>
      <c r="M621" s="76"/>
      <c r="N621" s="73"/>
      <c r="O621" s="504"/>
      <c r="P621" s="505"/>
      <c r="Q621" s="505"/>
      <c r="R621" s="505"/>
      <c r="S621" s="505"/>
      <c r="T621" s="505"/>
      <c r="U621" s="505"/>
      <c r="V621" s="505"/>
      <c r="W621" s="505"/>
      <c r="X621" s="505"/>
      <c r="Y621" s="505"/>
      <c r="Z621" s="505"/>
      <c r="AA621" s="505"/>
      <c r="AB621" s="505"/>
      <c r="AC621" s="505"/>
      <c r="AD621" s="505"/>
      <c r="AE621" s="506"/>
      <c r="AF621" s="15"/>
      <c r="AG621" s="118"/>
      <c r="AH621" s="312"/>
      <c r="AI621" s="313"/>
      <c r="AJ621" s="313"/>
      <c r="AK621" s="313"/>
      <c r="AL621" s="313"/>
      <c r="AM621" s="313"/>
      <c r="AN621" s="314"/>
      <c r="AO621" s="120"/>
      <c r="AP621" s="115" t="s">
        <v>0</v>
      </c>
      <c r="AQ621" s="119"/>
      <c r="AR621" s="312"/>
      <c r="AS621" s="313"/>
      <c r="AT621" s="313"/>
      <c r="AU621" s="313"/>
      <c r="AV621" s="313"/>
      <c r="AW621" s="313"/>
      <c r="AX621" s="314"/>
      <c r="AY621" s="120"/>
      <c r="AZ621" s="115" t="s">
        <v>1</v>
      </c>
      <c r="BA621" s="119"/>
      <c r="BB621" s="312"/>
      <c r="BC621" s="313"/>
      <c r="BD621" s="313"/>
      <c r="BE621" s="313"/>
      <c r="BF621" s="313"/>
      <c r="BG621" s="313"/>
      <c r="BH621" s="314"/>
      <c r="BI621" s="122"/>
      <c r="BJ621" s="115" t="s">
        <v>2</v>
      </c>
      <c r="BK621" s="129"/>
      <c r="BL621" s="130" t="str">
        <f>IF(BM621&lt;&gt;"","●","")</f>
        <v/>
      </c>
      <c r="BM621" s="132" t="str">
        <f>IF(AND(OR(C621="",E621="",F621="",G621="",O621=""),OR(AH621&gt;0,AR621&gt;0,BB621&gt;0)),"「Ｋコード・Ｊコード番号等」、「診療行為名称」に未記入の欄がありますが、「レセプト件数」、「算定日数」、「算定回数」のいずれかが1以上となっています。正しい手術名情報・レセプト件数・算定日数・算定回数をご記入ください。",IF(AND(AND(C621&lt;&gt;"",E621&lt;&gt;"",F621&lt;&gt;"",G621&lt;&gt;""),OR(AH621&gt;0,AR621&gt;0,BB621&gt;0),COUNTIF(K!$A$1:$A$2257,ASC(C621&amp;E621&amp;F621&amp;G621&amp;IF(I621*1=0,"","-"&amp;I621*1)&amp;IF(K621*1=0,"",K621*1)&amp;IF(M621="","",M621)))=0),"「Ｋコード・Ｊコード番号等」が診療報酬点数表あるいは鹿診療報酬点数表に存在しないコードとなっています。正しいＫコード・Ｊコード番号等をご記入ください。なお、加算・輸血料は報告対象外となります。",IF(OR(AND(OR(AH621=0,AH621=""),OR(AR621&gt;0,BB621&gt;0)),AND(OR(AH621&gt;0,BB621&gt;0),OR(AR621=0,AR621="")),AND(OR(AH621&gt;0,AR621&gt;0),OR(BB621=0,BB621=""))),"「レセプト件数」、「算定日数」、「算定回数」のいずれかが「0」か「空白」となっていますが、それ以外が1以上となっています。正しい手術名情報・レセプト件数・算定日数・算定回数をご記入ください。",IF(OR(AH621&gt;AR621,AH621&gt;BB621),"「算定日数」あるいは「算定回数」が「レセプト件数」よりも小さくなっています。算定レセプトにおける算定日数・算定回数をご記入ください。",IF(AR621&gt;BB621,"「算定回数」が「算定日数」よりも小さくなっています。算定日数における算定回数をご記入ください。","")))))</f>
        <v/>
      </c>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72"/>
      <c r="CW621" s="72"/>
      <c r="CX621" s="72"/>
      <c r="CY621" s="129"/>
      <c r="CZ621" s="129"/>
      <c r="DA621" s="129"/>
      <c r="DB621" s="129"/>
      <c r="DC621" s="129"/>
      <c r="DD621" s="129"/>
      <c r="DE621" s="129"/>
      <c r="DF621" s="129"/>
      <c r="DG621" s="129"/>
      <c r="DH621" s="129"/>
      <c r="DI621" s="129"/>
      <c r="DJ621" s="129"/>
      <c r="DK621" s="129"/>
      <c r="DL621" s="129"/>
      <c r="DM621" s="129"/>
      <c r="DN621" s="129"/>
      <c r="DO621" s="129"/>
      <c r="DP621" s="129"/>
      <c r="DQ621" s="129"/>
      <c r="DR621" s="129"/>
      <c r="DS621" s="129"/>
      <c r="DT621" s="129"/>
      <c r="DU621" s="129"/>
      <c r="DV621" s="129"/>
      <c r="DW621" s="129"/>
      <c r="DX621" s="129"/>
      <c r="DY621" s="129"/>
      <c r="DZ621" s="129"/>
      <c r="EA621" s="129"/>
      <c r="EB621" s="129"/>
      <c r="EC621" s="129"/>
      <c r="ED621" s="129"/>
      <c r="EE621" s="129"/>
      <c r="EF621" s="129"/>
      <c r="EG621" s="129"/>
      <c r="EH621" s="129"/>
      <c r="EI621" s="129"/>
      <c r="EJ621" s="129"/>
      <c r="EK621" s="129"/>
      <c r="EL621" s="129"/>
      <c r="EM621" s="129"/>
      <c r="EN621" s="129"/>
      <c r="EO621" s="129"/>
      <c r="EP621" s="129"/>
      <c r="EQ621" s="129"/>
      <c r="ER621" s="129"/>
      <c r="ES621" s="129"/>
      <c r="ET621" s="129"/>
      <c r="EU621" s="129"/>
      <c r="EV621" s="129"/>
      <c r="EW621" s="129"/>
    </row>
    <row r="622" spans="1:153" ht="3" customHeight="1" thickBot="1">
      <c r="A622" s="113"/>
      <c r="B622" s="16"/>
      <c r="C622" s="17"/>
      <c r="D622" s="17"/>
      <c r="E622" s="17"/>
      <c r="F622" s="18"/>
      <c r="G622" s="17"/>
      <c r="H622" s="298"/>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9"/>
      <c r="AG622" s="299"/>
      <c r="AH622" s="298"/>
      <c r="AI622" s="298"/>
      <c r="AJ622" s="298"/>
      <c r="AK622" s="298"/>
      <c r="AL622" s="298"/>
      <c r="AM622" s="298"/>
      <c r="AN622" s="298"/>
      <c r="AO622" s="121"/>
      <c r="AP622" s="116"/>
      <c r="AQ622" s="299"/>
      <c r="AR622" s="298"/>
      <c r="AS622" s="298"/>
      <c r="AT622" s="298"/>
      <c r="AU622" s="298"/>
      <c r="AV622" s="298"/>
      <c r="AW622" s="298"/>
      <c r="AX622" s="298"/>
      <c r="AY622" s="121"/>
      <c r="AZ622" s="116"/>
      <c r="BA622" s="298"/>
      <c r="BB622" s="298"/>
      <c r="BC622" s="298"/>
      <c r="BD622" s="298"/>
      <c r="BE622" s="298"/>
      <c r="BF622" s="298"/>
      <c r="BG622" s="298"/>
      <c r="BH622" s="298"/>
      <c r="BI622" s="121"/>
      <c r="BJ622" s="116"/>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c r="DH622" s="129"/>
      <c r="DI622" s="129"/>
      <c r="DJ622" s="129"/>
      <c r="DK622" s="129"/>
      <c r="DL622" s="129"/>
      <c r="DM622" s="129"/>
      <c r="DN622" s="129"/>
      <c r="DO622" s="129"/>
      <c r="DP622" s="129"/>
      <c r="DQ622" s="129"/>
      <c r="DR622" s="129"/>
      <c r="DS622" s="129"/>
      <c r="DT622" s="129"/>
      <c r="DU622" s="129"/>
      <c r="DV622" s="129"/>
      <c r="DW622" s="129"/>
      <c r="DX622" s="129"/>
      <c r="DY622" s="129"/>
      <c r="DZ622" s="129"/>
      <c r="EA622" s="129"/>
      <c r="EB622" s="129"/>
      <c r="EC622" s="129"/>
      <c r="ED622" s="129"/>
      <c r="EE622" s="129"/>
      <c r="EF622" s="129"/>
      <c r="EG622" s="129"/>
      <c r="EH622" s="129"/>
      <c r="EI622" s="129"/>
      <c r="EJ622" s="129"/>
      <c r="EK622" s="129"/>
      <c r="EL622" s="129"/>
      <c r="EM622" s="129"/>
      <c r="EN622" s="129"/>
      <c r="EO622" s="129"/>
      <c r="EP622" s="129"/>
      <c r="EQ622" s="129"/>
      <c r="ER622" s="129"/>
      <c r="ES622" s="129"/>
      <c r="ET622" s="129"/>
      <c r="EU622" s="129"/>
      <c r="EV622" s="129"/>
      <c r="EW622" s="129"/>
    </row>
    <row r="623" spans="1:153" ht="9.75" customHeight="1">
      <c r="A623" s="113"/>
      <c r="B623" s="24"/>
      <c r="C623" s="14" t="s">
        <v>6435</v>
      </c>
      <c r="D623" s="25"/>
      <c r="E623" s="25"/>
      <c r="F623" s="14" t="s">
        <v>143</v>
      </c>
      <c r="G623" s="14"/>
      <c r="H623" s="14"/>
      <c r="I623" s="14" t="s">
        <v>144</v>
      </c>
      <c r="J623" s="14"/>
      <c r="K623" s="14" t="s">
        <v>145</v>
      </c>
      <c r="L623" s="14"/>
      <c r="M623" s="14" t="s">
        <v>197</v>
      </c>
      <c r="N623" s="14"/>
      <c r="O623" s="25"/>
      <c r="P623" s="14" t="s">
        <v>146</v>
      </c>
      <c r="Q623" s="14"/>
      <c r="R623" s="14"/>
      <c r="S623" s="14"/>
      <c r="T623" s="14"/>
      <c r="U623" s="14"/>
      <c r="V623" s="14"/>
      <c r="W623" s="14"/>
      <c r="X623" s="14"/>
      <c r="Y623" s="14"/>
      <c r="Z623" s="14"/>
      <c r="AA623" s="14"/>
      <c r="AB623" s="14"/>
      <c r="AC623" s="14"/>
      <c r="AD623" s="25"/>
      <c r="AE623" s="25"/>
      <c r="AF623" s="26"/>
      <c r="AG623" s="296"/>
      <c r="AH623" s="297"/>
      <c r="AI623" s="297"/>
      <c r="AJ623" s="297"/>
      <c r="AK623" s="297"/>
      <c r="AL623" s="297"/>
      <c r="AM623" s="297"/>
      <c r="AN623" s="297"/>
      <c r="AO623" s="117"/>
      <c r="AP623" s="114"/>
      <c r="AQ623" s="296"/>
      <c r="AR623" s="297"/>
      <c r="AS623" s="297"/>
      <c r="AT623" s="297"/>
      <c r="AU623" s="297"/>
      <c r="AV623" s="297"/>
      <c r="AW623" s="297"/>
      <c r="AX623" s="297"/>
      <c r="AY623" s="117"/>
      <c r="AZ623" s="114"/>
      <c r="BA623" s="297"/>
      <c r="BB623" s="297"/>
      <c r="BC623" s="297"/>
      <c r="BD623" s="297"/>
      <c r="BE623" s="297"/>
      <c r="BF623" s="297"/>
      <c r="BG623" s="297"/>
      <c r="BH623" s="297"/>
      <c r="BI623" s="117"/>
      <c r="BJ623" s="114"/>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c r="DH623" s="129"/>
      <c r="DI623" s="129"/>
      <c r="DJ623" s="129"/>
      <c r="DK623" s="129"/>
      <c r="DL623" s="129"/>
      <c r="DM623" s="129"/>
      <c r="DN623" s="129"/>
      <c r="DO623" s="129"/>
      <c r="DP623" s="129"/>
      <c r="DQ623" s="129"/>
      <c r="DR623" s="129"/>
      <c r="DS623" s="129"/>
      <c r="DT623" s="129"/>
      <c r="DU623" s="129"/>
      <c r="DV623" s="129"/>
      <c r="DW623" s="129"/>
      <c r="DX623" s="129"/>
      <c r="DY623" s="129"/>
      <c r="DZ623" s="129"/>
      <c r="EA623" s="129"/>
      <c r="EB623" s="129"/>
      <c r="EC623" s="129"/>
      <c r="ED623" s="129"/>
      <c r="EE623" s="129"/>
      <c r="EF623" s="129"/>
      <c r="EG623" s="129"/>
      <c r="EH623" s="129"/>
      <c r="EI623" s="129"/>
      <c r="EJ623" s="129"/>
      <c r="EK623" s="129"/>
      <c r="EL623" s="129"/>
      <c r="EM623" s="129"/>
      <c r="EN623" s="129"/>
      <c r="EO623" s="129"/>
      <c r="EP623" s="129"/>
      <c r="EQ623" s="129"/>
      <c r="ER623" s="129"/>
      <c r="ES623" s="129"/>
      <c r="ET623" s="129"/>
      <c r="EU623" s="129"/>
      <c r="EV623" s="129"/>
      <c r="EW623" s="129"/>
    </row>
    <row r="624" spans="1:153" ht="21.75" customHeight="1">
      <c r="A624" s="113"/>
      <c r="B624" s="294"/>
      <c r="C624" s="76"/>
      <c r="D624" s="74"/>
      <c r="E624" s="77"/>
      <c r="F624" s="78"/>
      <c r="G624" s="79"/>
      <c r="H624" s="75" t="s">
        <v>6436</v>
      </c>
      <c r="I624" s="76"/>
      <c r="J624" s="74"/>
      <c r="K624" s="241"/>
      <c r="L624" s="74"/>
      <c r="M624" s="76"/>
      <c r="N624" s="73"/>
      <c r="O624" s="504"/>
      <c r="P624" s="505"/>
      <c r="Q624" s="505"/>
      <c r="R624" s="505"/>
      <c r="S624" s="505"/>
      <c r="T624" s="505"/>
      <c r="U624" s="505"/>
      <c r="V624" s="505"/>
      <c r="W624" s="505"/>
      <c r="X624" s="505"/>
      <c r="Y624" s="505"/>
      <c r="Z624" s="505"/>
      <c r="AA624" s="505"/>
      <c r="AB624" s="505"/>
      <c r="AC624" s="505"/>
      <c r="AD624" s="505"/>
      <c r="AE624" s="506"/>
      <c r="AF624" s="15"/>
      <c r="AG624" s="118"/>
      <c r="AH624" s="312"/>
      <c r="AI624" s="313"/>
      <c r="AJ624" s="313"/>
      <c r="AK624" s="313"/>
      <c r="AL624" s="313"/>
      <c r="AM624" s="313"/>
      <c r="AN624" s="314"/>
      <c r="AO624" s="120"/>
      <c r="AP624" s="115" t="s">
        <v>0</v>
      </c>
      <c r="AQ624" s="119"/>
      <c r="AR624" s="312"/>
      <c r="AS624" s="313"/>
      <c r="AT624" s="313"/>
      <c r="AU624" s="313"/>
      <c r="AV624" s="313"/>
      <c r="AW624" s="313"/>
      <c r="AX624" s="314"/>
      <c r="AY624" s="120"/>
      <c r="AZ624" s="115" t="s">
        <v>1</v>
      </c>
      <c r="BA624" s="119"/>
      <c r="BB624" s="312"/>
      <c r="BC624" s="313"/>
      <c r="BD624" s="313"/>
      <c r="BE624" s="313"/>
      <c r="BF624" s="313"/>
      <c r="BG624" s="313"/>
      <c r="BH624" s="314"/>
      <c r="BI624" s="122"/>
      <c r="BJ624" s="115" t="s">
        <v>2</v>
      </c>
      <c r="BK624" s="129"/>
      <c r="BL624" s="130" t="str">
        <f>IF(BM624&lt;&gt;"","●","")</f>
        <v/>
      </c>
      <c r="BM624" s="132" t="str">
        <f>IF(AND(OR(C624="",E624="",F624="",G624="",O624=""),OR(AH624&gt;0,AR624&gt;0,BB624&gt;0)),"「Ｋコード・Ｊコード番号等」、「診療行為名称」に未記入の欄がありますが、「レセプト件数」、「算定日数」、「算定回数」のいずれかが1以上となっています。正しい手術名情報・レセプト件数・算定日数・算定回数をご記入ください。",IF(AND(AND(C624&lt;&gt;"",E624&lt;&gt;"",F624&lt;&gt;"",G624&lt;&gt;""),OR(AH624&gt;0,AR624&gt;0,BB624&gt;0),COUNTIF(K!$A$1:$A$2257,ASC(C624&amp;E624&amp;F624&amp;G624&amp;IF(I624*1=0,"","-"&amp;I624*1)&amp;IF(K624*1=0,"",K624*1)&amp;IF(M624="","",M624)))=0),"「Ｋコード・Ｊコード番号等」が診療報酬点数表あるいは鹿診療報酬点数表に存在しないコードとなっています。正しいＫコード・Ｊコード番号等をご記入ください。なお、加算・輸血料は報告対象外となります。",IF(OR(AND(OR(AH624=0,AH624=""),OR(AR624&gt;0,BB624&gt;0)),AND(OR(AH624&gt;0,BB624&gt;0),OR(AR624=0,AR624="")),AND(OR(AH624&gt;0,AR624&gt;0),OR(BB624=0,BB624=""))),"「レセプト件数」、「算定日数」、「算定回数」のいずれかが「0」か「空白」となっていますが、それ以外が1以上となっています。正しい手術名情報・レセプト件数・算定日数・算定回数をご記入ください。",IF(OR(AH624&gt;AR624,AH624&gt;BB624),"「算定日数」あるいは「算定回数」が「レセプト件数」よりも小さくなっています。算定レセプトにおける算定日数・算定回数をご記入ください。",IF(AR624&gt;BB624,"「算定回数」が「算定日数」よりも小さくなっています。算定日数における算定回数をご記入ください。","")))))</f>
        <v/>
      </c>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72"/>
      <c r="CW624" s="72"/>
      <c r="CX624" s="72"/>
      <c r="CY624" s="129"/>
      <c r="CZ624" s="129"/>
      <c r="DA624" s="129"/>
      <c r="DB624" s="129"/>
      <c r="DC624" s="129"/>
      <c r="DD624" s="129"/>
      <c r="DE624" s="129"/>
      <c r="DF624" s="129"/>
      <c r="DG624" s="129"/>
      <c r="DH624" s="129"/>
      <c r="DI624" s="129"/>
      <c r="DJ624" s="129"/>
      <c r="DK624" s="129"/>
      <c r="DL624" s="129"/>
      <c r="DM624" s="129"/>
      <c r="DN624" s="129"/>
      <c r="DO624" s="129"/>
      <c r="DP624" s="129"/>
      <c r="DQ624" s="129"/>
      <c r="DR624" s="129"/>
      <c r="DS624" s="129"/>
      <c r="DT624" s="129"/>
      <c r="DU624" s="129"/>
      <c r="DV624" s="129"/>
      <c r="DW624" s="129"/>
      <c r="DX624" s="129"/>
      <c r="DY624" s="129"/>
      <c r="DZ624" s="129"/>
      <c r="EA624" s="129"/>
      <c r="EB624" s="129"/>
      <c r="EC624" s="129"/>
      <c r="ED624" s="129"/>
      <c r="EE624" s="129"/>
      <c r="EF624" s="129"/>
      <c r="EG624" s="129"/>
      <c r="EH624" s="129"/>
      <c r="EI624" s="129"/>
      <c r="EJ624" s="129"/>
      <c r="EK624" s="129"/>
      <c r="EL624" s="129"/>
      <c r="EM624" s="129"/>
      <c r="EN624" s="129"/>
      <c r="EO624" s="129"/>
      <c r="EP624" s="129"/>
      <c r="EQ624" s="129"/>
      <c r="ER624" s="129"/>
      <c r="ES624" s="129"/>
      <c r="ET624" s="129"/>
      <c r="EU624" s="129"/>
      <c r="EV624" s="129"/>
      <c r="EW624" s="129"/>
    </row>
    <row r="625" spans="1:153" ht="3" customHeight="1" thickBot="1">
      <c r="A625" s="113"/>
      <c r="B625" s="16"/>
      <c r="C625" s="17"/>
      <c r="D625" s="17"/>
      <c r="E625" s="17"/>
      <c r="F625" s="18"/>
      <c r="G625" s="17"/>
      <c r="H625" s="298"/>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9"/>
      <c r="AG625" s="299"/>
      <c r="AH625" s="298"/>
      <c r="AI625" s="298"/>
      <c r="AJ625" s="298"/>
      <c r="AK625" s="298"/>
      <c r="AL625" s="298"/>
      <c r="AM625" s="298"/>
      <c r="AN625" s="298"/>
      <c r="AO625" s="121"/>
      <c r="AP625" s="116"/>
      <c r="AQ625" s="299"/>
      <c r="AR625" s="298"/>
      <c r="AS625" s="298"/>
      <c r="AT625" s="298"/>
      <c r="AU625" s="298"/>
      <c r="AV625" s="298"/>
      <c r="AW625" s="298"/>
      <c r="AX625" s="298"/>
      <c r="AY625" s="121"/>
      <c r="AZ625" s="116"/>
      <c r="BA625" s="298"/>
      <c r="BB625" s="298"/>
      <c r="BC625" s="298"/>
      <c r="BD625" s="298"/>
      <c r="BE625" s="298"/>
      <c r="BF625" s="298"/>
      <c r="BG625" s="298"/>
      <c r="BH625" s="298"/>
      <c r="BI625" s="121"/>
      <c r="BJ625" s="116"/>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c r="DH625" s="129"/>
      <c r="DI625" s="129"/>
      <c r="DJ625" s="129"/>
      <c r="DK625" s="129"/>
      <c r="DL625" s="129"/>
      <c r="DM625" s="129"/>
      <c r="DN625" s="129"/>
      <c r="DO625" s="129"/>
      <c r="DP625" s="129"/>
      <c r="DQ625" s="129"/>
      <c r="DR625" s="129"/>
      <c r="DS625" s="129"/>
      <c r="DT625" s="129"/>
      <c r="DU625" s="129"/>
      <c r="DV625" s="129"/>
      <c r="DW625" s="129"/>
      <c r="DX625" s="129"/>
      <c r="DY625" s="129"/>
      <c r="DZ625" s="129"/>
      <c r="EA625" s="129"/>
      <c r="EB625" s="129"/>
      <c r="EC625" s="129"/>
      <c r="ED625" s="129"/>
      <c r="EE625" s="129"/>
      <c r="EF625" s="129"/>
      <c r="EG625" s="129"/>
      <c r="EH625" s="129"/>
      <c r="EI625" s="129"/>
      <c r="EJ625" s="129"/>
      <c r="EK625" s="129"/>
      <c r="EL625" s="129"/>
      <c r="EM625" s="129"/>
      <c r="EN625" s="129"/>
      <c r="EO625" s="129"/>
      <c r="EP625" s="129"/>
      <c r="EQ625" s="129"/>
      <c r="ER625" s="129"/>
      <c r="ES625" s="129"/>
      <c r="ET625" s="129"/>
      <c r="EU625" s="129"/>
      <c r="EV625" s="129"/>
      <c r="EW625" s="129"/>
    </row>
    <row r="626" spans="1:153" ht="9.75" customHeight="1">
      <c r="A626" s="113"/>
      <c r="B626" s="24"/>
      <c r="C626" s="14" t="s">
        <v>6435</v>
      </c>
      <c r="D626" s="25"/>
      <c r="E626" s="25"/>
      <c r="F626" s="14" t="s">
        <v>143</v>
      </c>
      <c r="G626" s="14"/>
      <c r="H626" s="14"/>
      <c r="I626" s="14" t="s">
        <v>144</v>
      </c>
      <c r="J626" s="14"/>
      <c r="K626" s="14" t="s">
        <v>145</v>
      </c>
      <c r="L626" s="14"/>
      <c r="M626" s="14" t="s">
        <v>197</v>
      </c>
      <c r="N626" s="14"/>
      <c r="O626" s="25"/>
      <c r="P626" s="14" t="s">
        <v>146</v>
      </c>
      <c r="Q626" s="14"/>
      <c r="R626" s="14"/>
      <c r="S626" s="14"/>
      <c r="T626" s="14"/>
      <c r="U626" s="14"/>
      <c r="V626" s="14"/>
      <c r="W626" s="14"/>
      <c r="X626" s="14"/>
      <c r="Y626" s="14"/>
      <c r="Z626" s="14"/>
      <c r="AA626" s="14"/>
      <c r="AB626" s="14"/>
      <c r="AC626" s="14"/>
      <c r="AD626" s="25"/>
      <c r="AE626" s="25"/>
      <c r="AF626" s="26"/>
      <c r="AG626" s="296"/>
      <c r="AH626" s="297"/>
      <c r="AI626" s="297"/>
      <c r="AJ626" s="297"/>
      <c r="AK626" s="297"/>
      <c r="AL626" s="297"/>
      <c r="AM626" s="297"/>
      <c r="AN626" s="297"/>
      <c r="AO626" s="117"/>
      <c r="AP626" s="114"/>
      <c r="AQ626" s="296"/>
      <c r="AR626" s="297"/>
      <c r="AS626" s="297"/>
      <c r="AT626" s="297"/>
      <c r="AU626" s="297"/>
      <c r="AV626" s="297"/>
      <c r="AW626" s="297"/>
      <c r="AX626" s="297"/>
      <c r="AY626" s="117"/>
      <c r="AZ626" s="114"/>
      <c r="BA626" s="297"/>
      <c r="BB626" s="297"/>
      <c r="BC626" s="297"/>
      <c r="BD626" s="297"/>
      <c r="BE626" s="297"/>
      <c r="BF626" s="297"/>
      <c r="BG626" s="297"/>
      <c r="BH626" s="297"/>
      <c r="BI626" s="117"/>
      <c r="BJ626" s="114"/>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c r="DH626" s="129"/>
      <c r="DI626" s="129"/>
      <c r="DJ626" s="129"/>
      <c r="DK626" s="129"/>
      <c r="DL626" s="129"/>
      <c r="DM626" s="129"/>
      <c r="DN626" s="129"/>
      <c r="DO626" s="129"/>
      <c r="DP626" s="129"/>
      <c r="DQ626" s="129"/>
      <c r="DR626" s="129"/>
      <c r="DS626" s="129"/>
      <c r="DT626" s="129"/>
      <c r="DU626" s="129"/>
      <c r="DV626" s="129"/>
      <c r="DW626" s="129"/>
      <c r="DX626" s="129"/>
      <c r="DY626" s="129"/>
      <c r="DZ626" s="129"/>
      <c r="EA626" s="129"/>
      <c r="EB626" s="129"/>
      <c r="EC626" s="129"/>
      <c r="ED626" s="129"/>
      <c r="EE626" s="129"/>
      <c r="EF626" s="129"/>
      <c r="EG626" s="129"/>
      <c r="EH626" s="129"/>
      <c r="EI626" s="129"/>
      <c r="EJ626" s="129"/>
      <c r="EK626" s="129"/>
      <c r="EL626" s="129"/>
      <c r="EM626" s="129"/>
      <c r="EN626" s="129"/>
      <c r="EO626" s="129"/>
      <c r="EP626" s="129"/>
      <c r="EQ626" s="129"/>
      <c r="ER626" s="129"/>
      <c r="ES626" s="129"/>
      <c r="ET626" s="129"/>
      <c r="EU626" s="129"/>
      <c r="EV626" s="129"/>
      <c r="EW626" s="129"/>
    </row>
    <row r="627" spans="1:153" ht="21.75" customHeight="1">
      <c r="A627" s="113"/>
      <c r="B627" s="294"/>
      <c r="C627" s="76"/>
      <c r="D627" s="74"/>
      <c r="E627" s="77"/>
      <c r="F627" s="78"/>
      <c r="G627" s="79"/>
      <c r="H627" s="75" t="s">
        <v>6436</v>
      </c>
      <c r="I627" s="76"/>
      <c r="J627" s="74"/>
      <c r="K627" s="241"/>
      <c r="L627" s="74"/>
      <c r="M627" s="76"/>
      <c r="N627" s="73"/>
      <c r="O627" s="504"/>
      <c r="P627" s="505"/>
      <c r="Q627" s="505"/>
      <c r="R627" s="505"/>
      <c r="S627" s="505"/>
      <c r="T627" s="505"/>
      <c r="U627" s="505"/>
      <c r="V627" s="505"/>
      <c r="W627" s="505"/>
      <c r="X627" s="505"/>
      <c r="Y627" s="505"/>
      <c r="Z627" s="505"/>
      <c r="AA627" s="505"/>
      <c r="AB627" s="505"/>
      <c r="AC627" s="505"/>
      <c r="AD627" s="505"/>
      <c r="AE627" s="506"/>
      <c r="AF627" s="15"/>
      <c r="AG627" s="118"/>
      <c r="AH627" s="312"/>
      <c r="AI627" s="313"/>
      <c r="AJ627" s="313"/>
      <c r="AK627" s="313"/>
      <c r="AL627" s="313"/>
      <c r="AM627" s="313"/>
      <c r="AN627" s="314"/>
      <c r="AO627" s="120"/>
      <c r="AP627" s="115" t="s">
        <v>0</v>
      </c>
      <c r="AQ627" s="119"/>
      <c r="AR627" s="312"/>
      <c r="AS627" s="313"/>
      <c r="AT627" s="313"/>
      <c r="AU627" s="313"/>
      <c r="AV627" s="313"/>
      <c r="AW627" s="313"/>
      <c r="AX627" s="314"/>
      <c r="AY627" s="120"/>
      <c r="AZ627" s="115" t="s">
        <v>1</v>
      </c>
      <c r="BA627" s="119"/>
      <c r="BB627" s="312"/>
      <c r="BC627" s="313"/>
      <c r="BD627" s="313"/>
      <c r="BE627" s="313"/>
      <c r="BF627" s="313"/>
      <c r="BG627" s="313"/>
      <c r="BH627" s="314"/>
      <c r="BI627" s="122"/>
      <c r="BJ627" s="115" t="s">
        <v>2</v>
      </c>
      <c r="BK627" s="129"/>
      <c r="BL627" s="130" t="str">
        <f>IF(BM627&lt;&gt;"","●","")</f>
        <v/>
      </c>
      <c r="BM627" s="132" t="str">
        <f>IF(AND(OR(C627="",E627="",F627="",G627="",O627=""),OR(AH627&gt;0,AR627&gt;0,BB627&gt;0)),"「Ｋコード・Ｊコード番号等」、「診療行為名称」に未記入の欄がありますが、「レセプト件数」、「算定日数」、「算定回数」のいずれかが1以上となっています。正しい手術名情報・レセプト件数・算定日数・算定回数をご記入ください。",IF(AND(AND(C627&lt;&gt;"",E627&lt;&gt;"",F627&lt;&gt;"",G627&lt;&gt;""),OR(AH627&gt;0,AR627&gt;0,BB627&gt;0),COUNTIF(K!$A$1:$A$2257,ASC(C627&amp;E627&amp;F627&amp;G627&amp;IF(I627*1=0,"","-"&amp;I627*1)&amp;IF(K627*1=0,"",K627*1)&amp;IF(M627="","",M627)))=0),"「Ｋコード・Ｊコード番号等」が診療報酬点数表あるいは鹿診療報酬点数表に存在しないコードとなっています。正しいＫコード・Ｊコード番号等をご記入ください。なお、加算・輸血料は報告対象外となります。",IF(OR(AND(OR(AH627=0,AH627=""),OR(AR627&gt;0,BB627&gt;0)),AND(OR(AH627&gt;0,BB627&gt;0),OR(AR627=0,AR627="")),AND(OR(AH627&gt;0,AR627&gt;0),OR(BB627=0,BB627=""))),"「レセプト件数」、「算定日数」、「算定回数」のいずれかが「0」か「空白」となっていますが、それ以外が1以上となっています。正しい手術名情報・レセプト件数・算定日数・算定回数をご記入ください。",IF(OR(AH627&gt;AR627,AH627&gt;BB627),"「算定日数」あるいは「算定回数」が「レセプト件数」よりも小さくなっています。算定レセプトにおける算定日数・算定回数をご記入ください。",IF(AR627&gt;BB627,"「算定回数」が「算定日数」よりも小さくなっています。算定日数における算定回数をご記入ください。","")))))</f>
        <v/>
      </c>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72"/>
      <c r="CW627" s="72"/>
      <c r="CX627" s="72"/>
      <c r="CY627" s="129"/>
      <c r="CZ627" s="129"/>
      <c r="DA627" s="129"/>
      <c r="DB627" s="129"/>
      <c r="DC627" s="129"/>
      <c r="DD627" s="129"/>
      <c r="DE627" s="129"/>
      <c r="DF627" s="129"/>
      <c r="DG627" s="129"/>
      <c r="DH627" s="129"/>
      <c r="DI627" s="129"/>
      <c r="DJ627" s="129"/>
      <c r="DK627" s="129"/>
      <c r="DL627" s="129"/>
      <c r="DM627" s="129"/>
      <c r="DN627" s="129"/>
      <c r="DO627" s="129"/>
      <c r="DP627" s="129"/>
      <c r="DQ627" s="129"/>
      <c r="DR627" s="129"/>
      <c r="DS627" s="129"/>
      <c r="DT627" s="129"/>
      <c r="DU627" s="129"/>
      <c r="DV627" s="129"/>
      <c r="DW627" s="129"/>
      <c r="DX627" s="129"/>
      <c r="DY627" s="129"/>
      <c r="DZ627" s="129"/>
      <c r="EA627" s="129"/>
      <c r="EB627" s="129"/>
      <c r="EC627" s="129"/>
      <c r="ED627" s="129"/>
      <c r="EE627" s="129"/>
      <c r="EF627" s="129"/>
      <c r="EG627" s="129"/>
      <c r="EH627" s="129"/>
      <c r="EI627" s="129"/>
      <c r="EJ627" s="129"/>
      <c r="EK627" s="129"/>
      <c r="EL627" s="129"/>
      <c r="EM627" s="129"/>
      <c r="EN627" s="129"/>
      <c r="EO627" s="129"/>
      <c r="EP627" s="129"/>
      <c r="EQ627" s="129"/>
      <c r="ER627" s="129"/>
      <c r="ES627" s="129"/>
      <c r="ET627" s="129"/>
      <c r="EU627" s="129"/>
      <c r="EV627" s="129"/>
      <c r="EW627" s="129"/>
    </row>
    <row r="628" spans="1:153" ht="3" customHeight="1" thickBot="1">
      <c r="A628" s="113"/>
      <c r="B628" s="16"/>
      <c r="C628" s="17"/>
      <c r="D628" s="17"/>
      <c r="E628" s="17"/>
      <c r="F628" s="18"/>
      <c r="G628" s="17"/>
      <c r="H628" s="298"/>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9"/>
      <c r="AG628" s="299"/>
      <c r="AH628" s="298"/>
      <c r="AI628" s="298"/>
      <c r="AJ628" s="298"/>
      <c r="AK628" s="298"/>
      <c r="AL628" s="298"/>
      <c r="AM628" s="298"/>
      <c r="AN628" s="298"/>
      <c r="AO628" s="121"/>
      <c r="AP628" s="116"/>
      <c r="AQ628" s="299"/>
      <c r="AR628" s="298"/>
      <c r="AS628" s="298"/>
      <c r="AT628" s="298"/>
      <c r="AU628" s="298"/>
      <c r="AV628" s="298"/>
      <c r="AW628" s="298"/>
      <c r="AX628" s="298"/>
      <c r="AY628" s="121"/>
      <c r="AZ628" s="116"/>
      <c r="BA628" s="298"/>
      <c r="BB628" s="298"/>
      <c r="BC628" s="298"/>
      <c r="BD628" s="298"/>
      <c r="BE628" s="298"/>
      <c r="BF628" s="298"/>
      <c r="BG628" s="298"/>
      <c r="BH628" s="298"/>
      <c r="BI628" s="121"/>
      <c r="BJ628" s="116"/>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c r="CQ628" s="129"/>
      <c r="CR628" s="129"/>
      <c r="CS628" s="129"/>
      <c r="CT628" s="129"/>
      <c r="CU628" s="129"/>
      <c r="CV628" s="129"/>
      <c r="CW628" s="129"/>
      <c r="CX628" s="129"/>
      <c r="CY628" s="129"/>
      <c r="CZ628" s="129"/>
      <c r="DA628" s="129"/>
      <c r="DB628" s="129"/>
      <c r="DC628" s="129"/>
      <c r="DD628" s="129"/>
      <c r="DE628" s="129"/>
      <c r="DF628" s="129"/>
      <c r="DG628" s="129"/>
      <c r="DH628" s="129"/>
      <c r="DI628" s="129"/>
      <c r="DJ628" s="129"/>
      <c r="DK628" s="129"/>
      <c r="DL628" s="129"/>
      <c r="DM628" s="129"/>
      <c r="DN628" s="129"/>
      <c r="DO628" s="129"/>
      <c r="DP628" s="129"/>
      <c r="DQ628" s="129"/>
      <c r="DR628" s="129"/>
      <c r="DS628" s="129"/>
      <c r="DT628" s="129"/>
      <c r="DU628" s="129"/>
      <c r="DV628" s="129"/>
      <c r="DW628" s="129"/>
      <c r="DX628" s="129"/>
      <c r="DY628" s="129"/>
      <c r="DZ628" s="129"/>
      <c r="EA628" s="129"/>
      <c r="EB628" s="129"/>
      <c r="EC628" s="129"/>
      <c r="ED628" s="129"/>
      <c r="EE628" s="129"/>
      <c r="EF628" s="129"/>
      <c r="EG628" s="129"/>
      <c r="EH628" s="129"/>
      <c r="EI628" s="129"/>
      <c r="EJ628" s="129"/>
      <c r="EK628" s="129"/>
      <c r="EL628" s="129"/>
      <c r="EM628" s="129"/>
      <c r="EN628" s="129"/>
      <c r="EO628" s="129"/>
      <c r="EP628" s="129"/>
      <c r="EQ628" s="129"/>
      <c r="ER628" s="129"/>
      <c r="ES628" s="129"/>
      <c r="ET628" s="129"/>
      <c r="EU628" s="129"/>
      <c r="EV628" s="129"/>
      <c r="EW628" s="129"/>
    </row>
    <row r="629" spans="1:153" ht="9.75" customHeight="1">
      <c r="A629" s="113"/>
      <c r="B629" s="24"/>
      <c r="C629" s="14" t="s">
        <v>6435</v>
      </c>
      <c r="D629" s="25"/>
      <c r="E629" s="25"/>
      <c r="F629" s="14" t="s">
        <v>143</v>
      </c>
      <c r="G629" s="14"/>
      <c r="H629" s="14"/>
      <c r="I629" s="14" t="s">
        <v>144</v>
      </c>
      <c r="J629" s="14"/>
      <c r="K629" s="14" t="s">
        <v>145</v>
      </c>
      <c r="L629" s="14"/>
      <c r="M629" s="14" t="s">
        <v>197</v>
      </c>
      <c r="N629" s="14"/>
      <c r="O629" s="25"/>
      <c r="P629" s="14" t="s">
        <v>146</v>
      </c>
      <c r="Q629" s="14"/>
      <c r="R629" s="14"/>
      <c r="S629" s="14"/>
      <c r="T629" s="14"/>
      <c r="U629" s="14"/>
      <c r="V629" s="14"/>
      <c r="W629" s="14"/>
      <c r="X629" s="14"/>
      <c r="Y629" s="14"/>
      <c r="Z629" s="14"/>
      <c r="AA629" s="14"/>
      <c r="AB629" s="14"/>
      <c r="AC629" s="14"/>
      <c r="AD629" s="25"/>
      <c r="AE629" s="25"/>
      <c r="AF629" s="26"/>
      <c r="AG629" s="296"/>
      <c r="AH629" s="297"/>
      <c r="AI629" s="297"/>
      <c r="AJ629" s="297"/>
      <c r="AK629" s="297"/>
      <c r="AL629" s="297"/>
      <c r="AM629" s="297"/>
      <c r="AN629" s="297"/>
      <c r="AO629" s="117"/>
      <c r="AP629" s="114"/>
      <c r="AQ629" s="296"/>
      <c r="AR629" s="297"/>
      <c r="AS629" s="297"/>
      <c r="AT629" s="297"/>
      <c r="AU629" s="297"/>
      <c r="AV629" s="297"/>
      <c r="AW629" s="297"/>
      <c r="AX629" s="297"/>
      <c r="AY629" s="117"/>
      <c r="AZ629" s="114"/>
      <c r="BA629" s="297"/>
      <c r="BB629" s="297"/>
      <c r="BC629" s="297"/>
      <c r="BD629" s="297"/>
      <c r="BE629" s="297"/>
      <c r="BF629" s="297"/>
      <c r="BG629" s="297"/>
      <c r="BH629" s="297"/>
      <c r="BI629" s="117"/>
      <c r="BJ629" s="114"/>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c r="DH629" s="129"/>
      <c r="DI629" s="129"/>
      <c r="DJ629" s="129"/>
      <c r="DK629" s="129"/>
      <c r="DL629" s="129"/>
      <c r="DM629" s="129"/>
      <c r="DN629" s="129"/>
      <c r="DO629" s="129"/>
      <c r="DP629" s="129"/>
      <c r="DQ629" s="129"/>
      <c r="DR629" s="129"/>
      <c r="DS629" s="129"/>
      <c r="DT629" s="129"/>
      <c r="DU629" s="129"/>
      <c r="DV629" s="129"/>
      <c r="DW629" s="129"/>
      <c r="DX629" s="129"/>
      <c r="DY629" s="129"/>
      <c r="DZ629" s="129"/>
      <c r="EA629" s="129"/>
      <c r="EB629" s="129"/>
      <c r="EC629" s="129"/>
      <c r="ED629" s="129"/>
      <c r="EE629" s="129"/>
      <c r="EF629" s="129"/>
      <c r="EG629" s="129"/>
      <c r="EH629" s="129"/>
      <c r="EI629" s="129"/>
      <c r="EJ629" s="129"/>
      <c r="EK629" s="129"/>
      <c r="EL629" s="129"/>
      <c r="EM629" s="129"/>
      <c r="EN629" s="129"/>
      <c r="EO629" s="129"/>
      <c r="EP629" s="129"/>
      <c r="EQ629" s="129"/>
      <c r="ER629" s="129"/>
      <c r="ES629" s="129"/>
      <c r="ET629" s="129"/>
      <c r="EU629" s="129"/>
      <c r="EV629" s="129"/>
      <c r="EW629" s="129"/>
    </row>
    <row r="630" spans="1:153" ht="21.75" customHeight="1">
      <c r="A630" s="113"/>
      <c r="B630" s="294"/>
      <c r="C630" s="76"/>
      <c r="D630" s="74"/>
      <c r="E630" s="77"/>
      <c r="F630" s="78"/>
      <c r="G630" s="79"/>
      <c r="H630" s="75" t="s">
        <v>6436</v>
      </c>
      <c r="I630" s="76"/>
      <c r="J630" s="74"/>
      <c r="K630" s="241"/>
      <c r="L630" s="74"/>
      <c r="M630" s="76"/>
      <c r="N630" s="73"/>
      <c r="O630" s="504"/>
      <c r="P630" s="505"/>
      <c r="Q630" s="505"/>
      <c r="R630" s="505"/>
      <c r="S630" s="505"/>
      <c r="T630" s="505"/>
      <c r="U630" s="505"/>
      <c r="V630" s="505"/>
      <c r="W630" s="505"/>
      <c r="X630" s="505"/>
      <c r="Y630" s="505"/>
      <c r="Z630" s="505"/>
      <c r="AA630" s="505"/>
      <c r="AB630" s="505"/>
      <c r="AC630" s="505"/>
      <c r="AD630" s="505"/>
      <c r="AE630" s="506"/>
      <c r="AF630" s="15"/>
      <c r="AG630" s="118"/>
      <c r="AH630" s="312"/>
      <c r="AI630" s="313"/>
      <c r="AJ630" s="313"/>
      <c r="AK630" s="313"/>
      <c r="AL630" s="313"/>
      <c r="AM630" s="313"/>
      <c r="AN630" s="314"/>
      <c r="AO630" s="120"/>
      <c r="AP630" s="115" t="s">
        <v>0</v>
      </c>
      <c r="AQ630" s="119"/>
      <c r="AR630" s="312"/>
      <c r="AS630" s="313"/>
      <c r="AT630" s="313"/>
      <c r="AU630" s="313"/>
      <c r="AV630" s="313"/>
      <c r="AW630" s="313"/>
      <c r="AX630" s="314"/>
      <c r="AY630" s="120"/>
      <c r="AZ630" s="115" t="s">
        <v>1</v>
      </c>
      <c r="BA630" s="119"/>
      <c r="BB630" s="312"/>
      <c r="BC630" s="313"/>
      <c r="BD630" s="313"/>
      <c r="BE630" s="313"/>
      <c r="BF630" s="313"/>
      <c r="BG630" s="313"/>
      <c r="BH630" s="314"/>
      <c r="BI630" s="122"/>
      <c r="BJ630" s="115" t="s">
        <v>2</v>
      </c>
      <c r="BK630" s="129"/>
      <c r="BL630" s="130" t="str">
        <f>IF(BM630&lt;&gt;"","●","")</f>
        <v/>
      </c>
      <c r="BM630" s="132" t="str">
        <f>IF(AND(OR(C630="",E630="",F630="",G630="",O630=""),OR(AH630&gt;0,AR630&gt;0,BB630&gt;0)),"「Ｋコード・Ｊコード番号等」、「診療行為名称」に未記入の欄がありますが、「レセプト件数」、「算定日数」、「算定回数」のいずれかが1以上となっています。正しい手術名情報・レセプト件数・算定日数・算定回数をご記入ください。",IF(AND(AND(C630&lt;&gt;"",E630&lt;&gt;"",F630&lt;&gt;"",G630&lt;&gt;""),OR(AH630&gt;0,AR630&gt;0,BB630&gt;0),COUNTIF(K!$A$1:$A$2257,ASC(C630&amp;E630&amp;F630&amp;G630&amp;IF(I630*1=0,"","-"&amp;I630*1)&amp;IF(K630*1=0,"",K630*1)&amp;IF(M630="","",M630)))=0),"「Ｋコード・Ｊコード番号等」が診療報酬点数表あるいは鹿診療報酬点数表に存在しないコードとなっています。正しいＫコード・Ｊコード番号等をご記入ください。なお、加算・輸血料は報告対象外となります。",IF(OR(AND(OR(AH630=0,AH630=""),OR(AR630&gt;0,BB630&gt;0)),AND(OR(AH630&gt;0,BB630&gt;0),OR(AR630=0,AR630="")),AND(OR(AH630&gt;0,AR630&gt;0),OR(BB630=0,BB630=""))),"「レセプト件数」、「算定日数」、「算定回数」のいずれかが「0」か「空白」となっていますが、それ以外が1以上となっています。正しい手術名情報・レセプト件数・算定日数・算定回数をご記入ください。",IF(OR(AH630&gt;AR630,AH630&gt;BB630),"「算定日数」あるいは「算定回数」が「レセプト件数」よりも小さくなっています。算定レセプトにおける算定日数・算定回数をご記入ください。",IF(AR630&gt;BB630,"「算定回数」が「算定日数」よりも小さくなっています。算定日数における算定回数をご記入ください。","")))))</f>
        <v/>
      </c>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72"/>
      <c r="CW630" s="72"/>
      <c r="CX630" s="72"/>
      <c r="CY630" s="129"/>
      <c r="CZ630" s="129"/>
      <c r="DA630" s="129"/>
      <c r="DB630" s="129"/>
      <c r="DC630" s="129"/>
      <c r="DD630" s="129"/>
      <c r="DE630" s="129"/>
      <c r="DF630" s="129"/>
      <c r="DG630" s="129"/>
      <c r="DH630" s="129"/>
      <c r="DI630" s="129"/>
      <c r="DJ630" s="129"/>
      <c r="DK630" s="129"/>
      <c r="DL630" s="129"/>
      <c r="DM630" s="129"/>
      <c r="DN630" s="129"/>
      <c r="DO630" s="129"/>
      <c r="DP630" s="129"/>
      <c r="DQ630" s="129"/>
      <c r="DR630" s="129"/>
      <c r="DS630" s="129"/>
      <c r="DT630" s="129"/>
      <c r="DU630" s="129"/>
      <c r="DV630" s="129"/>
      <c r="DW630" s="129"/>
      <c r="DX630" s="129"/>
      <c r="DY630" s="129"/>
      <c r="DZ630" s="129"/>
      <c r="EA630" s="129"/>
      <c r="EB630" s="129"/>
      <c r="EC630" s="129"/>
      <c r="ED630" s="129"/>
      <c r="EE630" s="129"/>
      <c r="EF630" s="129"/>
      <c r="EG630" s="129"/>
      <c r="EH630" s="129"/>
      <c r="EI630" s="129"/>
      <c r="EJ630" s="129"/>
      <c r="EK630" s="129"/>
      <c r="EL630" s="129"/>
      <c r="EM630" s="129"/>
      <c r="EN630" s="129"/>
      <c r="EO630" s="129"/>
      <c r="EP630" s="129"/>
      <c r="EQ630" s="129"/>
      <c r="ER630" s="129"/>
      <c r="ES630" s="129"/>
      <c r="ET630" s="129"/>
      <c r="EU630" s="129"/>
      <c r="EV630" s="129"/>
      <c r="EW630" s="129"/>
    </row>
    <row r="631" spans="1:153" ht="3" customHeight="1" thickBot="1">
      <c r="A631" s="113"/>
      <c r="B631" s="16"/>
      <c r="C631" s="17"/>
      <c r="D631" s="17"/>
      <c r="E631" s="17"/>
      <c r="F631" s="18"/>
      <c r="G631" s="17"/>
      <c r="H631" s="298"/>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9"/>
      <c r="AG631" s="299"/>
      <c r="AH631" s="298"/>
      <c r="AI631" s="298"/>
      <c r="AJ631" s="298"/>
      <c r="AK631" s="298"/>
      <c r="AL631" s="298"/>
      <c r="AM631" s="298"/>
      <c r="AN631" s="298"/>
      <c r="AO631" s="121"/>
      <c r="AP631" s="116"/>
      <c r="AQ631" s="299"/>
      <c r="AR631" s="298"/>
      <c r="AS631" s="298"/>
      <c r="AT631" s="298"/>
      <c r="AU631" s="298"/>
      <c r="AV631" s="298"/>
      <c r="AW631" s="298"/>
      <c r="AX631" s="298"/>
      <c r="AY631" s="121"/>
      <c r="AZ631" s="116"/>
      <c r="BA631" s="298"/>
      <c r="BB631" s="298"/>
      <c r="BC631" s="298"/>
      <c r="BD631" s="298"/>
      <c r="BE631" s="298"/>
      <c r="BF631" s="298"/>
      <c r="BG631" s="298"/>
      <c r="BH631" s="298"/>
      <c r="BI631" s="121"/>
      <c r="BJ631" s="116"/>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c r="DH631" s="129"/>
      <c r="DI631" s="129"/>
      <c r="DJ631" s="129"/>
      <c r="DK631" s="129"/>
      <c r="DL631" s="129"/>
      <c r="DM631" s="129"/>
      <c r="DN631" s="129"/>
      <c r="DO631" s="129"/>
      <c r="DP631" s="129"/>
      <c r="DQ631" s="129"/>
      <c r="DR631" s="129"/>
      <c r="DS631" s="129"/>
      <c r="DT631" s="129"/>
      <c r="DU631" s="129"/>
      <c r="DV631" s="129"/>
      <c r="DW631" s="129"/>
      <c r="DX631" s="129"/>
      <c r="DY631" s="129"/>
      <c r="DZ631" s="129"/>
      <c r="EA631" s="129"/>
      <c r="EB631" s="129"/>
      <c r="EC631" s="129"/>
      <c r="ED631" s="129"/>
      <c r="EE631" s="129"/>
      <c r="EF631" s="129"/>
      <c r="EG631" s="129"/>
      <c r="EH631" s="129"/>
      <c r="EI631" s="129"/>
      <c r="EJ631" s="129"/>
      <c r="EK631" s="129"/>
      <c r="EL631" s="129"/>
      <c r="EM631" s="129"/>
      <c r="EN631" s="129"/>
      <c r="EO631" s="129"/>
      <c r="EP631" s="129"/>
      <c r="EQ631" s="129"/>
      <c r="ER631" s="129"/>
      <c r="ES631" s="129"/>
      <c r="ET631" s="129"/>
      <c r="EU631" s="129"/>
      <c r="EV631" s="129"/>
      <c r="EW631" s="129"/>
    </row>
    <row r="632" spans="1:153" ht="9.75" customHeight="1">
      <c r="A632" s="113"/>
      <c r="B632" s="24"/>
      <c r="C632" s="14" t="s">
        <v>6435</v>
      </c>
      <c r="D632" s="25"/>
      <c r="E632" s="25"/>
      <c r="F632" s="14" t="s">
        <v>143</v>
      </c>
      <c r="G632" s="14"/>
      <c r="H632" s="14"/>
      <c r="I632" s="14" t="s">
        <v>144</v>
      </c>
      <c r="J632" s="14"/>
      <c r="K632" s="14" t="s">
        <v>145</v>
      </c>
      <c r="L632" s="14"/>
      <c r="M632" s="14" t="s">
        <v>197</v>
      </c>
      <c r="N632" s="14"/>
      <c r="O632" s="25"/>
      <c r="P632" s="14" t="s">
        <v>146</v>
      </c>
      <c r="Q632" s="14"/>
      <c r="R632" s="14"/>
      <c r="S632" s="14"/>
      <c r="T632" s="14"/>
      <c r="U632" s="14"/>
      <c r="V632" s="14"/>
      <c r="W632" s="14"/>
      <c r="X632" s="14"/>
      <c r="Y632" s="14"/>
      <c r="Z632" s="14"/>
      <c r="AA632" s="14"/>
      <c r="AB632" s="14"/>
      <c r="AC632" s="14"/>
      <c r="AD632" s="25"/>
      <c r="AE632" s="25"/>
      <c r="AF632" s="26"/>
      <c r="AG632" s="296"/>
      <c r="AH632" s="297"/>
      <c r="AI632" s="297"/>
      <c r="AJ632" s="297"/>
      <c r="AK632" s="297"/>
      <c r="AL632" s="297"/>
      <c r="AM632" s="297"/>
      <c r="AN632" s="297"/>
      <c r="AO632" s="117"/>
      <c r="AP632" s="114"/>
      <c r="AQ632" s="296"/>
      <c r="AR632" s="297"/>
      <c r="AS632" s="297"/>
      <c r="AT632" s="297"/>
      <c r="AU632" s="297"/>
      <c r="AV632" s="297"/>
      <c r="AW632" s="297"/>
      <c r="AX632" s="297"/>
      <c r="AY632" s="117"/>
      <c r="AZ632" s="114"/>
      <c r="BA632" s="297"/>
      <c r="BB632" s="297"/>
      <c r="BC632" s="297"/>
      <c r="BD632" s="297"/>
      <c r="BE632" s="297"/>
      <c r="BF632" s="297"/>
      <c r="BG632" s="297"/>
      <c r="BH632" s="297"/>
      <c r="BI632" s="117"/>
      <c r="BJ632" s="114"/>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c r="DH632" s="129"/>
      <c r="DI632" s="129"/>
      <c r="DJ632" s="129"/>
      <c r="DK632" s="129"/>
      <c r="DL632" s="129"/>
      <c r="DM632" s="129"/>
      <c r="DN632" s="129"/>
      <c r="DO632" s="129"/>
      <c r="DP632" s="129"/>
      <c r="DQ632" s="129"/>
      <c r="DR632" s="129"/>
      <c r="DS632" s="129"/>
      <c r="DT632" s="129"/>
      <c r="DU632" s="129"/>
      <c r="DV632" s="129"/>
      <c r="DW632" s="129"/>
      <c r="DX632" s="129"/>
      <c r="DY632" s="129"/>
      <c r="DZ632" s="129"/>
      <c r="EA632" s="129"/>
      <c r="EB632" s="129"/>
      <c r="EC632" s="129"/>
      <c r="ED632" s="129"/>
      <c r="EE632" s="129"/>
      <c r="EF632" s="129"/>
      <c r="EG632" s="129"/>
      <c r="EH632" s="129"/>
      <c r="EI632" s="129"/>
      <c r="EJ632" s="129"/>
      <c r="EK632" s="129"/>
      <c r="EL632" s="129"/>
      <c r="EM632" s="129"/>
      <c r="EN632" s="129"/>
      <c r="EO632" s="129"/>
      <c r="EP632" s="129"/>
      <c r="EQ632" s="129"/>
      <c r="ER632" s="129"/>
      <c r="ES632" s="129"/>
      <c r="ET632" s="129"/>
      <c r="EU632" s="129"/>
      <c r="EV632" s="129"/>
      <c r="EW632" s="129"/>
    </row>
    <row r="633" spans="1:153" ht="21.75" customHeight="1">
      <c r="A633" s="113"/>
      <c r="B633" s="294"/>
      <c r="C633" s="76"/>
      <c r="D633" s="74"/>
      <c r="E633" s="77"/>
      <c r="F633" s="78"/>
      <c r="G633" s="79"/>
      <c r="H633" s="75" t="s">
        <v>6436</v>
      </c>
      <c r="I633" s="76"/>
      <c r="J633" s="74"/>
      <c r="K633" s="241"/>
      <c r="L633" s="74"/>
      <c r="M633" s="76"/>
      <c r="N633" s="73"/>
      <c r="O633" s="504"/>
      <c r="P633" s="505"/>
      <c r="Q633" s="505"/>
      <c r="R633" s="505"/>
      <c r="S633" s="505"/>
      <c r="T633" s="505"/>
      <c r="U633" s="505"/>
      <c r="V633" s="505"/>
      <c r="W633" s="505"/>
      <c r="X633" s="505"/>
      <c r="Y633" s="505"/>
      <c r="Z633" s="505"/>
      <c r="AA633" s="505"/>
      <c r="AB633" s="505"/>
      <c r="AC633" s="505"/>
      <c r="AD633" s="505"/>
      <c r="AE633" s="506"/>
      <c r="AF633" s="15"/>
      <c r="AG633" s="118"/>
      <c r="AH633" s="312"/>
      <c r="AI633" s="313"/>
      <c r="AJ633" s="313"/>
      <c r="AK633" s="313"/>
      <c r="AL633" s="313"/>
      <c r="AM633" s="313"/>
      <c r="AN633" s="314"/>
      <c r="AO633" s="120"/>
      <c r="AP633" s="115" t="s">
        <v>0</v>
      </c>
      <c r="AQ633" s="119"/>
      <c r="AR633" s="312"/>
      <c r="AS633" s="313"/>
      <c r="AT633" s="313"/>
      <c r="AU633" s="313"/>
      <c r="AV633" s="313"/>
      <c r="AW633" s="313"/>
      <c r="AX633" s="314"/>
      <c r="AY633" s="120"/>
      <c r="AZ633" s="115" t="s">
        <v>1</v>
      </c>
      <c r="BA633" s="119"/>
      <c r="BB633" s="312"/>
      <c r="BC633" s="313"/>
      <c r="BD633" s="313"/>
      <c r="BE633" s="313"/>
      <c r="BF633" s="313"/>
      <c r="BG633" s="313"/>
      <c r="BH633" s="314"/>
      <c r="BI633" s="122"/>
      <c r="BJ633" s="115" t="s">
        <v>2</v>
      </c>
      <c r="BK633" s="129"/>
      <c r="BL633" s="130" t="str">
        <f>IF(BM633&lt;&gt;"","●","")</f>
        <v/>
      </c>
      <c r="BM633" s="132" t="str">
        <f>IF(AND(OR(C633="",E633="",F633="",G633="",O633=""),OR(AH633&gt;0,AR633&gt;0,BB633&gt;0)),"「Ｋコード・Ｊコード番号等」、「診療行為名称」に未記入の欄がありますが、「レセプト件数」、「算定日数」、「算定回数」のいずれかが1以上となっています。正しい手術名情報・レセプト件数・算定日数・算定回数をご記入ください。",IF(AND(AND(C633&lt;&gt;"",E633&lt;&gt;"",F633&lt;&gt;"",G633&lt;&gt;""),OR(AH633&gt;0,AR633&gt;0,BB633&gt;0),COUNTIF(K!$A$1:$A$2257,ASC(C633&amp;E633&amp;F633&amp;G633&amp;IF(I633*1=0,"","-"&amp;I633*1)&amp;IF(K633*1=0,"",K633*1)&amp;IF(M633="","",M633)))=0),"「Ｋコード・Ｊコード番号等」が診療報酬点数表あるいは鹿診療報酬点数表に存在しないコードとなっています。正しいＫコード・Ｊコード番号等をご記入ください。なお、加算・輸血料は報告対象外となります。",IF(OR(AND(OR(AH633=0,AH633=""),OR(AR633&gt;0,BB633&gt;0)),AND(OR(AH633&gt;0,BB633&gt;0),OR(AR633=0,AR633="")),AND(OR(AH633&gt;0,AR633&gt;0),OR(BB633=0,BB633=""))),"「レセプト件数」、「算定日数」、「算定回数」のいずれかが「0」か「空白」となっていますが、それ以外が1以上となっています。正しい手術名情報・レセプト件数・算定日数・算定回数をご記入ください。",IF(OR(AH633&gt;AR633,AH633&gt;BB633),"「算定日数」あるいは「算定回数」が「レセプト件数」よりも小さくなっています。算定レセプトにおける算定日数・算定回数をご記入ください。",IF(AR633&gt;BB633,"「算定回数」が「算定日数」よりも小さくなっています。算定日数における算定回数をご記入ください。","")))))</f>
        <v/>
      </c>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72"/>
      <c r="CW633" s="72"/>
      <c r="CX633" s="72"/>
      <c r="CY633" s="129"/>
      <c r="CZ633" s="129"/>
      <c r="DA633" s="129"/>
      <c r="DB633" s="129"/>
      <c r="DC633" s="129"/>
      <c r="DD633" s="129"/>
      <c r="DE633" s="129"/>
      <c r="DF633" s="129"/>
      <c r="DG633" s="129"/>
      <c r="DH633" s="129"/>
      <c r="DI633" s="129"/>
      <c r="DJ633" s="129"/>
      <c r="DK633" s="129"/>
      <c r="DL633" s="129"/>
      <c r="DM633" s="129"/>
      <c r="DN633" s="129"/>
      <c r="DO633" s="129"/>
      <c r="DP633" s="129"/>
      <c r="DQ633" s="129"/>
      <c r="DR633" s="129"/>
      <c r="DS633" s="129"/>
      <c r="DT633" s="129"/>
      <c r="DU633" s="129"/>
      <c r="DV633" s="129"/>
      <c r="DW633" s="129"/>
      <c r="DX633" s="129"/>
      <c r="DY633" s="129"/>
      <c r="DZ633" s="129"/>
      <c r="EA633" s="129"/>
      <c r="EB633" s="129"/>
      <c r="EC633" s="129"/>
      <c r="ED633" s="129"/>
      <c r="EE633" s="129"/>
      <c r="EF633" s="129"/>
      <c r="EG633" s="129"/>
      <c r="EH633" s="129"/>
      <c r="EI633" s="129"/>
      <c r="EJ633" s="129"/>
      <c r="EK633" s="129"/>
      <c r="EL633" s="129"/>
      <c r="EM633" s="129"/>
      <c r="EN633" s="129"/>
      <c r="EO633" s="129"/>
      <c r="EP633" s="129"/>
      <c r="EQ633" s="129"/>
      <c r="ER633" s="129"/>
      <c r="ES633" s="129"/>
      <c r="ET633" s="129"/>
      <c r="EU633" s="129"/>
      <c r="EV633" s="129"/>
      <c r="EW633" s="129"/>
    </row>
    <row r="634" spans="1:153" ht="3" customHeight="1" thickBot="1">
      <c r="A634" s="113"/>
      <c r="B634" s="16"/>
      <c r="C634" s="17"/>
      <c r="D634" s="17"/>
      <c r="E634" s="17"/>
      <c r="F634" s="18"/>
      <c r="G634" s="17"/>
      <c r="H634" s="298"/>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9"/>
      <c r="AG634" s="299"/>
      <c r="AH634" s="298"/>
      <c r="AI634" s="298"/>
      <c r="AJ634" s="298"/>
      <c r="AK634" s="298"/>
      <c r="AL634" s="298"/>
      <c r="AM634" s="298"/>
      <c r="AN634" s="298"/>
      <c r="AO634" s="121"/>
      <c r="AP634" s="116"/>
      <c r="AQ634" s="299"/>
      <c r="AR634" s="298"/>
      <c r="AS634" s="298"/>
      <c r="AT634" s="298"/>
      <c r="AU634" s="298"/>
      <c r="AV634" s="298"/>
      <c r="AW634" s="298"/>
      <c r="AX634" s="298"/>
      <c r="AY634" s="121"/>
      <c r="AZ634" s="116"/>
      <c r="BA634" s="298"/>
      <c r="BB634" s="298"/>
      <c r="BC634" s="298"/>
      <c r="BD634" s="298"/>
      <c r="BE634" s="298"/>
      <c r="BF634" s="298"/>
      <c r="BG634" s="298"/>
      <c r="BH634" s="298"/>
      <c r="BI634" s="121"/>
      <c r="BJ634" s="116"/>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c r="DH634" s="129"/>
      <c r="DI634" s="129"/>
      <c r="DJ634" s="129"/>
      <c r="DK634" s="129"/>
      <c r="DL634" s="129"/>
      <c r="DM634" s="129"/>
      <c r="DN634" s="129"/>
      <c r="DO634" s="129"/>
      <c r="DP634" s="129"/>
      <c r="DQ634" s="129"/>
      <c r="DR634" s="129"/>
      <c r="DS634" s="129"/>
      <c r="DT634" s="129"/>
      <c r="DU634" s="129"/>
      <c r="DV634" s="129"/>
      <c r="DW634" s="129"/>
      <c r="DX634" s="129"/>
      <c r="DY634" s="129"/>
      <c r="DZ634" s="129"/>
      <c r="EA634" s="129"/>
      <c r="EB634" s="129"/>
      <c r="EC634" s="129"/>
      <c r="ED634" s="129"/>
      <c r="EE634" s="129"/>
      <c r="EF634" s="129"/>
      <c r="EG634" s="129"/>
      <c r="EH634" s="129"/>
      <c r="EI634" s="129"/>
      <c r="EJ634" s="129"/>
      <c r="EK634" s="129"/>
      <c r="EL634" s="129"/>
      <c r="EM634" s="129"/>
      <c r="EN634" s="129"/>
      <c r="EO634" s="129"/>
      <c r="EP634" s="129"/>
      <c r="EQ634" s="129"/>
      <c r="ER634" s="129"/>
      <c r="ES634" s="129"/>
      <c r="ET634" s="129"/>
      <c r="EU634" s="129"/>
      <c r="EV634" s="129"/>
      <c r="EW634" s="129"/>
    </row>
    <row r="635" spans="1:153" ht="9.75" customHeight="1">
      <c r="A635" s="113"/>
      <c r="B635" s="24"/>
      <c r="C635" s="14" t="s">
        <v>6435</v>
      </c>
      <c r="D635" s="25"/>
      <c r="E635" s="25"/>
      <c r="F635" s="14" t="s">
        <v>143</v>
      </c>
      <c r="G635" s="14"/>
      <c r="H635" s="14"/>
      <c r="I635" s="14" t="s">
        <v>144</v>
      </c>
      <c r="J635" s="14"/>
      <c r="K635" s="14" t="s">
        <v>145</v>
      </c>
      <c r="L635" s="14"/>
      <c r="M635" s="14" t="s">
        <v>197</v>
      </c>
      <c r="N635" s="14"/>
      <c r="O635" s="25"/>
      <c r="P635" s="14" t="s">
        <v>146</v>
      </c>
      <c r="Q635" s="14"/>
      <c r="R635" s="14"/>
      <c r="S635" s="14"/>
      <c r="T635" s="14"/>
      <c r="U635" s="14"/>
      <c r="V635" s="14"/>
      <c r="W635" s="14"/>
      <c r="X635" s="14"/>
      <c r="Y635" s="14"/>
      <c r="Z635" s="14"/>
      <c r="AA635" s="14"/>
      <c r="AB635" s="14"/>
      <c r="AC635" s="14"/>
      <c r="AD635" s="25"/>
      <c r="AE635" s="25"/>
      <c r="AF635" s="26"/>
      <c r="AG635" s="296"/>
      <c r="AH635" s="297"/>
      <c r="AI635" s="297"/>
      <c r="AJ635" s="297"/>
      <c r="AK635" s="297"/>
      <c r="AL635" s="297"/>
      <c r="AM635" s="297"/>
      <c r="AN635" s="297"/>
      <c r="AO635" s="117"/>
      <c r="AP635" s="114"/>
      <c r="AQ635" s="296"/>
      <c r="AR635" s="297"/>
      <c r="AS635" s="297"/>
      <c r="AT635" s="297"/>
      <c r="AU635" s="297"/>
      <c r="AV635" s="297"/>
      <c r="AW635" s="297"/>
      <c r="AX635" s="297"/>
      <c r="AY635" s="117"/>
      <c r="AZ635" s="114"/>
      <c r="BA635" s="297"/>
      <c r="BB635" s="297"/>
      <c r="BC635" s="297"/>
      <c r="BD635" s="297"/>
      <c r="BE635" s="297"/>
      <c r="BF635" s="297"/>
      <c r="BG635" s="297"/>
      <c r="BH635" s="297"/>
      <c r="BI635" s="117"/>
      <c r="BJ635" s="114"/>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c r="DH635" s="129"/>
      <c r="DI635" s="129"/>
      <c r="DJ635" s="129"/>
      <c r="DK635" s="129"/>
      <c r="DL635" s="129"/>
      <c r="DM635" s="129"/>
      <c r="DN635" s="129"/>
      <c r="DO635" s="129"/>
      <c r="DP635" s="129"/>
      <c r="DQ635" s="129"/>
      <c r="DR635" s="129"/>
      <c r="DS635" s="129"/>
      <c r="DT635" s="129"/>
      <c r="DU635" s="129"/>
      <c r="DV635" s="129"/>
      <c r="DW635" s="129"/>
      <c r="DX635" s="129"/>
      <c r="DY635" s="129"/>
      <c r="DZ635" s="129"/>
      <c r="EA635" s="129"/>
      <c r="EB635" s="129"/>
      <c r="EC635" s="129"/>
      <c r="ED635" s="129"/>
      <c r="EE635" s="129"/>
      <c r="EF635" s="129"/>
      <c r="EG635" s="129"/>
      <c r="EH635" s="129"/>
      <c r="EI635" s="129"/>
      <c r="EJ635" s="129"/>
      <c r="EK635" s="129"/>
      <c r="EL635" s="129"/>
      <c r="EM635" s="129"/>
      <c r="EN635" s="129"/>
      <c r="EO635" s="129"/>
      <c r="EP635" s="129"/>
      <c r="EQ635" s="129"/>
      <c r="ER635" s="129"/>
      <c r="ES635" s="129"/>
      <c r="ET635" s="129"/>
      <c r="EU635" s="129"/>
      <c r="EV635" s="129"/>
      <c r="EW635" s="129"/>
    </row>
    <row r="636" spans="1:153" ht="21.75" customHeight="1">
      <c r="A636" s="113"/>
      <c r="B636" s="294"/>
      <c r="C636" s="76"/>
      <c r="D636" s="74"/>
      <c r="E636" s="77"/>
      <c r="F636" s="78"/>
      <c r="G636" s="79"/>
      <c r="H636" s="75" t="s">
        <v>6436</v>
      </c>
      <c r="I636" s="76"/>
      <c r="J636" s="74"/>
      <c r="K636" s="241"/>
      <c r="L636" s="74"/>
      <c r="M636" s="76"/>
      <c r="N636" s="73"/>
      <c r="O636" s="504"/>
      <c r="P636" s="505"/>
      <c r="Q636" s="505"/>
      <c r="R636" s="505"/>
      <c r="S636" s="505"/>
      <c r="T636" s="505"/>
      <c r="U636" s="505"/>
      <c r="V636" s="505"/>
      <c r="W636" s="505"/>
      <c r="X636" s="505"/>
      <c r="Y636" s="505"/>
      <c r="Z636" s="505"/>
      <c r="AA636" s="505"/>
      <c r="AB636" s="505"/>
      <c r="AC636" s="505"/>
      <c r="AD636" s="505"/>
      <c r="AE636" s="506"/>
      <c r="AF636" s="15"/>
      <c r="AG636" s="118"/>
      <c r="AH636" s="312"/>
      <c r="AI636" s="313"/>
      <c r="AJ636" s="313"/>
      <c r="AK636" s="313"/>
      <c r="AL636" s="313"/>
      <c r="AM636" s="313"/>
      <c r="AN636" s="314"/>
      <c r="AO636" s="120"/>
      <c r="AP636" s="115" t="s">
        <v>0</v>
      </c>
      <c r="AQ636" s="119"/>
      <c r="AR636" s="312"/>
      <c r="AS636" s="313"/>
      <c r="AT636" s="313"/>
      <c r="AU636" s="313"/>
      <c r="AV636" s="313"/>
      <c r="AW636" s="313"/>
      <c r="AX636" s="314"/>
      <c r="AY636" s="120"/>
      <c r="AZ636" s="115" t="s">
        <v>1</v>
      </c>
      <c r="BA636" s="119"/>
      <c r="BB636" s="312"/>
      <c r="BC636" s="313"/>
      <c r="BD636" s="313"/>
      <c r="BE636" s="313"/>
      <c r="BF636" s="313"/>
      <c r="BG636" s="313"/>
      <c r="BH636" s="314"/>
      <c r="BI636" s="122"/>
      <c r="BJ636" s="115" t="s">
        <v>2</v>
      </c>
      <c r="BK636" s="129"/>
      <c r="BL636" s="130" t="str">
        <f>IF(BM636&lt;&gt;"","●","")</f>
        <v/>
      </c>
      <c r="BM636" s="132" t="str">
        <f>IF(AND(OR(C636="",E636="",F636="",G636="",O636=""),OR(AH636&gt;0,AR636&gt;0,BB636&gt;0)),"「Ｋコード・Ｊコード番号等」、「診療行為名称」に未記入の欄がありますが、「レセプト件数」、「算定日数」、「算定回数」のいずれかが1以上となっています。正しい手術名情報・レセプト件数・算定日数・算定回数をご記入ください。",IF(AND(AND(C636&lt;&gt;"",E636&lt;&gt;"",F636&lt;&gt;"",G636&lt;&gt;""),OR(AH636&gt;0,AR636&gt;0,BB636&gt;0),COUNTIF(K!$A$1:$A$2257,ASC(C636&amp;E636&amp;F636&amp;G636&amp;IF(I636*1=0,"","-"&amp;I636*1)&amp;IF(K636*1=0,"",K636*1)&amp;IF(M636="","",M636)))=0),"「Ｋコード・Ｊコード番号等」が診療報酬点数表あるいは鹿診療報酬点数表に存在しないコードとなっています。正しいＫコード・Ｊコード番号等をご記入ください。なお、加算・輸血料は報告対象外となります。",IF(OR(AND(OR(AH636=0,AH636=""),OR(AR636&gt;0,BB636&gt;0)),AND(OR(AH636&gt;0,BB636&gt;0),OR(AR636=0,AR636="")),AND(OR(AH636&gt;0,AR636&gt;0),OR(BB636=0,BB636=""))),"「レセプト件数」、「算定日数」、「算定回数」のいずれかが「0」か「空白」となっていますが、それ以外が1以上となっています。正しい手術名情報・レセプト件数・算定日数・算定回数をご記入ください。",IF(OR(AH636&gt;AR636,AH636&gt;BB636),"「算定日数」あるいは「算定回数」が「レセプト件数」よりも小さくなっています。算定レセプトにおける算定日数・算定回数をご記入ください。",IF(AR636&gt;BB636,"「算定回数」が「算定日数」よりも小さくなっています。算定日数における算定回数をご記入ください。","")))))</f>
        <v/>
      </c>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72"/>
      <c r="CW636" s="72"/>
      <c r="CX636" s="72"/>
      <c r="CY636" s="129"/>
      <c r="CZ636" s="129"/>
      <c r="DA636" s="129"/>
      <c r="DB636" s="129"/>
      <c r="DC636" s="129"/>
      <c r="DD636" s="129"/>
      <c r="DE636" s="129"/>
      <c r="DF636" s="129"/>
      <c r="DG636" s="129"/>
      <c r="DH636" s="129"/>
      <c r="DI636" s="129"/>
      <c r="DJ636" s="129"/>
      <c r="DK636" s="129"/>
      <c r="DL636" s="129"/>
      <c r="DM636" s="129"/>
      <c r="DN636" s="129"/>
      <c r="DO636" s="129"/>
      <c r="DP636" s="129"/>
      <c r="DQ636" s="129"/>
      <c r="DR636" s="129"/>
      <c r="DS636" s="129"/>
      <c r="DT636" s="129"/>
      <c r="DU636" s="129"/>
      <c r="DV636" s="129"/>
      <c r="DW636" s="129"/>
      <c r="DX636" s="129"/>
      <c r="DY636" s="129"/>
      <c r="DZ636" s="129"/>
      <c r="EA636" s="129"/>
      <c r="EB636" s="129"/>
      <c r="EC636" s="129"/>
      <c r="ED636" s="129"/>
      <c r="EE636" s="129"/>
      <c r="EF636" s="129"/>
      <c r="EG636" s="129"/>
      <c r="EH636" s="129"/>
      <c r="EI636" s="129"/>
      <c r="EJ636" s="129"/>
      <c r="EK636" s="129"/>
      <c r="EL636" s="129"/>
      <c r="EM636" s="129"/>
      <c r="EN636" s="129"/>
      <c r="EO636" s="129"/>
      <c r="EP636" s="129"/>
      <c r="EQ636" s="129"/>
      <c r="ER636" s="129"/>
      <c r="ES636" s="129"/>
      <c r="ET636" s="129"/>
      <c r="EU636" s="129"/>
      <c r="EV636" s="129"/>
      <c r="EW636" s="129"/>
    </row>
    <row r="637" spans="1:153" ht="3" customHeight="1" thickBot="1">
      <c r="A637" s="113"/>
      <c r="B637" s="16"/>
      <c r="C637" s="17"/>
      <c r="D637" s="17"/>
      <c r="E637" s="17"/>
      <c r="F637" s="18"/>
      <c r="G637" s="17"/>
      <c r="H637" s="298"/>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9"/>
      <c r="AG637" s="299"/>
      <c r="AH637" s="298"/>
      <c r="AI637" s="298"/>
      <c r="AJ637" s="298"/>
      <c r="AK637" s="298"/>
      <c r="AL637" s="298"/>
      <c r="AM637" s="298"/>
      <c r="AN637" s="298"/>
      <c r="AO637" s="121"/>
      <c r="AP637" s="116"/>
      <c r="AQ637" s="299"/>
      <c r="AR637" s="298"/>
      <c r="AS637" s="298"/>
      <c r="AT637" s="298"/>
      <c r="AU637" s="298"/>
      <c r="AV637" s="298"/>
      <c r="AW637" s="298"/>
      <c r="AX637" s="298"/>
      <c r="AY637" s="121"/>
      <c r="AZ637" s="116"/>
      <c r="BA637" s="298"/>
      <c r="BB637" s="298"/>
      <c r="BC637" s="298"/>
      <c r="BD637" s="298"/>
      <c r="BE637" s="298"/>
      <c r="BF637" s="298"/>
      <c r="BG637" s="298"/>
      <c r="BH637" s="298"/>
      <c r="BI637" s="121"/>
      <c r="BJ637" s="116"/>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c r="DH637" s="129"/>
      <c r="DI637" s="129"/>
      <c r="DJ637" s="129"/>
      <c r="DK637" s="129"/>
      <c r="DL637" s="129"/>
      <c r="DM637" s="129"/>
      <c r="DN637" s="129"/>
      <c r="DO637" s="129"/>
      <c r="DP637" s="129"/>
      <c r="DQ637" s="129"/>
      <c r="DR637" s="129"/>
      <c r="DS637" s="129"/>
      <c r="DT637" s="129"/>
      <c r="DU637" s="129"/>
      <c r="DV637" s="129"/>
      <c r="DW637" s="129"/>
      <c r="DX637" s="129"/>
      <c r="DY637" s="129"/>
      <c r="DZ637" s="129"/>
      <c r="EA637" s="129"/>
      <c r="EB637" s="129"/>
      <c r="EC637" s="129"/>
      <c r="ED637" s="129"/>
      <c r="EE637" s="129"/>
      <c r="EF637" s="129"/>
      <c r="EG637" s="129"/>
      <c r="EH637" s="129"/>
      <c r="EI637" s="129"/>
      <c r="EJ637" s="129"/>
      <c r="EK637" s="129"/>
      <c r="EL637" s="129"/>
      <c r="EM637" s="129"/>
      <c r="EN637" s="129"/>
      <c r="EO637" s="129"/>
      <c r="EP637" s="129"/>
      <c r="EQ637" s="129"/>
      <c r="ER637" s="129"/>
      <c r="ES637" s="129"/>
      <c r="ET637" s="129"/>
      <c r="EU637" s="129"/>
      <c r="EV637" s="129"/>
      <c r="EW637" s="129"/>
    </row>
    <row r="638" spans="1:153" ht="9.75" customHeight="1">
      <c r="A638" s="113"/>
      <c r="B638" s="24"/>
      <c r="C638" s="14" t="s">
        <v>6435</v>
      </c>
      <c r="D638" s="25"/>
      <c r="E638" s="25"/>
      <c r="F638" s="14" t="s">
        <v>143</v>
      </c>
      <c r="G638" s="14"/>
      <c r="H638" s="14"/>
      <c r="I638" s="14" t="s">
        <v>144</v>
      </c>
      <c r="J638" s="14"/>
      <c r="K638" s="14" t="s">
        <v>145</v>
      </c>
      <c r="L638" s="14"/>
      <c r="M638" s="14" t="s">
        <v>197</v>
      </c>
      <c r="N638" s="14"/>
      <c r="O638" s="25"/>
      <c r="P638" s="14" t="s">
        <v>146</v>
      </c>
      <c r="Q638" s="14"/>
      <c r="R638" s="14"/>
      <c r="S638" s="14"/>
      <c r="T638" s="14"/>
      <c r="U638" s="14"/>
      <c r="V638" s="14"/>
      <c r="W638" s="14"/>
      <c r="X638" s="14"/>
      <c r="Y638" s="14"/>
      <c r="Z638" s="14"/>
      <c r="AA638" s="14"/>
      <c r="AB638" s="14"/>
      <c r="AC638" s="14"/>
      <c r="AD638" s="25"/>
      <c r="AE638" s="25"/>
      <c r="AF638" s="26"/>
      <c r="AG638" s="296"/>
      <c r="AH638" s="297"/>
      <c r="AI638" s="297"/>
      <c r="AJ638" s="297"/>
      <c r="AK638" s="297"/>
      <c r="AL638" s="297"/>
      <c r="AM638" s="297"/>
      <c r="AN638" s="297"/>
      <c r="AO638" s="117"/>
      <c r="AP638" s="114"/>
      <c r="AQ638" s="296"/>
      <c r="AR638" s="297"/>
      <c r="AS638" s="297"/>
      <c r="AT638" s="297"/>
      <c r="AU638" s="297"/>
      <c r="AV638" s="297"/>
      <c r="AW638" s="297"/>
      <c r="AX638" s="297"/>
      <c r="AY638" s="117"/>
      <c r="AZ638" s="114"/>
      <c r="BA638" s="297"/>
      <c r="BB638" s="297"/>
      <c r="BC638" s="297"/>
      <c r="BD638" s="297"/>
      <c r="BE638" s="297"/>
      <c r="BF638" s="297"/>
      <c r="BG638" s="297"/>
      <c r="BH638" s="297"/>
      <c r="BI638" s="117"/>
      <c r="BJ638" s="114"/>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c r="DH638" s="129"/>
      <c r="DI638" s="129"/>
      <c r="DJ638" s="129"/>
      <c r="DK638" s="129"/>
      <c r="DL638" s="129"/>
      <c r="DM638" s="129"/>
      <c r="DN638" s="129"/>
      <c r="DO638" s="129"/>
      <c r="DP638" s="129"/>
      <c r="DQ638" s="129"/>
      <c r="DR638" s="129"/>
      <c r="DS638" s="129"/>
      <c r="DT638" s="129"/>
      <c r="DU638" s="129"/>
      <c r="DV638" s="129"/>
      <c r="DW638" s="129"/>
      <c r="DX638" s="129"/>
      <c r="DY638" s="129"/>
      <c r="DZ638" s="129"/>
      <c r="EA638" s="129"/>
      <c r="EB638" s="129"/>
      <c r="EC638" s="129"/>
      <c r="ED638" s="129"/>
      <c r="EE638" s="129"/>
      <c r="EF638" s="129"/>
      <c r="EG638" s="129"/>
      <c r="EH638" s="129"/>
      <c r="EI638" s="129"/>
      <c r="EJ638" s="129"/>
      <c r="EK638" s="129"/>
      <c r="EL638" s="129"/>
      <c r="EM638" s="129"/>
      <c r="EN638" s="129"/>
      <c r="EO638" s="129"/>
      <c r="EP638" s="129"/>
      <c r="EQ638" s="129"/>
      <c r="ER638" s="129"/>
      <c r="ES638" s="129"/>
      <c r="ET638" s="129"/>
      <c r="EU638" s="129"/>
      <c r="EV638" s="129"/>
      <c r="EW638" s="129"/>
    </row>
    <row r="639" spans="1:153" ht="21.75" customHeight="1">
      <c r="A639" s="113"/>
      <c r="B639" s="294"/>
      <c r="C639" s="76"/>
      <c r="D639" s="74"/>
      <c r="E639" s="77"/>
      <c r="F639" s="78"/>
      <c r="G639" s="79"/>
      <c r="H639" s="75" t="s">
        <v>6436</v>
      </c>
      <c r="I639" s="76"/>
      <c r="J639" s="74"/>
      <c r="K639" s="241"/>
      <c r="L639" s="74"/>
      <c r="M639" s="76"/>
      <c r="N639" s="73"/>
      <c r="O639" s="504"/>
      <c r="P639" s="505"/>
      <c r="Q639" s="505"/>
      <c r="R639" s="505"/>
      <c r="S639" s="505"/>
      <c r="T639" s="505"/>
      <c r="U639" s="505"/>
      <c r="V639" s="505"/>
      <c r="W639" s="505"/>
      <c r="X639" s="505"/>
      <c r="Y639" s="505"/>
      <c r="Z639" s="505"/>
      <c r="AA639" s="505"/>
      <c r="AB639" s="505"/>
      <c r="AC639" s="505"/>
      <c r="AD639" s="505"/>
      <c r="AE639" s="506"/>
      <c r="AF639" s="15"/>
      <c r="AG639" s="118"/>
      <c r="AH639" s="312"/>
      <c r="AI639" s="313"/>
      <c r="AJ639" s="313"/>
      <c r="AK639" s="313"/>
      <c r="AL639" s="313"/>
      <c r="AM639" s="313"/>
      <c r="AN639" s="314"/>
      <c r="AO639" s="120"/>
      <c r="AP639" s="115" t="s">
        <v>0</v>
      </c>
      <c r="AQ639" s="119"/>
      <c r="AR639" s="312"/>
      <c r="AS639" s="313"/>
      <c r="AT639" s="313"/>
      <c r="AU639" s="313"/>
      <c r="AV639" s="313"/>
      <c r="AW639" s="313"/>
      <c r="AX639" s="314"/>
      <c r="AY639" s="120"/>
      <c r="AZ639" s="115" t="s">
        <v>1</v>
      </c>
      <c r="BA639" s="119"/>
      <c r="BB639" s="312"/>
      <c r="BC639" s="313"/>
      <c r="BD639" s="313"/>
      <c r="BE639" s="313"/>
      <c r="BF639" s="313"/>
      <c r="BG639" s="313"/>
      <c r="BH639" s="314"/>
      <c r="BI639" s="122"/>
      <c r="BJ639" s="115" t="s">
        <v>2</v>
      </c>
      <c r="BK639" s="129"/>
      <c r="BL639" s="130" t="str">
        <f>IF(BM639&lt;&gt;"","●","")</f>
        <v/>
      </c>
      <c r="BM639" s="132" t="str">
        <f>IF(AND(OR(C639="",E639="",F639="",G639="",O639=""),OR(AH639&gt;0,AR639&gt;0,BB639&gt;0)),"「Ｋコード・Ｊコード番号等」、「診療行為名称」に未記入の欄がありますが、「レセプト件数」、「算定日数」、「算定回数」のいずれかが1以上となっています。正しい手術名情報・レセプト件数・算定日数・算定回数をご記入ください。",IF(AND(AND(C639&lt;&gt;"",E639&lt;&gt;"",F639&lt;&gt;"",G639&lt;&gt;""),OR(AH639&gt;0,AR639&gt;0,BB639&gt;0),COUNTIF(K!$A$1:$A$2257,ASC(C639&amp;E639&amp;F639&amp;G639&amp;IF(I639*1=0,"","-"&amp;I639*1)&amp;IF(K639*1=0,"",K639*1)&amp;IF(M639="","",M639)))=0),"「Ｋコード・Ｊコード番号等」が診療報酬点数表あるいは鹿診療報酬点数表に存在しないコードとなっています。正しいＫコード・Ｊコード番号等をご記入ください。なお、加算・輸血料は報告対象外となります。",IF(OR(AND(OR(AH639=0,AH639=""),OR(AR639&gt;0,BB639&gt;0)),AND(OR(AH639&gt;0,BB639&gt;0),OR(AR639=0,AR639="")),AND(OR(AH639&gt;0,AR639&gt;0),OR(BB639=0,BB639=""))),"「レセプト件数」、「算定日数」、「算定回数」のいずれかが「0」か「空白」となっていますが、それ以外が1以上となっています。正しい手術名情報・レセプト件数・算定日数・算定回数をご記入ください。",IF(OR(AH639&gt;AR639,AH639&gt;BB639),"「算定日数」あるいは「算定回数」が「レセプト件数」よりも小さくなっています。算定レセプトにおける算定日数・算定回数をご記入ください。",IF(AR639&gt;BB639,"「算定回数」が「算定日数」よりも小さくなっています。算定日数における算定回数をご記入ください。","")))))</f>
        <v/>
      </c>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72"/>
      <c r="CW639" s="72"/>
      <c r="CX639" s="72"/>
      <c r="CY639" s="129"/>
      <c r="CZ639" s="129"/>
      <c r="DA639" s="129"/>
      <c r="DB639" s="129"/>
      <c r="DC639" s="129"/>
      <c r="DD639" s="129"/>
      <c r="DE639" s="129"/>
      <c r="DF639" s="129"/>
      <c r="DG639" s="129"/>
      <c r="DH639" s="129"/>
      <c r="DI639" s="129"/>
      <c r="DJ639" s="129"/>
      <c r="DK639" s="129"/>
      <c r="DL639" s="129"/>
      <c r="DM639" s="129"/>
      <c r="DN639" s="129"/>
      <c r="DO639" s="129"/>
      <c r="DP639" s="129"/>
      <c r="DQ639" s="129"/>
      <c r="DR639" s="129"/>
      <c r="DS639" s="129"/>
      <c r="DT639" s="129"/>
      <c r="DU639" s="129"/>
      <c r="DV639" s="129"/>
      <c r="DW639" s="129"/>
      <c r="DX639" s="129"/>
      <c r="DY639" s="129"/>
      <c r="DZ639" s="129"/>
      <c r="EA639" s="129"/>
      <c r="EB639" s="129"/>
      <c r="EC639" s="129"/>
      <c r="ED639" s="129"/>
      <c r="EE639" s="129"/>
      <c r="EF639" s="129"/>
      <c r="EG639" s="129"/>
      <c r="EH639" s="129"/>
      <c r="EI639" s="129"/>
      <c r="EJ639" s="129"/>
      <c r="EK639" s="129"/>
      <c r="EL639" s="129"/>
      <c r="EM639" s="129"/>
      <c r="EN639" s="129"/>
      <c r="EO639" s="129"/>
      <c r="EP639" s="129"/>
      <c r="EQ639" s="129"/>
      <c r="ER639" s="129"/>
      <c r="ES639" s="129"/>
      <c r="ET639" s="129"/>
      <c r="EU639" s="129"/>
      <c r="EV639" s="129"/>
      <c r="EW639" s="129"/>
    </row>
    <row r="640" spans="1:153" ht="3" customHeight="1" thickBot="1">
      <c r="A640" s="113"/>
      <c r="B640" s="16"/>
      <c r="C640" s="17"/>
      <c r="D640" s="17"/>
      <c r="E640" s="17"/>
      <c r="F640" s="18"/>
      <c r="G640" s="17"/>
      <c r="H640" s="298"/>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9"/>
      <c r="AG640" s="299"/>
      <c r="AH640" s="298"/>
      <c r="AI640" s="298"/>
      <c r="AJ640" s="298"/>
      <c r="AK640" s="298"/>
      <c r="AL640" s="298"/>
      <c r="AM640" s="298"/>
      <c r="AN640" s="298"/>
      <c r="AO640" s="121"/>
      <c r="AP640" s="116"/>
      <c r="AQ640" s="299"/>
      <c r="AR640" s="298"/>
      <c r="AS640" s="298"/>
      <c r="AT640" s="298"/>
      <c r="AU640" s="298"/>
      <c r="AV640" s="298"/>
      <c r="AW640" s="298"/>
      <c r="AX640" s="298"/>
      <c r="AY640" s="121"/>
      <c r="AZ640" s="116"/>
      <c r="BA640" s="298"/>
      <c r="BB640" s="298"/>
      <c r="BC640" s="298"/>
      <c r="BD640" s="298"/>
      <c r="BE640" s="298"/>
      <c r="BF640" s="298"/>
      <c r="BG640" s="298"/>
      <c r="BH640" s="298"/>
      <c r="BI640" s="121"/>
      <c r="BJ640" s="116"/>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c r="DH640" s="129"/>
      <c r="DI640" s="129"/>
      <c r="DJ640" s="129"/>
      <c r="DK640" s="129"/>
      <c r="DL640" s="129"/>
      <c r="DM640" s="129"/>
      <c r="DN640" s="129"/>
      <c r="DO640" s="129"/>
      <c r="DP640" s="129"/>
      <c r="DQ640" s="129"/>
      <c r="DR640" s="129"/>
      <c r="DS640" s="129"/>
      <c r="DT640" s="129"/>
      <c r="DU640" s="129"/>
      <c r="DV640" s="129"/>
      <c r="DW640" s="129"/>
      <c r="DX640" s="129"/>
      <c r="DY640" s="129"/>
      <c r="DZ640" s="129"/>
      <c r="EA640" s="129"/>
      <c r="EB640" s="129"/>
      <c r="EC640" s="129"/>
      <c r="ED640" s="129"/>
      <c r="EE640" s="129"/>
      <c r="EF640" s="129"/>
      <c r="EG640" s="129"/>
      <c r="EH640" s="129"/>
      <c r="EI640" s="129"/>
      <c r="EJ640" s="129"/>
      <c r="EK640" s="129"/>
      <c r="EL640" s="129"/>
      <c r="EM640" s="129"/>
      <c r="EN640" s="129"/>
      <c r="EO640" s="129"/>
      <c r="EP640" s="129"/>
      <c r="EQ640" s="129"/>
      <c r="ER640" s="129"/>
      <c r="ES640" s="129"/>
      <c r="ET640" s="129"/>
      <c r="EU640" s="129"/>
      <c r="EV640" s="129"/>
      <c r="EW640" s="129"/>
    </row>
    <row r="641" spans="1:153" ht="9.75" customHeight="1">
      <c r="A641" s="113"/>
      <c r="B641" s="24"/>
      <c r="C641" s="14" t="s">
        <v>6435</v>
      </c>
      <c r="D641" s="25"/>
      <c r="E641" s="25"/>
      <c r="F641" s="14" t="s">
        <v>143</v>
      </c>
      <c r="G641" s="14"/>
      <c r="H641" s="14"/>
      <c r="I641" s="14" t="s">
        <v>144</v>
      </c>
      <c r="J641" s="14"/>
      <c r="K641" s="14" t="s">
        <v>145</v>
      </c>
      <c r="L641" s="14"/>
      <c r="M641" s="14" t="s">
        <v>197</v>
      </c>
      <c r="N641" s="14"/>
      <c r="O641" s="25"/>
      <c r="P641" s="14" t="s">
        <v>146</v>
      </c>
      <c r="Q641" s="14"/>
      <c r="R641" s="14"/>
      <c r="S641" s="14"/>
      <c r="T641" s="14"/>
      <c r="U641" s="14"/>
      <c r="V641" s="14"/>
      <c r="W641" s="14"/>
      <c r="X641" s="14"/>
      <c r="Y641" s="14"/>
      <c r="Z641" s="14"/>
      <c r="AA641" s="14"/>
      <c r="AB641" s="14"/>
      <c r="AC641" s="14"/>
      <c r="AD641" s="25"/>
      <c r="AE641" s="25"/>
      <c r="AF641" s="26"/>
      <c r="AG641" s="296"/>
      <c r="AH641" s="297"/>
      <c r="AI641" s="297"/>
      <c r="AJ641" s="297"/>
      <c r="AK641" s="297"/>
      <c r="AL641" s="297"/>
      <c r="AM641" s="297"/>
      <c r="AN641" s="297"/>
      <c r="AO641" s="117"/>
      <c r="AP641" s="114"/>
      <c r="AQ641" s="296"/>
      <c r="AR641" s="297"/>
      <c r="AS641" s="297"/>
      <c r="AT641" s="297"/>
      <c r="AU641" s="297"/>
      <c r="AV641" s="297"/>
      <c r="AW641" s="297"/>
      <c r="AX641" s="297"/>
      <c r="AY641" s="117"/>
      <c r="AZ641" s="114"/>
      <c r="BA641" s="297"/>
      <c r="BB641" s="297"/>
      <c r="BC641" s="297"/>
      <c r="BD641" s="297"/>
      <c r="BE641" s="297"/>
      <c r="BF641" s="297"/>
      <c r="BG641" s="297"/>
      <c r="BH641" s="297"/>
      <c r="BI641" s="117"/>
      <c r="BJ641" s="114"/>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c r="DH641" s="129"/>
      <c r="DI641" s="129"/>
      <c r="DJ641" s="129"/>
      <c r="DK641" s="129"/>
      <c r="DL641" s="129"/>
      <c r="DM641" s="129"/>
      <c r="DN641" s="129"/>
      <c r="DO641" s="129"/>
      <c r="DP641" s="129"/>
      <c r="DQ641" s="129"/>
      <c r="DR641" s="129"/>
      <c r="DS641" s="129"/>
      <c r="DT641" s="129"/>
      <c r="DU641" s="129"/>
      <c r="DV641" s="129"/>
      <c r="DW641" s="129"/>
      <c r="DX641" s="129"/>
      <c r="DY641" s="129"/>
      <c r="DZ641" s="129"/>
      <c r="EA641" s="129"/>
      <c r="EB641" s="129"/>
      <c r="EC641" s="129"/>
      <c r="ED641" s="129"/>
      <c r="EE641" s="129"/>
      <c r="EF641" s="129"/>
      <c r="EG641" s="129"/>
      <c r="EH641" s="129"/>
      <c r="EI641" s="129"/>
      <c r="EJ641" s="129"/>
      <c r="EK641" s="129"/>
      <c r="EL641" s="129"/>
      <c r="EM641" s="129"/>
      <c r="EN641" s="129"/>
      <c r="EO641" s="129"/>
      <c r="EP641" s="129"/>
      <c r="EQ641" s="129"/>
      <c r="ER641" s="129"/>
      <c r="ES641" s="129"/>
      <c r="ET641" s="129"/>
      <c r="EU641" s="129"/>
      <c r="EV641" s="129"/>
      <c r="EW641" s="129"/>
    </row>
    <row r="642" spans="1:153" ht="21.75" customHeight="1">
      <c r="A642" s="113"/>
      <c r="B642" s="294"/>
      <c r="C642" s="76"/>
      <c r="D642" s="74"/>
      <c r="E642" s="77"/>
      <c r="F642" s="78"/>
      <c r="G642" s="79"/>
      <c r="H642" s="75" t="s">
        <v>6436</v>
      </c>
      <c r="I642" s="76"/>
      <c r="J642" s="74"/>
      <c r="K642" s="241"/>
      <c r="L642" s="74"/>
      <c r="M642" s="76"/>
      <c r="N642" s="73"/>
      <c r="O642" s="504"/>
      <c r="P642" s="505"/>
      <c r="Q642" s="505"/>
      <c r="R642" s="505"/>
      <c r="S642" s="505"/>
      <c r="T642" s="505"/>
      <c r="U642" s="505"/>
      <c r="V642" s="505"/>
      <c r="W642" s="505"/>
      <c r="X642" s="505"/>
      <c r="Y642" s="505"/>
      <c r="Z642" s="505"/>
      <c r="AA642" s="505"/>
      <c r="AB642" s="505"/>
      <c r="AC642" s="505"/>
      <c r="AD642" s="505"/>
      <c r="AE642" s="506"/>
      <c r="AF642" s="15"/>
      <c r="AG642" s="118"/>
      <c r="AH642" s="312"/>
      <c r="AI642" s="313"/>
      <c r="AJ642" s="313"/>
      <c r="AK642" s="313"/>
      <c r="AL642" s="313"/>
      <c r="AM642" s="313"/>
      <c r="AN642" s="314"/>
      <c r="AO642" s="120"/>
      <c r="AP642" s="115" t="s">
        <v>0</v>
      </c>
      <c r="AQ642" s="119"/>
      <c r="AR642" s="312"/>
      <c r="AS642" s="313"/>
      <c r="AT642" s="313"/>
      <c r="AU642" s="313"/>
      <c r="AV642" s="313"/>
      <c r="AW642" s="313"/>
      <c r="AX642" s="314"/>
      <c r="AY642" s="120"/>
      <c r="AZ642" s="115" t="s">
        <v>1</v>
      </c>
      <c r="BA642" s="119"/>
      <c r="BB642" s="312"/>
      <c r="BC642" s="313"/>
      <c r="BD642" s="313"/>
      <c r="BE642" s="313"/>
      <c r="BF642" s="313"/>
      <c r="BG642" s="313"/>
      <c r="BH642" s="314"/>
      <c r="BI642" s="122"/>
      <c r="BJ642" s="115" t="s">
        <v>2</v>
      </c>
      <c r="BK642" s="129"/>
      <c r="BL642" s="130" t="str">
        <f>IF(BM642&lt;&gt;"","●","")</f>
        <v/>
      </c>
      <c r="BM642" s="132" t="str">
        <f>IF(AND(OR(C642="",E642="",F642="",G642="",O642=""),OR(AH642&gt;0,AR642&gt;0,BB642&gt;0)),"「Ｋコード・Ｊコード番号等」、「診療行為名称」に未記入の欄がありますが、「レセプト件数」、「算定日数」、「算定回数」のいずれかが1以上となっています。正しい手術名情報・レセプト件数・算定日数・算定回数をご記入ください。",IF(AND(AND(C642&lt;&gt;"",E642&lt;&gt;"",F642&lt;&gt;"",G642&lt;&gt;""),OR(AH642&gt;0,AR642&gt;0,BB642&gt;0),COUNTIF(K!$A$1:$A$2257,ASC(C642&amp;E642&amp;F642&amp;G642&amp;IF(I642*1=0,"","-"&amp;I642*1)&amp;IF(K642*1=0,"",K642*1)&amp;IF(M642="","",M642)))=0),"「Ｋコード・Ｊコード番号等」が診療報酬点数表あるいは鹿診療報酬点数表に存在しないコードとなっています。正しいＫコード・Ｊコード番号等をご記入ください。なお、加算・輸血料は報告対象外となります。",IF(OR(AND(OR(AH642=0,AH642=""),OR(AR642&gt;0,BB642&gt;0)),AND(OR(AH642&gt;0,BB642&gt;0),OR(AR642=0,AR642="")),AND(OR(AH642&gt;0,AR642&gt;0),OR(BB642=0,BB642=""))),"「レセプト件数」、「算定日数」、「算定回数」のいずれかが「0」か「空白」となっていますが、それ以外が1以上となっています。正しい手術名情報・レセプト件数・算定日数・算定回数をご記入ください。",IF(OR(AH642&gt;AR642,AH642&gt;BB642),"「算定日数」あるいは「算定回数」が「レセプト件数」よりも小さくなっています。算定レセプトにおける算定日数・算定回数をご記入ください。",IF(AR642&gt;BB642,"「算定回数」が「算定日数」よりも小さくなっています。算定日数における算定回数をご記入ください。","")))))</f>
        <v/>
      </c>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72"/>
      <c r="CW642" s="72"/>
      <c r="CX642" s="72"/>
      <c r="CY642" s="129"/>
      <c r="CZ642" s="129"/>
      <c r="DA642" s="129"/>
      <c r="DB642" s="129"/>
      <c r="DC642" s="129"/>
      <c r="DD642" s="129"/>
      <c r="DE642" s="129"/>
      <c r="DF642" s="129"/>
      <c r="DG642" s="129"/>
      <c r="DH642" s="129"/>
      <c r="DI642" s="129"/>
      <c r="DJ642" s="129"/>
      <c r="DK642" s="129"/>
      <c r="DL642" s="129"/>
      <c r="DM642" s="129"/>
      <c r="DN642" s="129"/>
      <c r="DO642" s="129"/>
      <c r="DP642" s="129"/>
      <c r="DQ642" s="129"/>
      <c r="DR642" s="129"/>
      <c r="DS642" s="129"/>
      <c r="DT642" s="129"/>
      <c r="DU642" s="129"/>
      <c r="DV642" s="129"/>
      <c r="DW642" s="129"/>
      <c r="DX642" s="129"/>
      <c r="DY642" s="129"/>
      <c r="DZ642" s="129"/>
      <c r="EA642" s="129"/>
      <c r="EB642" s="129"/>
      <c r="EC642" s="129"/>
      <c r="ED642" s="129"/>
      <c r="EE642" s="129"/>
      <c r="EF642" s="129"/>
      <c r="EG642" s="129"/>
      <c r="EH642" s="129"/>
      <c r="EI642" s="129"/>
      <c r="EJ642" s="129"/>
      <c r="EK642" s="129"/>
      <c r="EL642" s="129"/>
      <c r="EM642" s="129"/>
      <c r="EN642" s="129"/>
      <c r="EO642" s="129"/>
      <c r="EP642" s="129"/>
      <c r="EQ642" s="129"/>
      <c r="ER642" s="129"/>
      <c r="ES642" s="129"/>
      <c r="ET642" s="129"/>
      <c r="EU642" s="129"/>
      <c r="EV642" s="129"/>
      <c r="EW642" s="129"/>
    </row>
    <row r="643" spans="1:153" ht="3" customHeight="1" thickBot="1">
      <c r="A643" s="113"/>
      <c r="B643" s="16"/>
      <c r="C643" s="17"/>
      <c r="D643" s="17"/>
      <c r="E643" s="17"/>
      <c r="F643" s="18"/>
      <c r="G643" s="17"/>
      <c r="H643" s="298"/>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9"/>
      <c r="AG643" s="299"/>
      <c r="AH643" s="298"/>
      <c r="AI643" s="298"/>
      <c r="AJ643" s="298"/>
      <c r="AK643" s="298"/>
      <c r="AL643" s="298"/>
      <c r="AM643" s="298"/>
      <c r="AN643" s="298"/>
      <c r="AO643" s="121"/>
      <c r="AP643" s="116"/>
      <c r="AQ643" s="299"/>
      <c r="AR643" s="298"/>
      <c r="AS643" s="298"/>
      <c r="AT643" s="298"/>
      <c r="AU643" s="298"/>
      <c r="AV643" s="298"/>
      <c r="AW643" s="298"/>
      <c r="AX643" s="298"/>
      <c r="AY643" s="121"/>
      <c r="AZ643" s="116"/>
      <c r="BA643" s="298"/>
      <c r="BB643" s="298"/>
      <c r="BC643" s="298"/>
      <c r="BD643" s="298"/>
      <c r="BE643" s="298"/>
      <c r="BF643" s="298"/>
      <c r="BG643" s="298"/>
      <c r="BH643" s="298"/>
      <c r="BI643" s="121"/>
      <c r="BJ643" s="116"/>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c r="DH643" s="129"/>
      <c r="DI643" s="129"/>
      <c r="DJ643" s="129"/>
      <c r="DK643" s="129"/>
      <c r="DL643" s="129"/>
      <c r="DM643" s="129"/>
      <c r="DN643" s="129"/>
      <c r="DO643" s="129"/>
      <c r="DP643" s="129"/>
      <c r="DQ643" s="129"/>
      <c r="DR643" s="129"/>
      <c r="DS643" s="129"/>
      <c r="DT643" s="129"/>
      <c r="DU643" s="129"/>
      <c r="DV643" s="129"/>
      <c r="DW643" s="129"/>
      <c r="DX643" s="129"/>
      <c r="DY643" s="129"/>
      <c r="DZ643" s="129"/>
      <c r="EA643" s="129"/>
      <c r="EB643" s="129"/>
      <c r="EC643" s="129"/>
      <c r="ED643" s="129"/>
      <c r="EE643" s="129"/>
      <c r="EF643" s="129"/>
      <c r="EG643" s="129"/>
      <c r="EH643" s="129"/>
      <c r="EI643" s="129"/>
      <c r="EJ643" s="129"/>
      <c r="EK643" s="129"/>
      <c r="EL643" s="129"/>
      <c r="EM643" s="129"/>
      <c r="EN643" s="129"/>
      <c r="EO643" s="129"/>
      <c r="EP643" s="129"/>
      <c r="EQ643" s="129"/>
      <c r="ER643" s="129"/>
      <c r="ES643" s="129"/>
      <c r="ET643" s="129"/>
      <c r="EU643" s="129"/>
      <c r="EV643" s="129"/>
      <c r="EW643" s="129"/>
    </row>
    <row r="644" spans="1:153" ht="9.75" customHeight="1">
      <c r="A644" s="113"/>
      <c r="B644" s="24"/>
      <c r="C644" s="14" t="s">
        <v>6435</v>
      </c>
      <c r="D644" s="25"/>
      <c r="E644" s="25"/>
      <c r="F644" s="14" t="s">
        <v>143</v>
      </c>
      <c r="G644" s="14"/>
      <c r="H644" s="14"/>
      <c r="I644" s="14" t="s">
        <v>144</v>
      </c>
      <c r="J644" s="14"/>
      <c r="K644" s="14" t="s">
        <v>145</v>
      </c>
      <c r="L644" s="14"/>
      <c r="M644" s="14" t="s">
        <v>197</v>
      </c>
      <c r="N644" s="14"/>
      <c r="O644" s="25"/>
      <c r="P644" s="14" t="s">
        <v>146</v>
      </c>
      <c r="Q644" s="14"/>
      <c r="R644" s="14"/>
      <c r="S644" s="14"/>
      <c r="T644" s="14"/>
      <c r="U644" s="14"/>
      <c r="V644" s="14"/>
      <c r="W644" s="14"/>
      <c r="X644" s="14"/>
      <c r="Y644" s="14"/>
      <c r="Z644" s="14"/>
      <c r="AA644" s="14"/>
      <c r="AB644" s="14"/>
      <c r="AC644" s="14"/>
      <c r="AD644" s="25"/>
      <c r="AE644" s="25"/>
      <c r="AF644" s="26"/>
      <c r="AG644" s="296"/>
      <c r="AH644" s="297"/>
      <c r="AI644" s="297"/>
      <c r="AJ644" s="297"/>
      <c r="AK644" s="297"/>
      <c r="AL644" s="297"/>
      <c r="AM644" s="297"/>
      <c r="AN644" s="297"/>
      <c r="AO644" s="117"/>
      <c r="AP644" s="114"/>
      <c r="AQ644" s="296"/>
      <c r="AR644" s="297"/>
      <c r="AS644" s="297"/>
      <c r="AT644" s="297"/>
      <c r="AU644" s="297"/>
      <c r="AV644" s="297"/>
      <c r="AW644" s="297"/>
      <c r="AX644" s="297"/>
      <c r="AY644" s="117"/>
      <c r="AZ644" s="114"/>
      <c r="BA644" s="297"/>
      <c r="BB644" s="297"/>
      <c r="BC644" s="297"/>
      <c r="BD644" s="297"/>
      <c r="BE644" s="297"/>
      <c r="BF644" s="297"/>
      <c r="BG644" s="297"/>
      <c r="BH644" s="297"/>
      <c r="BI644" s="117"/>
      <c r="BJ644" s="114"/>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c r="DH644" s="129"/>
      <c r="DI644" s="129"/>
      <c r="DJ644" s="129"/>
      <c r="DK644" s="129"/>
      <c r="DL644" s="129"/>
      <c r="DM644" s="129"/>
      <c r="DN644" s="129"/>
      <c r="DO644" s="129"/>
      <c r="DP644" s="129"/>
      <c r="DQ644" s="129"/>
      <c r="DR644" s="129"/>
      <c r="DS644" s="129"/>
      <c r="DT644" s="129"/>
      <c r="DU644" s="129"/>
      <c r="DV644" s="129"/>
      <c r="DW644" s="129"/>
      <c r="DX644" s="129"/>
      <c r="DY644" s="129"/>
      <c r="DZ644" s="129"/>
      <c r="EA644" s="129"/>
      <c r="EB644" s="129"/>
      <c r="EC644" s="129"/>
      <c r="ED644" s="129"/>
      <c r="EE644" s="129"/>
      <c r="EF644" s="129"/>
      <c r="EG644" s="129"/>
      <c r="EH644" s="129"/>
      <c r="EI644" s="129"/>
      <c r="EJ644" s="129"/>
      <c r="EK644" s="129"/>
      <c r="EL644" s="129"/>
      <c r="EM644" s="129"/>
      <c r="EN644" s="129"/>
      <c r="EO644" s="129"/>
      <c r="EP644" s="129"/>
      <c r="EQ644" s="129"/>
      <c r="ER644" s="129"/>
      <c r="ES644" s="129"/>
      <c r="ET644" s="129"/>
      <c r="EU644" s="129"/>
      <c r="EV644" s="129"/>
      <c r="EW644" s="129"/>
    </row>
    <row r="645" spans="1:153" ht="21.75" customHeight="1">
      <c r="A645" s="113"/>
      <c r="B645" s="294"/>
      <c r="C645" s="76"/>
      <c r="D645" s="74"/>
      <c r="E645" s="77"/>
      <c r="F645" s="78"/>
      <c r="G645" s="79"/>
      <c r="H645" s="75" t="s">
        <v>6436</v>
      </c>
      <c r="I645" s="76"/>
      <c r="J645" s="74"/>
      <c r="K645" s="241"/>
      <c r="L645" s="74"/>
      <c r="M645" s="76"/>
      <c r="N645" s="73"/>
      <c r="O645" s="504"/>
      <c r="P645" s="505"/>
      <c r="Q645" s="505"/>
      <c r="R645" s="505"/>
      <c r="S645" s="505"/>
      <c r="T645" s="505"/>
      <c r="U645" s="505"/>
      <c r="V645" s="505"/>
      <c r="W645" s="505"/>
      <c r="X645" s="505"/>
      <c r="Y645" s="505"/>
      <c r="Z645" s="505"/>
      <c r="AA645" s="505"/>
      <c r="AB645" s="505"/>
      <c r="AC645" s="505"/>
      <c r="AD645" s="505"/>
      <c r="AE645" s="506"/>
      <c r="AF645" s="15"/>
      <c r="AG645" s="118"/>
      <c r="AH645" s="312"/>
      <c r="AI645" s="313"/>
      <c r="AJ645" s="313"/>
      <c r="AK645" s="313"/>
      <c r="AL645" s="313"/>
      <c r="AM645" s="313"/>
      <c r="AN645" s="314"/>
      <c r="AO645" s="120"/>
      <c r="AP645" s="115" t="s">
        <v>0</v>
      </c>
      <c r="AQ645" s="119"/>
      <c r="AR645" s="312"/>
      <c r="AS645" s="313"/>
      <c r="AT645" s="313"/>
      <c r="AU645" s="313"/>
      <c r="AV645" s="313"/>
      <c r="AW645" s="313"/>
      <c r="AX645" s="314"/>
      <c r="AY645" s="120"/>
      <c r="AZ645" s="115" t="s">
        <v>1</v>
      </c>
      <c r="BA645" s="119"/>
      <c r="BB645" s="312"/>
      <c r="BC645" s="313"/>
      <c r="BD645" s="313"/>
      <c r="BE645" s="313"/>
      <c r="BF645" s="313"/>
      <c r="BG645" s="313"/>
      <c r="BH645" s="314"/>
      <c r="BI645" s="122"/>
      <c r="BJ645" s="115" t="s">
        <v>2</v>
      </c>
      <c r="BK645" s="129"/>
      <c r="BL645" s="130" t="str">
        <f>IF(BM645&lt;&gt;"","●","")</f>
        <v/>
      </c>
      <c r="BM645" s="132" t="str">
        <f>IF(AND(OR(C645="",E645="",F645="",G645="",O645=""),OR(AH645&gt;0,AR645&gt;0,BB645&gt;0)),"「Ｋコード・Ｊコード番号等」、「診療行為名称」に未記入の欄がありますが、「レセプト件数」、「算定日数」、「算定回数」のいずれかが1以上となっています。正しい手術名情報・レセプト件数・算定日数・算定回数をご記入ください。",IF(AND(AND(C645&lt;&gt;"",E645&lt;&gt;"",F645&lt;&gt;"",G645&lt;&gt;""),OR(AH645&gt;0,AR645&gt;0,BB645&gt;0),COUNTIF(K!$A$1:$A$2257,ASC(C645&amp;E645&amp;F645&amp;G645&amp;IF(I645*1=0,"","-"&amp;I645*1)&amp;IF(K645*1=0,"",K645*1)&amp;IF(M645="","",M645)))=0),"「Ｋコード・Ｊコード番号等」が診療報酬点数表あるいは鹿診療報酬点数表に存在しないコードとなっています。正しいＫコード・Ｊコード番号等をご記入ください。なお、加算・輸血料は報告対象外となります。",IF(OR(AND(OR(AH645=0,AH645=""),OR(AR645&gt;0,BB645&gt;0)),AND(OR(AH645&gt;0,BB645&gt;0),OR(AR645=0,AR645="")),AND(OR(AH645&gt;0,AR645&gt;0),OR(BB645=0,BB645=""))),"「レセプト件数」、「算定日数」、「算定回数」のいずれかが「0」か「空白」となっていますが、それ以外が1以上となっています。正しい手術名情報・レセプト件数・算定日数・算定回数をご記入ください。",IF(OR(AH645&gt;AR645,AH645&gt;BB645),"「算定日数」あるいは「算定回数」が「レセプト件数」よりも小さくなっています。算定レセプトにおける算定日数・算定回数をご記入ください。",IF(AR645&gt;BB645,"「算定回数」が「算定日数」よりも小さくなっています。算定日数における算定回数をご記入ください。","")))))</f>
        <v/>
      </c>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72"/>
      <c r="CW645" s="72"/>
      <c r="CX645" s="72"/>
      <c r="CY645" s="129"/>
      <c r="CZ645" s="129"/>
      <c r="DA645" s="129"/>
      <c r="DB645" s="129"/>
      <c r="DC645" s="129"/>
      <c r="DD645" s="129"/>
      <c r="DE645" s="129"/>
      <c r="DF645" s="129"/>
      <c r="DG645" s="129"/>
      <c r="DH645" s="129"/>
      <c r="DI645" s="129"/>
      <c r="DJ645" s="129"/>
      <c r="DK645" s="129"/>
      <c r="DL645" s="129"/>
      <c r="DM645" s="129"/>
      <c r="DN645" s="129"/>
      <c r="DO645" s="129"/>
      <c r="DP645" s="129"/>
      <c r="DQ645" s="129"/>
      <c r="DR645" s="129"/>
      <c r="DS645" s="129"/>
      <c r="DT645" s="129"/>
      <c r="DU645" s="129"/>
      <c r="DV645" s="129"/>
      <c r="DW645" s="129"/>
      <c r="DX645" s="129"/>
      <c r="DY645" s="129"/>
      <c r="DZ645" s="129"/>
      <c r="EA645" s="129"/>
      <c r="EB645" s="129"/>
      <c r="EC645" s="129"/>
      <c r="ED645" s="129"/>
      <c r="EE645" s="129"/>
      <c r="EF645" s="129"/>
      <c r="EG645" s="129"/>
      <c r="EH645" s="129"/>
      <c r="EI645" s="129"/>
      <c r="EJ645" s="129"/>
      <c r="EK645" s="129"/>
      <c r="EL645" s="129"/>
      <c r="EM645" s="129"/>
      <c r="EN645" s="129"/>
      <c r="EO645" s="129"/>
      <c r="EP645" s="129"/>
      <c r="EQ645" s="129"/>
      <c r="ER645" s="129"/>
      <c r="ES645" s="129"/>
      <c r="ET645" s="129"/>
      <c r="EU645" s="129"/>
      <c r="EV645" s="129"/>
      <c r="EW645" s="129"/>
    </row>
    <row r="646" spans="1:153" ht="3" customHeight="1" thickBot="1">
      <c r="A646" s="113"/>
      <c r="B646" s="16"/>
      <c r="C646" s="17"/>
      <c r="D646" s="17"/>
      <c r="E646" s="17"/>
      <c r="F646" s="18"/>
      <c r="G646" s="17"/>
      <c r="H646" s="298"/>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9"/>
      <c r="AG646" s="299"/>
      <c r="AH646" s="298"/>
      <c r="AI646" s="298"/>
      <c r="AJ646" s="298"/>
      <c r="AK646" s="298"/>
      <c r="AL646" s="298"/>
      <c r="AM646" s="298"/>
      <c r="AN646" s="298"/>
      <c r="AO646" s="121"/>
      <c r="AP646" s="116"/>
      <c r="AQ646" s="299"/>
      <c r="AR646" s="298"/>
      <c r="AS646" s="298"/>
      <c r="AT646" s="298"/>
      <c r="AU646" s="298"/>
      <c r="AV646" s="298"/>
      <c r="AW646" s="298"/>
      <c r="AX646" s="298"/>
      <c r="AY646" s="121"/>
      <c r="AZ646" s="116"/>
      <c r="BA646" s="298"/>
      <c r="BB646" s="298"/>
      <c r="BC646" s="298"/>
      <c r="BD646" s="298"/>
      <c r="BE646" s="298"/>
      <c r="BF646" s="298"/>
      <c r="BG646" s="298"/>
      <c r="BH646" s="298"/>
      <c r="BI646" s="121"/>
      <c r="BJ646" s="116"/>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c r="DH646" s="129"/>
      <c r="DI646" s="129"/>
      <c r="DJ646" s="129"/>
      <c r="DK646" s="129"/>
      <c r="DL646" s="129"/>
      <c r="DM646" s="129"/>
      <c r="DN646" s="129"/>
      <c r="DO646" s="129"/>
      <c r="DP646" s="129"/>
      <c r="DQ646" s="129"/>
      <c r="DR646" s="129"/>
      <c r="DS646" s="129"/>
      <c r="DT646" s="129"/>
      <c r="DU646" s="129"/>
      <c r="DV646" s="129"/>
      <c r="DW646" s="129"/>
      <c r="DX646" s="129"/>
      <c r="DY646" s="129"/>
      <c r="DZ646" s="129"/>
      <c r="EA646" s="129"/>
      <c r="EB646" s="129"/>
      <c r="EC646" s="129"/>
      <c r="ED646" s="129"/>
      <c r="EE646" s="129"/>
      <c r="EF646" s="129"/>
      <c r="EG646" s="129"/>
      <c r="EH646" s="129"/>
      <c r="EI646" s="129"/>
      <c r="EJ646" s="129"/>
      <c r="EK646" s="129"/>
      <c r="EL646" s="129"/>
      <c r="EM646" s="129"/>
      <c r="EN646" s="129"/>
      <c r="EO646" s="129"/>
      <c r="EP646" s="129"/>
      <c r="EQ646" s="129"/>
      <c r="ER646" s="129"/>
      <c r="ES646" s="129"/>
      <c r="ET646" s="129"/>
      <c r="EU646" s="129"/>
      <c r="EV646" s="129"/>
      <c r="EW646" s="129"/>
    </row>
    <row r="647" spans="1:153" ht="9.75" customHeight="1">
      <c r="A647" s="113"/>
      <c r="B647" s="24"/>
      <c r="C647" s="14" t="s">
        <v>6435</v>
      </c>
      <c r="D647" s="25"/>
      <c r="E647" s="25"/>
      <c r="F647" s="14" t="s">
        <v>143</v>
      </c>
      <c r="G647" s="14"/>
      <c r="H647" s="14"/>
      <c r="I647" s="14" t="s">
        <v>144</v>
      </c>
      <c r="J647" s="14"/>
      <c r="K647" s="14" t="s">
        <v>145</v>
      </c>
      <c r="L647" s="14"/>
      <c r="M647" s="14" t="s">
        <v>197</v>
      </c>
      <c r="N647" s="14"/>
      <c r="O647" s="25"/>
      <c r="P647" s="14" t="s">
        <v>146</v>
      </c>
      <c r="Q647" s="14"/>
      <c r="R647" s="14"/>
      <c r="S647" s="14"/>
      <c r="T647" s="14"/>
      <c r="U647" s="14"/>
      <c r="V647" s="14"/>
      <c r="W647" s="14"/>
      <c r="X647" s="14"/>
      <c r="Y647" s="14"/>
      <c r="Z647" s="14"/>
      <c r="AA647" s="14"/>
      <c r="AB647" s="14"/>
      <c r="AC647" s="14"/>
      <c r="AD647" s="25"/>
      <c r="AE647" s="25"/>
      <c r="AF647" s="26"/>
      <c r="AG647" s="296"/>
      <c r="AH647" s="297"/>
      <c r="AI647" s="297"/>
      <c r="AJ647" s="297"/>
      <c r="AK647" s="297"/>
      <c r="AL647" s="297"/>
      <c r="AM647" s="297"/>
      <c r="AN647" s="297"/>
      <c r="AO647" s="117"/>
      <c r="AP647" s="114"/>
      <c r="AQ647" s="296"/>
      <c r="AR647" s="297"/>
      <c r="AS647" s="297"/>
      <c r="AT647" s="297"/>
      <c r="AU647" s="297"/>
      <c r="AV647" s="297"/>
      <c r="AW647" s="297"/>
      <c r="AX647" s="297"/>
      <c r="AY647" s="117"/>
      <c r="AZ647" s="114"/>
      <c r="BA647" s="297"/>
      <c r="BB647" s="297"/>
      <c r="BC647" s="297"/>
      <c r="BD647" s="297"/>
      <c r="BE647" s="297"/>
      <c r="BF647" s="297"/>
      <c r="BG647" s="297"/>
      <c r="BH647" s="297"/>
      <c r="BI647" s="117"/>
      <c r="BJ647" s="114"/>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c r="DH647" s="129"/>
      <c r="DI647" s="129"/>
      <c r="DJ647" s="129"/>
      <c r="DK647" s="129"/>
      <c r="DL647" s="129"/>
      <c r="DM647" s="129"/>
      <c r="DN647" s="129"/>
      <c r="DO647" s="129"/>
      <c r="DP647" s="129"/>
      <c r="DQ647" s="129"/>
      <c r="DR647" s="129"/>
      <c r="DS647" s="129"/>
      <c r="DT647" s="129"/>
      <c r="DU647" s="129"/>
      <c r="DV647" s="129"/>
      <c r="DW647" s="129"/>
      <c r="DX647" s="129"/>
      <c r="DY647" s="129"/>
      <c r="DZ647" s="129"/>
      <c r="EA647" s="129"/>
      <c r="EB647" s="129"/>
      <c r="EC647" s="129"/>
      <c r="ED647" s="129"/>
      <c r="EE647" s="129"/>
      <c r="EF647" s="129"/>
      <c r="EG647" s="129"/>
      <c r="EH647" s="129"/>
      <c r="EI647" s="129"/>
      <c r="EJ647" s="129"/>
      <c r="EK647" s="129"/>
      <c r="EL647" s="129"/>
      <c r="EM647" s="129"/>
      <c r="EN647" s="129"/>
      <c r="EO647" s="129"/>
      <c r="EP647" s="129"/>
      <c r="EQ647" s="129"/>
      <c r="ER647" s="129"/>
      <c r="ES647" s="129"/>
      <c r="ET647" s="129"/>
      <c r="EU647" s="129"/>
      <c r="EV647" s="129"/>
      <c r="EW647" s="129"/>
    </row>
    <row r="648" spans="1:153" ht="21.75" customHeight="1">
      <c r="A648" s="113"/>
      <c r="B648" s="294"/>
      <c r="C648" s="76"/>
      <c r="D648" s="74"/>
      <c r="E648" s="77"/>
      <c r="F648" s="78"/>
      <c r="G648" s="79"/>
      <c r="H648" s="75" t="s">
        <v>6436</v>
      </c>
      <c r="I648" s="76"/>
      <c r="J648" s="74"/>
      <c r="K648" s="241"/>
      <c r="L648" s="74"/>
      <c r="M648" s="76"/>
      <c r="N648" s="73"/>
      <c r="O648" s="504"/>
      <c r="P648" s="505"/>
      <c r="Q648" s="505"/>
      <c r="R648" s="505"/>
      <c r="S648" s="505"/>
      <c r="T648" s="505"/>
      <c r="U648" s="505"/>
      <c r="V648" s="505"/>
      <c r="W648" s="505"/>
      <c r="X648" s="505"/>
      <c r="Y648" s="505"/>
      <c r="Z648" s="505"/>
      <c r="AA648" s="505"/>
      <c r="AB648" s="505"/>
      <c r="AC648" s="505"/>
      <c r="AD648" s="505"/>
      <c r="AE648" s="506"/>
      <c r="AF648" s="15"/>
      <c r="AG648" s="118"/>
      <c r="AH648" s="312"/>
      <c r="AI648" s="313"/>
      <c r="AJ648" s="313"/>
      <c r="AK648" s="313"/>
      <c r="AL648" s="313"/>
      <c r="AM648" s="313"/>
      <c r="AN648" s="314"/>
      <c r="AO648" s="120"/>
      <c r="AP648" s="115" t="s">
        <v>0</v>
      </c>
      <c r="AQ648" s="119"/>
      <c r="AR648" s="312"/>
      <c r="AS648" s="313"/>
      <c r="AT648" s="313"/>
      <c r="AU648" s="313"/>
      <c r="AV648" s="313"/>
      <c r="AW648" s="313"/>
      <c r="AX648" s="314"/>
      <c r="AY648" s="120"/>
      <c r="AZ648" s="115" t="s">
        <v>1</v>
      </c>
      <c r="BA648" s="119"/>
      <c r="BB648" s="312"/>
      <c r="BC648" s="313"/>
      <c r="BD648" s="313"/>
      <c r="BE648" s="313"/>
      <c r="BF648" s="313"/>
      <c r="BG648" s="313"/>
      <c r="BH648" s="314"/>
      <c r="BI648" s="122"/>
      <c r="BJ648" s="115" t="s">
        <v>2</v>
      </c>
      <c r="BK648" s="129"/>
      <c r="BL648" s="130" t="str">
        <f>IF(BM648&lt;&gt;"","●","")</f>
        <v/>
      </c>
      <c r="BM648" s="132" t="str">
        <f>IF(AND(OR(C648="",E648="",F648="",G648="",O648=""),OR(AH648&gt;0,AR648&gt;0,BB648&gt;0)),"「Ｋコード・Ｊコード番号等」、「診療行為名称」に未記入の欄がありますが、「レセプト件数」、「算定日数」、「算定回数」のいずれかが1以上となっています。正しい手術名情報・レセプト件数・算定日数・算定回数をご記入ください。",IF(AND(AND(C648&lt;&gt;"",E648&lt;&gt;"",F648&lt;&gt;"",G648&lt;&gt;""),OR(AH648&gt;0,AR648&gt;0,BB648&gt;0),COUNTIF(K!$A$1:$A$2257,ASC(C648&amp;E648&amp;F648&amp;G648&amp;IF(I648*1=0,"","-"&amp;I648*1)&amp;IF(K648*1=0,"",K648*1)&amp;IF(M648="","",M648)))=0),"「Ｋコード・Ｊコード番号等」が診療報酬点数表あるいは鹿診療報酬点数表に存在しないコードとなっています。正しいＫコード・Ｊコード番号等をご記入ください。なお、加算・輸血料は報告対象外となります。",IF(OR(AND(OR(AH648=0,AH648=""),OR(AR648&gt;0,BB648&gt;0)),AND(OR(AH648&gt;0,BB648&gt;0),OR(AR648=0,AR648="")),AND(OR(AH648&gt;0,AR648&gt;0),OR(BB648=0,BB648=""))),"「レセプト件数」、「算定日数」、「算定回数」のいずれかが「0」か「空白」となっていますが、それ以外が1以上となっています。正しい手術名情報・レセプト件数・算定日数・算定回数をご記入ください。",IF(OR(AH648&gt;AR648,AH648&gt;BB648),"「算定日数」あるいは「算定回数」が「レセプト件数」よりも小さくなっています。算定レセプトにおける算定日数・算定回数をご記入ください。",IF(AR648&gt;BB648,"「算定回数」が「算定日数」よりも小さくなっています。算定日数における算定回数をご記入ください。","")))))</f>
        <v/>
      </c>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72"/>
      <c r="CW648" s="72"/>
      <c r="CX648" s="72"/>
      <c r="CY648" s="129"/>
      <c r="CZ648" s="129"/>
      <c r="DA648" s="129"/>
      <c r="DB648" s="129"/>
      <c r="DC648" s="129"/>
      <c r="DD648" s="129"/>
      <c r="DE648" s="129"/>
      <c r="DF648" s="129"/>
      <c r="DG648" s="129"/>
      <c r="DH648" s="129"/>
      <c r="DI648" s="129"/>
      <c r="DJ648" s="129"/>
      <c r="DK648" s="129"/>
      <c r="DL648" s="129"/>
      <c r="DM648" s="129"/>
      <c r="DN648" s="129"/>
      <c r="DO648" s="129"/>
      <c r="DP648" s="129"/>
      <c r="DQ648" s="129"/>
      <c r="DR648" s="129"/>
      <c r="DS648" s="129"/>
      <c r="DT648" s="129"/>
      <c r="DU648" s="129"/>
      <c r="DV648" s="129"/>
      <c r="DW648" s="129"/>
      <c r="DX648" s="129"/>
      <c r="DY648" s="129"/>
      <c r="DZ648" s="129"/>
      <c r="EA648" s="129"/>
      <c r="EB648" s="129"/>
      <c r="EC648" s="129"/>
      <c r="ED648" s="129"/>
      <c r="EE648" s="129"/>
      <c r="EF648" s="129"/>
      <c r="EG648" s="129"/>
      <c r="EH648" s="129"/>
      <c r="EI648" s="129"/>
      <c r="EJ648" s="129"/>
      <c r="EK648" s="129"/>
      <c r="EL648" s="129"/>
      <c r="EM648" s="129"/>
      <c r="EN648" s="129"/>
      <c r="EO648" s="129"/>
      <c r="EP648" s="129"/>
      <c r="EQ648" s="129"/>
      <c r="ER648" s="129"/>
      <c r="ES648" s="129"/>
      <c r="ET648" s="129"/>
      <c r="EU648" s="129"/>
      <c r="EV648" s="129"/>
      <c r="EW648" s="129"/>
    </row>
    <row r="649" spans="1:153" ht="3" customHeight="1" thickBot="1">
      <c r="A649" s="113"/>
      <c r="B649" s="16"/>
      <c r="C649" s="17"/>
      <c r="D649" s="17"/>
      <c r="E649" s="17"/>
      <c r="F649" s="18"/>
      <c r="G649" s="17"/>
      <c r="H649" s="298"/>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9"/>
      <c r="AG649" s="299"/>
      <c r="AH649" s="298"/>
      <c r="AI649" s="298"/>
      <c r="AJ649" s="298"/>
      <c r="AK649" s="298"/>
      <c r="AL649" s="298"/>
      <c r="AM649" s="298"/>
      <c r="AN649" s="298"/>
      <c r="AO649" s="121"/>
      <c r="AP649" s="116"/>
      <c r="AQ649" s="299"/>
      <c r="AR649" s="298"/>
      <c r="AS649" s="298"/>
      <c r="AT649" s="298"/>
      <c r="AU649" s="298"/>
      <c r="AV649" s="298"/>
      <c r="AW649" s="298"/>
      <c r="AX649" s="298"/>
      <c r="AY649" s="121"/>
      <c r="AZ649" s="116"/>
      <c r="BA649" s="298"/>
      <c r="BB649" s="298"/>
      <c r="BC649" s="298"/>
      <c r="BD649" s="298"/>
      <c r="BE649" s="298"/>
      <c r="BF649" s="298"/>
      <c r="BG649" s="298"/>
      <c r="BH649" s="298"/>
      <c r="BI649" s="121"/>
      <c r="BJ649" s="116"/>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c r="DH649" s="129"/>
      <c r="DI649" s="129"/>
      <c r="DJ649" s="129"/>
      <c r="DK649" s="129"/>
      <c r="DL649" s="129"/>
      <c r="DM649" s="129"/>
      <c r="DN649" s="129"/>
      <c r="DO649" s="129"/>
      <c r="DP649" s="129"/>
      <c r="DQ649" s="129"/>
      <c r="DR649" s="129"/>
      <c r="DS649" s="129"/>
      <c r="DT649" s="129"/>
      <c r="DU649" s="129"/>
      <c r="DV649" s="129"/>
      <c r="DW649" s="129"/>
      <c r="DX649" s="129"/>
      <c r="DY649" s="129"/>
      <c r="DZ649" s="129"/>
      <c r="EA649" s="129"/>
      <c r="EB649" s="129"/>
      <c r="EC649" s="129"/>
      <c r="ED649" s="129"/>
      <c r="EE649" s="129"/>
      <c r="EF649" s="129"/>
      <c r="EG649" s="129"/>
      <c r="EH649" s="129"/>
      <c r="EI649" s="129"/>
      <c r="EJ649" s="129"/>
      <c r="EK649" s="129"/>
      <c r="EL649" s="129"/>
      <c r="EM649" s="129"/>
      <c r="EN649" s="129"/>
      <c r="EO649" s="129"/>
      <c r="EP649" s="129"/>
      <c r="EQ649" s="129"/>
      <c r="ER649" s="129"/>
      <c r="ES649" s="129"/>
      <c r="ET649" s="129"/>
      <c r="EU649" s="129"/>
      <c r="EV649" s="129"/>
      <c r="EW649" s="129"/>
    </row>
    <row r="650" spans="1:153" ht="9.75" customHeight="1">
      <c r="A650" s="113"/>
      <c r="B650" s="24"/>
      <c r="C650" s="14" t="s">
        <v>6435</v>
      </c>
      <c r="D650" s="25"/>
      <c r="E650" s="25"/>
      <c r="F650" s="14" t="s">
        <v>143</v>
      </c>
      <c r="G650" s="14"/>
      <c r="H650" s="14"/>
      <c r="I650" s="14" t="s">
        <v>144</v>
      </c>
      <c r="J650" s="14"/>
      <c r="K650" s="14" t="s">
        <v>145</v>
      </c>
      <c r="L650" s="14"/>
      <c r="M650" s="14" t="s">
        <v>197</v>
      </c>
      <c r="N650" s="14"/>
      <c r="O650" s="25"/>
      <c r="P650" s="14" t="s">
        <v>146</v>
      </c>
      <c r="Q650" s="14"/>
      <c r="R650" s="14"/>
      <c r="S650" s="14"/>
      <c r="T650" s="14"/>
      <c r="U650" s="14"/>
      <c r="V650" s="14"/>
      <c r="W650" s="14"/>
      <c r="X650" s="14"/>
      <c r="Y650" s="14"/>
      <c r="Z650" s="14"/>
      <c r="AA650" s="14"/>
      <c r="AB650" s="14"/>
      <c r="AC650" s="14"/>
      <c r="AD650" s="25"/>
      <c r="AE650" s="25"/>
      <c r="AF650" s="26"/>
      <c r="AG650" s="296"/>
      <c r="AH650" s="297"/>
      <c r="AI650" s="297"/>
      <c r="AJ650" s="297"/>
      <c r="AK650" s="297"/>
      <c r="AL650" s="297"/>
      <c r="AM650" s="297"/>
      <c r="AN650" s="297"/>
      <c r="AO650" s="117"/>
      <c r="AP650" s="114"/>
      <c r="AQ650" s="296"/>
      <c r="AR650" s="297"/>
      <c r="AS650" s="297"/>
      <c r="AT650" s="297"/>
      <c r="AU650" s="297"/>
      <c r="AV650" s="297"/>
      <c r="AW650" s="297"/>
      <c r="AX650" s="297"/>
      <c r="AY650" s="117"/>
      <c r="AZ650" s="114"/>
      <c r="BA650" s="297"/>
      <c r="BB650" s="297"/>
      <c r="BC650" s="297"/>
      <c r="BD650" s="297"/>
      <c r="BE650" s="297"/>
      <c r="BF650" s="297"/>
      <c r="BG650" s="297"/>
      <c r="BH650" s="297"/>
      <c r="BI650" s="117"/>
      <c r="BJ650" s="114"/>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c r="DH650" s="129"/>
      <c r="DI650" s="129"/>
      <c r="DJ650" s="129"/>
      <c r="DK650" s="129"/>
      <c r="DL650" s="129"/>
      <c r="DM650" s="129"/>
      <c r="DN650" s="129"/>
      <c r="DO650" s="129"/>
      <c r="DP650" s="129"/>
      <c r="DQ650" s="129"/>
      <c r="DR650" s="129"/>
      <c r="DS650" s="129"/>
      <c r="DT650" s="129"/>
      <c r="DU650" s="129"/>
      <c r="DV650" s="129"/>
      <c r="DW650" s="129"/>
      <c r="DX650" s="129"/>
      <c r="DY650" s="129"/>
      <c r="DZ650" s="129"/>
      <c r="EA650" s="129"/>
      <c r="EB650" s="129"/>
      <c r="EC650" s="129"/>
      <c r="ED650" s="129"/>
      <c r="EE650" s="129"/>
      <c r="EF650" s="129"/>
      <c r="EG650" s="129"/>
      <c r="EH650" s="129"/>
      <c r="EI650" s="129"/>
      <c r="EJ650" s="129"/>
      <c r="EK650" s="129"/>
      <c r="EL650" s="129"/>
      <c r="EM650" s="129"/>
      <c r="EN650" s="129"/>
      <c r="EO650" s="129"/>
      <c r="EP650" s="129"/>
      <c r="EQ650" s="129"/>
      <c r="ER650" s="129"/>
      <c r="ES650" s="129"/>
      <c r="ET650" s="129"/>
      <c r="EU650" s="129"/>
      <c r="EV650" s="129"/>
      <c r="EW650" s="129"/>
    </row>
    <row r="651" spans="1:153" ht="21.75" customHeight="1">
      <c r="A651" s="113"/>
      <c r="B651" s="294"/>
      <c r="C651" s="76"/>
      <c r="D651" s="74"/>
      <c r="E651" s="77"/>
      <c r="F651" s="78"/>
      <c r="G651" s="79"/>
      <c r="H651" s="75" t="s">
        <v>6436</v>
      </c>
      <c r="I651" s="76"/>
      <c r="J651" s="74"/>
      <c r="K651" s="241"/>
      <c r="L651" s="74"/>
      <c r="M651" s="76"/>
      <c r="N651" s="73"/>
      <c r="O651" s="504"/>
      <c r="P651" s="505"/>
      <c r="Q651" s="505"/>
      <c r="R651" s="505"/>
      <c r="S651" s="505"/>
      <c r="T651" s="505"/>
      <c r="U651" s="505"/>
      <c r="V651" s="505"/>
      <c r="W651" s="505"/>
      <c r="X651" s="505"/>
      <c r="Y651" s="505"/>
      <c r="Z651" s="505"/>
      <c r="AA651" s="505"/>
      <c r="AB651" s="505"/>
      <c r="AC651" s="505"/>
      <c r="AD651" s="505"/>
      <c r="AE651" s="506"/>
      <c r="AF651" s="15"/>
      <c r="AG651" s="118"/>
      <c r="AH651" s="312"/>
      <c r="AI651" s="313"/>
      <c r="AJ651" s="313"/>
      <c r="AK651" s="313"/>
      <c r="AL651" s="313"/>
      <c r="AM651" s="313"/>
      <c r="AN651" s="314"/>
      <c r="AO651" s="120"/>
      <c r="AP651" s="115" t="s">
        <v>0</v>
      </c>
      <c r="AQ651" s="119"/>
      <c r="AR651" s="312"/>
      <c r="AS651" s="313"/>
      <c r="AT651" s="313"/>
      <c r="AU651" s="313"/>
      <c r="AV651" s="313"/>
      <c r="AW651" s="313"/>
      <c r="AX651" s="314"/>
      <c r="AY651" s="120"/>
      <c r="AZ651" s="115" t="s">
        <v>1</v>
      </c>
      <c r="BA651" s="119"/>
      <c r="BB651" s="312"/>
      <c r="BC651" s="313"/>
      <c r="BD651" s="313"/>
      <c r="BE651" s="313"/>
      <c r="BF651" s="313"/>
      <c r="BG651" s="313"/>
      <c r="BH651" s="314"/>
      <c r="BI651" s="122"/>
      <c r="BJ651" s="115" t="s">
        <v>2</v>
      </c>
      <c r="BK651" s="129"/>
      <c r="BL651" s="130" t="str">
        <f>IF(BM651&lt;&gt;"","●","")</f>
        <v/>
      </c>
      <c r="BM651" s="132" t="str">
        <f>IF(AND(OR(C651="",E651="",F651="",G651="",O651=""),OR(AH651&gt;0,AR651&gt;0,BB651&gt;0)),"「Ｋコード・Ｊコード番号等」、「診療行為名称」に未記入の欄がありますが、「レセプト件数」、「算定日数」、「算定回数」のいずれかが1以上となっています。正しい手術名情報・レセプト件数・算定日数・算定回数をご記入ください。",IF(AND(AND(C651&lt;&gt;"",E651&lt;&gt;"",F651&lt;&gt;"",G651&lt;&gt;""),OR(AH651&gt;0,AR651&gt;0,BB651&gt;0),COUNTIF(K!$A$1:$A$2257,ASC(C651&amp;E651&amp;F651&amp;G651&amp;IF(I651*1=0,"","-"&amp;I651*1)&amp;IF(K651*1=0,"",K651*1)&amp;IF(M651="","",M651)))=0),"「Ｋコード・Ｊコード番号等」が診療報酬点数表あるいは鹿診療報酬点数表に存在しないコードとなっています。正しいＫコード・Ｊコード番号等をご記入ください。なお、加算・輸血料は報告対象外となります。",IF(OR(AND(OR(AH651=0,AH651=""),OR(AR651&gt;0,BB651&gt;0)),AND(OR(AH651&gt;0,BB651&gt;0),OR(AR651=0,AR651="")),AND(OR(AH651&gt;0,AR651&gt;0),OR(BB651=0,BB651=""))),"「レセプト件数」、「算定日数」、「算定回数」のいずれかが「0」か「空白」となっていますが、それ以外が1以上となっています。正しい手術名情報・レセプト件数・算定日数・算定回数をご記入ください。",IF(OR(AH651&gt;AR651,AH651&gt;BB651),"「算定日数」あるいは「算定回数」が「レセプト件数」よりも小さくなっています。算定レセプトにおける算定日数・算定回数をご記入ください。",IF(AR651&gt;BB651,"「算定回数」が「算定日数」よりも小さくなっています。算定日数における算定回数をご記入ください。","")))))</f>
        <v/>
      </c>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72"/>
      <c r="CW651" s="72"/>
      <c r="CX651" s="72"/>
      <c r="CY651" s="129"/>
      <c r="CZ651" s="129"/>
      <c r="DA651" s="129"/>
      <c r="DB651" s="129"/>
      <c r="DC651" s="129"/>
      <c r="DD651" s="129"/>
      <c r="DE651" s="129"/>
      <c r="DF651" s="129"/>
      <c r="DG651" s="129"/>
      <c r="DH651" s="129"/>
      <c r="DI651" s="129"/>
      <c r="DJ651" s="129"/>
      <c r="DK651" s="129"/>
      <c r="DL651" s="129"/>
      <c r="DM651" s="129"/>
      <c r="DN651" s="129"/>
      <c r="DO651" s="129"/>
      <c r="DP651" s="129"/>
      <c r="DQ651" s="129"/>
      <c r="DR651" s="129"/>
      <c r="DS651" s="129"/>
      <c r="DT651" s="129"/>
      <c r="DU651" s="129"/>
      <c r="DV651" s="129"/>
      <c r="DW651" s="129"/>
      <c r="DX651" s="129"/>
      <c r="DY651" s="129"/>
      <c r="DZ651" s="129"/>
      <c r="EA651" s="129"/>
      <c r="EB651" s="129"/>
      <c r="EC651" s="129"/>
      <c r="ED651" s="129"/>
      <c r="EE651" s="129"/>
      <c r="EF651" s="129"/>
      <c r="EG651" s="129"/>
      <c r="EH651" s="129"/>
      <c r="EI651" s="129"/>
      <c r="EJ651" s="129"/>
      <c r="EK651" s="129"/>
      <c r="EL651" s="129"/>
      <c r="EM651" s="129"/>
      <c r="EN651" s="129"/>
      <c r="EO651" s="129"/>
      <c r="EP651" s="129"/>
      <c r="EQ651" s="129"/>
      <c r="ER651" s="129"/>
      <c r="ES651" s="129"/>
      <c r="ET651" s="129"/>
      <c r="EU651" s="129"/>
      <c r="EV651" s="129"/>
      <c r="EW651" s="129"/>
    </row>
    <row r="652" spans="1:153" ht="3" customHeight="1" thickBot="1">
      <c r="A652" s="113"/>
      <c r="B652" s="16"/>
      <c r="C652" s="17"/>
      <c r="D652" s="17"/>
      <c r="E652" s="17"/>
      <c r="F652" s="18"/>
      <c r="G652" s="17"/>
      <c r="H652" s="298"/>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9"/>
      <c r="AG652" s="299"/>
      <c r="AH652" s="298"/>
      <c r="AI652" s="298"/>
      <c r="AJ652" s="298"/>
      <c r="AK652" s="298"/>
      <c r="AL652" s="298"/>
      <c r="AM652" s="298"/>
      <c r="AN652" s="298"/>
      <c r="AO652" s="121"/>
      <c r="AP652" s="116"/>
      <c r="AQ652" s="299"/>
      <c r="AR652" s="298"/>
      <c r="AS652" s="298"/>
      <c r="AT652" s="298"/>
      <c r="AU652" s="298"/>
      <c r="AV652" s="298"/>
      <c r="AW652" s="298"/>
      <c r="AX652" s="298"/>
      <c r="AY652" s="121"/>
      <c r="AZ652" s="116"/>
      <c r="BA652" s="298"/>
      <c r="BB652" s="298"/>
      <c r="BC652" s="298"/>
      <c r="BD652" s="298"/>
      <c r="BE652" s="298"/>
      <c r="BF652" s="298"/>
      <c r="BG652" s="298"/>
      <c r="BH652" s="298"/>
      <c r="BI652" s="121"/>
      <c r="BJ652" s="116"/>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c r="DH652" s="129"/>
      <c r="DI652" s="129"/>
      <c r="DJ652" s="129"/>
      <c r="DK652" s="129"/>
      <c r="DL652" s="129"/>
      <c r="DM652" s="129"/>
      <c r="DN652" s="129"/>
      <c r="DO652" s="129"/>
      <c r="DP652" s="129"/>
      <c r="DQ652" s="129"/>
      <c r="DR652" s="129"/>
      <c r="DS652" s="129"/>
      <c r="DT652" s="129"/>
      <c r="DU652" s="129"/>
      <c r="DV652" s="129"/>
      <c r="DW652" s="129"/>
      <c r="DX652" s="129"/>
      <c r="DY652" s="129"/>
      <c r="DZ652" s="129"/>
      <c r="EA652" s="129"/>
      <c r="EB652" s="129"/>
      <c r="EC652" s="129"/>
      <c r="ED652" s="129"/>
      <c r="EE652" s="129"/>
      <c r="EF652" s="129"/>
      <c r="EG652" s="129"/>
      <c r="EH652" s="129"/>
      <c r="EI652" s="129"/>
      <c r="EJ652" s="129"/>
      <c r="EK652" s="129"/>
      <c r="EL652" s="129"/>
      <c r="EM652" s="129"/>
      <c r="EN652" s="129"/>
      <c r="EO652" s="129"/>
      <c r="EP652" s="129"/>
      <c r="EQ652" s="129"/>
      <c r="ER652" s="129"/>
      <c r="ES652" s="129"/>
      <c r="ET652" s="129"/>
      <c r="EU652" s="129"/>
      <c r="EV652" s="129"/>
      <c r="EW652" s="129"/>
    </row>
    <row r="653" spans="1:153" ht="9.75" customHeight="1">
      <c r="A653" s="113"/>
      <c r="B653" s="24"/>
      <c r="C653" s="14" t="s">
        <v>6435</v>
      </c>
      <c r="D653" s="25"/>
      <c r="E653" s="25"/>
      <c r="F653" s="14" t="s">
        <v>143</v>
      </c>
      <c r="G653" s="14"/>
      <c r="H653" s="14"/>
      <c r="I653" s="14" t="s">
        <v>144</v>
      </c>
      <c r="J653" s="14"/>
      <c r="K653" s="14" t="s">
        <v>145</v>
      </c>
      <c r="L653" s="14"/>
      <c r="M653" s="14" t="s">
        <v>197</v>
      </c>
      <c r="N653" s="14"/>
      <c r="O653" s="25"/>
      <c r="P653" s="14" t="s">
        <v>146</v>
      </c>
      <c r="Q653" s="14"/>
      <c r="R653" s="14"/>
      <c r="S653" s="14"/>
      <c r="T653" s="14"/>
      <c r="U653" s="14"/>
      <c r="V653" s="14"/>
      <c r="W653" s="14"/>
      <c r="X653" s="14"/>
      <c r="Y653" s="14"/>
      <c r="Z653" s="14"/>
      <c r="AA653" s="14"/>
      <c r="AB653" s="14"/>
      <c r="AC653" s="14"/>
      <c r="AD653" s="25"/>
      <c r="AE653" s="25"/>
      <c r="AF653" s="26"/>
      <c r="AG653" s="296"/>
      <c r="AH653" s="297"/>
      <c r="AI653" s="297"/>
      <c r="AJ653" s="297"/>
      <c r="AK653" s="297"/>
      <c r="AL653" s="297"/>
      <c r="AM653" s="297"/>
      <c r="AN653" s="297"/>
      <c r="AO653" s="117"/>
      <c r="AP653" s="114"/>
      <c r="AQ653" s="296"/>
      <c r="AR653" s="297"/>
      <c r="AS653" s="297"/>
      <c r="AT653" s="297"/>
      <c r="AU653" s="297"/>
      <c r="AV653" s="297"/>
      <c r="AW653" s="297"/>
      <c r="AX653" s="297"/>
      <c r="AY653" s="117"/>
      <c r="AZ653" s="114"/>
      <c r="BA653" s="297"/>
      <c r="BB653" s="297"/>
      <c r="BC653" s="297"/>
      <c r="BD653" s="297"/>
      <c r="BE653" s="297"/>
      <c r="BF653" s="297"/>
      <c r="BG653" s="297"/>
      <c r="BH653" s="297"/>
      <c r="BI653" s="117"/>
      <c r="BJ653" s="114"/>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c r="DH653" s="129"/>
      <c r="DI653" s="129"/>
      <c r="DJ653" s="129"/>
      <c r="DK653" s="129"/>
      <c r="DL653" s="129"/>
      <c r="DM653" s="129"/>
      <c r="DN653" s="129"/>
      <c r="DO653" s="129"/>
      <c r="DP653" s="129"/>
      <c r="DQ653" s="129"/>
      <c r="DR653" s="129"/>
      <c r="DS653" s="129"/>
      <c r="DT653" s="129"/>
      <c r="DU653" s="129"/>
      <c r="DV653" s="129"/>
      <c r="DW653" s="129"/>
      <c r="DX653" s="129"/>
      <c r="DY653" s="129"/>
      <c r="DZ653" s="129"/>
      <c r="EA653" s="129"/>
      <c r="EB653" s="129"/>
      <c r="EC653" s="129"/>
      <c r="ED653" s="129"/>
      <c r="EE653" s="129"/>
      <c r="EF653" s="129"/>
      <c r="EG653" s="129"/>
      <c r="EH653" s="129"/>
      <c r="EI653" s="129"/>
      <c r="EJ653" s="129"/>
      <c r="EK653" s="129"/>
      <c r="EL653" s="129"/>
      <c r="EM653" s="129"/>
      <c r="EN653" s="129"/>
      <c r="EO653" s="129"/>
      <c r="EP653" s="129"/>
      <c r="EQ653" s="129"/>
      <c r="ER653" s="129"/>
      <c r="ES653" s="129"/>
      <c r="ET653" s="129"/>
      <c r="EU653" s="129"/>
      <c r="EV653" s="129"/>
      <c r="EW653" s="129"/>
    </row>
    <row r="654" spans="1:153" ht="21.75" customHeight="1">
      <c r="A654" s="113"/>
      <c r="B654" s="294"/>
      <c r="C654" s="76"/>
      <c r="D654" s="74"/>
      <c r="E654" s="77"/>
      <c r="F654" s="78"/>
      <c r="G654" s="79"/>
      <c r="H654" s="75" t="s">
        <v>6436</v>
      </c>
      <c r="I654" s="76"/>
      <c r="J654" s="74"/>
      <c r="K654" s="241"/>
      <c r="L654" s="74"/>
      <c r="M654" s="76"/>
      <c r="N654" s="73"/>
      <c r="O654" s="504"/>
      <c r="P654" s="505"/>
      <c r="Q654" s="505"/>
      <c r="R654" s="505"/>
      <c r="S654" s="505"/>
      <c r="T654" s="505"/>
      <c r="U654" s="505"/>
      <c r="V654" s="505"/>
      <c r="W654" s="505"/>
      <c r="X654" s="505"/>
      <c r="Y654" s="505"/>
      <c r="Z654" s="505"/>
      <c r="AA654" s="505"/>
      <c r="AB654" s="505"/>
      <c r="AC654" s="505"/>
      <c r="AD654" s="505"/>
      <c r="AE654" s="506"/>
      <c r="AF654" s="15"/>
      <c r="AG654" s="118"/>
      <c r="AH654" s="312"/>
      <c r="AI654" s="313"/>
      <c r="AJ654" s="313"/>
      <c r="AK654" s="313"/>
      <c r="AL654" s="313"/>
      <c r="AM654" s="313"/>
      <c r="AN654" s="314"/>
      <c r="AO654" s="120"/>
      <c r="AP654" s="115" t="s">
        <v>0</v>
      </c>
      <c r="AQ654" s="119"/>
      <c r="AR654" s="312"/>
      <c r="AS654" s="313"/>
      <c r="AT654" s="313"/>
      <c r="AU654" s="313"/>
      <c r="AV654" s="313"/>
      <c r="AW654" s="313"/>
      <c r="AX654" s="314"/>
      <c r="AY654" s="120"/>
      <c r="AZ654" s="115" t="s">
        <v>1</v>
      </c>
      <c r="BA654" s="119"/>
      <c r="BB654" s="312"/>
      <c r="BC654" s="313"/>
      <c r="BD654" s="313"/>
      <c r="BE654" s="313"/>
      <c r="BF654" s="313"/>
      <c r="BG654" s="313"/>
      <c r="BH654" s="314"/>
      <c r="BI654" s="122"/>
      <c r="BJ654" s="115" t="s">
        <v>2</v>
      </c>
      <c r="BK654" s="129"/>
      <c r="BL654" s="130" t="str">
        <f>IF(BM654&lt;&gt;"","●","")</f>
        <v/>
      </c>
      <c r="BM654" s="132" t="str">
        <f>IF(AND(OR(C654="",E654="",F654="",G654="",O654=""),OR(AH654&gt;0,AR654&gt;0,BB654&gt;0)),"「Ｋコード・Ｊコード番号等」、「診療行為名称」に未記入の欄がありますが、「レセプト件数」、「算定日数」、「算定回数」のいずれかが1以上となっています。正しい手術名情報・レセプト件数・算定日数・算定回数をご記入ください。",IF(AND(AND(C654&lt;&gt;"",E654&lt;&gt;"",F654&lt;&gt;"",G654&lt;&gt;""),OR(AH654&gt;0,AR654&gt;0,BB654&gt;0),COUNTIF(K!$A$1:$A$2257,ASC(C654&amp;E654&amp;F654&amp;G654&amp;IF(I654*1=0,"","-"&amp;I654*1)&amp;IF(K654*1=0,"",K654*1)&amp;IF(M654="","",M654)))=0),"「Ｋコード・Ｊコード番号等」が診療報酬点数表あるいは鹿診療報酬点数表に存在しないコードとなっています。正しいＫコード・Ｊコード番号等をご記入ください。なお、加算・輸血料は報告対象外となります。",IF(OR(AND(OR(AH654=0,AH654=""),OR(AR654&gt;0,BB654&gt;0)),AND(OR(AH654&gt;0,BB654&gt;0),OR(AR654=0,AR654="")),AND(OR(AH654&gt;0,AR654&gt;0),OR(BB654=0,BB654=""))),"「レセプト件数」、「算定日数」、「算定回数」のいずれかが「0」か「空白」となっていますが、それ以外が1以上となっています。正しい手術名情報・レセプト件数・算定日数・算定回数をご記入ください。",IF(OR(AH654&gt;AR654,AH654&gt;BB654),"「算定日数」あるいは「算定回数」が「レセプト件数」よりも小さくなっています。算定レセプトにおける算定日数・算定回数をご記入ください。",IF(AR654&gt;BB654,"「算定回数」が「算定日数」よりも小さくなっています。算定日数における算定回数をご記入ください。","")))))</f>
        <v/>
      </c>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72"/>
      <c r="CW654" s="72"/>
      <c r="CX654" s="72"/>
      <c r="CY654" s="129"/>
      <c r="CZ654" s="129"/>
      <c r="DA654" s="129"/>
      <c r="DB654" s="129"/>
      <c r="DC654" s="129"/>
      <c r="DD654" s="129"/>
      <c r="DE654" s="129"/>
      <c r="DF654" s="129"/>
      <c r="DG654" s="129"/>
      <c r="DH654" s="129"/>
      <c r="DI654" s="129"/>
      <c r="DJ654" s="129"/>
      <c r="DK654" s="129"/>
      <c r="DL654" s="129"/>
      <c r="DM654" s="129"/>
      <c r="DN654" s="129"/>
      <c r="DO654" s="129"/>
      <c r="DP654" s="129"/>
      <c r="DQ654" s="129"/>
      <c r="DR654" s="129"/>
      <c r="DS654" s="129"/>
      <c r="DT654" s="129"/>
      <c r="DU654" s="129"/>
      <c r="DV654" s="129"/>
      <c r="DW654" s="129"/>
      <c r="DX654" s="129"/>
      <c r="DY654" s="129"/>
      <c r="DZ654" s="129"/>
      <c r="EA654" s="129"/>
      <c r="EB654" s="129"/>
      <c r="EC654" s="129"/>
      <c r="ED654" s="129"/>
      <c r="EE654" s="129"/>
      <c r="EF654" s="129"/>
      <c r="EG654" s="129"/>
      <c r="EH654" s="129"/>
      <c r="EI654" s="129"/>
      <c r="EJ654" s="129"/>
      <c r="EK654" s="129"/>
      <c r="EL654" s="129"/>
      <c r="EM654" s="129"/>
      <c r="EN654" s="129"/>
      <c r="EO654" s="129"/>
      <c r="EP654" s="129"/>
      <c r="EQ654" s="129"/>
      <c r="ER654" s="129"/>
      <c r="ES654" s="129"/>
      <c r="ET654" s="129"/>
      <c r="EU654" s="129"/>
      <c r="EV654" s="129"/>
      <c r="EW654" s="129"/>
    </row>
    <row r="655" spans="1:153" ht="3" customHeight="1" thickBot="1">
      <c r="A655" s="113"/>
      <c r="B655" s="16"/>
      <c r="C655" s="17"/>
      <c r="D655" s="17"/>
      <c r="E655" s="17"/>
      <c r="F655" s="18"/>
      <c r="G655" s="17"/>
      <c r="H655" s="298"/>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9"/>
      <c r="AG655" s="299"/>
      <c r="AH655" s="298"/>
      <c r="AI655" s="298"/>
      <c r="AJ655" s="298"/>
      <c r="AK655" s="298"/>
      <c r="AL655" s="298"/>
      <c r="AM655" s="298"/>
      <c r="AN655" s="298"/>
      <c r="AO655" s="121"/>
      <c r="AP655" s="116"/>
      <c r="AQ655" s="299"/>
      <c r="AR655" s="298"/>
      <c r="AS655" s="298"/>
      <c r="AT655" s="298"/>
      <c r="AU655" s="298"/>
      <c r="AV655" s="298"/>
      <c r="AW655" s="298"/>
      <c r="AX655" s="298"/>
      <c r="AY655" s="121"/>
      <c r="AZ655" s="116"/>
      <c r="BA655" s="298"/>
      <c r="BB655" s="298"/>
      <c r="BC655" s="298"/>
      <c r="BD655" s="298"/>
      <c r="BE655" s="298"/>
      <c r="BF655" s="298"/>
      <c r="BG655" s="298"/>
      <c r="BH655" s="298"/>
      <c r="BI655" s="121"/>
      <c r="BJ655" s="116"/>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c r="DH655" s="129"/>
      <c r="DI655" s="129"/>
      <c r="DJ655" s="129"/>
      <c r="DK655" s="129"/>
      <c r="DL655" s="129"/>
      <c r="DM655" s="129"/>
      <c r="DN655" s="129"/>
      <c r="DO655" s="129"/>
      <c r="DP655" s="129"/>
      <c r="DQ655" s="129"/>
      <c r="DR655" s="129"/>
      <c r="DS655" s="129"/>
      <c r="DT655" s="129"/>
      <c r="DU655" s="129"/>
      <c r="DV655" s="129"/>
      <c r="DW655" s="129"/>
      <c r="DX655" s="129"/>
      <c r="DY655" s="129"/>
      <c r="DZ655" s="129"/>
      <c r="EA655" s="129"/>
      <c r="EB655" s="129"/>
      <c r="EC655" s="129"/>
      <c r="ED655" s="129"/>
      <c r="EE655" s="129"/>
      <c r="EF655" s="129"/>
      <c r="EG655" s="129"/>
      <c r="EH655" s="129"/>
      <c r="EI655" s="129"/>
      <c r="EJ655" s="129"/>
      <c r="EK655" s="129"/>
      <c r="EL655" s="129"/>
      <c r="EM655" s="129"/>
      <c r="EN655" s="129"/>
      <c r="EO655" s="129"/>
      <c r="EP655" s="129"/>
      <c r="EQ655" s="129"/>
      <c r="ER655" s="129"/>
      <c r="ES655" s="129"/>
      <c r="ET655" s="129"/>
      <c r="EU655" s="129"/>
      <c r="EV655" s="129"/>
      <c r="EW655" s="129"/>
    </row>
    <row r="656" spans="1:153" ht="9.75" customHeight="1">
      <c r="A656" s="113"/>
      <c r="B656" s="24"/>
      <c r="C656" s="14" t="s">
        <v>6435</v>
      </c>
      <c r="D656" s="25"/>
      <c r="E656" s="25"/>
      <c r="F656" s="14" t="s">
        <v>143</v>
      </c>
      <c r="G656" s="14"/>
      <c r="H656" s="14"/>
      <c r="I656" s="14" t="s">
        <v>144</v>
      </c>
      <c r="J656" s="14"/>
      <c r="K656" s="14" t="s">
        <v>145</v>
      </c>
      <c r="L656" s="14"/>
      <c r="M656" s="14" t="s">
        <v>197</v>
      </c>
      <c r="N656" s="14"/>
      <c r="O656" s="25"/>
      <c r="P656" s="14" t="s">
        <v>146</v>
      </c>
      <c r="Q656" s="14"/>
      <c r="R656" s="14"/>
      <c r="S656" s="14"/>
      <c r="T656" s="14"/>
      <c r="U656" s="14"/>
      <c r="V656" s="14"/>
      <c r="W656" s="14"/>
      <c r="X656" s="14"/>
      <c r="Y656" s="14"/>
      <c r="Z656" s="14"/>
      <c r="AA656" s="14"/>
      <c r="AB656" s="14"/>
      <c r="AC656" s="14"/>
      <c r="AD656" s="25"/>
      <c r="AE656" s="25"/>
      <c r="AF656" s="26"/>
      <c r="AG656" s="296"/>
      <c r="AH656" s="297"/>
      <c r="AI656" s="297"/>
      <c r="AJ656" s="297"/>
      <c r="AK656" s="297"/>
      <c r="AL656" s="297"/>
      <c r="AM656" s="297"/>
      <c r="AN656" s="297"/>
      <c r="AO656" s="117"/>
      <c r="AP656" s="114"/>
      <c r="AQ656" s="296"/>
      <c r="AR656" s="297"/>
      <c r="AS656" s="297"/>
      <c r="AT656" s="297"/>
      <c r="AU656" s="297"/>
      <c r="AV656" s="297"/>
      <c r="AW656" s="297"/>
      <c r="AX656" s="297"/>
      <c r="AY656" s="117"/>
      <c r="AZ656" s="114"/>
      <c r="BA656" s="297"/>
      <c r="BB656" s="297"/>
      <c r="BC656" s="297"/>
      <c r="BD656" s="297"/>
      <c r="BE656" s="297"/>
      <c r="BF656" s="297"/>
      <c r="BG656" s="297"/>
      <c r="BH656" s="297"/>
      <c r="BI656" s="117"/>
      <c r="BJ656" s="114"/>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c r="DH656" s="129"/>
      <c r="DI656" s="129"/>
      <c r="DJ656" s="129"/>
      <c r="DK656" s="129"/>
      <c r="DL656" s="129"/>
      <c r="DM656" s="129"/>
      <c r="DN656" s="129"/>
      <c r="DO656" s="129"/>
      <c r="DP656" s="129"/>
      <c r="DQ656" s="129"/>
      <c r="DR656" s="129"/>
      <c r="DS656" s="129"/>
      <c r="DT656" s="129"/>
      <c r="DU656" s="129"/>
      <c r="DV656" s="129"/>
      <c r="DW656" s="129"/>
      <c r="DX656" s="129"/>
      <c r="DY656" s="129"/>
      <c r="DZ656" s="129"/>
      <c r="EA656" s="129"/>
      <c r="EB656" s="129"/>
      <c r="EC656" s="129"/>
      <c r="ED656" s="129"/>
      <c r="EE656" s="129"/>
      <c r="EF656" s="129"/>
      <c r="EG656" s="129"/>
      <c r="EH656" s="129"/>
      <c r="EI656" s="129"/>
      <c r="EJ656" s="129"/>
      <c r="EK656" s="129"/>
      <c r="EL656" s="129"/>
      <c r="EM656" s="129"/>
      <c r="EN656" s="129"/>
      <c r="EO656" s="129"/>
      <c r="EP656" s="129"/>
      <c r="EQ656" s="129"/>
      <c r="ER656" s="129"/>
      <c r="ES656" s="129"/>
      <c r="ET656" s="129"/>
      <c r="EU656" s="129"/>
      <c r="EV656" s="129"/>
      <c r="EW656" s="129"/>
    </row>
    <row r="657" spans="1:153" ht="21.75" customHeight="1">
      <c r="A657" s="113"/>
      <c r="B657" s="294"/>
      <c r="C657" s="76"/>
      <c r="D657" s="74"/>
      <c r="E657" s="77"/>
      <c r="F657" s="78"/>
      <c r="G657" s="79"/>
      <c r="H657" s="75" t="s">
        <v>6436</v>
      </c>
      <c r="I657" s="76"/>
      <c r="J657" s="74"/>
      <c r="K657" s="241"/>
      <c r="L657" s="74"/>
      <c r="M657" s="76"/>
      <c r="N657" s="73"/>
      <c r="O657" s="504"/>
      <c r="P657" s="505"/>
      <c r="Q657" s="505"/>
      <c r="R657" s="505"/>
      <c r="S657" s="505"/>
      <c r="T657" s="505"/>
      <c r="U657" s="505"/>
      <c r="V657" s="505"/>
      <c r="W657" s="505"/>
      <c r="X657" s="505"/>
      <c r="Y657" s="505"/>
      <c r="Z657" s="505"/>
      <c r="AA657" s="505"/>
      <c r="AB657" s="505"/>
      <c r="AC657" s="505"/>
      <c r="AD657" s="505"/>
      <c r="AE657" s="506"/>
      <c r="AF657" s="15"/>
      <c r="AG657" s="118"/>
      <c r="AH657" s="312"/>
      <c r="AI657" s="313"/>
      <c r="AJ657" s="313"/>
      <c r="AK657" s="313"/>
      <c r="AL657" s="313"/>
      <c r="AM657" s="313"/>
      <c r="AN657" s="314"/>
      <c r="AO657" s="120"/>
      <c r="AP657" s="115" t="s">
        <v>0</v>
      </c>
      <c r="AQ657" s="119"/>
      <c r="AR657" s="312"/>
      <c r="AS657" s="313"/>
      <c r="AT657" s="313"/>
      <c r="AU657" s="313"/>
      <c r="AV657" s="313"/>
      <c r="AW657" s="313"/>
      <c r="AX657" s="314"/>
      <c r="AY657" s="120"/>
      <c r="AZ657" s="115" t="s">
        <v>1</v>
      </c>
      <c r="BA657" s="119"/>
      <c r="BB657" s="312"/>
      <c r="BC657" s="313"/>
      <c r="BD657" s="313"/>
      <c r="BE657" s="313"/>
      <c r="BF657" s="313"/>
      <c r="BG657" s="313"/>
      <c r="BH657" s="314"/>
      <c r="BI657" s="122"/>
      <c r="BJ657" s="115" t="s">
        <v>2</v>
      </c>
      <c r="BK657" s="129"/>
      <c r="BL657" s="130" t="str">
        <f>IF(BM657&lt;&gt;"","●","")</f>
        <v/>
      </c>
      <c r="BM657" s="132" t="str">
        <f>IF(AND(OR(C657="",E657="",F657="",G657="",O657=""),OR(AH657&gt;0,AR657&gt;0,BB657&gt;0)),"「Ｋコード・Ｊコード番号等」、「診療行為名称」に未記入の欄がありますが、「レセプト件数」、「算定日数」、「算定回数」のいずれかが1以上となっています。正しい手術名情報・レセプト件数・算定日数・算定回数をご記入ください。",IF(AND(AND(C657&lt;&gt;"",E657&lt;&gt;"",F657&lt;&gt;"",G657&lt;&gt;""),OR(AH657&gt;0,AR657&gt;0,BB657&gt;0),COUNTIF(K!$A$1:$A$2257,ASC(C657&amp;E657&amp;F657&amp;G657&amp;IF(I657*1=0,"","-"&amp;I657*1)&amp;IF(K657*1=0,"",K657*1)&amp;IF(M657="","",M657)))=0),"「Ｋコード・Ｊコード番号等」が診療報酬点数表あるいは鹿診療報酬点数表に存在しないコードとなっています。正しいＫコード・Ｊコード番号等をご記入ください。なお、加算・輸血料は報告対象外となります。",IF(OR(AND(OR(AH657=0,AH657=""),OR(AR657&gt;0,BB657&gt;0)),AND(OR(AH657&gt;0,BB657&gt;0),OR(AR657=0,AR657="")),AND(OR(AH657&gt;0,AR657&gt;0),OR(BB657=0,BB657=""))),"「レセプト件数」、「算定日数」、「算定回数」のいずれかが「0」か「空白」となっていますが、それ以外が1以上となっています。正しい手術名情報・レセプト件数・算定日数・算定回数をご記入ください。",IF(OR(AH657&gt;AR657,AH657&gt;BB657),"「算定日数」あるいは「算定回数」が「レセプト件数」よりも小さくなっています。算定レセプトにおける算定日数・算定回数をご記入ください。",IF(AR657&gt;BB657,"「算定回数」が「算定日数」よりも小さくなっています。算定日数における算定回数をご記入ください。","")))))</f>
        <v/>
      </c>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72"/>
      <c r="CW657" s="72"/>
      <c r="CX657" s="72"/>
      <c r="CY657" s="129"/>
      <c r="CZ657" s="129"/>
      <c r="DA657" s="129"/>
      <c r="DB657" s="129"/>
      <c r="DC657" s="129"/>
      <c r="DD657" s="129"/>
      <c r="DE657" s="129"/>
      <c r="DF657" s="129"/>
      <c r="DG657" s="129"/>
      <c r="DH657" s="129"/>
      <c r="DI657" s="129"/>
      <c r="DJ657" s="129"/>
      <c r="DK657" s="129"/>
      <c r="DL657" s="129"/>
      <c r="DM657" s="129"/>
      <c r="DN657" s="129"/>
      <c r="DO657" s="129"/>
      <c r="DP657" s="129"/>
      <c r="DQ657" s="129"/>
      <c r="DR657" s="129"/>
      <c r="DS657" s="129"/>
      <c r="DT657" s="129"/>
      <c r="DU657" s="129"/>
      <c r="DV657" s="129"/>
      <c r="DW657" s="129"/>
      <c r="DX657" s="129"/>
      <c r="DY657" s="129"/>
      <c r="DZ657" s="129"/>
      <c r="EA657" s="129"/>
      <c r="EB657" s="129"/>
      <c r="EC657" s="129"/>
      <c r="ED657" s="129"/>
      <c r="EE657" s="129"/>
      <c r="EF657" s="129"/>
      <c r="EG657" s="129"/>
      <c r="EH657" s="129"/>
      <c r="EI657" s="129"/>
      <c r="EJ657" s="129"/>
      <c r="EK657" s="129"/>
      <c r="EL657" s="129"/>
      <c r="EM657" s="129"/>
      <c r="EN657" s="129"/>
      <c r="EO657" s="129"/>
      <c r="EP657" s="129"/>
      <c r="EQ657" s="129"/>
      <c r="ER657" s="129"/>
      <c r="ES657" s="129"/>
      <c r="ET657" s="129"/>
      <c r="EU657" s="129"/>
      <c r="EV657" s="129"/>
      <c r="EW657" s="129"/>
    </row>
    <row r="658" spans="1:153" ht="3" customHeight="1" thickBot="1">
      <c r="A658" s="113"/>
      <c r="B658" s="16"/>
      <c r="C658" s="17"/>
      <c r="D658" s="17"/>
      <c r="E658" s="17"/>
      <c r="F658" s="18"/>
      <c r="G658" s="17"/>
      <c r="H658" s="298"/>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9"/>
      <c r="AG658" s="299"/>
      <c r="AH658" s="298"/>
      <c r="AI658" s="298"/>
      <c r="AJ658" s="298"/>
      <c r="AK658" s="298"/>
      <c r="AL658" s="298"/>
      <c r="AM658" s="298"/>
      <c r="AN658" s="298"/>
      <c r="AO658" s="121"/>
      <c r="AP658" s="116"/>
      <c r="AQ658" s="299"/>
      <c r="AR658" s="298"/>
      <c r="AS658" s="298"/>
      <c r="AT658" s="298"/>
      <c r="AU658" s="298"/>
      <c r="AV658" s="298"/>
      <c r="AW658" s="298"/>
      <c r="AX658" s="298"/>
      <c r="AY658" s="121"/>
      <c r="AZ658" s="116"/>
      <c r="BA658" s="298"/>
      <c r="BB658" s="298"/>
      <c r="BC658" s="298"/>
      <c r="BD658" s="298"/>
      <c r="BE658" s="298"/>
      <c r="BF658" s="298"/>
      <c r="BG658" s="298"/>
      <c r="BH658" s="298"/>
      <c r="BI658" s="121"/>
      <c r="BJ658" s="116"/>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c r="DH658" s="129"/>
      <c r="DI658" s="129"/>
      <c r="DJ658" s="129"/>
      <c r="DK658" s="129"/>
      <c r="DL658" s="129"/>
      <c r="DM658" s="129"/>
      <c r="DN658" s="129"/>
      <c r="DO658" s="129"/>
      <c r="DP658" s="129"/>
      <c r="DQ658" s="129"/>
      <c r="DR658" s="129"/>
      <c r="DS658" s="129"/>
      <c r="DT658" s="129"/>
      <c r="DU658" s="129"/>
      <c r="DV658" s="129"/>
      <c r="DW658" s="129"/>
      <c r="DX658" s="129"/>
      <c r="DY658" s="129"/>
      <c r="DZ658" s="129"/>
      <c r="EA658" s="129"/>
      <c r="EB658" s="129"/>
      <c r="EC658" s="129"/>
      <c r="ED658" s="129"/>
      <c r="EE658" s="129"/>
      <c r="EF658" s="129"/>
      <c r="EG658" s="129"/>
      <c r="EH658" s="129"/>
      <c r="EI658" s="129"/>
      <c r="EJ658" s="129"/>
      <c r="EK658" s="129"/>
      <c r="EL658" s="129"/>
      <c r="EM658" s="129"/>
      <c r="EN658" s="129"/>
      <c r="EO658" s="129"/>
      <c r="EP658" s="129"/>
      <c r="EQ658" s="129"/>
      <c r="ER658" s="129"/>
      <c r="ES658" s="129"/>
      <c r="ET658" s="129"/>
      <c r="EU658" s="129"/>
      <c r="EV658" s="129"/>
      <c r="EW658" s="129"/>
    </row>
    <row r="659" spans="1:153" ht="9.75" customHeight="1">
      <c r="A659" s="113"/>
      <c r="B659" s="24"/>
      <c r="C659" s="14" t="s">
        <v>6435</v>
      </c>
      <c r="D659" s="25"/>
      <c r="E659" s="25"/>
      <c r="F659" s="14" t="s">
        <v>143</v>
      </c>
      <c r="G659" s="14"/>
      <c r="H659" s="14"/>
      <c r="I659" s="14" t="s">
        <v>144</v>
      </c>
      <c r="J659" s="14"/>
      <c r="K659" s="14" t="s">
        <v>145</v>
      </c>
      <c r="L659" s="14"/>
      <c r="M659" s="14" t="s">
        <v>197</v>
      </c>
      <c r="N659" s="14"/>
      <c r="O659" s="25"/>
      <c r="P659" s="14" t="s">
        <v>146</v>
      </c>
      <c r="Q659" s="14"/>
      <c r="R659" s="14"/>
      <c r="S659" s="14"/>
      <c r="T659" s="14"/>
      <c r="U659" s="14"/>
      <c r="V659" s="14"/>
      <c r="W659" s="14"/>
      <c r="X659" s="14"/>
      <c r="Y659" s="14"/>
      <c r="Z659" s="14"/>
      <c r="AA659" s="14"/>
      <c r="AB659" s="14"/>
      <c r="AC659" s="14"/>
      <c r="AD659" s="25"/>
      <c r="AE659" s="25"/>
      <c r="AF659" s="26"/>
      <c r="AG659" s="296"/>
      <c r="AH659" s="297"/>
      <c r="AI659" s="297"/>
      <c r="AJ659" s="297"/>
      <c r="AK659" s="297"/>
      <c r="AL659" s="297"/>
      <c r="AM659" s="297"/>
      <c r="AN659" s="297"/>
      <c r="AO659" s="117"/>
      <c r="AP659" s="114"/>
      <c r="AQ659" s="296"/>
      <c r="AR659" s="297"/>
      <c r="AS659" s="297"/>
      <c r="AT659" s="297"/>
      <c r="AU659" s="297"/>
      <c r="AV659" s="297"/>
      <c r="AW659" s="297"/>
      <c r="AX659" s="297"/>
      <c r="AY659" s="117"/>
      <c r="AZ659" s="114"/>
      <c r="BA659" s="297"/>
      <c r="BB659" s="297"/>
      <c r="BC659" s="297"/>
      <c r="BD659" s="297"/>
      <c r="BE659" s="297"/>
      <c r="BF659" s="297"/>
      <c r="BG659" s="297"/>
      <c r="BH659" s="297"/>
      <c r="BI659" s="117"/>
      <c r="BJ659" s="114"/>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c r="DH659" s="129"/>
      <c r="DI659" s="129"/>
      <c r="DJ659" s="129"/>
      <c r="DK659" s="129"/>
      <c r="DL659" s="129"/>
      <c r="DM659" s="129"/>
      <c r="DN659" s="129"/>
      <c r="DO659" s="129"/>
      <c r="DP659" s="129"/>
      <c r="DQ659" s="129"/>
      <c r="DR659" s="129"/>
      <c r="DS659" s="129"/>
      <c r="DT659" s="129"/>
      <c r="DU659" s="129"/>
      <c r="DV659" s="129"/>
      <c r="DW659" s="129"/>
      <c r="DX659" s="129"/>
      <c r="DY659" s="129"/>
      <c r="DZ659" s="129"/>
      <c r="EA659" s="129"/>
      <c r="EB659" s="129"/>
      <c r="EC659" s="129"/>
      <c r="ED659" s="129"/>
      <c r="EE659" s="129"/>
      <c r="EF659" s="129"/>
      <c r="EG659" s="129"/>
      <c r="EH659" s="129"/>
      <c r="EI659" s="129"/>
      <c r="EJ659" s="129"/>
      <c r="EK659" s="129"/>
      <c r="EL659" s="129"/>
      <c r="EM659" s="129"/>
      <c r="EN659" s="129"/>
      <c r="EO659" s="129"/>
      <c r="EP659" s="129"/>
      <c r="EQ659" s="129"/>
      <c r="ER659" s="129"/>
      <c r="ES659" s="129"/>
      <c r="ET659" s="129"/>
      <c r="EU659" s="129"/>
      <c r="EV659" s="129"/>
      <c r="EW659" s="129"/>
    </row>
    <row r="660" spans="1:153" ht="21.75" customHeight="1">
      <c r="A660" s="113"/>
      <c r="B660" s="294"/>
      <c r="C660" s="76"/>
      <c r="D660" s="74"/>
      <c r="E660" s="77"/>
      <c r="F660" s="78"/>
      <c r="G660" s="79"/>
      <c r="H660" s="75" t="s">
        <v>6436</v>
      </c>
      <c r="I660" s="76"/>
      <c r="J660" s="74"/>
      <c r="K660" s="241"/>
      <c r="L660" s="74"/>
      <c r="M660" s="76"/>
      <c r="N660" s="73"/>
      <c r="O660" s="504"/>
      <c r="P660" s="505"/>
      <c r="Q660" s="505"/>
      <c r="R660" s="505"/>
      <c r="S660" s="505"/>
      <c r="T660" s="505"/>
      <c r="U660" s="505"/>
      <c r="V660" s="505"/>
      <c r="W660" s="505"/>
      <c r="X660" s="505"/>
      <c r="Y660" s="505"/>
      <c r="Z660" s="505"/>
      <c r="AA660" s="505"/>
      <c r="AB660" s="505"/>
      <c r="AC660" s="505"/>
      <c r="AD660" s="505"/>
      <c r="AE660" s="506"/>
      <c r="AF660" s="15"/>
      <c r="AG660" s="118"/>
      <c r="AH660" s="312"/>
      <c r="AI660" s="313"/>
      <c r="AJ660" s="313"/>
      <c r="AK660" s="313"/>
      <c r="AL660" s="313"/>
      <c r="AM660" s="313"/>
      <c r="AN660" s="314"/>
      <c r="AO660" s="120"/>
      <c r="AP660" s="115" t="s">
        <v>0</v>
      </c>
      <c r="AQ660" s="119"/>
      <c r="AR660" s="312"/>
      <c r="AS660" s="313"/>
      <c r="AT660" s="313"/>
      <c r="AU660" s="313"/>
      <c r="AV660" s="313"/>
      <c r="AW660" s="313"/>
      <c r="AX660" s="314"/>
      <c r="AY660" s="120"/>
      <c r="AZ660" s="115" t="s">
        <v>1</v>
      </c>
      <c r="BA660" s="119"/>
      <c r="BB660" s="312"/>
      <c r="BC660" s="313"/>
      <c r="BD660" s="313"/>
      <c r="BE660" s="313"/>
      <c r="BF660" s="313"/>
      <c r="BG660" s="313"/>
      <c r="BH660" s="314"/>
      <c r="BI660" s="122"/>
      <c r="BJ660" s="115" t="s">
        <v>2</v>
      </c>
      <c r="BK660" s="129"/>
      <c r="BL660" s="130" t="str">
        <f>IF(BM660&lt;&gt;"","●","")</f>
        <v/>
      </c>
      <c r="BM660" s="132" t="str">
        <f>IF(AND(OR(C660="",E660="",F660="",G660="",O660=""),OR(AH660&gt;0,AR660&gt;0,BB660&gt;0)),"「Ｋコード・Ｊコード番号等」、「診療行為名称」に未記入の欄がありますが、「レセプト件数」、「算定日数」、「算定回数」のいずれかが1以上となっています。正しい手術名情報・レセプト件数・算定日数・算定回数をご記入ください。",IF(AND(AND(C660&lt;&gt;"",E660&lt;&gt;"",F660&lt;&gt;"",G660&lt;&gt;""),OR(AH660&gt;0,AR660&gt;0,BB660&gt;0),COUNTIF(K!$A$1:$A$2257,ASC(C660&amp;E660&amp;F660&amp;G660&amp;IF(I660*1=0,"","-"&amp;I660*1)&amp;IF(K660*1=0,"",K660*1)&amp;IF(M660="","",M660)))=0),"「Ｋコード・Ｊコード番号等」が診療報酬点数表あるいは鹿診療報酬点数表に存在しないコードとなっています。正しいＫコード・Ｊコード番号等をご記入ください。なお、加算・輸血料は報告対象外となります。",IF(OR(AND(OR(AH660=0,AH660=""),OR(AR660&gt;0,BB660&gt;0)),AND(OR(AH660&gt;0,BB660&gt;0),OR(AR660=0,AR660="")),AND(OR(AH660&gt;0,AR660&gt;0),OR(BB660=0,BB660=""))),"「レセプト件数」、「算定日数」、「算定回数」のいずれかが「0」か「空白」となっていますが、それ以外が1以上となっています。正しい手術名情報・レセプト件数・算定日数・算定回数をご記入ください。",IF(OR(AH660&gt;AR660,AH660&gt;BB660),"「算定日数」あるいは「算定回数」が「レセプト件数」よりも小さくなっています。算定レセプトにおける算定日数・算定回数をご記入ください。",IF(AR660&gt;BB660,"「算定回数」が「算定日数」よりも小さくなっています。算定日数における算定回数をご記入ください。","")))))</f>
        <v/>
      </c>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72"/>
      <c r="CW660" s="72"/>
      <c r="CX660" s="72"/>
      <c r="CY660" s="129"/>
      <c r="CZ660" s="129"/>
      <c r="DA660" s="129"/>
      <c r="DB660" s="129"/>
      <c r="DC660" s="129"/>
      <c r="DD660" s="129"/>
      <c r="DE660" s="129"/>
      <c r="DF660" s="129"/>
      <c r="DG660" s="129"/>
      <c r="DH660" s="129"/>
      <c r="DI660" s="129"/>
      <c r="DJ660" s="129"/>
      <c r="DK660" s="129"/>
      <c r="DL660" s="129"/>
      <c r="DM660" s="129"/>
      <c r="DN660" s="129"/>
      <c r="DO660" s="129"/>
      <c r="DP660" s="129"/>
      <c r="DQ660" s="129"/>
      <c r="DR660" s="129"/>
      <c r="DS660" s="129"/>
      <c r="DT660" s="129"/>
      <c r="DU660" s="129"/>
      <c r="DV660" s="129"/>
      <c r="DW660" s="129"/>
      <c r="DX660" s="129"/>
      <c r="DY660" s="129"/>
      <c r="DZ660" s="129"/>
      <c r="EA660" s="129"/>
      <c r="EB660" s="129"/>
      <c r="EC660" s="129"/>
      <c r="ED660" s="129"/>
      <c r="EE660" s="129"/>
      <c r="EF660" s="129"/>
      <c r="EG660" s="129"/>
      <c r="EH660" s="129"/>
      <c r="EI660" s="129"/>
      <c r="EJ660" s="129"/>
      <c r="EK660" s="129"/>
      <c r="EL660" s="129"/>
      <c r="EM660" s="129"/>
      <c r="EN660" s="129"/>
      <c r="EO660" s="129"/>
      <c r="EP660" s="129"/>
      <c r="EQ660" s="129"/>
      <c r="ER660" s="129"/>
      <c r="ES660" s="129"/>
      <c r="ET660" s="129"/>
      <c r="EU660" s="129"/>
      <c r="EV660" s="129"/>
      <c r="EW660" s="129"/>
    </row>
    <row r="661" spans="1:153" ht="3" customHeight="1" thickBot="1">
      <c r="A661" s="113"/>
      <c r="B661" s="16"/>
      <c r="C661" s="17"/>
      <c r="D661" s="17"/>
      <c r="E661" s="17"/>
      <c r="F661" s="18"/>
      <c r="G661" s="17"/>
      <c r="H661" s="298"/>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9"/>
      <c r="AG661" s="299"/>
      <c r="AH661" s="298"/>
      <c r="AI661" s="298"/>
      <c r="AJ661" s="298"/>
      <c r="AK661" s="298"/>
      <c r="AL661" s="298"/>
      <c r="AM661" s="298"/>
      <c r="AN661" s="298"/>
      <c r="AO661" s="121"/>
      <c r="AP661" s="116"/>
      <c r="AQ661" s="299"/>
      <c r="AR661" s="298"/>
      <c r="AS661" s="298"/>
      <c r="AT661" s="298"/>
      <c r="AU661" s="298"/>
      <c r="AV661" s="298"/>
      <c r="AW661" s="298"/>
      <c r="AX661" s="298"/>
      <c r="AY661" s="121"/>
      <c r="AZ661" s="116"/>
      <c r="BA661" s="298"/>
      <c r="BB661" s="298"/>
      <c r="BC661" s="298"/>
      <c r="BD661" s="298"/>
      <c r="BE661" s="298"/>
      <c r="BF661" s="298"/>
      <c r="BG661" s="298"/>
      <c r="BH661" s="298"/>
      <c r="BI661" s="121"/>
      <c r="BJ661" s="116"/>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c r="DH661" s="129"/>
      <c r="DI661" s="129"/>
      <c r="DJ661" s="129"/>
      <c r="DK661" s="129"/>
      <c r="DL661" s="129"/>
      <c r="DM661" s="129"/>
      <c r="DN661" s="129"/>
      <c r="DO661" s="129"/>
      <c r="DP661" s="129"/>
      <c r="DQ661" s="129"/>
      <c r="DR661" s="129"/>
      <c r="DS661" s="129"/>
      <c r="DT661" s="129"/>
      <c r="DU661" s="129"/>
      <c r="DV661" s="129"/>
      <c r="DW661" s="129"/>
      <c r="DX661" s="129"/>
      <c r="DY661" s="129"/>
      <c r="DZ661" s="129"/>
      <c r="EA661" s="129"/>
      <c r="EB661" s="129"/>
      <c r="EC661" s="129"/>
      <c r="ED661" s="129"/>
      <c r="EE661" s="129"/>
      <c r="EF661" s="129"/>
      <c r="EG661" s="129"/>
      <c r="EH661" s="129"/>
      <c r="EI661" s="129"/>
      <c r="EJ661" s="129"/>
      <c r="EK661" s="129"/>
      <c r="EL661" s="129"/>
      <c r="EM661" s="129"/>
      <c r="EN661" s="129"/>
      <c r="EO661" s="129"/>
      <c r="EP661" s="129"/>
      <c r="EQ661" s="129"/>
      <c r="ER661" s="129"/>
      <c r="ES661" s="129"/>
      <c r="ET661" s="129"/>
      <c r="EU661" s="129"/>
      <c r="EV661" s="129"/>
      <c r="EW661" s="129"/>
    </row>
    <row r="662" spans="1:153" ht="9.75" customHeight="1">
      <c r="A662" s="113"/>
      <c r="B662" s="24"/>
      <c r="C662" s="14" t="s">
        <v>6435</v>
      </c>
      <c r="D662" s="25"/>
      <c r="E662" s="25"/>
      <c r="F662" s="14" t="s">
        <v>143</v>
      </c>
      <c r="G662" s="14"/>
      <c r="H662" s="14"/>
      <c r="I662" s="14" t="s">
        <v>144</v>
      </c>
      <c r="J662" s="14"/>
      <c r="K662" s="14" t="s">
        <v>145</v>
      </c>
      <c r="L662" s="14"/>
      <c r="M662" s="14" t="s">
        <v>197</v>
      </c>
      <c r="N662" s="14"/>
      <c r="O662" s="25"/>
      <c r="P662" s="14" t="s">
        <v>146</v>
      </c>
      <c r="Q662" s="14"/>
      <c r="R662" s="14"/>
      <c r="S662" s="14"/>
      <c r="T662" s="14"/>
      <c r="U662" s="14"/>
      <c r="V662" s="14"/>
      <c r="W662" s="14"/>
      <c r="X662" s="14"/>
      <c r="Y662" s="14"/>
      <c r="Z662" s="14"/>
      <c r="AA662" s="14"/>
      <c r="AB662" s="14"/>
      <c r="AC662" s="14"/>
      <c r="AD662" s="25"/>
      <c r="AE662" s="25"/>
      <c r="AF662" s="26"/>
      <c r="AG662" s="296"/>
      <c r="AH662" s="297"/>
      <c r="AI662" s="297"/>
      <c r="AJ662" s="297"/>
      <c r="AK662" s="297"/>
      <c r="AL662" s="297"/>
      <c r="AM662" s="297"/>
      <c r="AN662" s="297"/>
      <c r="AO662" s="117"/>
      <c r="AP662" s="114"/>
      <c r="AQ662" s="296"/>
      <c r="AR662" s="297"/>
      <c r="AS662" s="297"/>
      <c r="AT662" s="297"/>
      <c r="AU662" s="297"/>
      <c r="AV662" s="297"/>
      <c r="AW662" s="297"/>
      <c r="AX662" s="297"/>
      <c r="AY662" s="117"/>
      <c r="AZ662" s="114"/>
      <c r="BA662" s="297"/>
      <c r="BB662" s="297"/>
      <c r="BC662" s="297"/>
      <c r="BD662" s="297"/>
      <c r="BE662" s="297"/>
      <c r="BF662" s="297"/>
      <c r="BG662" s="297"/>
      <c r="BH662" s="297"/>
      <c r="BI662" s="117"/>
      <c r="BJ662" s="114"/>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c r="DH662" s="129"/>
      <c r="DI662" s="129"/>
      <c r="DJ662" s="129"/>
      <c r="DK662" s="129"/>
      <c r="DL662" s="129"/>
      <c r="DM662" s="129"/>
      <c r="DN662" s="129"/>
      <c r="DO662" s="129"/>
      <c r="DP662" s="129"/>
      <c r="DQ662" s="129"/>
      <c r="DR662" s="129"/>
      <c r="DS662" s="129"/>
      <c r="DT662" s="129"/>
      <c r="DU662" s="129"/>
      <c r="DV662" s="129"/>
      <c r="DW662" s="129"/>
      <c r="DX662" s="129"/>
      <c r="DY662" s="129"/>
      <c r="DZ662" s="129"/>
      <c r="EA662" s="129"/>
      <c r="EB662" s="129"/>
      <c r="EC662" s="129"/>
      <c r="ED662" s="129"/>
      <c r="EE662" s="129"/>
      <c r="EF662" s="129"/>
      <c r="EG662" s="129"/>
      <c r="EH662" s="129"/>
      <c r="EI662" s="129"/>
      <c r="EJ662" s="129"/>
      <c r="EK662" s="129"/>
      <c r="EL662" s="129"/>
      <c r="EM662" s="129"/>
      <c r="EN662" s="129"/>
      <c r="EO662" s="129"/>
      <c r="EP662" s="129"/>
      <c r="EQ662" s="129"/>
      <c r="ER662" s="129"/>
      <c r="ES662" s="129"/>
      <c r="ET662" s="129"/>
      <c r="EU662" s="129"/>
      <c r="EV662" s="129"/>
      <c r="EW662" s="129"/>
    </row>
    <row r="663" spans="1:153" ht="21.75" customHeight="1">
      <c r="A663" s="113"/>
      <c r="B663" s="294"/>
      <c r="C663" s="76"/>
      <c r="D663" s="74"/>
      <c r="E663" s="77"/>
      <c r="F663" s="78"/>
      <c r="G663" s="79"/>
      <c r="H663" s="75" t="s">
        <v>6436</v>
      </c>
      <c r="I663" s="76"/>
      <c r="J663" s="74"/>
      <c r="K663" s="241"/>
      <c r="L663" s="74"/>
      <c r="M663" s="76"/>
      <c r="N663" s="73"/>
      <c r="O663" s="504"/>
      <c r="P663" s="505"/>
      <c r="Q663" s="505"/>
      <c r="R663" s="505"/>
      <c r="S663" s="505"/>
      <c r="T663" s="505"/>
      <c r="U663" s="505"/>
      <c r="V663" s="505"/>
      <c r="W663" s="505"/>
      <c r="X663" s="505"/>
      <c r="Y663" s="505"/>
      <c r="Z663" s="505"/>
      <c r="AA663" s="505"/>
      <c r="AB663" s="505"/>
      <c r="AC663" s="505"/>
      <c r="AD663" s="505"/>
      <c r="AE663" s="506"/>
      <c r="AF663" s="15"/>
      <c r="AG663" s="118"/>
      <c r="AH663" s="312"/>
      <c r="AI663" s="313"/>
      <c r="AJ663" s="313"/>
      <c r="AK663" s="313"/>
      <c r="AL663" s="313"/>
      <c r="AM663" s="313"/>
      <c r="AN663" s="314"/>
      <c r="AO663" s="120"/>
      <c r="AP663" s="115" t="s">
        <v>0</v>
      </c>
      <c r="AQ663" s="119"/>
      <c r="AR663" s="312"/>
      <c r="AS663" s="313"/>
      <c r="AT663" s="313"/>
      <c r="AU663" s="313"/>
      <c r="AV663" s="313"/>
      <c r="AW663" s="313"/>
      <c r="AX663" s="314"/>
      <c r="AY663" s="120"/>
      <c r="AZ663" s="115" t="s">
        <v>1</v>
      </c>
      <c r="BA663" s="119"/>
      <c r="BB663" s="312"/>
      <c r="BC663" s="313"/>
      <c r="BD663" s="313"/>
      <c r="BE663" s="313"/>
      <c r="BF663" s="313"/>
      <c r="BG663" s="313"/>
      <c r="BH663" s="314"/>
      <c r="BI663" s="122"/>
      <c r="BJ663" s="115" t="s">
        <v>2</v>
      </c>
      <c r="BK663" s="129"/>
      <c r="BL663" s="130" t="str">
        <f>IF(BM663&lt;&gt;"","●","")</f>
        <v/>
      </c>
      <c r="BM663" s="132" t="str">
        <f>IF(AND(OR(C663="",E663="",F663="",G663="",O663=""),OR(AH663&gt;0,AR663&gt;0,BB663&gt;0)),"「Ｋコード・Ｊコード番号等」、「診療行為名称」に未記入の欄がありますが、「レセプト件数」、「算定日数」、「算定回数」のいずれかが1以上となっています。正しい手術名情報・レセプト件数・算定日数・算定回数をご記入ください。",IF(AND(AND(C663&lt;&gt;"",E663&lt;&gt;"",F663&lt;&gt;"",G663&lt;&gt;""),OR(AH663&gt;0,AR663&gt;0,BB663&gt;0),COUNTIF(K!$A$1:$A$2257,ASC(C663&amp;E663&amp;F663&amp;G663&amp;IF(I663*1=0,"","-"&amp;I663*1)&amp;IF(K663*1=0,"",K663*1)&amp;IF(M663="","",M663)))=0),"「Ｋコード・Ｊコード番号等」が診療報酬点数表あるいは鹿診療報酬点数表に存在しないコードとなっています。正しいＫコード・Ｊコード番号等をご記入ください。なお、加算・輸血料は報告対象外となります。",IF(OR(AND(OR(AH663=0,AH663=""),OR(AR663&gt;0,BB663&gt;0)),AND(OR(AH663&gt;0,BB663&gt;0),OR(AR663=0,AR663="")),AND(OR(AH663&gt;0,AR663&gt;0),OR(BB663=0,BB663=""))),"「レセプト件数」、「算定日数」、「算定回数」のいずれかが「0」か「空白」となっていますが、それ以外が1以上となっています。正しい手術名情報・レセプト件数・算定日数・算定回数をご記入ください。",IF(OR(AH663&gt;AR663,AH663&gt;BB663),"「算定日数」あるいは「算定回数」が「レセプト件数」よりも小さくなっています。算定レセプトにおける算定日数・算定回数をご記入ください。",IF(AR663&gt;BB663,"「算定回数」が「算定日数」よりも小さくなっています。算定日数における算定回数をご記入ください。","")))))</f>
        <v/>
      </c>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72"/>
      <c r="CW663" s="72"/>
      <c r="CX663" s="72"/>
      <c r="CY663" s="129"/>
      <c r="CZ663" s="129"/>
      <c r="DA663" s="129"/>
      <c r="DB663" s="129"/>
      <c r="DC663" s="129"/>
      <c r="DD663" s="129"/>
      <c r="DE663" s="129"/>
      <c r="DF663" s="129"/>
      <c r="DG663" s="129"/>
      <c r="DH663" s="129"/>
      <c r="DI663" s="129"/>
      <c r="DJ663" s="129"/>
      <c r="DK663" s="129"/>
      <c r="DL663" s="129"/>
      <c r="DM663" s="129"/>
      <c r="DN663" s="129"/>
      <c r="DO663" s="129"/>
      <c r="DP663" s="129"/>
      <c r="DQ663" s="129"/>
      <c r="DR663" s="129"/>
      <c r="DS663" s="129"/>
      <c r="DT663" s="129"/>
      <c r="DU663" s="129"/>
      <c r="DV663" s="129"/>
      <c r="DW663" s="129"/>
      <c r="DX663" s="129"/>
      <c r="DY663" s="129"/>
      <c r="DZ663" s="129"/>
      <c r="EA663" s="129"/>
      <c r="EB663" s="129"/>
      <c r="EC663" s="129"/>
      <c r="ED663" s="129"/>
      <c r="EE663" s="129"/>
      <c r="EF663" s="129"/>
      <c r="EG663" s="129"/>
      <c r="EH663" s="129"/>
      <c r="EI663" s="129"/>
      <c r="EJ663" s="129"/>
      <c r="EK663" s="129"/>
      <c r="EL663" s="129"/>
      <c r="EM663" s="129"/>
      <c r="EN663" s="129"/>
      <c r="EO663" s="129"/>
      <c r="EP663" s="129"/>
      <c r="EQ663" s="129"/>
      <c r="ER663" s="129"/>
      <c r="ES663" s="129"/>
      <c r="ET663" s="129"/>
      <c r="EU663" s="129"/>
      <c r="EV663" s="129"/>
      <c r="EW663" s="129"/>
    </row>
    <row r="664" spans="1:153" ht="3" customHeight="1" thickBot="1">
      <c r="A664" s="113"/>
      <c r="B664" s="16"/>
      <c r="C664" s="17"/>
      <c r="D664" s="17"/>
      <c r="E664" s="17"/>
      <c r="F664" s="18"/>
      <c r="G664" s="17"/>
      <c r="H664" s="298"/>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9"/>
      <c r="AG664" s="299"/>
      <c r="AH664" s="298"/>
      <c r="AI664" s="298"/>
      <c r="AJ664" s="298"/>
      <c r="AK664" s="298"/>
      <c r="AL664" s="298"/>
      <c r="AM664" s="298"/>
      <c r="AN664" s="298"/>
      <c r="AO664" s="121"/>
      <c r="AP664" s="116"/>
      <c r="AQ664" s="299"/>
      <c r="AR664" s="298"/>
      <c r="AS664" s="298"/>
      <c r="AT664" s="298"/>
      <c r="AU664" s="298"/>
      <c r="AV664" s="298"/>
      <c r="AW664" s="298"/>
      <c r="AX664" s="298"/>
      <c r="AY664" s="121"/>
      <c r="AZ664" s="116"/>
      <c r="BA664" s="298"/>
      <c r="BB664" s="298"/>
      <c r="BC664" s="298"/>
      <c r="BD664" s="298"/>
      <c r="BE664" s="298"/>
      <c r="BF664" s="298"/>
      <c r="BG664" s="298"/>
      <c r="BH664" s="298"/>
      <c r="BI664" s="121"/>
      <c r="BJ664" s="116"/>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c r="DH664" s="129"/>
      <c r="DI664" s="129"/>
      <c r="DJ664" s="129"/>
      <c r="DK664" s="129"/>
      <c r="DL664" s="129"/>
      <c r="DM664" s="129"/>
      <c r="DN664" s="129"/>
      <c r="DO664" s="129"/>
      <c r="DP664" s="129"/>
      <c r="DQ664" s="129"/>
      <c r="DR664" s="129"/>
      <c r="DS664" s="129"/>
      <c r="DT664" s="129"/>
      <c r="DU664" s="129"/>
      <c r="DV664" s="129"/>
      <c r="DW664" s="129"/>
      <c r="DX664" s="129"/>
      <c r="DY664" s="129"/>
      <c r="DZ664" s="129"/>
      <c r="EA664" s="129"/>
      <c r="EB664" s="129"/>
      <c r="EC664" s="129"/>
      <c r="ED664" s="129"/>
      <c r="EE664" s="129"/>
      <c r="EF664" s="129"/>
      <c r="EG664" s="129"/>
      <c r="EH664" s="129"/>
      <c r="EI664" s="129"/>
      <c r="EJ664" s="129"/>
      <c r="EK664" s="129"/>
      <c r="EL664" s="129"/>
      <c r="EM664" s="129"/>
      <c r="EN664" s="129"/>
      <c r="EO664" s="129"/>
      <c r="EP664" s="129"/>
      <c r="EQ664" s="129"/>
      <c r="ER664" s="129"/>
      <c r="ES664" s="129"/>
      <c r="ET664" s="129"/>
      <c r="EU664" s="129"/>
      <c r="EV664" s="129"/>
      <c r="EW664" s="129"/>
    </row>
    <row r="665" spans="1:153" ht="9.75" customHeight="1">
      <c r="A665" s="113"/>
      <c r="B665" s="24"/>
      <c r="C665" s="14" t="s">
        <v>6435</v>
      </c>
      <c r="D665" s="25"/>
      <c r="E665" s="25"/>
      <c r="F665" s="14" t="s">
        <v>143</v>
      </c>
      <c r="G665" s="14"/>
      <c r="H665" s="14"/>
      <c r="I665" s="14" t="s">
        <v>144</v>
      </c>
      <c r="J665" s="14"/>
      <c r="K665" s="14" t="s">
        <v>145</v>
      </c>
      <c r="L665" s="14"/>
      <c r="M665" s="14" t="s">
        <v>197</v>
      </c>
      <c r="N665" s="14"/>
      <c r="O665" s="25"/>
      <c r="P665" s="14" t="s">
        <v>146</v>
      </c>
      <c r="Q665" s="14"/>
      <c r="R665" s="14"/>
      <c r="S665" s="14"/>
      <c r="T665" s="14"/>
      <c r="U665" s="14"/>
      <c r="V665" s="14"/>
      <c r="W665" s="14"/>
      <c r="X665" s="14"/>
      <c r="Y665" s="14"/>
      <c r="Z665" s="14"/>
      <c r="AA665" s="14"/>
      <c r="AB665" s="14"/>
      <c r="AC665" s="14"/>
      <c r="AD665" s="25"/>
      <c r="AE665" s="25"/>
      <c r="AF665" s="26"/>
      <c r="AG665" s="296"/>
      <c r="AH665" s="297"/>
      <c r="AI665" s="297"/>
      <c r="AJ665" s="297"/>
      <c r="AK665" s="297"/>
      <c r="AL665" s="297"/>
      <c r="AM665" s="297"/>
      <c r="AN665" s="297"/>
      <c r="AO665" s="117"/>
      <c r="AP665" s="114"/>
      <c r="AQ665" s="296"/>
      <c r="AR665" s="297"/>
      <c r="AS665" s="297"/>
      <c r="AT665" s="297"/>
      <c r="AU665" s="297"/>
      <c r="AV665" s="297"/>
      <c r="AW665" s="297"/>
      <c r="AX665" s="297"/>
      <c r="AY665" s="117"/>
      <c r="AZ665" s="114"/>
      <c r="BA665" s="297"/>
      <c r="BB665" s="297"/>
      <c r="BC665" s="297"/>
      <c r="BD665" s="297"/>
      <c r="BE665" s="297"/>
      <c r="BF665" s="297"/>
      <c r="BG665" s="297"/>
      <c r="BH665" s="297"/>
      <c r="BI665" s="117"/>
      <c r="BJ665" s="114"/>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c r="DH665" s="129"/>
      <c r="DI665" s="129"/>
      <c r="DJ665" s="129"/>
      <c r="DK665" s="129"/>
      <c r="DL665" s="129"/>
      <c r="DM665" s="129"/>
      <c r="DN665" s="129"/>
      <c r="DO665" s="129"/>
      <c r="DP665" s="129"/>
      <c r="DQ665" s="129"/>
      <c r="DR665" s="129"/>
      <c r="DS665" s="129"/>
      <c r="DT665" s="129"/>
      <c r="DU665" s="129"/>
      <c r="DV665" s="129"/>
      <c r="DW665" s="129"/>
      <c r="DX665" s="129"/>
      <c r="DY665" s="129"/>
      <c r="DZ665" s="129"/>
      <c r="EA665" s="129"/>
      <c r="EB665" s="129"/>
      <c r="EC665" s="129"/>
      <c r="ED665" s="129"/>
      <c r="EE665" s="129"/>
      <c r="EF665" s="129"/>
      <c r="EG665" s="129"/>
      <c r="EH665" s="129"/>
      <c r="EI665" s="129"/>
      <c r="EJ665" s="129"/>
      <c r="EK665" s="129"/>
      <c r="EL665" s="129"/>
      <c r="EM665" s="129"/>
      <c r="EN665" s="129"/>
      <c r="EO665" s="129"/>
      <c r="EP665" s="129"/>
      <c r="EQ665" s="129"/>
      <c r="ER665" s="129"/>
      <c r="ES665" s="129"/>
      <c r="ET665" s="129"/>
      <c r="EU665" s="129"/>
      <c r="EV665" s="129"/>
      <c r="EW665" s="129"/>
    </row>
    <row r="666" spans="1:153" ht="21.75" customHeight="1">
      <c r="A666" s="113"/>
      <c r="B666" s="294"/>
      <c r="C666" s="76"/>
      <c r="D666" s="74"/>
      <c r="E666" s="77"/>
      <c r="F666" s="78"/>
      <c r="G666" s="79"/>
      <c r="H666" s="75" t="s">
        <v>6436</v>
      </c>
      <c r="I666" s="76"/>
      <c r="J666" s="74"/>
      <c r="K666" s="241"/>
      <c r="L666" s="74"/>
      <c r="M666" s="76"/>
      <c r="N666" s="73"/>
      <c r="O666" s="504"/>
      <c r="P666" s="505"/>
      <c r="Q666" s="505"/>
      <c r="R666" s="505"/>
      <c r="S666" s="505"/>
      <c r="T666" s="505"/>
      <c r="U666" s="505"/>
      <c r="V666" s="505"/>
      <c r="W666" s="505"/>
      <c r="X666" s="505"/>
      <c r="Y666" s="505"/>
      <c r="Z666" s="505"/>
      <c r="AA666" s="505"/>
      <c r="AB666" s="505"/>
      <c r="AC666" s="505"/>
      <c r="AD666" s="505"/>
      <c r="AE666" s="506"/>
      <c r="AF666" s="15"/>
      <c r="AG666" s="118"/>
      <c r="AH666" s="312"/>
      <c r="AI666" s="313"/>
      <c r="AJ666" s="313"/>
      <c r="AK666" s="313"/>
      <c r="AL666" s="313"/>
      <c r="AM666" s="313"/>
      <c r="AN666" s="314"/>
      <c r="AO666" s="120"/>
      <c r="AP666" s="115" t="s">
        <v>0</v>
      </c>
      <c r="AQ666" s="119"/>
      <c r="AR666" s="312"/>
      <c r="AS666" s="313"/>
      <c r="AT666" s="313"/>
      <c r="AU666" s="313"/>
      <c r="AV666" s="313"/>
      <c r="AW666" s="313"/>
      <c r="AX666" s="314"/>
      <c r="AY666" s="120"/>
      <c r="AZ666" s="115" t="s">
        <v>1</v>
      </c>
      <c r="BA666" s="119"/>
      <c r="BB666" s="312"/>
      <c r="BC666" s="313"/>
      <c r="BD666" s="313"/>
      <c r="BE666" s="313"/>
      <c r="BF666" s="313"/>
      <c r="BG666" s="313"/>
      <c r="BH666" s="314"/>
      <c r="BI666" s="122"/>
      <c r="BJ666" s="115" t="s">
        <v>2</v>
      </c>
      <c r="BK666" s="129"/>
      <c r="BL666" s="130" t="str">
        <f>IF(BM666&lt;&gt;"","●","")</f>
        <v/>
      </c>
      <c r="BM666" s="132" t="str">
        <f>IF(AND(OR(C666="",E666="",F666="",G666="",O666=""),OR(AH666&gt;0,AR666&gt;0,BB666&gt;0)),"「Ｋコード・Ｊコード番号等」、「診療行為名称」に未記入の欄がありますが、「レセプト件数」、「算定日数」、「算定回数」のいずれかが1以上となっています。正しい手術名情報・レセプト件数・算定日数・算定回数をご記入ください。",IF(AND(AND(C666&lt;&gt;"",E666&lt;&gt;"",F666&lt;&gt;"",G666&lt;&gt;""),OR(AH666&gt;0,AR666&gt;0,BB666&gt;0),COUNTIF(K!$A$1:$A$2257,ASC(C666&amp;E666&amp;F666&amp;G666&amp;IF(I666*1=0,"","-"&amp;I666*1)&amp;IF(K666*1=0,"",K666*1)&amp;IF(M666="","",M666)))=0),"「Ｋコード・Ｊコード番号等」が診療報酬点数表あるいは鹿診療報酬点数表に存在しないコードとなっています。正しいＫコード・Ｊコード番号等をご記入ください。なお、加算・輸血料は報告対象外となります。",IF(OR(AND(OR(AH666=0,AH666=""),OR(AR666&gt;0,BB666&gt;0)),AND(OR(AH666&gt;0,BB666&gt;0),OR(AR666=0,AR666="")),AND(OR(AH666&gt;0,AR666&gt;0),OR(BB666=0,BB666=""))),"「レセプト件数」、「算定日数」、「算定回数」のいずれかが「0」か「空白」となっていますが、それ以外が1以上となっています。正しい手術名情報・レセプト件数・算定日数・算定回数をご記入ください。",IF(OR(AH666&gt;AR666,AH666&gt;BB666),"「算定日数」あるいは「算定回数」が「レセプト件数」よりも小さくなっています。算定レセプトにおける算定日数・算定回数をご記入ください。",IF(AR666&gt;BB666,"「算定回数」が「算定日数」よりも小さくなっています。算定日数における算定回数をご記入ください。","")))))</f>
        <v/>
      </c>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72"/>
      <c r="CW666" s="72"/>
      <c r="CX666" s="72"/>
      <c r="CY666" s="129"/>
      <c r="CZ666" s="129"/>
      <c r="DA666" s="129"/>
      <c r="DB666" s="129"/>
      <c r="DC666" s="129"/>
      <c r="DD666" s="129"/>
      <c r="DE666" s="129"/>
      <c r="DF666" s="129"/>
      <c r="DG666" s="129"/>
      <c r="DH666" s="129"/>
      <c r="DI666" s="129"/>
      <c r="DJ666" s="129"/>
      <c r="DK666" s="129"/>
      <c r="DL666" s="129"/>
      <c r="DM666" s="129"/>
      <c r="DN666" s="129"/>
      <c r="DO666" s="129"/>
      <c r="DP666" s="129"/>
      <c r="DQ666" s="129"/>
      <c r="DR666" s="129"/>
      <c r="DS666" s="129"/>
      <c r="DT666" s="129"/>
      <c r="DU666" s="129"/>
      <c r="DV666" s="129"/>
      <c r="DW666" s="129"/>
      <c r="DX666" s="129"/>
      <c r="DY666" s="129"/>
      <c r="DZ666" s="129"/>
      <c r="EA666" s="129"/>
      <c r="EB666" s="129"/>
      <c r="EC666" s="129"/>
      <c r="ED666" s="129"/>
      <c r="EE666" s="129"/>
      <c r="EF666" s="129"/>
      <c r="EG666" s="129"/>
      <c r="EH666" s="129"/>
      <c r="EI666" s="129"/>
      <c r="EJ666" s="129"/>
      <c r="EK666" s="129"/>
      <c r="EL666" s="129"/>
      <c r="EM666" s="129"/>
      <c r="EN666" s="129"/>
      <c r="EO666" s="129"/>
      <c r="EP666" s="129"/>
      <c r="EQ666" s="129"/>
      <c r="ER666" s="129"/>
      <c r="ES666" s="129"/>
      <c r="ET666" s="129"/>
      <c r="EU666" s="129"/>
      <c r="EV666" s="129"/>
      <c r="EW666" s="129"/>
    </row>
    <row r="667" spans="1:153" ht="3" customHeight="1" thickBot="1">
      <c r="A667" s="113"/>
      <c r="B667" s="16"/>
      <c r="C667" s="17"/>
      <c r="D667" s="17"/>
      <c r="E667" s="17"/>
      <c r="F667" s="18"/>
      <c r="G667" s="17"/>
      <c r="H667" s="298"/>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9"/>
      <c r="AG667" s="299"/>
      <c r="AH667" s="298"/>
      <c r="AI667" s="298"/>
      <c r="AJ667" s="298"/>
      <c r="AK667" s="298"/>
      <c r="AL667" s="298"/>
      <c r="AM667" s="298"/>
      <c r="AN667" s="298"/>
      <c r="AO667" s="121"/>
      <c r="AP667" s="116"/>
      <c r="AQ667" s="299"/>
      <c r="AR667" s="298"/>
      <c r="AS667" s="298"/>
      <c r="AT667" s="298"/>
      <c r="AU667" s="298"/>
      <c r="AV667" s="298"/>
      <c r="AW667" s="298"/>
      <c r="AX667" s="298"/>
      <c r="AY667" s="121"/>
      <c r="AZ667" s="116"/>
      <c r="BA667" s="298"/>
      <c r="BB667" s="298"/>
      <c r="BC667" s="298"/>
      <c r="BD667" s="298"/>
      <c r="BE667" s="298"/>
      <c r="BF667" s="298"/>
      <c r="BG667" s="298"/>
      <c r="BH667" s="298"/>
      <c r="BI667" s="121"/>
      <c r="BJ667" s="116"/>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c r="DH667" s="129"/>
      <c r="DI667" s="129"/>
      <c r="DJ667" s="129"/>
      <c r="DK667" s="129"/>
      <c r="DL667" s="129"/>
      <c r="DM667" s="129"/>
      <c r="DN667" s="129"/>
      <c r="DO667" s="129"/>
      <c r="DP667" s="129"/>
      <c r="DQ667" s="129"/>
      <c r="DR667" s="129"/>
      <c r="DS667" s="129"/>
      <c r="DT667" s="129"/>
      <c r="DU667" s="129"/>
      <c r="DV667" s="129"/>
      <c r="DW667" s="129"/>
      <c r="DX667" s="129"/>
      <c r="DY667" s="129"/>
      <c r="DZ667" s="129"/>
      <c r="EA667" s="129"/>
      <c r="EB667" s="129"/>
      <c r="EC667" s="129"/>
      <c r="ED667" s="129"/>
      <c r="EE667" s="129"/>
      <c r="EF667" s="129"/>
      <c r="EG667" s="129"/>
      <c r="EH667" s="129"/>
      <c r="EI667" s="129"/>
      <c r="EJ667" s="129"/>
      <c r="EK667" s="129"/>
      <c r="EL667" s="129"/>
      <c r="EM667" s="129"/>
      <c r="EN667" s="129"/>
      <c r="EO667" s="129"/>
      <c r="EP667" s="129"/>
      <c r="EQ667" s="129"/>
      <c r="ER667" s="129"/>
      <c r="ES667" s="129"/>
      <c r="ET667" s="129"/>
      <c r="EU667" s="129"/>
      <c r="EV667" s="129"/>
      <c r="EW667" s="129"/>
    </row>
    <row r="668" spans="1:153" ht="9.75" customHeight="1">
      <c r="A668" s="113"/>
      <c r="B668" s="24"/>
      <c r="C668" s="14" t="s">
        <v>6435</v>
      </c>
      <c r="D668" s="25"/>
      <c r="E668" s="25"/>
      <c r="F668" s="14" t="s">
        <v>143</v>
      </c>
      <c r="G668" s="14"/>
      <c r="H668" s="14"/>
      <c r="I668" s="14" t="s">
        <v>144</v>
      </c>
      <c r="J668" s="14"/>
      <c r="K668" s="14" t="s">
        <v>145</v>
      </c>
      <c r="L668" s="14"/>
      <c r="M668" s="14" t="s">
        <v>197</v>
      </c>
      <c r="N668" s="14"/>
      <c r="O668" s="25"/>
      <c r="P668" s="14" t="s">
        <v>146</v>
      </c>
      <c r="Q668" s="14"/>
      <c r="R668" s="14"/>
      <c r="S668" s="14"/>
      <c r="T668" s="14"/>
      <c r="U668" s="14"/>
      <c r="V668" s="14"/>
      <c r="W668" s="14"/>
      <c r="X668" s="14"/>
      <c r="Y668" s="14"/>
      <c r="Z668" s="14"/>
      <c r="AA668" s="14"/>
      <c r="AB668" s="14"/>
      <c r="AC668" s="14"/>
      <c r="AD668" s="25"/>
      <c r="AE668" s="25"/>
      <c r="AF668" s="26"/>
      <c r="AG668" s="296"/>
      <c r="AH668" s="297"/>
      <c r="AI668" s="297"/>
      <c r="AJ668" s="297"/>
      <c r="AK668" s="297"/>
      <c r="AL668" s="297"/>
      <c r="AM668" s="297"/>
      <c r="AN668" s="297"/>
      <c r="AO668" s="117"/>
      <c r="AP668" s="114"/>
      <c r="AQ668" s="296"/>
      <c r="AR668" s="297"/>
      <c r="AS668" s="297"/>
      <c r="AT668" s="297"/>
      <c r="AU668" s="297"/>
      <c r="AV668" s="297"/>
      <c r="AW668" s="297"/>
      <c r="AX668" s="297"/>
      <c r="AY668" s="117"/>
      <c r="AZ668" s="114"/>
      <c r="BA668" s="297"/>
      <c r="BB668" s="297"/>
      <c r="BC668" s="297"/>
      <c r="BD668" s="297"/>
      <c r="BE668" s="297"/>
      <c r="BF668" s="297"/>
      <c r="BG668" s="297"/>
      <c r="BH668" s="297"/>
      <c r="BI668" s="117"/>
      <c r="BJ668" s="114"/>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c r="DH668" s="129"/>
      <c r="DI668" s="129"/>
      <c r="DJ668" s="129"/>
      <c r="DK668" s="129"/>
      <c r="DL668" s="129"/>
      <c r="DM668" s="129"/>
      <c r="DN668" s="129"/>
      <c r="DO668" s="129"/>
      <c r="DP668" s="129"/>
      <c r="DQ668" s="129"/>
      <c r="DR668" s="129"/>
      <c r="DS668" s="129"/>
      <c r="DT668" s="129"/>
      <c r="DU668" s="129"/>
      <c r="DV668" s="129"/>
      <c r="DW668" s="129"/>
      <c r="DX668" s="129"/>
      <c r="DY668" s="129"/>
      <c r="DZ668" s="129"/>
      <c r="EA668" s="129"/>
      <c r="EB668" s="129"/>
      <c r="EC668" s="129"/>
      <c r="ED668" s="129"/>
      <c r="EE668" s="129"/>
      <c r="EF668" s="129"/>
      <c r="EG668" s="129"/>
      <c r="EH668" s="129"/>
      <c r="EI668" s="129"/>
      <c r="EJ668" s="129"/>
      <c r="EK668" s="129"/>
      <c r="EL668" s="129"/>
      <c r="EM668" s="129"/>
      <c r="EN668" s="129"/>
      <c r="EO668" s="129"/>
      <c r="EP668" s="129"/>
      <c r="EQ668" s="129"/>
      <c r="ER668" s="129"/>
      <c r="ES668" s="129"/>
      <c r="ET668" s="129"/>
      <c r="EU668" s="129"/>
      <c r="EV668" s="129"/>
      <c r="EW668" s="129"/>
    </row>
    <row r="669" spans="1:153" ht="21.75" customHeight="1">
      <c r="A669" s="113"/>
      <c r="B669" s="294"/>
      <c r="C669" s="76"/>
      <c r="D669" s="74"/>
      <c r="E669" s="77"/>
      <c r="F669" s="78"/>
      <c r="G669" s="79"/>
      <c r="H669" s="75" t="s">
        <v>6436</v>
      </c>
      <c r="I669" s="76"/>
      <c r="J669" s="74"/>
      <c r="K669" s="241"/>
      <c r="L669" s="74"/>
      <c r="M669" s="76"/>
      <c r="N669" s="73"/>
      <c r="O669" s="504"/>
      <c r="P669" s="505"/>
      <c r="Q669" s="505"/>
      <c r="R669" s="505"/>
      <c r="S669" s="505"/>
      <c r="T669" s="505"/>
      <c r="U669" s="505"/>
      <c r="V669" s="505"/>
      <c r="W669" s="505"/>
      <c r="X669" s="505"/>
      <c r="Y669" s="505"/>
      <c r="Z669" s="505"/>
      <c r="AA669" s="505"/>
      <c r="AB669" s="505"/>
      <c r="AC669" s="505"/>
      <c r="AD669" s="505"/>
      <c r="AE669" s="506"/>
      <c r="AF669" s="15"/>
      <c r="AG669" s="118"/>
      <c r="AH669" s="312"/>
      <c r="AI669" s="313"/>
      <c r="AJ669" s="313"/>
      <c r="AK669" s="313"/>
      <c r="AL669" s="313"/>
      <c r="AM669" s="313"/>
      <c r="AN669" s="314"/>
      <c r="AO669" s="120"/>
      <c r="AP669" s="115" t="s">
        <v>0</v>
      </c>
      <c r="AQ669" s="119"/>
      <c r="AR669" s="312"/>
      <c r="AS669" s="313"/>
      <c r="AT669" s="313"/>
      <c r="AU669" s="313"/>
      <c r="AV669" s="313"/>
      <c r="AW669" s="313"/>
      <c r="AX669" s="314"/>
      <c r="AY669" s="120"/>
      <c r="AZ669" s="115" t="s">
        <v>1</v>
      </c>
      <c r="BA669" s="119"/>
      <c r="BB669" s="312"/>
      <c r="BC669" s="313"/>
      <c r="BD669" s="313"/>
      <c r="BE669" s="313"/>
      <c r="BF669" s="313"/>
      <c r="BG669" s="313"/>
      <c r="BH669" s="314"/>
      <c r="BI669" s="122"/>
      <c r="BJ669" s="115" t="s">
        <v>2</v>
      </c>
      <c r="BK669" s="129"/>
      <c r="BL669" s="130" t="str">
        <f>IF(BM669&lt;&gt;"","●","")</f>
        <v/>
      </c>
      <c r="BM669" s="132" t="str">
        <f>IF(AND(OR(C669="",E669="",F669="",G669="",O669=""),OR(AH669&gt;0,AR669&gt;0,BB669&gt;0)),"「Ｋコード・Ｊコード番号等」、「診療行為名称」に未記入の欄がありますが、「レセプト件数」、「算定日数」、「算定回数」のいずれかが1以上となっています。正しい手術名情報・レセプト件数・算定日数・算定回数をご記入ください。",IF(AND(AND(C669&lt;&gt;"",E669&lt;&gt;"",F669&lt;&gt;"",G669&lt;&gt;""),OR(AH669&gt;0,AR669&gt;0,BB669&gt;0),COUNTIF(K!$A$1:$A$2257,ASC(C669&amp;E669&amp;F669&amp;G669&amp;IF(I669*1=0,"","-"&amp;I669*1)&amp;IF(K669*1=0,"",K669*1)&amp;IF(M669="","",M669)))=0),"「Ｋコード・Ｊコード番号等」が診療報酬点数表あるいは鹿診療報酬点数表に存在しないコードとなっています。正しいＫコード・Ｊコード番号等をご記入ください。なお、加算・輸血料は報告対象外となります。",IF(OR(AND(OR(AH669=0,AH669=""),OR(AR669&gt;0,BB669&gt;0)),AND(OR(AH669&gt;0,BB669&gt;0),OR(AR669=0,AR669="")),AND(OR(AH669&gt;0,AR669&gt;0),OR(BB669=0,BB669=""))),"「レセプト件数」、「算定日数」、「算定回数」のいずれかが「0」か「空白」となっていますが、それ以外が1以上となっています。正しい手術名情報・レセプト件数・算定日数・算定回数をご記入ください。",IF(OR(AH669&gt;AR669,AH669&gt;BB669),"「算定日数」あるいは「算定回数」が「レセプト件数」よりも小さくなっています。算定レセプトにおける算定日数・算定回数をご記入ください。",IF(AR669&gt;BB669,"「算定回数」が「算定日数」よりも小さくなっています。算定日数における算定回数をご記入ください。","")))))</f>
        <v/>
      </c>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72"/>
      <c r="CW669" s="72"/>
      <c r="CX669" s="72"/>
      <c r="CY669" s="129"/>
      <c r="CZ669" s="129"/>
      <c r="DA669" s="129"/>
      <c r="DB669" s="129"/>
      <c r="DC669" s="129"/>
      <c r="DD669" s="129"/>
      <c r="DE669" s="129"/>
      <c r="DF669" s="129"/>
      <c r="DG669" s="129"/>
      <c r="DH669" s="129"/>
      <c r="DI669" s="129"/>
      <c r="DJ669" s="129"/>
      <c r="DK669" s="129"/>
      <c r="DL669" s="129"/>
      <c r="DM669" s="129"/>
      <c r="DN669" s="129"/>
      <c r="DO669" s="129"/>
      <c r="DP669" s="129"/>
      <c r="DQ669" s="129"/>
      <c r="DR669" s="129"/>
      <c r="DS669" s="129"/>
      <c r="DT669" s="129"/>
      <c r="DU669" s="129"/>
      <c r="DV669" s="129"/>
      <c r="DW669" s="129"/>
      <c r="DX669" s="129"/>
      <c r="DY669" s="129"/>
      <c r="DZ669" s="129"/>
      <c r="EA669" s="129"/>
      <c r="EB669" s="129"/>
      <c r="EC669" s="129"/>
      <c r="ED669" s="129"/>
      <c r="EE669" s="129"/>
      <c r="EF669" s="129"/>
      <c r="EG669" s="129"/>
      <c r="EH669" s="129"/>
      <c r="EI669" s="129"/>
      <c r="EJ669" s="129"/>
      <c r="EK669" s="129"/>
      <c r="EL669" s="129"/>
      <c r="EM669" s="129"/>
      <c r="EN669" s="129"/>
      <c r="EO669" s="129"/>
      <c r="EP669" s="129"/>
      <c r="EQ669" s="129"/>
      <c r="ER669" s="129"/>
      <c r="ES669" s="129"/>
      <c r="ET669" s="129"/>
      <c r="EU669" s="129"/>
      <c r="EV669" s="129"/>
      <c r="EW669" s="129"/>
    </row>
    <row r="670" spans="1:153" ht="3" customHeight="1" thickBot="1">
      <c r="A670" s="113"/>
      <c r="B670" s="16"/>
      <c r="C670" s="17"/>
      <c r="D670" s="17"/>
      <c r="E670" s="17"/>
      <c r="F670" s="18"/>
      <c r="G670" s="17"/>
      <c r="H670" s="298"/>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9"/>
      <c r="AG670" s="299"/>
      <c r="AH670" s="298"/>
      <c r="AI670" s="298"/>
      <c r="AJ670" s="298"/>
      <c r="AK670" s="298"/>
      <c r="AL670" s="298"/>
      <c r="AM670" s="298"/>
      <c r="AN670" s="298"/>
      <c r="AO670" s="121"/>
      <c r="AP670" s="116"/>
      <c r="AQ670" s="299"/>
      <c r="AR670" s="298"/>
      <c r="AS670" s="298"/>
      <c r="AT670" s="298"/>
      <c r="AU670" s="298"/>
      <c r="AV670" s="298"/>
      <c r="AW670" s="298"/>
      <c r="AX670" s="298"/>
      <c r="AY670" s="121"/>
      <c r="AZ670" s="116"/>
      <c r="BA670" s="298"/>
      <c r="BB670" s="298"/>
      <c r="BC670" s="298"/>
      <c r="BD670" s="298"/>
      <c r="BE670" s="298"/>
      <c r="BF670" s="298"/>
      <c r="BG670" s="298"/>
      <c r="BH670" s="298"/>
      <c r="BI670" s="121"/>
      <c r="BJ670" s="116"/>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c r="DH670" s="129"/>
      <c r="DI670" s="129"/>
      <c r="DJ670" s="129"/>
      <c r="DK670" s="129"/>
      <c r="DL670" s="129"/>
      <c r="DM670" s="129"/>
      <c r="DN670" s="129"/>
      <c r="DO670" s="129"/>
      <c r="DP670" s="129"/>
      <c r="DQ670" s="129"/>
      <c r="DR670" s="129"/>
      <c r="DS670" s="129"/>
      <c r="DT670" s="129"/>
      <c r="DU670" s="129"/>
      <c r="DV670" s="129"/>
      <c r="DW670" s="129"/>
      <c r="DX670" s="129"/>
      <c r="DY670" s="129"/>
      <c r="DZ670" s="129"/>
      <c r="EA670" s="129"/>
      <c r="EB670" s="129"/>
      <c r="EC670" s="129"/>
      <c r="ED670" s="129"/>
      <c r="EE670" s="129"/>
      <c r="EF670" s="129"/>
      <c r="EG670" s="129"/>
      <c r="EH670" s="129"/>
      <c r="EI670" s="129"/>
      <c r="EJ670" s="129"/>
      <c r="EK670" s="129"/>
      <c r="EL670" s="129"/>
      <c r="EM670" s="129"/>
      <c r="EN670" s="129"/>
      <c r="EO670" s="129"/>
      <c r="EP670" s="129"/>
      <c r="EQ670" s="129"/>
      <c r="ER670" s="129"/>
      <c r="ES670" s="129"/>
      <c r="ET670" s="129"/>
      <c r="EU670" s="129"/>
      <c r="EV670" s="129"/>
      <c r="EW670" s="129"/>
    </row>
    <row r="671" spans="1:153" ht="9.75" customHeight="1">
      <c r="A671" s="113"/>
      <c r="B671" s="24"/>
      <c r="C671" s="14" t="s">
        <v>6435</v>
      </c>
      <c r="D671" s="25"/>
      <c r="E671" s="25"/>
      <c r="F671" s="14" t="s">
        <v>143</v>
      </c>
      <c r="G671" s="14"/>
      <c r="H671" s="14"/>
      <c r="I671" s="14" t="s">
        <v>144</v>
      </c>
      <c r="J671" s="14"/>
      <c r="K671" s="14" t="s">
        <v>145</v>
      </c>
      <c r="L671" s="14"/>
      <c r="M671" s="14" t="s">
        <v>197</v>
      </c>
      <c r="N671" s="14"/>
      <c r="O671" s="25"/>
      <c r="P671" s="14" t="s">
        <v>146</v>
      </c>
      <c r="Q671" s="14"/>
      <c r="R671" s="14"/>
      <c r="S671" s="14"/>
      <c r="T671" s="14"/>
      <c r="U671" s="14"/>
      <c r="V671" s="14"/>
      <c r="W671" s="14"/>
      <c r="X671" s="14"/>
      <c r="Y671" s="14"/>
      <c r="Z671" s="14"/>
      <c r="AA671" s="14"/>
      <c r="AB671" s="14"/>
      <c r="AC671" s="14"/>
      <c r="AD671" s="25"/>
      <c r="AE671" s="25"/>
      <c r="AF671" s="26"/>
      <c r="AG671" s="296"/>
      <c r="AH671" s="297"/>
      <c r="AI671" s="297"/>
      <c r="AJ671" s="297"/>
      <c r="AK671" s="297"/>
      <c r="AL671" s="297"/>
      <c r="AM671" s="297"/>
      <c r="AN671" s="297"/>
      <c r="AO671" s="117"/>
      <c r="AP671" s="114"/>
      <c r="AQ671" s="296"/>
      <c r="AR671" s="297"/>
      <c r="AS671" s="297"/>
      <c r="AT671" s="297"/>
      <c r="AU671" s="297"/>
      <c r="AV671" s="297"/>
      <c r="AW671" s="297"/>
      <c r="AX671" s="297"/>
      <c r="AY671" s="117"/>
      <c r="AZ671" s="114"/>
      <c r="BA671" s="297"/>
      <c r="BB671" s="297"/>
      <c r="BC671" s="297"/>
      <c r="BD671" s="297"/>
      <c r="BE671" s="297"/>
      <c r="BF671" s="297"/>
      <c r="BG671" s="297"/>
      <c r="BH671" s="297"/>
      <c r="BI671" s="117"/>
      <c r="BJ671" s="114"/>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c r="DH671" s="129"/>
      <c r="DI671" s="129"/>
      <c r="DJ671" s="129"/>
      <c r="DK671" s="129"/>
      <c r="DL671" s="129"/>
      <c r="DM671" s="129"/>
      <c r="DN671" s="129"/>
      <c r="DO671" s="129"/>
      <c r="DP671" s="129"/>
      <c r="DQ671" s="129"/>
      <c r="DR671" s="129"/>
      <c r="DS671" s="129"/>
      <c r="DT671" s="129"/>
      <c r="DU671" s="129"/>
      <c r="DV671" s="129"/>
      <c r="DW671" s="129"/>
      <c r="DX671" s="129"/>
      <c r="DY671" s="129"/>
      <c r="DZ671" s="129"/>
      <c r="EA671" s="129"/>
      <c r="EB671" s="129"/>
      <c r="EC671" s="129"/>
      <c r="ED671" s="129"/>
      <c r="EE671" s="129"/>
      <c r="EF671" s="129"/>
      <c r="EG671" s="129"/>
      <c r="EH671" s="129"/>
      <c r="EI671" s="129"/>
      <c r="EJ671" s="129"/>
      <c r="EK671" s="129"/>
      <c r="EL671" s="129"/>
      <c r="EM671" s="129"/>
      <c r="EN671" s="129"/>
      <c r="EO671" s="129"/>
      <c r="EP671" s="129"/>
      <c r="EQ671" s="129"/>
      <c r="ER671" s="129"/>
      <c r="ES671" s="129"/>
      <c r="ET671" s="129"/>
      <c r="EU671" s="129"/>
      <c r="EV671" s="129"/>
      <c r="EW671" s="129"/>
    </row>
    <row r="672" spans="1:153" ht="21.75" customHeight="1">
      <c r="A672" s="113"/>
      <c r="B672" s="294"/>
      <c r="C672" s="76"/>
      <c r="D672" s="74"/>
      <c r="E672" s="77"/>
      <c r="F672" s="78"/>
      <c r="G672" s="79"/>
      <c r="H672" s="75" t="s">
        <v>6436</v>
      </c>
      <c r="I672" s="76"/>
      <c r="J672" s="74"/>
      <c r="K672" s="241"/>
      <c r="L672" s="74"/>
      <c r="M672" s="76"/>
      <c r="N672" s="73"/>
      <c r="O672" s="504"/>
      <c r="P672" s="505"/>
      <c r="Q672" s="505"/>
      <c r="R672" s="505"/>
      <c r="S672" s="505"/>
      <c r="T672" s="505"/>
      <c r="U672" s="505"/>
      <c r="V672" s="505"/>
      <c r="W672" s="505"/>
      <c r="X672" s="505"/>
      <c r="Y672" s="505"/>
      <c r="Z672" s="505"/>
      <c r="AA672" s="505"/>
      <c r="AB672" s="505"/>
      <c r="AC672" s="505"/>
      <c r="AD672" s="505"/>
      <c r="AE672" s="506"/>
      <c r="AF672" s="15"/>
      <c r="AG672" s="118"/>
      <c r="AH672" s="312"/>
      <c r="AI672" s="313"/>
      <c r="AJ672" s="313"/>
      <c r="AK672" s="313"/>
      <c r="AL672" s="313"/>
      <c r="AM672" s="313"/>
      <c r="AN672" s="314"/>
      <c r="AO672" s="120"/>
      <c r="AP672" s="115" t="s">
        <v>0</v>
      </c>
      <c r="AQ672" s="119"/>
      <c r="AR672" s="312"/>
      <c r="AS672" s="313"/>
      <c r="AT672" s="313"/>
      <c r="AU672" s="313"/>
      <c r="AV672" s="313"/>
      <c r="AW672" s="313"/>
      <c r="AX672" s="314"/>
      <c r="AY672" s="120"/>
      <c r="AZ672" s="115" t="s">
        <v>1</v>
      </c>
      <c r="BA672" s="119"/>
      <c r="BB672" s="312"/>
      <c r="BC672" s="313"/>
      <c r="BD672" s="313"/>
      <c r="BE672" s="313"/>
      <c r="BF672" s="313"/>
      <c r="BG672" s="313"/>
      <c r="BH672" s="314"/>
      <c r="BI672" s="122"/>
      <c r="BJ672" s="115" t="s">
        <v>2</v>
      </c>
      <c r="BK672" s="129"/>
      <c r="BL672" s="130" t="str">
        <f>IF(BM672&lt;&gt;"","●","")</f>
        <v/>
      </c>
      <c r="BM672" s="132" t="str">
        <f>IF(AND(OR(C672="",E672="",F672="",G672="",O672=""),OR(AH672&gt;0,AR672&gt;0,BB672&gt;0)),"「Ｋコード・Ｊコード番号等」、「診療行為名称」に未記入の欄がありますが、「レセプト件数」、「算定日数」、「算定回数」のいずれかが1以上となっています。正しい手術名情報・レセプト件数・算定日数・算定回数をご記入ください。",IF(AND(AND(C672&lt;&gt;"",E672&lt;&gt;"",F672&lt;&gt;"",G672&lt;&gt;""),OR(AH672&gt;0,AR672&gt;0,BB672&gt;0),COUNTIF(K!$A$1:$A$2257,ASC(C672&amp;E672&amp;F672&amp;G672&amp;IF(I672*1=0,"","-"&amp;I672*1)&amp;IF(K672*1=0,"",K672*1)&amp;IF(M672="","",M672)))=0),"「Ｋコード・Ｊコード番号等」が診療報酬点数表あるいは鹿診療報酬点数表に存在しないコードとなっています。正しいＫコード・Ｊコード番号等をご記入ください。なお、加算・輸血料は報告対象外となります。",IF(OR(AND(OR(AH672=0,AH672=""),OR(AR672&gt;0,BB672&gt;0)),AND(OR(AH672&gt;0,BB672&gt;0),OR(AR672=0,AR672="")),AND(OR(AH672&gt;0,AR672&gt;0),OR(BB672=0,BB672=""))),"「レセプト件数」、「算定日数」、「算定回数」のいずれかが「0」か「空白」となっていますが、それ以外が1以上となっています。正しい手術名情報・レセプト件数・算定日数・算定回数をご記入ください。",IF(OR(AH672&gt;AR672,AH672&gt;BB672),"「算定日数」あるいは「算定回数」が「レセプト件数」よりも小さくなっています。算定レセプトにおける算定日数・算定回数をご記入ください。",IF(AR672&gt;BB672,"「算定回数」が「算定日数」よりも小さくなっています。算定日数における算定回数をご記入ください。","")))))</f>
        <v/>
      </c>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72"/>
      <c r="CW672" s="72"/>
      <c r="CX672" s="72"/>
      <c r="CY672" s="129"/>
      <c r="CZ672" s="129"/>
      <c r="DA672" s="129"/>
      <c r="DB672" s="129"/>
      <c r="DC672" s="129"/>
      <c r="DD672" s="129"/>
      <c r="DE672" s="129"/>
      <c r="DF672" s="129"/>
      <c r="DG672" s="129"/>
      <c r="DH672" s="129"/>
      <c r="DI672" s="129"/>
      <c r="DJ672" s="129"/>
      <c r="DK672" s="129"/>
      <c r="DL672" s="129"/>
      <c r="DM672" s="129"/>
      <c r="DN672" s="129"/>
      <c r="DO672" s="129"/>
      <c r="DP672" s="129"/>
      <c r="DQ672" s="129"/>
      <c r="DR672" s="129"/>
      <c r="DS672" s="129"/>
      <c r="DT672" s="129"/>
      <c r="DU672" s="129"/>
      <c r="DV672" s="129"/>
      <c r="DW672" s="129"/>
      <c r="DX672" s="129"/>
      <c r="DY672" s="129"/>
      <c r="DZ672" s="129"/>
      <c r="EA672" s="129"/>
      <c r="EB672" s="129"/>
      <c r="EC672" s="129"/>
      <c r="ED672" s="129"/>
      <c r="EE672" s="129"/>
      <c r="EF672" s="129"/>
      <c r="EG672" s="129"/>
      <c r="EH672" s="129"/>
      <c r="EI672" s="129"/>
      <c r="EJ672" s="129"/>
      <c r="EK672" s="129"/>
      <c r="EL672" s="129"/>
      <c r="EM672" s="129"/>
      <c r="EN672" s="129"/>
      <c r="EO672" s="129"/>
      <c r="EP672" s="129"/>
      <c r="EQ672" s="129"/>
      <c r="ER672" s="129"/>
      <c r="ES672" s="129"/>
      <c r="ET672" s="129"/>
      <c r="EU672" s="129"/>
      <c r="EV672" s="129"/>
      <c r="EW672" s="129"/>
    </row>
    <row r="673" spans="1:153" ht="3" customHeight="1" thickBot="1">
      <c r="A673" s="113"/>
      <c r="B673" s="16"/>
      <c r="C673" s="17"/>
      <c r="D673" s="17"/>
      <c r="E673" s="17"/>
      <c r="F673" s="18"/>
      <c r="G673" s="17"/>
      <c r="H673" s="298"/>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9"/>
      <c r="AG673" s="299"/>
      <c r="AH673" s="298"/>
      <c r="AI673" s="298"/>
      <c r="AJ673" s="298"/>
      <c r="AK673" s="298"/>
      <c r="AL673" s="298"/>
      <c r="AM673" s="298"/>
      <c r="AN673" s="298"/>
      <c r="AO673" s="121"/>
      <c r="AP673" s="116"/>
      <c r="AQ673" s="299"/>
      <c r="AR673" s="298"/>
      <c r="AS673" s="298"/>
      <c r="AT673" s="298"/>
      <c r="AU673" s="298"/>
      <c r="AV673" s="298"/>
      <c r="AW673" s="298"/>
      <c r="AX673" s="298"/>
      <c r="AY673" s="121"/>
      <c r="AZ673" s="116"/>
      <c r="BA673" s="298"/>
      <c r="BB673" s="298"/>
      <c r="BC673" s="298"/>
      <c r="BD673" s="298"/>
      <c r="BE673" s="298"/>
      <c r="BF673" s="298"/>
      <c r="BG673" s="298"/>
      <c r="BH673" s="298"/>
      <c r="BI673" s="121"/>
      <c r="BJ673" s="116"/>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c r="DH673" s="129"/>
      <c r="DI673" s="129"/>
      <c r="DJ673" s="129"/>
      <c r="DK673" s="129"/>
      <c r="DL673" s="129"/>
      <c r="DM673" s="129"/>
      <c r="DN673" s="129"/>
      <c r="DO673" s="129"/>
      <c r="DP673" s="129"/>
      <c r="DQ673" s="129"/>
      <c r="DR673" s="129"/>
      <c r="DS673" s="129"/>
      <c r="DT673" s="129"/>
      <c r="DU673" s="129"/>
      <c r="DV673" s="129"/>
      <c r="DW673" s="129"/>
      <c r="DX673" s="129"/>
      <c r="DY673" s="129"/>
      <c r="DZ673" s="129"/>
      <c r="EA673" s="129"/>
      <c r="EB673" s="129"/>
      <c r="EC673" s="129"/>
      <c r="ED673" s="129"/>
      <c r="EE673" s="129"/>
      <c r="EF673" s="129"/>
      <c r="EG673" s="129"/>
      <c r="EH673" s="129"/>
      <c r="EI673" s="129"/>
      <c r="EJ673" s="129"/>
      <c r="EK673" s="129"/>
      <c r="EL673" s="129"/>
      <c r="EM673" s="129"/>
      <c r="EN673" s="129"/>
      <c r="EO673" s="129"/>
      <c r="EP673" s="129"/>
      <c r="EQ673" s="129"/>
      <c r="ER673" s="129"/>
      <c r="ES673" s="129"/>
      <c r="ET673" s="129"/>
      <c r="EU673" s="129"/>
      <c r="EV673" s="129"/>
      <c r="EW673" s="129"/>
    </row>
    <row r="674" spans="1:153" ht="9.75" customHeight="1">
      <c r="A674" s="113"/>
      <c r="B674" s="24"/>
      <c r="C674" s="14" t="s">
        <v>6435</v>
      </c>
      <c r="D674" s="25"/>
      <c r="E674" s="25"/>
      <c r="F674" s="14" t="s">
        <v>143</v>
      </c>
      <c r="G674" s="14"/>
      <c r="H674" s="14"/>
      <c r="I674" s="14" t="s">
        <v>144</v>
      </c>
      <c r="J674" s="14"/>
      <c r="K674" s="14" t="s">
        <v>145</v>
      </c>
      <c r="L674" s="14"/>
      <c r="M674" s="14" t="s">
        <v>197</v>
      </c>
      <c r="N674" s="14"/>
      <c r="O674" s="25"/>
      <c r="P674" s="14" t="s">
        <v>146</v>
      </c>
      <c r="Q674" s="14"/>
      <c r="R674" s="14"/>
      <c r="S674" s="14"/>
      <c r="T674" s="14"/>
      <c r="U674" s="14"/>
      <c r="V674" s="14"/>
      <c r="W674" s="14"/>
      <c r="X674" s="14"/>
      <c r="Y674" s="14"/>
      <c r="Z674" s="14"/>
      <c r="AA674" s="14"/>
      <c r="AB674" s="14"/>
      <c r="AC674" s="14"/>
      <c r="AD674" s="25"/>
      <c r="AE674" s="25"/>
      <c r="AF674" s="26"/>
      <c r="AG674" s="296"/>
      <c r="AH674" s="297"/>
      <c r="AI674" s="297"/>
      <c r="AJ674" s="297"/>
      <c r="AK674" s="297"/>
      <c r="AL674" s="297"/>
      <c r="AM674" s="297"/>
      <c r="AN674" s="297"/>
      <c r="AO674" s="117"/>
      <c r="AP674" s="114"/>
      <c r="AQ674" s="296"/>
      <c r="AR674" s="297"/>
      <c r="AS674" s="297"/>
      <c r="AT674" s="297"/>
      <c r="AU674" s="297"/>
      <c r="AV674" s="297"/>
      <c r="AW674" s="297"/>
      <c r="AX674" s="297"/>
      <c r="AY674" s="117"/>
      <c r="AZ674" s="114"/>
      <c r="BA674" s="297"/>
      <c r="BB674" s="297"/>
      <c r="BC674" s="297"/>
      <c r="BD674" s="297"/>
      <c r="BE674" s="297"/>
      <c r="BF674" s="297"/>
      <c r="BG674" s="297"/>
      <c r="BH674" s="297"/>
      <c r="BI674" s="117"/>
      <c r="BJ674" s="114"/>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c r="DH674" s="129"/>
      <c r="DI674" s="129"/>
      <c r="DJ674" s="129"/>
      <c r="DK674" s="129"/>
      <c r="DL674" s="129"/>
      <c r="DM674" s="129"/>
      <c r="DN674" s="129"/>
      <c r="DO674" s="129"/>
      <c r="DP674" s="129"/>
      <c r="DQ674" s="129"/>
      <c r="DR674" s="129"/>
      <c r="DS674" s="129"/>
      <c r="DT674" s="129"/>
      <c r="DU674" s="129"/>
      <c r="DV674" s="129"/>
      <c r="DW674" s="129"/>
      <c r="DX674" s="129"/>
      <c r="DY674" s="129"/>
      <c r="DZ674" s="129"/>
      <c r="EA674" s="129"/>
      <c r="EB674" s="129"/>
      <c r="EC674" s="129"/>
      <c r="ED674" s="129"/>
      <c r="EE674" s="129"/>
      <c r="EF674" s="129"/>
      <c r="EG674" s="129"/>
      <c r="EH674" s="129"/>
      <c r="EI674" s="129"/>
      <c r="EJ674" s="129"/>
      <c r="EK674" s="129"/>
      <c r="EL674" s="129"/>
      <c r="EM674" s="129"/>
      <c r="EN674" s="129"/>
      <c r="EO674" s="129"/>
      <c r="EP674" s="129"/>
      <c r="EQ674" s="129"/>
      <c r="ER674" s="129"/>
      <c r="ES674" s="129"/>
      <c r="ET674" s="129"/>
      <c r="EU674" s="129"/>
      <c r="EV674" s="129"/>
      <c r="EW674" s="129"/>
    </row>
    <row r="675" spans="1:153" ht="21.75" customHeight="1">
      <c r="A675" s="113"/>
      <c r="B675" s="294"/>
      <c r="C675" s="76"/>
      <c r="D675" s="74"/>
      <c r="E675" s="77"/>
      <c r="F675" s="78"/>
      <c r="G675" s="79"/>
      <c r="H675" s="75" t="s">
        <v>6436</v>
      </c>
      <c r="I675" s="76"/>
      <c r="J675" s="74"/>
      <c r="K675" s="241"/>
      <c r="L675" s="74"/>
      <c r="M675" s="76"/>
      <c r="N675" s="73"/>
      <c r="O675" s="504"/>
      <c r="P675" s="505"/>
      <c r="Q675" s="505"/>
      <c r="R675" s="505"/>
      <c r="S675" s="505"/>
      <c r="T675" s="505"/>
      <c r="U675" s="505"/>
      <c r="V675" s="505"/>
      <c r="W675" s="505"/>
      <c r="X675" s="505"/>
      <c r="Y675" s="505"/>
      <c r="Z675" s="505"/>
      <c r="AA675" s="505"/>
      <c r="AB675" s="505"/>
      <c r="AC675" s="505"/>
      <c r="AD675" s="505"/>
      <c r="AE675" s="506"/>
      <c r="AF675" s="15"/>
      <c r="AG675" s="118"/>
      <c r="AH675" s="312"/>
      <c r="AI675" s="313"/>
      <c r="AJ675" s="313"/>
      <c r="AK675" s="313"/>
      <c r="AL675" s="313"/>
      <c r="AM675" s="313"/>
      <c r="AN675" s="314"/>
      <c r="AO675" s="120"/>
      <c r="AP675" s="115" t="s">
        <v>0</v>
      </c>
      <c r="AQ675" s="119"/>
      <c r="AR675" s="312"/>
      <c r="AS675" s="313"/>
      <c r="AT675" s="313"/>
      <c r="AU675" s="313"/>
      <c r="AV675" s="313"/>
      <c r="AW675" s="313"/>
      <c r="AX675" s="314"/>
      <c r="AY675" s="120"/>
      <c r="AZ675" s="115" t="s">
        <v>1</v>
      </c>
      <c r="BA675" s="119"/>
      <c r="BB675" s="312"/>
      <c r="BC675" s="313"/>
      <c r="BD675" s="313"/>
      <c r="BE675" s="313"/>
      <c r="BF675" s="313"/>
      <c r="BG675" s="313"/>
      <c r="BH675" s="314"/>
      <c r="BI675" s="122"/>
      <c r="BJ675" s="115" t="s">
        <v>2</v>
      </c>
      <c r="BK675" s="129"/>
      <c r="BL675" s="130" t="str">
        <f>IF(BM675&lt;&gt;"","●","")</f>
        <v/>
      </c>
      <c r="BM675" s="132" t="str">
        <f>IF(AND(OR(C675="",E675="",F675="",G675="",O675=""),OR(AH675&gt;0,AR675&gt;0,BB675&gt;0)),"「Ｋコード・Ｊコード番号等」、「診療行為名称」に未記入の欄がありますが、「レセプト件数」、「算定日数」、「算定回数」のいずれかが1以上となっています。正しい手術名情報・レセプト件数・算定日数・算定回数をご記入ください。",IF(AND(AND(C675&lt;&gt;"",E675&lt;&gt;"",F675&lt;&gt;"",G675&lt;&gt;""),OR(AH675&gt;0,AR675&gt;0,BB675&gt;0),COUNTIF(K!$A$1:$A$2257,ASC(C675&amp;E675&amp;F675&amp;G675&amp;IF(I675*1=0,"","-"&amp;I675*1)&amp;IF(K675*1=0,"",K675*1)&amp;IF(M675="","",M675)))=0),"「Ｋコード・Ｊコード番号等」が診療報酬点数表あるいは鹿診療報酬点数表に存在しないコードとなっています。正しいＫコード・Ｊコード番号等をご記入ください。なお、加算・輸血料は報告対象外となります。",IF(OR(AND(OR(AH675=0,AH675=""),OR(AR675&gt;0,BB675&gt;0)),AND(OR(AH675&gt;0,BB675&gt;0),OR(AR675=0,AR675="")),AND(OR(AH675&gt;0,AR675&gt;0),OR(BB675=0,BB675=""))),"「レセプト件数」、「算定日数」、「算定回数」のいずれかが「0」か「空白」となっていますが、それ以外が1以上となっています。正しい手術名情報・レセプト件数・算定日数・算定回数をご記入ください。",IF(OR(AH675&gt;AR675,AH675&gt;BB675),"「算定日数」あるいは「算定回数」が「レセプト件数」よりも小さくなっています。算定レセプトにおける算定日数・算定回数をご記入ください。",IF(AR675&gt;BB675,"「算定回数」が「算定日数」よりも小さくなっています。算定日数における算定回数をご記入ください。","")))))</f>
        <v/>
      </c>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72"/>
      <c r="CW675" s="72"/>
      <c r="CX675" s="72"/>
      <c r="CY675" s="129"/>
      <c r="CZ675" s="129"/>
      <c r="DA675" s="129"/>
      <c r="DB675" s="129"/>
      <c r="DC675" s="129"/>
      <c r="DD675" s="129"/>
      <c r="DE675" s="129"/>
      <c r="DF675" s="129"/>
      <c r="DG675" s="129"/>
      <c r="DH675" s="129"/>
      <c r="DI675" s="129"/>
      <c r="DJ675" s="129"/>
      <c r="DK675" s="129"/>
      <c r="DL675" s="129"/>
      <c r="DM675" s="129"/>
      <c r="DN675" s="129"/>
      <c r="DO675" s="129"/>
      <c r="DP675" s="129"/>
      <c r="DQ675" s="129"/>
      <c r="DR675" s="129"/>
      <c r="DS675" s="129"/>
      <c r="DT675" s="129"/>
      <c r="DU675" s="129"/>
      <c r="DV675" s="129"/>
      <c r="DW675" s="129"/>
      <c r="DX675" s="129"/>
      <c r="DY675" s="129"/>
      <c r="DZ675" s="129"/>
      <c r="EA675" s="129"/>
      <c r="EB675" s="129"/>
      <c r="EC675" s="129"/>
      <c r="ED675" s="129"/>
      <c r="EE675" s="129"/>
      <c r="EF675" s="129"/>
      <c r="EG675" s="129"/>
      <c r="EH675" s="129"/>
      <c r="EI675" s="129"/>
      <c r="EJ675" s="129"/>
      <c r="EK675" s="129"/>
      <c r="EL675" s="129"/>
      <c r="EM675" s="129"/>
      <c r="EN675" s="129"/>
      <c r="EO675" s="129"/>
      <c r="EP675" s="129"/>
      <c r="EQ675" s="129"/>
      <c r="ER675" s="129"/>
      <c r="ES675" s="129"/>
      <c r="ET675" s="129"/>
      <c r="EU675" s="129"/>
      <c r="EV675" s="129"/>
      <c r="EW675" s="129"/>
    </row>
    <row r="676" spans="1:153" ht="3" customHeight="1" thickBot="1">
      <c r="A676" s="113"/>
      <c r="B676" s="16"/>
      <c r="C676" s="17"/>
      <c r="D676" s="17"/>
      <c r="E676" s="17"/>
      <c r="F676" s="18"/>
      <c r="G676" s="17"/>
      <c r="H676" s="298"/>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9"/>
      <c r="AG676" s="299"/>
      <c r="AH676" s="298"/>
      <c r="AI676" s="298"/>
      <c r="AJ676" s="298"/>
      <c r="AK676" s="298"/>
      <c r="AL676" s="298"/>
      <c r="AM676" s="298"/>
      <c r="AN676" s="298"/>
      <c r="AO676" s="121"/>
      <c r="AP676" s="116"/>
      <c r="AQ676" s="299"/>
      <c r="AR676" s="298"/>
      <c r="AS676" s="298"/>
      <c r="AT676" s="298"/>
      <c r="AU676" s="298"/>
      <c r="AV676" s="298"/>
      <c r="AW676" s="298"/>
      <c r="AX676" s="298"/>
      <c r="AY676" s="121"/>
      <c r="AZ676" s="116"/>
      <c r="BA676" s="298"/>
      <c r="BB676" s="298"/>
      <c r="BC676" s="298"/>
      <c r="BD676" s="298"/>
      <c r="BE676" s="298"/>
      <c r="BF676" s="298"/>
      <c r="BG676" s="298"/>
      <c r="BH676" s="298"/>
      <c r="BI676" s="121"/>
      <c r="BJ676" s="116"/>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c r="DH676" s="129"/>
      <c r="DI676" s="129"/>
      <c r="DJ676" s="129"/>
      <c r="DK676" s="129"/>
      <c r="DL676" s="129"/>
      <c r="DM676" s="129"/>
      <c r="DN676" s="129"/>
      <c r="DO676" s="129"/>
      <c r="DP676" s="129"/>
      <c r="DQ676" s="129"/>
      <c r="DR676" s="129"/>
      <c r="DS676" s="129"/>
      <c r="DT676" s="129"/>
      <c r="DU676" s="129"/>
      <c r="DV676" s="129"/>
      <c r="DW676" s="129"/>
      <c r="DX676" s="129"/>
      <c r="DY676" s="129"/>
      <c r="DZ676" s="129"/>
      <c r="EA676" s="129"/>
      <c r="EB676" s="129"/>
      <c r="EC676" s="129"/>
      <c r="ED676" s="129"/>
      <c r="EE676" s="129"/>
      <c r="EF676" s="129"/>
      <c r="EG676" s="129"/>
      <c r="EH676" s="129"/>
      <c r="EI676" s="129"/>
      <c r="EJ676" s="129"/>
      <c r="EK676" s="129"/>
      <c r="EL676" s="129"/>
      <c r="EM676" s="129"/>
      <c r="EN676" s="129"/>
      <c r="EO676" s="129"/>
      <c r="EP676" s="129"/>
      <c r="EQ676" s="129"/>
      <c r="ER676" s="129"/>
      <c r="ES676" s="129"/>
      <c r="ET676" s="129"/>
      <c r="EU676" s="129"/>
      <c r="EV676" s="129"/>
      <c r="EW676" s="129"/>
    </row>
    <row r="677" spans="1:153" ht="9.75" customHeight="1">
      <c r="A677" s="113"/>
      <c r="B677" s="24"/>
      <c r="C677" s="14" t="s">
        <v>6435</v>
      </c>
      <c r="D677" s="25"/>
      <c r="E677" s="25"/>
      <c r="F677" s="14" t="s">
        <v>143</v>
      </c>
      <c r="G677" s="14"/>
      <c r="H677" s="14"/>
      <c r="I677" s="14" t="s">
        <v>144</v>
      </c>
      <c r="J677" s="14"/>
      <c r="K677" s="14" t="s">
        <v>145</v>
      </c>
      <c r="L677" s="14"/>
      <c r="M677" s="14" t="s">
        <v>197</v>
      </c>
      <c r="N677" s="14"/>
      <c r="O677" s="25"/>
      <c r="P677" s="14" t="s">
        <v>146</v>
      </c>
      <c r="Q677" s="14"/>
      <c r="R677" s="14"/>
      <c r="S677" s="14"/>
      <c r="T677" s="14"/>
      <c r="U677" s="14"/>
      <c r="V677" s="14"/>
      <c r="W677" s="14"/>
      <c r="X677" s="14"/>
      <c r="Y677" s="14"/>
      <c r="Z677" s="14"/>
      <c r="AA677" s="14"/>
      <c r="AB677" s="14"/>
      <c r="AC677" s="14"/>
      <c r="AD677" s="25"/>
      <c r="AE677" s="25"/>
      <c r="AF677" s="26"/>
      <c r="AG677" s="296"/>
      <c r="AH677" s="297"/>
      <c r="AI677" s="297"/>
      <c r="AJ677" s="297"/>
      <c r="AK677" s="297"/>
      <c r="AL677" s="297"/>
      <c r="AM677" s="297"/>
      <c r="AN677" s="297"/>
      <c r="AO677" s="117"/>
      <c r="AP677" s="114"/>
      <c r="AQ677" s="296"/>
      <c r="AR677" s="297"/>
      <c r="AS677" s="297"/>
      <c r="AT677" s="297"/>
      <c r="AU677" s="297"/>
      <c r="AV677" s="297"/>
      <c r="AW677" s="297"/>
      <c r="AX677" s="297"/>
      <c r="AY677" s="117"/>
      <c r="AZ677" s="114"/>
      <c r="BA677" s="297"/>
      <c r="BB677" s="297"/>
      <c r="BC677" s="297"/>
      <c r="BD677" s="297"/>
      <c r="BE677" s="297"/>
      <c r="BF677" s="297"/>
      <c r="BG677" s="297"/>
      <c r="BH677" s="297"/>
      <c r="BI677" s="117"/>
      <c r="BJ677" s="114"/>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c r="DH677" s="129"/>
      <c r="DI677" s="129"/>
      <c r="DJ677" s="129"/>
      <c r="DK677" s="129"/>
      <c r="DL677" s="129"/>
      <c r="DM677" s="129"/>
      <c r="DN677" s="129"/>
      <c r="DO677" s="129"/>
      <c r="DP677" s="129"/>
      <c r="DQ677" s="129"/>
      <c r="DR677" s="129"/>
      <c r="DS677" s="129"/>
      <c r="DT677" s="129"/>
      <c r="DU677" s="129"/>
      <c r="DV677" s="129"/>
      <c r="DW677" s="129"/>
      <c r="DX677" s="129"/>
      <c r="DY677" s="129"/>
      <c r="DZ677" s="129"/>
      <c r="EA677" s="129"/>
      <c r="EB677" s="129"/>
      <c r="EC677" s="129"/>
      <c r="ED677" s="129"/>
      <c r="EE677" s="129"/>
      <c r="EF677" s="129"/>
      <c r="EG677" s="129"/>
      <c r="EH677" s="129"/>
      <c r="EI677" s="129"/>
      <c r="EJ677" s="129"/>
      <c r="EK677" s="129"/>
      <c r="EL677" s="129"/>
      <c r="EM677" s="129"/>
      <c r="EN677" s="129"/>
      <c r="EO677" s="129"/>
      <c r="EP677" s="129"/>
      <c r="EQ677" s="129"/>
      <c r="ER677" s="129"/>
      <c r="ES677" s="129"/>
      <c r="ET677" s="129"/>
      <c r="EU677" s="129"/>
      <c r="EV677" s="129"/>
      <c r="EW677" s="129"/>
    </row>
    <row r="678" spans="1:153" ht="21.75" customHeight="1">
      <c r="A678" s="113"/>
      <c r="B678" s="294"/>
      <c r="C678" s="76"/>
      <c r="D678" s="74"/>
      <c r="E678" s="77"/>
      <c r="F678" s="78"/>
      <c r="G678" s="79"/>
      <c r="H678" s="75" t="s">
        <v>6436</v>
      </c>
      <c r="I678" s="76"/>
      <c r="J678" s="74"/>
      <c r="K678" s="241"/>
      <c r="L678" s="74"/>
      <c r="M678" s="76"/>
      <c r="N678" s="73"/>
      <c r="O678" s="504"/>
      <c r="P678" s="505"/>
      <c r="Q678" s="505"/>
      <c r="R678" s="505"/>
      <c r="S678" s="505"/>
      <c r="T678" s="505"/>
      <c r="U678" s="505"/>
      <c r="V678" s="505"/>
      <c r="W678" s="505"/>
      <c r="X678" s="505"/>
      <c r="Y678" s="505"/>
      <c r="Z678" s="505"/>
      <c r="AA678" s="505"/>
      <c r="AB678" s="505"/>
      <c r="AC678" s="505"/>
      <c r="AD678" s="505"/>
      <c r="AE678" s="506"/>
      <c r="AF678" s="15"/>
      <c r="AG678" s="118"/>
      <c r="AH678" s="312"/>
      <c r="AI678" s="313"/>
      <c r="AJ678" s="313"/>
      <c r="AK678" s="313"/>
      <c r="AL678" s="313"/>
      <c r="AM678" s="313"/>
      <c r="AN678" s="314"/>
      <c r="AO678" s="120"/>
      <c r="AP678" s="115" t="s">
        <v>0</v>
      </c>
      <c r="AQ678" s="119"/>
      <c r="AR678" s="312"/>
      <c r="AS678" s="313"/>
      <c r="AT678" s="313"/>
      <c r="AU678" s="313"/>
      <c r="AV678" s="313"/>
      <c r="AW678" s="313"/>
      <c r="AX678" s="314"/>
      <c r="AY678" s="120"/>
      <c r="AZ678" s="115" t="s">
        <v>1</v>
      </c>
      <c r="BA678" s="119"/>
      <c r="BB678" s="312"/>
      <c r="BC678" s="313"/>
      <c r="BD678" s="313"/>
      <c r="BE678" s="313"/>
      <c r="BF678" s="313"/>
      <c r="BG678" s="313"/>
      <c r="BH678" s="314"/>
      <c r="BI678" s="122"/>
      <c r="BJ678" s="115" t="s">
        <v>2</v>
      </c>
      <c r="BK678" s="129"/>
      <c r="BL678" s="130" t="str">
        <f>IF(BM678&lt;&gt;"","●","")</f>
        <v/>
      </c>
      <c r="BM678" s="132" t="str">
        <f>IF(AND(OR(C678="",E678="",F678="",G678="",O678=""),OR(AH678&gt;0,AR678&gt;0,BB678&gt;0)),"「Ｋコード・Ｊコード番号等」、「診療行為名称」に未記入の欄がありますが、「レセプト件数」、「算定日数」、「算定回数」のいずれかが1以上となっています。正しい手術名情報・レセプト件数・算定日数・算定回数をご記入ください。",IF(AND(AND(C678&lt;&gt;"",E678&lt;&gt;"",F678&lt;&gt;"",G678&lt;&gt;""),OR(AH678&gt;0,AR678&gt;0,BB678&gt;0),COUNTIF(K!$A$1:$A$2257,ASC(C678&amp;E678&amp;F678&amp;G678&amp;IF(I678*1=0,"","-"&amp;I678*1)&amp;IF(K678*1=0,"",K678*1)&amp;IF(M678="","",M678)))=0),"「Ｋコード・Ｊコード番号等」が診療報酬点数表あるいは鹿診療報酬点数表に存在しないコードとなっています。正しいＫコード・Ｊコード番号等をご記入ください。なお、加算・輸血料は報告対象外となります。",IF(OR(AND(OR(AH678=0,AH678=""),OR(AR678&gt;0,BB678&gt;0)),AND(OR(AH678&gt;0,BB678&gt;0),OR(AR678=0,AR678="")),AND(OR(AH678&gt;0,AR678&gt;0),OR(BB678=0,BB678=""))),"「レセプト件数」、「算定日数」、「算定回数」のいずれかが「0」か「空白」となっていますが、それ以外が1以上となっています。正しい手術名情報・レセプト件数・算定日数・算定回数をご記入ください。",IF(OR(AH678&gt;AR678,AH678&gt;BB678),"「算定日数」あるいは「算定回数」が「レセプト件数」よりも小さくなっています。算定レセプトにおける算定日数・算定回数をご記入ください。",IF(AR678&gt;BB678,"「算定回数」が「算定日数」よりも小さくなっています。算定日数における算定回数をご記入ください。","")))))</f>
        <v/>
      </c>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72"/>
      <c r="CW678" s="72"/>
      <c r="CX678" s="72"/>
      <c r="CY678" s="129"/>
      <c r="CZ678" s="129"/>
      <c r="DA678" s="129"/>
      <c r="DB678" s="129"/>
      <c r="DC678" s="129"/>
      <c r="DD678" s="129"/>
      <c r="DE678" s="129"/>
      <c r="DF678" s="129"/>
      <c r="DG678" s="129"/>
      <c r="DH678" s="129"/>
      <c r="DI678" s="129"/>
      <c r="DJ678" s="129"/>
      <c r="DK678" s="129"/>
      <c r="DL678" s="129"/>
      <c r="DM678" s="129"/>
      <c r="DN678" s="129"/>
      <c r="DO678" s="129"/>
      <c r="DP678" s="129"/>
      <c r="DQ678" s="129"/>
      <c r="DR678" s="129"/>
      <c r="DS678" s="129"/>
      <c r="DT678" s="129"/>
      <c r="DU678" s="129"/>
      <c r="DV678" s="129"/>
      <c r="DW678" s="129"/>
      <c r="DX678" s="129"/>
      <c r="DY678" s="129"/>
      <c r="DZ678" s="129"/>
      <c r="EA678" s="129"/>
      <c r="EB678" s="129"/>
      <c r="EC678" s="129"/>
      <c r="ED678" s="129"/>
      <c r="EE678" s="129"/>
      <c r="EF678" s="129"/>
      <c r="EG678" s="129"/>
      <c r="EH678" s="129"/>
      <c r="EI678" s="129"/>
      <c r="EJ678" s="129"/>
      <c r="EK678" s="129"/>
      <c r="EL678" s="129"/>
      <c r="EM678" s="129"/>
      <c r="EN678" s="129"/>
      <c r="EO678" s="129"/>
      <c r="EP678" s="129"/>
      <c r="EQ678" s="129"/>
      <c r="ER678" s="129"/>
      <c r="ES678" s="129"/>
      <c r="ET678" s="129"/>
      <c r="EU678" s="129"/>
      <c r="EV678" s="129"/>
      <c r="EW678" s="129"/>
    </row>
    <row r="679" spans="1:153" ht="3" customHeight="1" thickBot="1">
      <c r="A679" s="113"/>
      <c r="B679" s="16"/>
      <c r="C679" s="17"/>
      <c r="D679" s="17"/>
      <c r="E679" s="17"/>
      <c r="F679" s="18"/>
      <c r="G679" s="17"/>
      <c r="H679" s="298"/>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9"/>
      <c r="AG679" s="299"/>
      <c r="AH679" s="298"/>
      <c r="AI679" s="298"/>
      <c r="AJ679" s="298"/>
      <c r="AK679" s="298"/>
      <c r="AL679" s="298"/>
      <c r="AM679" s="298"/>
      <c r="AN679" s="298"/>
      <c r="AO679" s="121"/>
      <c r="AP679" s="116"/>
      <c r="AQ679" s="299"/>
      <c r="AR679" s="298"/>
      <c r="AS679" s="298"/>
      <c r="AT679" s="298"/>
      <c r="AU679" s="298"/>
      <c r="AV679" s="298"/>
      <c r="AW679" s="298"/>
      <c r="AX679" s="298"/>
      <c r="AY679" s="121"/>
      <c r="AZ679" s="116"/>
      <c r="BA679" s="298"/>
      <c r="BB679" s="298"/>
      <c r="BC679" s="298"/>
      <c r="BD679" s="298"/>
      <c r="BE679" s="298"/>
      <c r="BF679" s="298"/>
      <c r="BG679" s="298"/>
      <c r="BH679" s="298"/>
      <c r="BI679" s="121"/>
      <c r="BJ679" s="116"/>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c r="DH679" s="129"/>
      <c r="DI679" s="129"/>
      <c r="DJ679" s="129"/>
      <c r="DK679" s="129"/>
      <c r="DL679" s="129"/>
      <c r="DM679" s="129"/>
      <c r="DN679" s="129"/>
      <c r="DO679" s="129"/>
      <c r="DP679" s="129"/>
      <c r="DQ679" s="129"/>
      <c r="DR679" s="129"/>
      <c r="DS679" s="129"/>
      <c r="DT679" s="129"/>
      <c r="DU679" s="129"/>
      <c r="DV679" s="129"/>
      <c r="DW679" s="129"/>
      <c r="DX679" s="129"/>
      <c r="DY679" s="129"/>
      <c r="DZ679" s="129"/>
      <c r="EA679" s="129"/>
      <c r="EB679" s="129"/>
      <c r="EC679" s="129"/>
      <c r="ED679" s="129"/>
      <c r="EE679" s="129"/>
      <c r="EF679" s="129"/>
      <c r="EG679" s="129"/>
      <c r="EH679" s="129"/>
      <c r="EI679" s="129"/>
      <c r="EJ679" s="129"/>
      <c r="EK679" s="129"/>
      <c r="EL679" s="129"/>
      <c r="EM679" s="129"/>
      <c r="EN679" s="129"/>
      <c r="EO679" s="129"/>
      <c r="EP679" s="129"/>
      <c r="EQ679" s="129"/>
      <c r="ER679" s="129"/>
      <c r="ES679" s="129"/>
      <c r="ET679" s="129"/>
      <c r="EU679" s="129"/>
      <c r="EV679" s="129"/>
      <c r="EW679" s="129"/>
    </row>
    <row r="680" spans="1:153" ht="9.75" customHeight="1">
      <c r="A680" s="113"/>
      <c r="B680" s="24"/>
      <c r="C680" s="14" t="s">
        <v>6435</v>
      </c>
      <c r="D680" s="25"/>
      <c r="E680" s="25"/>
      <c r="F680" s="14" t="s">
        <v>143</v>
      </c>
      <c r="G680" s="14"/>
      <c r="H680" s="14"/>
      <c r="I680" s="14" t="s">
        <v>144</v>
      </c>
      <c r="J680" s="14"/>
      <c r="K680" s="14" t="s">
        <v>145</v>
      </c>
      <c r="L680" s="14"/>
      <c r="M680" s="14" t="s">
        <v>197</v>
      </c>
      <c r="N680" s="14"/>
      <c r="O680" s="25"/>
      <c r="P680" s="14" t="s">
        <v>146</v>
      </c>
      <c r="Q680" s="14"/>
      <c r="R680" s="14"/>
      <c r="S680" s="14"/>
      <c r="T680" s="14"/>
      <c r="U680" s="14"/>
      <c r="V680" s="14"/>
      <c r="W680" s="14"/>
      <c r="X680" s="14"/>
      <c r="Y680" s="14"/>
      <c r="Z680" s="14"/>
      <c r="AA680" s="14"/>
      <c r="AB680" s="14"/>
      <c r="AC680" s="14"/>
      <c r="AD680" s="25"/>
      <c r="AE680" s="25"/>
      <c r="AF680" s="26"/>
      <c r="AG680" s="296"/>
      <c r="AH680" s="297"/>
      <c r="AI680" s="297"/>
      <c r="AJ680" s="297"/>
      <c r="AK680" s="297"/>
      <c r="AL680" s="297"/>
      <c r="AM680" s="297"/>
      <c r="AN680" s="297"/>
      <c r="AO680" s="117"/>
      <c r="AP680" s="114"/>
      <c r="AQ680" s="296"/>
      <c r="AR680" s="297"/>
      <c r="AS680" s="297"/>
      <c r="AT680" s="297"/>
      <c r="AU680" s="297"/>
      <c r="AV680" s="297"/>
      <c r="AW680" s="297"/>
      <c r="AX680" s="297"/>
      <c r="AY680" s="117"/>
      <c r="AZ680" s="114"/>
      <c r="BA680" s="297"/>
      <c r="BB680" s="297"/>
      <c r="BC680" s="297"/>
      <c r="BD680" s="297"/>
      <c r="BE680" s="297"/>
      <c r="BF680" s="297"/>
      <c r="BG680" s="297"/>
      <c r="BH680" s="297"/>
      <c r="BI680" s="117"/>
      <c r="BJ680" s="114"/>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c r="DH680" s="129"/>
      <c r="DI680" s="129"/>
      <c r="DJ680" s="129"/>
      <c r="DK680" s="129"/>
      <c r="DL680" s="129"/>
      <c r="DM680" s="129"/>
      <c r="DN680" s="129"/>
      <c r="DO680" s="129"/>
      <c r="DP680" s="129"/>
      <c r="DQ680" s="129"/>
      <c r="DR680" s="129"/>
      <c r="DS680" s="129"/>
      <c r="DT680" s="129"/>
      <c r="DU680" s="129"/>
      <c r="DV680" s="129"/>
      <c r="DW680" s="129"/>
      <c r="DX680" s="129"/>
      <c r="DY680" s="129"/>
      <c r="DZ680" s="129"/>
      <c r="EA680" s="129"/>
      <c r="EB680" s="129"/>
      <c r="EC680" s="129"/>
      <c r="ED680" s="129"/>
      <c r="EE680" s="129"/>
      <c r="EF680" s="129"/>
      <c r="EG680" s="129"/>
      <c r="EH680" s="129"/>
      <c r="EI680" s="129"/>
      <c r="EJ680" s="129"/>
      <c r="EK680" s="129"/>
      <c r="EL680" s="129"/>
      <c r="EM680" s="129"/>
      <c r="EN680" s="129"/>
      <c r="EO680" s="129"/>
      <c r="EP680" s="129"/>
      <c r="EQ680" s="129"/>
      <c r="ER680" s="129"/>
      <c r="ES680" s="129"/>
      <c r="ET680" s="129"/>
      <c r="EU680" s="129"/>
      <c r="EV680" s="129"/>
      <c r="EW680" s="129"/>
    </row>
    <row r="681" spans="1:153" ht="21.75" customHeight="1">
      <c r="A681" s="113"/>
      <c r="B681" s="294"/>
      <c r="C681" s="76"/>
      <c r="D681" s="74"/>
      <c r="E681" s="77"/>
      <c r="F681" s="78"/>
      <c r="G681" s="79"/>
      <c r="H681" s="75" t="s">
        <v>6436</v>
      </c>
      <c r="I681" s="76"/>
      <c r="J681" s="74"/>
      <c r="K681" s="241"/>
      <c r="L681" s="74"/>
      <c r="M681" s="76"/>
      <c r="N681" s="73"/>
      <c r="O681" s="504"/>
      <c r="P681" s="505"/>
      <c r="Q681" s="505"/>
      <c r="R681" s="505"/>
      <c r="S681" s="505"/>
      <c r="T681" s="505"/>
      <c r="U681" s="505"/>
      <c r="V681" s="505"/>
      <c r="W681" s="505"/>
      <c r="X681" s="505"/>
      <c r="Y681" s="505"/>
      <c r="Z681" s="505"/>
      <c r="AA681" s="505"/>
      <c r="AB681" s="505"/>
      <c r="AC681" s="505"/>
      <c r="AD681" s="505"/>
      <c r="AE681" s="506"/>
      <c r="AF681" s="15"/>
      <c r="AG681" s="118"/>
      <c r="AH681" s="312"/>
      <c r="AI681" s="313"/>
      <c r="AJ681" s="313"/>
      <c r="AK681" s="313"/>
      <c r="AL681" s="313"/>
      <c r="AM681" s="313"/>
      <c r="AN681" s="314"/>
      <c r="AO681" s="120"/>
      <c r="AP681" s="115" t="s">
        <v>0</v>
      </c>
      <c r="AQ681" s="119"/>
      <c r="AR681" s="312"/>
      <c r="AS681" s="313"/>
      <c r="AT681" s="313"/>
      <c r="AU681" s="313"/>
      <c r="AV681" s="313"/>
      <c r="AW681" s="313"/>
      <c r="AX681" s="314"/>
      <c r="AY681" s="120"/>
      <c r="AZ681" s="115" t="s">
        <v>1</v>
      </c>
      <c r="BA681" s="119"/>
      <c r="BB681" s="312"/>
      <c r="BC681" s="313"/>
      <c r="BD681" s="313"/>
      <c r="BE681" s="313"/>
      <c r="BF681" s="313"/>
      <c r="BG681" s="313"/>
      <c r="BH681" s="314"/>
      <c r="BI681" s="122"/>
      <c r="BJ681" s="115" t="s">
        <v>2</v>
      </c>
      <c r="BK681" s="129"/>
      <c r="BL681" s="130" t="str">
        <f>IF(BM681&lt;&gt;"","●","")</f>
        <v/>
      </c>
      <c r="BM681" s="132" t="str">
        <f>IF(AND(OR(C681="",E681="",F681="",G681="",O681=""),OR(AH681&gt;0,AR681&gt;0,BB681&gt;0)),"「Ｋコード・Ｊコード番号等」、「診療行為名称」に未記入の欄がありますが、「レセプト件数」、「算定日数」、「算定回数」のいずれかが1以上となっています。正しい手術名情報・レセプト件数・算定日数・算定回数をご記入ください。",IF(AND(AND(C681&lt;&gt;"",E681&lt;&gt;"",F681&lt;&gt;"",G681&lt;&gt;""),OR(AH681&gt;0,AR681&gt;0,BB681&gt;0),COUNTIF(K!$A$1:$A$2257,ASC(C681&amp;E681&amp;F681&amp;G681&amp;IF(I681*1=0,"","-"&amp;I681*1)&amp;IF(K681*1=0,"",K681*1)&amp;IF(M681="","",M681)))=0),"「Ｋコード・Ｊコード番号等」が診療報酬点数表あるいは鹿診療報酬点数表に存在しないコードとなっています。正しいＫコード・Ｊコード番号等をご記入ください。なお、加算・輸血料は報告対象外となります。",IF(OR(AND(OR(AH681=0,AH681=""),OR(AR681&gt;0,BB681&gt;0)),AND(OR(AH681&gt;0,BB681&gt;0),OR(AR681=0,AR681="")),AND(OR(AH681&gt;0,AR681&gt;0),OR(BB681=0,BB681=""))),"「レセプト件数」、「算定日数」、「算定回数」のいずれかが「0」か「空白」となっていますが、それ以外が1以上となっています。正しい手術名情報・レセプト件数・算定日数・算定回数をご記入ください。",IF(OR(AH681&gt;AR681,AH681&gt;BB681),"「算定日数」あるいは「算定回数」が「レセプト件数」よりも小さくなっています。算定レセプトにおける算定日数・算定回数をご記入ください。",IF(AR681&gt;BB681,"「算定回数」が「算定日数」よりも小さくなっています。算定日数における算定回数をご記入ください。","")))))</f>
        <v/>
      </c>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72"/>
      <c r="CW681" s="72"/>
      <c r="CX681" s="72"/>
      <c r="CY681" s="129"/>
      <c r="CZ681" s="129"/>
      <c r="DA681" s="129"/>
      <c r="DB681" s="129"/>
      <c r="DC681" s="129"/>
      <c r="DD681" s="129"/>
      <c r="DE681" s="129"/>
      <c r="DF681" s="129"/>
      <c r="DG681" s="129"/>
      <c r="DH681" s="129"/>
      <c r="DI681" s="129"/>
      <c r="DJ681" s="129"/>
      <c r="DK681" s="129"/>
      <c r="DL681" s="129"/>
      <c r="DM681" s="129"/>
      <c r="DN681" s="129"/>
      <c r="DO681" s="129"/>
      <c r="DP681" s="129"/>
      <c r="DQ681" s="129"/>
      <c r="DR681" s="129"/>
      <c r="DS681" s="129"/>
      <c r="DT681" s="129"/>
      <c r="DU681" s="129"/>
      <c r="DV681" s="129"/>
      <c r="DW681" s="129"/>
      <c r="DX681" s="129"/>
      <c r="DY681" s="129"/>
      <c r="DZ681" s="129"/>
      <c r="EA681" s="129"/>
      <c r="EB681" s="129"/>
      <c r="EC681" s="129"/>
      <c r="ED681" s="129"/>
      <c r="EE681" s="129"/>
      <c r="EF681" s="129"/>
      <c r="EG681" s="129"/>
      <c r="EH681" s="129"/>
      <c r="EI681" s="129"/>
      <c r="EJ681" s="129"/>
      <c r="EK681" s="129"/>
      <c r="EL681" s="129"/>
      <c r="EM681" s="129"/>
      <c r="EN681" s="129"/>
      <c r="EO681" s="129"/>
      <c r="EP681" s="129"/>
      <c r="EQ681" s="129"/>
      <c r="ER681" s="129"/>
      <c r="ES681" s="129"/>
      <c r="ET681" s="129"/>
      <c r="EU681" s="129"/>
      <c r="EV681" s="129"/>
      <c r="EW681" s="129"/>
    </row>
    <row r="682" spans="1:153" ht="3" customHeight="1" thickBot="1">
      <c r="A682" s="113"/>
      <c r="B682" s="16"/>
      <c r="C682" s="17"/>
      <c r="D682" s="17"/>
      <c r="E682" s="17"/>
      <c r="F682" s="18"/>
      <c r="G682" s="17"/>
      <c r="H682" s="298"/>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9"/>
      <c r="AG682" s="299"/>
      <c r="AH682" s="298"/>
      <c r="AI682" s="298"/>
      <c r="AJ682" s="298"/>
      <c r="AK682" s="298"/>
      <c r="AL682" s="298"/>
      <c r="AM682" s="298"/>
      <c r="AN682" s="298"/>
      <c r="AO682" s="121"/>
      <c r="AP682" s="116"/>
      <c r="AQ682" s="299"/>
      <c r="AR682" s="298"/>
      <c r="AS682" s="298"/>
      <c r="AT682" s="298"/>
      <c r="AU682" s="298"/>
      <c r="AV682" s="298"/>
      <c r="AW682" s="298"/>
      <c r="AX682" s="298"/>
      <c r="AY682" s="121"/>
      <c r="AZ682" s="116"/>
      <c r="BA682" s="298"/>
      <c r="BB682" s="298"/>
      <c r="BC682" s="298"/>
      <c r="BD682" s="298"/>
      <c r="BE682" s="298"/>
      <c r="BF682" s="298"/>
      <c r="BG682" s="298"/>
      <c r="BH682" s="298"/>
      <c r="BI682" s="121"/>
      <c r="BJ682" s="116"/>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c r="DH682" s="129"/>
      <c r="DI682" s="129"/>
      <c r="DJ682" s="129"/>
      <c r="DK682" s="129"/>
      <c r="DL682" s="129"/>
      <c r="DM682" s="129"/>
      <c r="DN682" s="129"/>
      <c r="DO682" s="129"/>
      <c r="DP682" s="129"/>
      <c r="DQ682" s="129"/>
      <c r="DR682" s="129"/>
      <c r="DS682" s="129"/>
      <c r="DT682" s="129"/>
      <c r="DU682" s="129"/>
      <c r="DV682" s="129"/>
      <c r="DW682" s="129"/>
      <c r="DX682" s="129"/>
      <c r="DY682" s="129"/>
      <c r="DZ682" s="129"/>
      <c r="EA682" s="129"/>
      <c r="EB682" s="129"/>
      <c r="EC682" s="129"/>
      <c r="ED682" s="129"/>
      <c r="EE682" s="129"/>
      <c r="EF682" s="129"/>
      <c r="EG682" s="129"/>
      <c r="EH682" s="129"/>
      <c r="EI682" s="129"/>
      <c r="EJ682" s="129"/>
      <c r="EK682" s="129"/>
      <c r="EL682" s="129"/>
      <c r="EM682" s="129"/>
      <c r="EN682" s="129"/>
      <c r="EO682" s="129"/>
      <c r="EP682" s="129"/>
      <c r="EQ682" s="129"/>
      <c r="ER682" s="129"/>
      <c r="ES682" s="129"/>
      <c r="ET682" s="129"/>
      <c r="EU682" s="129"/>
      <c r="EV682" s="129"/>
      <c r="EW682" s="129"/>
    </row>
    <row r="683" spans="1:153" ht="9.75" customHeight="1">
      <c r="A683" s="113"/>
      <c r="B683" s="24"/>
      <c r="C683" s="14" t="s">
        <v>6435</v>
      </c>
      <c r="D683" s="25"/>
      <c r="E683" s="25"/>
      <c r="F683" s="14" t="s">
        <v>143</v>
      </c>
      <c r="G683" s="14"/>
      <c r="H683" s="14"/>
      <c r="I683" s="14" t="s">
        <v>144</v>
      </c>
      <c r="J683" s="14"/>
      <c r="K683" s="14" t="s">
        <v>145</v>
      </c>
      <c r="L683" s="14"/>
      <c r="M683" s="14" t="s">
        <v>197</v>
      </c>
      <c r="N683" s="14"/>
      <c r="O683" s="25"/>
      <c r="P683" s="14" t="s">
        <v>146</v>
      </c>
      <c r="Q683" s="14"/>
      <c r="R683" s="14"/>
      <c r="S683" s="14"/>
      <c r="T683" s="14"/>
      <c r="U683" s="14"/>
      <c r="V683" s="14"/>
      <c r="W683" s="14"/>
      <c r="X683" s="14"/>
      <c r="Y683" s="14"/>
      <c r="Z683" s="14"/>
      <c r="AA683" s="14"/>
      <c r="AB683" s="14"/>
      <c r="AC683" s="14"/>
      <c r="AD683" s="25"/>
      <c r="AE683" s="25"/>
      <c r="AF683" s="26"/>
      <c r="AG683" s="296"/>
      <c r="AH683" s="297"/>
      <c r="AI683" s="297"/>
      <c r="AJ683" s="297"/>
      <c r="AK683" s="297"/>
      <c r="AL683" s="297"/>
      <c r="AM683" s="297"/>
      <c r="AN683" s="297"/>
      <c r="AO683" s="117"/>
      <c r="AP683" s="114"/>
      <c r="AQ683" s="296"/>
      <c r="AR683" s="297"/>
      <c r="AS683" s="297"/>
      <c r="AT683" s="297"/>
      <c r="AU683" s="297"/>
      <c r="AV683" s="297"/>
      <c r="AW683" s="297"/>
      <c r="AX683" s="297"/>
      <c r="AY683" s="117"/>
      <c r="AZ683" s="114"/>
      <c r="BA683" s="297"/>
      <c r="BB683" s="297"/>
      <c r="BC683" s="297"/>
      <c r="BD683" s="297"/>
      <c r="BE683" s="297"/>
      <c r="BF683" s="297"/>
      <c r="BG683" s="297"/>
      <c r="BH683" s="297"/>
      <c r="BI683" s="117"/>
      <c r="BJ683" s="114"/>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c r="DH683" s="129"/>
      <c r="DI683" s="129"/>
      <c r="DJ683" s="129"/>
      <c r="DK683" s="129"/>
      <c r="DL683" s="129"/>
      <c r="DM683" s="129"/>
      <c r="DN683" s="129"/>
      <c r="DO683" s="129"/>
      <c r="DP683" s="129"/>
      <c r="DQ683" s="129"/>
      <c r="DR683" s="129"/>
      <c r="DS683" s="129"/>
      <c r="DT683" s="129"/>
      <c r="DU683" s="129"/>
      <c r="DV683" s="129"/>
      <c r="DW683" s="129"/>
      <c r="DX683" s="129"/>
      <c r="DY683" s="129"/>
      <c r="DZ683" s="129"/>
      <c r="EA683" s="129"/>
      <c r="EB683" s="129"/>
      <c r="EC683" s="129"/>
      <c r="ED683" s="129"/>
      <c r="EE683" s="129"/>
      <c r="EF683" s="129"/>
      <c r="EG683" s="129"/>
      <c r="EH683" s="129"/>
      <c r="EI683" s="129"/>
      <c r="EJ683" s="129"/>
      <c r="EK683" s="129"/>
      <c r="EL683" s="129"/>
      <c r="EM683" s="129"/>
      <c r="EN683" s="129"/>
      <c r="EO683" s="129"/>
      <c r="EP683" s="129"/>
      <c r="EQ683" s="129"/>
      <c r="ER683" s="129"/>
      <c r="ES683" s="129"/>
      <c r="ET683" s="129"/>
      <c r="EU683" s="129"/>
      <c r="EV683" s="129"/>
      <c r="EW683" s="129"/>
    </row>
    <row r="684" spans="1:153" ht="21.75" customHeight="1">
      <c r="A684" s="113"/>
      <c r="B684" s="294"/>
      <c r="C684" s="76"/>
      <c r="D684" s="74"/>
      <c r="E684" s="77"/>
      <c r="F684" s="78"/>
      <c r="G684" s="79"/>
      <c r="H684" s="75" t="s">
        <v>6436</v>
      </c>
      <c r="I684" s="76"/>
      <c r="J684" s="74"/>
      <c r="K684" s="241"/>
      <c r="L684" s="74"/>
      <c r="M684" s="76"/>
      <c r="N684" s="73"/>
      <c r="O684" s="504"/>
      <c r="P684" s="505"/>
      <c r="Q684" s="505"/>
      <c r="R684" s="505"/>
      <c r="S684" s="505"/>
      <c r="T684" s="505"/>
      <c r="U684" s="505"/>
      <c r="V684" s="505"/>
      <c r="W684" s="505"/>
      <c r="X684" s="505"/>
      <c r="Y684" s="505"/>
      <c r="Z684" s="505"/>
      <c r="AA684" s="505"/>
      <c r="AB684" s="505"/>
      <c r="AC684" s="505"/>
      <c r="AD684" s="505"/>
      <c r="AE684" s="506"/>
      <c r="AF684" s="15"/>
      <c r="AG684" s="118"/>
      <c r="AH684" s="312"/>
      <c r="AI684" s="313"/>
      <c r="AJ684" s="313"/>
      <c r="AK684" s="313"/>
      <c r="AL684" s="313"/>
      <c r="AM684" s="313"/>
      <c r="AN684" s="314"/>
      <c r="AO684" s="120"/>
      <c r="AP684" s="115" t="s">
        <v>0</v>
      </c>
      <c r="AQ684" s="119"/>
      <c r="AR684" s="312"/>
      <c r="AS684" s="313"/>
      <c r="AT684" s="313"/>
      <c r="AU684" s="313"/>
      <c r="AV684" s="313"/>
      <c r="AW684" s="313"/>
      <c r="AX684" s="314"/>
      <c r="AY684" s="120"/>
      <c r="AZ684" s="115" t="s">
        <v>1</v>
      </c>
      <c r="BA684" s="119"/>
      <c r="BB684" s="312"/>
      <c r="BC684" s="313"/>
      <c r="BD684" s="313"/>
      <c r="BE684" s="313"/>
      <c r="BF684" s="313"/>
      <c r="BG684" s="313"/>
      <c r="BH684" s="314"/>
      <c r="BI684" s="122"/>
      <c r="BJ684" s="115" t="s">
        <v>2</v>
      </c>
      <c r="BK684" s="129"/>
      <c r="BL684" s="130" t="str">
        <f>IF(BM684&lt;&gt;"","●","")</f>
        <v/>
      </c>
      <c r="BM684" s="132" t="str">
        <f>IF(AND(OR(C684="",E684="",F684="",G684="",O684=""),OR(AH684&gt;0,AR684&gt;0,BB684&gt;0)),"「Ｋコード・Ｊコード番号等」、「診療行為名称」に未記入の欄がありますが、「レセプト件数」、「算定日数」、「算定回数」のいずれかが1以上となっています。正しい手術名情報・レセプト件数・算定日数・算定回数をご記入ください。",IF(AND(AND(C684&lt;&gt;"",E684&lt;&gt;"",F684&lt;&gt;"",G684&lt;&gt;""),OR(AH684&gt;0,AR684&gt;0,BB684&gt;0),COUNTIF(K!$A$1:$A$2257,ASC(C684&amp;E684&amp;F684&amp;G684&amp;IF(I684*1=0,"","-"&amp;I684*1)&amp;IF(K684*1=0,"",K684*1)&amp;IF(M684="","",M684)))=0),"「Ｋコード・Ｊコード番号等」が診療報酬点数表あるいは鹿診療報酬点数表に存在しないコードとなっています。正しいＫコード・Ｊコード番号等をご記入ください。なお、加算・輸血料は報告対象外となります。",IF(OR(AND(OR(AH684=0,AH684=""),OR(AR684&gt;0,BB684&gt;0)),AND(OR(AH684&gt;0,BB684&gt;0),OR(AR684=0,AR684="")),AND(OR(AH684&gt;0,AR684&gt;0),OR(BB684=0,BB684=""))),"「レセプト件数」、「算定日数」、「算定回数」のいずれかが「0」か「空白」となっていますが、それ以外が1以上となっています。正しい手術名情報・レセプト件数・算定日数・算定回数をご記入ください。",IF(OR(AH684&gt;AR684,AH684&gt;BB684),"「算定日数」あるいは「算定回数」が「レセプト件数」よりも小さくなっています。算定レセプトにおける算定日数・算定回数をご記入ください。",IF(AR684&gt;BB684,"「算定回数」が「算定日数」よりも小さくなっています。算定日数における算定回数をご記入ください。","")))))</f>
        <v/>
      </c>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72"/>
      <c r="CW684" s="72"/>
      <c r="CX684" s="72"/>
      <c r="CY684" s="129"/>
      <c r="CZ684" s="129"/>
      <c r="DA684" s="129"/>
      <c r="DB684" s="129"/>
      <c r="DC684" s="129"/>
      <c r="DD684" s="129"/>
      <c r="DE684" s="129"/>
      <c r="DF684" s="129"/>
      <c r="DG684" s="129"/>
      <c r="DH684" s="129"/>
      <c r="DI684" s="129"/>
      <c r="DJ684" s="129"/>
      <c r="DK684" s="129"/>
      <c r="DL684" s="129"/>
      <c r="DM684" s="129"/>
      <c r="DN684" s="129"/>
      <c r="DO684" s="129"/>
      <c r="DP684" s="129"/>
      <c r="DQ684" s="129"/>
      <c r="DR684" s="129"/>
      <c r="DS684" s="129"/>
      <c r="DT684" s="129"/>
      <c r="DU684" s="129"/>
      <c r="DV684" s="129"/>
      <c r="DW684" s="129"/>
      <c r="DX684" s="129"/>
      <c r="DY684" s="129"/>
      <c r="DZ684" s="129"/>
      <c r="EA684" s="129"/>
      <c r="EB684" s="129"/>
      <c r="EC684" s="129"/>
      <c r="ED684" s="129"/>
      <c r="EE684" s="129"/>
      <c r="EF684" s="129"/>
      <c r="EG684" s="129"/>
      <c r="EH684" s="129"/>
      <c r="EI684" s="129"/>
      <c r="EJ684" s="129"/>
      <c r="EK684" s="129"/>
      <c r="EL684" s="129"/>
      <c r="EM684" s="129"/>
      <c r="EN684" s="129"/>
      <c r="EO684" s="129"/>
      <c r="EP684" s="129"/>
      <c r="EQ684" s="129"/>
      <c r="ER684" s="129"/>
      <c r="ES684" s="129"/>
      <c r="ET684" s="129"/>
      <c r="EU684" s="129"/>
      <c r="EV684" s="129"/>
      <c r="EW684" s="129"/>
    </row>
    <row r="685" spans="1:153" ht="3" customHeight="1" thickBot="1">
      <c r="A685" s="113"/>
      <c r="B685" s="16"/>
      <c r="C685" s="17"/>
      <c r="D685" s="17"/>
      <c r="E685" s="17"/>
      <c r="F685" s="18"/>
      <c r="G685" s="17"/>
      <c r="H685" s="298"/>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9"/>
      <c r="AG685" s="299"/>
      <c r="AH685" s="298"/>
      <c r="AI685" s="298"/>
      <c r="AJ685" s="298"/>
      <c r="AK685" s="298"/>
      <c r="AL685" s="298"/>
      <c r="AM685" s="298"/>
      <c r="AN685" s="298"/>
      <c r="AO685" s="121"/>
      <c r="AP685" s="116"/>
      <c r="AQ685" s="299"/>
      <c r="AR685" s="298"/>
      <c r="AS685" s="298"/>
      <c r="AT685" s="298"/>
      <c r="AU685" s="298"/>
      <c r="AV685" s="298"/>
      <c r="AW685" s="298"/>
      <c r="AX685" s="298"/>
      <c r="AY685" s="121"/>
      <c r="AZ685" s="116"/>
      <c r="BA685" s="298"/>
      <c r="BB685" s="298"/>
      <c r="BC685" s="298"/>
      <c r="BD685" s="298"/>
      <c r="BE685" s="298"/>
      <c r="BF685" s="298"/>
      <c r="BG685" s="298"/>
      <c r="BH685" s="298"/>
      <c r="BI685" s="121"/>
      <c r="BJ685" s="116"/>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c r="DH685" s="129"/>
      <c r="DI685" s="129"/>
      <c r="DJ685" s="129"/>
      <c r="DK685" s="129"/>
      <c r="DL685" s="129"/>
      <c r="DM685" s="129"/>
      <c r="DN685" s="129"/>
      <c r="DO685" s="129"/>
      <c r="DP685" s="129"/>
      <c r="DQ685" s="129"/>
      <c r="DR685" s="129"/>
      <c r="DS685" s="129"/>
      <c r="DT685" s="129"/>
      <c r="DU685" s="129"/>
      <c r="DV685" s="129"/>
      <c r="DW685" s="129"/>
      <c r="DX685" s="129"/>
      <c r="DY685" s="129"/>
      <c r="DZ685" s="129"/>
      <c r="EA685" s="129"/>
      <c r="EB685" s="129"/>
      <c r="EC685" s="129"/>
      <c r="ED685" s="129"/>
      <c r="EE685" s="129"/>
      <c r="EF685" s="129"/>
      <c r="EG685" s="129"/>
      <c r="EH685" s="129"/>
      <c r="EI685" s="129"/>
      <c r="EJ685" s="129"/>
      <c r="EK685" s="129"/>
      <c r="EL685" s="129"/>
      <c r="EM685" s="129"/>
      <c r="EN685" s="129"/>
      <c r="EO685" s="129"/>
      <c r="EP685" s="129"/>
      <c r="EQ685" s="129"/>
      <c r="ER685" s="129"/>
      <c r="ES685" s="129"/>
      <c r="ET685" s="129"/>
      <c r="EU685" s="129"/>
      <c r="EV685" s="129"/>
      <c r="EW685" s="129"/>
    </row>
    <row r="686" spans="1:153" ht="9.75" customHeight="1">
      <c r="A686" s="113"/>
      <c r="B686" s="24"/>
      <c r="C686" s="14" t="s">
        <v>6435</v>
      </c>
      <c r="D686" s="25"/>
      <c r="E686" s="25"/>
      <c r="F686" s="14" t="s">
        <v>143</v>
      </c>
      <c r="G686" s="14"/>
      <c r="H686" s="14"/>
      <c r="I686" s="14" t="s">
        <v>144</v>
      </c>
      <c r="J686" s="14"/>
      <c r="K686" s="14" t="s">
        <v>145</v>
      </c>
      <c r="L686" s="14"/>
      <c r="M686" s="14" t="s">
        <v>197</v>
      </c>
      <c r="N686" s="14"/>
      <c r="O686" s="25"/>
      <c r="P686" s="14" t="s">
        <v>146</v>
      </c>
      <c r="Q686" s="14"/>
      <c r="R686" s="14"/>
      <c r="S686" s="14"/>
      <c r="T686" s="14"/>
      <c r="U686" s="14"/>
      <c r="V686" s="14"/>
      <c r="W686" s="14"/>
      <c r="X686" s="14"/>
      <c r="Y686" s="14"/>
      <c r="Z686" s="14"/>
      <c r="AA686" s="14"/>
      <c r="AB686" s="14"/>
      <c r="AC686" s="14"/>
      <c r="AD686" s="25"/>
      <c r="AE686" s="25"/>
      <c r="AF686" s="26"/>
      <c r="AG686" s="296"/>
      <c r="AH686" s="297"/>
      <c r="AI686" s="297"/>
      <c r="AJ686" s="297"/>
      <c r="AK686" s="297"/>
      <c r="AL686" s="297"/>
      <c r="AM686" s="297"/>
      <c r="AN686" s="297"/>
      <c r="AO686" s="117"/>
      <c r="AP686" s="114"/>
      <c r="AQ686" s="296"/>
      <c r="AR686" s="297"/>
      <c r="AS686" s="297"/>
      <c r="AT686" s="297"/>
      <c r="AU686" s="297"/>
      <c r="AV686" s="297"/>
      <c r="AW686" s="297"/>
      <c r="AX686" s="297"/>
      <c r="AY686" s="117"/>
      <c r="AZ686" s="114"/>
      <c r="BA686" s="297"/>
      <c r="BB686" s="297"/>
      <c r="BC686" s="297"/>
      <c r="BD686" s="297"/>
      <c r="BE686" s="297"/>
      <c r="BF686" s="297"/>
      <c r="BG686" s="297"/>
      <c r="BH686" s="297"/>
      <c r="BI686" s="117"/>
      <c r="BJ686" s="114"/>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c r="DH686" s="129"/>
      <c r="DI686" s="129"/>
      <c r="DJ686" s="129"/>
      <c r="DK686" s="129"/>
      <c r="DL686" s="129"/>
      <c r="DM686" s="129"/>
      <c r="DN686" s="129"/>
      <c r="DO686" s="129"/>
      <c r="DP686" s="129"/>
      <c r="DQ686" s="129"/>
      <c r="DR686" s="129"/>
      <c r="DS686" s="129"/>
      <c r="DT686" s="129"/>
      <c r="DU686" s="129"/>
      <c r="DV686" s="129"/>
      <c r="DW686" s="129"/>
      <c r="DX686" s="129"/>
      <c r="DY686" s="129"/>
      <c r="DZ686" s="129"/>
      <c r="EA686" s="129"/>
      <c r="EB686" s="129"/>
      <c r="EC686" s="129"/>
      <c r="ED686" s="129"/>
      <c r="EE686" s="129"/>
      <c r="EF686" s="129"/>
      <c r="EG686" s="129"/>
      <c r="EH686" s="129"/>
      <c r="EI686" s="129"/>
      <c r="EJ686" s="129"/>
      <c r="EK686" s="129"/>
      <c r="EL686" s="129"/>
      <c r="EM686" s="129"/>
      <c r="EN686" s="129"/>
      <c r="EO686" s="129"/>
      <c r="EP686" s="129"/>
      <c r="EQ686" s="129"/>
      <c r="ER686" s="129"/>
      <c r="ES686" s="129"/>
      <c r="ET686" s="129"/>
      <c r="EU686" s="129"/>
      <c r="EV686" s="129"/>
      <c r="EW686" s="129"/>
    </row>
    <row r="687" spans="1:153" ht="21.75" customHeight="1">
      <c r="A687" s="113"/>
      <c r="B687" s="294"/>
      <c r="C687" s="76"/>
      <c r="D687" s="74"/>
      <c r="E687" s="77"/>
      <c r="F687" s="78"/>
      <c r="G687" s="79"/>
      <c r="H687" s="75" t="s">
        <v>6436</v>
      </c>
      <c r="I687" s="76"/>
      <c r="J687" s="74"/>
      <c r="K687" s="241"/>
      <c r="L687" s="74"/>
      <c r="M687" s="76"/>
      <c r="N687" s="73"/>
      <c r="O687" s="504"/>
      <c r="P687" s="505"/>
      <c r="Q687" s="505"/>
      <c r="R687" s="505"/>
      <c r="S687" s="505"/>
      <c r="T687" s="505"/>
      <c r="U687" s="505"/>
      <c r="V687" s="505"/>
      <c r="W687" s="505"/>
      <c r="X687" s="505"/>
      <c r="Y687" s="505"/>
      <c r="Z687" s="505"/>
      <c r="AA687" s="505"/>
      <c r="AB687" s="505"/>
      <c r="AC687" s="505"/>
      <c r="AD687" s="505"/>
      <c r="AE687" s="506"/>
      <c r="AF687" s="15"/>
      <c r="AG687" s="118"/>
      <c r="AH687" s="312"/>
      <c r="AI687" s="313"/>
      <c r="AJ687" s="313"/>
      <c r="AK687" s="313"/>
      <c r="AL687" s="313"/>
      <c r="AM687" s="313"/>
      <c r="AN687" s="314"/>
      <c r="AO687" s="120"/>
      <c r="AP687" s="115" t="s">
        <v>0</v>
      </c>
      <c r="AQ687" s="119"/>
      <c r="AR687" s="312"/>
      <c r="AS687" s="313"/>
      <c r="AT687" s="313"/>
      <c r="AU687" s="313"/>
      <c r="AV687" s="313"/>
      <c r="AW687" s="313"/>
      <c r="AX687" s="314"/>
      <c r="AY687" s="120"/>
      <c r="AZ687" s="115" t="s">
        <v>1</v>
      </c>
      <c r="BA687" s="119"/>
      <c r="BB687" s="312"/>
      <c r="BC687" s="313"/>
      <c r="BD687" s="313"/>
      <c r="BE687" s="313"/>
      <c r="BF687" s="313"/>
      <c r="BG687" s="313"/>
      <c r="BH687" s="314"/>
      <c r="BI687" s="122"/>
      <c r="BJ687" s="115" t="s">
        <v>2</v>
      </c>
      <c r="BK687" s="129"/>
      <c r="BL687" s="130" t="str">
        <f>IF(BM687&lt;&gt;"","●","")</f>
        <v/>
      </c>
      <c r="BM687" s="132" t="str">
        <f>IF(AND(OR(C687="",E687="",F687="",G687="",O687=""),OR(AH687&gt;0,AR687&gt;0,BB687&gt;0)),"「Ｋコード・Ｊコード番号等」、「診療行為名称」に未記入の欄がありますが、「レセプト件数」、「算定日数」、「算定回数」のいずれかが1以上となっています。正しい手術名情報・レセプト件数・算定日数・算定回数をご記入ください。",IF(AND(AND(C687&lt;&gt;"",E687&lt;&gt;"",F687&lt;&gt;"",G687&lt;&gt;""),OR(AH687&gt;0,AR687&gt;0,BB687&gt;0),COUNTIF(K!$A$1:$A$2257,ASC(C687&amp;E687&amp;F687&amp;G687&amp;IF(I687*1=0,"","-"&amp;I687*1)&amp;IF(K687*1=0,"",K687*1)&amp;IF(M687="","",M687)))=0),"「Ｋコード・Ｊコード番号等」が診療報酬点数表あるいは鹿診療報酬点数表に存在しないコードとなっています。正しいＫコード・Ｊコード番号等をご記入ください。なお、加算・輸血料は報告対象外となります。",IF(OR(AND(OR(AH687=0,AH687=""),OR(AR687&gt;0,BB687&gt;0)),AND(OR(AH687&gt;0,BB687&gt;0),OR(AR687=0,AR687="")),AND(OR(AH687&gt;0,AR687&gt;0),OR(BB687=0,BB687=""))),"「レセプト件数」、「算定日数」、「算定回数」のいずれかが「0」か「空白」となっていますが、それ以外が1以上となっています。正しい手術名情報・レセプト件数・算定日数・算定回数をご記入ください。",IF(OR(AH687&gt;AR687,AH687&gt;BB687),"「算定日数」あるいは「算定回数」が「レセプト件数」よりも小さくなっています。算定レセプトにおける算定日数・算定回数をご記入ください。",IF(AR687&gt;BB687,"「算定回数」が「算定日数」よりも小さくなっています。算定日数における算定回数をご記入ください。","")))))</f>
        <v/>
      </c>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72"/>
      <c r="CW687" s="72"/>
      <c r="CX687" s="72"/>
      <c r="CY687" s="129"/>
      <c r="CZ687" s="129"/>
      <c r="DA687" s="129"/>
      <c r="DB687" s="129"/>
      <c r="DC687" s="129"/>
      <c r="DD687" s="129"/>
      <c r="DE687" s="129"/>
      <c r="DF687" s="129"/>
      <c r="DG687" s="129"/>
      <c r="DH687" s="129"/>
      <c r="DI687" s="129"/>
      <c r="DJ687" s="129"/>
      <c r="DK687" s="129"/>
      <c r="DL687" s="129"/>
      <c r="DM687" s="129"/>
      <c r="DN687" s="129"/>
      <c r="DO687" s="129"/>
      <c r="DP687" s="129"/>
      <c r="DQ687" s="129"/>
      <c r="DR687" s="129"/>
      <c r="DS687" s="129"/>
      <c r="DT687" s="129"/>
      <c r="DU687" s="129"/>
      <c r="DV687" s="129"/>
      <c r="DW687" s="129"/>
      <c r="DX687" s="129"/>
      <c r="DY687" s="129"/>
      <c r="DZ687" s="129"/>
      <c r="EA687" s="129"/>
      <c r="EB687" s="129"/>
      <c r="EC687" s="129"/>
      <c r="ED687" s="129"/>
      <c r="EE687" s="129"/>
      <c r="EF687" s="129"/>
      <c r="EG687" s="129"/>
      <c r="EH687" s="129"/>
      <c r="EI687" s="129"/>
      <c r="EJ687" s="129"/>
      <c r="EK687" s="129"/>
      <c r="EL687" s="129"/>
      <c r="EM687" s="129"/>
      <c r="EN687" s="129"/>
      <c r="EO687" s="129"/>
      <c r="EP687" s="129"/>
      <c r="EQ687" s="129"/>
      <c r="ER687" s="129"/>
      <c r="ES687" s="129"/>
      <c r="ET687" s="129"/>
      <c r="EU687" s="129"/>
      <c r="EV687" s="129"/>
      <c r="EW687" s="129"/>
    </row>
    <row r="688" spans="1:153" ht="3" customHeight="1" thickBot="1">
      <c r="A688" s="113"/>
      <c r="B688" s="16"/>
      <c r="C688" s="17"/>
      <c r="D688" s="17"/>
      <c r="E688" s="17"/>
      <c r="F688" s="18"/>
      <c r="G688" s="17"/>
      <c r="H688" s="298"/>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9"/>
      <c r="AG688" s="299"/>
      <c r="AH688" s="298"/>
      <c r="AI688" s="298"/>
      <c r="AJ688" s="298"/>
      <c r="AK688" s="298"/>
      <c r="AL688" s="298"/>
      <c r="AM688" s="298"/>
      <c r="AN688" s="298"/>
      <c r="AO688" s="121"/>
      <c r="AP688" s="116"/>
      <c r="AQ688" s="299"/>
      <c r="AR688" s="298"/>
      <c r="AS688" s="298"/>
      <c r="AT688" s="298"/>
      <c r="AU688" s="298"/>
      <c r="AV688" s="298"/>
      <c r="AW688" s="298"/>
      <c r="AX688" s="298"/>
      <c r="AY688" s="121"/>
      <c r="AZ688" s="116"/>
      <c r="BA688" s="298"/>
      <c r="BB688" s="298"/>
      <c r="BC688" s="298"/>
      <c r="BD688" s="298"/>
      <c r="BE688" s="298"/>
      <c r="BF688" s="298"/>
      <c r="BG688" s="298"/>
      <c r="BH688" s="298"/>
      <c r="BI688" s="121"/>
      <c r="BJ688" s="116"/>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c r="DH688" s="129"/>
      <c r="DI688" s="129"/>
      <c r="DJ688" s="129"/>
      <c r="DK688" s="129"/>
      <c r="DL688" s="129"/>
      <c r="DM688" s="129"/>
      <c r="DN688" s="129"/>
      <c r="DO688" s="129"/>
      <c r="DP688" s="129"/>
      <c r="DQ688" s="129"/>
      <c r="DR688" s="129"/>
      <c r="DS688" s="129"/>
      <c r="DT688" s="129"/>
      <c r="DU688" s="129"/>
      <c r="DV688" s="129"/>
      <c r="DW688" s="129"/>
      <c r="DX688" s="129"/>
      <c r="DY688" s="129"/>
      <c r="DZ688" s="129"/>
      <c r="EA688" s="129"/>
      <c r="EB688" s="129"/>
      <c r="EC688" s="129"/>
      <c r="ED688" s="129"/>
      <c r="EE688" s="129"/>
      <c r="EF688" s="129"/>
      <c r="EG688" s="129"/>
      <c r="EH688" s="129"/>
      <c r="EI688" s="129"/>
      <c r="EJ688" s="129"/>
      <c r="EK688" s="129"/>
      <c r="EL688" s="129"/>
      <c r="EM688" s="129"/>
      <c r="EN688" s="129"/>
      <c r="EO688" s="129"/>
      <c r="EP688" s="129"/>
      <c r="EQ688" s="129"/>
      <c r="ER688" s="129"/>
      <c r="ES688" s="129"/>
      <c r="ET688" s="129"/>
      <c r="EU688" s="129"/>
      <c r="EV688" s="129"/>
      <c r="EW688" s="129"/>
    </row>
    <row r="689" spans="1:153" ht="9.75" customHeight="1">
      <c r="A689" s="113"/>
      <c r="B689" s="24"/>
      <c r="C689" s="14" t="s">
        <v>6435</v>
      </c>
      <c r="D689" s="25"/>
      <c r="E689" s="25"/>
      <c r="F689" s="14" t="s">
        <v>143</v>
      </c>
      <c r="G689" s="14"/>
      <c r="H689" s="14"/>
      <c r="I689" s="14" t="s">
        <v>144</v>
      </c>
      <c r="J689" s="14"/>
      <c r="K689" s="14" t="s">
        <v>145</v>
      </c>
      <c r="L689" s="14"/>
      <c r="M689" s="14" t="s">
        <v>197</v>
      </c>
      <c r="N689" s="14"/>
      <c r="O689" s="25"/>
      <c r="P689" s="14" t="s">
        <v>146</v>
      </c>
      <c r="Q689" s="14"/>
      <c r="R689" s="14"/>
      <c r="S689" s="14"/>
      <c r="T689" s="14"/>
      <c r="U689" s="14"/>
      <c r="V689" s="14"/>
      <c r="W689" s="14"/>
      <c r="X689" s="14"/>
      <c r="Y689" s="14"/>
      <c r="Z689" s="14"/>
      <c r="AA689" s="14"/>
      <c r="AB689" s="14"/>
      <c r="AC689" s="14"/>
      <c r="AD689" s="25"/>
      <c r="AE689" s="25"/>
      <c r="AF689" s="26"/>
      <c r="AG689" s="296"/>
      <c r="AH689" s="297"/>
      <c r="AI689" s="297"/>
      <c r="AJ689" s="297"/>
      <c r="AK689" s="297"/>
      <c r="AL689" s="297"/>
      <c r="AM689" s="297"/>
      <c r="AN689" s="297"/>
      <c r="AO689" s="117"/>
      <c r="AP689" s="114"/>
      <c r="AQ689" s="296"/>
      <c r="AR689" s="297"/>
      <c r="AS689" s="297"/>
      <c r="AT689" s="297"/>
      <c r="AU689" s="297"/>
      <c r="AV689" s="297"/>
      <c r="AW689" s="297"/>
      <c r="AX689" s="297"/>
      <c r="AY689" s="117"/>
      <c r="AZ689" s="114"/>
      <c r="BA689" s="297"/>
      <c r="BB689" s="297"/>
      <c r="BC689" s="297"/>
      <c r="BD689" s="297"/>
      <c r="BE689" s="297"/>
      <c r="BF689" s="297"/>
      <c r="BG689" s="297"/>
      <c r="BH689" s="297"/>
      <c r="BI689" s="117"/>
      <c r="BJ689" s="114"/>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c r="DH689" s="129"/>
      <c r="DI689" s="129"/>
      <c r="DJ689" s="129"/>
      <c r="DK689" s="129"/>
      <c r="DL689" s="129"/>
      <c r="DM689" s="129"/>
      <c r="DN689" s="129"/>
      <c r="DO689" s="129"/>
      <c r="DP689" s="129"/>
      <c r="DQ689" s="129"/>
      <c r="DR689" s="129"/>
      <c r="DS689" s="129"/>
      <c r="DT689" s="129"/>
      <c r="DU689" s="129"/>
      <c r="DV689" s="129"/>
      <c r="DW689" s="129"/>
      <c r="DX689" s="129"/>
      <c r="DY689" s="129"/>
      <c r="DZ689" s="129"/>
      <c r="EA689" s="129"/>
      <c r="EB689" s="129"/>
      <c r="EC689" s="129"/>
      <c r="ED689" s="129"/>
      <c r="EE689" s="129"/>
      <c r="EF689" s="129"/>
      <c r="EG689" s="129"/>
      <c r="EH689" s="129"/>
      <c r="EI689" s="129"/>
      <c r="EJ689" s="129"/>
      <c r="EK689" s="129"/>
      <c r="EL689" s="129"/>
      <c r="EM689" s="129"/>
      <c r="EN689" s="129"/>
      <c r="EO689" s="129"/>
      <c r="EP689" s="129"/>
      <c r="EQ689" s="129"/>
      <c r="ER689" s="129"/>
      <c r="ES689" s="129"/>
      <c r="ET689" s="129"/>
      <c r="EU689" s="129"/>
      <c r="EV689" s="129"/>
      <c r="EW689" s="129"/>
    </row>
    <row r="690" spans="1:153" ht="21.75" customHeight="1">
      <c r="A690" s="113"/>
      <c r="B690" s="294"/>
      <c r="C690" s="76"/>
      <c r="D690" s="74"/>
      <c r="E690" s="77"/>
      <c r="F690" s="78"/>
      <c r="G690" s="79"/>
      <c r="H690" s="75" t="s">
        <v>6436</v>
      </c>
      <c r="I690" s="76"/>
      <c r="J690" s="74"/>
      <c r="K690" s="241"/>
      <c r="L690" s="74"/>
      <c r="M690" s="76"/>
      <c r="N690" s="73"/>
      <c r="O690" s="504"/>
      <c r="P690" s="505"/>
      <c r="Q690" s="505"/>
      <c r="R690" s="505"/>
      <c r="S690" s="505"/>
      <c r="T690" s="505"/>
      <c r="U690" s="505"/>
      <c r="V690" s="505"/>
      <c r="W690" s="505"/>
      <c r="X690" s="505"/>
      <c r="Y690" s="505"/>
      <c r="Z690" s="505"/>
      <c r="AA690" s="505"/>
      <c r="AB690" s="505"/>
      <c r="AC690" s="505"/>
      <c r="AD690" s="505"/>
      <c r="AE690" s="506"/>
      <c r="AF690" s="15"/>
      <c r="AG690" s="118"/>
      <c r="AH690" s="312"/>
      <c r="AI690" s="313"/>
      <c r="AJ690" s="313"/>
      <c r="AK690" s="313"/>
      <c r="AL690" s="313"/>
      <c r="AM690" s="313"/>
      <c r="AN690" s="314"/>
      <c r="AO690" s="120"/>
      <c r="AP690" s="115" t="s">
        <v>0</v>
      </c>
      <c r="AQ690" s="119"/>
      <c r="AR690" s="312"/>
      <c r="AS690" s="313"/>
      <c r="AT690" s="313"/>
      <c r="AU690" s="313"/>
      <c r="AV690" s="313"/>
      <c r="AW690" s="313"/>
      <c r="AX690" s="314"/>
      <c r="AY690" s="120"/>
      <c r="AZ690" s="115" t="s">
        <v>1</v>
      </c>
      <c r="BA690" s="119"/>
      <c r="BB690" s="312"/>
      <c r="BC690" s="313"/>
      <c r="BD690" s="313"/>
      <c r="BE690" s="313"/>
      <c r="BF690" s="313"/>
      <c r="BG690" s="313"/>
      <c r="BH690" s="314"/>
      <c r="BI690" s="122"/>
      <c r="BJ690" s="115" t="s">
        <v>2</v>
      </c>
      <c r="BK690" s="129"/>
      <c r="BL690" s="130" t="str">
        <f>IF(BM690&lt;&gt;"","●","")</f>
        <v/>
      </c>
      <c r="BM690" s="132" t="str">
        <f>IF(AND(OR(C690="",E690="",F690="",G690="",O690=""),OR(AH690&gt;0,AR690&gt;0,BB690&gt;0)),"「Ｋコード・Ｊコード番号等」、「診療行為名称」に未記入の欄がありますが、「レセプト件数」、「算定日数」、「算定回数」のいずれかが1以上となっています。正しい手術名情報・レセプト件数・算定日数・算定回数をご記入ください。",IF(AND(AND(C690&lt;&gt;"",E690&lt;&gt;"",F690&lt;&gt;"",G690&lt;&gt;""),OR(AH690&gt;0,AR690&gt;0,BB690&gt;0),COUNTIF(K!$A$1:$A$2257,ASC(C690&amp;E690&amp;F690&amp;G690&amp;IF(I690*1=0,"","-"&amp;I690*1)&amp;IF(K690*1=0,"",K690*1)&amp;IF(M690="","",M690)))=0),"「Ｋコード・Ｊコード番号等」が診療報酬点数表あるいは鹿診療報酬点数表に存在しないコードとなっています。正しいＫコード・Ｊコード番号等をご記入ください。なお、加算・輸血料は報告対象外となります。",IF(OR(AND(OR(AH690=0,AH690=""),OR(AR690&gt;0,BB690&gt;0)),AND(OR(AH690&gt;0,BB690&gt;0),OR(AR690=0,AR690="")),AND(OR(AH690&gt;0,AR690&gt;0),OR(BB690=0,BB690=""))),"「レセプト件数」、「算定日数」、「算定回数」のいずれかが「0」か「空白」となっていますが、それ以外が1以上となっています。正しい手術名情報・レセプト件数・算定日数・算定回数をご記入ください。",IF(OR(AH690&gt;AR690,AH690&gt;BB690),"「算定日数」あるいは「算定回数」が「レセプト件数」よりも小さくなっています。算定レセプトにおける算定日数・算定回数をご記入ください。",IF(AR690&gt;BB690,"「算定回数」が「算定日数」よりも小さくなっています。算定日数における算定回数をご記入ください。","")))))</f>
        <v/>
      </c>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72"/>
      <c r="CW690" s="72"/>
      <c r="CX690" s="72"/>
      <c r="CY690" s="129"/>
      <c r="CZ690" s="129"/>
      <c r="DA690" s="129"/>
      <c r="DB690" s="129"/>
      <c r="DC690" s="129"/>
      <c r="DD690" s="129"/>
      <c r="DE690" s="129"/>
      <c r="DF690" s="129"/>
      <c r="DG690" s="129"/>
      <c r="DH690" s="129"/>
      <c r="DI690" s="129"/>
      <c r="DJ690" s="129"/>
      <c r="DK690" s="129"/>
      <c r="DL690" s="129"/>
      <c r="DM690" s="129"/>
      <c r="DN690" s="129"/>
      <c r="DO690" s="129"/>
      <c r="DP690" s="129"/>
      <c r="DQ690" s="129"/>
      <c r="DR690" s="129"/>
      <c r="DS690" s="129"/>
      <c r="DT690" s="129"/>
      <c r="DU690" s="129"/>
      <c r="DV690" s="129"/>
      <c r="DW690" s="129"/>
      <c r="DX690" s="129"/>
      <c r="DY690" s="129"/>
      <c r="DZ690" s="129"/>
      <c r="EA690" s="129"/>
      <c r="EB690" s="129"/>
      <c r="EC690" s="129"/>
      <c r="ED690" s="129"/>
      <c r="EE690" s="129"/>
      <c r="EF690" s="129"/>
      <c r="EG690" s="129"/>
      <c r="EH690" s="129"/>
      <c r="EI690" s="129"/>
      <c r="EJ690" s="129"/>
      <c r="EK690" s="129"/>
      <c r="EL690" s="129"/>
      <c r="EM690" s="129"/>
      <c r="EN690" s="129"/>
      <c r="EO690" s="129"/>
      <c r="EP690" s="129"/>
      <c r="EQ690" s="129"/>
      <c r="ER690" s="129"/>
      <c r="ES690" s="129"/>
      <c r="ET690" s="129"/>
      <c r="EU690" s="129"/>
      <c r="EV690" s="129"/>
      <c r="EW690" s="129"/>
    </row>
    <row r="691" spans="1:153" ht="3" customHeight="1" thickBot="1">
      <c r="A691" s="103"/>
      <c r="B691" s="16"/>
      <c r="C691" s="17"/>
      <c r="D691" s="17"/>
      <c r="E691" s="17"/>
      <c r="F691" s="18"/>
      <c r="G691" s="17"/>
      <c r="H691" s="298"/>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9"/>
      <c r="AG691" s="299"/>
      <c r="AH691" s="298"/>
      <c r="AI691" s="298"/>
      <c r="AJ691" s="298"/>
      <c r="AK691" s="298"/>
      <c r="AL691" s="298"/>
      <c r="AM691" s="298"/>
      <c r="AN691" s="298"/>
      <c r="AO691" s="121"/>
      <c r="AP691" s="116"/>
      <c r="AQ691" s="299"/>
      <c r="AR691" s="298"/>
      <c r="AS691" s="298"/>
      <c r="AT691" s="298"/>
      <c r="AU691" s="298"/>
      <c r="AV691" s="298"/>
      <c r="AW691" s="298"/>
      <c r="AX691" s="298"/>
      <c r="AY691" s="121"/>
      <c r="AZ691" s="116"/>
      <c r="BA691" s="298"/>
      <c r="BB691" s="298"/>
      <c r="BC691" s="298"/>
      <c r="BD691" s="298"/>
      <c r="BE691" s="298"/>
      <c r="BF691" s="298"/>
      <c r="BG691" s="298"/>
      <c r="BH691" s="298"/>
      <c r="BI691" s="121"/>
      <c r="BJ691" s="116"/>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c r="DH691" s="129"/>
      <c r="DI691" s="129"/>
      <c r="DJ691" s="129"/>
      <c r="DK691" s="129"/>
      <c r="DL691" s="129"/>
      <c r="DM691" s="129"/>
      <c r="DN691" s="129"/>
      <c r="DO691" s="129"/>
      <c r="DP691" s="129"/>
      <c r="DQ691" s="129"/>
      <c r="DR691" s="129"/>
      <c r="DS691" s="129"/>
      <c r="DT691" s="129"/>
      <c r="DU691" s="129"/>
      <c r="DV691" s="129"/>
      <c r="DW691" s="129"/>
      <c r="DX691" s="129"/>
      <c r="DY691" s="129"/>
      <c r="DZ691" s="129"/>
      <c r="EA691" s="129"/>
      <c r="EB691" s="129"/>
      <c r="EC691" s="129"/>
      <c r="ED691" s="129"/>
      <c r="EE691" s="129"/>
      <c r="EF691" s="129"/>
      <c r="EG691" s="129"/>
      <c r="EH691" s="129"/>
      <c r="EI691" s="129"/>
      <c r="EJ691" s="129"/>
      <c r="EK691" s="129"/>
      <c r="EL691" s="129"/>
      <c r="EM691" s="129"/>
      <c r="EN691" s="129"/>
      <c r="EO691" s="129"/>
      <c r="EP691" s="129"/>
      <c r="EQ691" s="129"/>
      <c r="ER691" s="129"/>
      <c r="ES691" s="129"/>
      <c r="ET691" s="129"/>
      <c r="EU691" s="129"/>
      <c r="EV691" s="129"/>
      <c r="EW691" s="129"/>
    </row>
    <row r="692" spans="1:153" ht="19.5" customHeight="1">
      <c r="A692" s="328" t="s">
        <v>6437</v>
      </c>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c r="AK692" s="329"/>
      <c r="AL692" s="329"/>
      <c r="AM692" s="329"/>
      <c r="AN692" s="329"/>
      <c r="AO692" s="329"/>
      <c r="AP692" s="329"/>
      <c r="AQ692" s="329"/>
      <c r="AR692" s="329"/>
      <c r="AS692" s="329"/>
      <c r="AT692" s="329"/>
      <c r="AU692" s="329"/>
      <c r="AV692" s="329"/>
      <c r="AW692" s="330"/>
      <c r="AX692" s="330"/>
      <c r="AY692" s="330"/>
      <c r="AZ692" s="330"/>
      <c r="BA692" s="330"/>
      <c r="BB692" s="330"/>
      <c r="BC692" s="330"/>
      <c r="BD692" s="330"/>
      <c r="BE692" s="330"/>
      <c r="BF692" s="330"/>
      <c r="BG692" s="330"/>
      <c r="BH692" s="330"/>
      <c r="BI692" s="330"/>
      <c r="BJ692" s="331"/>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c r="DH692" s="129"/>
      <c r="DI692" s="129"/>
      <c r="DJ692" s="129"/>
      <c r="DK692" s="129"/>
      <c r="DL692" s="129"/>
      <c r="DM692" s="129"/>
      <c r="DN692" s="129"/>
      <c r="DO692" s="129"/>
      <c r="DP692" s="129"/>
      <c r="DQ692" s="129"/>
      <c r="DR692" s="129"/>
      <c r="DS692" s="129"/>
      <c r="DT692" s="129"/>
      <c r="DU692" s="129"/>
      <c r="DV692" s="129"/>
      <c r="DW692" s="129"/>
      <c r="DX692" s="129"/>
      <c r="DY692" s="129"/>
      <c r="DZ692" s="129"/>
      <c r="EA692" s="129"/>
      <c r="EB692" s="129"/>
      <c r="EC692" s="129"/>
      <c r="ED692" s="129"/>
      <c r="EE692" s="129"/>
      <c r="EF692" s="129"/>
      <c r="EG692" s="129"/>
      <c r="EH692" s="129"/>
      <c r="EI692" s="129"/>
      <c r="EJ692" s="129"/>
      <c r="EK692" s="129"/>
      <c r="EL692" s="129"/>
      <c r="EM692" s="129"/>
      <c r="EN692" s="129"/>
      <c r="EO692" s="129"/>
      <c r="EP692" s="129"/>
      <c r="EQ692" s="129"/>
      <c r="ER692" s="129"/>
      <c r="ES692" s="129"/>
      <c r="ET692" s="129"/>
      <c r="EU692" s="129"/>
      <c r="EV692" s="129"/>
      <c r="EW692" s="129"/>
    </row>
    <row r="693" spans="1:153" s="65" customFormat="1" ht="18.75" customHeight="1" thickBot="1">
      <c r="A693" s="5"/>
      <c r="B693" s="9"/>
      <c r="C693" s="9"/>
      <c r="D693" s="9"/>
      <c r="E693" s="9"/>
      <c r="F693" s="9"/>
      <c r="G693" s="9"/>
      <c r="H693" s="20"/>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395" t="s">
        <v>6385</v>
      </c>
      <c r="AH693" s="396"/>
      <c r="AI693" s="396"/>
      <c r="AJ693" s="396"/>
      <c r="AK693" s="396"/>
      <c r="AL693" s="396"/>
      <c r="AM693" s="396"/>
      <c r="AN693" s="396"/>
      <c r="AO693" s="396"/>
      <c r="AP693" s="397"/>
      <c r="AQ693" s="420" t="s">
        <v>4</v>
      </c>
      <c r="AR693" s="421"/>
      <c r="AS693" s="421"/>
      <c r="AT693" s="421"/>
      <c r="AU693" s="421"/>
      <c r="AV693" s="421"/>
      <c r="AW693" s="421"/>
      <c r="AX693" s="421"/>
      <c r="AY693" s="421"/>
      <c r="AZ693" s="422"/>
      <c r="BA693" s="420" t="s">
        <v>19</v>
      </c>
      <c r="BB693" s="421"/>
      <c r="BC693" s="421"/>
      <c r="BD693" s="421"/>
      <c r="BE693" s="421"/>
      <c r="BF693" s="421"/>
      <c r="BG693" s="421"/>
      <c r="BH693" s="421"/>
      <c r="BI693" s="421"/>
      <c r="BJ693" s="423"/>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c r="CP693" s="30"/>
      <c r="CQ693" s="30"/>
      <c r="CR693" s="30"/>
      <c r="CS693" s="30"/>
      <c r="CT693" s="30"/>
      <c r="CU693" s="30"/>
      <c r="CV693" s="30"/>
      <c r="CW693" s="30"/>
      <c r="CX693" s="30"/>
      <c r="CY693" s="30"/>
      <c r="CZ693" s="30"/>
      <c r="DA693" s="30"/>
      <c r="DB693" s="30"/>
      <c r="DC693" s="30"/>
      <c r="DD693" s="30"/>
      <c r="DE693" s="30"/>
      <c r="DF693" s="30"/>
      <c r="DG693" s="30"/>
      <c r="DH693" s="30"/>
      <c r="DI693" s="30"/>
      <c r="DJ693" s="30"/>
      <c r="DK693" s="30"/>
      <c r="DL693" s="30"/>
      <c r="DM693" s="30"/>
      <c r="DN693" s="30"/>
      <c r="DO693" s="30"/>
      <c r="DP693" s="30"/>
      <c r="DQ693" s="30"/>
      <c r="DR693" s="30"/>
      <c r="DS693" s="30"/>
      <c r="DT693" s="30"/>
      <c r="DU693" s="30"/>
      <c r="DV693" s="30"/>
      <c r="DW693" s="30"/>
      <c r="DX693" s="30"/>
      <c r="DY693" s="30"/>
      <c r="DZ693" s="30"/>
      <c r="EA693" s="30"/>
      <c r="EB693" s="30"/>
      <c r="EC693" s="30"/>
      <c r="ED693" s="30"/>
      <c r="EE693" s="30"/>
      <c r="EF693" s="30"/>
      <c r="EG693" s="30"/>
      <c r="EH693" s="30"/>
      <c r="EI693" s="30"/>
      <c r="EJ693" s="30"/>
      <c r="EK693" s="30"/>
      <c r="EL693" s="30"/>
      <c r="EM693" s="30"/>
      <c r="EN693" s="30"/>
      <c r="EO693" s="30"/>
      <c r="EP693" s="30"/>
      <c r="EQ693" s="30"/>
      <c r="ER693" s="30"/>
      <c r="ES693" s="30"/>
      <c r="ET693" s="30"/>
      <c r="EU693" s="30"/>
      <c r="EV693" s="30"/>
      <c r="EW693" s="30"/>
    </row>
    <row r="694" spans="1:153" ht="9.75" customHeight="1">
      <c r="A694" s="113"/>
      <c r="B694" s="24"/>
      <c r="C694" s="14" t="s">
        <v>6435</v>
      </c>
      <c r="D694" s="25"/>
      <c r="E694" s="25"/>
      <c r="F694" s="14" t="s">
        <v>143</v>
      </c>
      <c r="G694" s="14"/>
      <c r="H694" s="14"/>
      <c r="I694" s="14" t="s">
        <v>144</v>
      </c>
      <c r="J694" s="14"/>
      <c r="K694" s="14" t="s">
        <v>145</v>
      </c>
      <c r="L694" s="14"/>
      <c r="M694" s="14" t="s">
        <v>197</v>
      </c>
      <c r="N694" s="14"/>
      <c r="O694" s="25"/>
      <c r="P694" s="14" t="s">
        <v>146</v>
      </c>
      <c r="Q694" s="14"/>
      <c r="R694" s="14"/>
      <c r="S694" s="14"/>
      <c r="T694" s="14"/>
      <c r="U694" s="14"/>
      <c r="V694" s="14"/>
      <c r="W694" s="14"/>
      <c r="X694" s="14"/>
      <c r="Y694" s="14"/>
      <c r="Z694" s="14"/>
      <c r="AA694" s="14"/>
      <c r="AB694" s="14"/>
      <c r="AC694" s="14"/>
      <c r="AD694" s="25"/>
      <c r="AE694" s="25"/>
      <c r="AF694" s="26"/>
      <c r="AG694" s="296"/>
      <c r="AH694" s="297"/>
      <c r="AI694" s="297"/>
      <c r="AJ694" s="297"/>
      <c r="AK694" s="297"/>
      <c r="AL694" s="297"/>
      <c r="AM694" s="297"/>
      <c r="AN694" s="297"/>
      <c r="AO694" s="117"/>
      <c r="AP694" s="114"/>
      <c r="AQ694" s="296"/>
      <c r="AR694" s="297"/>
      <c r="AS694" s="297"/>
      <c r="AT694" s="297"/>
      <c r="AU694" s="297"/>
      <c r="AV694" s="297"/>
      <c r="AW694" s="297"/>
      <c r="AX694" s="297"/>
      <c r="AY694" s="117"/>
      <c r="AZ694" s="114"/>
      <c r="BA694" s="297"/>
      <c r="BB694" s="297"/>
      <c r="BC694" s="297"/>
      <c r="BD694" s="297"/>
      <c r="BE694" s="297"/>
      <c r="BF694" s="297"/>
      <c r="BG694" s="297"/>
      <c r="BH694" s="297"/>
      <c r="BI694" s="117"/>
      <c r="BJ694" s="114"/>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c r="DH694" s="129"/>
      <c r="DI694" s="129"/>
      <c r="DJ694" s="129"/>
      <c r="DK694" s="129"/>
      <c r="DL694" s="129"/>
      <c r="DM694" s="129"/>
      <c r="DN694" s="129"/>
      <c r="DO694" s="129"/>
      <c r="DP694" s="129"/>
      <c r="DQ694" s="129"/>
      <c r="DR694" s="129"/>
      <c r="DS694" s="129"/>
      <c r="DT694" s="129"/>
      <c r="DU694" s="129"/>
      <c r="DV694" s="129"/>
      <c r="DW694" s="129"/>
      <c r="DX694" s="129"/>
      <c r="DY694" s="129"/>
      <c r="DZ694" s="129"/>
      <c r="EA694" s="129"/>
      <c r="EB694" s="129"/>
      <c r="EC694" s="129"/>
      <c r="ED694" s="129"/>
      <c r="EE694" s="129"/>
      <c r="EF694" s="129"/>
      <c r="EG694" s="129"/>
      <c r="EH694" s="129"/>
      <c r="EI694" s="129"/>
      <c r="EJ694" s="129"/>
      <c r="EK694" s="129"/>
      <c r="EL694" s="129"/>
      <c r="EM694" s="129"/>
      <c r="EN694" s="129"/>
      <c r="EO694" s="129"/>
      <c r="EP694" s="129"/>
      <c r="EQ694" s="129"/>
      <c r="ER694" s="129"/>
      <c r="ES694" s="129"/>
      <c r="ET694" s="129"/>
      <c r="EU694" s="129"/>
      <c r="EV694" s="129"/>
      <c r="EW694" s="129"/>
    </row>
    <row r="695" spans="1:153" ht="21.75" customHeight="1">
      <c r="A695" s="113"/>
      <c r="B695" s="294"/>
      <c r="C695" s="76"/>
      <c r="D695" s="74"/>
      <c r="E695" s="77"/>
      <c r="F695" s="78"/>
      <c r="G695" s="79"/>
      <c r="H695" s="75" t="s">
        <v>6436</v>
      </c>
      <c r="I695" s="76"/>
      <c r="J695" s="74"/>
      <c r="K695" s="241"/>
      <c r="L695" s="74"/>
      <c r="M695" s="76"/>
      <c r="N695" s="73"/>
      <c r="O695" s="504"/>
      <c r="P695" s="505"/>
      <c r="Q695" s="505"/>
      <c r="R695" s="505"/>
      <c r="S695" s="505"/>
      <c r="T695" s="505"/>
      <c r="U695" s="505"/>
      <c r="V695" s="505"/>
      <c r="W695" s="505"/>
      <c r="X695" s="505"/>
      <c r="Y695" s="505"/>
      <c r="Z695" s="505"/>
      <c r="AA695" s="505"/>
      <c r="AB695" s="505"/>
      <c r="AC695" s="505"/>
      <c r="AD695" s="505"/>
      <c r="AE695" s="506"/>
      <c r="AF695" s="15"/>
      <c r="AG695" s="118"/>
      <c r="AH695" s="312"/>
      <c r="AI695" s="313"/>
      <c r="AJ695" s="313"/>
      <c r="AK695" s="313"/>
      <c r="AL695" s="313"/>
      <c r="AM695" s="313"/>
      <c r="AN695" s="314"/>
      <c r="AO695" s="120"/>
      <c r="AP695" s="115" t="s">
        <v>0</v>
      </c>
      <c r="AQ695" s="119"/>
      <c r="AR695" s="312"/>
      <c r="AS695" s="313"/>
      <c r="AT695" s="313"/>
      <c r="AU695" s="313"/>
      <c r="AV695" s="313"/>
      <c r="AW695" s="313"/>
      <c r="AX695" s="314"/>
      <c r="AY695" s="120"/>
      <c r="AZ695" s="115" t="s">
        <v>1</v>
      </c>
      <c r="BA695" s="119"/>
      <c r="BB695" s="312"/>
      <c r="BC695" s="313"/>
      <c r="BD695" s="313"/>
      <c r="BE695" s="313"/>
      <c r="BF695" s="313"/>
      <c r="BG695" s="313"/>
      <c r="BH695" s="314"/>
      <c r="BI695" s="122"/>
      <c r="BJ695" s="115" t="s">
        <v>2</v>
      </c>
      <c r="BK695" s="129"/>
      <c r="BL695" s="130" t="str">
        <f>IF(BM695&lt;&gt;"","●","")</f>
        <v/>
      </c>
      <c r="BM695" s="132" t="str">
        <f>IF(AND(OR(C695="",E695="",F695="",G695="",O695=""),OR(AH695&gt;0,AR695&gt;0,BB695&gt;0)),"「Ｋコード・Ｊコード番号等」、「診療行為名称」に未記入の欄がありますが、「レセプト件数」、「算定日数」、「算定回数」のいずれかが1以上となっています。正しい手術名情報・レセプト件数・算定日数・算定回数をご記入ください。",IF(AND(AND(C695&lt;&gt;"",E695&lt;&gt;"",F695&lt;&gt;"",G695&lt;&gt;""),OR(AH695&gt;0,AR695&gt;0,BB695&gt;0),COUNTIF(K!$A$1:$A$2257,ASC(C695&amp;E695&amp;F695&amp;G695&amp;IF(I695*1=0,"","-"&amp;I695*1)&amp;IF(K695*1=0,"",K695*1)&amp;IF(M695="","",M695)))=0),"「Ｋコード・Ｊコード番号等」が診療報酬点数表あるいは鹿診療報酬点数表に存在しないコードとなっています。正しいＫコード・Ｊコード番号等をご記入ください。なお、加算・輸血料は報告対象外となります。",IF(OR(AND(OR(AH695=0,AH695=""),OR(AR695&gt;0,BB695&gt;0)),AND(OR(AH695&gt;0,BB695&gt;0),OR(AR695=0,AR695="")),AND(OR(AH695&gt;0,AR695&gt;0),OR(BB695=0,BB695=""))),"「レセプト件数」、「算定日数」、「算定回数」のいずれかが「0」か「空白」となっていますが、それ以外が1以上となっています。正しい手術名情報・レセプト件数・算定日数・算定回数をご記入ください。",IF(OR(AH695&gt;AR695,AH695&gt;BB695),"「算定日数」あるいは「算定回数」が「レセプト件数」よりも小さくなっています。算定レセプトにおける算定日数・算定回数をご記入ください。",IF(AR695&gt;BB695,"「算定回数」が「算定日数」よりも小さくなっています。算定日数における算定回数をご記入ください。","")))))</f>
        <v/>
      </c>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72"/>
      <c r="CW695" s="72"/>
      <c r="CX695" s="72"/>
      <c r="CY695" s="129"/>
      <c r="CZ695" s="129"/>
      <c r="DA695" s="129"/>
      <c r="DB695" s="129"/>
      <c r="DC695" s="129"/>
      <c r="DD695" s="129"/>
      <c r="DE695" s="129"/>
      <c r="DF695" s="129"/>
      <c r="DG695" s="129"/>
      <c r="DH695" s="129"/>
      <c r="DI695" s="129"/>
      <c r="DJ695" s="129"/>
      <c r="DK695" s="129"/>
      <c r="DL695" s="129"/>
      <c r="DM695" s="129"/>
      <c r="DN695" s="129"/>
      <c r="DO695" s="129"/>
      <c r="DP695" s="129"/>
      <c r="DQ695" s="129"/>
      <c r="DR695" s="129"/>
      <c r="DS695" s="129"/>
      <c r="DT695" s="129"/>
      <c r="DU695" s="129"/>
      <c r="DV695" s="129"/>
      <c r="DW695" s="129"/>
      <c r="DX695" s="129"/>
      <c r="DY695" s="129"/>
      <c r="DZ695" s="129"/>
      <c r="EA695" s="129"/>
      <c r="EB695" s="129"/>
      <c r="EC695" s="129"/>
      <c r="ED695" s="129"/>
      <c r="EE695" s="129"/>
      <c r="EF695" s="129"/>
      <c r="EG695" s="129"/>
      <c r="EH695" s="129"/>
      <c r="EI695" s="129"/>
      <c r="EJ695" s="129"/>
      <c r="EK695" s="129"/>
      <c r="EL695" s="129"/>
      <c r="EM695" s="129"/>
      <c r="EN695" s="129"/>
      <c r="EO695" s="129"/>
      <c r="EP695" s="129"/>
      <c r="EQ695" s="129"/>
      <c r="ER695" s="129"/>
      <c r="ES695" s="129"/>
      <c r="ET695" s="129"/>
      <c r="EU695" s="129"/>
      <c r="EV695" s="129"/>
      <c r="EW695" s="129"/>
    </row>
    <row r="696" spans="1:153" ht="3" customHeight="1" thickBot="1">
      <c r="A696" s="113"/>
      <c r="B696" s="16"/>
      <c r="C696" s="17"/>
      <c r="D696" s="17"/>
      <c r="E696" s="17"/>
      <c r="F696" s="18"/>
      <c r="G696" s="17"/>
      <c r="H696" s="298"/>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9"/>
      <c r="AG696" s="299"/>
      <c r="AH696" s="298"/>
      <c r="AI696" s="298"/>
      <c r="AJ696" s="298"/>
      <c r="AK696" s="298"/>
      <c r="AL696" s="298"/>
      <c r="AM696" s="298"/>
      <c r="AN696" s="298"/>
      <c r="AO696" s="121"/>
      <c r="AP696" s="116"/>
      <c r="AQ696" s="299"/>
      <c r="AR696" s="298"/>
      <c r="AS696" s="298"/>
      <c r="AT696" s="298"/>
      <c r="AU696" s="298"/>
      <c r="AV696" s="298"/>
      <c r="AW696" s="298"/>
      <c r="AX696" s="298"/>
      <c r="AY696" s="121"/>
      <c r="AZ696" s="116"/>
      <c r="BA696" s="298"/>
      <c r="BB696" s="298"/>
      <c r="BC696" s="298"/>
      <c r="BD696" s="298"/>
      <c r="BE696" s="298"/>
      <c r="BF696" s="298"/>
      <c r="BG696" s="298"/>
      <c r="BH696" s="298"/>
      <c r="BI696" s="121"/>
      <c r="BJ696" s="116"/>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29"/>
      <c r="CW696" s="129"/>
      <c r="CX696" s="129"/>
      <c r="CY696" s="129"/>
      <c r="CZ696" s="129"/>
      <c r="DA696" s="129"/>
      <c r="DB696" s="129"/>
      <c r="DC696" s="129"/>
      <c r="DD696" s="129"/>
      <c r="DE696" s="129"/>
      <c r="DF696" s="129"/>
      <c r="DG696" s="129"/>
      <c r="DH696" s="129"/>
      <c r="DI696" s="129"/>
      <c r="DJ696" s="129"/>
      <c r="DK696" s="129"/>
      <c r="DL696" s="129"/>
      <c r="DM696" s="129"/>
      <c r="DN696" s="129"/>
      <c r="DO696" s="129"/>
      <c r="DP696" s="129"/>
      <c r="DQ696" s="129"/>
      <c r="DR696" s="129"/>
      <c r="DS696" s="129"/>
      <c r="DT696" s="129"/>
      <c r="DU696" s="129"/>
      <c r="DV696" s="129"/>
      <c r="DW696" s="129"/>
      <c r="DX696" s="129"/>
      <c r="DY696" s="129"/>
      <c r="DZ696" s="129"/>
      <c r="EA696" s="129"/>
      <c r="EB696" s="129"/>
      <c r="EC696" s="129"/>
      <c r="ED696" s="129"/>
      <c r="EE696" s="129"/>
      <c r="EF696" s="129"/>
      <c r="EG696" s="129"/>
      <c r="EH696" s="129"/>
      <c r="EI696" s="129"/>
      <c r="EJ696" s="129"/>
      <c r="EK696" s="129"/>
      <c r="EL696" s="129"/>
      <c r="EM696" s="129"/>
      <c r="EN696" s="129"/>
      <c r="EO696" s="129"/>
      <c r="EP696" s="129"/>
      <c r="EQ696" s="129"/>
      <c r="ER696" s="129"/>
      <c r="ES696" s="129"/>
      <c r="ET696" s="129"/>
      <c r="EU696" s="129"/>
      <c r="EV696" s="129"/>
      <c r="EW696" s="129"/>
    </row>
    <row r="697" spans="1:153" ht="9.75" customHeight="1">
      <c r="A697" s="113"/>
      <c r="B697" s="24"/>
      <c r="C697" s="14" t="s">
        <v>6435</v>
      </c>
      <c r="D697" s="25"/>
      <c r="E697" s="25"/>
      <c r="F697" s="14" t="s">
        <v>143</v>
      </c>
      <c r="G697" s="14"/>
      <c r="H697" s="14"/>
      <c r="I697" s="14" t="s">
        <v>144</v>
      </c>
      <c r="J697" s="14"/>
      <c r="K697" s="14" t="s">
        <v>145</v>
      </c>
      <c r="L697" s="14"/>
      <c r="M697" s="14" t="s">
        <v>197</v>
      </c>
      <c r="N697" s="14"/>
      <c r="O697" s="25"/>
      <c r="P697" s="14" t="s">
        <v>146</v>
      </c>
      <c r="Q697" s="14"/>
      <c r="R697" s="14"/>
      <c r="S697" s="14"/>
      <c r="T697" s="14"/>
      <c r="U697" s="14"/>
      <c r="V697" s="14"/>
      <c r="W697" s="14"/>
      <c r="X697" s="14"/>
      <c r="Y697" s="14"/>
      <c r="Z697" s="14"/>
      <c r="AA697" s="14"/>
      <c r="AB697" s="14"/>
      <c r="AC697" s="14"/>
      <c r="AD697" s="25"/>
      <c r="AE697" s="25"/>
      <c r="AF697" s="26"/>
      <c r="AG697" s="296"/>
      <c r="AH697" s="297"/>
      <c r="AI697" s="297"/>
      <c r="AJ697" s="297"/>
      <c r="AK697" s="297"/>
      <c r="AL697" s="297"/>
      <c r="AM697" s="297"/>
      <c r="AN697" s="297"/>
      <c r="AO697" s="117"/>
      <c r="AP697" s="114"/>
      <c r="AQ697" s="296"/>
      <c r="AR697" s="297"/>
      <c r="AS697" s="297"/>
      <c r="AT697" s="297"/>
      <c r="AU697" s="297"/>
      <c r="AV697" s="297"/>
      <c r="AW697" s="297"/>
      <c r="AX697" s="297"/>
      <c r="AY697" s="117"/>
      <c r="AZ697" s="114"/>
      <c r="BA697" s="297"/>
      <c r="BB697" s="297"/>
      <c r="BC697" s="297"/>
      <c r="BD697" s="297"/>
      <c r="BE697" s="297"/>
      <c r="BF697" s="297"/>
      <c r="BG697" s="297"/>
      <c r="BH697" s="297"/>
      <c r="BI697" s="117"/>
      <c r="BJ697" s="114"/>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c r="DH697" s="129"/>
      <c r="DI697" s="129"/>
      <c r="DJ697" s="129"/>
      <c r="DK697" s="129"/>
      <c r="DL697" s="129"/>
      <c r="DM697" s="129"/>
      <c r="DN697" s="129"/>
      <c r="DO697" s="129"/>
      <c r="DP697" s="129"/>
      <c r="DQ697" s="129"/>
      <c r="DR697" s="129"/>
      <c r="DS697" s="129"/>
      <c r="DT697" s="129"/>
      <c r="DU697" s="129"/>
      <c r="DV697" s="129"/>
      <c r="DW697" s="129"/>
      <c r="DX697" s="129"/>
      <c r="DY697" s="129"/>
      <c r="DZ697" s="129"/>
      <c r="EA697" s="129"/>
      <c r="EB697" s="129"/>
      <c r="EC697" s="129"/>
      <c r="ED697" s="129"/>
      <c r="EE697" s="129"/>
      <c r="EF697" s="129"/>
      <c r="EG697" s="129"/>
      <c r="EH697" s="129"/>
      <c r="EI697" s="129"/>
      <c r="EJ697" s="129"/>
      <c r="EK697" s="129"/>
      <c r="EL697" s="129"/>
      <c r="EM697" s="129"/>
      <c r="EN697" s="129"/>
      <c r="EO697" s="129"/>
      <c r="EP697" s="129"/>
      <c r="EQ697" s="129"/>
      <c r="ER697" s="129"/>
      <c r="ES697" s="129"/>
      <c r="ET697" s="129"/>
      <c r="EU697" s="129"/>
      <c r="EV697" s="129"/>
      <c r="EW697" s="129"/>
    </row>
    <row r="698" spans="1:153" ht="21.75" customHeight="1">
      <c r="A698" s="113"/>
      <c r="B698" s="294"/>
      <c r="C698" s="76"/>
      <c r="D698" s="74"/>
      <c r="E698" s="77"/>
      <c r="F698" s="78"/>
      <c r="G698" s="79"/>
      <c r="H698" s="75" t="s">
        <v>6436</v>
      </c>
      <c r="I698" s="76"/>
      <c r="J698" s="74"/>
      <c r="K698" s="241"/>
      <c r="L698" s="74"/>
      <c r="M698" s="76"/>
      <c r="N698" s="73"/>
      <c r="O698" s="504"/>
      <c r="P698" s="505"/>
      <c r="Q698" s="505"/>
      <c r="R698" s="505"/>
      <c r="S698" s="505"/>
      <c r="T698" s="505"/>
      <c r="U698" s="505"/>
      <c r="V698" s="505"/>
      <c r="W698" s="505"/>
      <c r="X698" s="505"/>
      <c r="Y698" s="505"/>
      <c r="Z698" s="505"/>
      <c r="AA698" s="505"/>
      <c r="AB698" s="505"/>
      <c r="AC698" s="505"/>
      <c r="AD698" s="505"/>
      <c r="AE698" s="506"/>
      <c r="AF698" s="15"/>
      <c r="AG698" s="118"/>
      <c r="AH698" s="312"/>
      <c r="AI698" s="313"/>
      <c r="AJ698" s="313"/>
      <c r="AK698" s="313"/>
      <c r="AL698" s="313"/>
      <c r="AM698" s="313"/>
      <c r="AN698" s="314"/>
      <c r="AO698" s="120"/>
      <c r="AP698" s="115" t="s">
        <v>0</v>
      </c>
      <c r="AQ698" s="119"/>
      <c r="AR698" s="312"/>
      <c r="AS698" s="313"/>
      <c r="AT698" s="313"/>
      <c r="AU698" s="313"/>
      <c r="AV698" s="313"/>
      <c r="AW698" s="313"/>
      <c r="AX698" s="314"/>
      <c r="AY698" s="120"/>
      <c r="AZ698" s="115" t="s">
        <v>1</v>
      </c>
      <c r="BA698" s="119"/>
      <c r="BB698" s="312"/>
      <c r="BC698" s="313"/>
      <c r="BD698" s="313"/>
      <c r="BE698" s="313"/>
      <c r="BF698" s="313"/>
      <c r="BG698" s="313"/>
      <c r="BH698" s="314"/>
      <c r="BI698" s="122"/>
      <c r="BJ698" s="115" t="s">
        <v>2</v>
      </c>
      <c r="BK698" s="129"/>
      <c r="BL698" s="130" t="str">
        <f>IF(BM698&lt;&gt;"","●","")</f>
        <v/>
      </c>
      <c r="BM698" s="132" t="str">
        <f>IF(AND(OR(C698="",E698="",F698="",G698="",O698=""),OR(AH698&gt;0,AR698&gt;0,BB698&gt;0)),"「Ｋコード・Ｊコード番号等」、「診療行為名称」に未記入の欄がありますが、「レセプト件数」、「算定日数」、「算定回数」のいずれかが1以上となっています。正しい手術名情報・レセプト件数・算定日数・算定回数をご記入ください。",IF(AND(AND(C698&lt;&gt;"",E698&lt;&gt;"",F698&lt;&gt;"",G698&lt;&gt;""),OR(AH698&gt;0,AR698&gt;0,BB698&gt;0),COUNTIF(K!$A$1:$A$2257,ASC(C698&amp;E698&amp;F698&amp;G698&amp;IF(I698*1=0,"","-"&amp;I698*1)&amp;IF(K698*1=0,"",K698*1)&amp;IF(M698="","",M698)))=0),"「Ｋコード・Ｊコード番号等」が診療報酬点数表あるいは鹿診療報酬点数表に存在しないコードとなっています。正しいＫコード・Ｊコード番号等をご記入ください。なお、加算・輸血料は報告対象外となります。",IF(OR(AND(OR(AH698=0,AH698=""),OR(AR698&gt;0,BB698&gt;0)),AND(OR(AH698&gt;0,BB698&gt;0),OR(AR698=0,AR698="")),AND(OR(AH698&gt;0,AR698&gt;0),OR(BB698=0,BB698=""))),"「レセプト件数」、「算定日数」、「算定回数」のいずれかが「0」か「空白」となっていますが、それ以外が1以上となっています。正しい手術名情報・レセプト件数・算定日数・算定回数をご記入ください。",IF(OR(AH698&gt;AR698,AH698&gt;BB698),"「算定日数」あるいは「算定回数」が「レセプト件数」よりも小さくなっています。算定レセプトにおける算定日数・算定回数をご記入ください。",IF(AR698&gt;BB698,"「算定回数」が「算定日数」よりも小さくなっています。算定日数における算定回数をご記入ください。","")))))</f>
        <v/>
      </c>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72"/>
      <c r="CW698" s="72"/>
      <c r="CX698" s="72"/>
      <c r="CY698" s="129"/>
      <c r="CZ698" s="129"/>
      <c r="DA698" s="129"/>
      <c r="DB698" s="129"/>
      <c r="DC698" s="129"/>
      <c r="DD698" s="129"/>
      <c r="DE698" s="129"/>
      <c r="DF698" s="129"/>
      <c r="DG698" s="129"/>
      <c r="DH698" s="129"/>
      <c r="DI698" s="129"/>
      <c r="DJ698" s="129"/>
      <c r="DK698" s="129"/>
      <c r="DL698" s="129"/>
      <c r="DM698" s="129"/>
      <c r="DN698" s="129"/>
      <c r="DO698" s="129"/>
      <c r="DP698" s="129"/>
      <c r="DQ698" s="129"/>
      <c r="DR698" s="129"/>
      <c r="DS698" s="129"/>
      <c r="DT698" s="129"/>
      <c r="DU698" s="129"/>
      <c r="DV698" s="129"/>
      <c r="DW698" s="129"/>
      <c r="DX698" s="129"/>
      <c r="DY698" s="129"/>
      <c r="DZ698" s="129"/>
      <c r="EA698" s="129"/>
      <c r="EB698" s="129"/>
      <c r="EC698" s="129"/>
      <c r="ED698" s="129"/>
      <c r="EE698" s="129"/>
      <c r="EF698" s="129"/>
      <c r="EG698" s="129"/>
      <c r="EH698" s="129"/>
      <c r="EI698" s="129"/>
      <c r="EJ698" s="129"/>
      <c r="EK698" s="129"/>
      <c r="EL698" s="129"/>
      <c r="EM698" s="129"/>
      <c r="EN698" s="129"/>
      <c r="EO698" s="129"/>
      <c r="EP698" s="129"/>
      <c r="EQ698" s="129"/>
      <c r="ER698" s="129"/>
      <c r="ES698" s="129"/>
      <c r="ET698" s="129"/>
      <c r="EU698" s="129"/>
      <c r="EV698" s="129"/>
      <c r="EW698" s="129"/>
    </row>
    <row r="699" spans="1:153" ht="3" customHeight="1" thickBot="1">
      <c r="A699" s="113"/>
      <c r="B699" s="16"/>
      <c r="C699" s="17"/>
      <c r="D699" s="17"/>
      <c r="E699" s="17"/>
      <c r="F699" s="18"/>
      <c r="G699" s="17"/>
      <c r="H699" s="298"/>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9"/>
      <c r="AG699" s="299"/>
      <c r="AH699" s="298"/>
      <c r="AI699" s="298"/>
      <c r="AJ699" s="298"/>
      <c r="AK699" s="298"/>
      <c r="AL699" s="298"/>
      <c r="AM699" s="298"/>
      <c r="AN699" s="298"/>
      <c r="AO699" s="121"/>
      <c r="AP699" s="116"/>
      <c r="AQ699" s="299"/>
      <c r="AR699" s="298"/>
      <c r="AS699" s="298"/>
      <c r="AT699" s="298"/>
      <c r="AU699" s="298"/>
      <c r="AV699" s="298"/>
      <c r="AW699" s="298"/>
      <c r="AX699" s="298"/>
      <c r="AY699" s="121"/>
      <c r="AZ699" s="116"/>
      <c r="BA699" s="298"/>
      <c r="BB699" s="298"/>
      <c r="BC699" s="298"/>
      <c r="BD699" s="298"/>
      <c r="BE699" s="298"/>
      <c r="BF699" s="298"/>
      <c r="BG699" s="298"/>
      <c r="BH699" s="298"/>
      <c r="BI699" s="121"/>
      <c r="BJ699" s="116"/>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29"/>
      <c r="CW699" s="129"/>
      <c r="CX699" s="129"/>
      <c r="CY699" s="129"/>
      <c r="CZ699" s="129"/>
      <c r="DA699" s="129"/>
      <c r="DB699" s="129"/>
      <c r="DC699" s="129"/>
      <c r="DD699" s="129"/>
      <c r="DE699" s="129"/>
      <c r="DF699" s="129"/>
      <c r="DG699" s="129"/>
      <c r="DH699" s="129"/>
      <c r="DI699" s="129"/>
      <c r="DJ699" s="129"/>
      <c r="DK699" s="129"/>
      <c r="DL699" s="129"/>
      <c r="DM699" s="129"/>
      <c r="DN699" s="129"/>
      <c r="DO699" s="129"/>
      <c r="DP699" s="129"/>
      <c r="DQ699" s="129"/>
      <c r="DR699" s="129"/>
      <c r="DS699" s="129"/>
      <c r="DT699" s="129"/>
      <c r="DU699" s="129"/>
      <c r="DV699" s="129"/>
      <c r="DW699" s="129"/>
      <c r="DX699" s="129"/>
      <c r="DY699" s="129"/>
      <c r="DZ699" s="129"/>
      <c r="EA699" s="129"/>
      <c r="EB699" s="129"/>
      <c r="EC699" s="129"/>
      <c r="ED699" s="129"/>
      <c r="EE699" s="129"/>
      <c r="EF699" s="129"/>
      <c r="EG699" s="129"/>
      <c r="EH699" s="129"/>
      <c r="EI699" s="129"/>
      <c r="EJ699" s="129"/>
      <c r="EK699" s="129"/>
      <c r="EL699" s="129"/>
      <c r="EM699" s="129"/>
      <c r="EN699" s="129"/>
      <c r="EO699" s="129"/>
      <c r="EP699" s="129"/>
      <c r="EQ699" s="129"/>
      <c r="ER699" s="129"/>
      <c r="ES699" s="129"/>
      <c r="ET699" s="129"/>
      <c r="EU699" s="129"/>
      <c r="EV699" s="129"/>
      <c r="EW699" s="129"/>
    </row>
    <row r="700" spans="1:153" ht="9.75" customHeight="1">
      <c r="A700" s="113"/>
      <c r="B700" s="24"/>
      <c r="C700" s="14" t="s">
        <v>6435</v>
      </c>
      <c r="D700" s="25"/>
      <c r="E700" s="25"/>
      <c r="F700" s="14" t="s">
        <v>143</v>
      </c>
      <c r="G700" s="14"/>
      <c r="H700" s="14"/>
      <c r="I700" s="14" t="s">
        <v>144</v>
      </c>
      <c r="J700" s="14"/>
      <c r="K700" s="14" t="s">
        <v>145</v>
      </c>
      <c r="L700" s="14"/>
      <c r="M700" s="14" t="s">
        <v>197</v>
      </c>
      <c r="N700" s="14"/>
      <c r="O700" s="25"/>
      <c r="P700" s="14" t="s">
        <v>146</v>
      </c>
      <c r="Q700" s="14"/>
      <c r="R700" s="14"/>
      <c r="S700" s="14"/>
      <c r="T700" s="14"/>
      <c r="U700" s="14"/>
      <c r="V700" s="14"/>
      <c r="W700" s="14"/>
      <c r="X700" s="14"/>
      <c r="Y700" s="14"/>
      <c r="Z700" s="14"/>
      <c r="AA700" s="14"/>
      <c r="AB700" s="14"/>
      <c r="AC700" s="14"/>
      <c r="AD700" s="25"/>
      <c r="AE700" s="25"/>
      <c r="AF700" s="26"/>
      <c r="AG700" s="296"/>
      <c r="AH700" s="297"/>
      <c r="AI700" s="297"/>
      <c r="AJ700" s="297"/>
      <c r="AK700" s="297"/>
      <c r="AL700" s="297"/>
      <c r="AM700" s="297"/>
      <c r="AN700" s="297"/>
      <c r="AO700" s="117"/>
      <c r="AP700" s="114"/>
      <c r="AQ700" s="296"/>
      <c r="AR700" s="297"/>
      <c r="AS700" s="297"/>
      <c r="AT700" s="297"/>
      <c r="AU700" s="297"/>
      <c r="AV700" s="297"/>
      <c r="AW700" s="297"/>
      <c r="AX700" s="297"/>
      <c r="AY700" s="117"/>
      <c r="AZ700" s="114"/>
      <c r="BA700" s="297"/>
      <c r="BB700" s="297"/>
      <c r="BC700" s="297"/>
      <c r="BD700" s="297"/>
      <c r="BE700" s="297"/>
      <c r="BF700" s="297"/>
      <c r="BG700" s="297"/>
      <c r="BH700" s="297"/>
      <c r="BI700" s="117"/>
      <c r="BJ700" s="114"/>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c r="DH700" s="129"/>
      <c r="DI700" s="129"/>
      <c r="DJ700" s="129"/>
      <c r="DK700" s="129"/>
      <c r="DL700" s="129"/>
      <c r="DM700" s="129"/>
      <c r="DN700" s="129"/>
      <c r="DO700" s="129"/>
      <c r="DP700" s="129"/>
      <c r="DQ700" s="129"/>
      <c r="DR700" s="129"/>
      <c r="DS700" s="129"/>
      <c r="DT700" s="129"/>
      <c r="DU700" s="129"/>
      <c r="DV700" s="129"/>
      <c r="DW700" s="129"/>
      <c r="DX700" s="129"/>
      <c r="DY700" s="129"/>
      <c r="DZ700" s="129"/>
      <c r="EA700" s="129"/>
      <c r="EB700" s="129"/>
      <c r="EC700" s="129"/>
      <c r="ED700" s="129"/>
      <c r="EE700" s="129"/>
      <c r="EF700" s="129"/>
      <c r="EG700" s="129"/>
      <c r="EH700" s="129"/>
      <c r="EI700" s="129"/>
      <c r="EJ700" s="129"/>
      <c r="EK700" s="129"/>
      <c r="EL700" s="129"/>
      <c r="EM700" s="129"/>
      <c r="EN700" s="129"/>
      <c r="EO700" s="129"/>
      <c r="EP700" s="129"/>
      <c r="EQ700" s="129"/>
      <c r="ER700" s="129"/>
      <c r="ES700" s="129"/>
      <c r="ET700" s="129"/>
      <c r="EU700" s="129"/>
      <c r="EV700" s="129"/>
      <c r="EW700" s="129"/>
    </row>
    <row r="701" spans="1:153" ht="21.75" customHeight="1">
      <c r="A701" s="113"/>
      <c r="B701" s="294"/>
      <c r="C701" s="76"/>
      <c r="D701" s="74"/>
      <c r="E701" s="77"/>
      <c r="F701" s="78"/>
      <c r="G701" s="79"/>
      <c r="H701" s="75" t="s">
        <v>6436</v>
      </c>
      <c r="I701" s="76"/>
      <c r="J701" s="74"/>
      <c r="K701" s="241"/>
      <c r="L701" s="74"/>
      <c r="M701" s="76"/>
      <c r="N701" s="73"/>
      <c r="O701" s="504"/>
      <c r="P701" s="505"/>
      <c r="Q701" s="505"/>
      <c r="R701" s="505"/>
      <c r="S701" s="505"/>
      <c r="T701" s="505"/>
      <c r="U701" s="505"/>
      <c r="V701" s="505"/>
      <c r="W701" s="505"/>
      <c r="X701" s="505"/>
      <c r="Y701" s="505"/>
      <c r="Z701" s="505"/>
      <c r="AA701" s="505"/>
      <c r="AB701" s="505"/>
      <c r="AC701" s="505"/>
      <c r="AD701" s="505"/>
      <c r="AE701" s="506"/>
      <c r="AF701" s="15"/>
      <c r="AG701" s="118"/>
      <c r="AH701" s="312"/>
      <c r="AI701" s="313"/>
      <c r="AJ701" s="313"/>
      <c r="AK701" s="313"/>
      <c r="AL701" s="313"/>
      <c r="AM701" s="313"/>
      <c r="AN701" s="314"/>
      <c r="AO701" s="120"/>
      <c r="AP701" s="115" t="s">
        <v>0</v>
      </c>
      <c r="AQ701" s="119"/>
      <c r="AR701" s="312"/>
      <c r="AS701" s="313"/>
      <c r="AT701" s="313"/>
      <c r="AU701" s="313"/>
      <c r="AV701" s="313"/>
      <c r="AW701" s="313"/>
      <c r="AX701" s="314"/>
      <c r="AY701" s="120"/>
      <c r="AZ701" s="115" t="s">
        <v>1</v>
      </c>
      <c r="BA701" s="119"/>
      <c r="BB701" s="312"/>
      <c r="BC701" s="313"/>
      <c r="BD701" s="313"/>
      <c r="BE701" s="313"/>
      <c r="BF701" s="313"/>
      <c r="BG701" s="313"/>
      <c r="BH701" s="314"/>
      <c r="BI701" s="122"/>
      <c r="BJ701" s="115" t="s">
        <v>2</v>
      </c>
      <c r="BK701" s="129"/>
      <c r="BL701" s="130" t="str">
        <f>IF(BM701&lt;&gt;"","●","")</f>
        <v/>
      </c>
      <c r="BM701" s="132" t="str">
        <f>IF(AND(OR(C701="",E701="",F701="",G701="",O701=""),OR(AH701&gt;0,AR701&gt;0,BB701&gt;0)),"「Ｋコード・Ｊコード番号等」、「診療行為名称」に未記入の欄がありますが、「レセプト件数」、「算定日数」、「算定回数」のいずれかが1以上となっています。正しい手術名情報・レセプト件数・算定日数・算定回数をご記入ください。",IF(AND(AND(C701&lt;&gt;"",E701&lt;&gt;"",F701&lt;&gt;"",G701&lt;&gt;""),OR(AH701&gt;0,AR701&gt;0,BB701&gt;0),COUNTIF(K!$A$1:$A$2257,ASC(C701&amp;E701&amp;F701&amp;G701&amp;IF(I701*1=0,"","-"&amp;I701*1)&amp;IF(K701*1=0,"",K701*1)&amp;IF(M701="","",M701)))=0),"「Ｋコード・Ｊコード番号等」が診療報酬点数表あるいは鹿診療報酬点数表に存在しないコードとなっています。正しいＫコード・Ｊコード番号等をご記入ください。なお、加算・輸血料は報告対象外となります。",IF(OR(AND(OR(AH701=0,AH701=""),OR(AR701&gt;0,BB701&gt;0)),AND(OR(AH701&gt;0,BB701&gt;0),OR(AR701=0,AR701="")),AND(OR(AH701&gt;0,AR701&gt;0),OR(BB701=0,BB701=""))),"「レセプト件数」、「算定日数」、「算定回数」のいずれかが「0」か「空白」となっていますが、それ以外が1以上となっています。正しい手術名情報・レセプト件数・算定日数・算定回数をご記入ください。",IF(OR(AH701&gt;AR701,AH701&gt;BB701),"「算定日数」あるいは「算定回数」が「レセプト件数」よりも小さくなっています。算定レセプトにおける算定日数・算定回数をご記入ください。",IF(AR701&gt;BB701,"「算定回数」が「算定日数」よりも小さくなっています。算定日数における算定回数をご記入ください。","")))))</f>
        <v/>
      </c>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72"/>
      <c r="CW701" s="72"/>
      <c r="CX701" s="72"/>
      <c r="CY701" s="129"/>
      <c r="CZ701" s="129"/>
      <c r="DA701" s="129"/>
      <c r="DB701" s="129"/>
      <c r="DC701" s="129"/>
      <c r="DD701" s="129"/>
      <c r="DE701" s="129"/>
      <c r="DF701" s="129"/>
      <c r="DG701" s="129"/>
      <c r="DH701" s="129"/>
      <c r="DI701" s="129"/>
      <c r="DJ701" s="129"/>
      <c r="DK701" s="129"/>
      <c r="DL701" s="129"/>
      <c r="DM701" s="129"/>
      <c r="DN701" s="129"/>
      <c r="DO701" s="129"/>
      <c r="DP701" s="129"/>
      <c r="DQ701" s="129"/>
      <c r="DR701" s="129"/>
      <c r="DS701" s="129"/>
      <c r="DT701" s="129"/>
      <c r="DU701" s="129"/>
      <c r="DV701" s="129"/>
      <c r="DW701" s="129"/>
      <c r="DX701" s="129"/>
      <c r="DY701" s="129"/>
      <c r="DZ701" s="129"/>
      <c r="EA701" s="129"/>
      <c r="EB701" s="129"/>
      <c r="EC701" s="129"/>
      <c r="ED701" s="129"/>
      <c r="EE701" s="129"/>
      <c r="EF701" s="129"/>
      <c r="EG701" s="129"/>
      <c r="EH701" s="129"/>
      <c r="EI701" s="129"/>
      <c r="EJ701" s="129"/>
      <c r="EK701" s="129"/>
      <c r="EL701" s="129"/>
      <c r="EM701" s="129"/>
      <c r="EN701" s="129"/>
      <c r="EO701" s="129"/>
      <c r="EP701" s="129"/>
      <c r="EQ701" s="129"/>
      <c r="ER701" s="129"/>
      <c r="ES701" s="129"/>
      <c r="ET701" s="129"/>
      <c r="EU701" s="129"/>
      <c r="EV701" s="129"/>
      <c r="EW701" s="129"/>
    </row>
    <row r="702" spans="1:153" ht="3" customHeight="1" thickBot="1">
      <c r="A702" s="113"/>
      <c r="B702" s="16"/>
      <c r="C702" s="17"/>
      <c r="D702" s="17"/>
      <c r="E702" s="17"/>
      <c r="F702" s="18"/>
      <c r="G702" s="17"/>
      <c r="H702" s="298"/>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9"/>
      <c r="AG702" s="299"/>
      <c r="AH702" s="298"/>
      <c r="AI702" s="298"/>
      <c r="AJ702" s="298"/>
      <c r="AK702" s="298"/>
      <c r="AL702" s="298"/>
      <c r="AM702" s="298"/>
      <c r="AN702" s="298"/>
      <c r="AO702" s="121"/>
      <c r="AP702" s="116"/>
      <c r="AQ702" s="299"/>
      <c r="AR702" s="298"/>
      <c r="AS702" s="298"/>
      <c r="AT702" s="298"/>
      <c r="AU702" s="298"/>
      <c r="AV702" s="298"/>
      <c r="AW702" s="298"/>
      <c r="AX702" s="298"/>
      <c r="AY702" s="121"/>
      <c r="AZ702" s="116"/>
      <c r="BA702" s="298"/>
      <c r="BB702" s="298"/>
      <c r="BC702" s="298"/>
      <c r="BD702" s="298"/>
      <c r="BE702" s="298"/>
      <c r="BF702" s="298"/>
      <c r="BG702" s="298"/>
      <c r="BH702" s="298"/>
      <c r="BI702" s="121"/>
      <c r="BJ702" s="116"/>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29"/>
      <c r="CW702" s="129"/>
      <c r="CX702" s="129"/>
      <c r="CY702" s="129"/>
      <c r="CZ702" s="129"/>
      <c r="DA702" s="129"/>
      <c r="DB702" s="129"/>
      <c r="DC702" s="129"/>
      <c r="DD702" s="129"/>
      <c r="DE702" s="129"/>
      <c r="DF702" s="129"/>
      <c r="DG702" s="129"/>
      <c r="DH702" s="129"/>
      <c r="DI702" s="129"/>
      <c r="DJ702" s="129"/>
      <c r="DK702" s="129"/>
      <c r="DL702" s="129"/>
      <c r="DM702" s="129"/>
      <c r="DN702" s="129"/>
      <c r="DO702" s="129"/>
      <c r="DP702" s="129"/>
      <c r="DQ702" s="129"/>
      <c r="DR702" s="129"/>
      <c r="DS702" s="129"/>
      <c r="DT702" s="129"/>
      <c r="DU702" s="129"/>
      <c r="DV702" s="129"/>
      <c r="DW702" s="129"/>
      <c r="DX702" s="129"/>
      <c r="DY702" s="129"/>
      <c r="DZ702" s="129"/>
      <c r="EA702" s="129"/>
      <c r="EB702" s="129"/>
      <c r="EC702" s="129"/>
      <c r="ED702" s="129"/>
      <c r="EE702" s="129"/>
      <c r="EF702" s="129"/>
      <c r="EG702" s="129"/>
      <c r="EH702" s="129"/>
      <c r="EI702" s="129"/>
      <c r="EJ702" s="129"/>
      <c r="EK702" s="129"/>
      <c r="EL702" s="129"/>
      <c r="EM702" s="129"/>
      <c r="EN702" s="129"/>
      <c r="EO702" s="129"/>
      <c r="EP702" s="129"/>
      <c r="EQ702" s="129"/>
      <c r="ER702" s="129"/>
      <c r="ES702" s="129"/>
      <c r="ET702" s="129"/>
      <c r="EU702" s="129"/>
      <c r="EV702" s="129"/>
      <c r="EW702" s="129"/>
    </row>
    <row r="703" spans="1:153" ht="9.75" customHeight="1">
      <c r="A703" s="113"/>
      <c r="B703" s="24"/>
      <c r="C703" s="14" t="s">
        <v>6435</v>
      </c>
      <c r="D703" s="25"/>
      <c r="E703" s="25"/>
      <c r="F703" s="14" t="s">
        <v>143</v>
      </c>
      <c r="G703" s="14"/>
      <c r="H703" s="14"/>
      <c r="I703" s="14" t="s">
        <v>144</v>
      </c>
      <c r="J703" s="14"/>
      <c r="K703" s="14" t="s">
        <v>145</v>
      </c>
      <c r="L703" s="14"/>
      <c r="M703" s="14" t="s">
        <v>197</v>
      </c>
      <c r="N703" s="14"/>
      <c r="O703" s="25"/>
      <c r="P703" s="14" t="s">
        <v>146</v>
      </c>
      <c r="Q703" s="14"/>
      <c r="R703" s="14"/>
      <c r="S703" s="14"/>
      <c r="T703" s="14"/>
      <c r="U703" s="14"/>
      <c r="V703" s="14"/>
      <c r="W703" s="14"/>
      <c r="X703" s="14"/>
      <c r="Y703" s="14"/>
      <c r="Z703" s="14"/>
      <c r="AA703" s="14"/>
      <c r="AB703" s="14"/>
      <c r="AC703" s="14"/>
      <c r="AD703" s="25"/>
      <c r="AE703" s="25"/>
      <c r="AF703" s="26"/>
      <c r="AG703" s="296"/>
      <c r="AH703" s="297"/>
      <c r="AI703" s="297"/>
      <c r="AJ703" s="297"/>
      <c r="AK703" s="297"/>
      <c r="AL703" s="297"/>
      <c r="AM703" s="297"/>
      <c r="AN703" s="297"/>
      <c r="AO703" s="117"/>
      <c r="AP703" s="114"/>
      <c r="AQ703" s="296"/>
      <c r="AR703" s="297"/>
      <c r="AS703" s="297"/>
      <c r="AT703" s="297"/>
      <c r="AU703" s="297"/>
      <c r="AV703" s="297"/>
      <c r="AW703" s="297"/>
      <c r="AX703" s="297"/>
      <c r="AY703" s="117"/>
      <c r="AZ703" s="114"/>
      <c r="BA703" s="297"/>
      <c r="BB703" s="297"/>
      <c r="BC703" s="297"/>
      <c r="BD703" s="297"/>
      <c r="BE703" s="297"/>
      <c r="BF703" s="297"/>
      <c r="BG703" s="297"/>
      <c r="BH703" s="297"/>
      <c r="BI703" s="117"/>
      <c r="BJ703" s="114"/>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c r="DH703" s="129"/>
      <c r="DI703" s="129"/>
      <c r="DJ703" s="129"/>
      <c r="DK703" s="129"/>
      <c r="DL703" s="129"/>
      <c r="DM703" s="129"/>
      <c r="DN703" s="129"/>
      <c r="DO703" s="129"/>
      <c r="DP703" s="129"/>
      <c r="DQ703" s="129"/>
      <c r="DR703" s="129"/>
      <c r="DS703" s="129"/>
      <c r="DT703" s="129"/>
      <c r="DU703" s="129"/>
      <c r="DV703" s="129"/>
      <c r="DW703" s="129"/>
      <c r="DX703" s="129"/>
      <c r="DY703" s="129"/>
      <c r="DZ703" s="129"/>
      <c r="EA703" s="129"/>
      <c r="EB703" s="129"/>
      <c r="EC703" s="129"/>
      <c r="ED703" s="129"/>
      <c r="EE703" s="129"/>
      <c r="EF703" s="129"/>
      <c r="EG703" s="129"/>
      <c r="EH703" s="129"/>
      <c r="EI703" s="129"/>
      <c r="EJ703" s="129"/>
      <c r="EK703" s="129"/>
      <c r="EL703" s="129"/>
      <c r="EM703" s="129"/>
      <c r="EN703" s="129"/>
      <c r="EO703" s="129"/>
      <c r="EP703" s="129"/>
      <c r="EQ703" s="129"/>
      <c r="ER703" s="129"/>
      <c r="ES703" s="129"/>
      <c r="ET703" s="129"/>
      <c r="EU703" s="129"/>
      <c r="EV703" s="129"/>
      <c r="EW703" s="129"/>
    </row>
    <row r="704" spans="1:153" ht="21.75" customHeight="1">
      <c r="A704" s="113"/>
      <c r="B704" s="294"/>
      <c r="C704" s="76"/>
      <c r="D704" s="74"/>
      <c r="E704" s="77"/>
      <c r="F704" s="78"/>
      <c r="G704" s="79"/>
      <c r="H704" s="75" t="s">
        <v>6436</v>
      </c>
      <c r="I704" s="76"/>
      <c r="J704" s="74"/>
      <c r="K704" s="241"/>
      <c r="L704" s="74"/>
      <c r="M704" s="76"/>
      <c r="N704" s="73"/>
      <c r="O704" s="504"/>
      <c r="P704" s="505"/>
      <c r="Q704" s="505"/>
      <c r="R704" s="505"/>
      <c r="S704" s="505"/>
      <c r="T704" s="505"/>
      <c r="U704" s="505"/>
      <c r="V704" s="505"/>
      <c r="W704" s="505"/>
      <c r="X704" s="505"/>
      <c r="Y704" s="505"/>
      <c r="Z704" s="505"/>
      <c r="AA704" s="505"/>
      <c r="AB704" s="505"/>
      <c r="AC704" s="505"/>
      <c r="AD704" s="505"/>
      <c r="AE704" s="506"/>
      <c r="AF704" s="15"/>
      <c r="AG704" s="118"/>
      <c r="AH704" s="312"/>
      <c r="AI704" s="313"/>
      <c r="AJ704" s="313"/>
      <c r="AK704" s="313"/>
      <c r="AL704" s="313"/>
      <c r="AM704" s="313"/>
      <c r="AN704" s="314"/>
      <c r="AO704" s="120"/>
      <c r="AP704" s="115" t="s">
        <v>0</v>
      </c>
      <c r="AQ704" s="119"/>
      <c r="AR704" s="312"/>
      <c r="AS704" s="313"/>
      <c r="AT704" s="313"/>
      <c r="AU704" s="313"/>
      <c r="AV704" s="313"/>
      <c r="AW704" s="313"/>
      <c r="AX704" s="314"/>
      <c r="AY704" s="120"/>
      <c r="AZ704" s="115" t="s">
        <v>1</v>
      </c>
      <c r="BA704" s="119"/>
      <c r="BB704" s="312"/>
      <c r="BC704" s="313"/>
      <c r="BD704" s="313"/>
      <c r="BE704" s="313"/>
      <c r="BF704" s="313"/>
      <c r="BG704" s="313"/>
      <c r="BH704" s="314"/>
      <c r="BI704" s="122"/>
      <c r="BJ704" s="115" t="s">
        <v>2</v>
      </c>
      <c r="BK704" s="129"/>
      <c r="BL704" s="130" t="str">
        <f>IF(BM704&lt;&gt;"","●","")</f>
        <v/>
      </c>
      <c r="BM704" s="132" t="str">
        <f>IF(AND(OR(C704="",E704="",F704="",G704="",O704=""),OR(AH704&gt;0,AR704&gt;0,BB704&gt;0)),"「Ｋコード・Ｊコード番号等」、「診療行為名称」に未記入の欄がありますが、「レセプト件数」、「算定日数」、「算定回数」のいずれかが1以上となっています。正しい手術名情報・レセプト件数・算定日数・算定回数をご記入ください。",IF(AND(AND(C704&lt;&gt;"",E704&lt;&gt;"",F704&lt;&gt;"",G704&lt;&gt;""),OR(AH704&gt;0,AR704&gt;0,BB704&gt;0),COUNTIF(K!$A$1:$A$2257,ASC(C704&amp;E704&amp;F704&amp;G704&amp;IF(I704*1=0,"","-"&amp;I704*1)&amp;IF(K704*1=0,"",K704*1)&amp;IF(M704="","",M704)))=0),"「Ｋコード・Ｊコード番号等」が診療報酬点数表あるいは鹿診療報酬点数表に存在しないコードとなっています。正しいＫコード・Ｊコード番号等をご記入ください。なお、加算・輸血料は報告対象外となります。",IF(OR(AND(OR(AH704=0,AH704=""),OR(AR704&gt;0,BB704&gt;0)),AND(OR(AH704&gt;0,BB704&gt;0),OR(AR704=0,AR704="")),AND(OR(AH704&gt;0,AR704&gt;0),OR(BB704=0,BB704=""))),"「レセプト件数」、「算定日数」、「算定回数」のいずれかが「0」か「空白」となっていますが、それ以外が1以上となっています。正しい手術名情報・レセプト件数・算定日数・算定回数をご記入ください。",IF(OR(AH704&gt;AR704,AH704&gt;BB704),"「算定日数」あるいは「算定回数」が「レセプト件数」よりも小さくなっています。算定レセプトにおける算定日数・算定回数をご記入ください。",IF(AR704&gt;BB704,"「算定回数」が「算定日数」よりも小さくなっています。算定日数における算定回数をご記入ください。","")))))</f>
        <v/>
      </c>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72"/>
      <c r="CW704" s="72"/>
      <c r="CX704" s="72"/>
      <c r="CY704" s="129"/>
      <c r="CZ704" s="129"/>
      <c r="DA704" s="129"/>
      <c r="DB704" s="129"/>
      <c r="DC704" s="129"/>
      <c r="DD704" s="129"/>
      <c r="DE704" s="129"/>
      <c r="DF704" s="129"/>
      <c r="DG704" s="129"/>
      <c r="DH704" s="129"/>
      <c r="DI704" s="129"/>
      <c r="DJ704" s="129"/>
      <c r="DK704" s="129"/>
      <c r="DL704" s="129"/>
      <c r="DM704" s="129"/>
      <c r="DN704" s="129"/>
      <c r="DO704" s="129"/>
      <c r="DP704" s="129"/>
      <c r="DQ704" s="129"/>
      <c r="DR704" s="129"/>
      <c r="DS704" s="129"/>
      <c r="DT704" s="129"/>
      <c r="DU704" s="129"/>
      <c r="DV704" s="129"/>
      <c r="DW704" s="129"/>
      <c r="DX704" s="129"/>
      <c r="DY704" s="129"/>
      <c r="DZ704" s="129"/>
      <c r="EA704" s="129"/>
      <c r="EB704" s="129"/>
      <c r="EC704" s="129"/>
      <c r="ED704" s="129"/>
      <c r="EE704" s="129"/>
      <c r="EF704" s="129"/>
      <c r="EG704" s="129"/>
      <c r="EH704" s="129"/>
      <c r="EI704" s="129"/>
      <c r="EJ704" s="129"/>
      <c r="EK704" s="129"/>
      <c r="EL704" s="129"/>
      <c r="EM704" s="129"/>
      <c r="EN704" s="129"/>
      <c r="EO704" s="129"/>
      <c r="EP704" s="129"/>
      <c r="EQ704" s="129"/>
      <c r="ER704" s="129"/>
      <c r="ES704" s="129"/>
      <c r="ET704" s="129"/>
      <c r="EU704" s="129"/>
      <c r="EV704" s="129"/>
      <c r="EW704" s="129"/>
    </row>
    <row r="705" spans="1:153" ht="3" customHeight="1" thickBot="1">
      <c r="A705" s="113"/>
      <c r="B705" s="16"/>
      <c r="C705" s="17"/>
      <c r="D705" s="17"/>
      <c r="E705" s="17"/>
      <c r="F705" s="18"/>
      <c r="G705" s="17"/>
      <c r="H705" s="298"/>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9"/>
      <c r="AG705" s="299"/>
      <c r="AH705" s="298"/>
      <c r="AI705" s="298"/>
      <c r="AJ705" s="298"/>
      <c r="AK705" s="298"/>
      <c r="AL705" s="298"/>
      <c r="AM705" s="298"/>
      <c r="AN705" s="298"/>
      <c r="AO705" s="121"/>
      <c r="AP705" s="116"/>
      <c r="AQ705" s="299"/>
      <c r="AR705" s="298"/>
      <c r="AS705" s="298"/>
      <c r="AT705" s="298"/>
      <c r="AU705" s="298"/>
      <c r="AV705" s="298"/>
      <c r="AW705" s="298"/>
      <c r="AX705" s="298"/>
      <c r="AY705" s="121"/>
      <c r="AZ705" s="116"/>
      <c r="BA705" s="298"/>
      <c r="BB705" s="298"/>
      <c r="BC705" s="298"/>
      <c r="BD705" s="298"/>
      <c r="BE705" s="298"/>
      <c r="BF705" s="298"/>
      <c r="BG705" s="298"/>
      <c r="BH705" s="298"/>
      <c r="BI705" s="121"/>
      <c r="BJ705" s="116"/>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29"/>
      <c r="CW705" s="129"/>
      <c r="CX705" s="129"/>
      <c r="CY705" s="129"/>
      <c r="CZ705" s="129"/>
      <c r="DA705" s="129"/>
      <c r="DB705" s="129"/>
      <c r="DC705" s="129"/>
      <c r="DD705" s="129"/>
      <c r="DE705" s="129"/>
      <c r="DF705" s="129"/>
      <c r="DG705" s="129"/>
      <c r="DH705" s="129"/>
      <c r="DI705" s="129"/>
      <c r="DJ705" s="129"/>
      <c r="DK705" s="129"/>
      <c r="DL705" s="129"/>
      <c r="DM705" s="129"/>
      <c r="DN705" s="129"/>
      <c r="DO705" s="129"/>
      <c r="DP705" s="129"/>
      <c r="DQ705" s="129"/>
      <c r="DR705" s="129"/>
      <c r="DS705" s="129"/>
      <c r="DT705" s="129"/>
      <c r="DU705" s="129"/>
      <c r="DV705" s="129"/>
      <c r="DW705" s="129"/>
      <c r="DX705" s="129"/>
      <c r="DY705" s="129"/>
      <c r="DZ705" s="129"/>
      <c r="EA705" s="129"/>
      <c r="EB705" s="129"/>
      <c r="EC705" s="129"/>
      <c r="ED705" s="129"/>
      <c r="EE705" s="129"/>
      <c r="EF705" s="129"/>
      <c r="EG705" s="129"/>
      <c r="EH705" s="129"/>
      <c r="EI705" s="129"/>
      <c r="EJ705" s="129"/>
      <c r="EK705" s="129"/>
      <c r="EL705" s="129"/>
      <c r="EM705" s="129"/>
      <c r="EN705" s="129"/>
      <c r="EO705" s="129"/>
      <c r="EP705" s="129"/>
      <c r="EQ705" s="129"/>
      <c r="ER705" s="129"/>
      <c r="ES705" s="129"/>
      <c r="ET705" s="129"/>
      <c r="EU705" s="129"/>
      <c r="EV705" s="129"/>
      <c r="EW705" s="129"/>
    </row>
    <row r="706" spans="1:153" ht="9.75" customHeight="1">
      <c r="A706" s="113"/>
      <c r="B706" s="24"/>
      <c r="C706" s="14" t="s">
        <v>6435</v>
      </c>
      <c r="D706" s="25"/>
      <c r="E706" s="25"/>
      <c r="F706" s="14" t="s">
        <v>143</v>
      </c>
      <c r="G706" s="14"/>
      <c r="H706" s="14"/>
      <c r="I706" s="14" t="s">
        <v>144</v>
      </c>
      <c r="J706" s="14"/>
      <c r="K706" s="14" t="s">
        <v>145</v>
      </c>
      <c r="L706" s="14"/>
      <c r="M706" s="14" t="s">
        <v>197</v>
      </c>
      <c r="N706" s="14"/>
      <c r="O706" s="25"/>
      <c r="P706" s="14" t="s">
        <v>146</v>
      </c>
      <c r="Q706" s="14"/>
      <c r="R706" s="14"/>
      <c r="S706" s="14"/>
      <c r="T706" s="14"/>
      <c r="U706" s="14"/>
      <c r="V706" s="14"/>
      <c r="W706" s="14"/>
      <c r="X706" s="14"/>
      <c r="Y706" s="14"/>
      <c r="Z706" s="14"/>
      <c r="AA706" s="14"/>
      <c r="AB706" s="14"/>
      <c r="AC706" s="14"/>
      <c r="AD706" s="25"/>
      <c r="AE706" s="25"/>
      <c r="AF706" s="26"/>
      <c r="AG706" s="296"/>
      <c r="AH706" s="297"/>
      <c r="AI706" s="297"/>
      <c r="AJ706" s="297"/>
      <c r="AK706" s="297"/>
      <c r="AL706" s="297"/>
      <c r="AM706" s="297"/>
      <c r="AN706" s="297"/>
      <c r="AO706" s="117"/>
      <c r="AP706" s="114"/>
      <c r="AQ706" s="296"/>
      <c r="AR706" s="297"/>
      <c r="AS706" s="297"/>
      <c r="AT706" s="297"/>
      <c r="AU706" s="297"/>
      <c r="AV706" s="297"/>
      <c r="AW706" s="297"/>
      <c r="AX706" s="297"/>
      <c r="AY706" s="117"/>
      <c r="AZ706" s="114"/>
      <c r="BA706" s="297"/>
      <c r="BB706" s="297"/>
      <c r="BC706" s="297"/>
      <c r="BD706" s="297"/>
      <c r="BE706" s="297"/>
      <c r="BF706" s="297"/>
      <c r="BG706" s="297"/>
      <c r="BH706" s="297"/>
      <c r="BI706" s="117"/>
      <c r="BJ706" s="114"/>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c r="DH706" s="129"/>
      <c r="DI706" s="129"/>
      <c r="DJ706" s="129"/>
      <c r="DK706" s="129"/>
      <c r="DL706" s="129"/>
      <c r="DM706" s="129"/>
      <c r="DN706" s="129"/>
      <c r="DO706" s="129"/>
      <c r="DP706" s="129"/>
      <c r="DQ706" s="129"/>
      <c r="DR706" s="129"/>
      <c r="DS706" s="129"/>
      <c r="DT706" s="129"/>
      <c r="DU706" s="129"/>
      <c r="DV706" s="129"/>
      <c r="DW706" s="129"/>
      <c r="DX706" s="129"/>
      <c r="DY706" s="129"/>
      <c r="DZ706" s="129"/>
      <c r="EA706" s="129"/>
      <c r="EB706" s="129"/>
      <c r="EC706" s="129"/>
      <c r="ED706" s="129"/>
      <c r="EE706" s="129"/>
      <c r="EF706" s="129"/>
      <c r="EG706" s="129"/>
      <c r="EH706" s="129"/>
      <c r="EI706" s="129"/>
      <c r="EJ706" s="129"/>
      <c r="EK706" s="129"/>
      <c r="EL706" s="129"/>
      <c r="EM706" s="129"/>
      <c r="EN706" s="129"/>
      <c r="EO706" s="129"/>
      <c r="EP706" s="129"/>
      <c r="EQ706" s="129"/>
      <c r="ER706" s="129"/>
      <c r="ES706" s="129"/>
      <c r="ET706" s="129"/>
      <c r="EU706" s="129"/>
      <c r="EV706" s="129"/>
      <c r="EW706" s="129"/>
    </row>
    <row r="707" spans="1:153" ht="21.75" customHeight="1">
      <c r="A707" s="113"/>
      <c r="B707" s="294"/>
      <c r="C707" s="76"/>
      <c r="D707" s="74"/>
      <c r="E707" s="77"/>
      <c r="F707" s="78"/>
      <c r="G707" s="79"/>
      <c r="H707" s="75" t="s">
        <v>6436</v>
      </c>
      <c r="I707" s="76"/>
      <c r="J707" s="74"/>
      <c r="K707" s="241"/>
      <c r="L707" s="74"/>
      <c r="M707" s="76"/>
      <c r="N707" s="73"/>
      <c r="O707" s="504"/>
      <c r="P707" s="505"/>
      <c r="Q707" s="505"/>
      <c r="R707" s="505"/>
      <c r="S707" s="505"/>
      <c r="T707" s="505"/>
      <c r="U707" s="505"/>
      <c r="V707" s="505"/>
      <c r="W707" s="505"/>
      <c r="X707" s="505"/>
      <c r="Y707" s="505"/>
      <c r="Z707" s="505"/>
      <c r="AA707" s="505"/>
      <c r="AB707" s="505"/>
      <c r="AC707" s="505"/>
      <c r="AD707" s="505"/>
      <c r="AE707" s="506"/>
      <c r="AF707" s="15"/>
      <c r="AG707" s="118"/>
      <c r="AH707" s="312"/>
      <c r="AI707" s="313"/>
      <c r="AJ707" s="313"/>
      <c r="AK707" s="313"/>
      <c r="AL707" s="313"/>
      <c r="AM707" s="313"/>
      <c r="AN707" s="314"/>
      <c r="AO707" s="120"/>
      <c r="AP707" s="115" t="s">
        <v>0</v>
      </c>
      <c r="AQ707" s="119"/>
      <c r="AR707" s="312"/>
      <c r="AS707" s="313"/>
      <c r="AT707" s="313"/>
      <c r="AU707" s="313"/>
      <c r="AV707" s="313"/>
      <c r="AW707" s="313"/>
      <c r="AX707" s="314"/>
      <c r="AY707" s="120"/>
      <c r="AZ707" s="115" t="s">
        <v>1</v>
      </c>
      <c r="BA707" s="119"/>
      <c r="BB707" s="312"/>
      <c r="BC707" s="313"/>
      <c r="BD707" s="313"/>
      <c r="BE707" s="313"/>
      <c r="BF707" s="313"/>
      <c r="BG707" s="313"/>
      <c r="BH707" s="314"/>
      <c r="BI707" s="122"/>
      <c r="BJ707" s="115" t="s">
        <v>2</v>
      </c>
      <c r="BK707" s="129"/>
      <c r="BL707" s="130" t="str">
        <f>IF(BM707&lt;&gt;"","●","")</f>
        <v/>
      </c>
      <c r="BM707" s="132" t="str">
        <f>IF(AND(OR(C707="",E707="",F707="",G707="",O707=""),OR(AH707&gt;0,AR707&gt;0,BB707&gt;0)),"「Ｋコード・Ｊコード番号等」、「診療行為名称」に未記入の欄がありますが、「レセプト件数」、「算定日数」、「算定回数」のいずれかが1以上となっています。正しい手術名情報・レセプト件数・算定日数・算定回数をご記入ください。",IF(AND(AND(C707&lt;&gt;"",E707&lt;&gt;"",F707&lt;&gt;"",G707&lt;&gt;""),OR(AH707&gt;0,AR707&gt;0,BB707&gt;0),COUNTIF(K!$A$1:$A$2257,ASC(C707&amp;E707&amp;F707&amp;G707&amp;IF(I707*1=0,"","-"&amp;I707*1)&amp;IF(K707*1=0,"",K707*1)&amp;IF(M707="","",M707)))=0),"「Ｋコード・Ｊコード番号等」が診療報酬点数表あるいは鹿診療報酬点数表に存在しないコードとなっています。正しいＫコード・Ｊコード番号等をご記入ください。なお、加算・輸血料は報告対象外となります。",IF(OR(AND(OR(AH707=0,AH707=""),OR(AR707&gt;0,BB707&gt;0)),AND(OR(AH707&gt;0,BB707&gt;0),OR(AR707=0,AR707="")),AND(OR(AH707&gt;0,AR707&gt;0),OR(BB707=0,BB707=""))),"「レセプト件数」、「算定日数」、「算定回数」のいずれかが「0」か「空白」となっていますが、それ以外が1以上となっています。正しい手術名情報・レセプト件数・算定日数・算定回数をご記入ください。",IF(OR(AH707&gt;AR707,AH707&gt;BB707),"「算定日数」あるいは「算定回数」が「レセプト件数」よりも小さくなっています。算定レセプトにおける算定日数・算定回数をご記入ください。",IF(AR707&gt;BB707,"「算定回数」が「算定日数」よりも小さくなっています。算定日数における算定回数をご記入ください。","")))))</f>
        <v/>
      </c>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72"/>
      <c r="CW707" s="72"/>
      <c r="CX707" s="72"/>
      <c r="CY707" s="129"/>
      <c r="CZ707" s="129"/>
      <c r="DA707" s="129"/>
      <c r="DB707" s="129"/>
      <c r="DC707" s="129"/>
      <c r="DD707" s="129"/>
      <c r="DE707" s="129"/>
      <c r="DF707" s="129"/>
      <c r="DG707" s="129"/>
      <c r="DH707" s="129"/>
      <c r="DI707" s="129"/>
      <c r="DJ707" s="129"/>
      <c r="DK707" s="129"/>
      <c r="DL707" s="129"/>
      <c r="DM707" s="129"/>
      <c r="DN707" s="129"/>
      <c r="DO707" s="129"/>
      <c r="DP707" s="129"/>
      <c r="DQ707" s="129"/>
      <c r="DR707" s="129"/>
      <c r="DS707" s="129"/>
      <c r="DT707" s="129"/>
      <c r="DU707" s="129"/>
      <c r="DV707" s="129"/>
      <c r="DW707" s="129"/>
      <c r="DX707" s="129"/>
      <c r="DY707" s="129"/>
      <c r="DZ707" s="129"/>
      <c r="EA707" s="129"/>
      <c r="EB707" s="129"/>
      <c r="EC707" s="129"/>
      <c r="ED707" s="129"/>
      <c r="EE707" s="129"/>
      <c r="EF707" s="129"/>
      <c r="EG707" s="129"/>
      <c r="EH707" s="129"/>
      <c r="EI707" s="129"/>
      <c r="EJ707" s="129"/>
      <c r="EK707" s="129"/>
      <c r="EL707" s="129"/>
      <c r="EM707" s="129"/>
      <c r="EN707" s="129"/>
      <c r="EO707" s="129"/>
      <c r="EP707" s="129"/>
      <c r="EQ707" s="129"/>
      <c r="ER707" s="129"/>
      <c r="ES707" s="129"/>
      <c r="ET707" s="129"/>
      <c r="EU707" s="129"/>
      <c r="EV707" s="129"/>
      <c r="EW707" s="129"/>
    </row>
    <row r="708" spans="1:153" ht="3" customHeight="1" thickBot="1">
      <c r="A708" s="113"/>
      <c r="B708" s="16"/>
      <c r="C708" s="17"/>
      <c r="D708" s="17"/>
      <c r="E708" s="17"/>
      <c r="F708" s="18"/>
      <c r="G708" s="17"/>
      <c r="H708" s="298"/>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9"/>
      <c r="AG708" s="299"/>
      <c r="AH708" s="298"/>
      <c r="AI708" s="298"/>
      <c r="AJ708" s="298"/>
      <c r="AK708" s="298"/>
      <c r="AL708" s="298"/>
      <c r="AM708" s="298"/>
      <c r="AN708" s="298"/>
      <c r="AO708" s="121"/>
      <c r="AP708" s="116"/>
      <c r="AQ708" s="299"/>
      <c r="AR708" s="298"/>
      <c r="AS708" s="298"/>
      <c r="AT708" s="298"/>
      <c r="AU708" s="298"/>
      <c r="AV708" s="298"/>
      <c r="AW708" s="298"/>
      <c r="AX708" s="298"/>
      <c r="AY708" s="121"/>
      <c r="AZ708" s="116"/>
      <c r="BA708" s="298"/>
      <c r="BB708" s="298"/>
      <c r="BC708" s="298"/>
      <c r="BD708" s="298"/>
      <c r="BE708" s="298"/>
      <c r="BF708" s="298"/>
      <c r="BG708" s="298"/>
      <c r="BH708" s="298"/>
      <c r="BI708" s="121"/>
      <c r="BJ708" s="116"/>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29"/>
      <c r="CW708" s="129"/>
      <c r="CX708" s="129"/>
      <c r="CY708" s="129"/>
      <c r="CZ708" s="129"/>
      <c r="DA708" s="129"/>
      <c r="DB708" s="129"/>
      <c r="DC708" s="129"/>
      <c r="DD708" s="129"/>
      <c r="DE708" s="129"/>
      <c r="DF708" s="129"/>
      <c r="DG708" s="129"/>
      <c r="DH708" s="129"/>
      <c r="DI708" s="129"/>
      <c r="DJ708" s="129"/>
      <c r="DK708" s="129"/>
      <c r="DL708" s="129"/>
      <c r="DM708" s="129"/>
      <c r="DN708" s="129"/>
      <c r="DO708" s="129"/>
      <c r="DP708" s="129"/>
      <c r="DQ708" s="129"/>
      <c r="DR708" s="129"/>
      <c r="DS708" s="129"/>
      <c r="DT708" s="129"/>
      <c r="DU708" s="129"/>
      <c r="DV708" s="129"/>
      <c r="DW708" s="129"/>
      <c r="DX708" s="129"/>
      <c r="DY708" s="129"/>
      <c r="DZ708" s="129"/>
      <c r="EA708" s="129"/>
      <c r="EB708" s="129"/>
      <c r="EC708" s="129"/>
      <c r="ED708" s="129"/>
      <c r="EE708" s="129"/>
      <c r="EF708" s="129"/>
      <c r="EG708" s="129"/>
      <c r="EH708" s="129"/>
      <c r="EI708" s="129"/>
      <c r="EJ708" s="129"/>
      <c r="EK708" s="129"/>
      <c r="EL708" s="129"/>
      <c r="EM708" s="129"/>
      <c r="EN708" s="129"/>
      <c r="EO708" s="129"/>
      <c r="EP708" s="129"/>
      <c r="EQ708" s="129"/>
      <c r="ER708" s="129"/>
      <c r="ES708" s="129"/>
      <c r="ET708" s="129"/>
      <c r="EU708" s="129"/>
      <c r="EV708" s="129"/>
      <c r="EW708" s="129"/>
    </row>
    <row r="709" spans="1:153" ht="9.75" customHeight="1">
      <c r="A709" s="113"/>
      <c r="B709" s="24"/>
      <c r="C709" s="14" t="s">
        <v>6435</v>
      </c>
      <c r="D709" s="25"/>
      <c r="E709" s="25"/>
      <c r="F709" s="14" t="s">
        <v>143</v>
      </c>
      <c r="G709" s="14"/>
      <c r="H709" s="14"/>
      <c r="I709" s="14" t="s">
        <v>144</v>
      </c>
      <c r="J709" s="14"/>
      <c r="K709" s="14" t="s">
        <v>145</v>
      </c>
      <c r="L709" s="14"/>
      <c r="M709" s="14" t="s">
        <v>197</v>
      </c>
      <c r="N709" s="14"/>
      <c r="O709" s="25"/>
      <c r="P709" s="14" t="s">
        <v>146</v>
      </c>
      <c r="Q709" s="14"/>
      <c r="R709" s="14"/>
      <c r="S709" s="14"/>
      <c r="T709" s="14"/>
      <c r="U709" s="14"/>
      <c r="V709" s="14"/>
      <c r="W709" s="14"/>
      <c r="X709" s="14"/>
      <c r="Y709" s="14"/>
      <c r="Z709" s="14"/>
      <c r="AA709" s="14"/>
      <c r="AB709" s="14"/>
      <c r="AC709" s="14"/>
      <c r="AD709" s="25"/>
      <c r="AE709" s="25"/>
      <c r="AF709" s="26"/>
      <c r="AG709" s="296"/>
      <c r="AH709" s="297"/>
      <c r="AI709" s="297"/>
      <c r="AJ709" s="297"/>
      <c r="AK709" s="297"/>
      <c r="AL709" s="297"/>
      <c r="AM709" s="297"/>
      <c r="AN709" s="297"/>
      <c r="AO709" s="117"/>
      <c r="AP709" s="114"/>
      <c r="AQ709" s="296"/>
      <c r="AR709" s="297"/>
      <c r="AS709" s="297"/>
      <c r="AT709" s="297"/>
      <c r="AU709" s="297"/>
      <c r="AV709" s="297"/>
      <c r="AW709" s="297"/>
      <c r="AX709" s="297"/>
      <c r="AY709" s="117"/>
      <c r="AZ709" s="114"/>
      <c r="BA709" s="297"/>
      <c r="BB709" s="297"/>
      <c r="BC709" s="297"/>
      <c r="BD709" s="297"/>
      <c r="BE709" s="297"/>
      <c r="BF709" s="297"/>
      <c r="BG709" s="297"/>
      <c r="BH709" s="297"/>
      <c r="BI709" s="117"/>
      <c r="BJ709" s="114"/>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c r="DH709" s="129"/>
      <c r="DI709" s="129"/>
      <c r="DJ709" s="129"/>
      <c r="DK709" s="129"/>
      <c r="DL709" s="129"/>
      <c r="DM709" s="129"/>
      <c r="DN709" s="129"/>
      <c r="DO709" s="129"/>
      <c r="DP709" s="129"/>
      <c r="DQ709" s="129"/>
      <c r="DR709" s="129"/>
      <c r="DS709" s="129"/>
      <c r="DT709" s="129"/>
      <c r="DU709" s="129"/>
      <c r="DV709" s="129"/>
      <c r="DW709" s="129"/>
      <c r="DX709" s="129"/>
      <c r="DY709" s="129"/>
      <c r="DZ709" s="129"/>
      <c r="EA709" s="129"/>
      <c r="EB709" s="129"/>
      <c r="EC709" s="129"/>
      <c r="ED709" s="129"/>
      <c r="EE709" s="129"/>
      <c r="EF709" s="129"/>
      <c r="EG709" s="129"/>
      <c r="EH709" s="129"/>
      <c r="EI709" s="129"/>
      <c r="EJ709" s="129"/>
      <c r="EK709" s="129"/>
      <c r="EL709" s="129"/>
      <c r="EM709" s="129"/>
      <c r="EN709" s="129"/>
      <c r="EO709" s="129"/>
      <c r="EP709" s="129"/>
      <c r="EQ709" s="129"/>
      <c r="ER709" s="129"/>
      <c r="ES709" s="129"/>
      <c r="ET709" s="129"/>
      <c r="EU709" s="129"/>
      <c r="EV709" s="129"/>
      <c r="EW709" s="129"/>
    </row>
    <row r="710" spans="1:153" ht="21.75" customHeight="1">
      <c r="A710" s="113"/>
      <c r="B710" s="294"/>
      <c r="C710" s="76"/>
      <c r="D710" s="74"/>
      <c r="E710" s="77"/>
      <c r="F710" s="78"/>
      <c r="G710" s="79"/>
      <c r="H710" s="75" t="s">
        <v>6436</v>
      </c>
      <c r="I710" s="76"/>
      <c r="J710" s="74"/>
      <c r="K710" s="241"/>
      <c r="L710" s="74"/>
      <c r="M710" s="76"/>
      <c r="N710" s="73"/>
      <c r="O710" s="504"/>
      <c r="P710" s="505"/>
      <c r="Q710" s="505"/>
      <c r="R710" s="505"/>
      <c r="S710" s="505"/>
      <c r="T710" s="505"/>
      <c r="U710" s="505"/>
      <c r="V710" s="505"/>
      <c r="W710" s="505"/>
      <c r="X710" s="505"/>
      <c r="Y710" s="505"/>
      <c r="Z710" s="505"/>
      <c r="AA710" s="505"/>
      <c r="AB710" s="505"/>
      <c r="AC710" s="505"/>
      <c r="AD710" s="505"/>
      <c r="AE710" s="506"/>
      <c r="AF710" s="15"/>
      <c r="AG710" s="118"/>
      <c r="AH710" s="312"/>
      <c r="AI710" s="313"/>
      <c r="AJ710" s="313"/>
      <c r="AK710" s="313"/>
      <c r="AL710" s="313"/>
      <c r="AM710" s="313"/>
      <c r="AN710" s="314"/>
      <c r="AO710" s="120"/>
      <c r="AP710" s="115" t="s">
        <v>0</v>
      </c>
      <c r="AQ710" s="119"/>
      <c r="AR710" s="312"/>
      <c r="AS710" s="313"/>
      <c r="AT710" s="313"/>
      <c r="AU710" s="313"/>
      <c r="AV710" s="313"/>
      <c r="AW710" s="313"/>
      <c r="AX710" s="314"/>
      <c r="AY710" s="120"/>
      <c r="AZ710" s="115" t="s">
        <v>1</v>
      </c>
      <c r="BA710" s="119"/>
      <c r="BB710" s="312"/>
      <c r="BC710" s="313"/>
      <c r="BD710" s="313"/>
      <c r="BE710" s="313"/>
      <c r="BF710" s="313"/>
      <c r="BG710" s="313"/>
      <c r="BH710" s="314"/>
      <c r="BI710" s="122"/>
      <c r="BJ710" s="115" t="s">
        <v>2</v>
      </c>
      <c r="BK710" s="129"/>
      <c r="BL710" s="130" t="str">
        <f>IF(BM710&lt;&gt;"","●","")</f>
        <v/>
      </c>
      <c r="BM710" s="132" t="str">
        <f>IF(AND(OR(C710="",E710="",F710="",G710="",O710=""),OR(AH710&gt;0,AR710&gt;0,BB710&gt;0)),"「Ｋコード・Ｊコード番号等」、「診療行為名称」に未記入の欄がありますが、「レセプト件数」、「算定日数」、「算定回数」のいずれかが1以上となっています。正しい手術名情報・レセプト件数・算定日数・算定回数をご記入ください。",IF(AND(AND(C710&lt;&gt;"",E710&lt;&gt;"",F710&lt;&gt;"",G710&lt;&gt;""),OR(AH710&gt;0,AR710&gt;0,BB710&gt;0),COUNTIF(K!$A$1:$A$2257,ASC(C710&amp;E710&amp;F710&amp;G710&amp;IF(I710*1=0,"","-"&amp;I710*1)&amp;IF(K710*1=0,"",K710*1)&amp;IF(M710="","",M710)))=0),"「Ｋコード・Ｊコード番号等」が診療報酬点数表あるいは鹿診療報酬点数表に存在しないコードとなっています。正しいＫコード・Ｊコード番号等をご記入ください。なお、加算・輸血料は報告対象外となります。",IF(OR(AND(OR(AH710=0,AH710=""),OR(AR710&gt;0,BB710&gt;0)),AND(OR(AH710&gt;0,BB710&gt;0),OR(AR710=0,AR710="")),AND(OR(AH710&gt;0,AR710&gt;0),OR(BB710=0,BB710=""))),"「レセプト件数」、「算定日数」、「算定回数」のいずれかが「0」か「空白」となっていますが、それ以外が1以上となっています。正しい手術名情報・レセプト件数・算定日数・算定回数をご記入ください。",IF(OR(AH710&gt;AR710,AH710&gt;BB710),"「算定日数」あるいは「算定回数」が「レセプト件数」よりも小さくなっています。算定レセプトにおける算定日数・算定回数をご記入ください。",IF(AR710&gt;BB710,"「算定回数」が「算定日数」よりも小さくなっています。算定日数における算定回数をご記入ください。","")))))</f>
        <v/>
      </c>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72"/>
      <c r="CW710" s="72"/>
      <c r="CX710" s="72"/>
      <c r="CY710" s="129"/>
      <c r="CZ710" s="129"/>
      <c r="DA710" s="129"/>
      <c r="DB710" s="129"/>
      <c r="DC710" s="129"/>
      <c r="DD710" s="129"/>
      <c r="DE710" s="129"/>
      <c r="DF710" s="129"/>
      <c r="DG710" s="129"/>
      <c r="DH710" s="129"/>
      <c r="DI710" s="129"/>
      <c r="DJ710" s="129"/>
      <c r="DK710" s="129"/>
      <c r="DL710" s="129"/>
      <c r="DM710" s="129"/>
      <c r="DN710" s="129"/>
      <c r="DO710" s="129"/>
      <c r="DP710" s="129"/>
      <c r="DQ710" s="129"/>
      <c r="DR710" s="129"/>
      <c r="DS710" s="129"/>
      <c r="DT710" s="129"/>
      <c r="DU710" s="129"/>
      <c r="DV710" s="129"/>
      <c r="DW710" s="129"/>
      <c r="DX710" s="129"/>
      <c r="DY710" s="129"/>
      <c r="DZ710" s="129"/>
      <c r="EA710" s="129"/>
      <c r="EB710" s="129"/>
      <c r="EC710" s="129"/>
      <c r="ED710" s="129"/>
      <c r="EE710" s="129"/>
      <c r="EF710" s="129"/>
      <c r="EG710" s="129"/>
      <c r="EH710" s="129"/>
      <c r="EI710" s="129"/>
      <c r="EJ710" s="129"/>
      <c r="EK710" s="129"/>
      <c r="EL710" s="129"/>
      <c r="EM710" s="129"/>
      <c r="EN710" s="129"/>
      <c r="EO710" s="129"/>
      <c r="EP710" s="129"/>
      <c r="EQ710" s="129"/>
      <c r="ER710" s="129"/>
      <c r="ES710" s="129"/>
      <c r="ET710" s="129"/>
      <c r="EU710" s="129"/>
      <c r="EV710" s="129"/>
      <c r="EW710" s="129"/>
    </row>
    <row r="711" spans="1:153" ht="3" customHeight="1" thickBot="1">
      <c r="A711" s="113"/>
      <c r="B711" s="16"/>
      <c r="C711" s="17"/>
      <c r="D711" s="17"/>
      <c r="E711" s="17"/>
      <c r="F711" s="18"/>
      <c r="G711" s="17"/>
      <c r="H711" s="298"/>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9"/>
      <c r="AG711" s="299"/>
      <c r="AH711" s="298"/>
      <c r="AI711" s="298"/>
      <c r="AJ711" s="298"/>
      <c r="AK711" s="298"/>
      <c r="AL711" s="298"/>
      <c r="AM711" s="298"/>
      <c r="AN711" s="298"/>
      <c r="AO711" s="121"/>
      <c r="AP711" s="116"/>
      <c r="AQ711" s="299"/>
      <c r="AR711" s="298"/>
      <c r="AS711" s="298"/>
      <c r="AT711" s="298"/>
      <c r="AU711" s="298"/>
      <c r="AV711" s="298"/>
      <c r="AW711" s="298"/>
      <c r="AX711" s="298"/>
      <c r="AY711" s="121"/>
      <c r="AZ711" s="116"/>
      <c r="BA711" s="298"/>
      <c r="BB711" s="298"/>
      <c r="BC711" s="298"/>
      <c r="BD711" s="298"/>
      <c r="BE711" s="298"/>
      <c r="BF711" s="298"/>
      <c r="BG711" s="298"/>
      <c r="BH711" s="298"/>
      <c r="BI711" s="121"/>
      <c r="BJ711" s="116"/>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29"/>
      <c r="CW711" s="129"/>
      <c r="CX711" s="129"/>
      <c r="CY711" s="129"/>
      <c r="CZ711" s="129"/>
      <c r="DA711" s="129"/>
      <c r="DB711" s="129"/>
      <c r="DC711" s="129"/>
      <c r="DD711" s="129"/>
      <c r="DE711" s="129"/>
      <c r="DF711" s="129"/>
      <c r="DG711" s="129"/>
      <c r="DH711" s="129"/>
      <c r="DI711" s="129"/>
      <c r="DJ711" s="129"/>
      <c r="DK711" s="129"/>
      <c r="DL711" s="129"/>
      <c r="DM711" s="129"/>
      <c r="DN711" s="129"/>
      <c r="DO711" s="129"/>
      <c r="DP711" s="129"/>
      <c r="DQ711" s="129"/>
      <c r="DR711" s="129"/>
      <c r="DS711" s="129"/>
      <c r="DT711" s="129"/>
      <c r="DU711" s="129"/>
      <c r="DV711" s="129"/>
      <c r="DW711" s="129"/>
      <c r="DX711" s="129"/>
      <c r="DY711" s="129"/>
      <c r="DZ711" s="129"/>
      <c r="EA711" s="129"/>
      <c r="EB711" s="129"/>
      <c r="EC711" s="129"/>
      <c r="ED711" s="129"/>
      <c r="EE711" s="129"/>
      <c r="EF711" s="129"/>
      <c r="EG711" s="129"/>
      <c r="EH711" s="129"/>
      <c r="EI711" s="129"/>
      <c r="EJ711" s="129"/>
      <c r="EK711" s="129"/>
      <c r="EL711" s="129"/>
      <c r="EM711" s="129"/>
      <c r="EN711" s="129"/>
      <c r="EO711" s="129"/>
      <c r="EP711" s="129"/>
      <c r="EQ711" s="129"/>
      <c r="ER711" s="129"/>
      <c r="ES711" s="129"/>
      <c r="ET711" s="129"/>
      <c r="EU711" s="129"/>
      <c r="EV711" s="129"/>
      <c r="EW711" s="129"/>
    </row>
    <row r="712" spans="1:153" ht="9.75" customHeight="1">
      <c r="A712" s="113"/>
      <c r="B712" s="24"/>
      <c r="C712" s="14" t="s">
        <v>6435</v>
      </c>
      <c r="D712" s="25"/>
      <c r="E712" s="25"/>
      <c r="F712" s="14" t="s">
        <v>143</v>
      </c>
      <c r="G712" s="14"/>
      <c r="H712" s="14"/>
      <c r="I712" s="14" t="s">
        <v>144</v>
      </c>
      <c r="J712" s="14"/>
      <c r="K712" s="14" t="s">
        <v>145</v>
      </c>
      <c r="L712" s="14"/>
      <c r="M712" s="14" t="s">
        <v>197</v>
      </c>
      <c r="N712" s="14"/>
      <c r="O712" s="25"/>
      <c r="P712" s="14" t="s">
        <v>146</v>
      </c>
      <c r="Q712" s="14"/>
      <c r="R712" s="14"/>
      <c r="S712" s="14"/>
      <c r="T712" s="14"/>
      <c r="U712" s="14"/>
      <c r="V712" s="14"/>
      <c r="W712" s="14"/>
      <c r="X712" s="14"/>
      <c r="Y712" s="14"/>
      <c r="Z712" s="14"/>
      <c r="AA712" s="14"/>
      <c r="AB712" s="14"/>
      <c r="AC712" s="14"/>
      <c r="AD712" s="25"/>
      <c r="AE712" s="25"/>
      <c r="AF712" s="26"/>
      <c r="AG712" s="296"/>
      <c r="AH712" s="297"/>
      <c r="AI712" s="297"/>
      <c r="AJ712" s="297"/>
      <c r="AK712" s="297"/>
      <c r="AL712" s="297"/>
      <c r="AM712" s="297"/>
      <c r="AN712" s="297"/>
      <c r="AO712" s="117"/>
      <c r="AP712" s="114"/>
      <c r="AQ712" s="296"/>
      <c r="AR712" s="297"/>
      <c r="AS712" s="297"/>
      <c r="AT712" s="297"/>
      <c r="AU712" s="297"/>
      <c r="AV712" s="297"/>
      <c r="AW712" s="297"/>
      <c r="AX712" s="297"/>
      <c r="AY712" s="117"/>
      <c r="AZ712" s="114"/>
      <c r="BA712" s="297"/>
      <c r="BB712" s="297"/>
      <c r="BC712" s="297"/>
      <c r="BD712" s="297"/>
      <c r="BE712" s="297"/>
      <c r="BF712" s="297"/>
      <c r="BG712" s="297"/>
      <c r="BH712" s="297"/>
      <c r="BI712" s="117"/>
      <c r="BJ712" s="114"/>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c r="DH712" s="129"/>
      <c r="DI712" s="129"/>
      <c r="DJ712" s="129"/>
      <c r="DK712" s="129"/>
      <c r="DL712" s="129"/>
      <c r="DM712" s="129"/>
      <c r="DN712" s="129"/>
      <c r="DO712" s="129"/>
      <c r="DP712" s="129"/>
      <c r="DQ712" s="129"/>
      <c r="DR712" s="129"/>
      <c r="DS712" s="129"/>
      <c r="DT712" s="129"/>
      <c r="DU712" s="129"/>
      <c r="DV712" s="129"/>
      <c r="DW712" s="129"/>
      <c r="DX712" s="129"/>
      <c r="DY712" s="129"/>
      <c r="DZ712" s="129"/>
      <c r="EA712" s="129"/>
      <c r="EB712" s="129"/>
      <c r="EC712" s="129"/>
      <c r="ED712" s="129"/>
      <c r="EE712" s="129"/>
      <c r="EF712" s="129"/>
      <c r="EG712" s="129"/>
      <c r="EH712" s="129"/>
      <c r="EI712" s="129"/>
      <c r="EJ712" s="129"/>
      <c r="EK712" s="129"/>
      <c r="EL712" s="129"/>
      <c r="EM712" s="129"/>
      <c r="EN712" s="129"/>
      <c r="EO712" s="129"/>
      <c r="EP712" s="129"/>
      <c r="EQ712" s="129"/>
      <c r="ER712" s="129"/>
      <c r="ES712" s="129"/>
      <c r="ET712" s="129"/>
      <c r="EU712" s="129"/>
      <c r="EV712" s="129"/>
      <c r="EW712" s="129"/>
    </row>
    <row r="713" spans="1:153" ht="21.75" customHeight="1">
      <c r="A713" s="113"/>
      <c r="B713" s="294"/>
      <c r="C713" s="76"/>
      <c r="D713" s="74"/>
      <c r="E713" s="77"/>
      <c r="F713" s="78"/>
      <c r="G713" s="79"/>
      <c r="H713" s="75" t="s">
        <v>6436</v>
      </c>
      <c r="I713" s="76"/>
      <c r="J713" s="74"/>
      <c r="K713" s="241"/>
      <c r="L713" s="74"/>
      <c r="M713" s="76"/>
      <c r="N713" s="73"/>
      <c r="O713" s="504"/>
      <c r="P713" s="505"/>
      <c r="Q713" s="505"/>
      <c r="R713" s="505"/>
      <c r="S713" s="505"/>
      <c r="T713" s="505"/>
      <c r="U713" s="505"/>
      <c r="V713" s="505"/>
      <c r="W713" s="505"/>
      <c r="X713" s="505"/>
      <c r="Y713" s="505"/>
      <c r="Z713" s="505"/>
      <c r="AA713" s="505"/>
      <c r="AB713" s="505"/>
      <c r="AC713" s="505"/>
      <c r="AD713" s="505"/>
      <c r="AE713" s="506"/>
      <c r="AF713" s="15"/>
      <c r="AG713" s="118"/>
      <c r="AH713" s="312"/>
      <c r="AI713" s="313"/>
      <c r="AJ713" s="313"/>
      <c r="AK713" s="313"/>
      <c r="AL713" s="313"/>
      <c r="AM713" s="313"/>
      <c r="AN713" s="314"/>
      <c r="AO713" s="120"/>
      <c r="AP713" s="115" t="s">
        <v>0</v>
      </c>
      <c r="AQ713" s="119"/>
      <c r="AR713" s="312"/>
      <c r="AS713" s="313"/>
      <c r="AT713" s="313"/>
      <c r="AU713" s="313"/>
      <c r="AV713" s="313"/>
      <c r="AW713" s="313"/>
      <c r="AX713" s="314"/>
      <c r="AY713" s="120"/>
      <c r="AZ713" s="115" t="s">
        <v>1</v>
      </c>
      <c r="BA713" s="119"/>
      <c r="BB713" s="312"/>
      <c r="BC713" s="313"/>
      <c r="BD713" s="313"/>
      <c r="BE713" s="313"/>
      <c r="BF713" s="313"/>
      <c r="BG713" s="313"/>
      <c r="BH713" s="314"/>
      <c r="BI713" s="122"/>
      <c r="BJ713" s="115" t="s">
        <v>2</v>
      </c>
      <c r="BK713" s="129"/>
      <c r="BL713" s="130" t="str">
        <f>IF(BM713&lt;&gt;"","●","")</f>
        <v/>
      </c>
      <c r="BM713" s="132" t="str">
        <f>IF(AND(OR(C713="",E713="",F713="",G713="",O713=""),OR(AH713&gt;0,AR713&gt;0,BB713&gt;0)),"「Ｋコード・Ｊコード番号等」、「診療行為名称」に未記入の欄がありますが、「レセプト件数」、「算定日数」、「算定回数」のいずれかが1以上となっています。正しい手術名情報・レセプト件数・算定日数・算定回数をご記入ください。",IF(AND(AND(C713&lt;&gt;"",E713&lt;&gt;"",F713&lt;&gt;"",G713&lt;&gt;""),OR(AH713&gt;0,AR713&gt;0,BB713&gt;0),COUNTIF(K!$A$1:$A$2257,ASC(C713&amp;E713&amp;F713&amp;G713&amp;IF(I713*1=0,"","-"&amp;I713*1)&amp;IF(K713*1=0,"",K713*1)&amp;IF(M713="","",M713)))=0),"「Ｋコード・Ｊコード番号等」が診療報酬点数表あるいは鹿診療報酬点数表に存在しないコードとなっています。正しいＫコード・Ｊコード番号等をご記入ください。なお、加算・輸血料は報告対象外となります。",IF(OR(AND(OR(AH713=0,AH713=""),OR(AR713&gt;0,BB713&gt;0)),AND(OR(AH713&gt;0,BB713&gt;0),OR(AR713=0,AR713="")),AND(OR(AH713&gt;0,AR713&gt;0),OR(BB713=0,BB713=""))),"「レセプト件数」、「算定日数」、「算定回数」のいずれかが「0」か「空白」となっていますが、それ以外が1以上となっています。正しい手術名情報・レセプト件数・算定日数・算定回数をご記入ください。",IF(OR(AH713&gt;AR713,AH713&gt;BB713),"「算定日数」あるいは「算定回数」が「レセプト件数」よりも小さくなっています。算定レセプトにおける算定日数・算定回数をご記入ください。",IF(AR713&gt;BB713,"「算定回数」が「算定日数」よりも小さくなっています。算定日数における算定回数をご記入ください。","")))))</f>
        <v/>
      </c>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72"/>
      <c r="CW713" s="72"/>
      <c r="CX713" s="72"/>
      <c r="CY713" s="129"/>
      <c r="CZ713" s="129"/>
      <c r="DA713" s="129"/>
      <c r="DB713" s="129"/>
      <c r="DC713" s="129"/>
      <c r="DD713" s="129"/>
      <c r="DE713" s="129"/>
      <c r="DF713" s="129"/>
      <c r="DG713" s="129"/>
      <c r="DH713" s="129"/>
      <c r="DI713" s="129"/>
      <c r="DJ713" s="129"/>
      <c r="DK713" s="129"/>
      <c r="DL713" s="129"/>
      <c r="DM713" s="129"/>
      <c r="DN713" s="129"/>
      <c r="DO713" s="129"/>
      <c r="DP713" s="129"/>
      <c r="DQ713" s="129"/>
      <c r="DR713" s="129"/>
      <c r="DS713" s="129"/>
      <c r="DT713" s="129"/>
      <c r="DU713" s="129"/>
      <c r="DV713" s="129"/>
      <c r="DW713" s="129"/>
      <c r="DX713" s="129"/>
      <c r="DY713" s="129"/>
      <c r="DZ713" s="129"/>
      <c r="EA713" s="129"/>
      <c r="EB713" s="129"/>
      <c r="EC713" s="129"/>
      <c r="ED713" s="129"/>
      <c r="EE713" s="129"/>
      <c r="EF713" s="129"/>
      <c r="EG713" s="129"/>
      <c r="EH713" s="129"/>
      <c r="EI713" s="129"/>
      <c r="EJ713" s="129"/>
      <c r="EK713" s="129"/>
      <c r="EL713" s="129"/>
      <c r="EM713" s="129"/>
      <c r="EN713" s="129"/>
      <c r="EO713" s="129"/>
      <c r="EP713" s="129"/>
      <c r="EQ713" s="129"/>
      <c r="ER713" s="129"/>
      <c r="ES713" s="129"/>
      <c r="ET713" s="129"/>
      <c r="EU713" s="129"/>
      <c r="EV713" s="129"/>
      <c r="EW713" s="129"/>
    </row>
    <row r="714" spans="1:153" ht="3" customHeight="1" thickBot="1">
      <c r="A714" s="113"/>
      <c r="B714" s="16"/>
      <c r="C714" s="17"/>
      <c r="D714" s="17"/>
      <c r="E714" s="17"/>
      <c r="F714" s="18"/>
      <c r="G714" s="17"/>
      <c r="H714" s="298"/>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9"/>
      <c r="AG714" s="299"/>
      <c r="AH714" s="298"/>
      <c r="AI714" s="298"/>
      <c r="AJ714" s="298"/>
      <c r="AK714" s="298"/>
      <c r="AL714" s="298"/>
      <c r="AM714" s="298"/>
      <c r="AN714" s="298"/>
      <c r="AO714" s="121"/>
      <c r="AP714" s="116"/>
      <c r="AQ714" s="299"/>
      <c r="AR714" s="298"/>
      <c r="AS714" s="298"/>
      <c r="AT714" s="298"/>
      <c r="AU714" s="298"/>
      <c r="AV714" s="298"/>
      <c r="AW714" s="298"/>
      <c r="AX714" s="298"/>
      <c r="AY714" s="121"/>
      <c r="AZ714" s="116"/>
      <c r="BA714" s="298"/>
      <c r="BB714" s="298"/>
      <c r="BC714" s="298"/>
      <c r="BD714" s="298"/>
      <c r="BE714" s="298"/>
      <c r="BF714" s="298"/>
      <c r="BG714" s="298"/>
      <c r="BH714" s="298"/>
      <c r="BI714" s="121"/>
      <c r="BJ714" s="116"/>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29"/>
      <c r="CW714" s="129"/>
      <c r="CX714" s="129"/>
      <c r="CY714" s="129"/>
      <c r="CZ714" s="129"/>
      <c r="DA714" s="129"/>
      <c r="DB714" s="129"/>
      <c r="DC714" s="129"/>
      <c r="DD714" s="129"/>
      <c r="DE714" s="129"/>
      <c r="DF714" s="129"/>
      <c r="DG714" s="129"/>
      <c r="DH714" s="129"/>
      <c r="DI714" s="129"/>
      <c r="DJ714" s="129"/>
      <c r="DK714" s="129"/>
      <c r="DL714" s="129"/>
      <c r="DM714" s="129"/>
      <c r="DN714" s="129"/>
      <c r="DO714" s="129"/>
      <c r="DP714" s="129"/>
      <c r="DQ714" s="129"/>
      <c r="DR714" s="129"/>
      <c r="DS714" s="129"/>
      <c r="DT714" s="129"/>
      <c r="DU714" s="129"/>
      <c r="DV714" s="129"/>
      <c r="DW714" s="129"/>
      <c r="DX714" s="129"/>
      <c r="DY714" s="129"/>
      <c r="DZ714" s="129"/>
      <c r="EA714" s="129"/>
      <c r="EB714" s="129"/>
      <c r="EC714" s="129"/>
      <c r="ED714" s="129"/>
      <c r="EE714" s="129"/>
      <c r="EF714" s="129"/>
      <c r="EG714" s="129"/>
      <c r="EH714" s="129"/>
      <c r="EI714" s="129"/>
      <c r="EJ714" s="129"/>
      <c r="EK714" s="129"/>
      <c r="EL714" s="129"/>
      <c r="EM714" s="129"/>
      <c r="EN714" s="129"/>
      <c r="EO714" s="129"/>
      <c r="EP714" s="129"/>
      <c r="EQ714" s="129"/>
      <c r="ER714" s="129"/>
      <c r="ES714" s="129"/>
      <c r="ET714" s="129"/>
      <c r="EU714" s="129"/>
      <c r="EV714" s="129"/>
      <c r="EW714" s="129"/>
    </row>
    <row r="715" spans="1:153" ht="9.75" customHeight="1">
      <c r="A715" s="113"/>
      <c r="B715" s="24"/>
      <c r="C715" s="14" t="s">
        <v>6435</v>
      </c>
      <c r="D715" s="25"/>
      <c r="E715" s="25"/>
      <c r="F715" s="14" t="s">
        <v>143</v>
      </c>
      <c r="G715" s="14"/>
      <c r="H715" s="14"/>
      <c r="I715" s="14" t="s">
        <v>144</v>
      </c>
      <c r="J715" s="14"/>
      <c r="K715" s="14" t="s">
        <v>145</v>
      </c>
      <c r="L715" s="14"/>
      <c r="M715" s="14" t="s">
        <v>197</v>
      </c>
      <c r="N715" s="14"/>
      <c r="O715" s="25"/>
      <c r="P715" s="14" t="s">
        <v>146</v>
      </c>
      <c r="Q715" s="14"/>
      <c r="R715" s="14"/>
      <c r="S715" s="14"/>
      <c r="T715" s="14"/>
      <c r="U715" s="14"/>
      <c r="V715" s="14"/>
      <c r="W715" s="14"/>
      <c r="X715" s="14"/>
      <c r="Y715" s="14"/>
      <c r="Z715" s="14"/>
      <c r="AA715" s="14"/>
      <c r="AB715" s="14"/>
      <c r="AC715" s="14"/>
      <c r="AD715" s="25"/>
      <c r="AE715" s="25"/>
      <c r="AF715" s="26"/>
      <c r="AG715" s="296"/>
      <c r="AH715" s="297"/>
      <c r="AI715" s="297"/>
      <c r="AJ715" s="297"/>
      <c r="AK715" s="297"/>
      <c r="AL715" s="297"/>
      <c r="AM715" s="297"/>
      <c r="AN715" s="297"/>
      <c r="AO715" s="117"/>
      <c r="AP715" s="114"/>
      <c r="AQ715" s="296"/>
      <c r="AR715" s="297"/>
      <c r="AS715" s="297"/>
      <c r="AT715" s="297"/>
      <c r="AU715" s="297"/>
      <c r="AV715" s="297"/>
      <c r="AW715" s="297"/>
      <c r="AX715" s="297"/>
      <c r="AY715" s="117"/>
      <c r="AZ715" s="114"/>
      <c r="BA715" s="297"/>
      <c r="BB715" s="297"/>
      <c r="BC715" s="297"/>
      <c r="BD715" s="297"/>
      <c r="BE715" s="297"/>
      <c r="BF715" s="297"/>
      <c r="BG715" s="297"/>
      <c r="BH715" s="297"/>
      <c r="BI715" s="117"/>
      <c r="BJ715" s="114"/>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c r="DH715" s="129"/>
      <c r="DI715" s="129"/>
      <c r="DJ715" s="129"/>
      <c r="DK715" s="129"/>
      <c r="DL715" s="129"/>
      <c r="DM715" s="129"/>
      <c r="DN715" s="129"/>
      <c r="DO715" s="129"/>
      <c r="DP715" s="129"/>
      <c r="DQ715" s="129"/>
      <c r="DR715" s="129"/>
      <c r="DS715" s="129"/>
      <c r="DT715" s="129"/>
      <c r="DU715" s="129"/>
      <c r="DV715" s="129"/>
      <c r="DW715" s="129"/>
      <c r="DX715" s="129"/>
      <c r="DY715" s="129"/>
      <c r="DZ715" s="129"/>
      <c r="EA715" s="129"/>
      <c r="EB715" s="129"/>
      <c r="EC715" s="129"/>
      <c r="ED715" s="129"/>
      <c r="EE715" s="129"/>
      <c r="EF715" s="129"/>
      <c r="EG715" s="129"/>
      <c r="EH715" s="129"/>
      <c r="EI715" s="129"/>
      <c r="EJ715" s="129"/>
      <c r="EK715" s="129"/>
      <c r="EL715" s="129"/>
      <c r="EM715" s="129"/>
      <c r="EN715" s="129"/>
      <c r="EO715" s="129"/>
      <c r="EP715" s="129"/>
      <c r="EQ715" s="129"/>
      <c r="ER715" s="129"/>
      <c r="ES715" s="129"/>
      <c r="ET715" s="129"/>
      <c r="EU715" s="129"/>
      <c r="EV715" s="129"/>
      <c r="EW715" s="129"/>
    </row>
    <row r="716" spans="1:153" ht="21.75" customHeight="1">
      <c r="A716" s="113"/>
      <c r="B716" s="294"/>
      <c r="C716" s="76"/>
      <c r="D716" s="74"/>
      <c r="E716" s="77"/>
      <c r="F716" s="78"/>
      <c r="G716" s="79"/>
      <c r="H716" s="75" t="s">
        <v>6436</v>
      </c>
      <c r="I716" s="76"/>
      <c r="J716" s="74"/>
      <c r="K716" s="241"/>
      <c r="L716" s="74"/>
      <c r="M716" s="76"/>
      <c r="N716" s="73"/>
      <c r="O716" s="504"/>
      <c r="P716" s="505"/>
      <c r="Q716" s="505"/>
      <c r="R716" s="505"/>
      <c r="S716" s="505"/>
      <c r="T716" s="505"/>
      <c r="U716" s="505"/>
      <c r="V716" s="505"/>
      <c r="W716" s="505"/>
      <c r="X716" s="505"/>
      <c r="Y716" s="505"/>
      <c r="Z716" s="505"/>
      <c r="AA716" s="505"/>
      <c r="AB716" s="505"/>
      <c r="AC716" s="505"/>
      <c r="AD716" s="505"/>
      <c r="AE716" s="506"/>
      <c r="AF716" s="15"/>
      <c r="AG716" s="118"/>
      <c r="AH716" s="312"/>
      <c r="AI716" s="313"/>
      <c r="AJ716" s="313"/>
      <c r="AK716" s="313"/>
      <c r="AL716" s="313"/>
      <c r="AM716" s="313"/>
      <c r="AN716" s="314"/>
      <c r="AO716" s="120"/>
      <c r="AP716" s="115" t="s">
        <v>0</v>
      </c>
      <c r="AQ716" s="119"/>
      <c r="AR716" s="312"/>
      <c r="AS716" s="313"/>
      <c r="AT716" s="313"/>
      <c r="AU716" s="313"/>
      <c r="AV716" s="313"/>
      <c r="AW716" s="313"/>
      <c r="AX716" s="314"/>
      <c r="AY716" s="120"/>
      <c r="AZ716" s="115" t="s">
        <v>1</v>
      </c>
      <c r="BA716" s="119"/>
      <c r="BB716" s="312"/>
      <c r="BC716" s="313"/>
      <c r="BD716" s="313"/>
      <c r="BE716" s="313"/>
      <c r="BF716" s="313"/>
      <c r="BG716" s="313"/>
      <c r="BH716" s="314"/>
      <c r="BI716" s="122"/>
      <c r="BJ716" s="115" t="s">
        <v>2</v>
      </c>
      <c r="BK716" s="129"/>
      <c r="BL716" s="130" t="str">
        <f>IF(BM716&lt;&gt;"","●","")</f>
        <v/>
      </c>
      <c r="BM716" s="132" t="str">
        <f>IF(AND(OR(C716="",E716="",F716="",G716="",O716=""),OR(AH716&gt;0,AR716&gt;0,BB716&gt;0)),"「Ｋコード・Ｊコード番号等」、「診療行為名称」に未記入の欄がありますが、「レセプト件数」、「算定日数」、「算定回数」のいずれかが1以上となっています。正しい手術名情報・レセプト件数・算定日数・算定回数をご記入ください。",IF(AND(AND(C716&lt;&gt;"",E716&lt;&gt;"",F716&lt;&gt;"",G716&lt;&gt;""),OR(AH716&gt;0,AR716&gt;0,BB716&gt;0),COUNTIF(K!$A$1:$A$2257,ASC(C716&amp;E716&amp;F716&amp;G716&amp;IF(I716*1=0,"","-"&amp;I716*1)&amp;IF(K716*1=0,"",K716*1)&amp;IF(M716="","",M716)))=0),"「Ｋコード・Ｊコード番号等」が診療報酬点数表あるいは鹿診療報酬点数表に存在しないコードとなっています。正しいＫコード・Ｊコード番号等をご記入ください。なお、加算・輸血料は報告対象外となります。",IF(OR(AND(OR(AH716=0,AH716=""),OR(AR716&gt;0,BB716&gt;0)),AND(OR(AH716&gt;0,BB716&gt;0),OR(AR716=0,AR716="")),AND(OR(AH716&gt;0,AR716&gt;0),OR(BB716=0,BB716=""))),"「レセプト件数」、「算定日数」、「算定回数」のいずれかが「0」か「空白」となっていますが、それ以外が1以上となっています。正しい手術名情報・レセプト件数・算定日数・算定回数をご記入ください。",IF(OR(AH716&gt;AR716,AH716&gt;BB716),"「算定日数」あるいは「算定回数」が「レセプト件数」よりも小さくなっています。算定レセプトにおける算定日数・算定回数をご記入ください。",IF(AR716&gt;BB716,"「算定回数」が「算定日数」よりも小さくなっています。算定日数における算定回数をご記入ください。","")))))</f>
        <v/>
      </c>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72"/>
      <c r="CW716" s="72"/>
      <c r="CX716" s="72"/>
      <c r="CY716" s="129"/>
      <c r="CZ716" s="129"/>
      <c r="DA716" s="129"/>
      <c r="DB716" s="129"/>
      <c r="DC716" s="129"/>
      <c r="DD716" s="129"/>
      <c r="DE716" s="129"/>
      <c r="DF716" s="129"/>
      <c r="DG716" s="129"/>
      <c r="DH716" s="129"/>
      <c r="DI716" s="129"/>
      <c r="DJ716" s="129"/>
      <c r="DK716" s="129"/>
      <c r="DL716" s="129"/>
      <c r="DM716" s="129"/>
      <c r="DN716" s="129"/>
      <c r="DO716" s="129"/>
      <c r="DP716" s="129"/>
      <c r="DQ716" s="129"/>
      <c r="DR716" s="129"/>
      <c r="DS716" s="129"/>
      <c r="DT716" s="129"/>
      <c r="DU716" s="129"/>
      <c r="DV716" s="129"/>
      <c r="DW716" s="129"/>
      <c r="DX716" s="129"/>
      <c r="DY716" s="129"/>
      <c r="DZ716" s="129"/>
      <c r="EA716" s="129"/>
      <c r="EB716" s="129"/>
      <c r="EC716" s="129"/>
      <c r="ED716" s="129"/>
      <c r="EE716" s="129"/>
      <c r="EF716" s="129"/>
      <c r="EG716" s="129"/>
      <c r="EH716" s="129"/>
      <c r="EI716" s="129"/>
      <c r="EJ716" s="129"/>
      <c r="EK716" s="129"/>
      <c r="EL716" s="129"/>
      <c r="EM716" s="129"/>
      <c r="EN716" s="129"/>
      <c r="EO716" s="129"/>
      <c r="EP716" s="129"/>
      <c r="EQ716" s="129"/>
      <c r="ER716" s="129"/>
      <c r="ES716" s="129"/>
      <c r="ET716" s="129"/>
      <c r="EU716" s="129"/>
      <c r="EV716" s="129"/>
      <c r="EW716" s="129"/>
    </row>
    <row r="717" spans="1:153" ht="3" customHeight="1" thickBot="1">
      <c r="A717" s="113"/>
      <c r="B717" s="16"/>
      <c r="C717" s="17"/>
      <c r="D717" s="17"/>
      <c r="E717" s="17"/>
      <c r="F717" s="18"/>
      <c r="G717" s="17"/>
      <c r="H717" s="298"/>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9"/>
      <c r="AG717" s="299"/>
      <c r="AH717" s="298"/>
      <c r="AI717" s="298"/>
      <c r="AJ717" s="298"/>
      <c r="AK717" s="298"/>
      <c r="AL717" s="298"/>
      <c r="AM717" s="298"/>
      <c r="AN717" s="298"/>
      <c r="AO717" s="121"/>
      <c r="AP717" s="116"/>
      <c r="AQ717" s="299"/>
      <c r="AR717" s="298"/>
      <c r="AS717" s="298"/>
      <c r="AT717" s="298"/>
      <c r="AU717" s="298"/>
      <c r="AV717" s="298"/>
      <c r="AW717" s="298"/>
      <c r="AX717" s="298"/>
      <c r="AY717" s="121"/>
      <c r="AZ717" s="116"/>
      <c r="BA717" s="298"/>
      <c r="BB717" s="298"/>
      <c r="BC717" s="298"/>
      <c r="BD717" s="298"/>
      <c r="BE717" s="298"/>
      <c r="BF717" s="298"/>
      <c r="BG717" s="298"/>
      <c r="BH717" s="298"/>
      <c r="BI717" s="121"/>
      <c r="BJ717" s="116"/>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29"/>
      <c r="CW717" s="129"/>
      <c r="CX717" s="129"/>
      <c r="CY717" s="129"/>
      <c r="CZ717" s="129"/>
      <c r="DA717" s="129"/>
      <c r="DB717" s="129"/>
      <c r="DC717" s="129"/>
      <c r="DD717" s="129"/>
      <c r="DE717" s="129"/>
      <c r="DF717" s="129"/>
      <c r="DG717" s="129"/>
      <c r="DH717" s="129"/>
      <c r="DI717" s="129"/>
      <c r="DJ717" s="129"/>
      <c r="DK717" s="129"/>
      <c r="DL717" s="129"/>
      <c r="DM717" s="129"/>
      <c r="DN717" s="129"/>
      <c r="DO717" s="129"/>
      <c r="DP717" s="129"/>
      <c r="DQ717" s="129"/>
      <c r="DR717" s="129"/>
      <c r="DS717" s="129"/>
      <c r="DT717" s="129"/>
      <c r="DU717" s="129"/>
      <c r="DV717" s="129"/>
      <c r="DW717" s="129"/>
      <c r="DX717" s="129"/>
      <c r="DY717" s="129"/>
      <c r="DZ717" s="129"/>
      <c r="EA717" s="129"/>
      <c r="EB717" s="129"/>
      <c r="EC717" s="129"/>
      <c r="ED717" s="129"/>
      <c r="EE717" s="129"/>
      <c r="EF717" s="129"/>
      <c r="EG717" s="129"/>
      <c r="EH717" s="129"/>
      <c r="EI717" s="129"/>
      <c r="EJ717" s="129"/>
      <c r="EK717" s="129"/>
      <c r="EL717" s="129"/>
      <c r="EM717" s="129"/>
      <c r="EN717" s="129"/>
      <c r="EO717" s="129"/>
      <c r="EP717" s="129"/>
      <c r="EQ717" s="129"/>
      <c r="ER717" s="129"/>
      <c r="ES717" s="129"/>
      <c r="ET717" s="129"/>
      <c r="EU717" s="129"/>
      <c r="EV717" s="129"/>
      <c r="EW717" s="129"/>
    </row>
    <row r="718" spans="1:153" ht="9.75" customHeight="1">
      <c r="A718" s="113"/>
      <c r="B718" s="24"/>
      <c r="C718" s="14" t="s">
        <v>6435</v>
      </c>
      <c r="D718" s="25"/>
      <c r="E718" s="25"/>
      <c r="F718" s="14" t="s">
        <v>143</v>
      </c>
      <c r="G718" s="14"/>
      <c r="H718" s="14"/>
      <c r="I718" s="14" t="s">
        <v>144</v>
      </c>
      <c r="J718" s="14"/>
      <c r="K718" s="14" t="s">
        <v>145</v>
      </c>
      <c r="L718" s="14"/>
      <c r="M718" s="14" t="s">
        <v>197</v>
      </c>
      <c r="N718" s="14"/>
      <c r="O718" s="25"/>
      <c r="P718" s="14" t="s">
        <v>146</v>
      </c>
      <c r="Q718" s="14"/>
      <c r="R718" s="14"/>
      <c r="S718" s="14"/>
      <c r="T718" s="14"/>
      <c r="U718" s="14"/>
      <c r="V718" s="14"/>
      <c r="W718" s="14"/>
      <c r="X718" s="14"/>
      <c r="Y718" s="14"/>
      <c r="Z718" s="14"/>
      <c r="AA718" s="14"/>
      <c r="AB718" s="14"/>
      <c r="AC718" s="14"/>
      <c r="AD718" s="25"/>
      <c r="AE718" s="25"/>
      <c r="AF718" s="26"/>
      <c r="AG718" s="296"/>
      <c r="AH718" s="297"/>
      <c r="AI718" s="297"/>
      <c r="AJ718" s="297"/>
      <c r="AK718" s="297"/>
      <c r="AL718" s="297"/>
      <c r="AM718" s="297"/>
      <c r="AN718" s="297"/>
      <c r="AO718" s="117"/>
      <c r="AP718" s="114"/>
      <c r="AQ718" s="296"/>
      <c r="AR718" s="297"/>
      <c r="AS718" s="297"/>
      <c r="AT718" s="297"/>
      <c r="AU718" s="297"/>
      <c r="AV718" s="297"/>
      <c r="AW718" s="297"/>
      <c r="AX718" s="297"/>
      <c r="AY718" s="117"/>
      <c r="AZ718" s="114"/>
      <c r="BA718" s="297"/>
      <c r="BB718" s="297"/>
      <c r="BC718" s="297"/>
      <c r="BD718" s="297"/>
      <c r="BE718" s="297"/>
      <c r="BF718" s="297"/>
      <c r="BG718" s="297"/>
      <c r="BH718" s="297"/>
      <c r="BI718" s="117"/>
      <c r="BJ718" s="114"/>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c r="DH718" s="129"/>
      <c r="DI718" s="129"/>
      <c r="DJ718" s="129"/>
      <c r="DK718" s="129"/>
      <c r="DL718" s="129"/>
      <c r="DM718" s="129"/>
      <c r="DN718" s="129"/>
      <c r="DO718" s="129"/>
      <c r="DP718" s="129"/>
      <c r="DQ718" s="129"/>
      <c r="DR718" s="129"/>
      <c r="DS718" s="129"/>
      <c r="DT718" s="129"/>
      <c r="DU718" s="129"/>
      <c r="DV718" s="129"/>
      <c r="DW718" s="129"/>
      <c r="DX718" s="129"/>
      <c r="DY718" s="129"/>
      <c r="DZ718" s="129"/>
      <c r="EA718" s="129"/>
      <c r="EB718" s="129"/>
      <c r="EC718" s="129"/>
      <c r="ED718" s="129"/>
      <c r="EE718" s="129"/>
      <c r="EF718" s="129"/>
      <c r="EG718" s="129"/>
      <c r="EH718" s="129"/>
      <c r="EI718" s="129"/>
      <c r="EJ718" s="129"/>
      <c r="EK718" s="129"/>
      <c r="EL718" s="129"/>
      <c r="EM718" s="129"/>
      <c r="EN718" s="129"/>
      <c r="EO718" s="129"/>
      <c r="EP718" s="129"/>
      <c r="EQ718" s="129"/>
      <c r="ER718" s="129"/>
      <c r="ES718" s="129"/>
      <c r="ET718" s="129"/>
      <c r="EU718" s="129"/>
      <c r="EV718" s="129"/>
      <c r="EW718" s="129"/>
    </row>
    <row r="719" spans="1:153" ht="21.75" customHeight="1">
      <c r="A719" s="113"/>
      <c r="B719" s="294"/>
      <c r="C719" s="76"/>
      <c r="D719" s="74"/>
      <c r="E719" s="77"/>
      <c r="F719" s="78"/>
      <c r="G719" s="79"/>
      <c r="H719" s="75" t="s">
        <v>6436</v>
      </c>
      <c r="I719" s="76"/>
      <c r="J719" s="74"/>
      <c r="K719" s="241"/>
      <c r="L719" s="74"/>
      <c r="M719" s="76"/>
      <c r="N719" s="73"/>
      <c r="O719" s="504"/>
      <c r="P719" s="505"/>
      <c r="Q719" s="505"/>
      <c r="R719" s="505"/>
      <c r="S719" s="505"/>
      <c r="T719" s="505"/>
      <c r="U719" s="505"/>
      <c r="V719" s="505"/>
      <c r="W719" s="505"/>
      <c r="X719" s="505"/>
      <c r="Y719" s="505"/>
      <c r="Z719" s="505"/>
      <c r="AA719" s="505"/>
      <c r="AB719" s="505"/>
      <c r="AC719" s="505"/>
      <c r="AD719" s="505"/>
      <c r="AE719" s="506"/>
      <c r="AF719" s="15"/>
      <c r="AG719" s="118"/>
      <c r="AH719" s="312"/>
      <c r="AI719" s="313"/>
      <c r="AJ719" s="313"/>
      <c r="AK719" s="313"/>
      <c r="AL719" s="313"/>
      <c r="AM719" s="313"/>
      <c r="AN719" s="314"/>
      <c r="AO719" s="120"/>
      <c r="AP719" s="115" t="s">
        <v>0</v>
      </c>
      <c r="AQ719" s="119"/>
      <c r="AR719" s="312"/>
      <c r="AS719" s="313"/>
      <c r="AT719" s="313"/>
      <c r="AU719" s="313"/>
      <c r="AV719" s="313"/>
      <c r="AW719" s="313"/>
      <c r="AX719" s="314"/>
      <c r="AY719" s="120"/>
      <c r="AZ719" s="115" t="s">
        <v>1</v>
      </c>
      <c r="BA719" s="119"/>
      <c r="BB719" s="312"/>
      <c r="BC719" s="313"/>
      <c r="BD719" s="313"/>
      <c r="BE719" s="313"/>
      <c r="BF719" s="313"/>
      <c r="BG719" s="313"/>
      <c r="BH719" s="314"/>
      <c r="BI719" s="122"/>
      <c r="BJ719" s="115" t="s">
        <v>2</v>
      </c>
      <c r="BK719" s="129"/>
      <c r="BL719" s="130" t="str">
        <f>IF(BM719&lt;&gt;"","●","")</f>
        <v/>
      </c>
      <c r="BM719" s="132" t="str">
        <f>IF(AND(OR(C719="",E719="",F719="",G719="",O719=""),OR(AH719&gt;0,AR719&gt;0,BB719&gt;0)),"「Ｋコード・Ｊコード番号等」、「診療行為名称」に未記入の欄がありますが、「レセプト件数」、「算定日数」、「算定回数」のいずれかが1以上となっています。正しい手術名情報・レセプト件数・算定日数・算定回数をご記入ください。",IF(AND(AND(C719&lt;&gt;"",E719&lt;&gt;"",F719&lt;&gt;"",G719&lt;&gt;""),OR(AH719&gt;0,AR719&gt;0,BB719&gt;0),COUNTIF(K!$A$1:$A$2257,ASC(C719&amp;E719&amp;F719&amp;G719&amp;IF(I719*1=0,"","-"&amp;I719*1)&amp;IF(K719*1=0,"",K719*1)&amp;IF(M719="","",M719)))=0),"「Ｋコード・Ｊコード番号等」が診療報酬点数表あるいは鹿診療報酬点数表に存在しないコードとなっています。正しいＫコード・Ｊコード番号等をご記入ください。なお、加算・輸血料は報告対象外となります。",IF(OR(AND(OR(AH719=0,AH719=""),OR(AR719&gt;0,BB719&gt;0)),AND(OR(AH719&gt;0,BB719&gt;0),OR(AR719=0,AR719="")),AND(OR(AH719&gt;0,AR719&gt;0),OR(BB719=0,BB719=""))),"「レセプト件数」、「算定日数」、「算定回数」のいずれかが「0」か「空白」となっていますが、それ以外が1以上となっています。正しい手術名情報・レセプト件数・算定日数・算定回数をご記入ください。",IF(OR(AH719&gt;AR719,AH719&gt;BB719),"「算定日数」あるいは「算定回数」が「レセプト件数」よりも小さくなっています。算定レセプトにおける算定日数・算定回数をご記入ください。",IF(AR719&gt;BB719,"「算定回数」が「算定日数」よりも小さくなっています。算定日数における算定回数をご記入ください。","")))))</f>
        <v/>
      </c>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72"/>
      <c r="CW719" s="72"/>
      <c r="CX719" s="72"/>
      <c r="CY719" s="129"/>
      <c r="CZ719" s="129"/>
      <c r="DA719" s="129"/>
      <c r="DB719" s="129"/>
      <c r="DC719" s="129"/>
      <c r="DD719" s="129"/>
      <c r="DE719" s="129"/>
      <c r="DF719" s="129"/>
      <c r="DG719" s="129"/>
      <c r="DH719" s="129"/>
      <c r="DI719" s="129"/>
      <c r="DJ719" s="129"/>
      <c r="DK719" s="129"/>
      <c r="DL719" s="129"/>
      <c r="DM719" s="129"/>
      <c r="DN719" s="129"/>
      <c r="DO719" s="129"/>
      <c r="DP719" s="129"/>
      <c r="DQ719" s="129"/>
      <c r="DR719" s="129"/>
      <c r="DS719" s="129"/>
      <c r="DT719" s="129"/>
      <c r="DU719" s="129"/>
      <c r="DV719" s="129"/>
      <c r="DW719" s="129"/>
      <c r="DX719" s="129"/>
      <c r="DY719" s="129"/>
      <c r="DZ719" s="129"/>
      <c r="EA719" s="129"/>
      <c r="EB719" s="129"/>
      <c r="EC719" s="129"/>
      <c r="ED719" s="129"/>
      <c r="EE719" s="129"/>
      <c r="EF719" s="129"/>
      <c r="EG719" s="129"/>
      <c r="EH719" s="129"/>
      <c r="EI719" s="129"/>
      <c r="EJ719" s="129"/>
      <c r="EK719" s="129"/>
      <c r="EL719" s="129"/>
      <c r="EM719" s="129"/>
      <c r="EN719" s="129"/>
      <c r="EO719" s="129"/>
      <c r="EP719" s="129"/>
      <c r="EQ719" s="129"/>
      <c r="ER719" s="129"/>
      <c r="ES719" s="129"/>
      <c r="ET719" s="129"/>
      <c r="EU719" s="129"/>
      <c r="EV719" s="129"/>
      <c r="EW719" s="129"/>
    </row>
    <row r="720" spans="1:153" ht="3" customHeight="1" thickBot="1">
      <c r="A720" s="113"/>
      <c r="B720" s="16"/>
      <c r="C720" s="17"/>
      <c r="D720" s="17"/>
      <c r="E720" s="17"/>
      <c r="F720" s="18"/>
      <c r="G720" s="17"/>
      <c r="H720" s="298"/>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9"/>
      <c r="AG720" s="299"/>
      <c r="AH720" s="298"/>
      <c r="AI720" s="298"/>
      <c r="AJ720" s="298"/>
      <c r="AK720" s="298"/>
      <c r="AL720" s="298"/>
      <c r="AM720" s="298"/>
      <c r="AN720" s="298"/>
      <c r="AO720" s="121"/>
      <c r="AP720" s="116"/>
      <c r="AQ720" s="299"/>
      <c r="AR720" s="298"/>
      <c r="AS720" s="298"/>
      <c r="AT720" s="298"/>
      <c r="AU720" s="298"/>
      <c r="AV720" s="298"/>
      <c r="AW720" s="298"/>
      <c r="AX720" s="298"/>
      <c r="AY720" s="121"/>
      <c r="AZ720" s="116"/>
      <c r="BA720" s="298"/>
      <c r="BB720" s="298"/>
      <c r="BC720" s="298"/>
      <c r="BD720" s="298"/>
      <c r="BE720" s="298"/>
      <c r="BF720" s="298"/>
      <c r="BG720" s="298"/>
      <c r="BH720" s="298"/>
      <c r="BI720" s="121"/>
      <c r="BJ720" s="116"/>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29"/>
      <c r="CW720" s="129"/>
      <c r="CX720" s="129"/>
      <c r="CY720" s="129"/>
      <c r="CZ720" s="129"/>
      <c r="DA720" s="129"/>
      <c r="DB720" s="129"/>
      <c r="DC720" s="129"/>
      <c r="DD720" s="129"/>
      <c r="DE720" s="129"/>
      <c r="DF720" s="129"/>
      <c r="DG720" s="129"/>
      <c r="DH720" s="129"/>
      <c r="DI720" s="129"/>
      <c r="DJ720" s="129"/>
      <c r="DK720" s="129"/>
      <c r="DL720" s="129"/>
      <c r="DM720" s="129"/>
      <c r="DN720" s="129"/>
      <c r="DO720" s="129"/>
      <c r="DP720" s="129"/>
      <c r="DQ720" s="129"/>
      <c r="DR720" s="129"/>
      <c r="DS720" s="129"/>
      <c r="DT720" s="129"/>
      <c r="DU720" s="129"/>
      <c r="DV720" s="129"/>
      <c r="DW720" s="129"/>
      <c r="DX720" s="129"/>
      <c r="DY720" s="129"/>
      <c r="DZ720" s="129"/>
      <c r="EA720" s="129"/>
      <c r="EB720" s="129"/>
      <c r="EC720" s="129"/>
      <c r="ED720" s="129"/>
      <c r="EE720" s="129"/>
      <c r="EF720" s="129"/>
      <c r="EG720" s="129"/>
      <c r="EH720" s="129"/>
      <c r="EI720" s="129"/>
      <c r="EJ720" s="129"/>
      <c r="EK720" s="129"/>
      <c r="EL720" s="129"/>
      <c r="EM720" s="129"/>
      <c r="EN720" s="129"/>
      <c r="EO720" s="129"/>
      <c r="EP720" s="129"/>
      <c r="EQ720" s="129"/>
      <c r="ER720" s="129"/>
      <c r="ES720" s="129"/>
      <c r="ET720" s="129"/>
      <c r="EU720" s="129"/>
      <c r="EV720" s="129"/>
      <c r="EW720" s="129"/>
    </row>
    <row r="721" spans="1:153" ht="9.75" customHeight="1">
      <c r="A721" s="113"/>
      <c r="B721" s="24"/>
      <c r="C721" s="14" t="s">
        <v>6435</v>
      </c>
      <c r="D721" s="25"/>
      <c r="E721" s="25"/>
      <c r="F721" s="14" t="s">
        <v>143</v>
      </c>
      <c r="G721" s="14"/>
      <c r="H721" s="14"/>
      <c r="I721" s="14" t="s">
        <v>144</v>
      </c>
      <c r="J721" s="14"/>
      <c r="K721" s="14" t="s">
        <v>145</v>
      </c>
      <c r="L721" s="14"/>
      <c r="M721" s="14" t="s">
        <v>197</v>
      </c>
      <c r="N721" s="14"/>
      <c r="O721" s="25"/>
      <c r="P721" s="14" t="s">
        <v>146</v>
      </c>
      <c r="Q721" s="14"/>
      <c r="R721" s="14"/>
      <c r="S721" s="14"/>
      <c r="T721" s="14"/>
      <c r="U721" s="14"/>
      <c r="V721" s="14"/>
      <c r="W721" s="14"/>
      <c r="X721" s="14"/>
      <c r="Y721" s="14"/>
      <c r="Z721" s="14"/>
      <c r="AA721" s="14"/>
      <c r="AB721" s="14"/>
      <c r="AC721" s="14"/>
      <c r="AD721" s="25"/>
      <c r="AE721" s="25"/>
      <c r="AF721" s="26"/>
      <c r="AG721" s="296"/>
      <c r="AH721" s="297"/>
      <c r="AI721" s="297"/>
      <c r="AJ721" s="297"/>
      <c r="AK721" s="297"/>
      <c r="AL721" s="297"/>
      <c r="AM721" s="297"/>
      <c r="AN721" s="297"/>
      <c r="AO721" s="117"/>
      <c r="AP721" s="114"/>
      <c r="AQ721" s="296"/>
      <c r="AR721" s="297"/>
      <c r="AS721" s="297"/>
      <c r="AT721" s="297"/>
      <c r="AU721" s="297"/>
      <c r="AV721" s="297"/>
      <c r="AW721" s="297"/>
      <c r="AX721" s="297"/>
      <c r="AY721" s="117"/>
      <c r="AZ721" s="114"/>
      <c r="BA721" s="297"/>
      <c r="BB721" s="297"/>
      <c r="BC721" s="297"/>
      <c r="BD721" s="297"/>
      <c r="BE721" s="297"/>
      <c r="BF721" s="297"/>
      <c r="BG721" s="297"/>
      <c r="BH721" s="297"/>
      <c r="BI721" s="117"/>
      <c r="BJ721" s="114"/>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c r="DH721" s="129"/>
      <c r="DI721" s="129"/>
      <c r="DJ721" s="129"/>
      <c r="DK721" s="129"/>
      <c r="DL721" s="129"/>
      <c r="DM721" s="129"/>
      <c r="DN721" s="129"/>
      <c r="DO721" s="129"/>
      <c r="DP721" s="129"/>
      <c r="DQ721" s="129"/>
      <c r="DR721" s="129"/>
      <c r="DS721" s="129"/>
      <c r="DT721" s="129"/>
      <c r="DU721" s="129"/>
      <c r="DV721" s="129"/>
      <c r="DW721" s="129"/>
      <c r="DX721" s="129"/>
      <c r="DY721" s="129"/>
      <c r="DZ721" s="129"/>
      <c r="EA721" s="129"/>
      <c r="EB721" s="129"/>
      <c r="EC721" s="129"/>
      <c r="ED721" s="129"/>
      <c r="EE721" s="129"/>
      <c r="EF721" s="129"/>
      <c r="EG721" s="129"/>
      <c r="EH721" s="129"/>
      <c r="EI721" s="129"/>
      <c r="EJ721" s="129"/>
      <c r="EK721" s="129"/>
      <c r="EL721" s="129"/>
      <c r="EM721" s="129"/>
      <c r="EN721" s="129"/>
      <c r="EO721" s="129"/>
      <c r="EP721" s="129"/>
      <c r="EQ721" s="129"/>
      <c r="ER721" s="129"/>
      <c r="ES721" s="129"/>
      <c r="ET721" s="129"/>
      <c r="EU721" s="129"/>
      <c r="EV721" s="129"/>
      <c r="EW721" s="129"/>
    </row>
    <row r="722" spans="1:153" ht="21.75" customHeight="1">
      <c r="A722" s="113"/>
      <c r="B722" s="294"/>
      <c r="C722" s="76"/>
      <c r="D722" s="74"/>
      <c r="E722" s="77"/>
      <c r="F722" s="78"/>
      <c r="G722" s="79"/>
      <c r="H722" s="75" t="s">
        <v>6436</v>
      </c>
      <c r="I722" s="76"/>
      <c r="J722" s="74"/>
      <c r="K722" s="241"/>
      <c r="L722" s="74"/>
      <c r="M722" s="76"/>
      <c r="N722" s="73"/>
      <c r="O722" s="504"/>
      <c r="P722" s="505"/>
      <c r="Q722" s="505"/>
      <c r="R722" s="505"/>
      <c r="S722" s="505"/>
      <c r="T722" s="505"/>
      <c r="U722" s="505"/>
      <c r="V722" s="505"/>
      <c r="W722" s="505"/>
      <c r="X722" s="505"/>
      <c r="Y722" s="505"/>
      <c r="Z722" s="505"/>
      <c r="AA722" s="505"/>
      <c r="AB722" s="505"/>
      <c r="AC722" s="505"/>
      <c r="AD722" s="505"/>
      <c r="AE722" s="506"/>
      <c r="AF722" s="15"/>
      <c r="AG722" s="118"/>
      <c r="AH722" s="312"/>
      <c r="AI722" s="313"/>
      <c r="AJ722" s="313"/>
      <c r="AK722" s="313"/>
      <c r="AL722" s="313"/>
      <c r="AM722" s="313"/>
      <c r="AN722" s="314"/>
      <c r="AO722" s="120"/>
      <c r="AP722" s="115" t="s">
        <v>0</v>
      </c>
      <c r="AQ722" s="119"/>
      <c r="AR722" s="312"/>
      <c r="AS722" s="313"/>
      <c r="AT722" s="313"/>
      <c r="AU722" s="313"/>
      <c r="AV722" s="313"/>
      <c r="AW722" s="313"/>
      <c r="AX722" s="314"/>
      <c r="AY722" s="120"/>
      <c r="AZ722" s="115" t="s">
        <v>1</v>
      </c>
      <c r="BA722" s="119"/>
      <c r="BB722" s="312"/>
      <c r="BC722" s="313"/>
      <c r="BD722" s="313"/>
      <c r="BE722" s="313"/>
      <c r="BF722" s="313"/>
      <c r="BG722" s="313"/>
      <c r="BH722" s="314"/>
      <c r="BI722" s="122"/>
      <c r="BJ722" s="115" t="s">
        <v>2</v>
      </c>
      <c r="BK722" s="129"/>
      <c r="BL722" s="130" t="str">
        <f>IF(BM722&lt;&gt;"","●","")</f>
        <v/>
      </c>
      <c r="BM722" s="132" t="str">
        <f>IF(AND(OR(C722="",E722="",F722="",G722="",O722=""),OR(AH722&gt;0,AR722&gt;0,BB722&gt;0)),"「Ｋコード・Ｊコード番号等」、「診療行為名称」に未記入の欄がありますが、「レセプト件数」、「算定日数」、「算定回数」のいずれかが1以上となっています。正しい手術名情報・レセプト件数・算定日数・算定回数をご記入ください。",IF(AND(AND(C722&lt;&gt;"",E722&lt;&gt;"",F722&lt;&gt;"",G722&lt;&gt;""),OR(AH722&gt;0,AR722&gt;0,BB722&gt;0),COUNTIF(K!$A$1:$A$2257,ASC(C722&amp;E722&amp;F722&amp;G722&amp;IF(I722*1=0,"","-"&amp;I722*1)&amp;IF(K722*1=0,"",K722*1)&amp;IF(M722="","",M722)))=0),"「Ｋコード・Ｊコード番号等」が診療報酬点数表あるいは鹿診療報酬点数表に存在しないコードとなっています。正しいＫコード・Ｊコード番号等をご記入ください。なお、加算・輸血料は報告対象外となります。",IF(OR(AND(OR(AH722=0,AH722=""),OR(AR722&gt;0,BB722&gt;0)),AND(OR(AH722&gt;0,BB722&gt;0),OR(AR722=0,AR722="")),AND(OR(AH722&gt;0,AR722&gt;0),OR(BB722=0,BB722=""))),"「レセプト件数」、「算定日数」、「算定回数」のいずれかが「0」か「空白」となっていますが、それ以外が1以上となっています。正しい手術名情報・レセプト件数・算定日数・算定回数をご記入ください。",IF(OR(AH722&gt;AR722,AH722&gt;BB722),"「算定日数」あるいは「算定回数」が「レセプト件数」よりも小さくなっています。算定レセプトにおける算定日数・算定回数をご記入ください。",IF(AR722&gt;BB722,"「算定回数」が「算定日数」よりも小さくなっています。算定日数における算定回数をご記入ください。","")))))</f>
        <v/>
      </c>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72"/>
      <c r="CW722" s="72"/>
      <c r="CX722" s="72"/>
      <c r="CY722" s="129"/>
      <c r="CZ722" s="129"/>
      <c r="DA722" s="129"/>
      <c r="DB722" s="129"/>
      <c r="DC722" s="129"/>
      <c r="DD722" s="129"/>
      <c r="DE722" s="129"/>
      <c r="DF722" s="129"/>
      <c r="DG722" s="129"/>
      <c r="DH722" s="129"/>
      <c r="DI722" s="129"/>
      <c r="DJ722" s="129"/>
      <c r="DK722" s="129"/>
      <c r="DL722" s="129"/>
      <c r="DM722" s="129"/>
      <c r="DN722" s="129"/>
      <c r="DO722" s="129"/>
      <c r="DP722" s="129"/>
      <c r="DQ722" s="129"/>
      <c r="DR722" s="129"/>
      <c r="DS722" s="129"/>
      <c r="DT722" s="129"/>
      <c r="DU722" s="129"/>
      <c r="DV722" s="129"/>
      <c r="DW722" s="129"/>
      <c r="DX722" s="129"/>
      <c r="DY722" s="129"/>
      <c r="DZ722" s="129"/>
      <c r="EA722" s="129"/>
      <c r="EB722" s="129"/>
      <c r="EC722" s="129"/>
      <c r="ED722" s="129"/>
      <c r="EE722" s="129"/>
      <c r="EF722" s="129"/>
      <c r="EG722" s="129"/>
      <c r="EH722" s="129"/>
      <c r="EI722" s="129"/>
      <c r="EJ722" s="129"/>
      <c r="EK722" s="129"/>
      <c r="EL722" s="129"/>
      <c r="EM722" s="129"/>
      <c r="EN722" s="129"/>
      <c r="EO722" s="129"/>
      <c r="EP722" s="129"/>
      <c r="EQ722" s="129"/>
      <c r="ER722" s="129"/>
      <c r="ES722" s="129"/>
      <c r="ET722" s="129"/>
      <c r="EU722" s="129"/>
      <c r="EV722" s="129"/>
      <c r="EW722" s="129"/>
    </row>
    <row r="723" spans="1:153" ht="3" customHeight="1" thickBot="1">
      <c r="A723" s="113"/>
      <c r="B723" s="16"/>
      <c r="C723" s="17"/>
      <c r="D723" s="17"/>
      <c r="E723" s="17"/>
      <c r="F723" s="18"/>
      <c r="G723" s="17"/>
      <c r="H723" s="298"/>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9"/>
      <c r="AG723" s="299"/>
      <c r="AH723" s="298"/>
      <c r="AI723" s="298"/>
      <c r="AJ723" s="298"/>
      <c r="AK723" s="298"/>
      <c r="AL723" s="298"/>
      <c r="AM723" s="298"/>
      <c r="AN723" s="298"/>
      <c r="AO723" s="121"/>
      <c r="AP723" s="116"/>
      <c r="AQ723" s="299"/>
      <c r="AR723" s="298"/>
      <c r="AS723" s="298"/>
      <c r="AT723" s="298"/>
      <c r="AU723" s="298"/>
      <c r="AV723" s="298"/>
      <c r="AW723" s="298"/>
      <c r="AX723" s="298"/>
      <c r="AY723" s="121"/>
      <c r="AZ723" s="116"/>
      <c r="BA723" s="298"/>
      <c r="BB723" s="298"/>
      <c r="BC723" s="298"/>
      <c r="BD723" s="298"/>
      <c r="BE723" s="298"/>
      <c r="BF723" s="298"/>
      <c r="BG723" s="298"/>
      <c r="BH723" s="298"/>
      <c r="BI723" s="121"/>
      <c r="BJ723" s="116"/>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29"/>
      <c r="CW723" s="129"/>
      <c r="CX723" s="129"/>
      <c r="CY723" s="129"/>
      <c r="CZ723" s="129"/>
      <c r="DA723" s="129"/>
      <c r="DB723" s="129"/>
      <c r="DC723" s="129"/>
      <c r="DD723" s="129"/>
      <c r="DE723" s="129"/>
      <c r="DF723" s="129"/>
      <c r="DG723" s="129"/>
      <c r="DH723" s="129"/>
      <c r="DI723" s="129"/>
      <c r="DJ723" s="129"/>
      <c r="DK723" s="129"/>
      <c r="DL723" s="129"/>
      <c r="DM723" s="129"/>
      <c r="DN723" s="129"/>
      <c r="DO723" s="129"/>
      <c r="DP723" s="129"/>
      <c r="DQ723" s="129"/>
      <c r="DR723" s="129"/>
      <c r="DS723" s="129"/>
      <c r="DT723" s="129"/>
      <c r="DU723" s="129"/>
      <c r="DV723" s="129"/>
      <c r="DW723" s="129"/>
      <c r="DX723" s="129"/>
      <c r="DY723" s="129"/>
      <c r="DZ723" s="129"/>
      <c r="EA723" s="129"/>
      <c r="EB723" s="129"/>
      <c r="EC723" s="129"/>
      <c r="ED723" s="129"/>
      <c r="EE723" s="129"/>
      <c r="EF723" s="129"/>
      <c r="EG723" s="129"/>
      <c r="EH723" s="129"/>
      <c r="EI723" s="129"/>
      <c r="EJ723" s="129"/>
      <c r="EK723" s="129"/>
      <c r="EL723" s="129"/>
      <c r="EM723" s="129"/>
      <c r="EN723" s="129"/>
      <c r="EO723" s="129"/>
      <c r="EP723" s="129"/>
      <c r="EQ723" s="129"/>
      <c r="ER723" s="129"/>
      <c r="ES723" s="129"/>
      <c r="ET723" s="129"/>
      <c r="EU723" s="129"/>
      <c r="EV723" s="129"/>
      <c r="EW723" s="129"/>
    </row>
    <row r="724" spans="1:153" ht="9.75" customHeight="1">
      <c r="A724" s="113"/>
      <c r="B724" s="24"/>
      <c r="C724" s="14" t="s">
        <v>6435</v>
      </c>
      <c r="D724" s="25"/>
      <c r="E724" s="25"/>
      <c r="F724" s="14" t="s">
        <v>143</v>
      </c>
      <c r="G724" s="14"/>
      <c r="H724" s="14"/>
      <c r="I724" s="14" t="s">
        <v>144</v>
      </c>
      <c r="J724" s="14"/>
      <c r="K724" s="14" t="s">
        <v>145</v>
      </c>
      <c r="L724" s="14"/>
      <c r="M724" s="14" t="s">
        <v>197</v>
      </c>
      <c r="N724" s="14"/>
      <c r="O724" s="25"/>
      <c r="P724" s="14" t="s">
        <v>146</v>
      </c>
      <c r="Q724" s="14"/>
      <c r="R724" s="14"/>
      <c r="S724" s="14"/>
      <c r="T724" s="14"/>
      <c r="U724" s="14"/>
      <c r="V724" s="14"/>
      <c r="W724" s="14"/>
      <c r="X724" s="14"/>
      <c r="Y724" s="14"/>
      <c r="Z724" s="14"/>
      <c r="AA724" s="14"/>
      <c r="AB724" s="14"/>
      <c r="AC724" s="14"/>
      <c r="AD724" s="25"/>
      <c r="AE724" s="25"/>
      <c r="AF724" s="26"/>
      <c r="AG724" s="296"/>
      <c r="AH724" s="297"/>
      <c r="AI724" s="297"/>
      <c r="AJ724" s="297"/>
      <c r="AK724" s="297"/>
      <c r="AL724" s="297"/>
      <c r="AM724" s="297"/>
      <c r="AN724" s="297"/>
      <c r="AO724" s="117"/>
      <c r="AP724" s="114"/>
      <c r="AQ724" s="296"/>
      <c r="AR724" s="297"/>
      <c r="AS724" s="297"/>
      <c r="AT724" s="297"/>
      <c r="AU724" s="297"/>
      <c r="AV724" s="297"/>
      <c r="AW724" s="297"/>
      <c r="AX724" s="297"/>
      <c r="AY724" s="117"/>
      <c r="AZ724" s="114"/>
      <c r="BA724" s="297"/>
      <c r="BB724" s="297"/>
      <c r="BC724" s="297"/>
      <c r="BD724" s="297"/>
      <c r="BE724" s="297"/>
      <c r="BF724" s="297"/>
      <c r="BG724" s="297"/>
      <c r="BH724" s="297"/>
      <c r="BI724" s="117"/>
      <c r="BJ724" s="114"/>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c r="DH724" s="129"/>
      <c r="DI724" s="129"/>
      <c r="DJ724" s="129"/>
      <c r="DK724" s="129"/>
      <c r="DL724" s="129"/>
      <c r="DM724" s="129"/>
      <c r="DN724" s="129"/>
      <c r="DO724" s="129"/>
      <c r="DP724" s="129"/>
      <c r="DQ724" s="129"/>
      <c r="DR724" s="129"/>
      <c r="DS724" s="129"/>
      <c r="DT724" s="129"/>
      <c r="DU724" s="129"/>
      <c r="DV724" s="129"/>
      <c r="DW724" s="129"/>
      <c r="DX724" s="129"/>
      <c r="DY724" s="129"/>
      <c r="DZ724" s="129"/>
      <c r="EA724" s="129"/>
      <c r="EB724" s="129"/>
      <c r="EC724" s="129"/>
      <c r="ED724" s="129"/>
      <c r="EE724" s="129"/>
      <c r="EF724" s="129"/>
      <c r="EG724" s="129"/>
      <c r="EH724" s="129"/>
      <c r="EI724" s="129"/>
      <c r="EJ724" s="129"/>
      <c r="EK724" s="129"/>
      <c r="EL724" s="129"/>
      <c r="EM724" s="129"/>
      <c r="EN724" s="129"/>
      <c r="EO724" s="129"/>
      <c r="EP724" s="129"/>
      <c r="EQ724" s="129"/>
      <c r="ER724" s="129"/>
      <c r="ES724" s="129"/>
      <c r="ET724" s="129"/>
      <c r="EU724" s="129"/>
      <c r="EV724" s="129"/>
      <c r="EW724" s="129"/>
    </row>
    <row r="725" spans="1:153" ht="21.75" customHeight="1">
      <c r="A725" s="113"/>
      <c r="B725" s="294"/>
      <c r="C725" s="76"/>
      <c r="D725" s="74"/>
      <c r="E725" s="77"/>
      <c r="F725" s="78"/>
      <c r="G725" s="79"/>
      <c r="H725" s="75" t="s">
        <v>6436</v>
      </c>
      <c r="I725" s="76"/>
      <c r="J725" s="74"/>
      <c r="K725" s="241"/>
      <c r="L725" s="74"/>
      <c r="M725" s="76"/>
      <c r="N725" s="73"/>
      <c r="O725" s="504"/>
      <c r="P725" s="505"/>
      <c r="Q725" s="505"/>
      <c r="R725" s="505"/>
      <c r="S725" s="505"/>
      <c r="T725" s="505"/>
      <c r="U725" s="505"/>
      <c r="V725" s="505"/>
      <c r="W725" s="505"/>
      <c r="X725" s="505"/>
      <c r="Y725" s="505"/>
      <c r="Z725" s="505"/>
      <c r="AA725" s="505"/>
      <c r="AB725" s="505"/>
      <c r="AC725" s="505"/>
      <c r="AD725" s="505"/>
      <c r="AE725" s="506"/>
      <c r="AF725" s="15"/>
      <c r="AG725" s="118"/>
      <c r="AH725" s="312"/>
      <c r="AI725" s="313"/>
      <c r="AJ725" s="313"/>
      <c r="AK725" s="313"/>
      <c r="AL725" s="313"/>
      <c r="AM725" s="313"/>
      <c r="AN725" s="314"/>
      <c r="AO725" s="120"/>
      <c r="AP725" s="115" t="s">
        <v>0</v>
      </c>
      <c r="AQ725" s="119"/>
      <c r="AR725" s="312"/>
      <c r="AS725" s="313"/>
      <c r="AT725" s="313"/>
      <c r="AU725" s="313"/>
      <c r="AV725" s="313"/>
      <c r="AW725" s="313"/>
      <c r="AX725" s="314"/>
      <c r="AY725" s="120"/>
      <c r="AZ725" s="115" t="s">
        <v>1</v>
      </c>
      <c r="BA725" s="119"/>
      <c r="BB725" s="312"/>
      <c r="BC725" s="313"/>
      <c r="BD725" s="313"/>
      <c r="BE725" s="313"/>
      <c r="BF725" s="313"/>
      <c r="BG725" s="313"/>
      <c r="BH725" s="314"/>
      <c r="BI725" s="122"/>
      <c r="BJ725" s="115" t="s">
        <v>2</v>
      </c>
      <c r="BK725" s="129"/>
      <c r="BL725" s="130" t="str">
        <f>IF(BM725&lt;&gt;"","●","")</f>
        <v/>
      </c>
      <c r="BM725" s="132" t="str">
        <f>IF(AND(OR(C725="",E725="",F725="",G725="",O725=""),OR(AH725&gt;0,AR725&gt;0,BB725&gt;0)),"「Ｋコード・Ｊコード番号等」、「診療行為名称」に未記入の欄がありますが、「レセプト件数」、「算定日数」、「算定回数」のいずれかが1以上となっています。正しい手術名情報・レセプト件数・算定日数・算定回数をご記入ください。",IF(AND(AND(C725&lt;&gt;"",E725&lt;&gt;"",F725&lt;&gt;"",G725&lt;&gt;""),OR(AH725&gt;0,AR725&gt;0,BB725&gt;0),COUNTIF(K!$A$1:$A$2257,ASC(C725&amp;E725&amp;F725&amp;G725&amp;IF(I725*1=0,"","-"&amp;I725*1)&amp;IF(K725*1=0,"",K725*1)&amp;IF(M725="","",M725)))=0),"「Ｋコード・Ｊコード番号等」が診療報酬点数表あるいは鹿診療報酬点数表に存在しないコードとなっています。正しいＫコード・Ｊコード番号等をご記入ください。なお、加算・輸血料は報告対象外となります。",IF(OR(AND(OR(AH725=0,AH725=""),OR(AR725&gt;0,BB725&gt;0)),AND(OR(AH725&gt;0,BB725&gt;0),OR(AR725=0,AR725="")),AND(OR(AH725&gt;0,AR725&gt;0),OR(BB725=0,BB725=""))),"「レセプト件数」、「算定日数」、「算定回数」のいずれかが「0」か「空白」となっていますが、それ以外が1以上となっています。正しい手術名情報・レセプト件数・算定日数・算定回数をご記入ください。",IF(OR(AH725&gt;AR725,AH725&gt;BB725),"「算定日数」あるいは「算定回数」が「レセプト件数」よりも小さくなっています。算定レセプトにおける算定日数・算定回数をご記入ください。",IF(AR725&gt;BB725,"「算定回数」が「算定日数」よりも小さくなっています。算定日数における算定回数をご記入ください。","")))))</f>
        <v/>
      </c>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72"/>
      <c r="CW725" s="72"/>
      <c r="CX725" s="72"/>
      <c r="CY725" s="129"/>
      <c r="CZ725" s="129"/>
      <c r="DA725" s="129"/>
      <c r="DB725" s="129"/>
      <c r="DC725" s="129"/>
      <c r="DD725" s="129"/>
      <c r="DE725" s="129"/>
      <c r="DF725" s="129"/>
      <c r="DG725" s="129"/>
      <c r="DH725" s="129"/>
      <c r="DI725" s="129"/>
      <c r="DJ725" s="129"/>
      <c r="DK725" s="129"/>
      <c r="DL725" s="129"/>
      <c r="DM725" s="129"/>
      <c r="DN725" s="129"/>
      <c r="DO725" s="129"/>
      <c r="DP725" s="129"/>
      <c r="DQ725" s="129"/>
      <c r="DR725" s="129"/>
      <c r="DS725" s="129"/>
      <c r="DT725" s="129"/>
      <c r="DU725" s="129"/>
      <c r="DV725" s="129"/>
      <c r="DW725" s="129"/>
      <c r="DX725" s="129"/>
      <c r="DY725" s="129"/>
      <c r="DZ725" s="129"/>
      <c r="EA725" s="129"/>
      <c r="EB725" s="129"/>
      <c r="EC725" s="129"/>
      <c r="ED725" s="129"/>
      <c r="EE725" s="129"/>
      <c r="EF725" s="129"/>
      <c r="EG725" s="129"/>
      <c r="EH725" s="129"/>
      <c r="EI725" s="129"/>
      <c r="EJ725" s="129"/>
      <c r="EK725" s="129"/>
      <c r="EL725" s="129"/>
      <c r="EM725" s="129"/>
      <c r="EN725" s="129"/>
      <c r="EO725" s="129"/>
      <c r="EP725" s="129"/>
      <c r="EQ725" s="129"/>
      <c r="ER725" s="129"/>
      <c r="ES725" s="129"/>
      <c r="ET725" s="129"/>
      <c r="EU725" s="129"/>
      <c r="EV725" s="129"/>
      <c r="EW725" s="129"/>
    </row>
    <row r="726" spans="1:153" ht="3" customHeight="1" thickBot="1">
      <c r="A726" s="113"/>
      <c r="B726" s="16"/>
      <c r="C726" s="17"/>
      <c r="D726" s="17"/>
      <c r="E726" s="17"/>
      <c r="F726" s="18"/>
      <c r="G726" s="17"/>
      <c r="H726" s="298"/>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9"/>
      <c r="AG726" s="299"/>
      <c r="AH726" s="298"/>
      <c r="AI726" s="298"/>
      <c r="AJ726" s="298"/>
      <c r="AK726" s="298"/>
      <c r="AL726" s="298"/>
      <c r="AM726" s="298"/>
      <c r="AN726" s="298"/>
      <c r="AO726" s="121"/>
      <c r="AP726" s="116"/>
      <c r="AQ726" s="299"/>
      <c r="AR726" s="298"/>
      <c r="AS726" s="298"/>
      <c r="AT726" s="298"/>
      <c r="AU726" s="298"/>
      <c r="AV726" s="298"/>
      <c r="AW726" s="298"/>
      <c r="AX726" s="298"/>
      <c r="AY726" s="121"/>
      <c r="AZ726" s="116"/>
      <c r="BA726" s="298"/>
      <c r="BB726" s="298"/>
      <c r="BC726" s="298"/>
      <c r="BD726" s="298"/>
      <c r="BE726" s="298"/>
      <c r="BF726" s="298"/>
      <c r="BG726" s="298"/>
      <c r="BH726" s="298"/>
      <c r="BI726" s="121"/>
      <c r="BJ726" s="116"/>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29"/>
      <c r="CW726" s="129"/>
      <c r="CX726" s="129"/>
      <c r="CY726" s="129"/>
      <c r="CZ726" s="129"/>
      <c r="DA726" s="129"/>
      <c r="DB726" s="129"/>
      <c r="DC726" s="129"/>
      <c r="DD726" s="129"/>
      <c r="DE726" s="129"/>
      <c r="DF726" s="129"/>
      <c r="DG726" s="129"/>
      <c r="DH726" s="129"/>
      <c r="DI726" s="129"/>
      <c r="DJ726" s="129"/>
      <c r="DK726" s="129"/>
      <c r="DL726" s="129"/>
      <c r="DM726" s="129"/>
      <c r="DN726" s="129"/>
      <c r="DO726" s="129"/>
      <c r="DP726" s="129"/>
      <c r="DQ726" s="129"/>
      <c r="DR726" s="129"/>
      <c r="DS726" s="129"/>
      <c r="DT726" s="129"/>
      <c r="DU726" s="129"/>
      <c r="DV726" s="129"/>
      <c r="DW726" s="129"/>
      <c r="DX726" s="129"/>
      <c r="DY726" s="129"/>
      <c r="DZ726" s="129"/>
      <c r="EA726" s="129"/>
      <c r="EB726" s="129"/>
      <c r="EC726" s="129"/>
      <c r="ED726" s="129"/>
      <c r="EE726" s="129"/>
      <c r="EF726" s="129"/>
      <c r="EG726" s="129"/>
      <c r="EH726" s="129"/>
      <c r="EI726" s="129"/>
      <c r="EJ726" s="129"/>
      <c r="EK726" s="129"/>
      <c r="EL726" s="129"/>
      <c r="EM726" s="129"/>
      <c r="EN726" s="129"/>
      <c r="EO726" s="129"/>
      <c r="EP726" s="129"/>
      <c r="EQ726" s="129"/>
      <c r="ER726" s="129"/>
      <c r="ES726" s="129"/>
      <c r="ET726" s="129"/>
      <c r="EU726" s="129"/>
      <c r="EV726" s="129"/>
      <c r="EW726" s="129"/>
    </row>
    <row r="727" spans="1:153" ht="9.75" customHeight="1">
      <c r="A727" s="113"/>
      <c r="B727" s="24"/>
      <c r="C727" s="14" t="s">
        <v>6435</v>
      </c>
      <c r="D727" s="25"/>
      <c r="E727" s="25"/>
      <c r="F727" s="14" t="s">
        <v>143</v>
      </c>
      <c r="G727" s="14"/>
      <c r="H727" s="14"/>
      <c r="I727" s="14" t="s">
        <v>144</v>
      </c>
      <c r="J727" s="14"/>
      <c r="K727" s="14" t="s">
        <v>145</v>
      </c>
      <c r="L727" s="14"/>
      <c r="M727" s="14" t="s">
        <v>197</v>
      </c>
      <c r="N727" s="14"/>
      <c r="O727" s="25"/>
      <c r="P727" s="14" t="s">
        <v>146</v>
      </c>
      <c r="Q727" s="14"/>
      <c r="R727" s="14"/>
      <c r="S727" s="14"/>
      <c r="T727" s="14"/>
      <c r="U727" s="14"/>
      <c r="V727" s="14"/>
      <c r="W727" s="14"/>
      <c r="X727" s="14"/>
      <c r="Y727" s="14"/>
      <c r="Z727" s="14"/>
      <c r="AA727" s="14"/>
      <c r="AB727" s="14"/>
      <c r="AC727" s="14"/>
      <c r="AD727" s="25"/>
      <c r="AE727" s="25"/>
      <c r="AF727" s="26"/>
      <c r="AG727" s="296"/>
      <c r="AH727" s="297"/>
      <c r="AI727" s="297"/>
      <c r="AJ727" s="297"/>
      <c r="AK727" s="297"/>
      <c r="AL727" s="297"/>
      <c r="AM727" s="297"/>
      <c r="AN727" s="297"/>
      <c r="AO727" s="117"/>
      <c r="AP727" s="114"/>
      <c r="AQ727" s="296"/>
      <c r="AR727" s="297"/>
      <c r="AS727" s="297"/>
      <c r="AT727" s="297"/>
      <c r="AU727" s="297"/>
      <c r="AV727" s="297"/>
      <c r="AW727" s="297"/>
      <c r="AX727" s="297"/>
      <c r="AY727" s="117"/>
      <c r="AZ727" s="114"/>
      <c r="BA727" s="297"/>
      <c r="BB727" s="297"/>
      <c r="BC727" s="297"/>
      <c r="BD727" s="297"/>
      <c r="BE727" s="297"/>
      <c r="BF727" s="297"/>
      <c r="BG727" s="297"/>
      <c r="BH727" s="297"/>
      <c r="BI727" s="117"/>
      <c r="BJ727" s="114"/>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c r="DH727" s="129"/>
      <c r="DI727" s="129"/>
      <c r="DJ727" s="129"/>
      <c r="DK727" s="129"/>
      <c r="DL727" s="129"/>
      <c r="DM727" s="129"/>
      <c r="DN727" s="129"/>
      <c r="DO727" s="129"/>
      <c r="DP727" s="129"/>
      <c r="DQ727" s="129"/>
      <c r="DR727" s="129"/>
      <c r="DS727" s="129"/>
      <c r="DT727" s="129"/>
      <c r="DU727" s="129"/>
      <c r="DV727" s="129"/>
      <c r="DW727" s="129"/>
      <c r="DX727" s="129"/>
      <c r="DY727" s="129"/>
      <c r="DZ727" s="129"/>
      <c r="EA727" s="129"/>
      <c r="EB727" s="129"/>
      <c r="EC727" s="129"/>
      <c r="ED727" s="129"/>
      <c r="EE727" s="129"/>
      <c r="EF727" s="129"/>
      <c r="EG727" s="129"/>
      <c r="EH727" s="129"/>
      <c r="EI727" s="129"/>
      <c r="EJ727" s="129"/>
      <c r="EK727" s="129"/>
      <c r="EL727" s="129"/>
      <c r="EM727" s="129"/>
      <c r="EN727" s="129"/>
      <c r="EO727" s="129"/>
      <c r="EP727" s="129"/>
      <c r="EQ727" s="129"/>
      <c r="ER727" s="129"/>
      <c r="ES727" s="129"/>
      <c r="ET727" s="129"/>
      <c r="EU727" s="129"/>
      <c r="EV727" s="129"/>
      <c r="EW727" s="129"/>
    </row>
    <row r="728" spans="1:153" ht="21.75" customHeight="1">
      <c r="A728" s="113"/>
      <c r="B728" s="294"/>
      <c r="C728" s="76"/>
      <c r="D728" s="74"/>
      <c r="E728" s="77"/>
      <c r="F728" s="78"/>
      <c r="G728" s="79"/>
      <c r="H728" s="75" t="s">
        <v>6436</v>
      </c>
      <c r="I728" s="76"/>
      <c r="J728" s="74"/>
      <c r="K728" s="241"/>
      <c r="L728" s="74"/>
      <c r="M728" s="76"/>
      <c r="N728" s="73"/>
      <c r="O728" s="504"/>
      <c r="P728" s="505"/>
      <c r="Q728" s="505"/>
      <c r="R728" s="505"/>
      <c r="S728" s="505"/>
      <c r="T728" s="505"/>
      <c r="U728" s="505"/>
      <c r="V728" s="505"/>
      <c r="W728" s="505"/>
      <c r="X728" s="505"/>
      <c r="Y728" s="505"/>
      <c r="Z728" s="505"/>
      <c r="AA728" s="505"/>
      <c r="AB728" s="505"/>
      <c r="AC728" s="505"/>
      <c r="AD728" s="505"/>
      <c r="AE728" s="506"/>
      <c r="AF728" s="15"/>
      <c r="AG728" s="118"/>
      <c r="AH728" s="312"/>
      <c r="AI728" s="313"/>
      <c r="AJ728" s="313"/>
      <c r="AK728" s="313"/>
      <c r="AL728" s="313"/>
      <c r="AM728" s="313"/>
      <c r="AN728" s="314"/>
      <c r="AO728" s="120"/>
      <c r="AP728" s="115" t="s">
        <v>0</v>
      </c>
      <c r="AQ728" s="119"/>
      <c r="AR728" s="312"/>
      <c r="AS728" s="313"/>
      <c r="AT728" s="313"/>
      <c r="AU728" s="313"/>
      <c r="AV728" s="313"/>
      <c r="AW728" s="313"/>
      <c r="AX728" s="314"/>
      <c r="AY728" s="120"/>
      <c r="AZ728" s="115" t="s">
        <v>1</v>
      </c>
      <c r="BA728" s="119"/>
      <c r="BB728" s="312"/>
      <c r="BC728" s="313"/>
      <c r="BD728" s="313"/>
      <c r="BE728" s="313"/>
      <c r="BF728" s="313"/>
      <c r="BG728" s="313"/>
      <c r="BH728" s="314"/>
      <c r="BI728" s="122"/>
      <c r="BJ728" s="115" t="s">
        <v>2</v>
      </c>
      <c r="BK728" s="129"/>
      <c r="BL728" s="130" t="str">
        <f>IF(BM728&lt;&gt;"","●","")</f>
        <v/>
      </c>
      <c r="BM728" s="132" t="str">
        <f>IF(AND(OR(C728="",E728="",F728="",G728="",O728=""),OR(AH728&gt;0,AR728&gt;0,BB728&gt;0)),"「Ｋコード・Ｊコード番号等」、「診療行為名称」に未記入の欄がありますが、「レセプト件数」、「算定日数」、「算定回数」のいずれかが1以上となっています。正しい手術名情報・レセプト件数・算定日数・算定回数をご記入ください。",IF(AND(AND(C728&lt;&gt;"",E728&lt;&gt;"",F728&lt;&gt;"",G728&lt;&gt;""),OR(AH728&gt;0,AR728&gt;0,BB728&gt;0),COUNTIF(K!$A$1:$A$2257,ASC(C728&amp;E728&amp;F728&amp;G728&amp;IF(I728*1=0,"","-"&amp;I728*1)&amp;IF(K728*1=0,"",K728*1)&amp;IF(M728="","",M728)))=0),"「Ｋコード・Ｊコード番号等」が診療報酬点数表あるいは鹿診療報酬点数表に存在しないコードとなっています。正しいＫコード・Ｊコード番号等をご記入ください。なお、加算・輸血料は報告対象外となります。",IF(OR(AND(OR(AH728=0,AH728=""),OR(AR728&gt;0,BB728&gt;0)),AND(OR(AH728&gt;0,BB728&gt;0),OR(AR728=0,AR728="")),AND(OR(AH728&gt;0,AR728&gt;0),OR(BB728=0,BB728=""))),"「レセプト件数」、「算定日数」、「算定回数」のいずれかが「0」か「空白」となっていますが、それ以外が1以上となっています。正しい手術名情報・レセプト件数・算定日数・算定回数をご記入ください。",IF(OR(AH728&gt;AR728,AH728&gt;BB728),"「算定日数」あるいは「算定回数」が「レセプト件数」よりも小さくなっています。算定レセプトにおける算定日数・算定回数をご記入ください。",IF(AR728&gt;BB728,"「算定回数」が「算定日数」よりも小さくなっています。算定日数における算定回数をご記入ください。","")))))</f>
        <v/>
      </c>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72"/>
      <c r="CW728" s="72"/>
      <c r="CX728" s="72"/>
      <c r="CY728" s="129"/>
      <c r="CZ728" s="129"/>
      <c r="DA728" s="129"/>
      <c r="DB728" s="129"/>
      <c r="DC728" s="129"/>
      <c r="DD728" s="129"/>
      <c r="DE728" s="129"/>
      <c r="DF728" s="129"/>
      <c r="DG728" s="129"/>
      <c r="DH728" s="129"/>
      <c r="DI728" s="129"/>
      <c r="DJ728" s="129"/>
      <c r="DK728" s="129"/>
      <c r="DL728" s="129"/>
      <c r="DM728" s="129"/>
      <c r="DN728" s="129"/>
      <c r="DO728" s="129"/>
      <c r="DP728" s="129"/>
      <c r="DQ728" s="129"/>
      <c r="DR728" s="129"/>
      <c r="DS728" s="129"/>
      <c r="DT728" s="129"/>
      <c r="DU728" s="129"/>
      <c r="DV728" s="129"/>
      <c r="DW728" s="129"/>
      <c r="DX728" s="129"/>
      <c r="DY728" s="129"/>
      <c r="DZ728" s="129"/>
      <c r="EA728" s="129"/>
      <c r="EB728" s="129"/>
      <c r="EC728" s="129"/>
      <c r="ED728" s="129"/>
      <c r="EE728" s="129"/>
      <c r="EF728" s="129"/>
      <c r="EG728" s="129"/>
      <c r="EH728" s="129"/>
      <c r="EI728" s="129"/>
      <c r="EJ728" s="129"/>
      <c r="EK728" s="129"/>
      <c r="EL728" s="129"/>
      <c r="EM728" s="129"/>
      <c r="EN728" s="129"/>
      <c r="EO728" s="129"/>
      <c r="EP728" s="129"/>
      <c r="EQ728" s="129"/>
      <c r="ER728" s="129"/>
      <c r="ES728" s="129"/>
      <c r="ET728" s="129"/>
      <c r="EU728" s="129"/>
      <c r="EV728" s="129"/>
      <c r="EW728" s="129"/>
    </row>
    <row r="729" spans="1:153" ht="3" customHeight="1" thickBot="1">
      <c r="A729" s="113"/>
      <c r="B729" s="16"/>
      <c r="C729" s="17"/>
      <c r="D729" s="17"/>
      <c r="E729" s="17"/>
      <c r="F729" s="18"/>
      <c r="G729" s="17"/>
      <c r="H729" s="298"/>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9"/>
      <c r="AG729" s="299"/>
      <c r="AH729" s="298"/>
      <c r="AI729" s="298"/>
      <c r="AJ729" s="298"/>
      <c r="AK729" s="298"/>
      <c r="AL729" s="298"/>
      <c r="AM729" s="298"/>
      <c r="AN729" s="298"/>
      <c r="AO729" s="121"/>
      <c r="AP729" s="116"/>
      <c r="AQ729" s="299"/>
      <c r="AR729" s="298"/>
      <c r="AS729" s="298"/>
      <c r="AT729" s="298"/>
      <c r="AU729" s="298"/>
      <c r="AV729" s="298"/>
      <c r="AW729" s="298"/>
      <c r="AX729" s="298"/>
      <c r="AY729" s="121"/>
      <c r="AZ729" s="116"/>
      <c r="BA729" s="298"/>
      <c r="BB729" s="298"/>
      <c r="BC729" s="298"/>
      <c r="BD729" s="298"/>
      <c r="BE729" s="298"/>
      <c r="BF729" s="298"/>
      <c r="BG729" s="298"/>
      <c r="BH729" s="298"/>
      <c r="BI729" s="121"/>
      <c r="BJ729" s="116"/>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29"/>
      <c r="CW729" s="129"/>
      <c r="CX729" s="129"/>
      <c r="CY729" s="129"/>
      <c r="CZ729" s="129"/>
      <c r="DA729" s="129"/>
      <c r="DB729" s="129"/>
      <c r="DC729" s="129"/>
      <c r="DD729" s="129"/>
      <c r="DE729" s="129"/>
      <c r="DF729" s="129"/>
      <c r="DG729" s="129"/>
      <c r="DH729" s="129"/>
      <c r="DI729" s="129"/>
      <c r="DJ729" s="129"/>
      <c r="DK729" s="129"/>
      <c r="DL729" s="129"/>
      <c r="DM729" s="129"/>
      <c r="DN729" s="129"/>
      <c r="DO729" s="129"/>
      <c r="DP729" s="129"/>
      <c r="DQ729" s="129"/>
      <c r="DR729" s="129"/>
      <c r="DS729" s="129"/>
      <c r="DT729" s="129"/>
      <c r="DU729" s="129"/>
      <c r="DV729" s="129"/>
      <c r="DW729" s="129"/>
      <c r="DX729" s="129"/>
      <c r="DY729" s="129"/>
      <c r="DZ729" s="129"/>
      <c r="EA729" s="129"/>
      <c r="EB729" s="129"/>
      <c r="EC729" s="129"/>
      <c r="ED729" s="129"/>
      <c r="EE729" s="129"/>
      <c r="EF729" s="129"/>
      <c r="EG729" s="129"/>
      <c r="EH729" s="129"/>
      <c r="EI729" s="129"/>
      <c r="EJ729" s="129"/>
      <c r="EK729" s="129"/>
      <c r="EL729" s="129"/>
      <c r="EM729" s="129"/>
      <c r="EN729" s="129"/>
      <c r="EO729" s="129"/>
      <c r="EP729" s="129"/>
      <c r="EQ729" s="129"/>
      <c r="ER729" s="129"/>
      <c r="ES729" s="129"/>
      <c r="ET729" s="129"/>
      <c r="EU729" s="129"/>
      <c r="EV729" s="129"/>
      <c r="EW729" s="129"/>
    </row>
    <row r="730" spans="1:153" ht="9.75" customHeight="1">
      <c r="A730" s="113"/>
      <c r="B730" s="24"/>
      <c r="C730" s="14" t="s">
        <v>6435</v>
      </c>
      <c r="D730" s="25"/>
      <c r="E730" s="25"/>
      <c r="F730" s="14" t="s">
        <v>143</v>
      </c>
      <c r="G730" s="14"/>
      <c r="H730" s="14"/>
      <c r="I730" s="14" t="s">
        <v>144</v>
      </c>
      <c r="J730" s="14"/>
      <c r="K730" s="14" t="s">
        <v>145</v>
      </c>
      <c r="L730" s="14"/>
      <c r="M730" s="14" t="s">
        <v>197</v>
      </c>
      <c r="N730" s="14"/>
      <c r="O730" s="25"/>
      <c r="P730" s="14" t="s">
        <v>146</v>
      </c>
      <c r="Q730" s="14"/>
      <c r="R730" s="14"/>
      <c r="S730" s="14"/>
      <c r="T730" s="14"/>
      <c r="U730" s="14"/>
      <c r="V730" s="14"/>
      <c r="W730" s="14"/>
      <c r="X730" s="14"/>
      <c r="Y730" s="14"/>
      <c r="Z730" s="14"/>
      <c r="AA730" s="14"/>
      <c r="AB730" s="14"/>
      <c r="AC730" s="14"/>
      <c r="AD730" s="25"/>
      <c r="AE730" s="25"/>
      <c r="AF730" s="26"/>
      <c r="AG730" s="296"/>
      <c r="AH730" s="297"/>
      <c r="AI730" s="297"/>
      <c r="AJ730" s="297"/>
      <c r="AK730" s="297"/>
      <c r="AL730" s="297"/>
      <c r="AM730" s="297"/>
      <c r="AN730" s="297"/>
      <c r="AO730" s="117"/>
      <c r="AP730" s="114"/>
      <c r="AQ730" s="296"/>
      <c r="AR730" s="297"/>
      <c r="AS730" s="297"/>
      <c r="AT730" s="297"/>
      <c r="AU730" s="297"/>
      <c r="AV730" s="297"/>
      <c r="AW730" s="297"/>
      <c r="AX730" s="297"/>
      <c r="AY730" s="117"/>
      <c r="AZ730" s="114"/>
      <c r="BA730" s="297"/>
      <c r="BB730" s="297"/>
      <c r="BC730" s="297"/>
      <c r="BD730" s="297"/>
      <c r="BE730" s="297"/>
      <c r="BF730" s="297"/>
      <c r="BG730" s="297"/>
      <c r="BH730" s="297"/>
      <c r="BI730" s="117"/>
      <c r="BJ730" s="114"/>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c r="DH730" s="129"/>
      <c r="DI730" s="129"/>
      <c r="DJ730" s="129"/>
      <c r="DK730" s="129"/>
      <c r="DL730" s="129"/>
      <c r="DM730" s="129"/>
      <c r="DN730" s="129"/>
      <c r="DO730" s="129"/>
      <c r="DP730" s="129"/>
      <c r="DQ730" s="129"/>
      <c r="DR730" s="129"/>
      <c r="DS730" s="129"/>
      <c r="DT730" s="129"/>
      <c r="DU730" s="129"/>
      <c r="DV730" s="129"/>
      <c r="DW730" s="129"/>
      <c r="DX730" s="129"/>
      <c r="DY730" s="129"/>
      <c r="DZ730" s="129"/>
      <c r="EA730" s="129"/>
      <c r="EB730" s="129"/>
      <c r="EC730" s="129"/>
      <c r="ED730" s="129"/>
      <c r="EE730" s="129"/>
      <c r="EF730" s="129"/>
      <c r="EG730" s="129"/>
      <c r="EH730" s="129"/>
      <c r="EI730" s="129"/>
      <c r="EJ730" s="129"/>
      <c r="EK730" s="129"/>
      <c r="EL730" s="129"/>
      <c r="EM730" s="129"/>
      <c r="EN730" s="129"/>
      <c r="EO730" s="129"/>
      <c r="EP730" s="129"/>
      <c r="EQ730" s="129"/>
      <c r="ER730" s="129"/>
      <c r="ES730" s="129"/>
      <c r="ET730" s="129"/>
      <c r="EU730" s="129"/>
      <c r="EV730" s="129"/>
      <c r="EW730" s="129"/>
    </row>
    <row r="731" spans="1:153" ht="21.75" customHeight="1">
      <c r="A731" s="113"/>
      <c r="B731" s="294"/>
      <c r="C731" s="76"/>
      <c r="D731" s="74"/>
      <c r="E731" s="77"/>
      <c r="F731" s="78"/>
      <c r="G731" s="79"/>
      <c r="H731" s="75" t="s">
        <v>6436</v>
      </c>
      <c r="I731" s="76"/>
      <c r="J731" s="74"/>
      <c r="K731" s="241"/>
      <c r="L731" s="74"/>
      <c r="M731" s="76"/>
      <c r="N731" s="73"/>
      <c r="O731" s="504"/>
      <c r="P731" s="505"/>
      <c r="Q731" s="505"/>
      <c r="R731" s="505"/>
      <c r="S731" s="505"/>
      <c r="T731" s="505"/>
      <c r="U731" s="505"/>
      <c r="V731" s="505"/>
      <c r="W731" s="505"/>
      <c r="X731" s="505"/>
      <c r="Y731" s="505"/>
      <c r="Z731" s="505"/>
      <c r="AA731" s="505"/>
      <c r="AB731" s="505"/>
      <c r="AC731" s="505"/>
      <c r="AD731" s="505"/>
      <c r="AE731" s="506"/>
      <c r="AF731" s="15"/>
      <c r="AG731" s="118"/>
      <c r="AH731" s="312"/>
      <c r="AI731" s="313"/>
      <c r="AJ731" s="313"/>
      <c r="AK731" s="313"/>
      <c r="AL731" s="313"/>
      <c r="AM731" s="313"/>
      <c r="AN731" s="314"/>
      <c r="AO731" s="120"/>
      <c r="AP731" s="115" t="s">
        <v>0</v>
      </c>
      <c r="AQ731" s="119"/>
      <c r="AR731" s="312"/>
      <c r="AS731" s="313"/>
      <c r="AT731" s="313"/>
      <c r="AU731" s="313"/>
      <c r="AV731" s="313"/>
      <c r="AW731" s="313"/>
      <c r="AX731" s="314"/>
      <c r="AY731" s="120"/>
      <c r="AZ731" s="115" t="s">
        <v>1</v>
      </c>
      <c r="BA731" s="119"/>
      <c r="BB731" s="312"/>
      <c r="BC731" s="313"/>
      <c r="BD731" s="313"/>
      <c r="BE731" s="313"/>
      <c r="BF731" s="313"/>
      <c r="BG731" s="313"/>
      <c r="BH731" s="314"/>
      <c r="BI731" s="122"/>
      <c r="BJ731" s="115" t="s">
        <v>2</v>
      </c>
      <c r="BK731" s="129"/>
      <c r="BL731" s="130" t="str">
        <f>IF(BM731&lt;&gt;"","●","")</f>
        <v/>
      </c>
      <c r="BM731" s="132" t="str">
        <f>IF(AND(OR(C731="",E731="",F731="",G731="",O731=""),OR(AH731&gt;0,AR731&gt;0,BB731&gt;0)),"「Ｋコード・Ｊコード番号等」、「診療行為名称」に未記入の欄がありますが、「レセプト件数」、「算定日数」、「算定回数」のいずれかが1以上となっています。正しい手術名情報・レセプト件数・算定日数・算定回数をご記入ください。",IF(AND(AND(C731&lt;&gt;"",E731&lt;&gt;"",F731&lt;&gt;"",G731&lt;&gt;""),OR(AH731&gt;0,AR731&gt;0,BB731&gt;0),COUNTIF(K!$A$1:$A$2257,ASC(C731&amp;E731&amp;F731&amp;G731&amp;IF(I731*1=0,"","-"&amp;I731*1)&amp;IF(K731*1=0,"",K731*1)&amp;IF(M731="","",M731)))=0),"「Ｋコード・Ｊコード番号等」が診療報酬点数表あるいは鹿診療報酬点数表に存在しないコードとなっています。正しいＫコード・Ｊコード番号等をご記入ください。なお、加算・輸血料は報告対象外となります。",IF(OR(AND(OR(AH731=0,AH731=""),OR(AR731&gt;0,BB731&gt;0)),AND(OR(AH731&gt;0,BB731&gt;0),OR(AR731=0,AR731="")),AND(OR(AH731&gt;0,AR731&gt;0),OR(BB731=0,BB731=""))),"「レセプト件数」、「算定日数」、「算定回数」のいずれかが「0」か「空白」となっていますが、それ以外が1以上となっています。正しい手術名情報・レセプト件数・算定日数・算定回数をご記入ください。",IF(OR(AH731&gt;AR731,AH731&gt;BB731),"「算定日数」あるいは「算定回数」が「レセプト件数」よりも小さくなっています。算定レセプトにおける算定日数・算定回数をご記入ください。",IF(AR731&gt;BB731,"「算定回数」が「算定日数」よりも小さくなっています。算定日数における算定回数をご記入ください。","")))))</f>
        <v/>
      </c>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72"/>
      <c r="CW731" s="72"/>
      <c r="CX731" s="72"/>
      <c r="CY731" s="129"/>
      <c r="CZ731" s="129"/>
      <c r="DA731" s="129"/>
      <c r="DB731" s="129"/>
      <c r="DC731" s="129"/>
      <c r="DD731" s="129"/>
      <c r="DE731" s="129"/>
      <c r="DF731" s="129"/>
      <c r="DG731" s="129"/>
      <c r="DH731" s="129"/>
      <c r="DI731" s="129"/>
      <c r="DJ731" s="129"/>
      <c r="DK731" s="129"/>
      <c r="DL731" s="129"/>
      <c r="DM731" s="129"/>
      <c r="DN731" s="129"/>
      <c r="DO731" s="129"/>
      <c r="DP731" s="129"/>
      <c r="DQ731" s="129"/>
      <c r="DR731" s="129"/>
      <c r="DS731" s="129"/>
      <c r="DT731" s="129"/>
      <c r="DU731" s="129"/>
      <c r="DV731" s="129"/>
      <c r="DW731" s="129"/>
      <c r="DX731" s="129"/>
      <c r="DY731" s="129"/>
      <c r="DZ731" s="129"/>
      <c r="EA731" s="129"/>
      <c r="EB731" s="129"/>
      <c r="EC731" s="129"/>
      <c r="ED731" s="129"/>
      <c r="EE731" s="129"/>
      <c r="EF731" s="129"/>
      <c r="EG731" s="129"/>
      <c r="EH731" s="129"/>
      <c r="EI731" s="129"/>
      <c r="EJ731" s="129"/>
      <c r="EK731" s="129"/>
      <c r="EL731" s="129"/>
      <c r="EM731" s="129"/>
      <c r="EN731" s="129"/>
      <c r="EO731" s="129"/>
      <c r="EP731" s="129"/>
      <c r="EQ731" s="129"/>
      <c r="ER731" s="129"/>
      <c r="ES731" s="129"/>
      <c r="ET731" s="129"/>
      <c r="EU731" s="129"/>
      <c r="EV731" s="129"/>
      <c r="EW731" s="129"/>
    </row>
    <row r="732" spans="1:153" ht="3" customHeight="1" thickBot="1">
      <c r="A732" s="113"/>
      <c r="B732" s="16"/>
      <c r="C732" s="17"/>
      <c r="D732" s="17"/>
      <c r="E732" s="17"/>
      <c r="F732" s="18"/>
      <c r="G732" s="17"/>
      <c r="H732" s="298"/>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9"/>
      <c r="AG732" s="299"/>
      <c r="AH732" s="298"/>
      <c r="AI732" s="298"/>
      <c r="AJ732" s="298"/>
      <c r="AK732" s="298"/>
      <c r="AL732" s="298"/>
      <c r="AM732" s="298"/>
      <c r="AN732" s="298"/>
      <c r="AO732" s="121"/>
      <c r="AP732" s="116"/>
      <c r="AQ732" s="299"/>
      <c r="AR732" s="298"/>
      <c r="AS732" s="298"/>
      <c r="AT732" s="298"/>
      <c r="AU732" s="298"/>
      <c r="AV732" s="298"/>
      <c r="AW732" s="298"/>
      <c r="AX732" s="298"/>
      <c r="AY732" s="121"/>
      <c r="AZ732" s="116"/>
      <c r="BA732" s="298"/>
      <c r="BB732" s="298"/>
      <c r="BC732" s="298"/>
      <c r="BD732" s="298"/>
      <c r="BE732" s="298"/>
      <c r="BF732" s="298"/>
      <c r="BG732" s="298"/>
      <c r="BH732" s="298"/>
      <c r="BI732" s="121"/>
      <c r="BJ732" s="116"/>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29"/>
      <c r="CW732" s="129"/>
      <c r="CX732" s="129"/>
      <c r="CY732" s="129"/>
      <c r="CZ732" s="129"/>
      <c r="DA732" s="129"/>
      <c r="DB732" s="129"/>
      <c r="DC732" s="129"/>
      <c r="DD732" s="129"/>
      <c r="DE732" s="129"/>
      <c r="DF732" s="129"/>
      <c r="DG732" s="129"/>
      <c r="DH732" s="129"/>
      <c r="DI732" s="129"/>
      <c r="DJ732" s="129"/>
      <c r="DK732" s="129"/>
      <c r="DL732" s="129"/>
      <c r="DM732" s="129"/>
      <c r="DN732" s="129"/>
      <c r="DO732" s="129"/>
      <c r="DP732" s="129"/>
      <c r="DQ732" s="129"/>
      <c r="DR732" s="129"/>
      <c r="DS732" s="129"/>
      <c r="DT732" s="129"/>
      <c r="DU732" s="129"/>
      <c r="DV732" s="129"/>
      <c r="DW732" s="129"/>
      <c r="DX732" s="129"/>
      <c r="DY732" s="129"/>
      <c r="DZ732" s="129"/>
      <c r="EA732" s="129"/>
      <c r="EB732" s="129"/>
      <c r="EC732" s="129"/>
      <c r="ED732" s="129"/>
      <c r="EE732" s="129"/>
      <c r="EF732" s="129"/>
      <c r="EG732" s="129"/>
      <c r="EH732" s="129"/>
      <c r="EI732" s="129"/>
      <c r="EJ732" s="129"/>
      <c r="EK732" s="129"/>
      <c r="EL732" s="129"/>
      <c r="EM732" s="129"/>
      <c r="EN732" s="129"/>
      <c r="EO732" s="129"/>
      <c r="EP732" s="129"/>
      <c r="EQ732" s="129"/>
      <c r="ER732" s="129"/>
      <c r="ES732" s="129"/>
      <c r="ET732" s="129"/>
      <c r="EU732" s="129"/>
      <c r="EV732" s="129"/>
      <c r="EW732" s="129"/>
    </row>
    <row r="733" spans="1:153" ht="9.75" customHeight="1">
      <c r="A733" s="113"/>
      <c r="B733" s="24"/>
      <c r="C733" s="14" t="s">
        <v>6435</v>
      </c>
      <c r="D733" s="25"/>
      <c r="E733" s="25"/>
      <c r="F733" s="14" t="s">
        <v>143</v>
      </c>
      <c r="G733" s="14"/>
      <c r="H733" s="14"/>
      <c r="I733" s="14" t="s">
        <v>144</v>
      </c>
      <c r="J733" s="14"/>
      <c r="K733" s="14" t="s">
        <v>145</v>
      </c>
      <c r="L733" s="14"/>
      <c r="M733" s="14" t="s">
        <v>197</v>
      </c>
      <c r="N733" s="14"/>
      <c r="O733" s="25"/>
      <c r="P733" s="14" t="s">
        <v>146</v>
      </c>
      <c r="Q733" s="14"/>
      <c r="R733" s="14"/>
      <c r="S733" s="14"/>
      <c r="T733" s="14"/>
      <c r="U733" s="14"/>
      <c r="V733" s="14"/>
      <c r="W733" s="14"/>
      <c r="X733" s="14"/>
      <c r="Y733" s="14"/>
      <c r="Z733" s="14"/>
      <c r="AA733" s="14"/>
      <c r="AB733" s="14"/>
      <c r="AC733" s="14"/>
      <c r="AD733" s="25"/>
      <c r="AE733" s="25"/>
      <c r="AF733" s="26"/>
      <c r="AG733" s="296"/>
      <c r="AH733" s="297"/>
      <c r="AI733" s="297"/>
      <c r="AJ733" s="297"/>
      <c r="AK733" s="297"/>
      <c r="AL733" s="297"/>
      <c r="AM733" s="297"/>
      <c r="AN733" s="297"/>
      <c r="AO733" s="117"/>
      <c r="AP733" s="114"/>
      <c r="AQ733" s="296"/>
      <c r="AR733" s="297"/>
      <c r="AS733" s="297"/>
      <c r="AT733" s="297"/>
      <c r="AU733" s="297"/>
      <c r="AV733" s="297"/>
      <c r="AW733" s="297"/>
      <c r="AX733" s="297"/>
      <c r="AY733" s="117"/>
      <c r="AZ733" s="114"/>
      <c r="BA733" s="297"/>
      <c r="BB733" s="297"/>
      <c r="BC733" s="297"/>
      <c r="BD733" s="297"/>
      <c r="BE733" s="297"/>
      <c r="BF733" s="297"/>
      <c r="BG733" s="297"/>
      <c r="BH733" s="297"/>
      <c r="BI733" s="117"/>
      <c r="BJ733" s="114"/>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c r="DH733" s="129"/>
      <c r="DI733" s="129"/>
      <c r="DJ733" s="129"/>
      <c r="DK733" s="129"/>
      <c r="DL733" s="129"/>
      <c r="DM733" s="129"/>
      <c r="DN733" s="129"/>
      <c r="DO733" s="129"/>
      <c r="DP733" s="129"/>
      <c r="DQ733" s="129"/>
      <c r="DR733" s="129"/>
      <c r="DS733" s="129"/>
      <c r="DT733" s="129"/>
      <c r="DU733" s="129"/>
      <c r="DV733" s="129"/>
      <c r="DW733" s="129"/>
      <c r="DX733" s="129"/>
      <c r="DY733" s="129"/>
      <c r="DZ733" s="129"/>
      <c r="EA733" s="129"/>
      <c r="EB733" s="129"/>
      <c r="EC733" s="129"/>
      <c r="ED733" s="129"/>
      <c r="EE733" s="129"/>
      <c r="EF733" s="129"/>
      <c r="EG733" s="129"/>
      <c r="EH733" s="129"/>
      <c r="EI733" s="129"/>
      <c r="EJ733" s="129"/>
      <c r="EK733" s="129"/>
      <c r="EL733" s="129"/>
      <c r="EM733" s="129"/>
      <c r="EN733" s="129"/>
      <c r="EO733" s="129"/>
      <c r="EP733" s="129"/>
      <c r="EQ733" s="129"/>
      <c r="ER733" s="129"/>
      <c r="ES733" s="129"/>
      <c r="ET733" s="129"/>
      <c r="EU733" s="129"/>
      <c r="EV733" s="129"/>
      <c r="EW733" s="129"/>
    </row>
    <row r="734" spans="1:153" ht="21.75" customHeight="1">
      <c r="A734" s="113"/>
      <c r="B734" s="294"/>
      <c r="C734" s="76"/>
      <c r="D734" s="74"/>
      <c r="E734" s="77"/>
      <c r="F734" s="78"/>
      <c r="G734" s="79"/>
      <c r="H734" s="75" t="s">
        <v>6436</v>
      </c>
      <c r="I734" s="76"/>
      <c r="J734" s="74"/>
      <c r="K734" s="241"/>
      <c r="L734" s="74"/>
      <c r="M734" s="76"/>
      <c r="N734" s="73"/>
      <c r="O734" s="504"/>
      <c r="P734" s="505"/>
      <c r="Q734" s="505"/>
      <c r="R734" s="505"/>
      <c r="S734" s="505"/>
      <c r="T734" s="505"/>
      <c r="U734" s="505"/>
      <c r="V734" s="505"/>
      <c r="W734" s="505"/>
      <c r="X734" s="505"/>
      <c r="Y734" s="505"/>
      <c r="Z734" s="505"/>
      <c r="AA734" s="505"/>
      <c r="AB734" s="505"/>
      <c r="AC734" s="505"/>
      <c r="AD734" s="505"/>
      <c r="AE734" s="506"/>
      <c r="AF734" s="15"/>
      <c r="AG734" s="118"/>
      <c r="AH734" s="312"/>
      <c r="AI734" s="313"/>
      <c r="AJ734" s="313"/>
      <c r="AK734" s="313"/>
      <c r="AL734" s="313"/>
      <c r="AM734" s="313"/>
      <c r="AN734" s="314"/>
      <c r="AO734" s="120"/>
      <c r="AP734" s="115" t="s">
        <v>0</v>
      </c>
      <c r="AQ734" s="119"/>
      <c r="AR734" s="312"/>
      <c r="AS734" s="313"/>
      <c r="AT734" s="313"/>
      <c r="AU734" s="313"/>
      <c r="AV734" s="313"/>
      <c r="AW734" s="313"/>
      <c r="AX734" s="314"/>
      <c r="AY734" s="120"/>
      <c r="AZ734" s="115" t="s">
        <v>1</v>
      </c>
      <c r="BA734" s="119"/>
      <c r="BB734" s="312"/>
      <c r="BC734" s="313"/>
      <c r="BD734" s="313"/>
      <c r="BE734" s="313"/>
      <c r="BF734" s="313"/>
      <c r="BG734" s="313"/>
      <c r="BH734" s="314"/>
      <c r="BI734" s="122"/>
      <c r="BJ734" s="115" t="s">
        <v>2</v>
      </c>
      <c r="BK734" s="129"/>
      <c r="BL734" s="130" t="str">
        <f>IF(BM734&lt;&gt;"","●","")</f>
        <v/>
      </c>
      <c r="BM734" s="132" t="str">
        <f>IF(AND(OR(C734="",E734="",F734="",G734="",O734=""),OR(AH734&gt;0,AR734&gt;0,BB734&gt;0)),"「Ｋコード・Ｊコード番号等」、「診療行為名称」に未記入の欄がありますが、「レセプト件数」、「算定日数」、「算定回数」のいずれかが1以上となっています。正しい手術名情報・レセプト件数・算定日数・算定回数をご記入ください。",IF(AND(AND(C734&lt;&gt;"",E734&lt;&gt;"",F734&lt;&gt;"",G734&lt;&gt;""),OR(AH734&gt;0,AR734&gt;0,BB734&gt;0),COUNTIF(K!$A$1:$A$2257,ASC(C734&amp;E734&amp;F734&amp;G734&amp;IF(I734*1=0,"","-"&amp;I734*1)&amp;IF(K734*1=0,"",K734*1)&amp;IF(M734="","",M734)))=0),"「Ｋコード・Ｊコード番号等」が診療報酬点数表あるいは鹿診療報酬点数表に存在しないコードとなっています。正しいＫコード・Ｊコード番号等をご記入ください。なお、加算・輸血料は報告対象外となります。",IF(OR(AND(OR(AH734=0,AH734=""),OR(AR734&gt;0,BB734&gt;0)),AND(OR(AH734&gt;0,BB734&gt;0),OR(AR734=0,AR734="")),AND(OR(AH734&gt;0,AR734&gt;0),OR(BB734=0,BB734=""))),"「レセプト件数」、「算定日数」、「算定回数」のいずれかが「0」か「空白」となっていますが、それ以外が1以上となっています。正しい手術名情報・レセプト件数・算定日数・算定回数をご記入ください。",IF(OR(AH734&gt;AR734,AH734&gt;BB734),"「算定日数」あるいは「算定回数」が「レセプト件数」よりも小さくなっています。算定レセプトにおける算定日数・算定回数をご記入ください。",IF(AR734&gt;BB734,"「算定回数」が「算定日数」よりも小さくなっています。算定日数における算定回数をご記入ください。","")))))</f>
        <v/>
      </c>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72"/>
      <c r="CW734" s="72"/>
      <c r="CX734" s="72"/>
      <c r="CY734" s="129"/>
      <c r="CZ734" s="129"/>
      <c r="DA734" s="129"/>
      <c r="DB734" s="129"/>
      <c r="DC734" s="129"/>
      <c r="DD734" s="129"/>
      <c r="DE734" s="129"/>
      <c r="DF734" s="129"/>
      <c r="DG734" s="129"/>
      <c r="DH734" s="129"/>
      <c r="DI734" s="129"/>
      <c r="DJ734" s="129"/>
      <c r="DK734" s="129"/>
      <c r="DL734" s="129"/>
      <c r="DM734" s="129"/>
      <c r="DN734" s="129"/>
      <c r="DO734" s="129"/>
      <c r="DP734" s="129"/>
      <c r="DQ734" s="129"/>
      <c r="DR734" s="129"/>
      <c r="DS734" s="129"/>
      <c r="DT734" s="129"/>
      <c r="DU734" s="129"/>
      <c r="DV734" s="129"/>
      <c r="DW734" s="129"/>
      <c r="DX734" s="129"/>
      <c r="DY734" s="129"/>
      <c r="DZ734" s="129"/>
      <c r="EA734" s="129"/>
      <c r="EB734" s="129"/>
      <c r="EC734" s="129"/>
      <c r="ED734" s="129"/>
      <c r="EE734" s="129"/>
      <c r="EF734" s="129"/>
      <c r="EG734" s="129"/>
      <c r="EH734" s="129"/>
      <c r="EI734" s="129"/>
      <c r="EJ734" s="129"/>
      <c r="EK734" s="129"/>
      <c r="EL734" s="129"/>
      <c r="EM734" s="129"/>
      <c r="EN734" s="129"/>
      <c r="EO734" s="129"/>
      <c r="EP734" s="129"/>
      <c r="EQ734" s="129"/>
      <c r="ER734" s="129"/>
      <c r="ES734" s="129"/>
      <c r="ET734" s="129"/>
      <c r="EU734" s="129"/>
      <c r="EV734" s="129"/>
      <c r="EW734" s="129"/>
    </row>
    <row r="735" spans="1:153" ht="3" customHeight="1" thickBot="1">
      <c r="A735" s="113"/>
      <c r="B735" s="16"/>
      <c r="C735" s="17"/>
      <c r="D735" s="17"/>
      <c r="E735" s="17"/>
      <c r="F735" s="18"/>
      <c r="G735" s="17"/>
      <c r="H735" s="298"/>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9"/>
      <c r="AG735" s="299"/>
      <c r="AH735" s="298"/>
      <c r="AI735" s="298"/>
      <c r="AJ735" s="298"/>
      <c r="AK735" s="298"/>
      <c r="AL735" s="298"/>
      <c r="AM735" s="298"/>
      <c r="AN735" s="298"/>
      <c r="AO735" s="121"/>
      <c r="AP735" s="116"/>
      <c r="AQ735" s="299"/>
      <c r="AR735" s="298"/>
      <c r="AS735" s="298"/>
      <c r="AT735" s="298"/>
      <c r="AU735" s="298"/>
      <c r="AV735" s="298"/>
      <c r="AW735" s="298"/>
      <c r="AX735" s="298"/>
      <c r="AY735" s="121"/>
      <c r="AZ735" s="116"/>
      <c r="BA735" s="298"/>
      <c r="BB735" s="298"/>
      <c r="BC735" s="298"/>
      <c r="BD735" s="298"/>
      <c r="BE735" s="298"/>
      <c r="BF735" s="298"/>
      <c r="BG735" s="298"/>
      <c r="BH735" s="298"/>
      <c r="BI735" s="121"/>
      <c r="BJ735" s="116"/>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29"/>
      <c r="CW735" s="129"/>
      <c r="CX735" s="129"/>
      <c r="CY735" s="129"/>
      <c r="CZ735" s="129"/>
      <c r="DA735" s="129"/>
      <c r="DB735" s="129"/>
      <c r="DC735" s="129"/>
      <c r="DD735" s="129"/>
      <c r="DE735" s="129"/>
      <c r="DF735" s="129"/>
      <c r="DG735" s="129"/>
      <c r="DH735" s="129"/>
      <c r="DI735" s="129"/>
      <c r="DJ735" s="129"/>
      <c r="DK735" s="129"/>
      <c r="DL735" s="129"/>
      <c r="DM735" s="129"/>
      <c r="DN735" s="129"/>
      <c r="DO735" s="129"/>
      <c r="DP735" s="129"/>
      <c r="DQ735" s="129"/>
      <c r="DR735" s="129"/>
      <c r="DS735" s="129"/>
      <c r="DT735" s="129"/>
      <c r="DU735" s="129"/>
      <c r="DV735" s="129"/>
      <c r="DW735" s="129"/>
      <c r="DX735" s="129"/>
      <c r="DY735" s="129"/>
      <c r="DZ735" s="129"/>
      <c r="EA735" s="129"/>
      <c r="EB735" s="129"/>
      <c r="EC735" s="129"/>
      <c r="ED735" s="129"/>
      <c r="EE735" s="129"/>
      <c r="EF735" s="129"/>
      <c r="EG735" s="129"/>
      <c r="EH735" s="129"/>
      <c r="EI735" s="129"/>
      <c r="EJ735" s="129"/>
      <c r="EK735" s="129"/>
      <c r="EL735" s="129"/>
      <c r="EM735" s="129"/>
      <c r="EN735" s="129"/>
      <c r="EO735" s="129"/>
      <c r="EP735" s="129"/>
      <c r="EQ735" s="129"/>
      <c r="ER735" s="129"/>
      <c r="ES735" s="129"/>
      <c r="ET735" s="129"/>
      <c r="EU735" s="129"/>
      <c r="EV735" s="129"/>
      <c r="EW735" s="129"/>
    </row>
    <row r="736" spans="1:153" ht="9.75" customHeight="1">
      <c r="A736" s="113"/>
      <c r="B736" s="24"/>
      <c r="C736" s="14" t="s">
        <v>6435</v>
      </c>
      <c r="D736" s="25"/>
      <c r="E736" s="25"/>
      <c r="F736" s="14" t="s">
        <v>143</v>
      </c>
      <c r="G736" s="14"/>
      <c r="H736" s="14"/>
      <c r="I736" s="14" t="s">
        <v>144</v>
      </c>
      <c r="J736" s="14"/>
      <c r="K736" s="14" t="s">
        <v>145</v>
      </c>
      <c r="L736" s="14"/>
      <c r="M736" s="14" t="s">
        <v>197</v>
      </c>
      <c r="N736" s="14"/>
      <c r="O736" s="25"/>
      <c r="P736" s="14" t="s">
        <v>146</v>
      </c>
      <c r="Q736" s="14"/>
      <c r="R736" s="14"/>
      <c r="S736" s="14"/>
      <c r="T736" s="14"/>
      <c r="U736" s="14"/>
      <c r="V736" s="14"/>
      <c r="W736" s="14"/>
      <c r="X736" s="14"/>
      <c r="Y736" s="14"/>
      <c r="Z736" s="14"/>
      <c r="AA736" s="14"/>
      <c r="AB736" s="14"/>
      <c r="AC736" s="14"/>
      <c r="AD736" s="25"/>
      <c r="AE736" s="25"/>
      <c r="AF736" s="26"/>
      <c r="AG736" s="296"/>
      <c r="AH736" s="297"/>
      <c r="AI736" s="297"/>
      <c r="AJ736" s="297"/>
      <c r="AK736" s="297"/>
      <c r="AL736" s="297"/>
      <c r="AM736" s="297"/>
      <c r="AN736" s="297"/>
      <c r="AO736" s="117"/>
      <c r="AP736" s="114"/>
      <c r="AQ736" s="296"/>
      <c r="AR736" s="297"/>
      <c r="AS736" s="297"/>
      <c r="AT736" s="297"/>
      <c r="AU736" s="297"/>
      <c r="AV736" s="297"/>
      <c r="AW736" s="297"/>
      <c r="AX736" s="297"/>
      <c r="AY736" s="117"/>
      <c r="AZ736" s="114"/>
      <c r="BA736" s="297"/>
      <c r="BB736" s="297"/>
      <c r="BC736" s="297"/>
      <c r="BD736" s="297"/>
      <c r="BE736" s="297"/>
      <c r="BF736" s="297"/>
      <c r="BG736" s="297"/>
      <c r="BH736" s="297"/>
      <c r="BI736" s="117"/>
      <c r="BJ736" s="114"/>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c r="DH736" s="129"/>
      <c r="DI736" s="129"/>
      <c r="DJ736" s="129"/>
      <c r="DK736" s="129"/>
      <c r="DL736" s="129"/>
      <c r="DM736" s="129"/>
      <c r="DN736" s="129"/>
      <c r="DO736" s="129"/>
      <c r="DP736" s="129"/>
      <c r="DQ736" s="129"/>
      <c r="DR736" s="129"/>
      <c r="DS736" s="129"/>
      <c r="DT736" s="129"/>
      <c r="DU736" s="129"/>
      <c r="DV736" s="129"/>
      <c r="DW736" s="129"/>
      <c r="DX736" s="129"/>
      <c r="DY736" s="129"/>
      <c r="DZ736" s="129"/>
      <c r="EA736" s="129"/>
      <c r="EB736" s="129"/>
      <c r="EC736" s="129"/>
      <c r="ED736" s="129"/>
      <c r="EE736" s="129"/>
      <c r="EF736" s="129"/>
      <c r="EG736" s="129"/>
      <c r="EH736" s="129"/>
      <c r="EI736" s="129"/>
      <c r="EJ736" s="129"/>
      <c r="EK736" s="129"/>
      <c r="EL736" s="129"/>
      <c r="EM736" s="129"/>
      <c r="EN736" s="129"/>
      <c r="EO736" s="129"/>
      <c r="EP736" s="129"/>
      <c r="EQ736" s="129"/>
      <c r="ER736" s="129"/>
      <c r="ES736" s="129"/>
      <c r="ET736" s="129"/>
      <c r="EU736" s="129"/>
      <c r="EV736" s="129"/>
      <c r="EW736" s="129"/>
    </row>
    <row r="737" spans="1:153" ht="21.75" customHeight="1">
      <c r="A737" s="113"/>
      <c r="B737" s="294"/>
      <c r="C737" s="76"/>
      <c r="D737" s="74"/>
      <c r="E737" s="77"/>
      <c r="F737" s="78"/>
      <c r="G737" s="79"/>
      <c r="H737" s="75" t="s">
        <v>6436</v>
      </c>
      <c r="I737" s="76"/>
      <c r="J737" s="74"/>
      <c r="K737" s="241"/>
      <c r="L737" s="74"/>
      <c r="M737" s="76"/>
      <c r="N737" s="73"/>
      <c r="O737" s="504"/>
      <c r="P737" s="505"/>
      <c r="Q737" s="505"/>
      <c r="R737" s="505"/>
      <c r="S737" s="505"/>
      <c r="T737" s="505"/>
      <c r="U737" s="505"/>
      <c r="V737" s="505"/>
      <c r="W737" s="505"/>
      <c r="X737" s="505"/>
      <c r="Y737" s="505"/>
      <c r="Z737" s="505"/>
      <c r="AA737" s="505"/>
      <c r="AB737" s="505"/>
      <c r="AC737" s="505"/>
      <c r="AD737" s="505"/>
      <c r="AE737" s="506"/>
      <c r="AF737" s="15"/>
      <c r="AG737" s="118"/>
      <c r="AH737" s="312"/>
      <c r="AI737" s="313"/>
      <c r="AJ737" s="313"/>
      <c r="AK737" s="313"/>
      <c r="AL737" s="313"/>
      <c r="AM737" s="313"/>
      <c r="AN737" s="314"/>
      <c r="AO737" s="120"/>
      <c r="AP737" s="115" t="s">
        <v>0</v>
      </c>
      <c r="AQ737" s="119"/>
      <c r="AR737" s="312"/>
      <c r="AS737" s="313"/>
      <c r="AT737" s="313"/>
      <c r="AU737" s="313"/>
      <c r="AV737" s="313"/>
      <c r="AW737" s="313"/>
      <c r="AX737" s="314"/>
      <c r="AY737" s="120"/>
      <c r="AZ737" s="115" t="s">
        <v>1</v>
      </c>
      <c r="BA737" s="119"/>
      <c r="BB737" s="312"/>
      <c r="BC737" s="313"/>
      <c r="BD737" s="313"/>
      <c r="BE737" s="313"/>
      <c r="BF737" s="313"/>
      <c r="BG737" s="313"/>
      <c r="BH737" s="314"/>
      <c r="BI737" s="122"/>
      <c r="BJ737" s="115" t="s">
        <v>2</v>
      </c>
      <c r="BK737" s="129"/>
      <c r="BL737" s="130" t="str">
        <f>IF(BM737&lt;&gt;"","●","")</f>
        <v/>
      </c>
      <c r="BM737" s="132" t="str">
        <f>IF(AND(OR(C737="",E737="",F737="",G737="",O737=""),OR(AH737&gt;0,AR737&gt;0,BB737&gt;0)),"「Ｋコード・Ｊコード番号等」、「診療行為名称」に未記入の欄がありますが、「レセプト件数」、「算定日数」、「算定回数」のいずれかが1以上となっています。正しい手術名情報・レセプト件数・算定日数・算定回数をご記入ください。",IF(AND(AND(C737&lt;&gt;"",E737&lt;&gt;"",F737&lt;&gt;"",G737&lt;&gt;""),OR(AH737&gt;0,AR737&gt;0,BB737&gt;0),COUNTIF(K!$A$1:$A$2257,ASC(C737&amp;E737&amp;F737&amp;G737&amp;IF(I737*1=0,"","-"&amp;I737*1)&amp;IF(K737*1=0,"",K737*1)&amp;IF(M737="","",M737)))=0),"「Ｋコード・Ｊコード番号等」が診療報酬点数表あるいは鹿診療報酬点数表に存在しないコードとなっています。正しいＫコード・Ｊコード番号等をご記入ください。なお、加算・輸血料は報告対象外となります。",IF(OR(AND(OR(AH737=0,AH737=""),OR(AR737&gt;0,BB737&gt;0)),AND(OR(AH737&gt;0,BB737&gt;0),OR(AR737=0,AR737="")),AND(OR(AH737&gt;0,AR737&gt;0),OR(BB737=0,BB737=""))),"「レセプト件数」、「算定日数」、「算定回数」のいずれかが「0」か「空白」となっていますが、それ以外が1以上となっています。正しい手術名情報・レセプト件数・算定日数・算定回数をご記入ください。",IF(OR(AH737&gt;AR737,AH737&gt;BB737),"「算定日数」あるいは「算定回数」が「レセプト件数」よりも小さくなっています。算定レセプトにおける算定日数・算定回数をご記入ください。",IF(AR737&gt;BB737,"「算定回数」が「算定日数」よりも小さくなっています。算定日数における算定回数をご記入ください。","")))))</f>
        <v/>
      </c>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72"/>
      <c r="CW737" s="72"/>
      <c r="CX737" s="72"/>
      <c r="CY737" s="129"/>
      <c r="CZ737" s="129"/>
      <c r="DA737" s="129"/>
      <c r="DB737" s="129"/>
      <c r="DC737" s="129"/>
      <c r="DD737" s="129"/>
      <c r="DE737" s="129"/>
      <c r="DF737" s="129"/>
      <c r="DG737" s="129"/>
      <c r="DH737" s="129"/>
      <c r="DI737" s="129"/>
      <c r="DJ737" s="129"/>
      <c r="DK737" s="129"/>
      <c r="DL737" s="129"/>
      <c r="DM737" s="129"/>
      <c r="DN737" s="129"/>
      <c r="DO737" s="129"/>
      <c r="DP737" s="129"/>
      <c r="DQ737" s="129"/>
      <c r="DR737" s="129"/>
      <c r="DS737" s="129"/>
      <c r="DT737" s="129"/>
      <c r="DU737" s="129"/>
      <c r="DV737" s="129"/>
      <c r="DW737" s="129"/>
      <c r="DX737" s="129"/>
      <c r="DY737" s="129"/>
      <c r="DZ737" s="129"/>
      <c r="EA737" s="129"/>
      <c r="EB737" s="129"/>
      <c r="EC737" s="129"/>
      <c r="ED737" s="129"/>
      <c r="EE737" s="129"/>
      <c r="EF737" s="129"/>
      <c r="EG737" s="129"/>
      <c r="EH737" s="129"/>
      <c r="EI737" s="129"/>
      <c r="EJ737" s="129"/>
      <c r="EK737" s="129"/>
      <c r="EL737" s="129"/>
      <c r="EM737" s="129"/>
      <c r="EN737" s="129"/>
      <c r="EO737" s="129"/>
      <c r="EP737" s="129"/>
      <c r="EQ737" s="129"/>
      <c r="ER737" s="129"/>
      <c r="ES737" s="129"/>
      <c r="ET737" s="129"/>
      <c r="EU737" s="129"/>
      <c r="EV737" s="129"/>
      <c r="EW737" s="129"/>
    </row>
    <row r="738" spans="1:153" ht="3" customHeight="1" thickBot="1">
      <c r="A738" s="113"/>
      <c r="B738" s="16"/>
      <c r="C738" s="17"/>
      <c r="D738" s="17"/>
      <c r="E738" s="17"/>
      <c r="F738" s="18"/>
      <c r="G738" s="17"/>
      <c r="H738" s="298"/>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9"/>
      <c r="AG738" s="299"/>
      <c r="AH738" s="298"/>
      <c r="AI738" s="298"/>
      <c r="AJ738" s="298"/>
      <c r="AK738" s="298"/>
      <c r="AL738" s="298"/>
      <c r="AM738" s="298"/>
      <c r="AN738" s="298"/>
      <c r="AO738" s="121"/>
      <c r="AP738" s="116"/>
      <c r="AQ738" s="299"/>
      <c r="AR738" s="298"/>
      <c r="AS738" s="298"/>
      <c r="AT738" s="298"/>
      <c r="AU738" s="298"/>
      <c r="AV738" s="298"/>
      <c r="AW738" s="298"/>
      <c r="AX738" s="298"/>
      <c r="AY738" s="121"/>
      <c r="AZ738" s="116"/>
      <c r="BA738" s="298"/>
      <c r="BB738" s="298"/>
      <c r="BC738" s="298"/>
      <c r="BD738" s="298"/>
      <c r="BE738" s="298"/>
      <c r="BF738" s="298"/>
      <c r="BG738" s="298"/>
      <c r="BH738" s="298"/>
      <c r="BI738" s="121"/>
      <c r="BJ738" s="116"/>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29"/>
      <c r="CW738" s="129"/>
      <c r="CX738" s="129"/>
      <c r="CY738" s="129"/>
      <c r="CZ738" s="129"/>
      <c r="DA738" s="129"/>
      <c r="DB738" s="129"/>
      <c r="DC738" s="129"/>
      <c r="DD738" s="129"/>
      <c r="DE738" s="129"/>
      <c r="DF738" s="129"/>
      <c r="DG738" s="129"/>
      <c r="DH738" s="129"/>
      <c r="DI738" s="129"/>
      <c r="DJ738" s="129"/>
      <c r="DK738" s="129"/>
      <c r="DL738" s="129"/>
      <c r="DM738" s="129"/>
      <c r="DN738" s="129"/>
      <c r="DO738" s="129"/>
      <c r="DP738" s="129"/>
      <c r="DQ738" s="129"/>
      <c r="DR738" s="129"/>
      <c r="DS738" s="129"/>
      <c r="DT738" s="129"/>
      <c r="DU738" s="129"/>
      <c r="DV738" s="129"/>
      <c r="DW738" s="129"/>
      <c r="DX738" s="129"/>
      <c r="DY738" s="129"/>
      <c r="DZ738" s="129"/>
      <c r="EA738" s="129"/>
      <c r="EB738" s="129"/>
      <c r="EC738" s="129"/>
      <c r="ED738" s="129"/>
      <c r="EE738" s="129"/>
      <c r="EF738" s="129"/>
      <c r="EG738" s="129"/>
      <c r="EH738" s="129"/>
      <c r="EI738" s="129"/>
      <c r="EJ738" s="129"/>
      <c r="EK738" s="129"/>
      <c r="EL738" s="129"/>
      <c r="EM738" s="129"/>
      <c r="EN738" s="129"/>
      <c r="EO738" s="129"/>
      <c r="EP738" s="129"/>
      <c r="EQ738" s="129"/>
      <c r="ER738" s="129"/>
      <c r="ES738" s="129"/>
      <c r="ET738" s="129"/>
      <c r="EU738" s="129"/>
      <c r="EV738" s="129"/>
      <c r="EW738" s="129"/>
    </row>
    <row r="739" spans="1:153" ht="9.75" customHeight="1">
      <c r="A739" s="113"/>
      <c r="B739" s="24"/>
      <c r="C739" s="14" t="s">
        <v>6435</v>
      </c>
      <c r="D739" s="25"/>
      <c r="E739" s="25"/>
      <c r="F739" s="14" t="s">
        <v>143</v>
      </c>
      <c r="G739" s="14"/>
      <c r="H739" s="14"/>
      <c r="I739" s="14" t="s">
        <v>144</v>
      </c>
      <c r="J739" s="14"/>
      <c r="K739" s="14" t="s">
        <v>145</v>
      </c>
      <c r="L739" s="14"/>
      <c r="M739" s="14" t="s">
        <v>197</v>
      </c>
      <c r="N739" s="14"/>
      <c r="O739" s="25"/>
      <c r="P739" s="14" t="s">
        <v>146</v>
      </c>
      <c r="Q739" s="14"/>
      <c r="R739" s="14"/>
      <c r="S739" s="14"/>
      <c r="T739" s="14"/>
      <c r="U739" s="14"/>
      <c r="V739" s="14"/>
      <c r="W739" s="14"/>
      <c r="X739" s="14"/>
      <c r="Y739" s="14"/>
      <c r="Z739" s="14"/>
      <c r="AA739" s="14"/>
      <c r="AB739" s="14"/>
      <c r="AC739" s="14"/>
      <c r="AD739" s="25"/>
      <c r="AE739" s="25"/>
      <c r="AF739" s="26"/>
      <c r="AG739" s="296"/>
      <c r="AH739" s="297"/>
      <c r="AI739" s="297"/>
      <c r="AJ739" s="297"/>
      <c r="AK739" s="297"/>
      <c r="AL739" s="297"/>
      <c r="AM739" s="297"/>
      <c r="AN739" s="297"/>
      <c r="AO739" s="117"/>
      <c r="AP739" s="114"/>
      <c r="AQ739" s="296"/>
      <c r="AR739" s="297"/>
      <c r="AS739" s="297"/>
      <c r="AT739" s="297"/>
      <c r="AU739" s="297"/>
      <c r="AV739" s="297"/>
      <c r="AW739" s="297"/>
      <c r="AX739" s="297"/>
      <c r="AY739" s="117"/>
      <c r="AZ739" s="114"/>
      <c r="BA739" s="297"/>
      <c r="BB739" s="297"/>
      <c r="BC739" s="297"/>
      <c r="BD739" s="297"/>
      <c r="BE739" s="297"/>
      <c r="BF739" s="297"/>
      <c r="BG739" s="297"/>
      <c r="BH739" s="297"/>
      <c r="BI739" s="117"/>
      <c r="BJ739" s="114"/>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c r="DH739" s="129"/>
      <c r="DI739" s="129"/>
      <c r="DJ739" s="129"/>
      <c r="DK739" s="129"/>
      <c r="DL739" s="129"/>
      <c r="DM739" s="129"/>
      <c r="DN739" s="129"/>
      <c r="DO739" s="129"/>
      <c r="DP739" s="129"/>
      <c r="DQ739" s="129"/>
      <c r="DR739" s="129"/>
      <c r="DS739" s="129"/>
      <c r="DT739" s="129"/>
      <c r="DU739" s="129"/>
      <c r="DV739" s="129"/>
      <c r="DW739" s="129"/>
      <c r="DX739" s="129"/>
      <c r="DY739" s="129"/>
      <c r="DZ739" s="129"/>
      <c r="EA739" s="129"/>
      <c r="EB739" s="129"/>
      <c r="EC739" s="129"/>
      <c r="ED739" s="129"/>
      <c r="EE739" s="129"/>
      <c r="EF739" s="129"/>
      <c r="EG739" s="129"/>
      <c r="EH739" s="129"/>
      <c r="EI739" s="129"/>
      <c r="EJ739" s="129"/>
      <c r="EK739" s="129"/>
      <c r="EL739" s="129"/>
      <c r="EM739" s="129"/>
      <c r="EN739" s="129"/>
      <c r="EO739" s="129"/>
      <c r="EP739" s="129"/>
      <c r="EQ739" s="129"/>
      <c r="ER739" s="129"/>
      <c r="ES739" s="129"/>
      <c r="ET739" s="129"/>
      <c r="EU739" s="129"/>
      <c r="EV739" s="129"/>
      <c r="EW739" s="129"/>
    </row>
    <row r="740" spans="1:153" ht="21.75" customHeight="1">
      <c r="A740" s="113"/>
      <c r="B740" s="294"/>
      <c r="C740" s="76"/>
      <c r="D740" s="74"/>
      <c r="E740" s="77"/>
      <c r="F740" s="78"/>
      <c r="G740" s="79"/>
      <c r="H740" s="75" t="s">
        <v>6436</v>
      </c>
      <c r="I740" s="76"/>
      <c r="J740" s="74"/>
      <c r="K740" s="241"/>
      <c r="L740" s="74"/>
      <c r="M740" s="76"/>
      <c r="N740" s="73"/>
      <c r="O740" s="504"/>
      <c r="P740" s="505"/>
      <c r="Q740" s="505"/>
      <c r="R740" s="505"/>
      <c r="S740" s="505"/>
      <c r="T740" s="505"/>
      <c r="U740" s="505"/>
      <c r="V740" s="505"/>
      <c r="W740" s="505"/>
      <c r="X740" s="505"/>
      <c r="Y740" s="505"/>
      <c r="Z740" s="505"/>
      <c r="AA740" s="505"/>
      <c r="AB740" s="505"/>
      <c r="AC740" s="505"/>
      <c r="AD740" s="505"/>
      <c r="AE740" s="506"/>
      <c r="AF740" s="15"/>
      <c r="AG740" s="118"/>
      <c r="AH740" s="312"/>
      <c r="AI740" s="313"/>
      <c r="AJ740" s="313"/>
      <c r="AK740" s="313"/>
      <c r="AL740" s="313"/>
      <c r="AM740" s="313"/>
      <c r="AN740" s="314"/>
      <c r="AO740" s="120"/>
      <c r="AP740" s="115" t="s">
        <v>0</v>
      </c>
      <c r="AQ740" s="119"/>
      <c r="AR740" s="312"/>
      <c r="AS740" s="313"/>
      <c r="AT740" s="313"/>
      <c r="AU740" s="313"/>
      <c r="AV740" s="313"/>
      <c r="AW740" s="313"/>
      <c r="AX740" s="314"/>
      <c r="AY740" s="120"/>
      <c r="AZ740" s="115" t="s">
        <v>1</v>
      </c>
      <c r="BA740" s="119"/>
      <c r="BB740" s="312"/>
      <c r="BC740" s="313"/>
      <c r="BD740" s="313"/>
      <c r="BE740" s="313"/>
      <c r="BF740" s="313"/>
      <c r="BG740" s="313"/>
      <c r="BH740" s="314"/>
      <c r="BI740" s="122"/>
      <c r="BJ740" s="115" t="s">
        <v>2</v>
      </c>
      <c r="BK740" s="129"/>
      <c r="BL740" s="130" t="str">
        <f>IF(BM740&lt;&gt;"","●","")</f>
        <v/>
      </c>
      <c r="BM740" s="132" t="str">
        <f>IF(AND(OR(C740="",E740="",F740="",G740="",O740=""),OR(AH740&gt;0,AR740&gt;0,BB740&gt;0)),"「Ｋコード・Ｊコード番号等」、「診療行為名称」に未記入の欄がありますが、「レセプト件数」、「算定日数」、「算定回数」のいずれかが1以上となっています。正しい手術名情報・レセプト件数・算定日数・算定回数をご記入ください。",IF(AND(AND(C740&lt;&gt;"",E740&lt;&gt;"",F740&lt;&gt;"",G740&lt;&gt;""),OR(AH740&gt;0,AR740&gt;0,BB740&gt;0),COUNTIF(K!$A$1:$A$2257,ASC(C740&amp;E740&amp;F740&amp;G740&amp;IF(I740*1=0,"","-"&amp;I740*1)&amp;IF(K740*1=0,"",K740*1)&amp;IF(M740="","",M740)))=0),"「Ｋコード・Ｊコード番号等」が診療報酬点数表あるいは鹿診療報酬点数表に存在しないコードとなっています。正しいＫコード・Ｊコード番号等をご記入ください。なお、加算・輸血料は報告対象外となります。",IF(OR(AND(OR(AH740=0,AH740=""),OR(AR740&gt;0,BB740&gt;0)),AND(OR(AH740&gt;0,BB740&gt;0),OR(AR740=0,AR740="")),AND(OR(AH740&gt;0,AR740&gt;0),OR(BB740=0,BB740=""))),"「レセプト件数」、「算定日数」、「算定回数」のいずれかが「0」か「空白」となっていますが、それ以外が1以上となっています。正しい手術名情報・レセプト件数・算定日数・算定回数をご記入ください。",IF(OR(AH740&gt;AR740,AH740&gt;BB740),"「算定日数」あるいは「算定回数」が「レセプト件数」よりも小さくなっています。算定レセプトにおける算定日数・算定回数をご記入ください。",IF(AR740&gt;BB740,"「算定回数」が「算定日数」よりも小さくなっています。算定日数における算定回数をご記入ください。","")))))</f>
        <v/>
      </c>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72"/>
      <c r="CW740" s="72"/>
      <c r="CX740" s="72"/>
      <c r="CY740" s="129"/>
      <c r="CZ740" s="129"/>
      <c r="DA740" s="129"/>
      <c r="DB740" s="129"/>
      <c r="DC740" s="129"/>
      <c r="DD740" s="129"/>
      <c r="DE740" s="129"/>
      <c r="DF740" s="129"/>
      <c r="DG740" s="129"/>
      <c r="DH740" s="129"/>
      <c r="DI740" s="129"/>
      <c r="DJ740" s="129"/>
      <c r="DK740" s="129"/>
      <c r="DL740" s="129"/>
      <c r="DM740" s="129"/>
      <c r="DN740" s="129"/>
      <c r="DO740" s="129"/>
      <c r="DP740" s="129"/>
      <c r="DQ740" s="129"/>
      <c r="DR740" s="129"/>
      <c r="DS740" s="129"/>
      <c r="DT740" s="129"/>
      <c r="DU740" s="129"/>
      <c r="DV740" s="129"/>
      <c r="DW740" s="129"/>
      <c r="DX740" s="129"/>
      <c r="DY740" s="129"/>
      <c r="DZ740" s="129"/>
      <c r="EA740" s="129"/>
      <c r="EB740" s="129"/>
      <c r="EC740" s="129"/>
      <c r="ED740" s="129"/>
      <c r="EE740" s="129"/>
      <c r="EF740" s="129"/>
      <c r="EG740" s="129"/>
      <c r="EH740" s="129"/>
      <c r="EI740" s="129"/>
      <c r="EJ740" s="129"/>
      <c r="EK740" s="129"/>
      <c r="EL740" s="129"/>
      <c r="EM740" s="129"/>
      <c r="EN740" s="129"/>
      <c r="EO740" s="129"/>
      <c r="EP740" s="129"/>
      <c r="EQ740" s="129"/>
      <c r="ER740" s="129"/>
      <c r="ES740" s="129"/>
      <c r="ET740" s="129"/>
      <c r="EU740" s="129"/>
      <c r="EV740" s="129"/>
      <c r="EW740" s="129"/>
    </row>
    <row r="741" spans="1:153" ht="3" customHeight="1" thickBot="1">
      <c r="A741" s="113"/>
      <c r="B741" s="16"/>
      <c r="C741" s="17"/>
      <c r="D741" s="17"/>
      <c r="E741" s="17"/>
      <c r="F741" s="18"/>
      <c r="G741" s="17"/>
      <c r="H741" s="298"/>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9"/>
      <c r="AG741" s="299"/>
      <c r="AH741" s="298"/>
      <c r="AI741" s="298"/>
      <c r="AJ741" s="298"/>
      <c r="AK741" s="298"/>
      <c r="AL741" s="298"/>
      <c r="AM741" s="298"/>
      <c r="AN741" s="298"/>
      <c r="AO741" s="121"/>
      <c r="AP741" s="116"/>
      <c r="AQ741" s="299"/>
      <c r="AR741" s="298"/>
      <c r="AS741" s="298"/>
      <c r="AT741" s="298"/>
      <c r="AU741" s="298"/>
      <c r="AV741" s="298"/>
      <c r="AW741" s="298"/>
      <c r="AX741" s="298"/>
      <c r="AY741" s="121"/>
      <c r="AZ741" s="116"/>
      <c r="BA741" s="298"/>
      <c r="BB741" s="298"/>
      <c r="BC741" s="298"/>
      <c r="BD741" s="298"/>
      <c r="BE741" s="298"/>
      <c r="BF741" s="298"/>
      <c r="BG741" s="298"/>
      <c r="BH741" s="298"/>
      <c r="BI741" s="121"/>
      <c r="BJ741" s="116"/>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29"/>
      <c r="CW741" s="129"/>
      <c r="CX741" s="129"/>
      <c r="CY741" s="129"/>
      <c r="CZ741" s="129"/>
      <c r="DA741" s="129"/>
      <c r="DB741" s="129"/>
      <c r="DC741" s="129"/>
      <c r="DD741" s="129"/>
      <c r="DE741" s="129"/>
      <c r="DF741" s="129"/>
      <c r="DG741" s="129"/>
      <c r="DH741" s="129"/>
      <c r="DI741" s="129"/>
      <c r="DJ741" s="129"/>
      <c r="DK741" s="129"/>
      <c r="DL741" s="129"/>
      <c r="DM741" s="129"/>
      <c r="DN741" s="129"/>
      <c r="DO741" s="129"/>
      <c r="DP741" s="129"/>
      <c r="DQ741" s="129"/>
      <c r="DR741" s="129"/>
      <c r="DS741" s="129"/>
      <c r="DT741" s="129"/>
      <c r="DU741" s="129"/>
      <c r="DV741" s="129"/>
      <c r="DW741" s="129"/>
      <c r="DX741" s="129"/>
      <c r="DY741" s="129"/>
      <c r="DZ741" s="129"/>
      <c r="EA741" s="129"/>
      <c r="EB741" s="129"/>
      <c r="EC741" s="129"/>
      <c r="ED741" s="129"/>
      <c r="EE741" s="129"/>
      <c r="EF741" s="129"/>
      <c r="EG741" s="129"/>
      <c r="EH741" s="129"/>
      <c r="EI741" s="129"/>
      <c r="EJ741" s="129"/>
      <c r="EK741" s="129"/>
      <c r="EL741" s="129"/>
      <c r="EM741" s="129"/>
      <c r="EN741" s="129"/>
      <c r="EO741" s="129"/>
      <c r="EP741" s="129"/>
      <c r="EQ741" s="129"/>
      <c r="ER741" s="129"/>
      <c r="ES741" s="129"/>
      <c r="ET741" s="129"/>
      <c r="EU741" s="129"/>
      <c r="EV741" s="129"/>
      <c r="EW741" s="129"/>
    </row>
    <row r="742" spans="1:153" ht="9.75" customHeight="1">
      <c r="A742" s="113"/>
      <c r="B742" s="24"/>
      <c r="C742" s="14" t="s">
        <v>6435</v>
      </c>
      <c r="D742" s="25"/>
      <c r="E742" s="25"/>
      <c r="F742" s="14" t="s">
        <v>143</v>
      </c>
      <c r="G742" s="14"/>
      <c r="H742" s="14"/>
      <c r="I742" s="14" t="s">
        <v>144</v>
      </c>
      <c r="J742" s="14"/>
      <c r="K742" s="14" t="s">
        <v>145</v>
      </c>
      <c r="L742" s="14"/>
      <c r="M742" s="14" t="s">
        <v>197</v>
      </c>
      <c r="N742" s="14"/>
      <c r="O742" s="25"/>
      <c r="P742" s="14" t="s">
        <v>146</v>
      </c>
      <c r="Q742" s="14"/>
      <c r="R742" s="14"/>
      <c r="S742" s="14"/>
      <c r="T742" s="14"/>
      <c r="U742" s="14"/>
      <c r="V742" s="14"/>
      <c r="W742" s="14"/>
      <c r="X742" s="14"/>
      <c r="Y742" s="14"/>
      <c r="Z742" s="14"/>
      <c r="AA742" s="14"/>
      <c r="AB742" s="14"/>
      <c r="AC742" s="14"/>
      <c r="AD742" s="25"/>
      <c r="AE742" s="25"/>
      <c r="AF742" s="26"/>
      <c r="AG742" s="296"/>
      <c r="AH742" s="297"/>
      <c r="AI742" s="297"/>
      <c r="AJ742" s="297"/>
      <c r="AK742" s="297"/>
      <c r="AL742" s="297"/>
      <c r="AM742" s="297"/>
      <c r="AN742" s="297"/>
      <c r="AO742" s="117"/>
      <c r="AP742" s="114"/>
      <c r="AQ742" s="296"/>
      <c r="AR742" s="297"/>
      <c r="AS742" s="297"/>
      <c r="AT742" s="297"/>
      <c r="AU742" s="297"/>
      <c r="AV742" s="297"/>
      <c r="AW742" s="297"/>
      <c r="AX742" s="297"/>
      <c r="AY742" s="117"/>
      <c r="AZ742" s="114"/>
      <c r="BA742" s="297"/>
      <c r="BB742" s="297"/>
      <c r="BC742" s="297"/>
      <c r="BD742" s="297"/>
      <c r="BE742" s="297"/>
      <c r="BF742" s="297"/>
      <c r="BG742" s="297"/>
      <c r="BH742" s="297"/>
      <c r="BI742" s="117"/>
      <c r="BJ742" s="114"/>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c r="DH742" s="129"/>
      <c r="DI742" s="129"/>
      <c r="DJ742" s="129"/>
      <c r="DK742" s="129"/>
      <c r="DL742" s="129"/>
      <c r="DM742" s="129"/>
      <c r="DN742" s="129"/>
      <c r="DO742" s="129"/>
      <c r="DP742" s="129"/>
      <c r="DQ742" s="129"/>
      <c r="DR742" s="129"/>
      <c r="DS742" s="129"/>
      <c r="DT742" s="129"/>
      <c r="DU742" s="129"/>
      <c r="DV742" s="129"/>
      <c r="DW742" s="129"/>
      <c r="DX742" s="129"/>
      <c r="DY742" s="129"/>
      <c r="DZ742" s="129"/>
      <c r="EA742" s="129"/>
      <c r="EB742" s="129"/>
      <c r="EC742" s="129"/>
      <c r="ED742" s="129"/>
      <c r="EE742" s="129"/>
      <c r="EF742" s="129"/>
      <c r="EG742" s="129"/>
      <c r="EH742" s="129"/>
      <c r="EI742" s="129"/>
      <c r="EJ742" s="129"/>
      <c r="EK742" s="129"/>
      <c r="EL742" s="129"/>
      <c r="EM742" s="129"/>
      <c r="EN742" s="129"/>
      <c r="EO742" s="129"/>
      <c r="EP742" s="129"/>
      <c r="EQ742" s="129"/>
      <c r="ER742" s="129"/>
      <c r="ES742" s="129"/>
      <c r="ET742" s="129"/>
      <c r="EU742" s="129"/>
      <c r="EV742" s="129"/>
      <c r="EW742" s="129"/>
    </row>
    <row r="743" spans="1:153" ht="21.75" customHeight="1">
      <c r="A743" s="113"/>
      <c r="B743" s="294"/>
      <c r="C743" s="76"/>
      <c r="D743" s="74"/>
      <c r="E743" s="77"/>
      <c r="F743" s="78"/>
      <c r="G743" s="79"/>
      <c r="H743" s="75" t="s">
        <v>6436</v>
      </c>
      <c r="I743" s="76"/>
      <c r="J743" s="74"/>
      <c r="K743" s="241"/>
      <c r="L743" s="74"/>
      <c r="M743" s="76"/>
      <c r="N743" s="73"/>
      <c r="O743" s="504"/>
      <c r="P743" s="505"/>
      <c r="Q743" s="505"/>
      <c r="R743" s="505"/>
      <c r="S743" s="505"/>
      <c r="T743" s="505"/>
      <c r="U743" s="505"/>
      <c r="V743" s="505"/>
      <c r="W743" s="505"/>
      <c r="X743" s="505"/>
      <c r="Y743" s="505"/>
      <c r="Z743" s="505"/>
      <c r="AA743" s="505"/>
      <c r="AB743" s="505"/>
      <c r="AC743" s="505"/>
      <c r="AD743" s="505"/>
      <c r="AE743" s="506"/>
      <c r="AF743" s="15"/>
      <c r="AG743" s="118"/>
      <c r="AH743" s="312"/>
      <c r="AI743" s="313"/>
      <c r="AJ743" s="313"/>
      <c r="AK743" s="313"/>
      <c r="AL743" s="313"/>
      <c r="AM743" s="313"/>
      <c r="AN743" s="314"/>
      <c r="AO743" s="120"/>
      <c r="AP743" s="115" t="s">
        <v>0</v>
      </c>
      <c r="AQ743" s="119"/>
      <c r="AR743" s="312"/>
      <c r="AS743" s="313"/>
      <c r="AT743" s="313"/>
      <c r="AU743" s="313"/>
      <c r="AV743" s="313"/>
      <c r="AW743" s="313"/>
      <c r="AX743" s="314"/>
      <c r="AY743" s="120"/>
      <c r="AZ743" s="115" t="s">
        <v>1</v>
      </c>
      <c r="BA743" s="119"/>
      <c r="BB743" s="312"/>
      <c r="BC743" s="313"/>
      <c r="BD743" s="313"/>
      <c r="BE743" s="313"/>
      <c r="BF743" s="313"/>
      <c r="BG743" s="313"/>
      <c r="BH743" s="314"/>
      <c r="BI743" s="122"/>
      <c r="BJ743" s="115" t="s">
        <v>2</v>
      </c>
      <c r="BK743" s="129"/>
      <c r="BL743" s="130" t="str">
        <f>IF(BM743&lt;&gt;"","●","")</f>
        <v/>
      </c>
      <c r="BM743" s="132" t="str">
        <f>IF(AND(OR(C743="",E743="",F743="",G743="",O743=""),OR(AH743&gt;0,AR743&gt;0,BB743&gt;0)),"「Ｋコード・Ｊコード番号等」、「診療行為名称」に未記入の欄がありますが、「レセプト件数」、「算定日数」、「算定回数」のいずれかが1以上となっています。正しい手術名情報・レセプト件数・算定日数・算定回数をご記入ください。",IF(AND(AND(C743&lt;&gt;"",E743&lt;&gt;"",F743&lt;&gt;"",G743&lt;&gt;""),OR(AH743&gt;0,AR743&gt;0,BB743&gt;0),COUNTIF(K!$A$1:$A$2257,ASC(C743&amp;E743&amp;F743&amp;G743&amp;IF(I743*1=0,"","-"&amp;I743*1)&amp;IF(K743*1=0,"",K743*1)&amp;IF(M743="","",M743)))=0),"「Ｋコード・Ｊコード番号等」が診療報酬点数表あるいは鹿診療報酬点数表に存在しないコードとなっています。正しいＫコード・Ｊコード番号等をご記入ください。なお、加算・輸血料は報告対象外となります。",IF(OR(AND(OR(AH743=0,AH743=""),OR(AR743&gt;0,BB743&gt;0)),AND(OR(AH743&gt;0,BB743&gt;0),OR(AR743=0,AR743="")),AND(OR(AH743&gt;0,AR743&gt;0),OR(BB743=0,BB743=""))),"「レセプト件数」、「算定日数」、「算定回数」のいずれかが「0」か「空白」となっていますが、それ以外が1以上となっています。正しい手術名情報・レセプト件数・算定日数・算定回数をご記入ください。",IF(OR(AH743&gt;AR743,AH743&gt;BB743),"「算定日数」あるいは「算定回数」が「レセプト件数」よりも小さくなっています。算定レセプトにおける算定日数・算定回数をご記入ください。",IF(AR743&gt;BB743,"「算定回数」が「算定日数」よりも小さくなっています。算定日数における算定回数をご記入ください。","")))))</f>
        <v/>
      </c>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72"/>
      <c r="CW743" s="72"/>
      <c r="CX743" s="72"/>
      <c r="CY743" s="129"/>
      <c r="CZ743" s="129"/>
      <c r="DA743" s="129"/>
      <c r="DB743" s="129"/>
      <c r="DC743" s="129"/>
      <c r="DD743" s="129"/>
      <c r="DE743" s="129"/>
      <c r="DF743" s="129"/>
      <c r="DG743" s="129"/>
      <c r="DH743" s="129"/>
      <c r="DI743" s="129"/>
      <c r="DJ743" s="129"/>
      <c r="DK743" s="129"/>
      <c r="DL743" s="129"/>
      <c r="DM743" s="129"/>
      <c r="DN743" s="129"/>
      <c r="DO743" s="129"/>
      <c r="DP743" s="129"/>
      <c r="DQ743" s="129"/>
      <c r="DR743" s="129"/>
      <c r="DS743" s="129"/>
      <c r="DT743" s="129"/>
      <c r="DU743" s="129"/>
      <c r="DV743" s="129"/>
      <c r="DW743" s="129"/>
      <c r="DX743" s="129"/>
      <c r="DY743" s="129"/>
      <c r="DZ743" s="129"/>
      <c r="EA743" s="129"/>
      <c r="EB743" s="129"/>
      <c r="EC743" s="129"/>
      <c r="ED743" s="129"/>
      <c r="EE743" s="129"/>
      <c r="EF743" s="129"/>
      <c r="EG743" s="129"/>
      <c r="EH743" s="129"/>
      <c r="EI743" s="129"/>
      <c r="EJ743" s="129"/>
      <c r="EK743" s="129"/>
      <c r="EL743" s="129"/>
      <c r="EM743" s="129"/>
      <c r="EN743" s="129"/>
      <c r="EO743" s="129"/>
      <c r="EP743" s="129"/>
      <c r="EQ743" s="129"/>
      <c r="ER743" s="129"/>
      <c r="ES743" s="129"/>
      <c r="ET743" s="129"/>
      <c r="EU743" s="129"/>
      <c r="EV743" s="129"/>
      <c r="EW743" s="129"/>
    </row>
    <row r="744" spans="1:153" ht="3" customHeight="1" thickBot="1">
      <c r="A744" s="113"/>
      <c r="B744" s="16"/>
      <c r="C744" s="17"/>
      <c r="D744" s="17"/>
      <c r="E744" s="17"/>
      <c r="F744" s="18"/>
      <c r="G744" s="17"/>
      <c r="H744" s="298"/>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9"/>
      <c r="AG744" s="299"/>
      <c r="AH744" s="298"/>
      <c r="AI744" s="298"/>
      <c r="AJ744" s="298"/>
      <c r="AK744" s="298"/>
      <c r="AL744" s="298"/>
      <c r="AM744" s="298"/>
      <c r="AN744" s="298"/>
      <c r="AO744" s="121"/>
      <c r="AP744" s="116"/>
      <c r="AQ744" s="299"/>
      <c r="AR744" s="298"/>
      <c r="AS744" s="298"/>
      <c r="AT744" s="298"/>
      <c r="AU744" s="298"/>
      <c r="AV744" s="298"/>
      <c r="AW744" s="298"/>
      <c r="AX744" s="298"/>
      <c r="AY744" s="121"/>
      <c r="AZ744" s="116"/>
      <c r="BA744" s="298"/>
      <c r="BB744" s="298"/>
      <c r="BC744" s="298"/>
      <c r="BD744" s="298"/>
      <c r="BE744" s="298"/>
      <c r="BF744" s="298"/>
      <c r="BG744" s="298"/>
      <c r="BH744" s="298"/>
      <c r="BI744" s="121"/>
      <c r="BJ744" s="116"/>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c r="DH744" s="129"/>
      <c r="DI744" s="129"/>
      <c r="DJ744" s="129"/>
      <c r="DK744" s="129"/>
      <c r="DL744" s="129"/>
      <c r="DM744" s="129"/>
      <c r="DN744" s="129"/>
      <c r="DO744" s="129"/>
      <c r="DP744" s="129"/>
      <c r="DQ744" s="129"/>
      <c r="DR744" s="129"/>
      <c r="DS744" s="129"/>
      <c r="DT744" s="129"/>
      <c r="DU744" s="129"/>
      <c r="DV744" s="129"/>
      <c r="DW744" s="129"/>
      <c r="DX744" s="129"/>
      <c r="DY744" s="129"/>
      <c r="DZ744" s="129"/>
      <c r="EA744" s="129"/>
      <c r="EB744" s="129"/>
      <c r="EC744" s="129"/>
      <c r="ED744" s="129"/>
      <c r="EE744" s="129"/>
      <c r="EF744" s="129"/>
      <c r="EG744" s="129"/>
      <c r="EH744" s="129"/>
      <c r="EI744" s="129"/>
      <c r="EJ744" s="129"/>
      <c r="EK744" s="129"/>
      <c r="EL744" s="129"/>
      <c r="EM744" s="129"/>
      <c r="EN744" s="129"/>
      <c r="EO744" s="129"/>
      <c r="EP744" s="129"/>
      <c r="EQ744" s="129"/>
      <c r="ER744" s="129"/>
      <c r="ES744" s="129"/>
      <c r="ET744" s="129"/>
      <c r="EU744" s="129"/>
      <c r="EV744" s="129"/>
      <c r="EW744" s="129"/>
    </row>
    <row r="745" spans="1:153" ht="9.75" customHeight="1">
      <c r="A745" s="113"/>
      <c r="B745" s="24"/>
      <c r="C745" s="14" t="s">
        <v>6435</v>
      </c>
      <c r="D745" s="25"/>
      <c r="E745" s="25"/>
      <c r="F745" s="14" t="s">
        <v>143</v>
      </c>
      <c r="G745" s="14"/>
      <c r="H745" s="14"/>
      <c r="I745" s="14" t="s">
        <v>144</v>
      </c>
      <c r="J745" s="14"/>
      <c r="K745" s="14" t="s">
        <v>145</v>
      </c>
      <c r="L745" s="14"/>
      <c r="M745" s="14" t="s">
        <v>197</v>
      </c>
      <c r="N745" s="14"/>
      <c r="O745" s="25"/>
      <c r="P745" s="14" t="s">
        <v>146</v>
      </c>
      <c r="Q745" s="14"/>
      <c r="R745" s="14"/>
      <c r="S745" s="14"/>
      <c r="T745" s="14"/>
      <c r="U745" s="14"/>
      <c r="V745" s="14"/>
      <c r="W745" s="14"/>
      <c r="X745" s="14"/>
      <c r="Y745" s="14"/>
      <c r="Z745" s="14"/>
      <c r="AA745" s="14"/>
      <c r="AB745" s="14"/>
      <c r="AC745" s="14"/>
      <c r="AD745" s="25"/>
      <c r="AE745" s="25"/>
      <c r="AF745" s="26"/>
      <c r="AG745" s="296"/>
      <c r="AH745" s="297"/>
      <c r="AI745" s="297"/>
      <c r="AJ745" s="297"/>
      <c r="AK745" s="297"/>
      <c r="AL745" s="297"/>
      <c r="AM745" s="297"/>
      <c r="AN745" s="297"/>
      <c r="AO745" s="117"/>
      <c r="AP745" s="114"/>
      <c r="AQ745" s="296"/>
      <c r="AR745" s="297"/>
      <c r="AS745" s="297"/>
      <c r="AT745" s="297"/>
      <c r="AU745" s="297"/>
      <c r="AV745" s="297"/>
      <c r="AW745" s="297"/>
      <c r="AX745" s="297"/>
      <c r="AY745" s="117"/>
      <c r="AZ745" s="114"/>
      <c r="BA745" s="297"/>
      <c r="BB745" s="297"/>
      <c r="BC745" s="297"/>
      <c r="BD745" s="297"/>
      <c r="BE745" s="297"/>
      <c r="BF745" s="297"/>
      <c r="BG745" s="297"/>
      <c r="BH745" s="297"/>
      <c r="BI745" s="117"/>
      <c r="BJ745" s="114"/>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c r="CQ745" s="129"/>
      <c r="CR745" s="129"/>
      <c r="CS745" s="129"/>
      <c r="CT745" s="129"/>
      <c r="CU745" s="129"/>
      <c r="CV745" s="129"/>
      <c r="CW745" s="129"/>
      <c r="CX745" s="129"/>
      <c r="CY745" s="129"/>
      <c r="CZ745" s="129"/>
      <c r="DA745" s="129"/>
      <c r="DB745" s="129"/>
      <c r="DC745" s="129"/>
      <c r="DD745" s="129"/>
      <c r="DE745" s="129"/>
      <c r="DF745" s="129"/>
      <c r="DG745" s="129"/>
      <c r="DH745" s="129"/>
      <c r="DI745" s="129"/>
      <c r="DJ745" s="129"/>
      <c r="DK745" s="129"/>
      <c r="DL745" s="129"/>
      <c r="DM745" s="129"/>
      <c r="DN745" s="129"/>
      <c r="DO745" s="129"/>
      <c r="DP745" s="129"/>
      <c r="DQ745" s="129"/>
      <c r="DR745" s="129"/>
      <c r="DS745" s="129"/>
      <c r="DT745" s="129"/>
      <c r="DU745" s="129"/>
      <c r="DV745" s="129"/>
      <c r="DW745" s="129"/>
      <c r="DX745" s="129"/>
      <c r="DY745" s="129"/>
      <c r="DZ745" s="129"/>
      <c r="EA745" s="129"/>
      <c r="EB745" s="129"/>
      <c r="EC745" s="129"/>
      <c r="ED745" s="129"/>
      <c r="EE745" s="129"/>
      <c r="EF745" s="129"/>
      <c r="EG745" s="129"/>
      <c r="EH745" s="129"/>
      <c r="EI745" s="129"/>
      <c r="EJ745" s="129"/>
      <c r="EK745" s="129"/>
      <c r="EL745" s="129"/>
      <c r="EM745" s="129"/>
      <c r="EN745" s="129"/>
      <c r="EO745" s="129"/>
      <c r="EP745" s="129"/>
      <c r="EQ745" s="129"/>
      <c r="ER745" s="129"/>
      <c r="ES745" s="129"/>
      <c r="ET745" s="129"/>
      <c r="EU745" s="129"/>
      <c r="EV745" s="129"/>
      <c r="EW745" s="129"/>
    </row>
    <row r="746" spans="1:153" ht="21.75" customHeight="1">
      <c r="A746" s="113"/>
      <c r="B746" s="294"/>
      <c r="C746" s="76"/>
      <c r="D746" s="74"/>
      <c r="E746" s="77"/>
      <c r="F746" s="78"/>
      <c r="G746" s="79"/>
      <c r="H746" s="75" t="s">
        <v>6436</v>
      </c>
      <c r="I746" s="76"/>
      <c r="J746" s="74"/>
      <c r="K746" s="241"/>
      <c r="L746" s="74"/>
      <c r="M746" s="76"/>
      <c r="N746" s="73"/>
      <c r="O746" s="504"/>
      <c r="P746" s="505"/>
      <c r="Q746" s="505"/>
      <c r="R746" s="505"/>
      <c r="S746" s="505"/>
      <c r="T746" s="505"/>
      <c r="U746" s="505"/>
      <c r="V746" s="505"/>
      <c r="W746" s="505"/>
      <c r="X746" s="505"/>
      <c r="Y746" s="505"/>
      <c r="Z746" s="505"/>
      <c r="AA746" s="505"/>
      <c r="AB746" s="505"/>
      <c r="AC746" s="505"/>
      <c r="AD746" s="505"/>
      <c r="AE746" s="506"/>
      <c r="AF746" s="15"/>
      <c r="AG746" s="118"/>
      <c r="AH746" s="312"/>
      <c r="AI746" s="313"/>
      <c r="AJ746" s="313"/>
      <c r="AK746" s="313"/>
      <c r="AL746" s="313"/>
      <c r="AM746" s="313"/>
      <c r="AN746" s="314"/>
      <c r="AO746" s="120"/>
      <c r="AP746" s="115" t="s">
        <v>0</v>
      </c>
      <c r="AQ746" s="119"/>
      <c r="AR746" s="312"/>
      <c r="AS746" s="313"/>
      <c r="AT746" s="313"/>
      <c r="AU746" s="313"/>
      <c r="AV746" s="313"/>
      <c r="AW746" s="313"/>
      <c r="AX746" s="314"/>
      <c r="AY746" s="120"/>
      <c r="AZ746" s="115" t="s">
        <v>1</v>
      </c>
      <c r="BA746" s="119"/>
      <c r="BB746" s="312"/>
      <c r="BC746" s="313"/>
      <c r="BD746" s="313"/>
      <c r="BE746" s="313"/>
      <c r="BF746" s="313"/>
      <c r="BG746" s="313"/>
      <c r="BH746" s="314"/>
      <c r="BI746" s="122"/>
      <c r="BJ746" s="115" t="s">
        <v>2</v>
      </c>
      <c r="BK746" s="129"/>
      <c r="BL746" s="130" t="str">
        <f>IF(BM746&lt;&gt;"","●","")</f>
        <v/>
      </c>
      <c r="BM746" s="132" t="str">
        <f>IF(AND(OR(C746="",E746="",F746="",G746="",O746=""),OR(AH746&gt;0,AR746&gt;0,BB746&gt;0)),"「Ｋコード・Ｊコード番号等」、「診療行為名称」に未記入の欄がありますが、「レセプト件数」、「算定日数」、「算定回数」のいずれかが1以上となっています。正しい手術名情報・レセプト件数・算定日数・算定回数をご記入ください。",IF(AND(AND(C746&lt;&gt;"",E746&lt;&gt;"",F746&lt;&gt;"",G746&lt;&gt;""),OR(AH746&gt;0,AR746&gt;0,BB746&gt;0),COUNTIF(K!$A$1:$A$2257,ASC(C746&amp;E746&amp;F746&amp;G746&amp;IF(I746*1=0,"","-"&amp;I746*1)&amp;IF(K746*1=0,"",K746*1)&amp;IF(M746="","",M746)))=0),"「Ｋコード・Ｊコード番号等」が診療報酬点数表あるいは鹿診療報酬点数表に存在しないコードとなっています。正しいＫコード・Ｊコード番号等をご記入ください。なお、加算・輸血料は報告対象外となります。",IF(OR(AND(OR(AH746=0,AH746=""),OR(AR746&gt;0,BB746&gt;0)),AND(OR(AH746&gt;0,BB746&gt;0),OR(AR746=0,AR746="")),AND(OR(AH746&gt;0,AR746&gt;0),OR(BB746=0,BB746=""))),"「レセプト件数」、「算定日数」、「算定回数」のいずれかが「0」か「空白」となっていますが、それ以外が1以上となっています。正しい手術名情報・レセプト件数・算定日数・算定回数をご記入ください。",IF(OR(AH746&gt;AR746,AH746&gt;BB746),"「算定日数」あるいは「算定回数」が「レセプト件数」よりも小さくなっています。算定レセプトにおける算定日数・算定回数をご記入ください。",IF(AR746&gt;BB746,"「算定回数」が「算定日数」よりも小さくなっています。算定日数における算定回数をご記入ください。","")))))</f>
        <v/>
      </c>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72"/>
      <c r="CW746" s="72"/>
      <c r="CX746" s="72"/>
      <c r="CY746" s="129"/>
      <c r="CZ746" s="129"/>
      <c r="DA746" s="129"/>
      <c r="DB746" s="129"/>
      <c r="DC746" s="129"/>
      <c r="DD746" s="129"/>
      <c r="DE746" s="129"/>
      <c r="DF746" s="129"/>
      <c r="DG746" s="129"/>
      <c r="DH746" s="129"/>
      <c r="DI746" s="129"/>
      <c r="DJ746" s="129"/>
      <c r="DK746" s="129"/>
      <c r="DL746" s="129"/>
      <c r="DM746" s="129"/>
      <c r="DN746" s="129"/>
      <c r="DO746" s="129"/>
      <c r="DP746" s="129"/>
      <c r="DQ746" s="129"/>
      <c r="DR746" s="129"/>
      <c r="DS746" s="129"/>
      <c r="DT746" s="129"/>
      <c r="DU746" s="129"/>
      <c r="DV746" s="129"/>
      <c r="DW746" s="129"/>
      <c r="DX746" s="129"/>
      <c r="DY746" s="129"/>
      <c r="DZ746" s="129"/>
      <c r="EA746" s="129"/>
      <c r="EB746" s="129"/>
      <c r="EC746" s="129"/>
      <c r="ED746" s="129"/>
      <c r="EE746" s="129"/>
      <c r="EF746" s="129"/>
      <c r="EG746" s="129"/>
      <c r="EH746" s="129"/>
      <c r="EI746" s="129"/>
      <c r="EJ746" s="129"/>
      <c r="EK746" s="129"/>
      <c r="EL746" s="129"/>
      <c r="EM746" s="129"/>
      <c r="EN746" s="129"/>
      <c r="EO746" s="129"/>
      <c r="EP746" s="129"/>
      <c r="EQ746" s="129"/>
      <c r="ER746" s="129"/>
      <c r="ES746" s="129"/>
      <c r="ET746" s="129"/>
      <c r="EU746" s="129"/>
      <c r="EV746" s="129"/>
      <c r="EW746" s="129"/>
    </row>
    <row r="747" spans="1:153" ht="3" customHeight="1" thickBot="1">
      <c r="A747" s="113"/>
      <c r="B747" s="16"/>
      <c r="C747" s="17"/>
      <c r="D747" s="17"/>
      <c r="E747" s="17"/>
      <c r="F747" s="18"/>
      <c r="G747" s="17"/>
      <c r="H747" s="298"/>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9"/>
      <c r="AG747" s="299"/>
      <c r="AH747" s="298"/>
      <c r="AI747" s="298"/>
      <c r="AJ747" s="298"/>
      <c r="AK747" s="298"/>
      <c r="AL747" s="298"/>
      <c r="AM747" s="298"/>
      <c r="AN747" s="298"/>
      <c r="AO747" s="121"/>
      <c r="AP747" s="116"/>
      <c r="AQ747" s="299"/>
      <c r="AR747" s="298"/>
      <c r="AS747" s="298"/>
      <c r="AT747" s="298"/>
      <c r="AU747" s="298"/>
      <c r="AV747" s="298"/>
      <c r="AW747" s="298"/>
      <c r="AX747" s="298"/>
      <c r="AY747" s="121"/>
      <c r="AZ747" s="116"/>
      <c r="BA747" s="298"/>
      <c r="BB747" s="298"/>
      <c r="BC747" s="298"/>
      <c r="BD747" s="298"/>
      <c r="BE747" s="298"/>
      <c r="BF747" s="298"/>
      <c r="BG747" s="298"/>
      <c r="BH747" s="298"/>
      <c r="BI747" s="121"/>
      <c r="BJ747" s="116"/>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29"/>
      <c r="CW747" s="129"/>
      <c r="CX747" s="129"/>
      <c r="CY747" s="129"/>
      <c r="CZ747" s="129"/>
      <c r="DA747" s="129"/>
      <c r="DB747" s="129"/>
      <c r="DC747" s="129"/>
      <c r="DD747" s="129"/>
      <c r="DE747" s="129"/>
      <c r="DF747" s="129"/>
      <c r="DG747" s="129"/>
      <c r="DH747" s="129"/>
      <c r="DI747" s="129"/>
      <c r="DJ747" s="129"/>
      <c r="DK747" s="129"/>
      <c r="DL747" s="129"/>
      <c r="DM747" s="129"/>
      <c r="DN747" s="129"/>
      <c r="DO747" s="129"/>
      <c r="DP747" s="129"/>
      <c r="DQ747" s="129"/>
      <c r="DR747" s="129"/>
      <c r="DS747" s="129"/>
      <c r="DT747" s="129"/>
      <c r="DU747" s="129"/>
      <c r="DV747" s="129"/>
      <c r="DW747" s="129"/>
      <c r="DX747" s="129"/>
      <c r="DY747" s="129"/>
      <c r="DZ747" s="129"/>
      <c r="EA747" s="129"/>
      <c r="EB747" s="129"/>
      <c r="EC747" s="129"/>
      <c r="ED747" s="129"/>
      <c r="EE747" s="129"/>
      <c r="EF747" s="129"/>
      <c r="EG747" s="129"/>
      <c r="EH747" s="129"/>
      <c r="EI747" s="129"/>
      <c r="EJ747" s="129"/>
      <c r="EK747" s="129"/>
      <c r="EL747" s="129"/>
      <c r="EM747" s="129"/>
      <c r="EN747" s="129"/>
      <c r="EO747" s="129"/>
      <c r="EP747" s="129"/>
      <c r="EQ747" s="129"/>
      <c r="ER747" s="129"/>
      <c r="ES747" s="129"/>
      <c r="ET747" s="129"/>
      <c r="EU747" s="129"/>
      <c r="EV747" s="129"/>
      <c r="EW747" s="129"/>
    </row>
    <row r="748" spans="1:153" ht="9.75" customHeight="1">
      <c r="A748" s="113"/>
      <c r="B748" s="24"/>
      <c r="C748" s="14" t="s">
        <v>6435</v>
      </c>
      <c r="D748" s="25"/>
      <c r="E748" s="25"/>
      <c r="F748" s="14" t="s">
        <v>143</v>
      </c>
      <c r="G748" s="14"/>
      <c r="H748" s="14"/>
      <c r="I748" s="14" t="s">
        <v>144</v>
      </c>
      <c r="J748" s="14"/>
      <c r="K748" s="14" t="s">
        <v>145</v>
      </c>
      <c r="L748" s="14"/>
      <c r="M748" s="14" t="s">
        <v>197</v>
      </c>
      <c r="N748" s="14"/>
      <c r="O748" s="25"/>
      <c r="P748" s="14" t="s">
        <v>146</v>
      </c>
      <c r="Q748" s="14"/>
      <c r="R748" s="14"/>
      <c r="S748" s="14"/>
      <c r="T748" s="14"/>
      <c r="U748" s="14"/>
      <c r="V748" s="14"/>
      <c r="W748" s="14"/>
      <c r="X748" s="14"/>
      <c r="Y748" s="14"/>
      <c r="Z748" s="14"/>
      <c r="AA748" s="14"/>
      <c r="AB748" s="14"/>
      <c r="AC748" s="14"/>
      <c r="AD748" s="25"/>
      <c r="AE748" s="25"/>
      <c r="AF748" s="26"/>
      <c r="AG748" s="296"/>
      <c r="AH748" s="297"/>
      <c r="AI748" s="297"/>
      <c r="AJ748" s="297"/>
      <c r="AK748" s="297"/>
      <c r="AL748" s="297"/>
      <c r="AM748" s="297"/>
      <c r="AN748" s="297"/>
      <c r="AO748" s="117"/>
      <c r="AP748" s="114"/>
      <c r="AQ748" s="296"/>
      <c r="AR748" s="297"/>
      <c r="AS748" s="297"/>
      <c r="AT748" s="297"/>
      <c r="AU748" s="297"/>
      <c r="AV748" s="297"/>
      <c r="AW748" s="297"/>
      <c r="AX748" s="297"/>
      <c r="AY748" s="117"/>
      <c r="AZ748" s="114"/>
      <c r="BA748" s="297"/>
      <c r="BB748" s="297"/>
      <c r="BC748" s="297"/>
      <c r="BD748" s="297"/>
      <c r="BE748" s="297"/>
      <c r="BF748" s="297"/>
      <c r="BG748" s="297"/>
      <c r="BH748" s="297"/>
      <c r="BI748" s="117"/>
      <c r="BJ748" s="114"/>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c r="DH748" s="129"/>
      <c r="DI748" s="129"/>
      <c r="DJ748" s="129"/>
      <c r="DK748" s="129"/>
      <c r="DL748" s="129"/>
      <c r="DM748" s="129"/>
      <c r="DN748" s="129"/>
      <c r="DO748" s="129"/>
      <c r="DP748" s="129"/>
      <c r="DQ748" s="129"/>
      <c r="DR748" s="129"/>
      <c r="DS748" s="129"/>
      <c r="DT748" s="129"/>
      <c r="DU748" s="129"/>
      <c r="DV748" s="129"/>
      <c r="DW748" s="129"/>
      <c r="DX748" s="129"/>
      <c r="DY748" s="129"/>
      <c r="DZ748" s="129"/>
      <c r="EA748" s="129"/>
      <c r="EB748" s="129"/>
      <c r="EC748" s="129"/>
      <c r="ED748" s="129"/>
      <c r="EE748" s="129"/>
      <c r="EF748" s="129"/>
      <c r="EG748" s="129"/>
      <c r="EH748" s="129"/>
      <c r="EI748" s="129"/>
      <c r="EJ748" s="129"/>
      <c r="EK748" s="129"/>
      <c r="EL748" s="129"/>
      <c r="EM748" s="129"/>
      <c r="EN748" s="129"/>
      <c r="EO748" s="129"/>
      <c r="EP748" s="129"/>
      <c r="EQ748" s="129"/>
      <c r="ER748" s="129"/>
      <c r="ES748" s="129"/>
      <c r="ET748" s="129"/>
      <c r="EU748" s="129"/>
      <c r="EV748" s="129"/>
      <c r="EW748" s="129"/>
    </row>
    <row r="749" spans="1:153" ht="21.75" customHeight="1">
      <c r="A749" s="113"/>
      <c r="B749" s="294"/>
      <c r="C749" s="76"/>
      <c r="D749" s="74"/>
      <c r="E749" s="77"/>
      <c r="F749" s="78"/>
      <c r="G749" s="79"/>
      <c r="H749" s="75" t="s">
        <v>6436</v>
      </c>
      <c r="I749" s="76"/>
      <c r="J749" s="74"/>
      <c r="K749" s="241"/>
      <c r="L749" s="74"/>
      <c r="M749" s="76"/>
      <c r="N749" s="73"/>
      <c r="O749" s="504"/>
      <c r="P749" s="505"/>
      <c r="Q749" s="505"/>
      <c r="R749" s="505"/>
      <c r="S749" s="505"/>
      <c r="T749" s="505"/>
      <c r="U749" s="505"/>
      <c r="V749" s="505"/>
      <c r="W749" s="505"/>
      <c r="X749" s="505"/>
      <c r="Y749" s="505"/>
      <c r="Z749" s="505"/>
      <c r="AA749" s="505"/>
      <c r="AB749" s="505"/>
      <c r="AC749" s="505"/>
      <c r="AD749" s="505"/>
      <c r="AE749" s="506"/>
      <c r="AF749" s="15"/>
      <c r="AG749" s="118"/>
      <c r="AH749" s="312"/>
      <c r="AI749" s="313"/>
      <c r="AJ749" s="313"/>
      <c r="AK749" s="313"/>
      <c r="AL749" s="313"/>
      <c r="AM749" s="313"/>
      <c r="AN749" s="314"/>
      <c r="AO749" s="120"/>
      <c r="AP749" s="115" t="s">
        <v>0</v>
      </c>
      <c r="AQ749" s="119"/>
      <c r="AR749" s="312"/>
      <c r="AS749" s="313"/>
      <c r="AT749" s="313"/>
      <c r="AU749" s="313"/>
      <c r="AV749" s="313"/>
      <c r="AW749" s="313"/>
      <c r="AX749" s="314"/>
      <c r="AY749" s="120"/>
      <c r="AZ749" s="115" t="s">
        <v>1</v>
      </c>
      <c r="BA749" s="119"/>
      <c r="BB749" s="312"/>
      <c r="BC749" s="313"/>
      <c r="BD749" s="313"/>
      <c r="BE749" s="313"/>
      <c r="BF749" s="313"/>
      <c r="BG749" s="313"/>
      <c r="BH749" s="314"/>
      <c r="BI749" s="122"/>
      <c r="BJ749" s="115" t="s">
        <v>2</v>
      </c>
      <c r="BK749" s="129"/>
      <c r="BL749" s="130" t="str">
        <f>IF(BM749&lt;&gt;"","●","")</f>
        <v/>
      </c>
      <c r="BM749" s="132" t="str">
        <f>IF(AND(OR(C749="",E749="",F749="",G749="",O749=""),OR(AH749&gt;0,AR749&gt;0,BB749&gt;0)),"「Ｋコード・Ｊコード番号等」、「診療行為名称」に未記入の欄がありますが、「レセプト件数」、「算定日数」、「算定回数」のいずれかが1以上となっています。正しい手術名情報・レセプト件数・算定日数・算定回数をご記入ください。",IF(AND(AND(C749&lt;&gt;"",E749&lt;&gt;"",F749&lt;&gt;"",G749&lt;&gt;""),OR(AH749&gt;0,AR749&gt;0,BB749&gt;0),COUNTIF(K!$A$1:$A$2257,ASC(C749&amp;E749&amp;F749&amp;G749&amp;IF(I749*1=0,"","-"&amp;I749*1)&amp;IF(K749*1=0,"",K749*1)&amp;IF(M749="","",M749)))=0),"「Ｋコード・Ｊコード番号等」が診療報酬点数表あるいは鹿診療報酬点数表に存在しないコードとなっています。正しいＫコード・Ｊコード番号等をご記入ください。なお、加算・輸血料は報告対象外となります。",IF(OR(AND(OR(AH749=0,AH749=""),OR(AR749&gt;0,BB749&gt;0)),AND(OR(AH749&gt;0,BB749&gt;0),OR(AR749=0,AR749="")),AND(OR(AH749&gt;0,AR749&gt;0),OR(BB749=0,BB749=""))),"「レセプト件数」、「算定日数」、「算定回数」のいずれかが「0」か「空白」となっていますが、それ以外が1以上となっています。正しい手術名情報・レセプト件数・算定日数・算定回数をご記入ください。",IF(OR(AH749&gt;AR749,AH749&gt;BB749),"「算定日数」あるいは「算定回数」が「レセプト件数」よりも小さくなっています。算定レセプトにおける算定日数・算定回数をご記入ください。",IF(AR749&gt;BB749,"「算定回数」が「算定日数」よりも小さくなっています。算定日数における算定回数をご記入ください。","")))))</f>
        <v/>
      </c>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72"/>
      <c r="CW749" s="72"/>
      <c r="CX749" s="72"/>
      <c r="CY749" s="129"/>
      <c r="CZ749" s="129"/>
      <c r="DA749" s="129"/>
      <c r="DB749" s="129"/>
      <c r="DC749" s="129"/>
      <c r="DD749" s="129"/>
      <c r="DE749" s="129"/>
      <c r="DF749" s="129"/>
      <c r="DG749" s="129"/>
      <c r="DH749" s="129"/>
      <c r="DI749" s="129"/>
      <c r="DJ749" s="129"/>
      <c r="DK749" s="129"/>
      <c r="DL749" s="129"/>
      <c r="DM749" s="129"/>
      <c r="DN749" s="129"/>
      <c r="DO749" s="129"/>
      <c r="DP749" s="129"/>
      <c r="DQ749" s="129"/>
      <c r="DR749" s="129"/>
      <c r="DS749" s="129"/>
      <c r="DT749" s="129"/>
      <c r="DU749" s="129"/>
      <c r="DV749" s="129"/>
      <c r="DW749" s="129"/>
      <c r="DX749" s="129"/>
      <c r="DY749" s="129"/>
      <c r="DZ749" s="129"/>
      <c r="EA749" s="129"/>
      <c r="EB749" s="129"/>
      <c r="EC749" s="129"/>
      <c r="ED749" s="129"/>
      <c r="EE749" s="129"/>
      <c r="EF749" s="129"/>
      <c r="EG749" s="129"/>
      <c r="EH749" s="129"/>
      <c r="EI749" s="129"/>
      <c r="EJ749" s="129"/>
      <c r="EK749" s="129"/>
      <c r="EL749" s="129"/>
      <c r="EM749" s="129"/>
      <c r="EN749" s="129"/>
      <c r="EO749" s="129"/>
      <c r="EP749" s="129"/>
      <c r="EQ749" s="129"/>
      <c r="ER749" s="129"/>
      <c r="ES749" s="129"/>
      <c r="ET749" s="129"/>
      <c r="EU749" s="129"/>
      <c r="EV749" s="129"/>
      <c r="EW749" s="129"/>
    </row>
    <row r="750" spans="1:153" ht="3" customHeight="1" thickBot="1">
      <c r="A750" s="113"/>
      <c r="B750" s="16"/>
      <c r="C750" s="17"/>
      <c r="D750" s="17"/>
      <c r="E750" s="17"/>
      <c r="F750" s="18"/>
      <c r="G750" s="17"/>
      <c r="H750" s="298"/>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9"/>
      <c r="AG750" s="299"/>
      <c r="AH750" s="298"/>
      <c r="AI750" s="298"/>
      <c r="AJ750" s="298"/>
      <c r="AK750" s="298"/>
      <c r="AL750" s="298"/>
      <c r="AM750" s="298"/>
      <c r="AN750" s="298"/>
      <c r="AO750" s="121"/>
      <c r="AP750" s="116"/>
      <c r="AQ750" s="299"/>
      <c r="AR750" s="298"/>
      <c r="AS750" s="298"/>
      <c r="AT750" s="298"/>
      <c r="AU750" s="298"/>
      <c r="AV750" s="298"/>
      <c r="AW750" s="298"/>
      <c r="AX750" s="298"/>
      <c r="AY750" s="121"/>
      <c r="AZ750" s="116"/>
      <c r="BA750" s="298"/>
      <c r="BB750" s="298"/>
      <c r="BC750" s="298"/>
      <c r="BD750" s="298"/>
      <c r="BE750" s="298"/>
      <c r="BF750" s="298"/>
      <c r="BG750" s="298"/>
      <c r="BH750" s="298"/>
      <c r="BI750" s="121"/>
      <c r="BJ750" s="116"/>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29"/>
      <c r="CW750" s="129"/>
      <c r="CX750" s="129"/>
      <c r="CY750" s="129"/>
      <c r="CZ750" s="129"/>
      <c r="DA750" s="129"/>
      <c r="DB750" s="129"/>
      <c r="DC750" s="129"/>
      <c r="DD750" s="129"/>
      <c r="DE750" s="129"/>
      <c r="DF750" s="129"/>
      <c r="DG750" s="129"/>
      <c r="DH750" s="129"/>
      <c r="DI750" s="129"/>
      <c r="DJ750" s="129"/>
      <c r="DK750" s="129"/>
      <c r="DL750" s="129"/>
      <c r="DM750" s="129"/>
      <c r="DN750" s="129"/>
      <c r="DO750" s="129"/>
      <c r="DP750" s="129"/>
      <c r="DQ750" s="129"/>
      <c r="DR750" s="129"/>
      <c r="DS750" s="129"/>
      <c r="DT750" s="129"/>
      <c r="DU750" s="129"/>
      <c r="DV750" s="129"/>
      <c r="DW750" s="129"/>
      <c r="DX750" s="129"/>
      <c r="DY750" s="129"/>
      <c r="DZ750" s="129"/>
      <c r="EA750" s="129"/>
      <c r="EB750" s="129"/>
      <c r="EC750" s="129"/>
      <c r="ED750" s="129"/>
      <c r="EE750" s="129"/>
      <c r="EF750" s="129"/>
      <c r="EG750" s="129"/>
      <c r="EH750" s="129"/>
      <c r="EI750" s="129"/>
      <c r="EJ750" s="129"/>
      <c r="EK750" s="129"/>
      <c r="EL750" s="129"/>
      <c r="EM750" s="129"/>
      <c r="EN750" s="129"/>
      <c r="EO750" s="129"/>
      <c r="EP750" s="129"/>
      <c r="EQ750" s="129"/>
      <c r="ER750" s="129"/>
      <c r="ES750" s="129"/>
      <c r="ET750" s="129"/>
      <c r="EU750" s="129"/>
      <c r="EV750" s="129"/>
      <c r="EW750" s="129"/>
    </row>
    <row r="751" spans="1:153" ht="9.75" customHeight="1">
      <c r="A751" s="113"/>
      <c r="B751" s="24"/>
      <c r="C751" s="14" t="s">
        <v>6435</v>
      </c>
      <c r="D751" s="25"/>
      <c r="E751" s="25"/>
      <c r="F751" s="14" t="s">
        <v>143</v>
      </c>
      <c r="G751" s="14"/>
      <c r="H751" s="14"/>
      <c r="I751" s="14" t="s">
        <v>144</v>
      </c>
      <c r="J751" s="14"/>
      <c r="K751" s="14" t="s">
        <v>145</v>
      </c>
      <c r="L751" s="14"/>
      <c r="M751" s="14" t="s">
        <v>197</v>
      </c>
      <c r="N751" s="14"/>
      <c r="O751" s="25"/>
      <c r="P751" s="14" t="s">
        <v>146</v>
      </c>
      <c r="Q751" s="14"/>
      <c r="R751" s="14"/>
      <c r="S751" s="14"/>
      <c r="T751" s="14"/>
      <c r="U751" s="14"/>
      <c r="V751" s="14"/>
      <c r="W751" s="14"/>
      <c r="X751" s="14"/>
      <c r="Y751" s="14"/>
      <c r="Z751" s="14"/>
      <c r="AA751" s="14"/>
      <c r="AB751" s="14"/>
      <c r="AC751" s="14"/>
      <c r="AD751" s="25"/>
      <c r="AE751" s="25"/>
      <c r="AF751" s="26"/>
      <c r="AG751" s="296"/>
      <c r="AH751" s="297"/>
      <c r="AI751" s="297"/>
      <c r="AJ751" s="297"/>
      <c r="AK751" s="297"/>
      <c r="AL751" s="297"/>
      <c r="AM751" s="297"/>
      <c r="AN751" s="297"/>
      <c r="AO751" s="117"/>
      <c r="AP751" s="114"/>
      <c r="AQ751" s="296"/>
      <c r="AR751" s="297"/>
      <c r="AS751" s="297"/>
      <c r="AT751" s="297"/>
      <c r="AU751" s="297"/>
      <c r="AV751" s="297"/>
      <c r="AW751" s="297"/>
      <c r="AX751" s="297"/>
      <c r="AY751" s="117"/>
      <c r="AZ751" s="114"/>
      <c r="BA751" s="297"/>
      <c r="BB751" s="297"/>
      <c r="BC751" s="297"/>
      <c r="BD751" s="297"/>
      <c r="BE751" s="297"/>
      <c r="BF751" s="297"/>
      <c r="BG751" s="297"/>
      <c r="BH751" s="297"/>
      <c r="BI751" s="117"/>
      <c r="BJ751" s="114"/>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c r="DH751" s="129"/>
      <c r="DI751" s="129"/>
      <c r="DJ751" s="129"/>
      <c r="DK751" s="129"/>
      <c r="DL751" s="129"/>
      <c r="DM751" s="129"/>
      <c r="DN751" s="129"/>
      <c r="DO751" s="129"/>
      <c r="DP751" s="129"/>
      <c r="DQ751" s="129"/>
      <c r="DR751" s="129"/>
      <c r="DS751" s="129"/>
      <c r="DT751" s="129"/>
      <c r="DU751" s="129"/>
      <c r="DV751" s="129"/>
      <c r="DW751" s="129"/>
      <c r="DX751" s="129"/>
      <c r="DY751" s="129"/>
      <c r="DZ751" s="129"/>
      <c r="EA751" s="129"/>
      <c r="EB751" s="129"/>
      <c r="EC751" s="129"/>
      <c r="ED751" s="129"/>
      <c r="EE751" s="129"/>
      <c r="EF751" s="129"/>
      <c r="EG751" s="129"/>
      <c r="EH751" s="129"/>
      <c r="EI751" s="129"/>
      <c r="EJ751" s="129"/>
      <c r="EK751" s="129"/>
      <c r="EL751" s="129"/>
      <c r="EM751" s="129"/>
      <c r="EN751" s="129"/>
      <c r="EO751" s="129"/>
      <c r="EP751" s="129"/>
      <c r="EQ751" s="129"/>
      <c r="ER751" s="129"/>
      <c r="ES751" s="129"/>
      <c r="ET751" s="129"/>
      <c r="EU751" s="129"/>
      <c r="EV751" s="129"/>
      <c r="EW751" s="129"/>
    </row>
    <row r="752" spans="1:153" ht="21.75" customHeight="1">
      <c r="A752" s="113"/>
      <c r="B752" s="294"/>
      <c r="C752" s="76"/>
      <c r="D752" s="74"/>
      <c r="E752" s="77"/>
      <c r="F752" s="78"/>
      <c r="G752" s="79"/>
      <c r="H752" s="75" t="s">
        <v>6436</v>
      </c>
      <c r="I752" s="76"/>
      <c r="J752" s="74"/>
      <c r="K752" s="241"/>
      <c r="L752" s="74"/>
      <c r="M752" s="76"/>
      <c r="N752" s="73"/>
      <c r="O752" s="504"/>
      <c r="P752" s="505"/>
      <c r="Q752" s="505"/>
      <c r="R752" s="505"/>
      <c r="S752" s="505"/>
      <c r="T752" s="505"/>
      <c r="U752" s="505"/>
      <c r="V752" s="505"/>
      <c r="W752" s="505"/>
      <c r="X752" s="505"/>
      <c r="Y752" s="505"/>
      <c r="Z752" s="505"/>
      <c r="AA752" s="505"/>
      <c r="AB752" s="505"/>
      <c r="AC752" s="505"/>
      <c r="AD752" s="505"/>
      <c r="AE752" s="506"/>
      <c r="AF752" s="15"/>
      <c r="AG752" s="118"/>
      <c r="AH752" s="312"/>
      <c r="AI752" s="313"/>
      <c r="AJ752" s="313"/>
      <c r="AK752" s="313"/>
      <c r="AL752" s="313"/>
      <c r="AM752" s="313"/>
      <c r="AN752" s="314"/>
      <c r="AO752" s="120"/>
      <c r="AP752" s="115" t="s">
        <v>0</v>
      </c>
      <c r="AQ752" s="119"/>
      <c r="AR752" s="312"/>
      <c r="AS752" s="313"/>
      <c r="AT752" s="313"/>
      <c r="AU752" s="313"/>
      <c r="AV752" s="313"/>
      <c r="AW752" s="313"/>
      <c r="AX752" s="314"/>
      <c r="AY752" s="120"/>
      <c r="AZ752" s="115" t="s">
        <v>1</v>
      </c>
      <c r="BA752" s="119"/>
      <c r="BB752" s="312"/>
      <c r="BC752" s="313"/>
      <c r="BD752" s="313"/>
      <c r="BE752" s="313"/>
      <c r="BF752" s="313"/>
      <c r="BG752" s="313"/>
      <c r="BH752" s="314"/>
      <c r="BI752" s="122"/>
      <c r="BJ752" s="115" t="s">
        <v>2</v>
      </c>
      <c r="BK752" s="129"/>
      <c r="BL752" s="130" t="str">
        <f>IF(BM752&lt;&gt;"","●","")</f>
        <v/>
      </c>
      <c r="BM752" s="132" t="str">
        <f>IF(AND(OR(C752="",E752="",F752="",G752="",O752=""),OR(AH752&gt;0,AR752&gt;0,BB752&gt;0)),"「Ｋコード・Ｊコード番号等」、「診療行為名称」に未記入の欄がありますが、「レセプト件数」、「算定日数」、「算定回数」のいずれかが1以上となっています。正しい手術名情報・レセプト件数・算定日数・算定回数をご記入ください。",IF(AND(AND(C752&lt;&gt;"",E752&lt;&gt;"",F752&lt;&gt;"",G752&lt;&gt;""),OR(AH752&gt;0,AR752&gt;0,BB752&gt;0),COUNTIF(K!$A$1:$A$2257,ASC(C752&amp;E752&amp;F752&amp;G752&amp;IF(I752*1=0,"","-"&amp;I752*1)&amp;IF(K752*1=0,"",K752*1)&amp;IF(M752="","",M752)))=0),"「Ｋコード・Ｊコード番号等」が診療報酬点数表あるいは鹿診療報酬点数表に存在しないコードとなっています。正しいＫコード・Ｊコード番号等をご記入ください。なお、加算・輸血料は報告対象外となります。",IF(OR(AND(OR(AH752=0,AH752=""),OR(AR752&gt;0,BB752&gt;0)),AND(OR(AH752&gt;0,BB752&gt;0),OR(AR752=0,AR752="")),AND(OR(AH752&gt;0,AR752&gt;0),OR(BB752=0,BB752=""))),"「レセプト件数」、「算定日数」、「算定回数」のいずれかが「0」か「空白」となっていますが、それ以外が1以上となっています。正しい手術名情報・レセプト件数・算定日数・算定回数をご記入ください。",IF(OR(AH752&gt;AR752,AH752&gt;BB752),"「算定日数」あるいは「算定回数」が「レセプト件数」よりも小さくなっています。算定レセプトにおける算定日数・算定回数をご記入ください。",IF(AR752&gt;BB752,"「算定回数」が「算定日数」よりも小さくなっています。算定日数における算定回数をご記入ください。","")))))</f>
        <v/>
      </c>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72"/>
      <c r="CW752" s="72"/>
      <c r="CX752" s="72"/>
      <c r="CY752" s="129"/>
      <c r="CZ752" s="129"/>
      <c r="DA752" s="129"/>
      <c r="DB752" s="129"/>
      <c r="DC752" s="129"/>
      <c r="DD752" s="129"/>
      <c r="DE752" s="129"/>
      <c r="DF752" s="129"/>
      <c r="DG752" s="129"/>
      <c r="DH752" s="129"/>
      <c r="DI752" s="129"/>
      <c r="DJ752" s="129"/>
      <c r="DK752" s="129"/>
      <c r="DL752" s="129"/>
      <c r="DM752" s="129"/>
      <c r="DN752" s="129"/>
      <c r="DO752" s="129"/>
      <c r="DP752" s="129"/>
      <c r="DQ752" s="129"/>
      <c r="DR752" s="129"/>
      <c r="DS752" s="129"/>
      <c r="DT752" s="129"/>
      <c r="DU752" s="129"/>
      <c r="DV752" s="129"/>
      <c r="DW752" s="129"/>
      <c r="DX752" s="129"/>
      <c r="DY752" s="129"/>
      <c r="DZ752" s="129"/>
      <c r="EA752" s="129"/>
      <c r="EB752" s="129"/>
      <c r="EC752" s="129"/>
      <c r="ED752" s="129"/>
      <c r="EE752" s="129"/>
      <c r="EF752" s="129"/>
      <c r="EG752" s="129"/>
      <c r="EH752" s="129"/>
      <c r="EI752" s="129"/>
      <c r="EJ752" s="129"/>
      <c r="EK752" s="129"/>
      <c r="EL752" s="129"/>
      <c r="EM752" s="129"/>
      <c r="EN752" s="129"/>
      <c r="EO752" s="129"/>
      <c r="EP752" s="129"/>
      <c r="EQ752" s="129"/>
      <c r="ER752" s="129"/>
      <c r="ES752" s="129"/>
      <c r="ET752" s="129"/>
      <c r="EU752" s="129"/>
      <c r="EV752" s="129"/>
      <c r="EW752" s="129"/>
    </row>
    <row r="753" spans="1:153" ht="3" customHeight="1" thickBot="1">
      <c r="A753" s="113"/>
      <c r="B753" s="16"/>
      <c r="C753" s="17"/>
      <c r="D753" s="17"/>
      <c r="E753" s="17"/>
      <c r="F753" s="18"/>
      <c r="G753" s="17"/>
      <c r="H753" s="298"/>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9"/>
      <c r="AG753" s="299"/>
      <c r="AH753" s="298"/>
      <c r="AI753" s="298"/>
      <c r="AJ753" s="298"/>
      <c r="AK753" s="298"/>
      <c r="AL753" s="298"/>
      <c r="AM753" s="298"/>
      <c r="AN753" s="298"/>
      <c r="AO753" s="121"/>
      <c r="AP753" s="116"/>
      <c r="AQ753" s="299"/>
      <c r="AR753" s="298"/>
      <c r="AS753" s="298"/>
      <c r="AT753" s="298"/>
      <c r="AU753" s="298"/>
      <c r="AV753" s="298"/>
      <c r="AW753" s="298"/>
      <c r="AX753" s="298"/>
      <c r="AY753" s="121"/>
      <c r="AZ753" s="116"/>
      <c r="BA753" s="298"/>
      <c r="BB753" s="298"/>
      <c r="BC753" s="298"/>
      <c r="BD753" s="298"/>
      <c r="BE753" s="298"/>
      <c r="BF753" s="298"/>
      <c r="BG753" s="298"/>
      <c r="BH753" s="298"/>
      <c r="BI753" s="121"/>
      <c r="BJ753" s="116"/>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29"/>
      <c r="CW753" s="129"/>
      <c r="CX753" s="129"/>
      <c r="CY753" s="129"/>
      <c r="CZ753" s="129"/>
      <c r="DA753" s="129"/>
      <c r="DB753" s="129"/>
      <c r="DC753" s="129"/>
      <c r="DD753" s="129"/>
      <c r="DE753" s="129"/>
      <c r="DF753" s="129"/>
      <c r="DG753" s="129"/>
      <c r="DH753" s="129"/>
      <c r="DI753" s="129"/>
      <c r="DJ753" s="129"/>
      <c r="DK753" s="129"/>
      <c r="DL753" s="129"/>
      <c r="DM753" s="129"/>
      <c r="DN753" s="129"/>
      <c r="DO753" s="129"/>
      <c r="DP753" s="129"/>
      <c r="DQ753" s="129"/>
      <c r="DR753" s="129"/>
      <c r="DS753" s="129"/>
      <c r="DT753" s="129"/>
      <c r="DU753" s="129"/>
      <c r="DV753" s="129"/>
      <c r="DW753" s="129"/>
      <c r="DX753" s="129"/>
      <c r="DY753" s="129"/>
      <c r="DZ753" s="129"/>
      <c r="EA753" s="129"/>
      <c r="EB753" s="129"/>
      <c r="EC753" s="129"/>
      <c r="ED753" s="129"/>
      <c r="EE753" s="129"/>
      <c r="EF753" s="129"/>
      <c r="EG753" s="129"/>
      <c r="EH753" s="129"/>
      <c r="EI753" s="129"/>
      <c r="EJ753" s="129"/>
      <c r="EK753" s="129"/>
      <c r="EL753" s="129"/>
      <c r="EM753" s="129"/>
      <c r="EN753" s="129"/>
      <c r="EO753" s="129"/>
      <c r="EP753" s="129"/>
      <c r="EQ753" s="129"/>
      <c r="ER753" s="129"/>
      <c r="ES753" s="129"/>
      <c r="ET753" s="129"/>
      <c r="EU753" s="129"/>
      <c r="EV753" s="129"/>
      <c r="EW753" s="129"/>
    </row>
    <row r="754" spans="1:153" ht="9.75" customHeight="1">
      <c r="A754" s="113"/>
      <c r="B754" s="24"/>
      <c r="C754" s="14" t="s">
        <v>6435</v>
      </c>
      <c r="D754" s="25"/>
      <c r="E754" s="25"/>
      <c r="F754" s="14" t="s">
        <v>143</v>
      </c>
      <c r="G754" s="14"/>
      <c r="H754" s="14"/>
      <c r="I754" s="14" t="s">
        <v>144</v>
      </c>
      <c r="J754" s="14"/>
      <c r="K754" s="14" t="s">
        <v>145</v>
      </c>
      <c r="L754" s="14"/>
      <c r="M754" s="14" t="s">
        <v>197</v>
      </c>
      <c r="N754" s="14"/>
      <c r="O754" s="25"/>
      <c r="P754" s="14" t="s">
        <v>146</v>
      </c>
      <c r="Q754" s="14"/>
      <c r="R754" s="14"/>
      <c r="S754" s="14"/>
      <c r="T754" s="14"/>
      <c r="U754" s="14"/>
      <c r="V754" s="14"/>
      <c r="W754" s="14"/>
      <c r="X754" s="14"/>
      <c r="Y754" s="14"/>
      <c r="Z754" s="14"/>
      <c r="AA754" s="14"/>
      <c r="AB754" s="14"/>
      <c r="AC754" s="14"/>
      <c r="AD754" s="25"/>
      <c r="AE754" s="25"/>
      <c r="AF754" s="26"/>
      <c r="AG754" s="296"/>
      <c r="AH754" s="297"/>
      <c r="AI754" s="297"/>
      <c r="AJ754" s="297"/>
      <c r="AK754" s="297"/>
      <c r="AL754" s="297"/>
      <c r="AM754" s="297"/>
      <c r="AN754" s="297"/>
      <c r="AO754" s="117"/>
      <c r="AP754" s="114"/>
      <c r="AQ754" s="296"/>
      <c r="AR754" s="297"/>
      <c r="AS754" s="297"/>
      <c r="AT754" s="297"/>
      <c r="AU754" s="297"/>
      <c r="AV754" s="297"/>
      <c r="AW754" s="297"/>
      <c r="AX754" s="297"/>
      <c r="AY754" s="117"/>
      <c r="AZ754" s="114"/>
      <c r="BA754" s="297"/>
      <c r="BB754" s="297"/>
      <c r="BC754" s="297"/>
      <c r="BD754" s="297"/>
      <c r="BE754" s="297"/>
      <c r="BF754" s="297"/>
      <c r="BG754" s="297"/>
      <c r="BH754" s="297"/>
      <c r="BI754" s="117"/>
      <c r="BJ754" s="114"/>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c r="DH754" s="129"/>
      <c r="DI754" s="129"/>
      <c r="DJ754" s="129"/>
      <c r="DK754" s="129"/>
      <c r="DL754" s="129"/>
      <c r="DM754" s="129"/>
      <c r="DN754" s="129"/>
      <c r="DO754" s="129"/>
      <c r="DP754" s="129"/>
      <c r="DQ754" s="129"/>
      <c r="DR754" s="129"/>
      <c r="DS754" s="129"/>
      <c r="DT754" s="129"/>
      <c r="DU754" s="129"/>
      <c r="DV754" s="129"/>
      <c r="DW754" s="129"/>
      <c r="DX754" s="129"/>
      <c r="DY754" s="129"/>
      <c r="DZ754" s="129"/>
      <c r="EA754" s="129"/>
      <c r="EB754" s="129"/>
      <c r="EC754" s="129"/>
      <c r="ED754" s="129"/>
      <c r="EE754" s="129"/>
      <c r="EF754" s="129"/>
      <c r="EG754" s="129"/>
      <c r="EH754" s="129"/>
      <c r="EI754" s="129"/>
      <c r="EJ754" s="129"/>
      <c r="EK754" s="129"/>
      <c r="EL754" s="129"/>
      <c r="EM754" s="129"/>
      <c r="EN754" s="129"/>
      <c r="EO754" s="129"/>
      <c r="EP754" s="129"/>
      <c r="EQ754" s="129"/>
      <c r="ER754" s="129"/>
      <c r="ES754" s="129"/>
      <c r="ET754" s="129"/>
      <c r="EU754" s="129"/>
      <c r="EV754" s="129"/>
      <c r="EW754" s="129"/>
    </row>
    <row r="755" spans="1:153" ht="21.75" customHeight="1">
      <c r="A755" s="113"/>
      <c r="B755" s="294"/>
      <c r="C755" s="76"/>
      <c r="D755" s="74"/>
      <c r="E755" s="77"/>
      <c r="F755" s="78"/>
      <c r="G755" s="79"/>
      <c r="H755" s="75" t="s">
        <v>6436</v>
      </c>
      <c r="I755" s="76"/>
      <c r="J755" s="74"/>
      <c r="K755" s="241"/>
      <c r="L755" s="74"/>
      <c r="M755" s="76"/>
      <c r="N755" s="73"/>
      <c r="O755" s="504"/>
      <c r="P755" s="505"/>
      <c r="Q755" s="505"/>
      <c r="R755" s="505"/>
      <c r="S755" s="505"/>
      <c r="T755" s="505"/>
      <c r="U755" s="505"/>
      <c r="V755" s="505"/>
      <c r="W755" s="505"/>
      <c r="X755" s="505"/>
      <c r="Y755" s="505"/>
      <c r="Z755" s="505"/>
      <c r="AA755" s="505"/>
      <c r="AB755" s="505"/>
      <c r="AC755" s="505"/>
      <c r="AD755" s="505"/>
      <c r="AE755" s="506"/>
      <c r="AF755" s="15"/>
      <c r="AG755" s="118"/>
      <c r="AH755" s="312"/>
      <c r="AI755" s="313"/>
      <c r="AJ755" s="313"/>
      <c r="AK755" s="313"/>
      <c r="AL755" s="313"/>
      <c r="AM755" s="313"/>
      <c r="AN755" s="314"/>
      <c r="AO755" s="120"/>
      <c r="AP755" s="115" t="s">
        <v>0</v>
      </c>
      <c r="AQ755" s="119"/>
      <c r="AR755" s="312"/>
      <c r="AS755" s="313"/>
      <c r="AT755" s="313"/>
      <c r="AU755" s="313"/>
      <c r="AV755" s="313"/>
      <c r="AW755" s="313"/>
      <c r="AX755" s="314"/>
      <c r="AY755" s="120"/>
      <c r="AZ755" s="115" t="s">
        <v>1</v>
      </c>
      <c r="BA755" s="119"/>
      <c r="BB755" s="312"/>
      <c r="BC755" s="313"/>
      <c r="BD755" s="313"/>
      <c r="BE755" s="313"/>
      <c r="BF755" s="313"/>
      <c r="BG755" s="313"/>
      <c r="BH755" s="314"/>
      <c r="BI755" s="122"/>
      <c r="BJ755" s="115" t="s">
        <v>2</v>
      </c>
      <c r="BK755" s="129"/>
      <c r="BL755" s="130" t="str">
        <f>IF(BM755&lt;&gt;"","●","")</f>
        <v/>
      </c>
      <c r="BM755" s="132" t="str">
        <f>IF(AND(OR(C755="",E755="",F755="",G755="",O755=""),OR(AH755&gt;0,AR755&gt;0,BB755&gt;0)),"「Ｋコード・Ｊコード番号等」、「診療行為名称」に未記入の欄がありますが、「レセプト件数」、「算定日数」、「算定回数」のいずれかが1以上となっています。正しい手術名情報・レセプト件数・算定日数・算定回数をご記入ください。",IF(AND(AND(C755&lt;&gt;"",E755&lt;&gt;"",F755&lt;&gt;"",G755&lt;&gt;""),OR(AH755&gt;0,AR755&gt;0,BB755&gt;0),COUNTIF(K!$A$1:$A$2257,ASC(C755&amp;E755&amp;F755&amp;G755&amp;IF(I755*1=0,"","-"&amp;I755*1)&amp;IF(K755*1=0,"",K755*1)&amp;IF(M755="","",M755)))=0),"「Ｋコード・Ｊコード番号等」が診療報酬点数表あるいは鹿診療報酬点数表に存在しないコードとなっています。正しいＫコード・Ｊコード番号等をご記入ください。なお、加算・輸血料は報告対象外となります。",IF(OR(AND(OR(AH755=0,AH755=""),OR(AR755&gt;0,BB755&gt;0)),AND(OR(AH755&gt;0,BB755&gt;0),OR(AR755=0,AR755="")),AND(OR(AH755&gt;0,AR755&gt;0),OR(BB755=0,BB755=""))),"「レセプト件数」、「算定日数」、「算定回数」のいずれかが「0」か「空白」となっていますが、それ以外が1以上となっています。正しい手術名情報・レセプト件数・算定日数・算定回数をご記入ください。",IF(OR(AH755&gt;AR755,AH755&gt;BB755),"「算定日数」あるいは「算定回数」が「レセプト件数」よりも小さくなっています。算定レセプトにおける算定日数・算定回数をご記入ください。",IF(AR755&gt;BB755,"「算定回数」が「算定日数」よりも小さくなっています。算定日数における算定回数をご記入ください。","")))))</f>
        <v/>
      </c>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72"/>
      <c r="CW755" s="72"/>
      <c r="CX755" s="72"/>
      <c r="CY755" s="129"/>
      <c r="CZ755" s="129"/>
      <c r="DA755" s="129"/>
      <c r="DB755" s="129"/>
      <c r="DC755" s="129"/>
      <c r="DD755" s="129"/>
      <c r="DE755" s="129"/>
      <c r="DF755" s="129"/>
      <c r="DG755" s="129"/>
      <c r="DH755" s="129"/>
      <c r="DI755" s="129"/>
      <c r="DJ755" s="129"/>
      <c r="DK755" s="129"/>
      <c r="DL755" s="129"/>
      <c r="DM755" s="129"/>
      <c r="DN755" s="129"/>
      <c r="DO755" s="129"/>
      <c r="DP755" s="129"/>
      <c r="DQ755" s="129"/>
      <c r="DR755" s="129"/>
      <c r="DS755" s="129"/>
      <c r="DT755" s="129"/>
      <c r="DU755" s="129"/>
      <c r="DV755" s="129"/>
      <c r="DW755" s="129"/>
      <c r="DX755" s="129"/>
      <c r="DY755" s="129"/>
      <c r="DZ755" s="129"/>
      <c r="EA755" s="129"/>
      <c r="EB755" s="129"/>
      <c r="EC755" s="129"/>
      <c r="ED755" s="129"/>
      <c r="EE755" s="129"/>
      <c r="EF755" s="129"/>
      <c r="EG755" s="129"/>
      <c r="EH755" s="129"/>
      <c r="EI755" s="129"/>
      <c r="EJ755" s="129"/>
      <c r="EK755" s="129"/>
      <c r="EL755" s="129"/>
      <c r="EM755" s="129"/>
      <c r="EN755" s="129"/>
      <c r="EO755" s="129"/>
      <c r="EP755" s="129"/>
      <c r="EQ755" s="129"/>
      <c r="ER755" s="129"/>
      <c r="ES755" s="129"/>
      <c r="ET755" s="129"/>
      <c r="EU755" s="129"/>
      <c r="EV755" s="129"/>
      <c r="EW755" s="129"/>
    </row>
    <row r="756" spans="1:153" ht="3" customHeight="1" thickBot="1">
      <c r="A756" s="113"/>
      <c r="B756" s="16"/>
      <c r="C756" s="17"/>
      <c r="D756" s="17"/>
      <c r="E756" s="17"/>
      <c r="F756" s="18"/>
      <c r="G756" s="17"/>
      <c r="H756" s="298"/>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9"/>
      <c r="AG756" s="299"/>
      <c r="AH756" s="298"/>
      <c r="AI756" s="298"/>
      <c r="AJ756" s="298"/>
      <c r="AK756" s="298"/>
      <c r="AL756" s="298"/>
      <c r="AM756" s="298"/>
      <c r="AN756" s="298"/>
      <c r="AO756" s="121"/>
      <c r="AP756" s="116"/>
      <c r="AQ756" s="299"/>
      <c r="AR756" s="298"/>
      <c r="AS756" s="298"/>
      <c r="AT756" s="298"/>
      <c r="AU756" s="298"/>
      <c r="AV756" s="298"/>
      <c r="AW756" s="298"/>
      <c r="AX756" s="298"/>
      <c r="AY756" s="121"/>
      <c r="AZ756" s="116"/>
      <c r="BA756" s="298"/>
      <c r="BB756" s="298"/>
      <c r="BC756" s="298"/>
      <c r="BD756" s="298"/>
      <c r="BE756" s="298"/>
      <c r="BF756" s="298"/>
      <c r="BG756" s="298"/>
      <c r="BH756" s="298"/>
      <c r="BI756" s="121"/>
      <c r="BJ756" s="116"/>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29"/>
      <c r="CW756" s="129"/>
      <c r="CX756" s="129"/>
      <c r="CY756" s="129"/>
      <c r="CZ756" s="129"/>
      <c r="DA756" s="129"/>
      <c r="DB756" s="129"/>
      <c r="DC756" s="129"/>
      <c r="DD756" s="129"/>
      <c r="DE756" s="129"/>
      <c r="DF756" s="129"/>
      <c r="DG756" s="129"/>
      <c r="DH756" s="129"/>
      <c r="DI756" s="129"/>
      <c r="DJ756" s="129"/>
      <c r="DK756" s="129"/>
      <c r="DL756" s="129"/>
      <c r="DM756" s="129"/>
      <c r="DN756" s="129"/>
      <c r="DO756" s="129"/>
      <c r="DP756" s="129"/>
      <c r="DQ756" s="129"/>
      <c r="DR756" s="129"/>
      <c r="DS756" s="129"/>
      <c r="DT756" s="129"/>
      <c r="DU756" s="129"/>
      <c r="DV756" s="129"/>
      <c r="DW756" s="129"/>
      <c r="DX756" s="129"/>
      <c r="DY756" s="129"/>
      <c r="DZ756" s="129"/>
      <c r="EA756" s="129"/>
      <c r="EB756" s="129"/>
      <c r="EC756" s="129"/>
      <c r="ED756" s="129"/>
      <c r="EE756" s="129"/>
      <c r="EF756" s="129"/>
      <c r="EG756" s="129"/>
      <c r="EH756" s="129"/>
      <c r="EI756" s="129"/>
      <c r="EJ756" s="129"/>
      <c r="EK756" s="129"/>
      <c r="EL756" s="129"/>
      <c r="EM756" s="129"/>
      <c r="EN756" s="129"/>
      <c r="EO756" s="129"/>
      <c r="EP756" s="129"/>
      <c r="EQ756" s="129"/>
      <c r="ER756" s="129"/>
      <c r="ES756" s="129"/>
      <c r="ET756" s="129"/>
      <c r="EU756" s="129"/>
      <c r="EV756" s="129"/>
      <c r="EW756" s="129"/>
    </row>
    <row r="757" spans="1:153" ht="9.75" customHeight="1">
      <c r="A757" s="113"/>
      <c r="B757" s="24"/>
      <c r="C757" s="14" t="s">
        <v>6435</v>
      </c>
      <c r="D757" s="25"/>
      <c r="E757" s="25"/>
      <c r="F757" s="14" t="s">
        <v>143</v>
      </c>
      <c r="G757" s="14"/>
      <c r="H757" s="14"/>
      <c r="I757" s="14" t="s">
        <v>144</v>
      </c>
      <c r="J757" s="14"/>
      <c r="K757" s="14" t="s">
        <v>145</v>
      </c>
      <c r="L757" s="14"/>
      <c r="M757" s="14" t="s">
        <v>197</v>
      </c>
      <c r="N757" s="14"/>
      <c r="O757" s="25"/>
      <c r="P757" s="14" t="s">
        <v>146</v>
      </c>
      <c r="Q757" s="14"/>
      <c r="R757" s="14"/>
      <c r="S757" s="14"/>
      <c r="T757" s="14"/>
      <c r="U757" s="14"/>
      <c r="V757" s="14"/>
      <c r="W757" s="14"/>
      <c r="X757" s="14"/>
      <c r="Y757" s="14"/>
      <c r="Z757" s="14"/>
      <c r="AA757" s="14"/>
      <c r="AB757" s="14"/>
      <c r="AC757" s="14"/>
      <c r="AD757" s="25"/>
      <c r="AE757" s="25"/>
      <c r="AF757" s="26"/>
      <c r="AG757" s="296"/>
      <c r="AH757" s="297"/>
      <c r="AI757" s="297"/>
      <c r="AJ757" s="297"/>
      <c r="AK757" s="297"/>
      <c r="AL757" s="297"/>
      <c r="AM757" s="297"/>
      <c r="AN757" s="297"/>
      <c r="AO757" s="117"/>
      <c r="AP757" s="114"/>
      <c r="AQ757" s="296"/>
      <c r="AR757" s="297"/>
      <c r="AS757" s="297"/>
      <c r="AT757" s="297"/>
      <c r="AU757" s="297"/>
      <c r="AV757" s="297"/>
      <c r="AW757" s="297"/>
      <c r="AX757" s="297"/>
      <c r="AY757" s="117"/>
      <c r="AZ757" s="114"/>
      <c r="BA757" s="297"/>
      <c r="BB757" s="297"/>
      <c r="BC757" s="297"/>
      <c r="BD757" s="297"/>
      <c r="BE757" s="297"/>
      <c r="BF757" s="297"/>
      <c r="BG757" s="297"/>
      <c r="BH757" s="297"/>
      <c r="BI757" s="117"/>
      <c r="BJ757" s="114"/>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c r="DH757" s="129"/>
      <c r="DI757" s="129"/>
      <c r="DJ757" s="129"/>
      <c r="DK757" s="129"/>
      <c r="DL757" s="129"/>
      <c r="DM757" s="129"/>
      <c r="DN757" s="129"/>
      <c r="DO757" s="129"/>
      <c r="DP757" s="129"/>
      <c r="DQ757" s="129"/>
      <c r="DR757" s="129"/>
      <c r="DS757" s="129"/>
      <c r="DT757" s="129"/>
      <c r="DU757" s="129"/>
      <c r="DV757" s="129"/>
      <c r="DW757" s="129"/>
      <c r="DX757" s="129"/>
      <c r="DY757" s="129"/>
      <c r="DZ757" s="129"/>
      <c r="EA757" s="129"/>
      <c r="EB757" s="129"/>
      <c r="EC757" s="129"/>
      <c r="ED757" s="129"/>
      <c r="EE757" s="129"/>
      <c r="EF757" s="129"/>
      <c r="EG757" s="129"/>
      <c r="EH757" s="129"/>
      <c r="EI757" s="129"/>
      <c r="EJ757" s="129"/>
      <c r="EK757" s="129"/>
      <c r="EL757" s="129"/>
      <c r="EM757" s="129"/>
      <c r="EN757" s="129"/>
      <c r="EO757" s="129"/>
      <c r="EP757" s="129"/>
      <c r="EQ757" s="129"/>
      <c r="ER757" s="129"/>
      <c r="ES757" s="129"/>
      <c r="ET757" s="129"/>
      <c r="EU757" s="129"/>
      <c r="EV757" s="129"/>
      <c r="EW757" s="129"/>
    </row>
    <row r="758" spans="1:153" ht="21.75" customHeight="1">
      <c r="A758" s="113"/>
      <c r="B758" s="294"/>
      <c r="C758" s="76"/>
      <c r="D758" s="74"/>
      <c r="E758" s="77"/>
      <c r="F758" s="78"/>
      <c r="G758" s="79"/>
      <c r="H758" s="75" t="s">
        <v>6436</v>
      </c>
      <c r="I758" s="76"/>
      <c r="J758" s="74"/>
      <c r="K758" s="241"/>
      <c r="L758" s="74"/>
      <c r="M758" s="76"/>
      <c r="N758" s="73"/>
      <c r="O758" s="504"/>
      <c r="P758" s="505"/>
      <c r="Q758" s="505"/>
      <c r="R758" s="505"/>
      <c r="S758" s="505"/>
      <c r="T758" s="505"/>
      <c r="U758" s="505"/>
      <c r="V758" s="505"/>
      <c r="W758" s="505"/>
      <c r="X758" s="505"/>
      <c r="Y758" s="505"/>
      <c r="Z758" s="505"/>
      <c r="AA758" s="505"/>
      <c r="AB758" s="505"/>
      <c r="AC758" s="505"/>
      <c r="AD758" s="505"/>
      <c r="AE758" s="506"/>
      <c r="AF758" s="15"/>
      <c r="AG758" s="118"/>
      <c r="AH758" s="312"/>
      <c r="AI758" s="313"/>
      <c r="AJ758" s="313"/>
      <c r="AK758" s="313"/>
      <c r="AL758" s="313"/>
      <c r="AM758" s="313"/>
      <c r="AN758" s="314"/>
      <c r="AO758" s="120"/>
      <c r="AP758" s="115" t="s">
        <v>0</v>
      </c>
      <c r="AQ758" s="119"/>
      <c r="AR758" s="312"/>
      <c r="AS758" s="313"/>
      <c r="AT758" s="313"/>
      <c r="AU758" s="313"/>
      <c r="AV758" s="313"/>
      <c r="AW758" s="313"/>
      <c r="AX758" s="314"/>
      <c r="AY758" s="120"/>
      <c r="AZ758" s="115" t="s">
        <v>1</v>
      </c>
      <c r="BA758" s="119"/>
      <c r="BB758" s="312"/>
      <c r="BC758" s="313"/>
      <c r="BD758" s="313"/>
      <c r="BE758" s="313"/>
      <c r="BF758" s="313"/>
      <c r="BG758" s="313"/>
      <c r="BH758" s="314"/>
      <c r="BI758" s="122"/>
      <c r="BJ758" s="115" t="s">
        <v>2</v>
      </c>
      <c r="BK758" s="129"/>
      <c r="BL758" s="130" t="str">
        <f>IF(BM758&lt;&gt;"","●","")</f>
        <v/>
      </c>
      <c r="BM758" s="132" t="str">
        <f>IF(AND(OR(C758="",E758="",F758="",G758="",O758=""),OR(AH758&gt;0,AR758&gt;0,BB758&gt;0)),"「Ｋコード・Ｊコード番号等」、「診療行為名称」に未記入の欄がありますが、「レセプト件数」、「算定日数」、「算定回数」のいずれかが1以上となっています。正しい手術名情報・レセプト件数・算定日数・算定回数をご記入ください。",IF(AND(AND(C758&lt;&gt;"",E758&lt;&gt;"",F758&lt;&gt;"",G758&lt;&gt;""),OR(AH758&gt;0,AR758&gt;0,BB758&gt;0),COUNTIF(K!$A$1:$A$2257,ASC(C758&amp;E758&amp;F758&amp;G758&amp;IF(I758*1=0,"","-"&amp;I758*1)&amp;IF(K758*1=0,"",K758*1)&amp;IF(M758="","",M758)))=0),"「Ｋコード・Ｊコード番号等」が診療報酬点数表あるいは鹿診療報酬点数表に存在しないコードとなっています。正しいＫコード・Ｊコード番号等をご記入ください。なお、加算・輸血料は報告対象外となります。",IF(OR(AND(OR(AH758=0,AH758=""),OR(AR758&gt;0,BB758&gt;0)),AND(OR(AH758&gt;0,BB758&gt;0),OR(AR758=0,AR758="")),AND(OR(AH758&gt;0,AR758&gt;0),OR(BB758=0,BB758=""))),"「レセプト件数」、「算定日数」、「算定回数」のいずれかが「0」か「空白」となっていますが、それ以外が1以上となっています。正しい手術名情報・レセプト件数・算定日数・算定回数をご記入ください。",IF(OR(AH758&gt;AR758,AH758&gt;BB758),"「算定日数」あるいは「算定回数」が「レセプト件数」よりも小さくなっています。算定レセプトにおける算定日数・算定回数をご記入ください。",IF(AR758&gt;BB758,"「算定回数」が「算定日数」よりも小さくなっています。算定日数における算定回数をご記入ください。","")))))</f>
        <v/>
      </c>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72"/>
      <c r="CW758" s="72"/>
      <c r="CX758" s="72"/>
      <c r="CY758" s="129"/>
      <c r="CZ758" s="129"/>
      <c r="DA758" s="129"/>
      <c r="DB758" s="129"/>
      <c r="DC758" s="129"/>
      <c r="DD758" s="129"/>
      <c r="DE758" s="129"/>
      <c r="DF758" s="129"/>
      <c r="DG758" s="129"/>
      <c r="DH758" s="129"/>
      <c r="DI758" s="129"/>
      <c r="DJ758" s="129"/>
      <c r="DK758" s="129"/>
      <c r="DL758" s="129"/>
      <c r="DM758" s="129"/>
      <c r="DN758" s="129"/>
      <c r="DO758" s="129"/>
      <c r="DP758" s="129"/>
      <c r="DQ758" s="129"/>
      <c r="DR758" s="129"/>
      <c r="DS758" s="129"/>
      <c r="DT758" s="129"/>
      <c r="DU758" s="129"/>
      <c r="DV758" s="129"/>
      <c r="DW758" s="129"/>
      <c r="DX758" s="129"/>
      <c r="DY758" s="129"/>
      <c r="DZ758" s="129"/>
      <c r="EA758" s="129"/>
      <c r="EB758" s="129"/>
      <c r="EC758" s="129"/>
      <c r="ED758" s="129"/>
      <c r="EE758" s="129"/>
      <c r="EF758" s="129"/>
      <c r="EG758" s="129"/>
      <c r="EH758" s="129"/>
      <c r="EI758" s="129"/>
      <c r="EJ758" s="129"/>
      <c r="EK758" s="129"/>
      <c r="EL758" s="129"/>
      <c r="EM758" s="129"/>
      <c r="EN758" s="129"/>
      <c r="EO758" s="129"/>
      <c r="EP758" s="129"/>
      <c r="EQ758" s="129"/>
      <c r="ER758" s="129"/>
      <c r="ES758" s="129"/>
      <c r="ET758" s="129"/>
      <c r="EU758" s="129"/>
      <c r="EV758" s="129"/>
      <c r="EW758" s="129"/>
    </row>
    <row r="759" spans="1:153" ht="3" customHeight="1" thickBot="1">
      <c r="A759" s="113"/>
      <c r="B759" s="16"/>
      <c r="C759" s="17"/>
      <c r="D759" s="17"/>
      <c r="E759" s="17"/>
      <c r="F759" s="18"/>
      <c r="G759" s="17"/>
      <c r="H759" s="298"/>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9"/>
      <c r="AG759" s="299"/>
      <c r="AH759" s="298"/>
      <c r="AI759" s="298"/>
      <c r="AJ759" s="298"/>
      <c r="AK759" s="298"/>
      <c r="AL759" s="298"/>
      <c r="AM759" s="298"/>
      <c r="AN759" s="298"/>
      <c r="AO759" s="121"/>
      <c r="AP759" s="116"/>
      <c r="AQ759" s="299"/>
      <c r="AR759" s="298"/>
      <c r="AS759" s="298"/>
      <c r="AT759" s="298"/>
      <c r="AU759" s="298"/>
      <c r="AV759" s="298"/>
      <c r="AW759" s="298"/>
      <c r="AX759" s="298"/>
      <c r="AY759" s="121"/>
      <c r="AZ759" s="116"/>
      <c r="BA759" s="298"/>
      <c r="BB759" s="298"/>
      <c r="BC759" s="298"/>
      <c r="BD759" s="298"/>
      <c r="BE759" s="298"/>
      <c r="BF759" s="298"/>
      <c r="BG759" s="298"/>
      <c r="BH759" s="298"/>
      <c r="BI759" s="121"/>
      <c r="BJ759" s="116"/>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29"/>
      <c r="CW759" s="129"/>
      <c r="CX759" s="129"/>
      <c r="CY759" s="129"/>
      <c r="CZ759" s="129"/>
      <c r="DA759" s="129"/>
      <c r="DB759" s="129"/>
      <c r="DC759" s="129"/>
      <c r="DD759" s="129"/>
      <c r="DE759" s="129"/>
      <c r="DF759" s="129"/>
      <c r="DG759" s="129"/>
      <c r="DH759" s="129"/>
      <c r="DI759" s="129"/>
      <c r="DJ759" s="129"/>
      <c r="DK759" s="129"/>
      <c r="DL759" s="129"/>
      <c r="DM759" s="129"/>
      <c r="DN759" s="129"/>
      <c r="DO759" s="129"/>
      <c r="DP759" s="129"/>
      <c r="DQ759" s="129"/>
      <c r="DR759" s="129"/>
      <c r="DS759" s="129"/>
      <c r="DT759" s="129"/>
      <c r="DU759" s="129"/>
      <c r="DV759" s="129"/>
      <c r="DW759" s="129"/>
      <c r="DX759" s="129"/>
      <c r="DY759" s="129"/>
      <c r="DZ759" s="129"/>
      <c r="EA759" s="129"/>
      <c r="EB759" s="129"/>
      <c r="EC759" s="129"/>
      <c r="ED759" s="129"/>
      <c r="EE759" s="129"/>
      <c r="EF759" s="129"/>
      <c r="EG759" s="129"/>
      <c r="EH759" s="129"/>
      <c r="EI759" s="129"/>
      <c r="EJ759" s="129"/>
      <c r="EK759" s="129"/>
      <c r="EL759" s="129"/>
      <c r="EM759" s="129"/>
      <c r="EN759" s="129"/>
      <c r="EO759" s="129"/>
      <c r="EP759" s="129"/>
      <c r="EQ759" s="129"/>
      <c r="ER759" s="129"/>
      <c r="ES759" s="129"/>
      <c r="ET759" s="129"/>
      <c r="EU759" s="129"/>
      <c r="EV759" s="129"/>
      <c r="EW759" s="129"/>
    </row>
    <row r="760" spans="1:153" ht="9.75" customHeight="1">
      <c r="A760" s="113"/>
      <c r="B760" s="24"/>
      <c r="C760" s="14" t="s">
        <v>6435</v>
      </c>
      <c r="D760" s="25"/>
      <c r="E760" s="25"/>
      <c r="F760" s="14" t="s">
        <v>143</v>
      </c>
      <c r="G760" s="14"/>
      <c r="H760" s="14"/>
      <c r="I760" s="14" t="s">
        <v>144</v>
      </c>
      <c r="J760" s="14"/>
      <c r="K760" s="14" t="s">
        <v>145</v>
      </c>
      <c r="L760" s="14"/>
      <c r="M760" s="14" t="s">
        <v>197</v>
      </c>
      <c r="N760" s="14"/>
      <c r="O760" s="25"/>
      <c r="P760" s="14" t="s">
        <v>146</v>
      </c>
      <c r="Q760" s="14"/>
      <c r="R760" s="14"/>
      <c r="S760" s="14"/>
      <c r="T760" s="14"/>
      <c r="U760" s="14"/>
      <c r="V760" s="14"/>
      <c r="W760" s="14"/>
      <c r="X760" s="14"/>
      <c r="Y760" s="14"/>
      <c r="Z760" s="14"/>
      <c r="AA760" s="14"/>
      <c r="AB760" s="14"/>
      <c r="AC760" s="14"/>
      <c r="AD760" s="25"/>
      <c r="AE760" s="25"/>
      <c r="AF760" s="26"/>
      <c r="AG760" s="296"/>
      <c r="AH760" s="297"/>
      <c r="AI760" s="297"/>
      <c r="AJ760" s="297"/>
      <c r="AK760" s="297"/>
      <c r="AL760" s="297"/>
      <c r="AM760" s="297"/>
      <c r="AN760" s="297"/>
      <c r="AO760" s="117"/>
      <c r="AP760" s="114"/>
      <c r="AQ760" s="296"/>
      <c r="AR760" s="297"/>
      <c r="AS760" s="297"/>
      <c r="AT760" s="297"/>
      <c r="AU760" s="297"/>
      <c r="AV760" s="297"/>
      <c r="AW760" s="297"/>
      <c r="AX760" s="297"/>
      <c r="AY760" s="117"/>
      <c r="AZ760" s="114"/>
      <c r="BA760" s="297"/>
      <c r="BB760" s="297"/>
      <c r="BC760" s="297"/>
      <c r="BD760" s="297"/>
      <c r="BE760" s="297"/>
      <c r="BF760" s="297"/>
      <c r="BG760" s="297"/>
      <c r="BH760" s="297"/>
      <c r="BI760" s="117"/>
      <c r="BJ760" s="114"/>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c r="DH760" s="129"/>
      <c r="DI760" s="129"/>
      <c r="DJ760" s="129"/>
      <c r="DK760" s="129"/>
      <c r="DL760" s="129"/>
      <c r="DM760" s="129"/>
      <c r="DN760" s="129"/>
      <c r="DO760" s="129"/>
      <c r="DP760" s="129"/>
      <c r="DQ760" s="129"/>
      <c r="DR760" s="129"/>
      <c r="DS760" s="129"/>
      <c r="DT760" s="129"/>
      <c r="DU760" s="129"/>
      <c r="DV760" s="129"/>
      <c r="DW760" s="129"/>
      <c r="DX760" s="129"/>
      <c r="DY760" s="129"/>
      <c r="DZ760" s="129"/>
      <c r="EA760" s="129"/>
      <c r="EB760" s="129"/>
      <c r="EC760" s="129"/>
      <c r="ED760" s="129"/>
      <c r="EE760" s="129"/>
      <c r="EF760" s="129"/>
      <c r="EG760" s="129"/>
      <c r="EH760" s="129"/>
      <c r="EI760" s="129"/>
      <c r="EJ760" s="129"/>
      <c r="EK760" s="129"/>
      <c r="EL760" s="129"/>
      <c r="EM760" s="129"/>
      <c r="EN760" s="129"/>
      <c r="EO760" s="129"/>
      <c r="EP760" s="129"/>
      <c r="EQ760" s="129"/>
      <c r="ER760" s="129"/>
      <c r="ES760" s="129"/>
      <c r="ET760" s="129"/>
      <c r="EU760" s="129"/>
      <c r="EV760" s="129"/>
      <c r="EW760" s="129"/>
    </row>
    <row r="761" spans="1:153" ht="21.75" customHeight="1">
      <c r="A761" s="113"/>
      <c r="B761" s="294"/>
      <c r="C761" s="76"/>
      <c r="D761" s="74"/>
      <c r="E761" s="77"/>
      <c r="F761" s="78"/>
      <c r="G761" s="79"/>
      <c r="H761" s="75" t="s">
        <v>6436</v>
      </c>
      <c r="I761" s="76"/>
      <c r="J761" s="74"/>
      <c r="K761" s="241"/>
      <c r="L761" s="74"/>
      <c r="M761" s="76"/>
      <c r="N761" s="73"/>
      <c r="O761" s="504"/>
      <c r="P761" s="505"/>
      <c r="Q761" s="505"/>
      <c r="R761" s="505"/>
      <c r="S761" s="505"/>
      <c r="T761" s="505"/>
      <c r="U761" s="505"/>
      <c r="V761" s="505"/>
      <c r="W761" s="505"/>
      <c r="X761" s="505"/>
      <c r="Y761" s="505"/>
      <c r="Z761" s="505"/>
      <c r="AA761" s="505"/>
      <c r="AB761" s="505"/>
      <c r="AC761" s="505"/>
      <c r="AD761" s="505"/>
      <c r="AE761" s="506"/>
      <c r="AF761" s="15"/>
      <c r="AG761" s="118"/>
      <c r="AH761" s="312"/>
      <c r="AI761" s="313"/>
      <c r="AJ761" s="313"/>
      <c r="AK761" s="313"/>
      <c r="AL761" s="313"/>
      <c r="AM761" s="313"/>
      <c r="AN761" s="314"/>
      <c r="AO761" s="120"/>
      <c r="AP761" s="115" t="s">
        <v>0</v>
      </c>
      <c r="AQ761" s="119"/>
      <c r="AR761" s="312"/>
      <c r="AS761" s="313"/>
      <c r="AT761" s="313"/>
      <c r="AU761" s="313"/>
      <c r="AV761" s="313"/>
      <c r="AW761" s="313"/>
      <c r="AX761" s="314"/>
      <c r="AY761" s="120"/>
      <c r="AZ761" s="115" t="s">
        <v>1</v>
      </c>
      <c r="BA761" s="119"/>
      <c r="BB761" s="312"/>
      <c r="BC761" s="313"/>
      <c r="BD761" s="313"/>
      <c r="BE761" s="313"/>
      <c r="BF761" s="313"/>
      <c r="BG761" s="313"/>
      <c r="BH761" s="314"/>
      <c r="BI761" s="122"/>
      <c r="BJ761" s="115" t="s">
        <v>2</v>
      </c>
      <c r="BK761" s="129"/>
      <c r="BL761" s="130" t="str">
        <f>IF(BM761&lt;&gt;"","●","")</f>
        <v/>
      </c>
      <c r="BM761" s="132" t="str">
        <f>IF(AND(OR(C761="",E761="",F761="",G761="",O761=""),OR(AH761&gt;0,AR761&gt;0,BB761&gt;0)),"「Ｋコード・Ｊコード番号等」、「診療行為名称」に未記入の欄がありますが、「レセプト件数」、「算定日数」、「算定回数」のいずれかが1以上となっています。正しい手術名情報・レセプト件数・算定日数・算定回数をご記入ください。",IF(AND(AND(C761&lt;&gt;"",E761&lt;&gt;"",F761&lt;&gt;"",G761&lt;&gt;""),OR(AH761&gt;0,AR761&gt;0,BB761&gt;0),COUNTIF(K!$A$1:$A$2257,ASC(C761&amp;E761&amp;F761&amp;G761&amp;IF(I761*1=0,"","-"&amp;I761*1)&amp;IF(K761*1=0,"",K761*1)&amp;IF(M761="","",M761)))=0),"「Ｋコード・Ｊコード番号等」が診療報酬点数表あるいは鹿診療報酬点数表に存在しないコードとなっています。正しいＫコード・Ｊコード番号等をご記入ください。なお、加算・輸血料は報告対象外となります。",IF(OR(AND(OR(AH761=0,AH761=""),OR(AR761&gt;0,BB761&gt;0)),AND(OR(AH761&gt;0,BB761&gt;0),OR(AR761=0,AR761="")),AND(OR(AH761&gt;0,AR761&gt;0),OR(BB761=0,BB761=""))),"「レセプト件数」、「算定日数」、「算定回数」のいずれかが「0」か「空白」となっていますが、それ以外が1以上となっています。正しい手術名情報・レセプト件数・算定日数・算定回数をご記入ください。",IF(OR(AH761&gt;AR761,AH761&gt;BB761),"「算定日数」あるいは「算定回数」が「レセプト件数」よりも小さくなっています。算定レセプトにおける算定日数・算定回数をご記入ください。",IF(AR761&gt;BB761,"「算定回数」が「算定日数」よりも小さくなっています。算定日数における算定回数をご記入ください。","")))))</f>
        <v/>
      </c>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72"/>
      <c r="CW761" s="72"/>
      <c r="CX761" s="72"/>
      <c r="CY761" s="129"/>
      <c r="CZ761" s="129"/>
      <c r="DA761" s="129"/>
      <c r="DB761" s="129"/>
      <c r="DC761" s="129"/>
      <c r="DD761" s="129"/>
      <c r="DE761" s="129"/>
      <c r="DF761" s="129"/>
      <c r="DG761" s="129"/>
      <c r="DH761" s="129"/>
      <c r="DI761" s="129"/>
      <c r="DJ761" s="129"/>
      <c r="DK761" s="129"/>
      <c r="DL761" s="129"/>
      <c r="DM761" s="129"/>
      <c r="DN761" s="129"/>
      <c r="DO761" s="129"/>
      <c r="DP761" s="129"/>
      <c r="DQ761" s="129"/>
      <c r="DR761" s="129"/>
      <c r="DS761" s="129"/>
      <c r="DT761" s="129"/>
      <c r="DU761" s="129"/>
      <c r="DV761" s="129"/>
      <c r="DW761" s="129"/>
      <c r="DX761" s="129"/>
      <c r="DY761" s="129"/>
      <c r="DZ761" s="129"/>
      <c r="EA761" s="129"/>
      <c r="EB761" s="129"/>
      <c r="EC761" s="129"/>
      <c r="ED761" s="129"/>
      <c r="EE761" s="129"/>
      <c r="EF761" s="129"/>
      <c r="EG761" s="129"/>
      <c r="EH761" s="129"/>
      <c r="EI761" s="129"/>
      <c r="EJ761" s="129"/>
      <c r="EK761" s="129"/>
      <c r="EL761" s="129"/>
      <c r="EM761" s="129"/>
      <c r="EN761" s="129"/>
      <c r="EO761" s="129"/>
      <c r="EP761" s="129"/>
      <c r="EQ761" s="129"/>
      <c r="ER761" s="129"/>
      <c r="ES761" s="129"/>
      <c r="ET761" s="129"/>
      <c r="EU761" s="129"/>
      <c r="EV761" s="129"/>
      <c r="EW761" s="129"/>
    </row>
    <row r="762" spans="1:153" ht="3" customHeight="1" thickBot="1">
      <c r="A762" s="113"/>
      <c r="B762" s="16"/>
      <c r="C762" s="17"/>
      <c r="D762" s="17"/>
      <c r="E762" s="17"/>
      <c r="F762" s="18"/>
      <c r="G762" s="17"/>
      <c r="H762" s="298"/>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9"/>
      <c r="AG762" s="299"/>
      <c r="AH762" s="298"/>
      <c r="AI762" s="298"/>
      <c r="AJ762" s="298"/>
      <c r="AK762" s="298"/>
      <c r="AL762" s="298"/>
      <c r="AM762" s="298"/>
      <c r="AN762" s="298"/>
      <c r="AO762" s="121"/>
      <c r="AP762" s="116"/>
      <c r="AQ762" s="299"/>
      <c r="AR762" s="298"/>
      <c r="AS762" s="298"/>
      <c r="AT762" s="298"/>
      <c r="AU762" s="298"/>
      <c r="AV762" s="298"/>
      <c r="AW762" s="298"/>
      <c r="AX762" s="298"/>
      <c r="AY762" s="121"/>
      <c r="AZ762" s="116"/>
      <c r="BA762" s="298"/>
      <c r="BB762" s="298"/>
      <c r="BC762" s="298"/>
      <c r="BD762" s="298"/>
      <c r="BE762" s="298"/>
      <c r="BF762" s="298"/>
      <c r="BG762" s="298"/>
      <c r="BH762" s="298"/>
      <c r="BI762" s="121"/>
      <c r="BJ762" s="116"/>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29"/>
      <c r="CW762" s="129"/>
      <c r="CX762" s="129"/>
      <c r="CY762" s="129"/>
      <c r="CZ762" s="129"/>
      <c r="DA762" s="129"/>
      <c r="DB762" s="129"/>
      <c r="DC762" s="129"/>
      <c r="DD762" s="129"/>
      <c r="DE762" s="129"/>
      <c r="DF762" s="129"/>
      <c r="DG762" s="129"/>
      <c r="DH762" s="129"/>
      <c r="DI762" s="129"/>
      <c r="DJ762" s="129"/>
      <c r="DK762" s="129"/>
      <c r="DL762" s="129"/>
      <c r="DM762" s="129"/>
      <c r="DN762" s="129"/>
      <c r="DO762" s="129"/>
      <c r="DP762" s="129"/>
      <c r="DQ762" s="129"/>
      <c r="DR762" s="129"/>
      <c r="DS762" s="129"/>
      <c r="DT762" s="129"/>
      <c r="DU762" s="129"/>
      <c r="DV762" s="129"/>
      <c r="DW762" s="129"/>
      <c r="DX762" s="129"/>
      <c r="DY762" s="129"/>
      <c r="DZ762" s="129"/>
      <c r="EA762" s="129"/>
      <c r="EB762" s="129"/>
      <c r="EC762" s="129"/>
      <c r="ED762" s="129"/>
      <c r="EE762" s="129"/>
      <c r="EF762" s="129"/>
      <c r="EG762" s="129"/>
      <c r="EH762" s="129"/>
      <c r="EI762" s="129"/>
      <c r="EJ762" s="129"/>
      <c r="EK762" s="129"/>
      <c r="EL762" s="129"/>
      <c r="EM762" s="129"/>
      <c r="EN762" s="129"/>
      <c r="EO762" s="129"/>
      <c r="EP762" s="129"/>
      <c r="EQ762" s="129"/>
      <c r="ER762" s="129"/>
      <c r="ES762" s="129"/>
      <c r="ET762" s="129"/>
      <c r="EU762" s="129"/>
      <c r="EV762" s="129"/>
      <c r="EW762" s="129"/>
    </row>
    <row r="763" spans="1:153" ht="9.75" customHeight="1">
      <c r="A763" s="113"/>
      <c r="B763" s="24"/>
      <c r="C763" s="14" t="s">
        <v>6435</v>
      </c>
      <c r="D763" s="25"/>
      <c r="E763" s="25"/>
      <c r="F763" s="14" t="s">
        <v>143</v>
      </c>
      <c r="G763" s="14"/>
      <c r="H763" s="14"/>
      <c r="I763" s="14" t="s">
        <v>144</v>
      </c>
      <c r="J763" s="14"/>
      <c r="K763" s="14" t="s">
        <v>145</v>
      </c>
      <c r="L763" s="14"/>
      <c r="M763" s="14" t="s">
        <v>197</v>
      </c>
      <c r="N763" s="14"/>
      <c r="O763" s="25"/>
      <c r="P763" s="14" t="s">
        <v>146</v>
      </c>
      <c r="Q763" s="14"/>
      <c r="R763" s="14"/>
      <c r="S763" s="14"/>
      <c r="T763" s="14"/>
      <c r="U763" s="14"/>
      <c r="V763" s="14"/>
      <c r="W763" s="14"/>
      <c r="X763" s="14"/>
      <c r="Y763" s="14"/>
      <c r="Z763" s="14"/>
      <c r="AA763" s="14"/>
      <c r="AB763" s="14"/>
      <c r="AC763" s="14"/>
      <c r="AD763" s="25"/>
      <c r="AE763" s="25"/>
      <c r="AF763" s="26"/>
      <c r="AG763" s="296"/>
      <c r="AH763" s="297"/>
      <c r="AI763" s="297"/>
      <c r="AJ763" s="297"/>
      <c r="AK763" s="297"/>
      <c r="AL763" s="297"/>
      <c r="AM763" s="297"/>
      <c r="AN763" s="297"/>
      <c r="AO763" s="117"/>
      <c r="AP763" s="114"/>
      <c r="AQ763" s="296"/>
      <c r="AR763" s="297"/>
      <c r="AS763" s="297"/>
      <c r="AT763" s="297"/>
      <c r="AU763" s="297"/>
      <c r="AV763" s="297"/>
      <c r="AW763" s="297"/>
      <c r="AX763" s="297"/>
      <c r="AY763" s="117"/>
      <c r="AZ763" s="114"/>
      <c r="BA763" s="297"/>
      <c r="BB763" s="297"/>
      <c r="BC763" s="297"/>
      <c r="BD763" s="297"/>
      <c r="BE763" s="297"/>
      <c r="BF763" s="297"/>
      <c r="BG763" s="297"/>
      <c r="BH763" s="297"/>
      <c r="BI763" s="117"/>
      <c r="BJ763" s="114"/>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c r="DH763" s="129"/>
      <c r="DI763" s="129"/>
      <c r="DJ763" s="129"/>
      <c r="DK763" s="129"/>
      <c r="DL763" s="129"/>
      <c r="DM763" s="129"/>
      <c r="DN763" s="129"/>
      <c r="DO763" s="129"/>
      <c r="DP763" s="129"/>
      <c r="DQ763" s="129"/>
      <c r="DR763" s="129"/>
      <c r="DS763" s="129"/>
      <c r="DT763" s="129"/>
      <c r="DU763" s="129"/>
      <c r="DV763" s="129"/>
      <c r="DW763" s="129"/>
      <c r="DX763" s="129"/>
      <c r="DY763" s="129"/>
      <c r="DZ763" s="129"/>
      <c r="EA763" s="129"/>
      <c r="EB763" s="129"/>
      <c r="EC763" s="129"/>
      <c r="ED763" s="129"/>
      <c r="EE763" s="129"/>
      <c r="EF763" s="129"/>
      <c r="EG763" s="129"/>
      <c r="EH763" s="129"/>
      <c r="EI763" s="129"/>
      <c r="EJ763" s="129"/>
      <c r="EK763" s="129"/>
      <c r="EL763" s="129"/>
      <c r="EM763" s="129"/>
      <c r="EN763" s="129"/>
      <c r="EO763" s="129"/>
      <c r="EP763" s="129"/>
      <c r="EQ763" s="129"/>
      <c r="ER763" s="129"/>
      <c r="ES763" s="129"/>
      <c r="ET763" s="129"/>
      <c r="EU763" s="129"/>
      <c r="EV763" s="129"/>
      <c r="EW763" s="129"/>
    </row>
    <row r="764" spans="1:153" ht="21.75" customHeight="1">
      <c r="A764" s="113"/>
      <c r="B764" s="294"/>
      <c r="C764" s="76"/>
      <c r="D764" s="74"/>
      <c r="E764" s="77"/>
      <c r="F764" s="78"/>
      <c r="G764" s="79"/>
      <c r="H764" s="75" t="s">
        <v>6436</v>
      </c>
      <c r="I764" s="76"/>
      <c r="J764" s="74"/>
      <c r="K764" s="241"/>
      <c r="L764" s="74"/>
      <c r="M764" s="76"/>
      <c r="N764" s="73"/>
      <c r="O764" s="504"/>
      <c r="P764" s="505"/>
      <c r="Q764" s="505"/>
      <c r="R764" s="505"/>
      <c r="S764" s="505"/>
      <c r="T764" s="505"/>
      <c r="U764" s="505"/>
      <c r="V764" s="505"/>
      <c r="W764" s="505"/>
      <c r="X764" s="505"/>
      <c r="Y764" s="505"/>
      <c r="Z764" s="505"/>
      <c r="AA764" s="505"/>
      <c r="AB764" s="505"/>
      <c r="AC764" s="505"/>
      <c r="AD764" s="505"/>
      <c r="AE764" s="506"/>
      <c r="AF764" s="15"/>
      <c r="AG764" s="118"/>
      <c r="AH764" s="312"/>
      <c r="AI764" s="313"/>
      <c r="AJ764" s="313"/>
      <c r="AK764" s="313"/>
      <c r="AL764" s="313"/>
      <c r="AM764" s="313"/>
      <c r="AN764" s="314"/>
      <c r="AO764" s="120"/>
      <c r="AP764" s="115" t="s">
        <v>0</v>
      </c>
      <c r="AQ764" s="119"/>
      <c r="AR764" s="312"/>
      <c r="AS764" s="313"/>
      <c r="AT764" s="313"/>
      <c r="AU764" s="313"/>
      <c r="AV764" s="313"/>
      <c r="AW764" s="313"/>
      <c r="AX764" s="314"/>
      <c r="AY764" s="120"/>
      <c r="AZ764" s="115" t="s">
        <v>1</v>
      </c>
      <c r="BA764" s="119"/>
      <c r="BB764" s="312"/>
      <c r="BC764" s="313"/>
      <c r="BD764" s="313"/>
      <c r="BE764" s="313"/>
      <c r="BF764" s="313"/>
      <c r="BG764" s="313"/>
      <c r="BH764" s="314"/>
      <c r="BI764" s="122"/>
      <c r="BJ764" s="115" t="s">
        <v>2</v>
      </c>
      <c r="BK764" s="129"/>
      <c r="BL764" s="130" t="str">
        <f>IF(BM764&lt;&gt;"","●","")</f>
        <v/>
      </c>
      <c r="BM764" s="132" t="str">
        <f>IF(AND(OR(C764="",E764="",F764="",G764="",O764=""),OR(AH764&gt;0,AR764&gt;0,BB764&gt;0)),"「Ｋコード・Ｊコード番号等」、「診療行為名称」に未記入の欄がありますが、「レセプト件数」、「算定日数」、「算定回数」のいずれかが1以上となっています。正しい手術名情報・レセプト件数・算定日数・算定回数をご記入ください。",IF(AND(AND(C764&lt;&gt;"",E764&lt;&gt;"",F764&lt;&gt;"",G764&lt;&gt;""),OR(AH764&gt;0,AR764&gt;0,BB764&gt;0),COUNTIF(K!$A$1:$A$2257,ASC(C764&amp;E764&amp;F764&amp;G764&amp;IF(I764*1=0,"","-"&amp;I764*1)&amp;IF(K764*1=0,"",K764*1)&amp;IF(M764="","",M764)))=0),"「Ｋコード・Ｊコード番号等」が診療報酬点数表あるいは鹿診療報酬点数表に存在しないコードとなっています。正しいＫコード・Ｊコード番号等をご記入ください。なお、加算・輸血料は報告対象外となります。",IF(OR(AND(OR(AH764=0,AH764=""),OR(AR764&gt;0,BB764&gt;0)),AND(OR(AH764&gt;0,BB764&gt;0),OR(AR764=0,AR764="")),AND(OR(AH764&gt;0,AR764&gt;0),OR(BB764=0,BB764=""))),"「レセプト件数」、「算定日数」、「算定回数」のいずれかが「0」か「空白」となっていますが、それ以外が1以上となっています。正しい手術名情報・レセプト件数・算定日数・算定回数をご記入ください。",IF(OR(AH764&gt;AR764,AH764&gt;BB764),"「算定日数」あるいは「算定回数」が「レセプト件数」よりも小さくなっています。算定レセプトにおける算定日数・算定回数をご記入ください。",IF(AR764&gt;BB764,"「算定回数」が「算定日数」よりも小さくなっています。算定日数における算定回数をご記入ください。","")))))</f>
        <v/>
      </c>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72"/>
      <c r="CW764" s="72"/>
      <c r="CX764" s="72"/>
      <c r="CY764" s="129"/>
      <c r="CZ764" s="129"/>
      <c r="DA764" s="129"/>
      <c r="DB764" s="129"/>
      <c r="DC764" s="129"/>
      <c r="DD764" s="129"/>
      <c r="DE764" s="129"/>
      <c r="DF764" s="129"/>
      <c r="DG764" s="129"/>
      <c r="DH764" s="129"/>
      <c r="DI764" s="129"/>
      <c r="DJ764" s="129"/>
      <c r="DK764" s="129"/>
      <c r="DL764" s="129"/>
      <c r="DM764" s="129"/>
      <c r="DN764" s="129"/>
      <c r="DO764" s="129"/>
      <c r="DP764" s="129"/>
      <c r="DQ764" s="129"/>
      <c r="DR764" s="129"/>
      <c r="DS764" s="129"/>
      <c r="DT764" s="129"/>
      <c r="DU764" s="129"/>
      <c r="DV764" s="129"/>
      <c r="DW764" s="129"/>
      <c r="DX764" s="129"/>
      <c r="DY764" s="129"/>
      <c r="DZ764" s="129"/>
      <c r="EA764" s="129"/>
      <c r="EB764" s="129"/>
      <c r="EC764" s="129"/>
      <c r="ED764" s="129"/>
      <c r="EE764" s="129"/>
      <c r="EF764" s="129"/>
      <c r="EG764" s="129"/>
      <c r="EH764" s="129"/>
      <c r="EI764" s="129"/>
      <c r="EJ764" s="129"/>
      <c r="EK764" s="129"/>
      <c r="EL764" s="129"/>
      <c r="EM764" s="129"/>
      <c r="EN764" s="129"/>
      <c r="EO764" s="129"/>
      <c r="EP764" s="129"/>
      <c r="EQ764" s="129"/>
      <c r="ER764" s="129"/>
      <c r="ES764" s="129"/>
      <c r="ET764" s="129"/>
      <c r="EU764" s="129"/>
      <c r="EV764" s="129"/>
      <c r="EW764" s="129"/>
    </row>
    <row r="765" spans="1:153" ht="3" customHeight="1" thickBot="1">
      <c r="A765" s="113"/>
      <c r="B765" s="16"/>
      <c r="C765" s="17"/>
      <c r="D765" s="17"/>
      <c r="E765" s="17"/>
      <c r="F765" s="18"/>
      <c r="G765" s="17"/>
      <c r="H765" s="298"/>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9"/>
      <c r="AG765" s="299"/>
      <c r="AH765" s="298"/>
      <c r="AI765" s="298"/>
      <c r="AJ765" s="298"/>
      <c r="AK765" s="298"/>
      <c r="AL765" s="298"/>
      <c r="AM765" s="298"/>
      <c r="AN765" s="298"/>
      <c r="AO765" s="121"/>
      <c r="AP765" s="116"/>
      <c r="AQ765" s="299"/>
      <c r="AR765" s="298"/>
      <c r="AS765" s="298"/>
      <c r="AT765" s="298"/>
      <c r="AU765" s="298"/>
      <c r="AV765" s="298"/>
      <c r="AW765" s="298"/>
      <c r="AX765" s="298"/>
      <c r="AY765" s="121"/>
      <c r="AZ765" s="116"/>
      <c r="BA765" s="298"/>
      <c r="BB765" s="298"/>
      <c r="BC765" s="298"/>
      <c r="BD765" s="298"/>
      <c r="BE765" s="298"/>
      <c r="BF765" s="298"/>
      <c r="BG765" s="298"/>
      <c r="BH765" s="298"/>
      <c r="BI765" s="121"/>
      <c r="BJ765" s="116"/>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29"/>
      <c r="CW765" s="129"/>
      <c r="CX765" s="129"/>
      <c r="CY765" s="129"/>
      <c r="CZ765" s="129"/>
      <c r="DA765" s="129"/>
      <c r="DB765" s="129"/>
      <c r="DC765" s="129"/>
      <c r="DD765" s="129"/>
      <c r="DE765" s="129"/>
      <c r="DF765" s="129"/>
      <c r="DG765" s="129"/>
      <c r="DH765" s="129"/>
      <c r="DI765" s="129"/>
      <c r="DJ765" s="129"/>
      <c r="DK765" s="129"/>
      <c r="DL765" s="129"/>
      <c r="DM765" s="129"/>
      <c r="DN765" s="129"/>
      <c r="DO765" s="129"/>
      <c r="DP765" s="129"/>
      <c r="DQ765" s="129"/>
      <c r="DR765" s="129"/>
      <c r="DS765" s="129"/>
      <c r="DT765" s="129"/>
      <c r="DU765" s="129"/>
      <c r="DV765" s="129"/>
      <c r="DW765" s="129"/>
      <c r="DX765" s="129"/>
      <c r="DY765" s="129"/>
      <c r="DZ765" s="129"/>
      <c r="EA765" s="129"/>
      <c r="EB765" s="129"/>
      <c r="EC765" s="129"/>
      <c r="ED765" s="129"/>
      <c r="EE765" s="129"/>
      <c r="EF765" s="129"/>
      <c r="EG765" s="129"/>
      <c r="EH765" s="129"/>
      <c r="EI765" s="129"/>
      <c r="EJ765" s="129"/>
      <c r="EK765" s="129"/>
      <c r="EL765" s="129"/>
      <c r="EM765" s="129"/>
      <c r="EN765" s="129"/>
      <c r="EO765" s="129"/>
      <c r="EP765" s="129"/>
      <c r="EQ765" s="129"/>
      <c r="ER765" s="129"/>
      <c r="ES765" s="129"/>
      <c r="ET765" s="129"/>
      <c r="EU765" s="129"/>
      <c r="EV765" s="129"/>
      <c r="EW765" s="129"/>
    </row>
    <row r="766" spans="1:153" ht="9.75" customHeight="1">
      <c r="A766" s="113"/>
      <c r="B766" s="24"/>
      <c r="C766" s="14" t="s">
        <v>6435</v>
      </c>
      <c r="D766" s="25"/>
      <c r="E766" s="25"/>
      <c r="F766" s="14" t="s">
        <v>143</v>
      </c>
      <c r="G766" s="14"/>
      <c r="H766" s="14"/>
      <c r="I766" s="14" t="s">
        <v>144</v>
      </c>
      <c r="J766" s="14"/>
      <c r="K766" s="14" t="s">
        <v>145</v>
      </c>
      <c r="L766" s="14"/>
      <c r="M766" s="14" t="s">
        <v>197</v>
      </c>
      <c r="N766" s="14"/>
      <c r="O766" s="25"/>
      <c r="P766" s="14" t="s">
        <v>146</v>
      </c>
      <c r="Q766" s="14"/>
      <c r="R766" s="14"/>
      <c r="S766" s="14"/>
      <c r="T766" s="14"/>
      <c r="U766" s="14"/>
      <c r="V766" s="14"/>
      <c r="W766" s="14"/>
      <c r="X766" s="14"/>
      <c r="Y766" s="14"/>
      <c r="Z766" s="14"/>
      <c r="AA766" s="14"/>
      <c r="AB766" s="14"/>
      <c r="AC766" s="14"/>
      <c r="AD766" s="25"/>
      <c r="AE766" s="25"/>
      <c r="AF766" s="26"/>
      <c r="AG766" s="296"/>
      <c r="AH766" s="297"/>
      <c r="AI766" s="297"/>
      <c r="AJ766" s="297"/>
      <c r="AK766" s="297"/>
      <c r="AL766" s="297"/>
      <c r="AM766" s="297"/>
      <c r="AN766" s="297"/>
      <c r="AO766" s="117"/>
      <c r="AP766" s="114"/>
      <c r="AQ766" s="296"/>
      <c r="AR766" s="297"/>
      <c r="AS766" s="297"/>
      <c r="AT766" s="297"/>
      <c r="AU766" s="297"/>
      <c r="AV766" s="297"/>
      <c r="AW766" s="297"/>
      <c r="AX766" s="297"/>
      <c r="AY766" s="117"/>
      <c r="AZ766" s="114"/>
      <c r="BA766" s="297"/>
      <c r="BB766" s="297"/>
      <c r="BC766" s="297"/>
      <c r="BD766" s="297"/>
      <c r="BE766" s="297"/>
      <c r="BF766" s="297"/>
      <c r="BG766" s="297"/>
      <c r="BH766" s="297"/>
      <c r="BI766" s="117"/>
      <c r="BJ766" s="114"/>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c r="DH766" s="129"/>
      <c r="DI766" s="129"/>
      <c r="DJ766" s="129"/>
      <c r="DK766" s="129"/>
      <c r="DL766" s="129"/>
      <c r="DM766" s="129"/>
      <c r="DN766" s="129"/>
      <c r="DO766" s="129"/>
      <c r="DP766" s="129"/>
      <c r="DQ766" s="129"/>
      <c r="DR766" s="129"/>
      <c r="DS766" s="129"/>
      <c r="DT766" s="129"/>
      <c r="DU766" s="129"/>
      <c r="DV766" s="129"/>
      <c r="DW766" s="129"/>
      <c r="DX766" s="129"/>
      <c r="DY766" s="129"/>
      <c r="DZ766" s="129"/>
      <c r="EA766" s="129"/>
      <c r="EB766" s="129"/>
      <c r="EC766" s="129"/>
      <c r="ED766" s="129"/>
      <c r="EE766" s="129"/>
      <c r="EF766" s="129"/>
      <c r="EG766" s="129"/>
      <c r="EH766" s="129"/>
      <c r="EI766" s="129"/>
      <c r="EJ766" s="129"/>
      <c r="EK766" s="129"/>
      <c r="EL766" s="129"/>
      <c r="EM766" s="129"/>
      <c r="EN766" s="129"/>
      <c r="EO766" s="129"/>
      <c r="EP766" s="129"/>
      <c r="EQ766" s="129"/>
      <c r="ER766" s="129"/>
      <c r="ES766" s="129"/>
      <c r="ET766" s="129"/>
      <c r="EU766" s="129"/>
      <c r="EV766" s="129"/>
      <c r="EW766" s="129"/>
    </row>
    <row r="767" spans="1:153" ht="21.75" customHeight="1">
      <c r="A767" s="113"/>
      <c r="B767" s="294"/>
      <c r="C767" s="76"/>
      <c r="D767" s="74"/>
      <c r="E767" s="77"/>
      <c r="F767" s="78"/>
      <c r="G767" s="79"/>
      <c r="H767" s="75" t="s">
        <v>6436</v>
      </c>
      <c r="I767" s="76"/>
      <c r="J767" s="74"/>
      <c r="K767" s="241"/>
      <c r="L767" s="74"/>
      <c r="M767" s="76"/>
      <c r="N767" s="73"/>
      <c r="O767" s="504"/>
      <c r="P767" s="505"/>
      <c r="Q767" s="505"/>
      <c r="R767" s="505"/>
      <c r="S767" s="505"/>
      <c r="T767" s="505"/>
      <c r="U767" s="505"/>
      <c r="V767" s="505"/>
      <c r="W767" s="505"/>
      <c r="X767" s="505"/>
      <c r="Y767" s="505"/>
      <c r="Z767" s="505"/>
      <c r="AA767" s="505"/>
      <c r="AB767" s="505"/>
      <c r="AC767" s="505"/>
      <c r="AD767" s="505"/>
      <c r="AE767" s="506"/>
      <c r="AF767" s="15"/>
      <c r="AG767" s="118"/>
      <c r="AH767" s="312"/>
      <c r="AI767" s="313"/>
      <c r="AJ767" s="313"/>
      <c r="AK767" s="313"/>
      <c r="AL767" s="313"/>
      <c r="AM767" s="313"/>
      <c r="AN767" s="314"/>
      <c r="AO767" s="120"/>
      <c r="AP767" s="115" t="s">
        <v>0</v>
      </c>
      <c r="AQ767" s="119"/>
      <c r="AR767" s="312"/>
      <c r="AS767" s="313"/>
      <c r="AT767" s="313"/>
      <c r="AU767" s="313"/>
      <c r="AV767" s="313"/>
      <c r="AW767" s="313"/>
      <c r="AX767" s="314"/>
      <c r="AY767" s="120"/>
      <c r="AZ767" s="115" t="s">
        <v>1</v>
      </c>
      <c r="BA767" s="119"/>
      <c r="BB767" s="312"/>
      <c r="BC767" s="313"/>
      <c r="BD767" s="313"/>
      <c r="BE767" s="313"/>
      <c r="BF767" s="313"/>
      <c r="BG767" s="313"/>
      <c r="BH767" s="314"/>
      <c r="BI767" s="122"/>
      <c r="BJ767" s="115" t="s">
        <v>2</v>
      </c>
      <c r="BK767" s="129"/>
      <c r="BL767" s="130" t="str">
        <f>IF(BM767&lt;&gt;"","●","")</f>
        <v/>
      </c>
      <c r="BM767" s="132" t="str">
        <f>IF(AND(OR(C767="",E767="",F767="",G767="",O767=""),OR(AH767&gt;0,AR767&gt;0,BB767&gt;0)),"「Ｋコード・Ｊコード番号等」、「診療行為名称」に未記入の欄がありますが、「レセプト件数」、「算定日数」、「算定回数」のいずれかが1以上となっています。正しい手術名情報・レセプト件数・算定日数・算定回数をご記入ください。",IF(AND(AND(C767&lt;&gt;"",E767&lt;&gt;"",F767&lt;&gt;"",G767&lt;&gt;""),OR(AH767&gt;0,AR767&gt;0,BB767&gt;0),COUNTIF(K!$A$1:$A$2257,ASC(C767&amp;E767&amp;F767&amp;G767&amp;IF(I767*1=0,"","-"&amp;I767*1)&amp;IF(K767*1=0,"",K767*1)&amp;IF(M767="","",M767)))=0),"「Ｋコード・Ｊコード番号等」が診療報酬点数表あるいは鹿診療報酬点数表に存在しないコードとなっています。正しいＫコード・Ｊコード番号等をご記入ください。なお、加算・輸血料は報告対象外となります。",IF(OR(AND(OR(AH767=0,AH767=""),OR(AR767&gt;0,BB767&gt;0)),AND(OR(AH767&gt;0,BB767&gt;0),OR(AR767=0,AR767="")),AND(OR(AH767&gt;0,AR767&gt;0),OR(BB767=0,BB767=""))),"「レセプト件数」、「算定日数」、「算定回数」のいずれかが「0」か「空白」となっていますが、それ以外が1以上となっています。正しい手術名情報・レセプト件数・算定日数・算定回数をご記入ください。",IF(OR(AH767&gt;AR767,AH767&gt;BB767),"「算定日数」あるいは「算定回数」が「レセプト件数」よりも小さくなっています。算定レセプトにおける算定日数・算定回数をご記入ください。",IF(AR767&gt;BB767,"「算定回数」が「算定日数」よりも小さくなっています。算定日数における算定回数をご記入ください。","")))))</f>
        <v/>
      </c>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72"/>
      <c r="CW767" s="72"/>
      <c r="CX767" s="72"/>
      <c r="CY767" s="129"/>
      <c r="CZ767" s="129"/>
      <c r="DA767" s="129"/>
      <c r="DB767" s="129"/>
      <c r="DC767" s="129"/>
      <c r="DD767" s="129"/>
      <c r="DE767" s="129"/>
      <c r="DF767" s="129"/>
      <c r="DG767" s="129"/>
      <c r="DH767" s="129"/>
      <c r="DI767" s="129"/>
      <c r="DJ767" s="129"/>
      <c r="DK767" s="129"/>
      <c r="DL767" s="129"/>
      <c r="DM767" s="129"/>
      <c r="DN767" s="129"/>
      <c r="DO767" s="129"/>
      <c r="DP767" s="129"/>
      <c r="DQ767" s="129"/>
      <c r="DR767" s="129"/>
      <c r="DS767" s="129"/>
      <c r="DT767" s="129"/>
      <c r="DU767" s="129"/>
      <c r="DV767" s="129"/>
      <c r="DW767" s="129"/>
      <c r="DX767" s="129"/>
      <c r="DY767" s="129"/>
      <c r="DZ767" s="129"/>
      <c r="EA767" s="129"/>
      <c r="EB767" s="129"/>
      <c r="EC767" s="129"/>
      <c r="ED767" s="129"/>
      <c r="EE767" s="129"/>
      <c r="EF767" s="129"/>
      <c r="EG767" s="129"/>
      <c r="EH767" s="129"/>
      <c r="EI767" s="129"/>
      <c r="EJ767" s="129"/>
      <c r="EK767" s="129"/>
      <c r="EL767" s="129"/>
      <c r="EM767" s="129"/>
      <c r="EN767" s="129"/>
      <c r="EO767" s="129"/>
      <c r="EP767" s="129"/>
      <c r="EQ767" s="129"/>
      <c r="ER767" s="129"/>
      <c r="ES767" s="129"/>
      <c r="ET767" s="129"/>
      <c r="EU767" s="129"/>
      <c r="EV767" s="129"/>
      <c r="EW767" s="129"/>
    </row>
    <row r="768" spans="1:153" ht="3" customHeight="1" thickBot="1">
      <c r="A768" s="103"/>
      <c r="B768" s="16"/>
      <c r="C768" s="17"/>
      <c r="D768" s="17"/>
      <c r="E768" s="17"/>
      <c r="F768" s="18"/>
      <c r="G768" s="17"/>
      <c r="H768" s="298"/>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9"/>
      <c r="AG768" s="299"/>
      <c r="AH768" s="298"/>
      <c r="AI768" s="298"/>
      <c r="AJ768" s="298"/>
      <c r="AK768" s="298"/>
      <c r="AL768" s="298"/>
      <c r="AM768" s="298"/>
      <c r="AN768" s="298"/>
      <c r="AO768" s="121"/>
      <c r="AP768" s="116"/>
      <c r="AQ768" s="299"/>
      <c r="AR768" s="298"/>
      <c r="AS768" s="298"/>
      <c r="AT768" s="298"/>
      <c r="AU768" s="298"/>
      <c r="AV768" s="298"/>
      <c r="AW768" s="298"/>
      <c r="AX768" s="298"/>
      <c r="AY768" s="121"/>
      <c r="AZ768" s="116"/>
      <c r="BA768" s="298"/>
      <c r="BB768" s="298"/>
      <c r="BC768" s="298"/>
      <c r="BD768" s="298"/>
      <c r="BE768" s="298"/>
      <c r="BF768" s="298"/>
      <c r="BG768" s="298"/>
      <c r="BH768" s="298"/>
      <c r="BI768" s="121"/>
      <c r="BJ768" s="116"/>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29"/>
      <c r="CW768" s="129"/>
      <c r="CX768" s="129"/>
      <c r="CY768" s="129"/>
      <c r="CZ768" s="129"/>
      <c r="DA768" s="129"/>
      <c r="DB768" s="129"/>
      <c r="DC768" s="129"/>
      <c r="DD768" s="129"/>
      <c r="DE768" s="129"/>
      <c r="DF768" s="129"/>
      <c r="DG768" s="129"/>
      <c r="DH768" s="129"/>
      <c r="DI768" s="129"/>
      <c r="DJ768" s="129"/>
      <c r="DK768" s="129"/>
      <c r="DL768" s="129"/>
      <c r="DM768" s="129"/>
      <c r="DN768" s="129"/>
      <c r="DO768" s="129"/>
      <c r="DP768" s="129"/>
      <c r="DQ768" s="129"/>
      <c r="DR768" s="129"/>
      <c r="DS768" s="129"/>
      <c r="DT768" s="129"/>
      <c r="DU768" s="129"/>
      <c r="DV768" s="129"/>
      <c r="DW768" s="129"/>
      <c r="DX768" s="129"/>
      <c r="DY768" s="129"/>
      <c r="DZ768" s="129"/>
      <c r="EA768" s="129"/>
      <c r="EB768" s="129"/>
      <c r="EC768" s="129"/>
      <c r="ED768" s="129"/>
      <c r="EE768" s="129"/>
      <c r="EF768" s="129"/>
      <c r="EG768" s="129"/>
      <c r="EH768" s="129"/>
      <c r="EI768" s="129"/>
      <c r="EJ768" s="129"/>
      <c r="EK768" s="129"/>
      <c r="EL768" s="129"/>
      <c r="EM768" s="129"/>
      <c r="EN768" s="129"/>
      <c r="EO768" s="129"/>
      <c r="EP768" s="129"/>
      <c r="EQ768" s="129"/>
      <c r="ER768" s="129"/>
      <c r="ES768" s="129"/>
      <c r="ET768" s="129"/>
      <c r="EU768" s="129"/>
      <c r="EV768" s="129"/>
      <c r="EW768" s="129"/>
    </row>
    <row r="769" spans="1:153" ht="21.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29"/>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c r="DH769" s="129"/>
      <c r="DI769" s="129"/>
      <c r="DJ769" s="129"/>
      <c r="DK769" s="129"/>
      <c r="DL769" s="129"/>
      <c r="DM769" s="129"/>
      <c r="DN769" s="129"/>
      <c r="DO769" s="129"/>
      <c r="DP769" s="129"/>
      <c r="DQ769" s="129"/>
      <c r="DR769" s="129"/>
      <c r="DS769" s="129"/>
      <c r="DT769" s="129"/>
      <c r="DU769" s="129"/>
      <c r="DV769" s="129"/>
      <c r="DW769" s="129"/>
      <c r="DX769" s="129"/>
      <c r="DY769" s="129"/>
      <c r="DZ769" s="129"/>
      <c r="EA769" s="129"/>
      <c r="EB769" s="129"/>
      <c r="EC769" s="129"/>
      <c r="ED769" s="129"/>
      <c r="EE769" s="129"/>
      <c r="EF769" s="129"/>
      <c r="EG769" s="129"/>
      <c r="EH769" s="129"/>
      <c r="EI769" s="129"/>
      <c r="EJ769" s="129"/>
      <c r="EK769" s="129"/>
      <c r="EL769" s="129"/>
      <c r="EM769" s="129"/>
      <c r="EN769" s="129"/>
      <c r="EO769" s="129"/>
      <c r="EP769" s="129"/>
      <c r="EQ769" s="129"/>
      <c r="ER769" s="129"/>
      <c r="ES769" s="129"/>
      <c r="ET769" s="129"/>
      <c r="EU769" s="129"/>
      <c r="EV769" s="129"/>
      <c r="EW769" s="129"/>
    </row>
    <row r="770" spans="1:153" ht="21.75" customHeight="1">
      <c r="A770" s="129"/>
      <c r="B770" s="129"/>
      <c r="C770" s="66" t="str">
        <f>IF(COUNTIF($BL$10:$BL$767,"●")&gt;0,"未記入、もしくは記入内容の見直しが必要な欄があります。","")</f>
        <v/>
      </c>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29"/>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c r="DH770" s="129"/>
      <c r="DI770" s="129"/>
      <c r="DJ770" s="129"/>
      <c r="DK770" s="129"/>
      <c r="DL770" s="129"/>
      <c r="DM770" s="129"/>
      <c r="DN770" s="129"/>
      <c r="DO770" s="129"/>
      <c r="DP770" s="129"/>
      <c r="DQ770" s="129"/>
      <c r="DR770" s="129"/>
      <c r="DS770" s="129"/>
      <c r="DT770" s="129"/>
      <c r="DU770" s="129"/>
      <c r="DV770" s="129"/>
      <c r="DW770" s="129"/>
      <c r="DX770" s="129"/>
      <c r="DY770" s="129"/>
      <c r="DZ770" s="129"/>
      <c r="EA770" s="129"/>
      <c r="EB770" s="129"/>
      <c r="EC770" s="129"/>
      <c r="ED770" s="129"/>
      <c r="EE770" s="129"/>
      <c r="EF770" s="129"/>
      <c r="EG770" s="129"/>
      <c r="EH770" s="129"/>
      <c r="EI770" s="129"/>
      <c r="EJ770" s="129"/>
      <c r="EK770" s="129"/>
      <c r="EL770" s="129"/>
      <c r="EM770" s="129"/>
      <c r="EN770" s="129"/>
      <c r="EO770" s="129"/>
      <c r="EP770" s="129"/>
      <c r="EQ770" s="129"/>
      <c r="ER770" s="129"/>
      <c r="ES770" s="129"/>
      <c r="ET770" s="129"/>
      <c r="EU770" s="129"/>
      <c r="EV770" s="129"/>
      <c r="EW770" s="129"/>
    </row>
    <row r="771" spans="1:153" ht="21.75" customHeight="1">
      <c r="A771" s="129"/>
      <c r="B771" s="129"/>
      <c r="C771" s="67" t="str">
        <f>IF(COUNTIF($BL$10:$BL$767,"●")&gt;0,"報告様式の右側に表記されている内容をご確認ください。","")</f>
        <v/>
      </c>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29"/>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29"/>
      <c r="CW771" s="129"/>
      <c r="CX771" s="129"/>
      <c r="CY771" s="129"/>
      <c r="CZ771" s="129"/>
      <c r="DA771" s="129"/>
      <c r="DB771" s="129"/>
      <c r="DC771" s="129"/>
      <c r="DD771" s="129"/>
      <c r="DE771" s="129"/>
      <c r="DF771" s="129"/>
      <c r="DG771" s="129"/>
      <c r="DH771" s="129"/>
      <c r="DI771" s="129"/>
      <c r="DJ771" s="129"/>
      <c r="DK771" s="129"/>
      <c r="DL771" s="129"/>
      <c r="DM771" s="129"/>
      <c r="DN771" s="129"/>
      <c r="DO771" s="129"/>
      <c r="DP771" s="129"/>
      <c r="DQ771" s="129"/>
      <c r="DR771" s="129"/>
      <c r="DS771" s="129"/>
      <c r="DT771" s="129"/>
      <c r="DU771" s="129"/>
      <c r="DV771" s="129"/>
      <c r="DW771" s="129"/>
      <c r="DX771" s="129"/>
      <c r="DY771" s="129"/>
      <c r="DZ771" s="129"/>
      <c r="EA771" s="129"/>
      <c r="EB771" s="129"/>
      <c r="EC771" s="129"/>
      <c r="ED771" s="129"/>
      <c r="EE771" s="129"/>
      <c r="EF771" s="129"/>
      <c r="EG771" s="129"/>
      <c r="EH771" s="129"/>
      <c r="EI771" s="129"/>
      <c r="EJ771" s="129"/>
      <c r="EK771" s="129"/>
      <c r="EL771" s="129"/>
      <c r="EM771" s="129"/>
      <c r="EN771" s="129"/>
      <c r="EO771" s="129"/>
      <c r="EP771" s="129"/>
      <c r="EQ771" s="129"/>
      <c r="ER771" s="129"/>
      <c r="ES771" s="129"/>
      <c r="ET771" s="129"/>
      <c r="EU771" s="129"/>
      <c r="EV771" s="129"/>
      <c r="EW771" s="129"/>
    </row>
    <row r="772" spans="1:153" ht="21.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29"/>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c r="DH772" s="129"/>
      <c r="DI772" s="129"/>
      <c r="DJ772" s="129"/>
      <c r="DK772" s="129"/>
      <c r="DL772" s="129"/>
      <c r="DM772" s="129"/>
      <c r="DN772" s="129"/>
      <c r="DO772" s="129"/>
      <c r="DP772" s="129"/>
      <c r="DQ772" s="129"/>
      <c r="DR772" s="129"/>
      <c r="DS772" s="129"/>
      <c r="DT772" s="129"/>
      <c r="DU772" s="129"/>
      <c r="DV772" s="129"/>
      <c r="DW772" s="129"/>
      <c r="DX772" s="129"/>
      <c r="DY772" s="129"/>
      <c r="DZ772" s="129"/>
      <c r="EA772" s="129"/>
      <c r="EB772" s="129"/>
      <c r="EC772" s="129"/>
      <c r="ED772" s="129"/>
      <c r="EE772" s="129"/>
      <c r="EF772" s="129"/>
      <c r="EG772" s="129"/>
      <c r="EH772" s="129"/>
      <c r="EI772" s="129"/>
      <c r="EJ772" s="129"/>
      <c r="EK772" s="129"/>
      <c r="EL772" s="129"/>
      <c r="EM772" s="129"/>
      <c r="EN772" s="129"/>
      <c r="EO772" s="129"/>
      <c r="EP772" s="129"/>
      <c r="EQ772" s="129"/>
      <c r="ER772" s="129"/>
      <c r="ES772" s="129"/>
      <c r="ET772" s="129"/>
      <c r="EU772" s="129"/>
      <c r="EV772" s="129"/>
      <c r="EW772" s="129"/>
    </row>
    <row r="773" spans="1:153" ht="21.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29"/>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c r="DH773" s="129"/>
      <c r="DI773" s="129"/>
      <c r="DJ773" s="129"/>
      <c r="DK773" s="129"/>
      <c r="DL773" s="129"/>
      <c r="DM773" s="129"/>
      <c r="DN773" s="129"/>
      <c r="DO773" s="129"/>
      <c r="DP773" s="129"/>
      <c r="DQ773" s="129"/>
      <c r="DR773" s="129"/>
      <c r="DS773" s="129"/>
      <c r="DT773" s="129"/>
      <c r="DU773" s="129"/>
      <c r="DV773" s="129"/>
      <c r="DW773" s="129"/>
      <c r="DX773" s="129"/>
      <c r="DY773" s="129"/>
      <c r="DZ773" s="129"/>
      <c r="EA773" s="129"/>
      <c r="EB773" s="129"/>
      <c r="EC773" s="129"/>
      <c r="ED773" s="129"/>
      <c r="EE773" s="129"/>
      <c r="EF773" s="129"/>
      <c r="EG773" s="129"/>
      <c r="EH773" s="129"/>
      <c r="EI773" s="129"/>
      <c r="EJ773" s="129"/>
      <c r="EK773" s="129"/>
      <c r="EL773" s="129"/>
      <c r="EM773" s="129"/>
      <c r="EN773" s="129"/>
      <c r="EO773" s="129"/>
      <c r="EP773" s="129"/>
      <c r="EQ773" s="129"/>
      <c r="ER773" s="129"/>
      <c r="ES773" s="129"/>
      <c r="ET773" s="129"/>
      <c r="EU773" s="129"/>
      <c r="EV773" s="129"/>
      <c r="EW773" s="129"/>
    </row>
    <row r="774" spans="1:153" ht="21.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29"/>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29"/>
      <c r="CW774" s="129"/>
      <c r="CX774" s="129"/>
      <c r="CY774" s="129"/>
      <c r="CZ774" s="129"/>
      <c r="DA774" s="129"/>
      <c r="DB774" s="129"/>
      <c r="DC774" s="129"/>
      <c r="DD774" s="129"/>
      <c r="DE774" s="129"/>
      <c r="DF774" s="129"/>
      <c r="DG774" s="129"/>
      <c r="DH774" s="129"/>
      <c r="DI774" s="129"/>
      <c r="DJ774" s="129"/>
      <c r="DK774" s="129"/>
      <c r="DL774" s="129"/>
      <c r="DM774" s="129"/>
      <c r="DN774" s="129"/>
      <c r="DO774" s="129"/>
      <c r="DP774" s="129"/>
      <c r="DQ774" s="129"/>
      <c r="DR774" s="129"/>
      <c r="DS774" s="129"/>
      <c r="DT774" s="129"/>
      <c r="DU774" s="129"/>
      <c r="DV774" s="129"/>
      <c r="DW774" s="129"/>
      <c r="DX774" s="129"/>
      <c r="DY774" s="129"/>
      <c r="DZ774" s="129"/>
      <c r="EA774" s="129"/>
      <c r="EB774" s="129"/>
      <c r="EC774" s="129"/>
      <c r="ED774" s="129"/>
      <c r="EE774" s="129"/>
      <c r="EF774" s="129"/>
      <c r="EG774" s="129"/>
      <c r="EH774" s="129"/>
      <c r="EI774" s="129"/>
      <c r="EJ774" s="129"/>
      <c r="EK774" s="129"/>
      <c r="EL774" s="129"/>
      <c r="EM774" s="129"/>
      <c r="EN774" s="129"/>
      <c r="EO774" s="129"/>
      <c r="EP774" s="129"/>
      <c r="EQ774" s="129"/>
      <c r="ER774" s="129"/>
      <c r="ES774" s="129"/>
      <c r="ET774" s="129"/>
      <c r="EU774" s="129"/>
      <c r="EV774" s="129"/>
      <c r="EW774" s="129"/>
    </row>
    <row r="775" spans="1:153" ht="21.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29"/>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c r="DH775" s="129"/>
      <c r="DI775" s="129"/>
      <c r="DJ775" s="129"/>
      <c r="DK775" s="129"/>
      <c r="DL775" s="129"/>
      <c r="DM775" s="129"/>
      <c r="DN775" s="129"/>
      <c r="DO775" s="129"/>
      <c r="DP775" s="129"/>
      <c r="DQ775" s="129"/>
      <c r="DR775" s="129"/>
      <c r="DS775" s="129"/>
      <c r="DT775" s="129"/>
      <c r="DU775" s="129"/>
      <c r="DV775" s="129"/>
      <c r="DW775" s="129"/>
      <c r="DX775" s="129"/>
      <c r="DY775" s="129"/>
      <c r="DZ775" s="129"/>
      <c r="EA775" s="129"/>
      <c r="EB775" s="129"/>
      <c r="EC775" s="129"/>
      <c r="ED775" s="129"/>
      <c r="EE775" s="129"/>
      <c r="EF775" s="129"/>
      <c r="EG775" s="129"/>
      <c r="EH775" s="129"/>
      <c r="EI775" s="129"/>
      <c r="EJ775" s="129"/>
      <c r="EK775" s="129"/>
      <c r="EL775" s="129"/>
      <c r="EM775" s="129"/>
      <c r="EN775" s="129"/>
      <c r="EO775" s="129"/>
      <c r="EP775" s="129"/>
      <c r="EQ775" s="129"/>
      <c r="ER775" s="129"/>
      <c r="ES775" s="129"/>
      <c r="ET775" s="129"/>
      <c r="EU775" s="129"/>
      <c r="EV775" s="129"/>
      <c r="EW775" s="129"/>
    </row>
    <row r="776" spans="1:153" ht="21.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29"/>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c r="DH776" s="129"/>
      <c r="DI776" s="129"/>
      <c r="DJ776" s="129"/>
      <c r="DK776" s="129"/>
      <c r="DL776" s="129"/>
      <c r="DM776" s="129"/>
      <c r="DN776" s="129"/>
      <c r="DO776" s="129"/>
      <c r="DP776" s="129"/>
      <c r="DQ776" s="129"/>
      <c r="DR776" s="129"/>
      <c r="DS776" s="129"/>
      <c r="DT776" s="129"/>
      <c r="DU776" s="129"/>
      <c r="DV776" s="129"/>
      <c r="DW776" s="129"/>
      <c r="DX776" s="129"/>
      <c r="DY776" s="129"/>
      <c r="DZ776" s="129"/>
      <c r="EA776" s="129"/>
      <c r="EB776" s="129"/>
      <c r="EC776" s="129"/>
      <c r="ED776" s="129"/>
      <c r="EE776" s="129"/>
      <c r="EF776" s="129"/>
      <c r="EG776" s="129"/>
      <c r="EH776" s="129"/>
      <c r="EI776" s="129"/>
      <c r="EJ776" s="129"/>
      <c r="EK776" s="129"/>
      <c r="EL776" s="129"/>
      <c r="EM776" s="129"/>
      <c r="EN776" s="129"/>
      <c r="EO776" s="129"/>
      <c r="EP776" s="129"/>
      <c r="EQ776" s="129"/>
      <c r="ER776" s="129"/>
      <c r="ES776" s="129"/>
      <c r="ET776" s="129"/>
      <c r="EU776" s="129"/>
      <c r="EV776" s="129"/>
      <c r="EW776" s="129"/>
    </row>
    <row r="777" spans="1:153" ht="21.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29"/>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29"/>
      <c r="CW777" s="129"/>
      <c r="CX777" s="129"/>
      <c r="CY777" s="129"/>
      <c r="CZ777" s="129"/>
      <c r="DA777" s="129"/>
      <c r="DB777" s="129"/>
      <c r="DC777" s="129"/>
      <c r="DD777" s="129"/>
      <c r="DE777" s="129"/>
      <c r="DF777" s="129"/>
      <c r="DG777" s="129"/>
      <c r="DH777" s="129"/>
      <c r="DI777" s="129"/>
      <c r="DJ777" s="129"/>
      <c r="DK777" s="129"/>
      <c r="DL777" s="129"/>
      <c r="DM777" s="129"/>
      <c r="DN777" s="129"/>
      <c r="DO777" s="129"/>
      <c r="DP777" s="129"/>
      <c r="DQ777" s="129"/>
      <c r="DR777" s="129"/>
      <c r="DS777" s="129"/>
      <c r="DT777" s="129"/>
      <c r="DU777" s="129"/>
      <c r="DV777" s="129"/>
      <c r="DW777" s="129"/>
      <c r="DX777" s="129"/>
      <c r="DY777" s="129"/>
      <c r="DZ777" s="129"/>
      <c r="EA777" s="129"/>
      <c r="EB777" s="129"/>
      <c r="EC777" s="129"/>
      <c r="ED777" s="129"/>
      <c r="EE777" s="129"/>
      <c r="EF777" s="129"/>
      <c r="EG777" s="129"/>
      <c r="EH777" s="129"/>
      <c r="EI777" s="129"/>
      <c r="EJ777" s="129"/>
      <c r="EK777" s="129"/>
      <c r="EL777" s="129"/>
      <c r="EM777" s="129"/>
      <c r="EN777" s="129"/>
      <c r="EO777" s="129"/>
      <c r="EP777" s="129"/>
      <c r="EQ777" s="129"/>
      <c r="ER777" s="129"/>
      <c r="ES777" s="129"/>
      <c r="ET777" s="129"/>
      <c r="EU777" s="129"/>
      <c r="EV777" s="129"/>
      <c r="EW777" s="129"/>
    </row>
    <row r="778" spans="1:153" ht="21.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29"/>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c r="DH778" s="129"/>
      <c r="DI778" s="129"/>
      <c r="DJ778" s="129"/>
      <c r="DK778" s="129"/>
      <c r="DL778" s="129"/>
      <c r="DM778" s="129"/>
      <c r="DN778" s="129"/>
      <c r="DO778" s="129"/>
      <c r="DP778" s="129"/>
      <c r="DQ778" s="129"/>
      <c r="DR778" s="129"/>
      <c r="DS778" s="129"/>
      <c r="DT778" s="129"/>
      <c r="DU778" s="129"/>
      <c r="DV778" s="129"/>
      <c r="DW778" s="129"/>
      <c r="DX778" s="129"/>
      <c r="DY778" s="129"/>
      <c r="DZ778" s="129"/>
      <c r="EA778" s="129"/>
      <c r="EB778" s="129"/>
      <c r="EC778" s="129"/>
      <c r="ED778" s="129"/>
      <c r="EE778" s="129"/>
      <c r="EF778" s="129"/>
      <c r="EG778" s="129"/>
      <c r="EH778" s="129"/>
      <c r="EI778" s="129"/>
      <c r="EJ778" s="129"/>
      <c r="EK778" s="129"/>
      <c r="EL778" s="129"/>
      <c r="EM778" s="129"/>
      <c r="EN778" s="129"/>
      <c r="EO778" s="129"/>
      <c r="EP778" s="129"/>
      <c r="EQ778" s="129"/>
      <c r="ER778" s="129"/>
      <c r="ES778" s="129"/>
      <c r="ET778" s="129"/>
      <c r="EU778" s="129"/>
      <c r="EV778" s="129"/>
      <c r="EW778" s="129"/>
    </row>
    <row r="779" spans="1:153" ht="21.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29"/>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c r="DH779" s="129"/>
      <c r="DI779" s="129"/>
      <c r="DJ779" s="129"/>
      <c r="DK779" s="129"/>
      <c r="DL779" s="129"/>
      <c r="DM779" s="129"/>
      <c r="DN779" s="129"/>
      <c r="DO779" s="129"/>
      <c r="DP779" s="129"/>
      <c r="DQ779" s="129"/>
      <c r="DR779" s="129"/>
      <c r="DS779" s="129"/>
      <c r="DT779" s="129"/>
      <c r="DU779" s="129"/>
      <c r="DV779" s="129"/>
      <c r="DW779" s="129"/>
      <c r="DX779" s="129"/>
      <c r="DY779" s="129"/>
      <c r="DZ779" s="129"/>
      <c r="EA779" s="129"/>
      <c r="EB779" s="129"/>
      <c r="EC779" s="129"/>
      <c r="ED779" s="129"/>
      <c r="EE779" s="129"/>
      <c r="EF779" s="129"/>
      <c r="EG779" s="129"/>
      <c r="EH779" s="129"/>
      <c r="EI779" s="129"/>
      <c r="EJ779" s="129"/>
      <c r="EK779" s="129"/>
      <c r="EL779" s="129"/>
      <c r="EM779" s="129"/>
      <c r="EN779" s="129"/>
      <c r="EO779" s="129"/>
      <c r="EP779" s="129"/>
      <c r="EQ779" s="129"/>
      <c r="ER779" s="129"/>
      <c r="ES779" s="129"/>
      <c r="ET779" s="129"/>
      <c r="EU779" s="129"/>
      <c r="EV779" s="129"/>
      <c r="EW779" s="129"/>
    </row>
    <row r="780" spans="1:153" ht="21.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29"/>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29"/>
      <c r="CW780" s="129"/>
      <c r="CX780" s="129"/>
      <c r="CY780" s="129"/>
      <c r="CZ780" s="129"/>
      <c r="DA780" s="129"/>
      <c r="DB780" s="129"/>
      <c r="DC780" s="129"/>
      <c r="DD780" s="129"/>
      <c r="DE780" s="129"/>
      <c r="DF780" s="129"/>
      <c r="DG780" s="129"/>
      <c r="DH780" s="129"/>
      <c r="DI780" s="129"/>
      <c r="DJ780" s="129"/>
      <c r="DK780" s="129"/>
      <c r="DL780" s="129"/>
      <c r="DM780" s="129"/>
      <c r="DN780" s="129"/>
      <c r="DO780" s="129"/>
      <c r="DP780" s="129"/>
      <c r="DQ780" s="129"/>
      <c r="DR780" s="129"/>
      <c r="DS780" s="129"/>
      <c r="DT780" s="129"/>
      <c r="DU780" s="129"/>
      <c r="DV780" s="129"/>
      <c r="DW780" s="129"/>
      <c r="DX780" s="129"/>
      <c r="DY780" s="129"/>
      <c r="DZ780" s="129"/>
      <c r="EA780" s="129"/>
      <c r="EB780" s="129"/>
      <c r="EC780" s="129"/>
      <c r="ED780" s="129"/>
      <c r="EE780" s="129"/>
      <c r="EF780" s="129"/>
      <c r="EG780" s="129"/>
      <c r="EH780" s="129"/>
      <c r="EI780" s="129"/>
      <c r="EJ780" s="129"/>
      <c r="EK780" s="129"/>
      <c r="EL780" s="129"/>
      <c r="EM780" s="129"/>
      <c r="EN780" s="129"/>
      <c r="EO780" s="129"/>
      <c r="EP780" s="129"/>
      <c r="EQ780" s="129"/>
      <c r="ER780" s="129"/>
      <c r="ES780" s="129"/>
      <c r="ET780" s="129"/>
      <c r="EU780" s="129"/>
      <c r="EV780" s="129"/>
      <c r="EW780" s="129"/>
    </row>
    <row r="781" spans="1:153" ht="21.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29"/>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c r="DH781" s="129"/>
      <c r="DI781" s="129"/>
      <c r="DJ781" s="129"/>
      <c r="DK781" s="129"/>
      <c r="DL781" s="129"/>
      <c r="DM781" s="129"/>
      <c r="DN781" s="129"/>
      <c r="DO781" s="129"/>
      <c r="DP781" s="129"/>
      <c r="DQ781" s="129"/>
      <c r="DR781" s="129"/>
      <c r="DS781" s="129"/>
      <c r="DT781" s="129"/>
      <c r="DU781" s="129"/>
      <c r="DV781" s="129"/>
      <c r="DW781" s="129"/>
      <c r="DX781" s="129"/>
      <c r="DY781" s="129"/>
      <c r="DZ781" s="129"/>
      <c r="EA781" s="129"/>
      <c r="EB781" s="129"/>
      <c r="EC781" s="129"/>
      <c r="ED781" s="129"/>
      <c r="EE781" s="129"/>
      <c r="EF781" s="129"/>
      <c r="EG781" s="129"/>
      <c r="EH781" s="129"/>
      <c r="EI781" s="129"/>
      <c r="EJ781" s="129"/>
      <c r="EK781" s="129"/>
      <c r="EL781" s="129"/>
      <c r="EM781" s="129"/>
      <c r="EN781" s="129"/>
      <c r="EO781" s="129"/>
      <c r="EP781" s="129"/>
      <c r="EQ781" s="129"/>
      <c r="ER781" s="129"/>
      <c r="ES781" s="129"/>
      <c r="ET781" s="129"/>
      <c r="EU781" s="129"/>
      <c r="EV781" s="129"/>
      <c r="EW781" s="129"/>
    </row>
    <row r="782" spans="1:153" ht="21.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29"/>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c r="DH782" s="129"/>
      <c r="DI782" s="129"/>
      <c r="DJ782" s="129"/>
      <c r="DK782" s="129"/>
      <c r="DL782" s="129"/>
      <c r="DM782" s="129"/>
      <c r="DN782" s="129"/>
      <c r="DO782" s="129"/>
      <c r="DP782" s="129"/>
      <c r="DQ782" s="129"/>
      <c r="DR782" s="129"/>
      <c r="DS782" s="129"/>
      <c r="DT782" s="129"/>
      <c r="DU782" s="129"/>
      <c r="DV782" s="129"/>
      <c r="DW782" s="129"/>
      <c r="DX782" s="129"/>
      <c r="DY782" s="129"/>
      <c r="DZ782" s="129"/>
      <c r="EA782" s="129"/>
      <c r="EB782" s="129"/>
      <c r="EC782" s="129"/>
      <c r="ED782" s="129"/>
      <c r="EE782" s="129"/>
      <c r="EF782" s="129"/>
      <c r="EG782" s="129"/>
      <c r="EH782" s="129"/>
      <c r="EI782" s="129"/>
      <c r="EJ782" s="129"/>
      <c r="EK782" s="129"/>
      <c r="EL782" s="129"/>
      <c r="EM782" s="129"/>
      <c r="EN782" s="129"/>
      <c r="EO782" s="129"/>
      <c r="EP782" s="129"/>
      <c r="EQ782" s="129"/>
      <c r="ER782" s="129"/>
      <c r="ES782" s="129"/>
      <c r="ET782" s="129"/>
      <c r="EU782" s="129"/>
      <c r="EV782" s="129"/>
      <c r="EW782" s="129"/>
    </row>
    <row r="783" spans="1:153" ht="21.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29"/>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c r="DH783" s="129"/>
      <c r="DI783" s="129"/>
      <c r="DJ783" s="129"/>
      <c r="DK783" s="129"/>
      <c r="DL783" s="129"/>
      <c r="DM783" s="129"/>
      <c r="DN783" s="129"/>
      <c r="DO783" s="129"/>
      <c r="DP783" s="129"/>
      <c r="DQ783" s="129"/>
      <c r="DR783" s="129"/>
      <c r="DS783" s="129"/>
      <c r="DT783" s="129"/>
      <c r="DU783" s="129"/>
      <c r="DV783" s="129"/>
      <c r="DW783" s="129"/>
      <c r="DX783" s="129"/>
      <c r="DY783" s="129"/>
      <c r="DZ783" s="129"/>
      <c r="EA783" s="129"/>
      <c r="EB783" s="129"/>
      <c r="EC783" s="129"/>
      <c r="ED783" s="129"/>
      <c r="EE783" s="129"/>
      <c r="EF783" s="129"/>
      <c r="EG783" s="129"/>
      <c r="EH783" s="129"/>
      <c r="EI783" s="129"/>
      <c r="EJ783" s="129"/>
      <c r="EK783" s="129"/>
      <c r="EL783" s="129"/>
      <c r="EM783" s="129"/>
      <c r="EN783" s="129"/>
      <c r="EO783" s="129"/>
      <c r="EP783" s="129"/>
      <c r="EQ783" s="129"/>
      <c r="ER783" s="129"/>
      <c r="ES783" s="129"/>
      <c r="ET783" s="129"/>
      <c r="EU783" s="129"/>
      <c r="EV783" s="129"/>
      <c r="EW783" s="129"/>
    </row>
    <row r="784" spans="1:153" ht="21.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c r="CQ784" s="129"/>
      <c r="CR784" s="129"/>
      <c r="CS784" s="129"/>
      <c r="CT784" s="129"/>
      <c r="CU784" s="129"/>
      <c r="CV784" s="129"/>
      <c r="CW784" s="129"/>
      <c r="CX784" s="129"/>
      <c r="CY784" s="129"/>
      <c r="CZ784" s="129"/>
      <c r="DA784" s="129"/>
      <c r="DB784" s="129"/>
      <c r="DC784" s="129"/>
      <c r="DD784" s="129"/>
      <c r="DE784" s="129"/>
      <c r="DF784" s="129"/>
      <c r="DG784" s="129"/>
      <c r="DH784" s="129"/>
      <c r="DI784" s="129"/>
      <c r="DJ784" s="129"/>
      <c r="DK784" s="129"/>
      <c r="DL784" s="129"/>
      <c r="DM784" s="129"/>
      <c r="DN784" s="129"/>
      <c r="DO784" s="129"/>
      <c r="DP784" s="129"/>
      <c r="DQ784" s="129"/>
      <c r="DR784" s="129"/>
      <c r="DS784" s="129"/>
      <c r="DT784" s="129"/>
      <c r="DU784" s="129"/>
      <c r="DV784" s="129"/>
      <c r="DW784" s="129"/>
      <c r="DX784" s="129"/>
      <c r="DY784" s="129"/>
      <c r="DZ784" s="129"/>
      <c r="EA784" s="129"/>
      <c r="EB784" s="129"/>
      <c r="EC784" s="129"/>
      <c r="ED784" s="129"/>
      <c r="EE784" s="129"/>
      <c r="EF784" s="129"/>
      <c r="EG784" s="129"/>
      <c r="EH784" s="129"/>
      <c r="EI784" s="129"/>
      <c r="EJ784" s="129"/>
      <c r="EK784" s="129"/>
      <c r="EL784" s="129"/>
      <c r="EM784" s="129"/>
      <c r="EN784" s="129"/>
      <c r="EO784" s="129"/>
      <c r="EP784" s="129"/>
      <c r="EQ784" s="129"/>
      <c r="ER784" s="129"/>
      <c r="ES784" s="129"/>
      <c r="ET784" s="129"/>
      <c r="EU784" s="129"/>
      <c r="EV784" s="129"/>
      <c r="EW784" s="129"/>
    </row>
    <row r="785" spans="1:153" ht="21.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c r="CQ785" s="129"/>
      <c r="CR785" s="129"/>
      <c r="CS785" s="129"/>
      <c r="CT785" s="129"/>
      <c r="CU785" s="129"/>
      <c r="CV785" s="129"/>
      <c r="CW785" s="129"/>
      <c r="CX785" s="129"/>
      <c r="CY785" s="129"/>
      <c r="CZ785" s="129"/>
      <c r="DA785" s="129"/>
      <c r="DB785" s="129"/>
      <c r="DC785" s="129"/>
      <c r="DD785" s="129"/>
      <c r="DE785" s="129"/>
      <c r="DF785" s="129"/>
      <c r="DG785" s="129"/>
      <c r="DH785" s="129"/>
      <c r="DI785" s="129"/>
      <c r="DJ785" s="129"/>
      <c r="DK785" s="129"/>
      <c r="DL785" s="129"/>
      <c r="DM785" s="129"/>
      <c r="DN785" s="129"/>
      <c r="DO785" s="129"/>
      <c r="DP785" s="129"/>
      <c r="DQ785" s="129"/>
      <c r="DR785" s="129"/>
      <c r="DS785" s="129"/>
      <c r="DT785" s="129"/>
      <c r="DU785" s="129"/>
      <c r="DV785" s="129"/>
      <c r="DW785" s="129"/>
      <c r="DX785" s="129"/>
      <c r="DY785" s="129"/>
      <c r="DZ785" s="129"/>
      <c r="EA785" s="129"/>
      <c r="EB785" s="129"/>
      <c r="EC785" s="129"/>
      <c r="ED785" s="129"/>
      <c r="EE785" s="129"/>
      <c r="EF785" s="129"/>
      <c r="EG785" s="129"/>
      <c r="EH785" s="129"/>
      <c r="EI785" s="129"/>
      <c r="EJ785" s="129"/>
      <c r="EK785" s="129"/>
      <c r="EL785" s="129"/>
      <c r="EM785" s="129"/>
      <c r="EN785" s="129"/>
      <c r="EO785" s="129"/>
      <c r="EP785" s="129"/>
      <c r="EQ785" s="129"/>
      <c r="ER785" s="129"/>
      <c r="ES785" s="129"/>
      <c r="ET785" s="129"/>
      <c r="EU785" s="129"/>
      <c r="EV785" s="129"/>
      <c r="EW785" s="129"/>
    </row>
    <row r="786" spans="1:153" ht="21.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29"/>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29"/>
      <c r="CW786" s="129"/>
      <c r="CX786" s="129"/>
      <c r="CY786" s="129"/>
      <c r="CZ786" s="129"/>
      <c r="DA786" s="129"/>
      <c r="DB786" s="129"/>
      <c r="DC786" s="129"/>
      <c r="DD786" s="129"/>
      <c r="DE786" s="129"/>
      <c r="DF786" s="129"/>
      <c r="DG786" s="129"/>
      <c r="DH786" s="129"/>
      <c r="DI786" s="129"/>
      <c r="DJ786" s="129"/>
      <c r="DK786" s="129"/>
      <c r="DL786" s="129"/>
      <c r="DM786" s="129"/>
      <c r="DN786" s="129"/>
      <c r="DO786" s="129"/>
      <c r="DP786" s="129"/>
      <c r="DQ786" s="129"/>
      <c r="DR786" s="129"/>
      <c r="DS786" s="129"/>
      <c r="DT786" s="129"/>
      <c r="DU786" s="129"/>
      <c r="DV786" s="129"/>
      <c r="DW786" s="129"/>
      <c r="DX786" s="129"/>
      <c r="DY786" s="129"/>
      <c r="DZ786" s="129"/>
      <c r="EA786" s="129"/>
      <c r="EB786" s="129"/>
      <c r="EC786" s="129"/>
      <c r="ED786" s="129"/>
      <c r="EE786" s="129"/>
      <c r="EF786" s="129"/>
      <c r="EG786" s="129"/>
      <c r="EH786" s="129"/>
      <c r="EI786" s="129"/>
      <c r="EJ786" s="129"/>
      <c r="EK786" s="129"/>
      <c r="EL786" s="129"/>
      <c r="EM786" s="129"/>
      <c r="EN786" s="129"/>
      <c r="EO786" s="129"/>
      <c r="EP786" s="129"/>
      <c r="EQ786" s="129"/>
      <c r="ER786" s="129"/>
      <c r="ES786" s="129"/>
      <c r="ET786" s="129"/>
      <c r="EU786" s="129"/>
      <c r="EV786" s="129"/>
      <c r="EW786" s="129"/>
    </row>
    <row r="787" spans="1:153" ht="21.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29"/>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c r="DH787" s="129"/>
      <c r="DI787" s="129"/>
      <c r="DJ787" s="129"/>
      <c r="DK787" s="129"/>
      <c r="DL787" s="129"/>
      <c r="DM787" s="129"/>
      <c r="DN787" s="129"/>
      <c r="DO787" s="129"/>
      <c r="DP787" s="129"/>
      <c r="DQ787" s="129"/>
      <c r="DR787" s="129"/>
      <c r="DS787" s="129"/>
      <c r="DT787" s="129"/>
      <c r="DU787" s="129"/>
      <c r="DV787" s="129"/>
      <c r="DW787" s="129"/>
      <c r="DX787" s="129"/>
      <c r="DY787" s="129"/>
      <c r="DZ787" s="129"/>
      <c r="EA787" s="129"/>
      <c r="EB787" s="129"/>
      <c r="EC787" s="129"/>
      <c r="ED787" s="129"/>
      <c r="EE787" s="129"/>
      <c r="EF787" s="129"/>
      <c r="EG787" s="129"/>
      <c r="EH787" s="129"/>
      <c r="EI787" s="129"/>
      <c r="EJ787" s="129"/>
      <c r="EK787" s="129"/>
      <c r="EL787" s="129"/>
      <c r="EM787" s="129"/>
      <c r="EN787" s="129"/>
      <c r="EO787" s="129"/>
      <c r="EP787" s="129"/>
      <c r="EQ787" s="129"/>
      <c r="ER787" s="129"/>
      <c r="ES787" s="129"/>
      <c r="ET787" s="129"/>
      <c r="EU787" s="129"/>
      <c r="EV787" s="129"/>
      <c r="EW787" s="129"/>
    </row>
    <row r="788" spans="1:153" ht="21.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29"/>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c r="DH788" s="129"/>
      <c r="DI788" s="129"/>
      <c r="DJ788" s="129"/>
      <c r="DK788" s="129"/>
      <c r="DL788" s="129"/>
      <c r="DM788" s="129"/>
      <c r="DN788" s="129"/>
      <c r="DO788" s="129"/>
      <c r="DP788" s="129"/>
      <c r="DQ788" s="129"/>
      <c r="DR788" s="129"/>
      <c r="DS788" s="129"/>
      <c r="DT788" s="129"/>
      <c r="DU788" s="129"/>
      <c r="DV788" s="129"/>
      <c r="DW788" s="129"/>
      <c r="DX788" s="129"/>
      <c r="DY788" s="129"/>
      <c r="DZ788" s="129"/>
      <c r="EA788" s="129"/>
      <c r="EB788" s="129"/>
      <c r="EC788" s="129"/>
      <c r="ED788" s="129"/>
      <c r="EE788" s="129"/>
      <c r="EF788" s="129"/>
      <c r="EG788" s="129"/>
      <c r="EH788" s="129"/>
      <c r="EI788" s="129"/>
      <c r="EJ788" s="129"/>
      <c r="EK788" s="129"/>
      <c r="EL788" s="129"/>
      <c r="EM788" s="129"/>
      <c r="EN788" s="129"/>
      <c r="EO788" s="129"/>
      <c r="EP788" s="129"/>
      <c r="EQ788" s="129"/>
      <c r="ER788" s="129"/>
      <c r="ES788" s="129"/>
      <c r="ET788" s="129"/>
      <c r="EU788" s="129"/>
      <c r="EV788" s="129"/>
      <c r="EW788" s="129"/>
    </row>
    <row r="789" spans="1:153" ht="21.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29"/>
      <c r="CW789" s="129"/>
      <c r="CX789" s="129"/>
      <c r="CY789" s="129"/>
      <c r="CZ789" s="129"/>
      <c r="DA789" s="129"/>
      <c r="DB789" s="129"/>
      <c r="DC789" s="129"/>
      <c r="DD789" s="129"/>
      <c r="DE789" s="129"/>
      <c r="DF789" s="129"/>
      <c r="DG789" s="129"/>
      <c r="DH789" s="129"/>
      <c r="DI789" s="129"/>
      <c r="DJ789" s="129"/>
      <c r="DK789" s="129"/>
      <c r="DL789" s="129"/>
      <c r="DM789" s="129"/>
      <c r="DN789" s="129"/>
      <c r="DO789" s="129"/>
      <c r="DP789" s="129"/>
      <c r="DQ789" s="129"/>
      <c r="DR789" s="129"/>
      <c r="DS789" s="129"/>
      <c r="DT789" s="129"/>
      <c r="DU789" s="129"/>
      <c r="DV789" s="129"/>
      <c r="DW789" s="129"/>
      <c r="DX789" s="129"/>
      <c r="DY789" s="129"/>
      <c r="DZ789" s="129"/>
      <c r="EA789" s="129"/>
      <c r="EB789" s="129"/>
      <c r="EC789" s="129"/>
      <c r="ED789" s="129"/>
      <c r="EE789" s="129"/>
      <c r="EF789" s="129"/>
      <c r="EG789" s="129"/>
      <c r="EH789" s="129"/>
      <c r="EI789" s="129"/>
      <c r="EJ789" s="129"/>
      <c r="EK789" s="129"/>
      <c r="EL789" s="129"/>
      <c r="EM789" s="129"/>
      <c r="EN789" s="129"/>
      <c r="EO789" s="129"/>
      <c r="EP789" s="129"/>
      <c r="EQ789" s="129"/>
      <c r="ER789" s="129"/>
      <c r="ES789" s="129"/>
      <c r="ET789" s="129"/>
      <c r="EU789" s="129"/>
      <c r="EV789" s="129"/>
      <c r="EW789" s="129"/>
    </row>
    <row r="790" spans="1:153" ht="21.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29"/>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c r="DH790" s="129"/>
      <c r="DI790" s="129"/>
      <c r="DJ790" s="129"/>
      <c r="DK790" s="129"/>
      <c r="DL790" s="129"/>
      <c r="DM790" s="129"/>
      <c r="DN790" s="129"/>
      <c r="DO790" s="129"/>
      <c r="DP790" s="129"/>
      <c r="DQ790" s="129"/>
      <c r="DR790" s="129"/>
      <c r="DS790" s="129"/>
      <c r="DT790" s="129"/>
      <c r="DU790" s="129"/>
      <c r="DV790" s="129"/>
      <c r="DW790" s="129"/>
      <c r="DX790" s="129"/>
      <c r="DY790" s="129"/>
      <c r="DZ790" s="129"/>
      <c r="EA790" s="129"/>
      <c r="EB790" s="129"/>
      <c r="EC790" s="129"/>
      <c r="ED790" s="129"/>
      <c r="EE790" s="129"/>
      <c r="EF790" s="129"/>
      <c r="EG790" s="129"/>
      <c r="EH790" s="129"/>
      <c r="EI790" s="129"/>
      <c r="EJ790" s="129"/>
      <c r="EK790" s="129"/>
      <c r="EL790" s="129"/>
      <c r="EM790" s="129"/>
      <c r="EN790" s="129"/>
      <c r="EO790" s="129"/>
      <c r="EP790" s="129"/>
      <c r="EQ790" s="129"/>
      <c r="ER790" s="129"/>
      <c r="ES790" s="129"/>
      <c r="ET790" s="129"/>
      <c r="EU790" s="129"/>
      <c r="EV790" s="129"/>
      <c r="EW790" s="129"/>
    </row>
    <row r="791" spans="1:153" ht="21.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29"/>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c r="DH791" s="129"/>
      <c r="DI791" s="129"/>
      <c r="DJ791" s="129"/>
      <c r="DK791" s="129"/>
      <c r="DL791" s="129"/>
      <c r="DM791" s="129"/>
      <c r="DN791" s="129"/>
      <c r="DO791" s="129"/>
      <c r="DP791" s="129"/>
      <c r="DQ791" s="129"/>
      <c r="DR791" s="129"/>
      <c r="DS791" s="129"/>
      <c r="DT791" s="129"/>
      <c r="DU791" s="129"/>
      <c r="DV791" s="129"/>
      <c r="DW791" s="129"/>
      <c r="DX791" s="129"/>
      <c r="DY791" s="129"/>
      <c r="DZ791" s="129"/>
      <c r="EA791" s="129"/>
      <c r="EB791" s="129"/>
      <c r="EC791" s="129"/>
      <c r="ED791" s="129"/>
      <c r="EE791" s="129"/>
      <c r="EF791" s="129"/>
      <c r="EG791" s="129"/>
      <c r="EH791" s="129"/>
      <c r="EI791" s="129"/>
      <c r="EJ791" s="129"/>
      <c r="EK791" s="129"/>
      <c r="EL791" s="129"/>
      <c r="EM791" s="129"/>
      <c r="EN791" s="129"/>
      <c r="EO791" s="129"/>
      <c r="EP791" s="129"/>
      <c r="EQ791" s="129"/>
      <c r="ER791" s="129"/>
      <c r="ES791" s="129"/>
      <c r="ET791" s="129"/>
      <c r="EU791" s="129"/>
      <c r="EV791" s="129"/>
      <c r="EW791" s="129"/>
    </row>
    <row r="792" spans="1:153" ht="21.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29"/>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29"/>
      <c r="CW792" s="129"/>
      <c r="CX792" s="129"/>
      <c r="CY792" s="129"/>
      <c r="CZ792" s="129"/>
      <c r="DA792" s="129"/>
      <c r="DB792" s="129"/>
      <c r="DC792" s="129"/>
      <c r="DD792" s="129"/>
      <c r="DE792" s="129"/>
      <c r="DF792" s="129"/>
      <c r="DG792" s="129"/>
      <c r="DH792" s="129"/>
      <c r="DI792" s="129"/>
      <c r="DJ792" s="129"/>
      <c r="DK792" s="129"/>
      <c r="DL792" s="129"/>
      <c r="DM792" s="129"/>
      <c r="DN792" s="129"/>
      <c r="DO792" s="129"/>
      <c r="DP792" s="129"/>
      <c r="DQ792" s="129"/>
      <c r="DR792" s="129"/>
      <c r="DS792" s="129"/>
      <c r="DT792" s="129"/>
      <c r="DU792" s="129"/>
      <c r="DV792" s="129"/>
      <c r="DW792" s="129"/>
      <c r="DX792" s="129"/>
      <c r="DY792" s="129"/>
      <c r="DZ792" s="129"/>
      <c r="EA792" s="129"/>
      <c r="EB792" s="129"/>
      <c r="EC792" s="129"/>
      <c r="ED792" s="129"/>
      <c r="EE792" s="129"/>
      <c r="EF792" s="129"/>
      <c r="EG792" s="129"/>
      <c r="EH792" s="129"/>
      <c r="EI792" s="129"/>
      <c r="EJ792" s="129"/>
      <c r="EK792" s="129"/>
      <c r="EL792" s="129"/>
      <c r="EM792" s="129"/>
      <c r="EN792" s="129"/>
      <c r="EO792" s="129"/>
      <c r="EP792" s="129"/>
      <c r="EQ792" s="129"/>
      <c r="ER792" s="129"/>
      <c r="ES792" s="129"/>
      <c r="ET792" s="129"/>
      <c r="EU792" s="129"/>
      <c r="EV792" s="129"/>
      <c r="EW792" s="129"/>
    </row>
    <row r="793" spans="1:153" ht="21.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29"/>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c r="DH793" s="129"/>
      <c r="DI793" s="129"/>
      <c r="DJ793" s="129"/>
      <c r="DK793" s="129"/>
      <c r="DL793" s="129"/>
      <c r="DM793" s="129"/>
      <c r="DN793" s="129"/>
      <c r="DO793" s="129"/>
      <c r="DP793" s="129"/>
      <c r="DQ793" s="129"/>
      <c r="DR793" s="129"/>
      <c r="DS793" s="129"/>
      <c r="DT793" s="129"/>
      <c r="DU793" s="129"/>
      <c r="DV793" s="129"/>
      <c r="DW793" s="129"/>
      <c r="DX793" s="129"/>
      <c r="DY793" s="129"/>
      <c r="DZ793" s="129"/>
      <c r="EA793" s="129"/>
      <c r="EB793" s="129"/>
      <c r="EC793" s="129"/>
      <c r="ED793" s="129"/>
      <c r="EE793" s="129"/>
      <c r="EF793" s="129"/>
      <c r="EG793" s="129"/>
      <c r="EH793" s="129"/>
      <c r="EI793" s="129"/>
      <c r="EJ793" s="129"/>
      <c r="EK793" s="129"/>
      <c r="EL793" s="129"/>
      <c r="EM793" s="129"/>
      <c r="EN793" s="129"/>
      <c r="EO793" s="129"/>
      <c r="EP793" s="129"/>
      <c r="EQ793" s="129"/>
      <c r="ER793" s="129"/>
      <c r="ES793" s="129"/>
      <c r="ET793" s="129"/>
      <c r="EU793" s="129"/>
      <c r="EV793" s="129"/>
      <c r="EW793" s="129"/>
    </row>
    <row r="794" spans="1:153" ht="21.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29"/>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c r="DH794" s="129"/>
      <c r="DI794" s="129"/>
      <c r="DJ794" s="129"/>
      <c r="DK794" s="129"/>
      <c r="DL794" s="129"/>
      <c r="DM794" s="129"/>
      <c r="DN794" s="129"/>
      <c r="DO794" s="129"/>
      <c r="DP794" s="129"/>
      <c r="DQ794" s="129"/>
      <c r="DR794" s="129"/>
      <c r="DS794" s="129"/>
      <c r="DT794" s="129"/>
      <c r="DU794" s="129"/>
      <c r="DV794" s="129"/>
      <c r="DW794" s="129"/>
      <c r="DX794" s="129"/>
      <c r="DY794" s="129"/>
      <c r="DZ794" s="129"/>
      <c r="EA794" s="129"/>
      <c r="EB794" s="129"/>
      <c r="EC794" s="129"/>
      <c r="ED794" s="129"/>
      <c r="EE794" s="129"/>
      <c r="EF794" s="129"/>
      <c r="EG794" s="129"/>
      <c r="EH794" s="129"/>
      <c r="EI794" s="129"/>
      <c r="EJ794" s="129"/>
      <c r="EK794" s="129"/>
      <c r="EL794" s="129"/>
      <c r="EM794" s="129"/>
      <c r="EN794" s="129"/>
      <c r="EO794" s="129"/>
      <c r="EP794" s="129"/>
      <c r="EQ794" s="129"/>
      <c r="ER794" s="129"/>
      <c r="ES794" s="129"/>
      <c r="ET794" s="129"/>
      <c r="EU794" s="129"/>
      <c r="EV794" s="129"/>
      <c r="EW794" s="129"/>
    </row>
    <row r="795" spans="1:153" ht="21.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29"/>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129"/>
      <c r="DF795" s="129"/>
      <c r="DG795" s="129"/>
      <c r="DH795" s="129"/>
      <c r="DI795" s="129"/>
      <c r="DJ795" s="129"/>
      <c r="DK795" s="129"/>
      <c r="DL795" s="129"/>
      <c r="DM795" s="129"/>
      <c r="DN795" s="129"/>
      <c r="DO795" s="129"/>
      <c r="DP795" s="129"/>
      <c r="DQ795" s="129"/>
      <c r="DR795" s="129"/>
      <c r="DS795" s="129"/>
      <c r="DT795" s="129"/>
      <c r="DU795" s="129"/>
      <c r="DV795" s="129"/>
      <c r="DW795" s="129"/>
      <c r="DX795" s="129"/>
      <c r="DY795" s="129"/>
      <c r="DZ795" s="129"/>
      <c r="EA795" s="129"/>
      <c r="EB795" s="129"/>
      <c r="EC795" s="129"/>
      <c r="ED795" s="129"/>
      <c r="EE795" s="129"/>
      <c r="EF795" s="129"/>
      <c r="EG795" s="129"/>
      <c r="EH795" s="129"/>
      <c r="EI795" s="129"/>
      <c r="EJ795" s="129"/>
      <c r="EK795" s="129"/>
      <c r="EL795" s="129"/>
      <c r="EM795" s="129"/>
      <c r="EN795" s="129"/>
      <c r="EO795" s="129"/>
      <c r="EP795" s="129"/>
      <c r="EQ795" s="129"/>
      <c r="ER795" s="129"/>
      <c r="ES795" s="129"/>
      <c r="ET795" s="129"/>
      <c r="EU795" s="129"/>
      <c r="EV795" s="129"/>
      <c r="EW795" s="129"/>
    </row>
    <row r="796" spans="1:153" ht="21.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29"/>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c r="DH796" s="129"/>
      <c r="DI796" s="129"/>
      <c r="DJ796" s="129"/>
      <c r="DK796" s="129"/>
      <c r="DL796" s="129"/>
      <c r="DM796" s="129"/>
      <c r="DN796" s="129"/>
      <c r="DO796" s="129"/>
      <c r="DP796" s="129"/>
      <c r="DQ796" s="129"/>
      <c r="DR796" s="129"/>
      <c r="DS796" s="129"/>
      <c r="DT796" s="129"/>
      <c r="DU796" s="129"/>
      <c r="DV796" s="129"/>
      <c r="DW796" s="129"/>
      <c r="DX796" s="129"/>
      <c r="DY796" s="129"/>
      <c r="DZ796" s="129"/>
      <c r="EA796" s="129"/>
      <c r="EB796" s="129"/>
      <c r="EC796" s="129"/>
      <c r="ED796" s="129"/>
      <c r="EE796" s="129"/>
      <c r="EF796" s="129"/>
      <c r="EG796" s="129"/>
      <c r="EH796" s="129"/>
      <c r="EI796" s="129"/>
      <c r="EJ796" s="129"/>
      <c r="EK796" s="129"/>
      <c r="EL796" s="129"/>
      <c r="EM796" s="129"/>
      <c r="EN796" s="129"/>
      <c r="EO796" s="129"/>
      <c r="EP796" s="129"/>
      <c r="EQ796" s="129"/>
      <c r="ER796" s="129"/>
      <c r="ES796" s="129"/>
      <c r="ET796" s="129"/>
      <c r="EU796" s="129"/>
      <c r="EV796" s="129"/>
      <c r="EW796" s="129"/>
    </row>
    <row r="797" spans="1:153" ht="21.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29"/>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c r="DH797" s="129"/>
      <c r="DI797" s="129"/>
      <c r="DJ797" s="129"/>
      <c r="DK797" s="129"/>
      <c r="DL797" s="129"/>
      <c r="DM797" s="129"/>
      <c r="DN797" s="129"/>
      <c r="DO797" s="129"/>
      <c r="DP797" s="129"/>
      <c r="DQ797" s="129"/>
      <c r="DR797" s="129"/>
      <c r="DS797" s="129"/>
      <c r="DT797" s="129"/>
      <c r="DU797" s="129"/>
      <c r="DV797" s="129"/>
      <c r="DW797" s="129"/>
      <c r="DX797" s="129"/>
      <c r="DY797" s="129"/>
      <c r="DZ797" s="129"/>
      <c r="EA797" s="129"/>
      <c r="EB797" s="129"/>
      <c r="EC797" s="129"/>
      <c r="ED797" s="129"/>
      <c r="EE797" s="129"/>
      <c r="EF797" s="129"/>
      <c r="EG797" s="129"/>
      <c r="EH797" s="129"/>
      <c r="EI797" s="129"/>
      <c r="EJ797" s="129"/>
      <c r="EK797" s="129"/>
      <c r="EL797" s="129"/>
      <c r="EM797" s="129"/>
      <c r="EN797" s="129"/>
      <c r="EO797" s="129"/>
      <c r="EP797" s="129"/>
      <c r="EQ797" s="129"/>
      <c r="ER797" s="129"/>
      <c r="ES797" s="129"/>
      <c r="ET797" s="129"/>
      <c r="EU797" s="129"/>
      <c r="EV797" s="129"/>
      <c r="EW797" s="129"/>
    </row>
    <row r="798" spans="1:153" ht="21.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29"/>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29"/>
      <c r="CW798" s="129"/>
      <c r="CX798" s="129"/>
      <c r="CY798" s="129"/>
      <c r="CZ798" s="129"/>
      <c r="DA798" s="129"/>
      <c r="DB798" s="129"/>
      <c r="DC798" s="129"/>
      <c r="DD798" s="129"/>
      <c r="DE798" s="129"/>
      <c r="DF798" s="129"/>
      <c r="DG798" s="129"/>
      <c r="DH798" s="129"/>
      <c r="DI798" s="129"/>
      <c r="DJ798" s="129"/>
      <c r="DK798" s="129"/>
      <c r="DL798" s="129"/>
      <c r="DM798" s="129"/>
      <c r="DN798" s="129"/>
      <c r="DO798" s="129"/>
      <c r="DP798" s="129"/>
      <c r="DQ798" s="129"/>
      <c r="DR798" s="129"/>
      <c r="DS798" s="129"/>
      <c r="DT798" s="129"/>
      <c r="DU798" s="129"/>
      <c r="DV798" s="129"/>
      <c r="DW798" s="129"/>
      <c r="DX798" s="129"/>
      <c r="DY798" s="129"/>
      <c r="DZ798" s="129"/>
      <c r="EA798" s="129"/>
      <c r="EB798" s="129"/>
      <c r="EC798" s="129"/>
      <c r="ED798" s="129"/>
      <c r="EE798" s="129"/>
      <c r="EF798" s="129"/>
      <c r="EG798" s="129"/>
      <c r="EH798" s="129"/>
      <c r="EI798" s="129"/>
      <c r="EJ798" s="129"/>
      <c r="EK798" s="129"/>
      <c r="EL798" s="129"/>
      <c r="EM798" s="129"/>
      <c r="EN798" s="129"/>
      <c r="EO798" s="129"/>
      <c r="EP798" s="129"/>
      <c r="EQ798" s="129"/>
      <c r="ER798" s="129"/>
      <c r="ES798" s="129"/>
      <c r="ET798" s="129"/>
      <c r="EU798" s="129"/>
      <c r="EV798" s="129"/>
      <c r="EW798" s="129"/>
    </row>
    <row r="799" spans="1:153" ht="21.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29"/>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c r="DH799" s="129"/>
      <c r="DI799" s="129"/>
      <c r="DJ799" s="129"/>
      <c r="DK799" s="129"/>
      <c r="DL799" s="129"/>
      <c r="DM799" s="129"/>
      <c r="DN799" s="129"/>
      <c r="DO799" s="129"/>
      <c r="DP799" s="129"/>
      <c r="DQ799" s="129"/>
      <c r="DR799" s="129"/>
      <c r="DS799" s="129"/>
      <c r="DT799" s="129"/>
      <c r="DU799" s="129"/>
      <c r="DV799" s="129"/>
      <c r="DW799" s="129"/>
      <c r="DX799" s="129"/>
      <c r="DY799" s="129"/>
      <c r="DZ799" s="129"/>
      <c r="EA799" s="129"/>
      <c r="EB799" s="129"/>
      <c r="EC799" s="129"/>
      <c r="ED799" s="129"/>
      <c r="EE799" s="129"/>
      <c r="EF799" s="129"/>
      <c r="EG799" s="129"/>
      <c r="EH799" s="129"/>
      <c r="EI799" s="129"/>
      <c r="EJ799" s="129"/>
      <c r="EK799" s="129"/>
      <c r="EL799" s="129"/>
      <c r="EM799" s="129"/>
      <c r="EN799" s="129"/>
      <c r="EO799" s="129"/>
      <c r="EP799" s="129"/>
      <c r="EQ799" s="129"/>
      <c r="ER799" s="129"/>
      <c r="ES799" s="129"/>
      <c r="ET799" s="129"/>
      <c r="EU799" s="129"/>
      <c r="EV799" s="129"/>
      <c r="EW799" s="129"/>
    </row>
    <row r="800" spans="1:153" ht="21.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29"/>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c r="DH800" s="129"/>
      <c r="DI800" s="129"/>
      <c r="DJ800" s="129"/>
      <c r="DK800" s="129"/>
      <c r="DL800" s="129"/>
      <c r="DM800" s="129"/>
      <c r="DN800" s="129"/>
      <c r="DO800" s="129"/>
      <c r="DP800" s="129"/>
      <c r="DQ800" s="129"/>
      <c r="DR800" s="129"/>
      <c r="DS800" s="129"/>
      <c r="DT800" s="129"/>
      <c r="DU800" s="129"/>
      <c r="DV800" s="129"/>
      <c r="DW800" s="129"/>
      <c r="DX800" s="129"/>
      <c r="DY800" s="129"/>
      <c r="DZ800" s="129"/>
      <c r="EA800" s="129"/>
      <c r="EB800" s="129"/>
      <c r="EC800" s="129"/>
      <c r="ED800" s="129"/>
      <c r="EE800" s="129"/>
      <c r="EF800" s="129"/>
      <c r="EG800" s="129"/>
      <c r="EH800" s="129"/>
      <c r="EI800" s="129"/>
      <c r="EJ800" s="129"/>
      <c r="EK800" s="129"/>
      <c r="EL800" s="129"/>
      <c r="EM800" s="129"/>
      <c r="EN800" s="129"/>
      <c r="EO800" s="129"/>
      <c r="EP800" s="129"/>
      <c r="EQ800" s="129"/>
      <c r="ER800" s="129"/>
      <c r="ES800" s="129"/>
      <c r="ET800" s="129"/>
      <c r="EU800" s="129"/>
      <c r="EV800" s="129"/>
      <c r="EW800" s="129"/>
    </row>
    <row r="801" spans="1:153" ht="21.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29"/>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29"/>
      <c r="CW801" s="129"/>
      <c r="CX801" s="129"/>
      <c r="CY801" s="129"/>
      <c r="CZ801" s="129"/>
      <c r="DA801" s="129"/>
      <c r="DB801" s="129"/>
      <c r="DC801" s="129"/>
      <c r="DD801" s="129"/>
      <c r="DE801" s="129"/>
      <c r="DF801" s="129"/>
      <c r="DG801" s="129"/>
      <c r="DH801" s="129"/>
      <c r="DI801" s="129"/>
      <c r="DJ801" s="129"/>
      <c r="DK801" s="129"/>
      <c r="DL801" s="129"/>
      <c r="DM801" s="129"/>
      <c r="DN801" s="129"/>
      <c r="DO801" s="129"/>
      <c r="DP801" s="129"/>
      <c r="DQ801" s="129"/>
      <c r="DR801" s="129"/>
      <c r="DS801" s="129"/>
      <c r="DT801" s="129"/>
      <c r="DU801" s="129"/>
      <c r="DV801" s="129"/>
      <c r="DW801" s="129"/>
      <c r="DX801" s="129"/>
      <c r="DY801" s="129"/>
      <c r="DZ801" s="129"/>
      <c r="EA801" s="129"/>
      <c r="EB801" s="129"/>
      <c r="EC801" s="129"/>
      <c r="ED801" s="129"/>
      <c r="EE801" s="129"/>
      <c r="EF801" s="129"/>
      <c r="EG801" s="129"/>
      <c r="EH801" s="129"/>
      <c r="EI801" s="129"/>
      <c r="EJ801" s="129"/>
      <c r="EK801" s="129"/>
      <c r="EL801" s="129"/>
      <c r="EM801" s="129"/>
      <c r="EN801" s="129"/>
      <c r="EO801" s="129"/>
      <c r="EP801" s="129"/>
      <c r="EQ801" s="129"/>
      <c r="ER801" s="129"/>
      <c r="ES801" s="129"/>
      <c r="ET801" s="129"/>
      <c r="EU801" s="129"/>
      <c r="EV801" s="129"/>
      <c r="EW801" s="129"/>
    </row>
    <row r="802" spans="1:153" ht="21.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29"/>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c r="DH802" s="129"/>
      <c r="DI802" s="129"/>
      <c r="DJ802" s="129"/>
      <c r="DK802" s="129"/>
      <c r="DL802" s="129"/>
      <c r="DM802" s="129"/>
      <c r="DN802" s="129"/>
      <c r="DO802" s="129"/>
      <c r="DP802" s="129"/>
      <c r="DQ802" s="129"/>
      <c r="DR802" s="129"/>
      <c r="DS802" s="129"/>
      <c r="DT802" s="129"/>
      <c r="DU802" s="129"/>
      <c r="DV802" s="129"/>
      <c r="DW802" s="129"/>
      <c r="DX802" s="129"/>
      <c r="DY802" s="129"/>
      <c r="DZ802" s="129"/>
      <c r="EA802" s="129"/>
      <c r="EB802" s="129"/>
      <c r="EC802" s="129"/>
      <c r="ED802" s="129"/>
      <c r="EE802" s="129"/>
      <c r="EF802" s="129"/>
      <c r="EG802" s="129"/>
      <c r="EH802" s="129"/>
      <c r="EI802" s="129"/>
      <c r="EJ802" s="129"/>
      <c r="EK802" s="129"/>
      <c r="EL802" s="129"/>
      <c r="EM802" s="129"/>
      <c r="EN802" s="129"/>
      <c r="EO802" s="129"/>
      <c r="EP802" s="129"/>
      <c r="EQ802" s="129"/>
      <c r="ER802" s="129"/>
      <c r="ES802" s="129"/>
      <c r="ET802" s="129"/>
      <c r="EU802" s="129"/>
      <c r="EV802" s="129"/>
      <c r="EW802" s="129"/>
    </row>
    <row r="803" spans="1:153" ht="21.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29"/>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c r="DH803" s="129"/>
      <c r="DI803" s="129"/>
      <c r="DJ803" s="129"/>
      <c r="DK803" s="129"/>
      <c r="DL803" s="129"/>
      <c r="DM803" s="129"/>
      <c r="DN803" s="129"/>
      <c r="DO803" s="129"/>
      <c r="DP803" s="129"/>
      <c r="DQ803" s="129"/>
      <c r="DR803" s="129"/>
      <c r="DS803" s="129"/>
      <c r="DT803" s="129"/>
      <c r="DU803" s="129"/>
      <c r="DV803" s="129"/>
      <c r="DW803" s="129"/>
      <c r="DX803" s="129"/>
      <c r="DY803" s="129"/>
      <c r="DZ803" s="129"/>
      <c r="EA803" s="129"/>
      <c r="EB803" s="129"/>
      <c r="EC803" s="129"/>
      <c r="ED803" s="129"/>
      <c r="EE803" s="129"/>
      <c r="EF803" s="129"/>
      <c r="EG803" s="129"/>
      <c r="EH803" s="129"/>
      <c r="EI803" s="129"/>
      <c r="EJ803" s="129"/>
      <c r="EK803" s="129"/>
      <c r="EL803" s="129"/>
      <c r="EM803" s="129"/>
      <c r="EN803" s="129"/>
      <c r="EO803" s="129"/>
      <c r="EP803" s="129"/>
      <c r="EQ803" s="129"/>
      <c r="ER803" s="129"/>
      <c r="ES803" s="129"/>
      <c r="ET803" s="129"/>
      <c r="EU803" s="129"/>
      <c r="EV803" s="129"/>
      <c r="EW803" s="129"/>
    </row>
    <row r="804" spans="1:153" ht="21.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29"/>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29"/>
      <c r="CW804" s="129"/>
      <c r="CX804" s="129"/>
      <c r="CY804" s="129"/>
      <c r="CZ804" s="129"/>
      <c r="DA804" s="129"/>
      <c r="DB804" s="129"/>
      <c r="DC804" s="129"/>
      <c r="DD804" s="129"/>
      <c r="DE804" s="129"/>
      <c r="DF804" s="129"/>
      <c r="DG804" s="129"/>
      <c r="DH804" s="129"/>
      <c r="DI804" s="129"/>
      <c r="DJ804" s="129"/>
      <c r="DK804" s="129"/>
      <c r="DL804" s="129"/>
      <c r="DM804" s="129"/>
      <c r="DN804" s="129"/>
      <c r="DO804" s="129"/>
      <c r="DP804" s="129"/>
      <c r="DQ804" s="129"/>
      <c r="DR804" s="129"/>
      <c r="DS804" s="129"/>
      <c r="DT804" s="129"/>
      <c r="DU804" s="129"/>
      <c r="DV804" s="129"/>
      <c r="DW804" s="129"/>
      <c r="DX804" s="129"/>
      <c r="DY804" s="129"/>
      <c r="DZ804" s="129"/>
      <c r="EA804" s="129"/>
      <c r="EB804" s="129"/>
      <c r="EC804" s="129"/>
      <c r="ED804" s="129"/>
      <c r="EE804" s="129"/>
      <c r="EF804" s="129"/>
      <c r="EG804" s="129"/>
      <c r="EH804" s="129"/>
      <c r="EI804" s="129"/>
      <c r="EJ804" s="129"/>
      <c r="EK804" s="129"/>
      <c r="EL804" s="129"/>
      <c r="EM804" s="129"/>
      <c r="EN804" s="129"/>
      <c r="EO804" s="129"/>
      <c r="EP804" s="129"/>
      <c r="EQ804" s="129"/>
      <c r="ER804" s="129"/>
      <c r="ES804" s="129"/>
      <c r="ET804" s="129"/>
      <c r="EU804" s="129"/>
      <c r="EV804" s="129"/>
      <c r="EW804" s="129"/>
    </row>
    <row r="805" spans="1:153" ht="21.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29"/>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c r="DH805" s="129"/>
      <c r="DI805" s="129"/>
      <c r="DJ805" s="129"/>
      <c r="DK805" s="129"/>
      <c r="DL805" s="129"/>
      <c r="DM805" s="129"/>
      <c r="DN805" s="129"/>
      <c r="DO805" s="129"/>
      <c r="DP805" s="129"/>
      <c r="DQ805" s="129"/>
      <c r="DR805" s="129"/>
      <c r="DS805" s="129"/>
      <c r="DT805" s="129"/>
      <c r="DU805" s="129"/>
      <c r="DV805" s="129"/>
      <c r="DW805" s="129"/>
      <c r="DX805" s="129"/>
      <c r="DY805" s="129"/>
      <c r="DZ805" s="129"/>
      <c r="EA805" s="129"/>
      <c r="EB805" s="129"/>
      <c r="EC805" s="129"/>
      <c r="ED805" s="129"/>
      <c r="EE805" s="129"/>
      <c r="EF805" s="129"/>
      <c r="EG805" s="129"/>
      <c r="EH805" s="129"/>
      <c r="EI805" s="129"/>
      <c r="EJ805" s="129"/>
      <c r="EK805" s="129"/>
      <c r="EL805" s="129"/>
      <c r="EM805" s="129"/>
      <c r="EN805" s="129"/>
      <c r="EO805" s="129"/>
      <c r="EP805" s="129"/>
      <c r="EQ805" s="129"/>
      <c r="ER805" s="129"/>
      <c r="ES805" s="129"/>
      <c r="ET805" s="129"/>
      <c r="EU805" s="129"/>
      <c r="EV805" s="129"/>
      <c r="EW805" s="129"/>
    </row>
    <row r="806" spans="1:153" ht="21.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29"/>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c r="DH806" s="129"/>
      <c r="DI806" s="129"/>
      <c r="DJ806" s="129"/>
      <c r="DK806" s="129"/>
      <c r="DL806" s="129"/>
      <c r="DM806" s="129"/>
      <c r="DN806" s="129"/>
      <c r="DO806" s="129"/>
      <c r="DP806" s="129"/>
      <c r="DQ806" s="129"/>
      <c r="DR806" s="129"/>
      <c r="DS806" s="129"/>
      <c r="DT806" s="129"/>
      <c r="DU806" s="129"/>
      <c r="DV806" s="129"/>
      <c r="DW806" s="129"/>
      <c r="DX806" s="129"/>
      <c r="DY806" s="129"/>
      <c r="DZ806" s="129"/>
      <c r="EA806" s="129"/>
      <c r="EB806" s="129"/>
      <c r="EC806" s="129"/>
      <c r="ED806" s="129"/>
      <c r="EE806" s="129"/>
      <c r="EF806" s="129"/>
      <c r="EG806" s="129"/>
      <c r="EH806" s="129"/>
      <c r="EI806" s="129"/>
      <c r="EJ806" s="129"/>
      <c r="EK806" s="129"/>
      <c r="EL806" s="129"/>
      <c r="EM806" s="129"/>
      <c r="EN806" s="129"/>
      <c r="EO806" s="129"/>
      <c r="EP806" s="129"/>
      <c r="EQ806" s="129"/>
      <c r="ER806" s="129"/>
      <c r="ES806" s="129"/>
      <c r="ET806" s="129"/>
      <c r="EU806" s="129"/>
      <c r="EV806" s="129"/>
      <c r="EW806" s="129"/>
    </row>
    <row r="807" spans="1:153" ht="21.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29"/>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29"/>
      <c r="CW807" s="129"/>
      <c r="CX807" s="129"/>
      <c r="CY807" s="129"/>
      <c r="CZ807" s="129"/>
      <c r="DA807" s="129"/>
      <c r="DB807" s="129"/>
      <c r="DC807" s="129"/>
      <c r="DD807" s="129"/>
      <c r="DE807" s="129"/>
      <c r="DF807" s="129"/>
      <c r="DG807" s="129"/>
      <c r="DH807" s="129"/>
      <c r="DI807" s="129"/>
      <c r="DJ807" s="129"/>
      <c r="DK807" s="129"/>
      <c r="DL807" s="129"/>
      <c r="DM807" s="129"/>
      <c r="DN807" s="129"/>
      <c r="DO807" s="129"/>
      <c r="DP807" s="129"/>
      <c r="DQ807" s="129"/>
      <c r="DR807" s="129"/>
      <c r="DS807" s="129"/>
      <c r="DT807" s="129"/>
      <c r="DU807" s="129"/>
      <c r="DV807" s="129"/>
      <c r="DW807" s="129"/>
      <c r="DX807" s="129"/>
      <c r="DY807" s="129"/>
      <c r="DZ807" s="129"/>
      <c r="EA807" s="129"/>
      <c r="EB807" s="129"/>
      <c r="EC807" s="129"/>
      <c r="ED807" s="129"/>
      <c r="EE807" s="129"/>
      <c r="EF807" s="129"/>
      <c r="EG807" s="129"/>
      <c r="EH807" s="129"/>
      <c r="EI807" s="129"/>
      <c r="EJ807" s="129"/>
      <c r="EK807" s="129"/>
      <c r="EL807" s="129"/>
      <c r="EM807" s="129"/>
      <c r="EN807" s="129"/>
      <c r="EO807" s="129"/>
      <c r="EP807" s="129"/>
      <c r="EQ807" s="129"/>
      <c r="ER807" s="129"/>
      <c r="ES807" s="129"/>
      <c r="ET807" s="129"/>
      <c r="EU807" s="129"/>
      <c r="EV807" s="129"/>
      <c r="EW807" s="129"/>
    </row>
    <row r="808" spans="1:153" ht="19.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29"/>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c r="DH808" s="129"/>
      <c r="DI808" s="129"/>
      <c r="DJ808" s="129"/>
      <c r="DK808" s="129"/>
      <c r="DL808" s="129"/>
      <c r="DM808" s="129"/>
      <c r="DN808" s="129"/>
      <c r="DO808" s="129"/>
      <c r="DP808" s="129"/>
      <c r="DQ808" s="129"/>
      <c r="DR808" s="129"/>
      <c r="DS808" s="129"/>
      <c r="DT808" s="129"/>
      <c r="DU808" s="129"/>
      <c r="DV808" s="129"/>
      <c r="DW808" s="129"/>
      <c r="DX808" s="129"/>
      <c r="DY808" s="129"/>
      <c r="DZ808" s="129"/>
      <c r="EA808" s="129"/>
      <c r="EB808" s="129"/>
      <c r="EC808" s="129"/>
      <c r="ED808" s="129"/>
      <c r="EE808" s="129"/>
      <c r="EF808" s="129"/>
      <c r="EG808" s="129"/>
      <c r="EH808" s="129"/>
      <c r="EI808" s="129"/>
      <c r="EJ808" s="129"/>
      <c r="EK808" s="129"/>
      <c r="EL808" s="129"/>
      <c r="EM808" s="129"/>
      <c r="EN808" s="129"/>
      <c r="EO808" s="129"/>
      <c r="EP808" s="129"/>
      <c r="EQ808" s="129"/>
      <c r="ER808" s="129"/>
      <c r="ES808" s="129"/>
      <c r="ET808" s="129"/>
      <c r="EU808" s="129"/>
      <c r="EV808" s="129"/>
      <c r="EW808" s="129"/>
    </row>
  </sheetData>
  <sheetProtection password="9A2D" sheet="1" objects="1" scenarios="1" formatCells="0" selectLockedCells="1"/>
  <mergeCells count="1031">
    <mergeCell ref="O16:AE16"/>
    <mergeCell ref="AH16:AN16"/>
    <mergeCell ref="AR16:AX16"/>
    <mergeCell ref="BB16:BH16"/>
    <mergeCell ref="O19:AE19"/>
    <mergeCell ref="AH19:AN19"/>
    <mergeCell ref="AR19:AX19"/>
    <mergeCell ref="BB19:BH19"/>
    <mergeCell ref="O10:AE10"/>
    <mergeCell ref="AH10:AN10"/>
    <mergeCell ref="AR10:AX10"/>
    <mergeCell ref="BB10:BH10"/>
    <mergeCell ref="O13:AE13"/>
    <mergeCell ref="AH13:AN13"/>
    <mergeCell ref="AR13:AX13"/>
    <mergeCell ref="BB13:BH13"/>
    <mergeCell ref="A1:BJ1"/>
    <mergeCell ref="B2:BJ2"/>
    <mergeCell ref="B3:BJ3"/>
    <mergeCell ref="B4:BJ4"/>
    <mergeCell ref="AG5:AP5"/>
    <mergeCell ref="AQ5:AZ5"/>
    <mergeCell ref="BA5:BJ5"/>
    <mergeCell ref="O34:AE34"/>
    <mergeCell ref="AH34:AN34"/>
    <mergeCell ref="AR34:AX34"/>
    <mergeCell ref="BB34:BH34"/>
    <mergeCell ref="O37:AE37"/>
    <mergeCell ref="AH37:AN37"/>
    <mergeCell ref="AR37:AX37"/>
    <mergeCell ref="BB37:BH37"/>
    <mergeCell ref="O28:AE28"/>
    <mergeCell ref="AH28:AN28"/>
    <mergeCell ref="AR28:AX28"/>
    <mergeCell ref="BB28:BH28"/>
    <mergeCell ref="O31:AE31"/>
    <mergeCell ref="AH31:AN31"/>
    <mergeCell ref="AR31:AX31"/>
    <mergeCell ref="BB31:BH31"/>
    <mergeCell ref="O22:AE22"/>
    <mergeCell ref="AH22:AN22"/>
    <mergeCell ref="AR22:AX22"/>
    <mergeCell ref="BB22:BH22"/>
    <mergeCell ref="O25:AE25"/>
    <mergeCell ref="AH25:AN25"/>
    <mergeCell ref="AR25:AX25"/>
    <mergeCell ref="BB25:BH25"/>
    <mergeCell ref="O52:AE52"/>
    <mergeCell ref="AH52:AN52"/>
    <mergeCell ref="AR52:AX52"/>
    <mergeCell ref="BB52:BH52"/>
    <mergeCell ref="O55:AE55"/>
    <mergeCell ref="AH55:AN55"/>
    <mergeCell ref="AR55:AX55"/>
    <mergeCell ref="BB55:BH55"/>
    <mergeCell ref="O46:AE46"/>
    <mergeCell ref="AH46:AN46"/>
    <mergeCell ref="AR46:AX46"/>
    <mergeCell ref="BB46:BH46"/>
    <mergeCell ref="O49:AE49"/>
    <mergeCell ref="AH49:AN49"/>
    <mergeCell ref="AR49:AX49"/>
    <mergeCell ref="BB49:BH49"/>
    <mergeCell ref="O40:AE40"/>
    <mergeCell ref="AH40:AN40"/>
    <mergeCell ref="AR40:AX40"/>
    <mergeCell ref="BB40:BH40"/>
    <mergeCell ref="O43:AE43"/>
    <mergeCell ref="AH43:AN43"/>
    <mergeCell ref="AR43:AX43"/>
    <mergeCell ref="BB43:BH43"/>
    <mergeCell ref="O70:AE70"/>
    <mergeCell ref="AH70:AN70"/>
    <mergeCell ref="AR70:AX70"/>
    <mergeCell ref="BB70:BH70"/>
    <mergeCell ref="O73:AE73"/>
    <mergeCell ref="AH73:AN73"/>
    <mergeCell ref="AR73:AX73"/>
    <mergeCell ref="BB73:BH73"/>
    <mergeCell ref="O64:AE64"/>
    <mergeCell ref="AH64:AN64"/>
    <mergeCell ref="AR64:AX64"/>
    <mergeCell ref="BB64:BH64"/>
    <mergeCell ref="O67:AE67"/>
    <mergeCell ref="AH67:AN67"/>
    <mergeCell ref="AR67:AX67"/>
    <mergeCell ref="BB67:BH67"/>
    <mergeCell ref="O58:AE58"/>
    <mergeCell ref="AH58:AN58"/>
    <mergeCell ref="AR58:AX58"/>
    <mergeCell ref="BB58:BH58"/>
    <mergeCell ref="O61:AE61"/>
    <mergeCell ref="AH61:AN61"/>
    <mergeCell ref="AR61:AX61"/>
    <mergeCell ref="BB61:BH61"/>
    <mergeCell ref="O88:AE88"/>
    <mergeCell ref="AH88:AN88"/>
    <mergeCell ref="AR88:AX88"/>
    <mergeCell ref="BB88:BH88"/>
    <mergeCell ref="O91:AE91"/>
    <mergeCell ref="AH91:AN91"/>
    <mergeCell ref="AR91:AX91"/>
    <mergeCell ref="BB91:BH91"/>
    <mergeCell ref="O82:AE82"/>
    <mergeCell ref="AH82:AN82"/>
    <mergeCell ref="AR82:AX82"/>
    <mergeCell ref="BB82:BH82"/>
    <mergeCell ref="O85:AE85"/>
    <mergeCell ref="AH85:AN85"/>
    <mergeCell ref="AR85:AX85"/>
    <mergeCell ref="BB85:BH85"/>
    <mergeCell ref="A76:BJ76"/>
    <mergeCell ref="AG77:AP77"/>
    <mergeCell ref="AQ77:AZ77"/>
    <mergeCell ref="BA77:BJ77"/>
    <mergeCell ref="O79:AE79"/>
    <mergeCell ref="AH79:AN79"/>
    <mergeCell ref="AR79:AX79"/>
    <mergeCell ref="BB79:BH79"/>
    <mergeCell ref="O106:AE106"/>
    <mergeCell ref="AH106:AN106"/>
    <mergeCell ref="AR106:AX106"/>
    <mergeCell ref="BB106:BH106"/>
    <mergeCell ref="O109:AE109"/>
    <mergeCell ref="AH109:AN109"/>
    <mergeCell ref="AR109:AX109"/>
    <mergeCell ref="BB109:BH109"/>
    <mergeCell ref="O100:AE100"/>
    <mergeCell ref="AH100:AN100"/>
    <mergeCell ref="AR100:AX100"/>
    <mergeCell ref="BB100:BH100"/>
    <mergeCell ref="O103:AE103"/>
    <mergeCell ref="AH103:AN103"/>
    <mergeCell ref="AR103:AX103"/>
    <mergeCell ref="BB103:BH103"/>
    <mergeCell ref="O94:AE94"/>
    <mergeCell ref="AH94:AN94"/>
    <mergeCell ref="AR94:AX94"/>
    <mergeCell ref="BB94:BH94"/>
    <mergeCell ref="O97:AE97"/>
    <mergeCell ref="AH97:AN97"/>
    <mergeCell ref="AR97:AX97"/>
    <mergeCell ref="BB97:BH97"/>
    <mergeCell ref="O124:AE124"/>
    <mergeCell ref="AH124:AN124"/>
    <mergeCell ref="AR124:AX124"/>
    <mergeCell ref="BB124:BH124"/>
    <mergeCell ref="O127:AE127"/>
    <mergeCell ref="AH127:AN127"/>
    <mergeCell ref="AR127:AX127"/>
    <mergeCell ref="BB127:BH127"/>
    <mergeCell ref="O118:AE118"/>
    <mergeCell ref="AH118:AN118"/>
    <mergeCell ref="AR118:AX118"/>
    <mergeCell ref="BB118:BH118"/>
    <mergeCell ref="O121:AE121"/>
    <mergeCell ref="AH121:AN121"/>
    <mergeCell ref="AR121:AX121"/>
    <mergeCell ref="BB121:BH121"/>
    <mergeCell ref="O112:AE112"/>
    <mergeCell ref="AH112:AN112"/>
    <mergeCell ref="AR112:AX112"/>
    <mergeCell ref="BB112:BH112"/>
    <mergeCell ref="O115:AE115"/>
    <mergeCell ref="AH115:AN115"/>
    <mergeCell ref="AR115:AX115"/>
    <mergeCell ref="BB115:BH115"/>
    <mergeCell ref="O142:AE142"/>
    <mergeCell ref="AH142:AN142"/>
    <mergeCell ref="AR142:AX142"/>
    <mergeCell ref="BB142:BH142"/>
    <mergeCell ref="O145:AE145"/>
    <mergeCell ref="AH145:AN145"/>
    <mergeCell ref="AR145:AX145"/>
    <mergeCell ref="BB145:BH145"/>
    <mergeCell ref="O136:AE136"/>
    <mergeCell ref="AH136:AN136"/>
    <mergeCell ref="AR136:AX136"/>
    <mergeCell ref="BB136:BH136"/>
    <mergeCell ref="O139:AE139"/>
    <mergeCell ref="AH139:AN139"/>
    <mergeCell ref="AR139:AX139"/>
    <mergeCell ref="BB139:BH139"/>
    <mergeCell ref="O130:AE130"/>
    <mergeCell ref="AH130:AN130"/>
    <mergeCell ref="AR130:AX130"/>
    <mergeCell ref="BB130:BH130"/>
    <mergeCell ref="O133:AE133"/>
    <mergeCell ref="AH133:AN133"/>
    <mergeCell ref="AR133:AX133"/>
    <mergeCell ref="BB133:BH133"/>
    <mergeCell ref="O159:AE159"/>
    <mergeCell ref="AH159:AN159"/>
    <mergeCell ref="AR159:AX159"/>
    <mergeCell ref="BB159:BH159"/>
    <mergeCell ref="O162:AE162"/>
    <mergeCell ref="AH162:AN162"/>
    <mergeCell ref="AR162:AX162"/>
    <mergeCell ref="BB162:BH162"/>
    <mergeCell ref="A153:BJ153"/>
    <mergeCell ref="AG154:AP154"/>
    <mergeCell ref="AQ154:AZ154"/>
    <mergeCell ref="BA154:BJ154"/>
    <mergeCell ref="O156:AE156"/>
    <mergeCell ref="AH156:AN156"/>
    <mergeCell ref="AR156:AX156"/>
    <mergeCell ref="BB156:BH156"/>
    <mergeCell ref="O148:AE148"/>
    <mergeCell ref="AH148:AN148"/>
    <mergeCell ref="AR148:AX148"/>
    <mergeCell ref="BB148:BH148"/>
    <mergeCell ref="O151:AE151"/>
    <mergeCell ref="AH151:AN151"/>
    <mergeCell ref="AR151:AX151"/>
    <mergeCell ref="BB151:BH151"/>
    <mergeCell ref="O177:AE177"/>
    <mergeCell ref="AH177:AN177"/>
    <mergeCell ref="AR177:AX177"/>
    <mergeCell ref="BB177:BH177"/>
    <mergeCell ref="O180:AE180"/>
    <mergeCell ref="AH180:AN180"/>
    <mergeCell ref="AR180:AX180"/>
    <mergeCell ref="BB180:BH180"/>
    <mergeCell ref="O171:AE171"/>
    <mergeCell ref="AH171:AN171"/>
    <mergeCell ref="AR171:AX171"/>
    <mergeCell ref="BB171:BH171"/>
    <mergeCell ref="O174:AE174"/>
    <mergeCell ref="AH174:AN174"/>
    <mergeCell ref="AR174:AX174"/>
    <mergeCell ref="BB174:BH174"/>
    <mergeCell ref="O165:AE165"/>
    <mergeCell ref="AH165:AN165"/>
    <mergeCell ref="AR165:AX165"/>
    <mergeCell ref="BB165:BH165"/>
    <mergeCell ref="O168:AE168"/>
    <mergeCell ref="AH168:AN168"/>
    <mergeCell ref="AR168:AX168"/>
    <mergeCell ref="BB168:BH168"/>
    <mergeCell ref="O195:AE195"/>
    <mergeCell ref="AH195:AN195"/>
    <mergeCell ref="AR195:AX195"/>
    <mergeCell ref="BB195:BH195"/>
    <mergeCell ref="O198:AE198"/>
    <mergeCell ref="AH198:AN198"/>
    <mergeCell ref="AR198:AX198"/>
    <mergeCell ref="BB198:BH198"/>
    <mergeCell ref="O189:AE189"/>
    <mergeCell ref="AH189:AN189"/>
    <mergeCell ref="AR189:AX189"/>
    <mergeCell ref="BB189:BH189"/>
    <mergeCell ref="O192:AE192"/>
    <mergeCell ref="AH192:AN192"/>
    <mergeCell ref="AR192:AX192"/>
    <mergeCell ref="BB192:BH192"/>
    <mergeCell ref="O183:AE183"/>
    <mergeCell ref="AH183:AN183"/>
    <mergeCell ref="AR183:AX183"/>
    <mergeCell ref="BB183:BH183"/>
    <mergeCell ref="O186:AE186"/>
    <mergeCell ref="AH186:AN186"/>
    <mergeCell ref="AR186:AX186"/>
    <mergeCell ref="BB186:BH186"/>
    <mergeCell ref="O213:AE213"/>
    <mergeCell ref="AH213:AN213"/>
    <mergeCell ref="AR213:AX213"/>
    <mergeCell ref="BB213:BH213"/>
    <mergeCell ref="O216:AE216"/>
    <mergeCell ref="AH216:AN216"/>
    <mergeCell ref="AR216:AX216"/>
    <mergeCell ref="BB216:BH216"/>
    <mergeCell ref="O207:AE207"/>
    <mergeCell ref="AH207:AN207"/>
    <mergeCell ref="AR207:AX207"/>
    <mergeCell ref="BB207:BH207"/>
    <mergeCell ref="O210:AE210"/>
    <mergeCell ref="AH210:AN210"/>
    <mergeCell ref="AR210:AX210"/>
    <mergeCell ref="BB210:BH210"/>
    <mergeCell ref="O201:AE201"/>
    <mergeCell ref="AH201:AN201"/>
    <mergeCell ref="AR201:AX201"/>
    <mergeCell ref="BB201:BH201"/>
    <mergeCell ref="O204:AE204"/>
    <mergeCell ref="AH204:AN204"/>
    <mergeCell ref="AR204:AX204"/>
    <mergeCell ref="BB204:BH204"/>
    <mergeCell ref="A230:BJ230"/>
    <mergeCell ref="AG231:AP231"/>
    <mergeCell ref="AQ231:AZ231"/>
    <mergeCell ref="BA231:BJ231"/>
    <mergeCell ref="O233:AE233"/>
    <mergeCell ref="AH233:AN233"/>
    <mergeCell ref="AR233:AX233"/>
    <mergeCell ref="BB233:BH233"/>
    <mergeCell ref="O225:AE225"/>
    <mergeCell ref="AH225:AN225"/>
    <mergeCell ref="AR225:AX225"/>
    <mergeCell ref="BB225:BH225"/>
    <mergeCell ref="O228:AE228"/>
    <mergeCell ref="AH228:AN228"/>
    <mergeCell ref="AR228:AX228"/>
    <mergeCell ref="BB228:BH228"/>
    <mergeCell ref="O219:AE219"/>
    <mergeCell ref="AH219:AN219"/>
    <mergeCell ref="AR219:AX219"/>
    <mergeCell ref="BB219:BH219"/>
    <mergeCell ref="O222:AE222"/>
    <mergeCell ref="AH222:AN222"/>
    <mergeCell ref="AR222:AX222"/>
    <mergeCell ref="BB222:BH222"/>
    <mergeCell ref="O248:AE248"/>
    <mergeCell ref="AH248:AN248"/>
    <mergeCell ref="AR248:AX248"/>
    <mergeCell ref="BB248:BH248"/>
    <mergeCell ref="O251:AE251"/>
    <mergeCell ref="AH251:AN251"/>
    <mergeCell ref="AR251:AX251"/>
    <mergeCell ref="BB251:BH251"/>
    <mergeCell ref="O242:AE242"/>
    <mergeCell ref="AH242:AN242"/>
    <mergeCell ref="AR242:AX242"/>
    <mergeCell ref="BB242:BH242"/>
    <mergeCell ref="O245:AE245"/>
    <mergeCell ref="AH245:AN245"/>
    <mergeCell ref="AR245:AX245"/>
    <mergeCell ref="BB245:BH245"/>
    <mergeCell ref="O236:AE236"/>
    <mergeCell ref="AH236:AN236"/>
    <mergeCell ref="AR236:AX236"/>
    <mergeCell ref="BB236:BH236"/>
    <mergeCell ref="O239:AE239"/>
    <mergeCell ref="AH239:AN239"/>
    <mergeCell ref="AR239:AX239"/>
    <mergeCell ref="BB239:BH239"/>
    <mergeCell ref="O266:AE266"/>
    <mergeCell ref="AH266:AN266"/>
    <mergeCell ref="AR266:AX266"/>
    <mergeCell ref="BB266:BH266"/>
    <mergeCell ref="O269:AE269"/>
    <mergeCell ref="AH269:AN269"/>
    <mergeCell ref="AR269:AX269"/>
    <mergeCell ref="BB269:BH269"/>
    <mergeCell ref="O260:AE260"/>
    <mergeCell ref="AH260:AN260"/>
    <mergeCell ref="AR260:AX260"/>
    <mergeCell ref="BB260:BH260"/>
    <mergeCell ref="O263:AE263"/>
    <mergeCell ref="AH263:AN263"/>
    <mergeCell ref="AR263:AX263"/>
    <mergeCell ref="BB263:BH263"/>
    <mergeCell ref="O254:AE254"/>
    <mergeCell ref="AH254:AN254"/>
    <mergeCell ref="AR254:AX254"/>
    <mergeCell ref="BB254:BH254"/>
    <mergeCell ref="O257:AE257"/>
    <mergeCell ref="AH257:AN257"/>
    <mergeCell ref="AR257:AX257"/>
    <mergeCell ref="BB257:BH257"/>
    <mergeCell ref="O284:AE284"/>
    <mergeCell ref="AH284:AN284"/>
    <mergeCell ref="AR284:AX284"/>
    <mergeCell ref="BB284:BH284"/>
    <mergeCell ref="O287:AE287"/>
    <mergeCell ref="AH287:AN287"/>
    <mergeCell ref="AR287:AX287"/>
    <mergeCell ref="BB287:BH287"/>
    <mergeCell ref="O278:AE278"/>
    <mergeCell ref="AH278:AN278"/>
    <mergeCell ref="AR278:AX278"/>
    <mergeCell ref="BB278:BH278"/>
    <mergeCell ref="O281:AE281"/>
    <mergeCell ref="AH281:AN281"/>
    <mergeCell ref="AR281:AX281"/>
    <mergeCell ref="BB281:BH281"/>
    <mergeCell ref="O272:AE272"/>
    <mergeCell ref="AH272:AN272"/>
    <mergeCell ref="AR272:AX272"/>
    <mergeCell ref="BB272:BH272"/>
    <mergeCell ref="O275:AE275"/>
    <mergeCell ref="AH275:AN275"/>
    <mergeCell ref="AR275:AX275"/>
    <mergeCell ref="BB275:BH275"/>
    <mergeCell ref="O302:AE302"/>
    <mergeCell ref="AH302:AN302"/>
    <mergeCell ref="AR302:AX302"/>
    <mergeCell ref="BB302:BH302"/>
    <mergeCell ref="O305:AE305"/>
    <mergeCell ref="AH305:AN305"/>
    <mergeCell ref="AR305:AX305"/>
    <mergeCell ref="BB305:BH305"/>
    <mergeCell ref="O296:AE296"/>
    <mergeCell ref="AH296:AN296"/>
    <mergeCell ref="AR296:AX296"/>
    <mergeCell ref="BB296:BH296"/>
    <mergeCell ref="O299:AE299"/>
    <mergeCell ref="AH299:AN299"/>
    <mergeCell ref="AR299:AX299"/>
    <mergeCell ref="BB299:BH299"/>
    <mergeCell ref="O290:AE290"/>
    <mergeCell ref="AH290:AN290"/>
    <mergeCell ref="AR290:AX290"/>
    <mergeCell ref="BB290:BH290"/>
    <mergeCell ref="O293:AE293"/>
    <mergeCell ref="AH293:AN293"/>
    <mergeCell ref="AR293:AX293"/>
    <mergeCell ref="BB293:BH293"/>
    <mergeCell ref="O319:AE319"/>
    <mergeCell ref="AH319:AN319"/>
    <mergeCell ref="AR319:AX319"/>
    <mergeCell ref="BB319:BH319"/>
    <mergeCell ref="O322:AE322"/>
    <mergeCell ref="AH322:AN322"/>
    <mergeCell ref="AR322:AX322"/>
    <mergeCell ref="BB322:BH322"/>
    <mergeCell ref="O313:AE313"/>
    <mergeCell ref="AH313:AN313"/>
    <mergeCell ref="AR313:AX313"/>
    <mergeCell ref="BB313:BH313"/>
    <mergeCell ref="O316:AE316"/>
    <mergeCell ref="AH316:AN316"/>
    <mergeCell ref="AR316:AX316"/>
    <mergeCell ref="BB316:BH316"/>
    <mergeCell ref="A307:BJ307"/>
    <mergeCell ref="AG308:AP308"/>
    <mergeCell ref="AQ308:AZ308"/>
    <mergeCell ref="BA308:BJ308"/>
    <mergeCell ref="O310:AE310"/>
    <mergeCell ref="AH310:AN310"/>
    <mergeCell ref="AR310:AX310"/>
    <mergeCell ref="BB310:BH310"/>
    <mergeCell ref="O337:AE337"/>
    <mergeCell ref="AH337:AN337"/>
    <mergeCell ref="AR337:AX337"/>
    <mergeCell ref="BB337:BH337"/>
    <mergeCell ref="O340:AE340"/>
    <mergeCell ref="AH340:AN340"/>
    <mergeCell ref="AR340:AX340"/>
    <mergeCell ref="BB340:BH340"/>
    <mergeCell ref="O331:AE331"/>
    <mergeCell ref="AH331:AN331"/>
    <mergeCell ref="AR331:AX331"/>
    <mergeCell ref="BB331:BH331"/>
    <mergeCell ref="O334:AE334"/>
    <mergeCell ref="AH334:AN334"/>
    <mergeCell ref="AR334:AX334"/>
    <mergeCell ref="BB334:BH334"/>
    <mergeCell ref="O325:AE325"/>
    <mergeCell ref="AH325:AN325"/>
    <mergeCell ref="AR325:AX325"/>
    <mergeCell ref="BB325:BH325"/>
    <mergeCell ref="O328:AE328"/>
    <mergeCell ref="AH328:AN328"/>
    <mergeCell ref="AR328:AX328"/>
    <mergeCell ref="BB328:BH328"/>
    <mergeCell ref="O355:AE355"/>
    <mergeCell ref="AH355:AN355"/>
    <mergeCell ref="AR355:AX355"/>
    <mergeCell ref="BB355:BH355"/>
    <mergeCell ref="O358:AE358"/>
    <mergeCell ref="AH358:AN358"/>
    <mergeCell ref="AR358:AX358"/>
    <mergeCell ref="BB358:BH358"/>
    <mergeCell ref="O349:AE349"/>
    <mergeCell ref="AH349:AN349"/>
    <mergeCell ref="AR349:AX349"/>
    <mergeCell ref="BB349:BH349"/>
    <mergeCell ref="O352:AE352"/>
    <mergeCell ref="AH352:AN352"/>
    <mergeCell ref="AR352:AX352"/>
    <mergeCell ref="BB352:BH352"/>
    <mergeCell ref="O343:AE343"/>
    <mergeCell ref="AH343:AN343"/>
    <mergeCell ref="AR343:AX343"/>
    <mergeCell ref="BB343:BH343"/>
    <mergeCell ref="O346:AE346"/>
    <mergeCell ref="AH346:AN346"/>
    <mergeCell ref="AR346:AX346"/>
    <mergeCell ref="BB346:BH346"/>
    <mergeCell ref="O373:AE373"/>
    <mergeCell ref="AH373:AN373"/>
    <mergeCell ref="AR373:AX373"/>
    <mergeCell ref="BB373:BH373"/>
    <mergeCell ref="O376:AE376"/>
    <mergeCell ref="AH376:AN376"/>
    <mergeCell ref="AR376:AX376"/>
    <mergeCell ref="BB376:BH376"/>
    <mergeCell ref="O367:AE367"/>
    <mergeCell ref="AH367:AN367"/>
    <mergeCell ref="AR367:AX367"/>
    <mergeCell ref="BB367:BH367"/>
    <mergeCell ref="O370:AE370"/>
    <mergeCell ref="AH370:AN370"/>
    <mergeCell ref="AR370:AX370"/>
    <mergeCell ref="BB370:BH370"/>
    <mergeCell ref="O361:AE361"/>
    <mergeCell ref="AH361:AN361"/>
    <mergeCell ref="AR361:AX361"/>
    <mergeCell ref="BB361:BH361"/>
    <mergeCell ref="O364:AE364"/>
    <mergeCell ref="AH364:AN364"/>
    <mergeCell ref="AR364:AX364"/>
    <mergeCell ref="BB364:BH364"/>
    <mergeCell ref="O390:AE390"/>
    <mergeCell ref="AH390:AN390"/>
    <mergeCell ref="AR390:AX390"/>
    <mergeCell ref="BB390:BH390"/>
    <mergeCell ref="O393:AE393"/>
    <mergeCell ref="AH393:AN393"/>
    <mergeCell ref="AR393:AX393"/>
    <mergeCell ref="BB393:BH393"/>
    <mergeCell ref="A384:BJ384"/>
    <mergeCell ref="AG385:AP385"/>
    <mergeCell ref="AQ385:AZ385"/>
    <mergeCell ref="BA385:BJ385"/>
    <mergeCell ref="O387:AE387"/>
    <mergeCell ref="AH387:AN387"/>
    <mergeCell ref="AR387:AX387"/>
    <mergeCell ref="BB387:BH387"/>
    <mergeCell ref="O379:AE379"/>
    <mergeCell ref="AH379:AN379"/>
    <mergeCell ref="AR379:AX379"/>
    <mergeCell ref="BB379:BH379"/>
    <mergeCell ref="O382:AE382"/>
    <mergeCell ref="AH382:AN382"/>
    <mergeCell ref="AR382:AX382"/>
    <mergeCell ref="BB382:BH382"/>
    <mergeCell ref="O408:AE408"/>
    <mergeCell ref="AH408:AN408"/>
    <mergeCell ref="AR408:AX408"/>
    <mergeCell ref="BB408:BH408"/>
    <mergeCell ref="O411:AE411"/>
    <mergeCell ref="AH411:AN411"/>
    <mergeCell ref="AR411:AX411"/>
    <mergeCell ref="BB411:BH411"/>
    <mergeCell ref="O402:AE402"/>
    <mergeCell ref="AH402:AN402"/>
    <mergeCell ref="AR402:AX402"/>
    <mergeCell ref="BB402:BH402"/>
    <mergeCell ref="O405:AE405"/>
    <mergeCell ref="AH405:AN405"/>
    <mergeCell ref="AR405:AX405"/>
    <mergeCell ref="BB405:BH405"/>
    <mergeCell ref="O396:AE396"/>
    <mergeCell ref="AH396:AN396"/>
    <mergeCell ref="AR396:AX396"/>
    <mergeCell ref="BB396:BH396"/>
    <mergeCell ref="O399:AE399"/>
    <mergeCell ref="AH399:AN399"/>
    <mergeCell ref="AR399:AX399"/>
    <mergeCell ref="BB399:BH399"/>
    <mergeCell ref="O426:AE426"/>
    <mergeCell ref="AH426:AN426"/>
    <mergeCell ref="AR426:AX426"/>
    <mergeCell ref="BB426:BH426"/>
    <mergeCell ref="O429:AE429"/>
    <mergeCell ref="AH429:AN429"/>
    <mergeCell ref="AR429:AX429"/>
    <mergeCell ref="BB429:BH429"/>
    <mergeCell ref="O420:AE420"/>
    <mergeCell ref="AH420:AN420"/>
    <mergeCell ref="AR420:AX420"/>
    <mergeCell ref="BB420:BH420"/>
    <mergeCell ref="O423:AE423"/>
    <mergeCell ref="AH423:AN423"/>
    <mergeCell ref="AR423:AX423"/>
    <mergeCell ref="BB423:BH423"/>
    <mergeCell ref="O414:AE414"/>
    <mergeCell ref="AH414:AN414"/>
    <mergeCell ref="AR414:AX414"/>
    <mergeCell ref="BB414:BH414"/>
    <mergeCell ref="O417:AE417"/>
    <mergeCell ref="AH417:AN417"/>
    <mergeCell ref="AR417:AX417"/>
    <mergeCell ref="BB417:BH417"/>
    <mergeCell ref="O444:AE444"/>
    <mergeCell ref="AH444:AN444"/>
    <mergeCell ref="AR444:AX444"/>
    <mergeCell ref="BB444:BH444"/>
    <mergeCell ref="O447:AE447"/>
    <mergeCell ref="AH447:AN447"/>
    <mergeCell ref="AR447:AX447"/>
    <mergeCell ref="BB447:BH447"/>
    <mergeCell ref="O438:AE438"/>
    <mergeCell ref="AH438:AN438"/>
    <mergeCell ref="AR438:AX438"/>
    <mergeCell ref="BB438:BH438"/>
    <mergeCell ref="O441:AE441"/>
    <mergeCell ref="AH441:AN441"/>
    <mergeCell ref="AR441:AX441"/>
    <mergeCell ref="BB441:BH441"/>
    <mergeCell ref="O432:AE432"/>
    <mergeCell ref="AH432:AN432"/>
    <mergeCell ref="AR432:AX432"/>
    <mergeCell ref="BB432:BH432"/>
    <mergeCell ref="O435:AE435"/>
    <mergeCell ref="AH435:AN435"/>
    <mergeCell ref="AR435:AX435"/>
    <mergeCell ref="BB435:BH435"/>
    <mergeCell ref="A461:BJ461"/>
    <mergeCell ref="AG462:AP462"/>
    <mergeCell ref="AQ462:AZ462"/>
    <mergeCell ref="BA462:BJ462"/>
    <mergeCell ref="O464:AE464"/>
    <mergeCell ref="AH464:AN464"/>
    <mergeCell ref="AR464:AX464"/>
    <mergeCell ref="BB464:BH464"/>
    <mergeCell ref="O456:AE456"/>
    <mergeCell ref="AH456:AN456"/>
    <mergeCell ref="AR456:AX456"/>
    <mergeCell ref="BB456:BH456"/>
    <mergeCell ref="O459:AE459"/>
    <mergeCell ref="AH459:AN459"/>
    <mergeCell ref="AR459:AX459"/>
    <mergeCell ref="BB459:BH459"/>
    <mergeCell ref="O450:AE450"/>
    <mergeCell ref="AH450:AN450"/>
    <mergeCell ref="AR450:AX450"/>
    <mergeCell ref="BB450:BH450"/>
    <mergeCell ref="O453:AE453"/>
    <mergeCell ref="AH453:AN453"/>
    <mergeCell ref="AR453:AX453"/>
    <mergeCell ref="BB453:BH453"/>
    <mergeCell ref="O479:AE479"/>
    <mergeCell ref="AH479:AN479"/>
    <mergeCell ref="AR479:AX479"/>
    <mergeCell ref="BB479:BH479"/>
    <mergeCell ref="O482:AE482"/>
    <mergeCell ref="AH482:AN482"/>
    <mergeCell ref="AR482:AX482"/>
    <mergeCell ref="BB482:BH482"/>
    <mergeCell ref="O473:AE473"/>
    <mergeCell ref="AH473:AN473"/>
    <mergeCell ref="AR473:AX473"/>
    <mergeCell ref="BB473:BH473"/>
    <mergeCell ref="O476:AE476"/>
    <mergeCell ref="AH476:AN476"/>
    <mergeCell ref="AR476:AX476"/>
    <mergeCell ref="BB476:BH476"/>
    <mergeCell ref="O467:AE467"/>
    <mergeCell ref="AH467:AN467"/>
    <mergeCell ref="AR467:AX467"/>
    <mergeCell ref="BB467:BH467"/>
    <mergeCell ref="O470:AE470"/>
    <mergeCell ref="AH470:AN470"/>
    <mergeCell ref="AR470:AX470"/>
    <mergeCell ref="BB470:BH470"/>
    <mergeCell ref="O497:AE497"/>
    <mergeCell ref="AH497:AN497"/>
    <mergeCell ref="AR497:AX497"/>
    <mergeCell ref="BB497:BH497"/>
    <mergeCell ref="O500:AE500"/>
    <mergeCell ref="AH500:AN500"/>
    <mergeCell ref="AR500:AX500"/>
    <mergeCell ref="BB500:BH500"/>
    <mergeCell ref="O491:AE491"/>
    <mergeCell ref="AH491:AN491"/>
    <mergeCell ref="AR491:AX491"/>
    <mergeCell ref="BB491:BH491"/>
    <mergeCell ref="O494:AE494"/>
    <mergeCell ref="AH494:AN494"/>
    <mergeCell ref="AR494:AX494"/>
    <mergeCell ref="BB494:BH494"/>
    <mergeCell ref="O485:AE485"/>
    <mergeCell ref="AH485:AN485"/>
    <mergeCell ref="AR485:AX485"/>
    <mergeCell ref="BB485:BH485"/>
    <mergeCell ref="O488:AE488"/>
    <mergeCell ref="AH488:AN488"/>
    <mergeCell ref="AR488:AX488"/>
    <mergeCell ref="BB488:BH488"/>
    <mergeCell ref="O515:AE515"/>
    <mergeCell ref="AH515:AN515"/>
    <mergeCell ref="AR515:AX515"/>
    <mergeCell ref="BB515:BH515"/>
    <mergeCell ref="O518:AE518"/>
    <mergeCell ref="AH518:AN518"/>
    <mergeCell ref="AR518:AX518"/>
    <mergeCell ref="BB518:BH518"/>
    <mergeCell ref="O509:AE509"/>
    <mergeCell ref="AH509:AN509"/>
    <mergeCell ref="AR509:AX509"/>
    <mergeCell ref="BB509:BH509"/>
    <mergeCell ref="O512:AE512"/>
    <mergeCell ref="AH512:AN512"/>
    <mergeCell ref="AR512:AX512"/>
    <mergeCell ref="BB512:BH512"/>
    <mergeCell ref="O503:AE503"/>
    <mergeCell ref="AH503:AN503"/>
    <mergeCell ref="AR503:AX503"/>
    <mergeCell ref="BB503:BH503"/>
    <mergeCell ref="O506:AE506"/>
    <mergeCell ref="AH506:AN506"/>
    <mergeCell ref="AR506:AX506"/>
    <mergeCell ref="BB506:BH506"/>
    <mergeCell ref="O533:AE533"/>
    <mergeCell ref="AH533:AN533"/>
    <mergeCell ref="AR533:AX533"/>
    <mergeCell ref="BB533:BH533"/>
    <mergeCell ref="O536:AE536"/>
    <mergeCell ref="AH536:AN536"/>
    <mergeCell ref="AR536:AX536"/>
    <mergeCell ref="BB536:BH536"/>
    <mergeCell ref="O527:AE527"/>
    <mergeCell ref="AH527:AN527"/>
    <mergeCell ref="AR527:AX527"/>
    <mergeCell ref="BB527:BH527"/>
    <mergeCell ref="O530:AE530"/>
    <mergeCell ref="AH530:AN530"/>
    <mergeCell ref="AR530:AX530"/>
    <mergeCell ref="BB530:BH530"/>
    <mergeCell ref="O521:AE521"/>
    <mergeCell ref="AH521:AN521"/>
    <mergeCell ref="AR521:AX521"/>
    <mergeCell ref="BB521:BH521"/>
    <mergeCell ref="O524:AE524"/>
    <mergeCell ref="AH524:AN524"/>
    <mergeCell ref="AR524:AX524"/>
    <mergeCell ref="BB524:BH524"/>
    <mergeCell ref="O550:AE550"/>
    <mergeCell ref="AH550:AN550"/>
    <mergeCell ref="AR550:AX550"/>
    <mergeCell ref="BB550:BH550"/>
    <mergeCell ref="O553:AE553"/>
    <mergeCell ref="AH553:AN553"/>
    <mergeCell ref="AR553:AX553"/>
    <mergeCell ref="BB553:BH553"/>
    <mergeCell ref="O544:AE544"/>
    <mergeCell ref="AH544:AN544"/>
    <mergeCell ref="AR544:AX544"/>
    <mergeCell ref="BB544:BH544"/>
    <mergeCell ref="O547:AE547"/>
    <mergeCell ref="AH547:AN547"/>
    <mergeCell ref="AR547:AX547"/>
    <mergeCell ref="BB547:BH547"/>
    <mergeCell ref="A538:BJ538"/>
    <mergeCell ref="AG539:AP539"/>
    <mergeCell ref="AQ539:AZ539"/>
    <mergeCell ref="BA539:BJ539"/>
    <mergeCell ref="O541:AE541"/>
    <mergeCell ref="AH541:AN541"/>
    <mergeCell ref="AR541:AX541"/>
    <mergeCell ref="BB541:BH541"/>
    <mergeCell ref="O568:AE568"/>
    <mergeCell ref="AH568:AN568"/>
    <mergeCell ref="AR568:AX568"/>
    <mergeCell ref="BB568:BH568"/>
    <mergeCell ref="O571:AE571"/>
    <mergeCell ref="AH571:AN571"/>
    <mergeCell ref="AR571:AX571"/>
    <mergeCell ref="BB571:BH571"/>
    <mergeCell ref="O562:AE562"/>
    <mergeCell ref="AH562:AN562"/>
    <mergeCell ref="AR562:AX562"/>
    <mergeCell ref="BB562:BH562"/>
    <mergeCell ref="O565:AE565"/>
    <mergeCell ref="AH565:AN565"/>
    <mergeCell ref="AR565:AX565"/>
    <mergeCell ref="BB565:BH565"/>
    <mergeCell ref="O556:AE556"/>
    <mergeCell ref="AH556:AN556"/>
    <mergeCell ref="AR556:AX556"/>
    <mergeCell ref="BB556:BH556"/>
    <mergeCell ref="O559:AE559"/>
    <mergeCell ref="AH559:AN559"/>
    <mergeCell ref="AR559:AX559"/>
    <mergeCell ref="BB559:BH559"/>
    <mergeCell ref="O586:AE586"/>
    <mergeCell ref="AH586:AN586"/>
    <mergeCell ref="AR586:AX586"/>
    <mergeCell ref="BB586:BH586"/>
    <mergeCell ref="O589:AE589"/>
    <mergeCell ref="AH589:AN589"/>
    <mergeCell ref="AR589:AX589"/>
    <mergeCell ref="BB589:BH589"/>
    <mergeCell ref="O580:AE580"/>
    <mergeCell ref="AH580:AN580"/>
    <mergeCell ref="AR580:AX580"/>
    <mergeCell ref="BB580:BH580"/>
    <mergeCell ref="O583:AE583"/>
    <mergeCell ref="AH583:AN583"/>
    <mergeCell ref="AR583:AX583"/>
    <mergeCell ref="BB583:BH583"/>
    <mergeCell ref="O574:AE574"/>
    <mergeCell ref="AH574:AN574"/>
    <mergeCell ref="AR574:AX574"/>
    <mergeCell ref="BB574:BH574"/>
    <mergeCell ref="O577:AE577"/>
    <mergeCell ref="AH577:AN577"/>
    <mergeCell ref="AR577:AX577"/>
    <mergeCell ref="BB577:BH577"/>
    <mergeCell ref="O604:AE604"/>
    <mergeCell ref="AH604:AN604"/>
    <mergeCell ref="AR604:AX604"/>
    <mergeCell ref="BB604:BH604"/>
    <mergeCell ref="O607:AE607"/>
    <mergeCell ref="AH607:AN607"/>
    <mergeCell ref="AR607:AX607"/>
    <mergeCell ref="BB607:BH607"/>
    <mergeCell ref="O598:AE598"/>
    <mergeCell ref="AH598:AN598"/>
    <mergeCell ref="AR598:AX598"/>
    <mergeCell ref="BB598:BH598"/>
    <mergeCell ref="O601:AE601"/>
    <mergeCell ref="AH601:AN601"/>
    <mergeCell ref="AR601:AX601"/>
    <mergeCell ref="BB601:BH601"/>
    <mergeCell ref="O592:AE592"/>
    <mergeCell ref="AH592:AN592"/>
    <mergeCell ref="AR592:AX592"/>
    <mergeCell ref="BB592:BH592"/>
    <mergeCell ref="O595:AE595"/>
    <mergeCell ref="AH595:AN595"/>
    <mergeCell ref="AR595:AX595"/>
    <mergeCell ref="BB595:BH595"/>
    <mergeCell ref="O621:AE621"/>
    <mergeCell ref="AH621:AN621"/>
    <mergeCell ref="AR621:AX621"/>
    <mergeCell ref="BB621:BH621"/>
    <mergeCell ref="O624:AE624"/>
    <mergeCell ref="AH624:AN624"/>
    <mergeCell ref="AR624:AX624"/>
    <mergeCell ref="BB624:BH624"/>
    <mergeCell ref="A615:BJ615"/>
    <mergeCell ref="AG616:AP616"/>
    <mergeCell ref="AQ616:AZ616"/>
    <mergeCell ref="BA616:BJ616"/>
    <mergeCell ref="O618:AE618"/>
    <mergeCell ref="AH618:AN618"/>
    <mergeCell ref="AR618:AX618"/>
    <mergeCell ref="BB618:BH618"/>
    <mergeCell ref="O610:AE610"/>
    <mergeCell ref="AH610:AN610"/>
    <mergeCell ref="AR610:AX610"/>
    <mergeCell ref="BB610:BH610"/>
    <mergeCell ref="O613:AE613"/>
    <mergeCell ref="AH613:AN613"/>
    <mergeCell ref="AR613:AX613"/>
    <mergeCell ref="BB613:BH613"/>
    <mergeCell ref="O639:AE639"/>
    <mergeCell ref="AH639:AN639"/>
    <mergeCell ref="AR639:AX639"/>
    <mergeCell ref="BB639:BH639"/>
    <mergeCell ref="O642:AE642"/>
    <mergeCell ref="AH642:AN642"/>
    <mergeCell ref="AR642:AX642"/>
    <mergeCell ref="BB642:BH642"/>
    <mergeCell ref="O633:AE633"/>
    <mergeCell ref="AH633:AN633"/>
    <mergeCell ref="AR633:AX633"/>
    <mergeCell ref="BB633:BH633"/>
    <mergeCell ref="O636:AE636"/>
    <mergeCell ref="AH636:AN636"/>
    <mergeCell ref="AR636:AX636"/>
    <mergeCell ref="BB636:BH636"/>
    <mergeCell ref="O627:AE627"/>
    <mergeCell ref="AH627:AN627"/>
    <mergeCell ref="AR627:AX627"/>
    <mergeCell ref="BB627:BH627"/>
    <mergeCell ref="O630:AE630"/>
    <mergeCell ref="AH630:AN630"/>
    <mergeCell ref="AR630:AX630"/>
    <mergeCell ref="BB630:BH630"/>
    <mergeCell ref="O657:AE657"/>
    <mergeCell ref="AH657:AN657"/>
    <mergeCell ref="AR657:AX657"/>
    <mergeCell ref="BB657:BH657"/>
    <mergeCell ref="O660:AE660"/>
    <mergeCell ref="AH660:AN660"/>
    <mergeCell ref="AR660:AX660"/>
    <mergeCell ref="BB660:BH660"/>
    <mergeCell ref="O651:AE651"/>
    <mergeCell ref="AH651:AN651"/>
    <mergeCell ref="AR651:AX651"/>
    <mergeCell ref="BB651:BH651"/>
    <mergeCell ref="O654:AE654"/>
    <mergeCell ref="AH654:AN654"/>
    <mergeCell ref="AR654:AX654"/>
    <mergeCell ref="BB654:BH654"/>
    <mergeCell ref="O645:AE645"/>
    <mergeCell ref="AH645:AN645"/>
    <mergeCell ref="AR645:AX645"/>
    <mergeCell ref="BB645:BH645"/>
    <mergeCell ref="O648:AE648"/>
    <mergeCell ref="AH648:AN648"/>
    <mergeCell ref="AR648:AX648"/>
    <mergeCell ref="BB648:BH648"/>
    <mergeCell ref="O675:AE675"/>
    <mergeCell ref="AH675:AN675"/>
    <mergeCell ref="AR675:AX675"/>
    <mergeCell ref="BB675:BH675"/>
    <mergeCell ref="O678:AE678"/>
    <mergeCell ref="AH678:AN678"/>
    <mergeCell ref="AR678:AX678"/>
    <mergeCell ref="BB678:BH678"/>
    <mergeCell ref="O669:AE669"/>
    <mergeCell ref="AH669:AN669"/>
    <mergeCell ref="AR669:AX669"/>
    <mergeCell ref="BB669:BH669"/>
    <mergeCell ref="O672:AE672"/>
    <mergeCell ref="AH672:AN672"/>
    <mergeCell ref="AR672:AX672"/>
    <mergeCell ref="BB672:BH672"/>
    <mergeCell ref="O663:AE663"/>
    <mergeCell ref="AH663:AN663"/>
    <mergeCell ref="AR663:AX663"/>
    <mergeCell ref="BB663:BH663"/>
    <mergeCell ref="O666:AE666"/>
    <mergeCell ref="AH666:AN666"/>
    <mergeCell ref="AR666:AX666"/>
    <mergeCell ref="BB666:BH666"/>
    <mergeCell ref="A692:BJ692"/>
    <mergeCell ref="AG693:AP693"/>
    <mergeCell ref="AQ693:AZ693"/>
    <mergeCell ref="BA693:BJ693"/>
    <mergeCell ref="O695:AE695"/>
    <mergeCell ref="AH695:AN695"/>
    <mergeCell ref="AR695:AX695"/>
    <mergeCell ref="BB695:BH695"/>
    <mergeCell ref="O687:AE687"/>
    <mergeCell ref="AH687:AN687"/>
    <mergeCell ref="AR687:AX687"/>
    <mergeCell ref="BB687:BH687"/>
    <mergeCell ref="O690:AE690"/>
    <mergeCell ref="AH690:AN690"/>
    <mergeCell ref="AR690:AX690"/>
    <mergeCell ref="BB690:BH690"/>
    <mergeCell ref="O681:AE681"/>
    <mergeCell ref="AH681:AN681"/>
    <mergeCell ref="AR681:AX681"/>
    <mergeCell ref="BB681:BH681"/>
    <mergeCell ref="O684:AE684"/>
    <mergeCell ref="AH684:AN684"/>
    <mergeCell ref="AR684:AX684"/>
    <mergeCell ref="BB684:BH684"/>
    <mergeCell ref="O710:AE710"/>
    <mergeCell ref="AH710:AN710"/>
    <mergeCell ref="AR710:AX710"/>
    <mergeCell ref="BB710:BH710"/>
    <mergeCell ref="O713:AE713"/>
    <mergeCell ref="AH713:AN713"/>
    <mergeCell ref="AR713:AX713"/>
    <mergeCell ref="BB713:BH713"/>
    <mergeCell ref="O704:AE704"/>
    <mergeCell ref="AH704:AN704"/>
    <mergeCell ref="AR704:AX704"/>
    <mergeCell ref="BB704:BH704"/>
    <mergeCell ref="O707:AE707"/>
    <mergeCell ref="AH707:AN707"/>
    <mergeCell ref="AR707:AX707"/>
    <mergeCell ref="BB707:BH707"/>
    <mergeCell ref="O698:AE698"/>
    <mergeCell ref="AH698:AN698"/>
    <mergeCell ref="AR698:AX698"/>
    <mergeCell ref="BB698:BH698"/>
    <mergeCell ref="O701:AE701"/>
    <mergeCell ref="AH701:AN701"/>
    <mergeCell ref="AR701:AX701"/>
    <mergeCell ref="BB701:BH701"/>
    <mergeCell ref="O728:AE728"/>
    <mergeCell ref="AH728:AN728"/>
    <mergeCell ref="AR728:AX728"/>
    <mergeCell ref="BB728:BH728"/>
    <mergeCell ref="O731:AE731"/>
    <mergeCell ref="AH731:AN731"/>
    <mergeCell ref="AR731:AX731"/>
    <mergeCell ref="BB731:BH731"/>
    <mergeCell ref="O722:AE722"/>
    <mergeCell ref="AH722:AN722"/>
    <mergeCell ref="AR722:AX722"/>
    <mergeCell ref="BB722:BH722"/>
    <mergeCell ref="O725:AE725"/>
    <mergeCell ref="AH725:AN725"/>
    <mergeCell ref="AR725:AX725"/>
    <mergeCell ref="BB725:BH725"/>
    <mergeCell ref="O716:AE716"/>
    <mergeCell ref="AH716:AN716"/>
    <mergeCell ref="AR716:AX716"/>
    <mergeCell ref="BB716:BH716"/>
    <mergeCell ref="O719:AE719"/>
    <mergeCell ref="AH719:AN719"/>
    <mergeCell ref="AR719:AX719"/>
    <mergeCell ref="BB719:BH719"/>
    <mergeCell ref="O746:AE746"/>
    <mergeCell ref="AH746:AN746"/>
    <mergeCell ref="AR746:AX746"/>
    <mergeCell ref="BB746:BH746"/>
    <mergeCell ref="O749:AE749"/>
    <mergeCell ref="AH749:AN749"/>
    <mergeCell ref="AR749:AX749"/>
    <mergeCell ref="BB749:BH749"/>
    <mergeCell ref="O740:AE740"/>
    <mergeCell ref="AH740:AN740"/>
    <mergeCell ref="AR740:AX740"/>
    <mergeCell ref="BB740:BH740"/>
    <mergeCell ref="O743:AE743"/>
    <mergeCell ref="AH743:AN743"/>
    <mergeCell ref="AR743:AX743"/>
    <mergeCell ref="BB743:BH743"/>
    <mergeCell ref="O734:AE734"/>
    <mergeCell ref="AH734:AN734"/>
    <mergeCell ref="AR734:AX734"/>
    <mergeCell ref="BB734:BH734"/>
    <mergeCell ref="O737:AE737"/>
    <mergeCell ref="AH737:AN737"/>
    <mergeCell ref="AR737:AX737"/>
    <mergeCell ref="BB737:BH737"/>
    <mergeCell ref="O764:AE764"/>
    <mergeCell ref="AH764:AN764"/>
    <mergeCell ref="AR764:AX764"/>
    <mergeCell ref="BB764:BH764"/>
    <mergeCell ref="O767:AE767"/>
    <mergeCell ref="AH767:AN767"/>
    <mergeCell ref="AR767:AX767"/>
    <mergeCell ref="BB767:BH767"/>
    <mergeCell ref="O758:AE758"/>
    <mergeCell ref="AH758:AN758"/>
    <mergeCell ref="AR758:AX758"/>
    <mergeCell ref="BB758:BH758"/>
    <mergeCell ref="O761:AE761"/>
    <mergeCell ref="AH761:AN761"/>
    <mergeCell ref="AR761:AX761"/>
    <mergeCell ref="BB761:BH761"/>
    <mergeCell ref="O752:AE752"/>
    <mergeCell ref="AH752:AN752"/>
    <mergeCell ref="AR752:AX752"/>
    <mergeCell ref="BB752:BH752"/>
    <mergeCell ref="O755:AE755"/>
    <mergeCell ref="AH755:AN755"/>
    <mergeCell ref="AR755:AX755"/>
    <mergeCell ref="BB755:BH755"/>
  </mergeCells>
  <phoneticPr fontId="1"/>
  <dataValidations count="8">
    <dataValidation type="list" allowBlank="1" showInputMessage="1" showErrorMessage="1" error="「Ｋコード」あるいは「Ｊコード」の区分番号等を数値でご記入ください。" sqref="K10 K13 K16 K19 K22 K25 K28 K31 K34 K37 K40 K43 K46 K49 K52 K55 K58 K61 K64 K67 K70 K73 K79 K82 K85 K88 K91 K94 K97 K100 K103 K106 K109 K112 K115 K118 K121 K124 K127 K130 K133 K136 K139 K142 K145 K148 K151 K156 K159 K162 K165 K168 K171 K174 K177 K180 K183 K186 K189 K192 K195 K198 K201 K204 K207 K210 K213 K216 K219 K222 K225 K228 K233 K236 K239 K242 K245 K248 K251 K254 K257 K260 K263 K266 K269 K272 K275 K278 K281 K284 K287 K290 K293 K296 K299 K302 K305 K310 K313 K316 K319 K322 K325 K328 K331 K334 K337 K340 K343 K346 K349 K352 K355 K358 K361 K364 K367 K370 K373 K376 K379 K382 K387 K390 K393 K396 K399 K402 K405 K408 K411 K414 K417 K420 K423 K426 K429 K432 K435 K438 K441 K444 K447 K450 K453 K456 K459 K464 K467 K470 K473 K476 K479 K482 K485 K488 K491 K494 K497 K500 K503 K506 K509 K512 K515 K518 K521 K524 K527 K530 K533 K536 K541 K544 K547 K550 K553 K556 K559 K562 K565 K568 K571 K574 K577 K580 K583 K586 K589 K592 K595 K598 K601 K604 K607 K610 K613 K618 K621 K624 K627 K630 K633 K636 K639 K642 K645 K648 K651 K654 K657 K660 K663 K666 K669 K672 K675 K678 K681 K684 K687 K690 K695 K698 K701 K704 K707 K710 K713 K716 K719 K722 K725 K728 K731 K734 K737 K740 K743 K746 K749 K752 K755 K758 K761 K764 K767">
      <formula1>"0,1,2,3,4,5,6,7,8,9,10"</formula1>
    </dataValidation>
    <dataValidation type="list" allowBlank="1" showInputMessage="1" showErrorMessage="1" error="「Ｋコード」あるいは「Ｊコード」の区分番号等を数値でご記入ください。" sqref="I10 I13 I16 I19 I22 I25 I28 I31 I34 I37 I40 I43 I46 I49 I52 I55 I58 I61 I64 I67 I70 I73 I79 I82 I85 I88 I91 I94 I97 I100 I103 I106 I109 I112 I115 I118 I121 I124 I127 I130 I133 I136 I139 I142 I145 I148 I151 I156 I159 I162 I165 I168 I171 I174 I177 I180 I183 I186 I189 I192 I195 I198 I201 I204 I207 I210 I213 I216 I219 I222 I225 I228 I233 I236 I239 I242 I245 I248 I251 I254 I257 I260 I263 I266 I269 I272 I275 I278 I281 I284 I287 I290 I293 I296 I299 I302 I305 I310 I313 I316 I319 I322 I325 I328 I331 I334 I337 I340 I343 I346 I349 I352 I355 I358 I361 I364 I367 I370 I373 I376 I379 I382 I387 I390 I393 I396 I399 I402 I405 I408 I411 I414 I417 I420 I423 I426 I429 I432 I435 I438 I441 I444 I447 I450 I453 I456 I459 I464 I467 I470 I473 I476 I479 I482 I485 I488 I491 I494 I497 I500 I503 I506 I509 I512 I515 I518 I521 I524 I527 I530 I533 I536 I541 I544 I547 I550 I553 I556 I559 I562 I565 I568 I571 I574 I577 I580 I583 I586 I589 I592 I595 I598 I601 I604 I607 I610 I613 I618 I621 I624 I627 I630 I633 I636 I639 I642 I645 I648 I651 I654 I657 I660 I663 I666 I669 I672 I675 I678 I681 I684 I687 I690 I695 I698 I701 I704 I707 I710 I713 I716 I719 I722 I725 I728 I731 I734 I737 I740 I743 I746 I749 I752 I755 I758 I761 I764 I767">
      <formula1>"0,2,3,4,5,6,7,8"</formula1>
    </dataValidation>
    <dataValidation type="list" allowBlank="1" showInputMessage="1" showErrorMessage="1" error="「Ｋコード」あるいは「Ｊコード」において項番の内訳がある場合には、「イ」、「ロ」、「ハ」、「二」をご記入ください。" sqref="M10 M740 M13 M16 M19 M22 M25 M28 M31 M34 M37 M40 M43 M46 M49 M52 M55 M58 M61 M64 M67 M70 M743 M746 M749 M752 M73 M79 M82 M85 M88 M91 M94 M97 M100 M103 M106 M109 M112 M115 M118 M121 M124 M127 M130 M133 M136 M139 M142 M145 M148 M151 M156 M159 M162 M165 M168 M171 M174 M177 M180 M183 M186 M189 M192 M195 M198 M201 M204 M207 M210 M213 M216 M219 M222 M225 M228 M233 M236 M239 M242 M245 M248 M251 M254 M257 M260 M263 M266 M269 M272 M275 M278 M281 M284 M287 M290 M293 M296 M299 M302 M305 M310 M313 M316 M319 M322 M325 M328 M331 M334 M337 M340 M343 M346 M349 M352 M355 M358 M361 M364 M367 M370 M373 M376 M379 M382 M387 M390 M393 M396 M399 M402 M405 M408 M411 M414 M417 M420 M423 M426 M429 M432 M435 M438 M441 M444 M447 M450 M453 M456 M459 M464 M467 M470 M473 M476 M479 M482 M485 M488 M491 M494 M497 M500 M503 M506 M509 M512 M515 M518 M521 M524 M527 M530 M533 M536 M541 M544 M547 M550 M553 M556 M559 M562 M565 M568 M571 M574 M577 M580 M583 M586 M589 M592 M595 M598 M601 M604 M607 M610 M613 M618 M621 M624 M627 M630 M633 M636 M639 M642 M645 M648 M651 M654 M657 M660 M663 M666 M669 M672 M675 M678 M681 M684 M687 M690 M695 M698 M701 M704 M707 M710 M713 M716 M719 M722 M725 M728 M731 M734 M737 M755 M758 M761 M764 M767">
      <formula1>"イ,ロ,ハ,ニ"</formula1>
    </dataValidation>
    <dataValidation type="list" allowBlank="1" showInputMessage="1" showErrorMessage="1" error="「Ｋコード」あるいは「Ｊコード」の区分番号等を数値でご記入ください。" sqref="E10:G10 E236:G236 E239:G239 E242:G242 E245:G245 E405:G405 E408:G408 E411:G411 E13:G13 E414:G414 E521:G521 E16:G16 E355:G355 E740:G740 E19:G19 E743:G743 E746:G746 E22:G22 E749:G749 E752:G752 E25:G25 E571:G571 E574:G574 E28:G28 E577:G577 E580:G580 E31:G31 E248:G248 E251:G251 E34:G34 E254:G254 E257:G257 E37:G37 E260:G260 E358:G358 E40:G40 E725:G725 E728:G728 E43:G43 E731:G731 E734:G734 E46:G46 E361:G361 E737:G737 E49:G49 E364:G364 E367:G367 E52:G52 E450:G450 E453:G453 E55:G55 E456:G456 E459:G459 E58:G58 E447:G447 E583:G583 E61:G61 E263:G263 E710:G710 E64:G64 E713:G713 E716:G716 E67:G67 E719:G719 E722:G722 E70:G70 E266:G266 E269:G269 E272:G272 E275:G275 E497:G497 E500:G500 E503:G503 E506:G506 E494:G494 E556:G556 E695:G695 E698:G698 E701:G701 E704:G704 E73:G73 E559:G559 E562:G562 E565:G565 E568:G568 E278:G278 E281:G281 E284:G284 E287:G287 E290:G290 E707:G707 E79:G79 E82:G82 E85:G85 E88:G88 E91:G91 E373:G373 E376:G376 E379:G379 E382:G382 E370:G370 E678:G678 E681:G681 E684:G684 E687:G687 E690:G690 E94:G94 E97:G97 E100:G100 E103:G103 E106:G106 E464:G464 E541:G541 E544:G544 E547:G547 E550:G550 E293:G293 E663:G663 E666:G666 E669:G669 E672:G672 E109:G109 E112:G112 E115:G115 E118:G118 E121:G121 E296:G296 E299:G299 E302:G302 E305:G305 E467:G467 E470:G470 E473:G473 E476:G476 E417:G417 E675:G675 E124:G124 E127:G127 E130:G130 E133:G133 E136:G136 E482:G482 E485:G485 E488:G488 E553:G553 E479:G479 E648:G648 E651:G651 E654:G654 E657:G657 E660:G660 E139:G139 E142:G142 E145:G145 E148:G148 E151:G151 E310:G310 E313:G313 E316:G316 E319:G319 E322:G322 E390:G390 E633:G633 E636:G636 E639:G639 E642:G642 E156:G156 E159:G159 E162:G162 E165:G165 E168:G168 E393:G393 E396:G396 E399:G399 E387:G387 E524:G524 E527:G527 E530:G530 E533:G533 E536:G536 E645:G645 E171:G171 E174:G174 E177:G177 E180:G180 E183:G183 E328:G328 E331:G331 E334:G334 E337:G337 E325:G325 E618:G618 E621:G621 E624:G624 E627:G627 E630:G630 E186:G186 E189:G189 E192:G192 E195:G195 E198:G198 E420:G420 E423:G423 E426:G426 E429:G429 E432:G432 E435:G435 E601:G601 E604:G604 E607:G607 E610:G610 E201:G201 E204:G204 E207:G207 E210:G210 E213:G213 E509:G509 E512:G512 E515:G515 E518:G518 E340:G340 E343:G343 E346:G346 E349:G349 E352:G352 E613:G613 E216:G216 E219:G219 E222:G222 E225:G225 E228:G228 E441:G441 E444:G444 E491:G491 E402:G402 E438:G438 E586:G586 E589:G589 E592:G592 E595:G595 E598:G598 E233:G233 E755:G755 E758:G758 E761:G761 E764:G764 E767:G767">
      <formula1>"0,1,2,3,4,5,6,7,8,9"</formula1>
    </dataValidation>
    <dataValidation type="list" allowBlank="1" showInputMessage="1" showErrorMessage="1" error="「Ｋコード」あるいは「Ｊコード」の「K」、「J」をご記入ください。" sqref="C10 C740 C13 C16 C19 C22 C25 C28 C31 C34 C37 C40 C43 C46 C49 C52 C55 C58 C61 C64 C67 C70 C743 C746 C749 C752 C73 C79 C82 C85 C88 C91 C94 C97 C100 C103 C106 C109 C112 C115 C118 C121 C124 C127 C130 C133 C136 C139 C142 C145 C148 C151 C156 C159 C162 C165 C168 C171 C174 C177 C180 C183 C186 C189 C192 C195 C198 C201 C204 C207 C210 C213 C216 C219 C222 C225 C228 C233 C236 C239 C242 C245 C248 C251 C254 C257 C260 C263 C266 C269 C272 C275 C278 C281 C284 C287 C290 C293 C296 C299 C302 C305 C310 C313 C316 C319 C322 C325 C328 C331 C334 C337 C340 C343 C346 C349 C352 C355 C358 C361 C364 C367 C370 C373 C376 C379 C382 C387 C390 C393 C396 C399 C402 C405 C408 C411 C414 C417 C420 C423 C426 C429 C432 C435 C438 C441 C444 C447 C450 C453 C456 C459 C464 C467 C470 C473 C476 C479 C482 C485 C488 C491 C494 C497 C500 C503 C506 C509 C512 C515 C518 C521 C524 C527 C530 C533 C536 C541 C544 C547 C550 C553 C556 C559 C562 C565 C568 C571 C574 C577 C580 C583 C586 C589 C592 C595 C598 C601 C604 C607 C610 C613 C618 C621 C624 C627 C630 C633 C636 C639 C642 C645 C648 C651 C654 C657 C660 C663 C666 C669 C672 C675 C678 C681 C684 C687 C690 C695 C698 C701 C704 C707 C710 C713 C716 C719 C722 C725 C728 C731 C734 C737 C755 C758 C761 C764 C767">
      <formula1>"K,J"</formula1>
    </dataValidation>
    <dataValidation type="whole" allowBlank="1" showInputMessage="1" showErrorMessage="1" error="該当するレセプト件数をご記入ください。" sqref="AH10:AN10 AH601:AN601 AH613:AN613 AH610:AN610 AH663:AN663 AH675:AN675 AH672:AN672 AH669:AN669 AH666:AN666 AH648:AN648 AH660:AN660 AH657:AN657 AH654:AN654 AH651:AN651 AH633:AN633 AH645:AN645 AH642:AN642 AH639:AN639 AH636:AN636 AH618:AN618 AH630:AN630 AH627:AN627 AH624:AN624 AH621:AN621 AH607:AN607 AH604:AN604 AH524:AN524 AH536:AN536 AH533:AN533 AH586:AN586 AH598:AN598 AH595:AN595 AH592:AN592 AH589:AN589 AH571:AN571 AH583:AN583 AH580:AN580 AH577:AN577 AH574:AN574 AH556:AN556 AH568:AN568 AH565:AN565 AH562:AN562 AH559:AN559 AH541:AN541 AH553:AN553 AH550:AN550 AH547:AN547 AH544:AN544 AH530:AN530 AH527:AN527 AH447:AN447 AH459:AN459 AH456:AN456 AH509:AN509 AH521:AN521 AH518:AN518 AH515:AN515 AH512:AN512 AH494:AN494 AH506:AN506 AH503:AN503 AH500:AN500 AH497:AN497 AH479:AN479 AH491:AN491 AH488:AN488 AH485:AN485 AH482:AN482 AH464:AN464 AH476:AN476 AH473:AN473 AH470:AN470 AH467:AN467 AH453:AN453 AH450:AN450 AH370:AN370 AH382:AN382 AH379:AN379 AH432:AN432 AH444:AN444 AH441:AN441 AH438:AN438 AH435:AN435 AH417:AN417 AH429:AN429 AH426:AN426 AH423:AN423 AH420:AN420 AH402:AN402 AH414:AN414 AH411:AN411 AH408:AN408 AH405:AN405 AH387:AN387 AH399:AN399 AH396:AN396 AH393:AN393 AH390:AN390 AH376:AN376 AH373:AN373 AH293:AN293 AH305:AN305 AH302:AN302 AH355:AN355 AH367:AN367 AH364:AN364 AH361:AN361 AH358:AN358 AH340:AN340 AH352:AN352 AH349:AN349 AH346:AN346 AH343:AN343 AH325:AN325 AH337:AN337 AH334:AN334 AH331:AN331 AH328:AN328 AH310:AN310 AH322:AN322 AH319:AN319 AH316:AN316 AH313:AN313 AH299:AN299 AH296:AN296 AH216:AN216 AH228:AN228 AH225:AN225 AH278:AN278 AH290:AN290 AH287:AN287 AH284:AN284 AH281:AN281 AH263:AN263 AH275:AN275 AH272:AN272 AH269:AN269 AH266:AN266 AH248:AN248 AH260:AN260 AH257:AN257 AH254:AN254 AH251:AN251 AH233:AN233 AH245:AN245 AH242:AN242 AH239:AN239 AH236:AN236 AH222:AN222 AH219:AN219 AH139:AN139 AH151:AN151 AH148:AN148 AH201:AN201 AH213:AN213 AH210:AN210 AH207:AN207 AH204:AN204 AH186:AN186 AH198:AN198 AH195:AN195 AH192:AN192 AH189:AN189 AH171:AN171 AH183:AN183 AH180:AN180 AH177:AN177 AH174:AN174 AH156:AN156 AH168:AN168 AH165:AN165 AH162:AN162 AH159:AN159 AH145:AN145 AH142:AN142 AH695:AN695 AH707:AN707 AH704:AN704 AH70:AN70 AH67:AN67 AH64:AN64 AH61:AN61 AH58:AN58 AH55:AN55 AH52:AN52 AH49:AN49 AH46:AN46 AH43:AN43 AH40:AN40 AH37:AN37 AH34:AN34 AH31:AN31 AH28:AN28 AH25:AN25 AH22:AN22 AH19:AN19 AH124:AN124 AH136:AN136 AH133:AN133 AH130:AN130 AH127:AN127 AH109:AN109 AH121:AN121 AH118:AN118 AH115:AN115 AH112:AN112 AH94:AN94 AH106:AN106 AH103:AN103 AH100:AN100 AH97:AN97 AH79:AN79 AH91:AN91 AH88:AN88 AH85:AN85 AH82:AN82 AH678:AN678 AH16:AN16 AH13:AN13 AH690:AN690 AH73:AN73 AH687:AN687 AH684:AN684 AH681:AN681 AH740:AN740 AH752:AN752 AH749:AN749 AH746:AN746 AH743:AN743 AH725:AN725 AH737:AN737 AH734:AN734 AH731:AN731 AH728:AN728 AH710:AN710 AH722:AN722 AH719:AN719 AH716:AN716 AH713:AN713 AH701:AN701 AH698:AN698 AH755:AN755 AH767:AN767 AH764:AN764 AH761:AN761 AH758:AN758">
      <formula1>0</formula1>
      <formula2>9999</formula2>
    </dataValidation>
    <dataValidation type="whole" allowBlank="1" showInputMessage="1" showErrorMessage="1" error="該当する算定日数をご記入ください。" sqref="AR10:AX10 AR601:AX601 AR613:AX613 AR610:AX610 AR663:AX663 AR675:AX675 AR672:AX672 AR669:AX669 AR666:AX666 AR648:AX648 AR660:AX660 AR657:AX657 AR654:AX654 AR651:AX651 AR633:AX633 AR645:AX645 AR642:AX642 AR639:AX639 AR636:AX636 AR618:AX618 AR630:AX630 AR627:AX627 AR624:AX624 AR621:AX621 AR607:AX607 AR604:AX604 AR524:AX524 AR536:AX536 AR533:AX533 AR586:AX586 AR598:AX598 AR595:AX595 AR592:AX592 AR589:AX589 AR571:AX571 AR583:AX583 AR580:AX580 AR577:AX577 AR574:AX574 AR556:AX556 AR568:AX568 AR565:AX565 AR562:AX562 AR559:AX559 AR541:AX541 AR553:AX553 AR550:AX550 AR547:AX547 AR544:AX544 AR530:AX530 AR527:AX527 AR447:AX447 AR459:AX459 AR456:AX456 AR509:AX509 AR521:AX521 AR518:AX518 AR515:AX515 AR512:AX512 AR494:AX494 AR506:AX506 AR503:AX503 AR500:AX500 AR497:AX497 AR479:AX479 AR491:AX491 AR488:AX488 AR485:AX485 AR482:AX482 AR464:AX464 AR476:AX476 AR473:AX473 AR470:AX470 AR467:AX467 AR453:AX453 AR450:AX450 AR370:AX370 AR382:AX382 AR379:AX379 AR432:AX432 AR444:AX444 AR441:AX441 AR438:AX438 AR435:AX435 AR417:AX417 AR429:AX429 AR426:AX426 AR423:AX423 AR420:AX420 AR402:AX402 AR414:AX414 AR411:AX411 AR408:AX408 AR405:AX405 AR387:AX387 AR399:AX399 AR396:AX396 AR393:AX393 AR390:AX390 AR376:AX376 AR373:AX373 AR293:AX293 AR305:AX305 AR302:AX302 AR355:AX355 AR367:AX367 AR364:AX364 AR361:AX361 AR358:AX358 AR340:AX340 AR352:AX352 AR349:AX349 AR346:AX346 AR343:AX343 AR325:AX325 AR337:AX337 AR334:AX334 AR331:AX331 AR328:AX328 AR310:AX310 AR322:AX322 AR319:AX319 AR316:AX316 AR313:AX313 AR299:AX299 AR296:AX296 AR216:AX216 AR228:AX228 AR225:AX225 AR278:AX278 AR290:AX290 AR287:AX287 AR284:AX284 AR281:AX281 AR263:AX263 AR275:AX275 AR272:AX272 AR269:AX269 AR266:AX266 AR248:AX248 AR260:AX260 AR257:AX257 AR254:AX254 AR251:AX251 AR233:AX233 AR245:AX245 AR242:AX242 AR239:AX239 AR236:AX236 AR222:AX222 AR219:AX219 AR139:AX139 AR151:AX151 AR148:AX148 AR201:AX201 AR213:AX213 AR210:AX210 AR207:AX207 AR204:AX204 AR186:AX186 AR198:AX198 AR195:AX195 AR192:AX192 AR189:AX189 AR171:AX171 AR183:AX183 AR180:AX180 AR177:AX177 AR174:AX174 AR156:AX156 AR168:AX168 AR165:AX165 AR162:AX162 AR159:AX159 AR145:AX145 AR142:AX142 AR695:AX695 AR707:AX707 AR704:AX704 AR70:AX70 AR67:AX67 AR64:AX64 AR61:AX61 AR58:AX58 AR55:AX55 AR52:AX52 AR49:AX49 AR46:AX46 AR43:AX43 AR40:AX40 AR37:AX37 AR34:AX34 AR31:AX31 AR28:AX28 AR25:AX25 AR22:AX22 AR19:AX19 AR124:AX124 AR136:AX136 AR133:AX133 AR130:AX130 AR127:AX127 AR109:AX109 AR121:AX121 AR118:AX118 AR115:AX115 AR112:AX112 AR94:AX94 AR106:AX106 AR103:AX103 AR100:AX100 AR97:AX97 AR79:AX79 AR91:AX91 AR88:AX88 AR85:AX85 AR82:AX82 AR678:AX678 AR16:AX16 AR13:AX13 AR690:AX690 AR73:AX73 AR687:AX687 AR684:AX684 AR681:AX681 AR740:AX740 AR752:AX752 AR749:AX749 AR746:AX746 AR743:AX743 AR725:AX725 AR737:AX737 AR734:AX734 AR731:AX731 AR728:AX728 AR710:AX710 AR722:AX722 AR719:AX719 AR716:AX716 AR713:AX713 AR701:AX701 AR698:AX698 AR755:AX755 AR767:AX767 AR764:AX764 AR761:AX761 AR758:AX758">
      <formula1>0</formula1>
      <formula2>9999</formula2>
    </dataValidation>
    <dataValidation type="whole" allowBlank="1" showInputMessage="1" showErrorMessage="1" error="該当する算定回数をご記入ください。" sqref="BB10:BH10 BB601:BH601 BB613:BH613 BB610:BH610 BB663:BH663 BB675:BH675 BB672:BH672 BB669:BH669 BB666:BH666 BB648:BH648 BB660:BH660 BB657:BH657 BB654:BH654 BB651:BH651 BB633:BH633 BB645:BH645 BB642:BH642 BB639:BH639 BB636:BH636 BB618:BH618 BB630:BH630 BB627:BH627 BB624:BH624 BB621:BH621 BB607:BH607 BB604:BH604 BB524:BH524 BB536:BH536 BB533:BH533 BB586:BH586 BB598:BH598 BB595:BH595 BB592:BH592 BB589:BH589 BB571:BH571 BB583:BH583 BB580:BH580 BB577:BH577 BB574:BH574 BB556:BH556 BB568:BH568 BB565:BH565 BB562:BH562 BB559:BH559 BB541:BH541 BB553:BH553 BB550:BH550 BB547:BH547 BB544:BH544 BB530:BH530 BB527:BH527 BB447:BH447 BB459:BH459 BB456:BH456 BB509:BH509 BB521:BH521 BB518:BH518 BB515:BH515 BB512:BH512 BB494:BH494 BB506:BH506 BB503:BH503 BB500:BH500 BB497:BH497 BB479:BH479 BB491:BH491 BB488:BH488 BB485:BH485 BB482:BH482 BB464:BH464 BB476:BH476 BB473:BH473 BB470:BH470 BB467:BH467 BB453:BH453 BB450:BH450 BB370:BH370 BB382:BH382 BB379:BH379 BB432:BH432 BB444:BH444 BB441:BH441 BB438:BH438 BB435:BH435 BB417:BH417 BB429:BH429 BB426:BH426 BB423:BH423 BB420:BH420 BB402:BH402 BB414:BH414 BB411:BH411 BB408:BH408 BB405:BH405 BB387:BH387 BB399:BH399 BB396:BH396 BB393:BH393 BB390:BH390 BB376:BH376 BB373:BH373 BB293:BH293 BB305:BH305 BB302:BH302 BB355:BH355 BB367:BH367 BB364:BH364 BB361:BH361 BB358:BH358 BB340:BH340 BB352:BH352 BB349:BH349 BB346:BH346 BB343:BH343 BB325:BH325 BB337:BH337 BB334:BH334 BB331:BH331 BB328:BH328 BB310:BH310 BB322:BH322 BB319:BH319 BB316:BH316 BB313:BH313 BB299:BH299 BB296:BH296 BB216:BH216 BB228:BH228 BB225:BH225 BB278:BH278 BB290:BH290 BB287:BH287 BB284:BH284 BB281:BH281 BB263:BH263 BB275:BH275 BB272:BH272 BB269:BH269 BB266:BH266 BB248:BH248 BB260:BH260 BB257:BH257 BB254:BH254 BB251:BH251 BB233:BH233 BB245:BH245 BB242:BH242 BB239:BH239 BB236:BH236 BB222:BH222 BB219:BH219 BB139:BH139 BB151:BH151 BB148:BH148 BB201:BH201 BB213:BH213 BB210:BH210 BB207:BH207 BB204:BH204 BB186:BH186 BB198:BH198 BB195:BH195 BB192:BH192 BB189:BH189 BB171:BH171 BB183:BH183 BB180:BH180 BB177:BH177 BB174:BH174 BB156:BH156 BB168:BH168 BB165:BH165 BB162:BH162 BB159:BH159 BB145:BH145 BB142:BH142 BB695:BH695 BB707:BH707 BB704:BH704 BB70:BH70 BB67:BH67 BB64:BH64 BB61:BH61 BB58:BH58 BB55:BH55 BB52:BH52 BB49:BH49 BB46:BH46 BB43:BH43 BB40:BH40 BB37:BH37 BB34:BH34 BB31:BH31 BB28:BH28 BB25:BH25 BB22:BH22 BB19:BH19 BB124:BH124 BB136:BH136 BB133:BH133 BB130:BH130 BB127:BH127 BB109:BH109 BB121:BH121 BB118:BH118 BB115:BH115 BB112:BH112 BB94:BH94 BB106:BH106 BB103:BH103 BB100:BH100 BB97:BH97 BB79:BH79 BB91:BH91 BB88:BH88 BB85:BH85 BB82:BH82 BB678:BH678 BB16:BH16 BB13:BH13 BB690:BH690 BB73:BH73 BB687:BH687 BB684:BH684 BB681:BH681 BB740:BH740 BB752:BH752 BB749:BH749 BB746:BH746 BB743:BH743 BB725:BH725 BB737:BH737 BB734:BH734 BB731:BH731 BB728:BH728 BB710:BH710 BB722:BH722 BB719:BH719 BB716:BH716 BB713:BH713 BB701:BH701 BB698:BH698 BB755:BH755 BB767:BH767 BB764:BH764 BB761:BH761 BB758:BH758">
      <formula1>0</formula1>
      <formula2>9999</formula2>
    </dataValidation>
  </dataValidations>
  <pageMargins left="0.23622047244094491" right="0.23622047244094491" top="0.47244094488188981" bottom="0.47244094488188981" header="0.19685039370078741" footer="0.19685039370078741"/>
  <pageSetup paperSize="9" scale="95" fitToHeight="100" orientation="portrait" r:id="rId1"/>
  <headerFooter>
    <oddHeader>&amp;C&amp;"HGSｺﾞｼｯｸM,ﾒﾃﾞｨｳﾑ"&amp;U平成２９年度病床機能報告　報告様式２&amp;R&amp;"HGS創英角ｺﾞｼｯｸUB,ｳﾙﾄﾗﾎﾞｰﾙﾄﾞ"&amp;12【医療機関Ｂ】</oddHeader>
    <oddFooter>&amp;C&amp;P</oddFooter>
  </headerFooter>
  <rowBreaks count="9" manualBreakCount="9">
    <brk id="75" max="61" man="1"/>
    <brk id="152" max="61" man="1"/>
    <brk id="229" max="61" man="1"/>
    <brk id="306" max="61" man="1"/>
    <brk id="383" max="61" man="1"/>
    <brk id="460" max="61" man="1"/>
    <brk id="537" max="61" man="1"/>
    <brk id="614" max="61" man="1"/>
    <brk id="691" max="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W808"/>
  <sheetViews>
    <sheetView showGridLines="0" zoomScaleNormal="100" zoomScaleSheetLayoutView="85" workbookViewId="0">
      <selection activeCell="C10" sqref="C10"/>
    </sheetView>
  </sheetViews>
  <sheetFormatPr defaultColWidth="9" defaultRowHeight="13.5"/>
  <cols>
    <col min="1" max="1" width="2.5" style="123" customWidth="1"/>
    <col min="2" max="2" width="1.125" style="123" customWidth="1"/>
    <col min="3" max="3" width="2.5" style="123" customWidth="1"/>
    <col min="4" max="4" width="0.625" style="123" customWidth="1"/>
    <col min="5" max="7" width="2.5" style="123" customWidth="1"/>
    <col min="8" max="8" width="1.625" style="22" customWidth="1"/>
    <col min="9" max="9" width="2.5" style="123" customWidth="1"/>
    <col min="10" max="10" width="1.125" style="123" customWidth="1"/>
    <col min="11" max="11" width="2.5" style="123" customWidth="1"/>
    <col min="12" max="12" width="1.125" style="123" customWidth="1"/>
    <col min="13" max="13" width="2.5" style="123" customWidth="1"/>
    <col min="14" max="14" width="1.125" style="123" customWidth="1"/>
    <col min="15" max="15" width="0.625" style="123" customWidth="1"/>
    <col min="16" max="16" width="2.5" style="123" customWidth="1"/>
    <col min="17" max="17" width="3.375" style="123" customWidth="1"/>
    <col min="18" max="19" width="2.5" style="123" customWidth="1"/>
    <col min="20" max="21" width="0.625" style="123" customWidth="1"/>
    <col min="22" max="22" width="2.5" style="123" customWidth="1"/>
    <col min="23" max="23" width="0.625" style="123" customWidth="1"/>
    <col min="24" max="24" width="2.5" style="123" customWidth="1"/>
    <col min="25" max="25" width="0.625" style="123" customWidth="1"/>
    <col min="26" max="26" width="2.5" style="123" customWidth="1"/>
    <col min="27" max="27" width="0.625" style="123" customWidth="1"/>
    <col min="28" max="28" width="2.5" style="123" customWidth="1"/>
    <col min="29" max="29" width="0.625" style="123" customWidth="1"/>
    <col min="30" max="30" width="2.5" style="123" customWidth="1"/>
    <col min="31" max="31" width="4.125" style="123" customWidth="1"/>
    <col min="32" max="32" width="1.125" style="123" customWidth="1"/>
    <col min="33" max="33" width="0.625" style="123" customWidth="1"/>
    <col min="34" max="34" width="2.5" style="123" customWidth="1"/>
    <col min="35" max="35" width="0.625" style="123" customWidth="1"/>
    <col min="36" max="36" width="2.5" style="123" customWidth="1"/>
    <col min="37" max="37" width="0.625" style="123" customWidth="1"/>
    <col min="38" max="38" width="2.5" style="123" customWidth="1"/>
    <col min="39" max="39" width="0.625" style="123" customWidth="1"/>
    <col min="40" max="40" width="2.5" style="123" customWidth="1"/>
    <col min="41" max="41" width="0.625" style="123" customWidth="1"/>
    <col min="42" max="42" width="2.5" style="123" customWidth="1"/>
    <col min="43" max="43" width="0.625" style="123" customWidth="1"/>
    <col min="44" max="44" width="2.5" style="123" customWidth="1"/>
    <col min="45" max="45" width="0.625" style="123" customWidth="1"/>
    <col min="46" max="46" width="2.5" style="123" customWidth="1"/>
    <col min="47" max="47" width="0.625" style="123" customWidth="1"/>
    <col min="48" max="48" width="2.5" style="123" customWidth="1"/>
    <col min="49" max="49" width="0.625" style="123" customWidth="1"/>
    <col min="50" max="50" width="2.5" style="123" customWidth="1"/>
    <col min="51" max="51" width="0.625" style="123" customWidth="1"/>
    <col min="52" max="52" width="2.5" style="123" customWidth="1"/>
    <col min="53" max="53" width="0.625" style="123" customWidth="1"/>
    <col min="54" max="54" width="2.5" style="123" customWidth="1"/>
    <col min="55" max="55" width="0.625" style="123" customWidth="1"/>
    <col min="56" max="56" width="2.5" style="123" customWidth="1"/>
    <col min="57" max="57" width="0.625" style="123" customWidth="1"/>
    <col min="58" max="58" width="2.5" style="123" customWidth="1"/>
    <col min="59" max="59" width="0.625" style="123" customWidth="1"/>
    <col min="60" max="60" width="2.5" style="123" customWidth="1"/>
    <col min="61" max="61" width="0.625" style="123" customWidth="1"/>
    <col min="62" max="62" width="2.5" style="123" customWidth="1"/>
    <col min="63" max="149" width="3.375" style="123" customWidth="1"/>
    <col min="150" max="153" width="3.375" style="123" hidden="1" customWidth="1"/>
    <col min="154" max="16384" width="9" style="123"/>
  </cols>
  <sheetData>
    <row r="1" spans="1:153" ht="36.75" customHeight="1">
      <c r="A1" s="507" t="s">
        <v>6425</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9"/>
      <c r="BK1" s="80"/>
      <c r="BL1" s="64"/>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row>
    <row r="2" spans="1:153" ht="15" customHeight="1">
      <c r="A2" s="27"/>
      <c r="B2" s="510" t="s">
        <v>6426</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1"/>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row>
    <row r="3" spans="1:153" ht="22.5" customHeight="1">
      <c r="A3" s="27"/>
      <c r="B3" s="510" t="s">
        <v>6440</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1"/>
      <c r="BK3" s="80"/>
      <c r="BL3" s="64" t="str">
        <f>IF(COUNTIF($BL$10:$BL$767,"●")&gt;0,"●が記載された項目は、記入内容の見直しが必要な欄になります。以下のメッセージの内容をご確認ください。","")</f>
        <v/>
      </c>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row>
    <row r="4" spans="1:153" ht="15" customHeight="1">
      <c r="A4" s="28"/>
      <c r="B4" s="512" t="s">
        <v>198</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3"/>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row>
    <row r="5" spans="1:153" s="65" customFormat="1" ht="18.75" customHeight="1">
      <c r="A5" s="8"/>
      <c r="B5" s="9"/>
      <c r="C5" s="9"/>
      <c r="D5" s="9"/>
      <c r="E5" s="9"/>
      <c r="F5" s="9"/>
      <c r="G5" s="9"/>
      <c r="H5" s="20"/>
      <c r="I5" s="9"/>
      <c r="J5" s="9"/>
      <c r="K5" s="9"/>
      <c r="L5" s="9"/>
      <c r="M5" s="9"/>
      <c r="N5" s="9"/>
      <c r="O5" s="9"/>
      <c r="P5" s="9"/>
      <c r="Q5" s="9"/>
      <c r="R5" s="9"/>
      <c r="S5" s="9"/>
      <c r="T5" s="9"/>
      <c r="U5" s="9"/>
      <c r="V5" s="9"/>
      <c r="W5" s="9"/>
      <c r="X5" s="9"/>
      <c r="Y5" s="9"/>
      <c r="Z5" s="9"/>
      <c r="AA5" s="9"/>
      <c r="AB5" s="9"/>
      <c r="AC5" s="9"/>
      <c r="AD5" s="9"/>
      <c r="AE5" s="9"/>
      <c r="AF5" s="9"/>
      <c r="AG5" s="514" t="s">
        <v>6428</v>
      </c>
      <c r="AH5" s="515"/>
      <c r="AI5" s="515"/>
      <c r="AJ5" s="515"/>
      <c r="AK5" s="515"/>
      <c r="AL5" s="515"/>
      <c r="AM5" s="515"/>
      <c r="AN5" s="515"/>
      <c r="AO5" s="515"/>
      <c r="AP5" s="516"/>
      <c r="AQ5" s="398" t="s">
        <v>4</v>
      </c>
      <c r="AR5" s="399"/>
      <c r="AS5" s="399"/>
      <c r="AT5" s="399"/>
      <c r="AU5" s="399"/>
      <c r="AV5" s="399"/>
      <c r="AW5" s="399"/>
      <c r="AX5" s="399"/>
      <c r="AY5" s="399"/>
      <c r="AZ5" s="400"/>
      <c r="BA5" s="398" t="s">
        <v>19</v>
      </c>
      <c r="BB5" s="399"/>
      <c r="BC5" s="399"/>
      <c r="BD5" s="399"/>
      <c r="BE5" s="399"/>
      <c r="BF5" s="399"/>
      <c r="BG5" s="399"/>
      <c r="BH5" s="399"/>
      <c r="BI5" s="399"/>
      <c r="BJ5" s="401"/>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101" t="s">
        <v>6441</v>
      </c>
      <c r="EU5" s="102">
        <f>MAX(AH10:AN73,AH79:AN151,AH156:AN228,AH233:AN305,AH310:AN382,AH387:AN459,AH464:AN536,AH541:AN613,AH618:AN690,AH695:AN767)</f>
        <v>0</v>
      </c>
      <c r="EV5" s="102">
        <f>MAX(AR10:AX73,AR79:AX151,AR156:AX228,AR233:AX305,AR310:AX382,AR387:AX459,AR464:AX536,AR541:AX613,AR618:AX690,AR695:AX767)</f>
        <v>0</v>
      </c>
      <c r="EW5" s="102">
        <f>MAX(BB10:BH73,BB79:BH151,BB156:BH228,BB233:BH305,BB310:BH382,BB387:BH459,BB464:BH536,BB541:BH613,BB618:BH690,BB695:BH767)</f>
        <v>0</v>
      </c>
    </row>
    <row r="6" spans="1:153" ht="3" customHeight="1">
      <c r="A6" s="3"/>
      <c r="B6" s="124"/>
      <c r="C6" s="124"/>
      <c r="D6" s="124"/>
      <c r="E6" s="124"/>
      <c r="F6" s="124"/>
      <c r="G6" s="124"/>
      <c r="H6" s="1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68"/>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4"/>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07"/>
      <c r="EU6" s="107"/>
      <c r="EV6" s="107"/>
      <c r="EW6" s="107"/>
    </row>
    <row r="7" spans="1:153" ht="21.75" customHeight="1">
      <c r="A7" s="113" t="s">
        <v>5575</v>
      </c>
      <c r="B7" s="125"/>
      <c r="C7" s="125"/>
      <c r="D7" s="125"/>
      <c r="E7" s="125"/>
      <c r="F7" s="125"/>
      <c r="G7" s="125"/>
      <c r="H7" s="21"/>
      <c r="I7" s="125"/>
      <c r="J7" s="125"/>
      <c r="K7" s="125"/>
      <c r="L7" s="125"/>
      <c r="M7" s="125"/>
      <c r="N7" s="125"/>
      <c r="O7" s="125"/>
      <c r="P7" s="125"/>
      <c r="Q7" s="125"/>
      <c r="R7" s="125"/>
      <c r="S7" s="125"/>
      <c r="T7" s="125"/>
      <c r="U7" s="125"/>
      <c r="V7" s="125"/>
      <c r="W7" s="125"/>
      <c r="X7" s="125"/>
      <c r="Y7" s="125"/>
      <c r="Z7" s="125"/>
      <c r="AA7" s="125"/>
      <c r="AB7" s="125"/>
      <c r="AC7" s="125"/>
      <c r="AD7" s="40"/>
      <c r="AE7" s="71"/>
      <c r="AF7" s="71"/>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6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07" t="s">
        <v>6442</v>
      </c>
      <c r="EU7" s="108">
        <f>SUM(AH10:AN73,AH79:AN151,AH156:AN228,AH233:AN305,AH310:AN382,AH387:AN459,AH464:AN536,AH541:AN613,AH618:AN690,AH695:AN767)</f>
        <v>0</v>
      </c>
      <c r="EV7" s="108">
        <f>SUM(AR10:AX73,AR79:AX151,AR156:AX228,AR233:AX305,AR310:AX382,AR387:AX459,AR464:AX536,AR541:AX613,AR618:AX690,AR695:AX767)</f>
        <v>0</v>
      </c>
      <c r="EW7" s="108">
        <f>SUM(BB10:BH73,BB79:BH151,BB156:BH228,BB233:BH305,BB310:BH382,BB387:BH459,BB464:BH536,BB541:BH613,BB618:BH690,BB695:BH767)</f>
        <v>0</v>
      </c>
    </row>
    <row r="8" spans="1:153" ht="3" customHeight="1" thickBot="1">
      <c r="A8" s="113"/>
      <c r="B8" s="125"/>
      <c r="C8" s="125"/>
      <c r="D8" s="125"/>
      <c r="E8" s="125"/>
      <c r="F8" s="125"/>
      <c r="G8" s="125"/>
      <c r="H8" s="21"/>
      <c r="I8" s="125"/>
      <c r="J8" s="125"/>
      <c r="K8" s="125"/>
      <c r="L8" s="125"/>
      <c r="M8" s="125"/>
      <c r="N8" s="125"/>
      <c r="O8" s="125"/>
      <c r="P8" s="125"/>
      <c r="Q8" s="125"/>
      <c r="R8" s="125"/>
      <c r="S8" s="125"/>
      <c r="T8" s="125"/>
      <c r="U8" s="125"/>
      <c r="V8" s="125"/>
      <c r="W8" s="125"/>
      <c r="X8" s="125"/>
      <c r="Y8" s="125"/>
      <c r="Z8" s="125"/>
      <c r="AA8" s="125"/>
      <c r="AB8" s="125"/>
      <c r="AC8" s="125"/>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70"/>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row>
    <row r="9" spans="1:153" ht="9.75" customHeight="1">
      <c r="A9" s="113"/>
      <c r="B9" s="24"/>
      <c r="C9" s="14" t="s">
        <v>6438</v>
      </c>
      <c r="D9" s="25"/>
      <c r="E9" s="25"/>
      <c r="F9" s="14" t="s">
        <v>143</v>
      </c>
      <c r="G9" s="14"/>
      <c r="H9" s="14"/>
      <c r="I9" s="14" t="s">
        <v>144</v>
      </c>
      <c r="J9" s="14"/>
      <c r="K9" s="14" t="s">
        <v>145</v>
      </c>
      <c r="L9" s="14"/>
      <c r="M9" s="14" t="s">
        <v>197</v>
      </c>
      <c r="N9" s="14"/>
      <c r="O9" s="25"/>
      <c r="P9" s="14" t="s">
        <v>146</v>
      </c>
      <c r="Q9" s="14"/>
      <c r="R9" s="14"/>
      <c r="S9" s="14"/>
      <c r="T9" s="14"/>
      <c r="U9" s="14"/>
      <c r="V9" s="14"/>
      <c r="W9" s="14"/>
      <c r="X9" s="14"/>
      <c r="Y9" s="14"/>
      <c r="Z9" s="14"/>
      <c r="AA9" s="14"/>
      <c r="AB9" s="14"/>
      <c r="AC9" s="14"/>
      <c r="AD9" s="25"/>
      <c r="AE9" s="25"/>
      <c r="AF9" s="26"/>
      <c r="AG9" s="296"/>
      <c r="AH9" s="297"/>
      <c r="AI9" s="297"/>
      <c r="AJ9" s="297"/>
      <c r="AK9" s="297"/>
      <c r="AL9" s="297"/>
      <c r="AM9" s="297"/>
      <c r="AN9" s="297"/>
      <c r="AO9" s="117"/>
      <c r="AP9" s="114"/>
      <c r="AQ9" s="296"/>
      <c r="AR9" s="297"/>
      <c r="AS9" s="297"/>
      <c r="AT9" s="297"/>
      <c r="AU9" s="297"/>
      <c r="AV9" s="297"/>
      <c r="AW9" s="297"/>
      <c r="AX9" s="297"/>
      <c r="AY9" s="117"/>
      <c r="AZ9" s="114"/>
      <c r="BA9" s="297"/>
      <c r="BB9" s="297"/>
      <c r="BC9" s="297"/>
      <c r="BD9" s="297"/>
      <c r="BE9" s="297"/>
      <c r="BF9" s="297"/>
      <c r="BG9" s="297"/>
      <c r="BH9" s="297"/>
      <c r="BI9" s="117"/>
      <c r="BJ9" s="114"/>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row>
    <row r="10" spans="1:153" ht="21.75" customHeight="1">
      <c r="A10" s="113"/>
      <c r="B10" s="294"/>
      <c r="C10" s="76"/>
      <c r="D10" s="74"/>
      <c r="E10" s="77"/>
      <c r="F10" s="78"/>
      <c r="G10" s="79"/>
      <c r="H10" s="75" t="s">
        <v>6439</v>
      </c>
      <c r="I10" s="76"/>
      <c r="J10" s="74"/>
      <c r="K10" s="241"/>
      <c r="L10" s="74"/>
      <c r="M10" s="76"/>
      <c r="N10" s="73"/>
      <c r="O10" s="504"/>
      <c r="P10" s="505"/>
      <c r="Q10" s="505"/>
      <c r="R10" s="505"/>
      <c r="S10" s="505"/>
      <c r="T10" s="505"/>
      <c r="U10" s="505"/>
      <c r="V10" s="505"/>
      <c r="W10" s="505"/>
      <c r="X10" s="505"/>
      <c r="Y10" s="505"/>
      <c r="Z10" s="505"/>
      <c r="AA10" s="505"/>
      <c r="AB10" s="505"/>
      <c r="AC10" s="505"/>
      <c r="AD10" s="505"/>
      <c r="AE10" s="506"/>
      <c r="AF10" s="15"/>
      <c r="AG10" s="118"/>
      <c r="AH10" s="312"/>
      <c r="AI10" s="313"/>
      <c r="AJ10" s="313"/>
      <c r="AK10" s="313"/>
      <c r="AL10" s="313"/>
      <c r="AM10" s="313"/>
      <c r="AN10" s="314"/>
      <c r="AO10" s="120"/>
      <c r="AP10" s="115" t="s">
        <v>0</v>
      </c>
      <c r="AQ10" s="119"/>
      <c r="AR10" s="312"/>
      <c r="AS10" s="313"/>
      <c r="AT10" s="313"/>
      <c r="AU10" s="313"/>
      <c r="AV10" s="313"/>
      <c r="AW10" s="313"/>
      <c r="AX10" s="314"/>
      <c r="AY10" s="120"/>
      <c r="AZ10" s="115" t="s">
        <v>1</v>
      </c>
      <c r="BA10" s="119"/>
      <c r="BB10" s="312"/>
      <c r="BC10" s="313"/>
      <c r="BD10" s="313"/>
      <c r="BE10" s="313"/>
      <c r="BF10" s="313"/>
      <c r="BG10" s="313"/>
      <c r="BH10" s="314"/>
      <c r="BI10" s="122"/>
      <c r="BJ10" s="115" t="s">
        <v>2</v>
      </c>
      <c r="BK10" s="129"/>
      <c r="BL10" s="130" t="str">
        <f>IF(BM10&lt;&gt;"","●","")</f>
        <v/>
      </c>
      <c r="BM10" s="132" t="str">
        <f>IF(AND(OR(C10="",E10="",F10="",G10="",O10=""),OR(AH10&gt;0,AR10&gt;0,BB10&gt;0)),"「Ｋコード・Ｊコード番号等」、「診療行為名称」に未記入の欄がありますが、「レセプト件数」、「算定日数」、「算定回数」のいずれかが1以上となっています。正しい手術名情報・レセプト件数・算定日数・算定回数をご記入ください。",IF(AND(AND(C10&lt;&gt;"",E10&lt;&gt;"",F10&lt;&gt;"",G10&lt;&gt;""),OR(AH10&gt;0,AR10&gt;0,BB10&gt;0),COUNTIF(K!$A$1:$A$2257,ASC(C10&amp;E10&amp;F10&amp;G10&amp;IF(I10*1=0,"","-"&amp;I10*1)&amp;IF(K10*1=0,"",K10*1)&amp;IF(M10="","",M10)))=0),"「Ｋコード・Ｊコード番号等」が診療報酬点数表あるいは鹿診療報酬点数表に存在しないコードとなっています。正しいＫコード・Ｊコード番号等をご記入ください。なお、加算・輸血料は報告対象外となります。",IF(OR(AND(OR(AH10=0,AH10=""),OR(AR10&gt;0,BB10&gt;0)),AND(OR(AH10&gt;0,BB10&gt;0),OR(AR10=0,AR10="")),AND(OR(AH10&gt;0,AR10&gt;0),OR(BB10=0,BB10=""))),"「レセプト件数」、「算定日数」、「算定回数」のいずれかが「0」か「空白」となっていますが、それ以外が1以上となっています。正しい手術名情報・レセプト件数・算定日数・算定回数をご記入ください。",IF(OR(AH10&gt;AR10,AH10&gt;BB10),"「算定日数」あるいは「算定回数」が「レセプト件数」よりも小さくなっています。算定レセプトにおける算定日数・算定回数をご記入ください。",IF(AR10&gt;BB10,"「算定回数」が「算定日数」よりも小さくなっています。算定日数における算定回数をご記入ください。","")))))</f>
        <v/>
      </c>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72"/>
      <c r="CW10" s="72"/>
      <c r="CX10" s="72"/>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row>
    <row r="11" spans="1:153" ht="3" customHeight="1" thickBot="1">
      <c r="A11" s="113"/>
      <c r="B11" s="16"/>
      <c r="C11" s="17"/>
      <c r="D11" s="17"/>
      <c r="E11" s="17"/>
      <c r="F11" s="18"/>
      <c r="G11" s="17"/>
      <c r="H11" s="298"/>
      <c r="I11" s="17"/>
      <c r="J11" s="17"/>
      <c r="K11" s="17"/>
      <c r="L11" s="17"/>
      <c r="M11" s="17"/>
      <c r="N11" s="17"/>
      <c r="O11" s="17"/>
      <c r="P11" s="17"/>
      <c r="Q11" s="17"/>
      <c r="R11" s="17"/>
      <c r="S11" s="17"/>
      <c r="T11" s="17"/>
      <c r="U11" s="17"/>
      <c r="V11" s="17"/>
      <c r="W11" s="17"/>
      <c r="X11" s="17"/>
      <c r="Y11" s="17"/>
      <c r="Z11" s="17"/>
      <c r="AA11" s="17"/>
      <c r="AB11" s="17"/>
      <c r="AC11" s="17"/>
      <c r="AD11" s="17"/>
      <c r="AE11" s="17"/>
      <c r="AF11" s="19"/>
      <c r="AG11" s="299"/>
      <c r="AH11" s="298"/>
      <c r="AI11" s="298"/>
      <c r="AJ11" s="298"/>
      <c r="AK11" s="298"/>
      <c r="AL11" s="298"/>
      <c r="AM11" s="298"/>
      <c r="AN11" s="298"/>
      <c r="AO11" s="121"/>
      <c r="AP11" s="116"/>
      <c r="AQ11" s="299"/>
      <c r="AR11" s="298"/>
      <c r="AS11" s="298"/>
      <c r="AT11" s="298"/>
      <c r="AU11" s="298"/>
      <c r="AV11" s="298"/>
      <c r="AW11" s="298"/>
      <c r="AX11" s="298"/>
      <c r="AY11" s="121"/>
      <c r="AZ11" s="116"/>
      <c r="BA11" s="298"/>
      <c r="BB11" s="298"/>
      <c r="BC11" s="298"/>
      <c r="BD11" s="298"/>
      <c r="BE11" s="298"/>
      <c r="BF11" s="298"/>
      <c r="BG11" s="298"/>
      <c r="BH11" s="298"/>
      <c r="BI11" s="121"/>
      <c r="BJ11" s="116"/>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row>
    <row r="12" spans="1:153" ht="9.75" customHeight="1">
      <c r="A12" s="113"/>
      <c r="B12" s="24"/>
      <c r="C12" s="14" t="s">
        <v>6438</v>
      </c>
      <c r="D12" s="25"/>
      <c r="E12" s="25"/>
      <c r="F12" s="14" t="s">
        <v>143</v>
      </c>
      <c r="G12" s="14"/>
      <c r="H12" s="14"/>
      <c r="I12" s="14" t="s">
        <v>144</v>
      </c>
      <c r="J12" s="14"/>
      <c r="K12" s="14" t="s">
        <v>145</v>
      </c>
      <c r="L12" s="14"/>
      <c r="M12" s="14" t="s">
        <v>197</v>
      </c>
      <c r="N12" s="14"/>
      <c r="O12" s="25"/>
      <c r="P12" s="14" t="s">
        <v>146</v>
      </c>
      <c r="Q12" s="14"/>
      <c r="R12" s="14"/>
      <c r="S12" s="14"/>
      <c r="T12" s="14"/>
      <c r="U12" s="14"/>
      <c r="V12" s="14"/>
      <c r="W12" s="14"/>
      <c r="X12" s="14"/>
      <c r="Y12" s="14"/>
      <c r="Z12" s="14"/>
      <c r="AA12" s="14"/>
      <c r="AB12" s="14"/>
      <c r="AC12" s="14"/>
      <c r="AD12" s="25"/>
      <c r="AE12" s="25"/>
      <c r="AF12" s="26"/>
      <c r="AG12" s="296"/>
      <c r="AH12" s="297"/>
      <c r="AI12" s="297"/>
      <c r="AJ12" s="297"/>
      <c r="AK12" s="297"/>
      <c r="AL12" s="297"/>
      <c r="AM12" s="297"/>
      <c r="AN12" s="297"/>
      <c r="AO12" s="117"/>
      <c r="AP12" s="114"/>
      <c r="AQ12" s="296"/>
      <c r="AR12" s="297"/>
      <c r="AS12" s="297"/>
      <c r="AT12" s="297"/>
      <c r="AU12" s="297"/>
      <c r="AV12" s="297"/>
      <c r="AW12" s="297"/>
      <c r="AX12" s="297"/>
      <c r="AY12" s="117"/>
      <c r="AZ12" s="114"/>
      <c r="BA12" s="297"/>
      <c r="BB12" s="297"/>
      <c r="BC12" s="297"/>
      <c r="BD12" s="297"/>
      <c r="BE12" s="297"/>
      <c r="BF12" s="297"/>
      <c r="BG12" s="297"/>
      <c r="BH12" s="297"/>
      <c r="BI12" s="117"/>
      <c r="BJ12" s="114"/>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row>
    <row r="13" spans="1:153" ht="21.75" customHeight="1">
      <c r="A13" s="113"/>
      <c r="B13" s="294"/>
      <c r="C13" s="76"/>
      <c r="D13" s="74"/>
      <c r="E13" s="77"/>
      <c r="F13" s="78"/>
      <c r="G13" s="79"/>
      <c r="H13" s="75" t="s">
        <v>6439</v>
      </c>
      <c r="I13" s="76"/>
      <c r="J13" s="74"/>
      <c r="K13" s="241"/>
      <c r="L13" s="74"/>
      <c r="M13" s="76"/>
      <c r="N13" s="73"/>
      <c r="O13" s="504"/>
      <c r="P13" s="505"/>
      <c r="Q13" s="505"/>
      <c r="R13" s="505"/>
      <c r="S13" s="505"/>
      <c r="T13" s="505"/>
      <c r="U13" s="505"/>
      <c r="V13" s="505"/>
      <c r="W13" s="505"/>
      <c r="X13" s="505"/>
      <c r="Y13" s="505"/>
      <c r="Z13" s="505"/>
      <c r="AA13" s="505"/>
      <c r="AB13" s="505"/>
      <c r="AC13" s="505"/>
      <c r="AD13" s="505"/>
      <c r="AE13" s="506"/>
      <c r="AF13" s="15"/>
      <c r="AG13" s="118"/>
      <c r="AH13" s="312"/>
      <c r="AI13" s="313"/>
      <c r="AJ13" s="313"/>
      <c r="AK13" s="313"/>
      <c r="AL13" s="313"/>
      <c r="AM13" s="313"/>
      <c r="AN13" s="314"/>
      <c r="AO13" s="120"/>
      <c r="AP13" s="115" t="s">
        <v>0</v>
      </c>
      <c r="AQ13" s="119"/>
      <c r="AR13" s="312"/>
      <c r="AS13" s="313"/>
      <c r="AT13" s="313"/>
      <c r="AU13" s="313"/>
      <c r="AV13" s="313"/>
      <c r="AW13" s="313"/>
      <c r="AX13" s="314"/>
      <c r="AY13" s="120"/>
      <c r="AZ13" s="115" t="s">
        <v>1</v>
      </c>
      <c r="BA13" s="119"/>
      <c r="BB13" s="312"/>
      <c r="BC13" s="313"/>
      <c r="BD13" s="313"/>
      <c r="BE13" s="313"/>
      <c r="BF13" s="313"/>
      <c r="BG13" s="313"/>
      <c r="BH13" s="314"/>
      <c r="BI13" s="122"/>
      <c r="BJ13" s="115" t="s">
        <v>2</v>
      </c>
      <c r="BK13" s="129"/>
      <c r="BL13" s="130" t="str">
        <f>IF(BM13&lt;&gt;"","●","")</f>
        <v/>
      </c>
      <c r="BM13" s="132" t="str">
        <f>IF(AND(OR(C13="",E13="",F13="",G13="",O13=""),OR(AH13&gt;0,AR13&gt;0,BB13&gt;0)),"「Ｋコード・Ｊコード番号等」、「診療行為名称」に未記入の欄がありますが、「レセプト件数」、「算定日数」、「算定回数」のいずれかが1以上となっています。正しい手術名情報・レセプト件数・算定日数・算定回数をご記入ください。",IF(AND(AND(C13&lt;&gt;"",E13&lt;&gt;"",F13&lt;&gt;"",G13&lt;&gt;""),OR(AH13&gt;0,AR13&gt;0,BB13&gt;0),COUNTIF(K!$A$1:$A$2257,ASC(C13&amp;E13&amp;F13&amp;G13&amp;IF(I13*1=0,"","-"&amp;I13*1)&amp;IF(K13*1=0,"",K13*1)&amp;IF(M13="","",M13)))=0),"「Ｋコード・Ｊコード番号等」が診療報酬点数表あるいは鹿診療報酬点数表に存在しないコードとなっています。正しいＫコード・Ｊコード番号等をご記入ください。なお、加算・輸血料は報告対象外となります。",IF(OR(AND(OR(AH13=0,AH13=""),OR(AR13&gt;0,BB13&gt;0)),AND(OR(AH13&gt;0,BB13&gt;0),OR(AR13=0,AR13="")),AND(OR(AH13&gt;0,AR13&gt;0),OR(BB13=0,BB13=""))),"「レセプト件数」、「算定日数」、「算定回数」のいずれかが「0」か「空白」となっていますが、それ以外が1以上となっています。正しい手術名情報・レセプト件数・算定日数・算定回数をご記入ください。",IF(OR(AH13&gt;AR13,AH13&gt;BB13),"「算定日数」あるいは「算定回数」が「レセプト件数」よりも小さくなっています。算定レセプトにおける算定日数・算定回数をご記入ください。",IF(AR13&gt;BB13,"「算定回数」が「算定日数」よりも小さくなっています。算定日数における算定回数をご記入ください。","")))))</f>
        <v/>
      </c>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72"/>
      <c r="CW13" s="72"/>
      <c r="CX13" s="72"/>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row>
    <row r="14" spans="1:153" ht="3" customHeight="1" thickBot="1">
      <c r="A14" s="113"/>
      <c r="B14" s="16"/>
      <c r="C14" s="17"/>
      <c r="D14" s="17"/>
      <c r="E14" s="17"/>
      <c r="F14" s="18"/>
      <c r="G14" s="17"/>
      <c r="H14" s="298"/>
      <c r="I14" s="17"/>
      <c r="J14" s="17"/>
      <c r="K14" s="17"/>
      <c r="L14" s="17"/>
      <c r="M14" s="17"/>
      <c r="N14" s="17"/>
      <c r="O14" s="17"/>
      <c r="P14" s="17"/>
      <c r="Q14" s="17"/>
      <c r="R14" s="17"/>
      <c r="S14" s="17"/>
      <c r="T14" s="17"/>
      <c r="U14" s="17"/>
      <c r="V14" s="17"/>
      <c r="W14" s="17"/>
      <c r="X14" s="17"/>
      <c r="Y14" s="17"/>
      <c r="Z14" s="17"/>
      <c r="AA14" s="17"/>
      <c r="AB14" s="17"/>
      <c r="AC14" s="17"/>
      <c r="AD14" s="17"/>
      <c r="AE14" s="17"/>
      <c r="AF14" s="19"/>
      <c r="AG14" s="299"/>
      <c r="AH14" s="298"/>
      <c r="AI14" s="298"/>
      <c r="AJ14" s="298"/>
      <c r="AK14" s="298"/>
      <c r="AL14" s="298"/>
      <c r="AM14" s="298"/>
      <c r="AN14" s="298"/>
      <c r="AO14" s="121"/>
      <c r="AP14" s="116"/>
      <c r="AQ14" s="299"/>
      <c r="AR14" s="298"/>
      <c r="AS14" s="298"/>
      <c r="AT14" s="298"/>
      <c r="AU14" s="298"/>
      <c r="AV14" s="298"/>
      <c r="AW14" s="298"/>
      <c r="AX14" s="298"/>
      <c r="AY14" s="121"/>
      <c r="AZ14" s="116"/>
      <c r="BA14" s="298"/>
      <c r="BB14" s="298"/>
      <c r="BC14" s="298"/>
      <c r="BD14" s="298"/>
      <c r="BE14" s="298"/>
      <c r="BF14" s="298"/>
      <c r="BG14" s="298"/>
      <c r="BH14" s="298"/>
      <c r="BI14" s="121"/>
      <c r="BJ14" s="116"/>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row>
    <row r="15" spans="1:153" ht="9.75" customHeight="1">
      <c r="A15" s="113"/>
      <c r="B15" s="24"/>
      <c r="C15" s="14" t="s">
        <v>6435</v>
      </c>
      <c r="D15" s="25"/>
      <c r="E15" s="25"/>
      <c r="F15" s="14" t="s">
        <v>143</v>
      </c>
      <c r="G15" s="14"/>
      <c r="H15" s="14"/>
      <c r="I15" s="14" t="s">
        <v>144</v>
      </c>
      <c r="J15" s="14"/>
      <c r="K15" s="14" t="s">
        <v>145</v>
      </c>
      <c r="L15" s="14"/>
      <c r="M15" s="14" t="s">
        <v>197</v>
      </c>
      <c r="N15" s="14"/>
      <c r="O15" s="25"/>
      <c r="P15" s="14" t="s">
        <v>146</v>
      </c>
      <c r="Q15" s="14"/>
      <c r="R15" s="14"/>
      <c r="S15" s="14"/>
      <c r="T15" s="14"/>
      <c r="U15" s="14"/>
      <c r="V15" s="14"/>
      <c r="W15" s="14"/>
      <c r="X15" s="14"/>
      <c r="Y15" s="14"/>
      <c r="Z15" s="14"/>
      <c r="AA15" s="14"/>
      <c r="AB15" s="14"/>
      <c r="AC15" s="14"/>
      <c r="AD15" s="25"/>
      <c r="AE15" s="25"/>
      <c r="AF15" s="26"/>
      <c r="AG15" s="296"/>
      <c r="AH15" s="297"/>
      <c r="AI15" s="297"/>
      <c r="AJ15" s="297"/>
      <c r="AK15" s="297"/>
      <c r="AL15" s="297"/>
      <c r="AM15" s="297"/>
      <c r="AN15" s="297"/>
      <c r="AO15" s="117"/>
      <c r="AP15" s="114"/>
      <c r="AQ15" s="296"/>
      <c r="AR15" s="297"/>
      <c r="AS15" s="297"/>
      <c r="AT15" s="297"/>
      <c r="AU15" s="297"/>
      <c r="AV15" s="297"/>
      <c r="AW15" s="297"/>
      <c r="AX15" s="297"/>
      <c r="AY15" s="117"/>
      <c r="AZ15" s="114"/>
      <c r="BA15" s="297"/>
      <c r="BB15" s="297"/>
      <c r="BC15" s="297"/>
      <c r="BD15" s="297"/>
      <c r="BE15" s="297"/>
      <c r="BF15" s="297"/>
      <c r="BG15" s="297"/>
      <c r="BH15" s="297"/>
      <c r="BI15" s="117"/>
      <c r="BJ15" s="114"/>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row>
    <row r="16" spans="1:153" ht="21.75" customHeight="1">
      <c r="A16" s="113"/>
      <c r="B16" s="294"/>
      <c r="C16" s="76"/>
      <c r="D16" s="74"/>
      <c r="E16" s="77"/>
      <c r="F16" s="78"/>
      <c r="G16" s="79"/>
      <c r="H16" s="75" t="s">
        <v>6436</v>
      </c>
      <c r="I16" s="76"/>
      <c r="J16" s="74"/>
      <c r="K16" s="241"/>
      <c r="L16" s="74"/>
      <c r="M16" s="76"/>
      <c r="N16" s="73"/>
      <c r="O16" s="504"/>
      <c r="P16" s="505"/>
      <c r="Q16" s="505"/>
      <c r="R16" s="505"/>
      <c r="S16" s="505"/>
      <c r="T16" s="505"/>
      <c r="U16" s="505"/>
      <c r="V16" s="505"/>
      <c r="W16" s="505"/>
      <c r="X16" s="505"/>
      <c r="Y16" s="505"/>
      <c r="Z16" s="505"/>
      <c r="AA16" s="505"/>
      <c r="AB16" s="505"/>
      <c r="AC16" s="505"/>
      <c r="AD16" s="505"/>
      <c r="AE16" s="506"/>
      <c r="AF16" s="15"/>
      <c r="AG16" s="118"/>
      <c r="AH16" s="312"/>
      <c r="AI16" s="313"/>
      <c r="AJ16" s="313"/>
      <c r="AK16" s="313"/>
      <c r="AL16" s="313"/>
      <c r="AM16" s="313"/>
      <c r="AN16" s="314"/>
      <c r="AO16" s="120"/>
      <c r="AP16" s="115" t="s">
        <v>0</v>
      </c>
      <c r="AQ16" s="119"/>
      <c r="AR16" s="312"/>
      <c r="AS16" s="313"/>
      <c r="AT16" s="313"/>
      <c r="AU16" s="313"/>
      <c r="AV16" s="313"/>
      <c r="AW16" s="313"/>
      <c r="AX16" s="314"/>
      <c r="AY16" s="120"/>
      <c r="AZ16" s="115" t="s">
        <v>1</v>
      </c>
      <c r="BA16" s="119"/>
      <c r="BB16" s="312"/>
      <c r="BC16" s="313"/>
      <c r="BD16" s="313"/>
      <c r="BE16" s="313"/>
      <c r="BF16" s="313"/>
      <c r="BG16" s="313"/>
      <c r="BH16" s="314"/>
      <c r="BI16" s="122"/>
      <c r="BJ16" s="115" t="s">
        <v>2</v>
      </c>
      <c r="BK16" s="129"/>
      <c r="BL16" s="130" t="str">
        <f>IF(BM16&lt;&gt;"","●","")</f>
        <v/>
      </c>
      <c r="BM16" s="132" t="str">
        <f>IF(AND(OR(C16="",E16="",F16="",G16="",O16=""),OR(AH16&gt;0,AR16&gt;0,BB16&gt;0)),"「Ｋコード・Ｊコード番号等」、「診療行為名称」に未記入の欄がありますが、「レセプト件数」、「算定日数」、「算定回数」のいずれかが1以上となっています。正しい手術名情報・レセプト件数・算定日数・算定回数をご記入ください。",IF(AND(AND(C16&lt;&gt;"",E16&lt;&gt;"",F16&lt;&gt;"",G16&lt;&gt;""),OR(AH16&gt;0,AR16&gt;0,BB16&gt;0),COUNTIF(K!$A$1:$A$2257,ASC(C16&amp;E16&amp;F16&amp;G16&amp;IF(I16*1=0,"","-"&amp;I16*1)&amp;IF(K16*1=0,"",K16*1)&amp;IF(M16="","",M16)))=0),"「Ｋコード・Ｊコード番号等」が診療報酬点数表あるいは鹿診療報酬点数表に存在しないコードとなっています。正しいＫコード・Ｊコード番号等をご記入ください。なお、加算・輸血料は報告対象外となります。",IF(OR(AND(OR(AH16=0,AH16=""),OR(AR16&gt;0,BB16&gt;0)),AND(OR(AH16&gt;0,BB16&gt;0),OR(AR16=0,AR16="")),AND(OR(AH16&gt;0,AR16&gt;0),OR(BB16=0,BB16=""))),"「レセプト件数」、「算定日数」、「算定回数」のいずれかが「0」か「空白」となっていますが、それ以外が1以上となっています。正しい手術名情報・レセプト件数・算定日数・算定回数をご記入ください。",IF(OR(AH16&gt;AR16,AH16&gt;BB16),"「算定日数」あるいは「算定回数」が「レセプト件数」よりも小さくなっています。算定レセプトにおける算定日数・算定回数をご記入ください。",IF(AR16&gt;BB16,"「算定回数」が「算定日数」よりも小さくなっています。算定日数における算定回数をご記入ください。","")))))</f>
        <v/>
      </c>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72"/>
      <c r="CW16" s="72"/>
      <c r="CX16" s="72"/>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row>
    <row r="17" spans="1:153" ht="3" customHeight="1" thickBot="1">
      <c r="A17" s="113"/>
      <c r="B17" s="16"/>
      <c r="C17" s="17"/>
      <c r="D17" s="17"/>
      <c r="E17" s="17"/>
      <c r="F17" s="18"/>
      <c r="G17" s="17"/>
      <c r="H17" s="298"/>
      <c r="I17" s="17"/>
      <c r="J17" s="17"/>
      <c r="K17" s="17"/>
      <c r="L17" s="17"/>
      <c r="M17" s="17"/>
      <c r="N17" s="17"/>
      <c r="O17" s="17"/>
      <c r="P17" s="17"/>
      <c r="Q17" s="17"/>
      <c r="R17" s="17"/>
      <c r="S17" s="17"/>
      <c r="T17" s="17"/>
      <c r="U17" s="17"/>
      <c r="V17" s="17"/>
      <c r="W17" s="17"/>
      <c r="X17" s="17"/>
      <c r="Y17" s="17"/>
      <c r="Z17" s="17"/>
      <c r="AA17" s="17"/>
      <c r="AB17" s="17"/>
      <c r="AC17" s="17"/>
      <c r="AD17" s="17"/>
      <c r="AE17" s="17"/>
      <c r="AF17" s="19"/>
      <c r="AG17" s="299"/>
      <c r="AH17" s="298"/>
      <c r="AI17" s="298"/>
      <c r="AJ17" s="298"/>
      <c r="AK17" s="298"/>
      <c r="AL17" s="298"/>
      <c r="AM17" s="298"/>
      <c r="AN17" s="298"/>
      <c r="AO17" s="121"/>
      <c r="AP17" s="116"/>
      <c r="AQ17" s="299"/>
      <c r="AR17" s="298"/>
      <c r="AS17" s="298"/>
      <c r="AT17" s="298"/>
      <c r="AU17" s="298"/>
      <c r="AV17" s="298"/>
      <c r="AW17" s="298"/>
      <c r="AX17" s="298"/>
      <c r="AY17" s="121"/>
      <c r="AZ17" s="116"/>
      <c r="BA17" s="298"/>
      <c r="BB17" s="298"/>
      <c r="BC17" s="298"/>
      <c r="BD17" s="298"/>
      <c r="BE17" s="298"/>
      <c r="BF17" s="298"/>
      <c r="BG17" s="298"/>
      <c r="BH17" s="298"/>
      <c r="BI17" s="121"/>
      <c r="BJ17" s="116"/>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row>
    <row r="18" spans="1:153" ht="9.75" customHeight="1">
      <c r="A18" s="113"/>
      <c r="B18" s="24"/>
      <c r="C18" s="14" t="s">
        <v>6435</v>
      </c>
      <c r="D18" s="25"/>
      <c r="E18" s="25"/>
      <c r="F18" s="14" t="s">
        <v>143</v>
      </c>
      <c r="G18" s="14"/>
      <c r="H18" s="14"/>
      <c r="I18" s="14" t="s">
        <v>144</v>
      </c>
      <c r="J18" s="14"/>
      <c r="K18" s="14" t="s">
        <v>145</v>
      </c>
      <c r="L18" s="14"/>
      <c r="M18" s="14" t="s">
        <v>197</v>
      </c>
      <c r="N18" s="14"/>
      <c r="O18" s="25"/>
      <c r="P18" s="14" t="s">
        <v>146</v>
      </c>
      <c r="Q18" s="14"/>
      <c r="R18" s="14"/>
      <c r="S18" s="14"/>
      <c r="T18" s="14"/>
      <c r="U18" s="14"/>
      <c r="V18" s="14"/>
      <c r="W18" s="14"/>
      <c r="X18" s="14"/>
      <c r="Y18" s="14"/>
      <c r="Z18" s="14"/>
      <c r="AA18" s="14"/>
      <c r="AB18" s="14"/>
      <c r="AC18" s="14"/>
      <c r="AD18" s="25"/>
      <c r="AE18" s="25"/>
      <c r="AF18" s="26"/>
      <c r="AG18" s="296"/>
      <c r="AH18" s="297"/>
      <c r="AI18" s="297"/>
      <c r="AJ18" s="297"/>
      <c r="AK18" s="297"/>
      <c r="AL18" s="297"/>
      <c r="AM18" s="297"/>
      <c r="AN18" s="297"/>
      <c r="AO18" s="117"/>
      <c r="AP18" s="114"/>
      <c r="AQ18" s="296"/>
      <c r="AR18" s="297"/>
      <c r="AS18" s="297"/>
      <c r="AT18" s="297"/>
      <c r="AU18" s="297"/>
      <c r="AV18" s="297"/>
      <c r="AW18" s="297"/>
      <c r="AX18" s="297"/>
      <c r="AY18" s="117"/>
      <c r="AZ18" s="114"/>
      <c r="BA18" s="297"/>
      <c r="BB18" s="297"/>
      <c r="BC18" s="297"/>
      <c r="BD18" s="297"/>
      <c r="BE18" s="297"/>
      <c r="BF18" s="297"/>
      <c r="BG18" s="297"/>
      <c r="BH18" s="297"/>
      <c r="BI18" s="117"/>
      <c r="BJ18" s="114"/>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row>
    <row r="19" spans="1:153" ht="21.75" customHeight="1">
      <c r="A19" s="113"/>
      <c r="B19" s="294"/>
      <c r="C19" s="76"/>
      <c r="D19" s="74"/>
      <c r="E19" s="77"/>
      <c r="F19" s="78"/>
      <c r="G19" s="79"/>
      <c r="H19" s="75" t="s">
        <v>6436</v>
      </c>
      <c r="I19" s="76"/>
      <c r="J19" s="74"/>
      <c r="K19" s="241"/>
      <c r="L19" s="74"/>
      <c r="M19" s="76"/>
      <c r="N19" s="73"/>
      <c r="O19" s="504"/>
      <c r="P19" s="505"/>
      <c r="Q19" s="505"/>
      <c r="R19" s="505"/>
      <c r="S19" s="505"/>
      <c r="T19" s="505"/>
      <c r="U19" s="505"/>
      <c r="V19" s="505"/>
      <c r="W19" s="505"/>
      <c r="X19" s="505"/>
      <c r="Y19" s="505"/>
      <c r="Z19" s="505"/>
      <c r="AA19" s="505"/>
      <c r="AB19" s="505"/>
      <c r="AC19" s="505"/>
      <c r="AD19" s="505"/>
      <c r="AE19" s="506"/>
      <c r="AF19" s="15"/>
      <c r="AG19" s="118"/>
      <c r="AH19" s="312"/>
      <c r="AI19" s="313"/>
      <c r="AJ19" s="313"/>
      <c r="AK19" s="313"/>
      <c r="AL19" s="313"/>
      <c r="AM19" s="313"/>
      <c r="AN19" s="314"/>
      <c r="AO19" s="120"/>
      <c r="AP19" s="115" t="s">
        <v>0</v>
      </c>
      <c r="AQ19" s="119"/>
      <c r="AR19" s="312"/>
      <c r="AS19" s="313"/>
      <c r="AT19" s="313"/>
      <c r="AU19" s="313"/>
      <c r="AV19" s="313"/>
      <c r="AW19" s="313"/>
      <c r="AX19" s="314"/>
      <c r="AY19" s="120"/>
      <c r="AZ19" s="115" t="s">
        <v>1</v>
      </c>
      <c r="BA19" s="119"/>
      <c r="BB19" s="312"/>
      <c r="BC19" s="313"/>
      <c r="BD19" s="313"/>
      <c r="BE19" s="313"/>
      <c r="BF19" s="313"/>
      <c r="BG19" s="313"/>
      <c r="BH19" s="314"/>
      <c r="BI19" s="122"/>
      <c r="BJ19" s="115" t="s">
        <v>2</v>
      </c>
      <c r="BK19" s="129"/>
      <c r="BL19" s="130" t="str">
        <f>IF(BM19&lt;&gt;"","●","")</f>
        <v/>
      </c>
      <c r="BM19" s="132" t="str">
        <f>IF(AND(OR(C19="",E19="",F19="",G19="",O19=""),OR(AH19&gt;0,AR19&gt;0,BB19&gt;0)),"「Ｋコード・Ｊコード番号等」、「診療行為名称」に未記入の欄がありますが、「レセプト件数」、「算定日数」、「算定回数」のいずれかが1以上となっています。正しい手術名情報・レセプト件数・算定日数・算定回数をご記入ください。",IF(AND(AND(C19&lt;&gt;"",E19&lt;&gt;"",F19&lt;&gt;"",G19&lt;&gt;""),OR(AH19&gt;0,AR19&gt;0,BB19&gt;0),COUNTIF(K!$A$1:$A$2257,ASC(C19&amp;E19&amp;F19&amp;G19&amp;IF(I19*1=0,"","-"&amp;I19*1)&amp;IF(K19*1=0,"",K19*1)&amp;IF(M19="","",M19)))=0),"「Ｋコード・Ｊコード番号等」が診療報酬点数表あるいは鹿診療報酬点数表に存在しないコードとなっています。正しいＫコード・Ｊコード番号等をご記入ください。なお、加算・輸血料は報告対象外となります。",IF(OR(AND(OR(AH19=0,AH19=""),OR(AR19&gt;0,BB19&gt;0)),AND(OR(AH19&gt;0,BB19&gt;0),OR(AR19=0,AR19="")),AND(OR(AH19&gt;0,AR19&gt;0),OR(BB19=0,BB19=""))),"「レセプト件数」、「算定日数」、「算定回数」のいずれかが「0」か「空白」となっていますが、それ以外が1以上となっています。正しい手術名情報・レセプト件数・算定日数・算定回数をご記入ください。",IF(OR(AH19&gt;AR19,AH19&gt;BB19),"「算定日数」あるいは「算定回数」が「レセプト件数」よりも小さくなっています。算定レセプトにおける算定日数・算定回数をご記入ください。",IF(AR19&gt;BB19,"「算定回数」が「算定日数」よりも小さくなっています。算定日数における算定回数をご記入ください。","")))))</f>
        <v/>
      </c>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72"/>
      <c r="CW19" s="72"/>
      <c r="CX19" s="72"/>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row>
    <row r="20" spans="1:153" ht="3" customHeight="1" thickBot="1">
      <c r="A20" s="113"/>
      <c r="B20" s="16"/>
      <c r="C20" s="17"/>
      <c r="D20" s="17"/>
      <c r="E20" s="17"/>
      <c r="F20" s="18"/>
      <c r="G20" s="17"/>
      <c r="H20" s="298"/>
      <c r="I20" s="17"/>
      <c r="J20" s="17"/>
      <c r="K20" s="17"/>
      <c r="L20" s="17"/>
      <c r="M20" s="17"/>
      <c r="N20" s="17"/>
      <c r="O20" s="17"/>
      <c r="P20" s="17"/>
      <c r="Q20" s="17"/>
      <c r="R20" s="17"/>
      <c r="S20" s="17"/>
      <c r="T20" s="17"/>
      <c r="U20" s="17"/>
      <c r="V20" s="17"/>
      <c r="W20" s="17"/>
      <c r="X20" s="17"/>
      <c r="Y20" s="17"/>
      <c r="Z20" s="17"/>
      <c r="AA20" s="17"/>
      <c r="AB20" s="17"/>
      <c r="AC20" s="17"/>
      <c r="AD20" s="17"/>
      <c r="AE20" s="17"/>
      <c r="AF20" s="19"/>
      <c r="AG20" s="299"/>
      <c r="AH20" s="298"/>
      <c r="AI20" s="298"/>
      <c r="AJ20" s="298"/>
      <c r="AK20" s="298"/>
      <c r="AL20" s="298"/>
      <c r="AM20" s="298"/>
      <c r="AN20" s="298"/>
      <c r="AO20" s="121"/>
      <c r="AP20" s="116"/>
      <c r="AQ20" s="299"/>
      <c r="AR20" s="298"/>
      <c r="AS20" s="298"/>
      <c r="AT20" s="298"/>
      <c r="AU20" s="298"/>
      <c r="AV20" s="298"/>
      <c r="AW20" s="298"/>
      <c r="AX20" s="298"/>
      <c r="AY20" s="121"/>
      <c r="AZ20" s="116"/>
      <c r="BA20" s="298"/>
      <c r="BB20" s="298"/>
      <c r="BC20" s="298"/>
      <c r="BD20" s="298"/>
      <c r="BE20" s="298"/>
      <c r="BF20" s="298"/>
      <c r="BG20" s="298"/>
      <c r="BH20" s="298"/>
      <c r="BI20" s="121"/>
      <c r="BJ20" s="116"/>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row>
    <row r="21" spans="1:153" ht="9.75" customHeight="1">
      <c r="A21" s="113"/>
      <c r="B21" s="24"/>
      <c r="C21" s="14" t="s">
        <v>6435</v>
      </c>
      <c r="D21" s="25"/>
      <c r="E21" s="25"/>
      <c r="F21" s="14" t="s">
        <v>143</v>
      </c>
      <c r="G21" s="14"/>
      <c r="H21" s="14"/>
      <c r="I21" s="14" t="s">
        <v>144</v>
      </c>
      <c r="J21" s="14"/>
      <c r="K21" s="14" t="s">
        <v>145</v>
      </c>
      <c r="L21" s="14"/>
      <c r="M21" s="14" t="s">
        <v>197</v>
      </c>
      <c r="N21" s="14"/>
      <c r="O21" s="25"/>
      <c r="P21" s="14" t="s">
        <v>146</v>
      </c>
      <c r="Q21" s="14"/>
      <c r="R21" s="14"/>
      <c r="S21" s="14"/>
      <c r="T21" s="14"/>
      <c r="U21" s="14"/>
      <c r="V21" s="14"/>
      <c r="W21" s="14"/>
      <c r="X21" s="14"/>
      <c r="Y21" s="14"/>
      <c r="Z21" s="14"/>
      <c r="AA21" s="14"/>
      <c r="AB21" s="14"/>
      <c r="AC21" s="14"/>
      <c r="AD21" s="25"/>
      <c r="AE21" s="25"/>
      <c r="AF21" s="26"/>
      <c r="AG21" s="296"/>
      <c r="AH21" s="297"/>
      <c r="AI21" s="297"/>
      <c r="AJ21" s="297"/>
      <c r="AK21" s="297"/>
      <c r="AL21" s="297"/>
      <c r="AM21" s="297"/>
      <c r="AN21" s="297"/>
      <c r="AO21" s="117"/>
      <c r="AP21" s="114"/>
      <c r="AQ21" s="296"/>
      <c r="AR21" s="297"/>
      <c r="AS21" s="297"/>
      <c r="AT21" s="297"/>
      <c r="AU21" s="297"/>
      <c r="AV21" s="297"/>
      <c r="AW21" s="297"/>
      <c r="AX21" s="297"/>
      <c r="AY21" s="117"/>
      <c r="AZ21" s="114"/>
      <c r="BA21" s="297"/>
      <c r="BB21" s="297"/>
      <c r="BC21" s="297"/>
      <c r="BD21" s="297"/>
      <c r="BE21" s="297"/>
      <c r="BF21" s="297"/>
      <c r="BG21" s="297"/>
      <c r="BH21" s="297"/>
      <c r="BI21" s="117"/>
      <c r="BJ21" s="114"/>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row>
    <row r="22" spans="1:153" ht="21.75" customHeight="1">
      <c r="A22" s="113"/>
      <c r="B22" s="294"/>
      <c r="C22" s="76"/>
      <c r="D22" s="74"/>
      <c r="E22" s="77"/>
      <c r="F22" s="78"/>
      <c r="G22" s="79"/>
      <c r="H22" s="75" t="s">
        <v>6436</v>
      </c>
      <c r="I22" s="76"/>
      <c r="J22" s="74"/>
      <c r="K22" s="241"/>
      <c r="L22" s="74"/>
      <c r="M22" s="76"/>
      <c r="N22" s="73"/>
      <c r="O22" s="504"/>
      <c r="P22" s="505"/>
      <c r="Q22" s="505"/>
      <c r="R22" s="505"/>
      <c r="S22" s="505"/>
      <c r="T22" s="505"/>
      <c r="U22" s="505"/>
      <c r="V22" s="505"/>
      <c r="W22" s="505"/>
      <c r="X22" s="505"/>
      <c r="Y22" s="505"/>
      <c r="Z22" s="505"/>
      <c r="AA22" s="505"/>
      <c r="AB22" s="505"/>
      <c r="AC22" s="505"/>
      <c r="AD22" s="505"/>
      <c r="AE22" s="506"/>
      <c r="AF22" s="15"/>
      <c r="AG22" s="118"/>
      <c r="AH22" s="312"/>
      <c r="AI22" s="313"/>
      <c r="AJ22" s="313"/>
      <c r="AK22" s="313"/>
      <c r="AL22" s="313"/>
      <c r="AM22" s="313"/>
      <c r="AN22" s="314"/>
      <c r="AO22" s="120"/>
      <c r="AP22" s="115" t="s">
        <v>0</v>
      </c>
      <c r="AQ22" s="119"/>
      <c r="AR22" s="312"/>
      <c r="AS22" s="313"/>
      <c r="AT22" s="313"/>
      <c r="AU22" s="313"/>
      <c r="AV22" s="313"/>
      <c r="AW22" s="313"/>
      <c r="AX22" s="314"/>
      <c r="AY22" s="120"/>
      <c r="AZ22" s="115" t="s">
        <v>1</v>
      </c>
      <c r="BA22" s="119"/>
      <c r="BB22" s="312"/>
      <c r="BC22" s="313"/>
      <c r="BD22" s="313"/>
      <c r="BE22" s="313"/>
      <c r="BF22" s="313"/>
      <c r="BG22" s="313"/>
      <c r="BH22" s="314"/>
      <c r="BI22" s="122"/>
      <c r="BJ22" s="115" t="s">
        <v>2</v>
      </c>
      <c r="BK22" s="129"/>
      <c r="BL22" s="130" t="str">
        <f>IF(BM22&lt;&gt;"","●","")</f>
        <v/>
      </c>
      <c r="BM22" s="132" t="str">
        <f>IF(AND(OR(C22="",E22="",F22="",G22="",O22=""),OR(AH22&gt;0,AR22&gt;0,BB22&gt;0)),"「Ｋコード・Ｊコード番号等」、「診療行為名称」に未記入の欄がありますが、「レセプト件数」、「算定日数」、「算定回数」のいずれかが1以上となっています。正しい手術名情報・レセプト件数・算定日数・算定回数をご記入ください。",IF(AND(AND(C22&lt;&gt;"",E22&lt;&gt;"",F22&lt;&gt;"",G22&lt;&gt;""),OR(AH22&gt;0,AR22&gt;0,BB22&gt;0),COUNTIF(K!$A$1:$A$2257,ASC(C22&amp;E22&amp;F22&amp;G22&amp;IF(I22*1=0,"","-"&amp;I22*1)&amp;IF(K22*1=0,"",K22*1)&amp;IF(M22="","",M22)))=0),"「Ｋコード・Ｊコード番号等」が診療報酬点数表あるいは鹿診療報酬点数表に存在しないコードとなっています。正しいＫコード・Ｊコード番号等をご記入ください。なお、加算・輸血料は報告対象外となります。",IF(OR(AND(OR(AH22=0,AH22=""),OR(AR22&gt;0,BB22&gt;0)),AND(OR(AH22&gt;0,BB22&gt;0),OR(AR22=0,AR22="")),AND(OR(AH22&gt;0,AR22&gt;0),OR(BB22=0,BB22=""))),"「レセプト件数」、「算定日数」、「算定回数」のいずれかが「0」か「空白」となっていますが、それ以外が1以上となっています。正しい手術名情報・レセプト件数・算定日数・算定回数をご記入ください。",IF(OR(AH22&gt;AR22,AH22&gt;BB22),"「算定日数」あるいは「算定回数」が「レセプト件数」よりも小さくなっています。算定レセプトにおける算定日数・算定回数をご記入ください。",IF(AR22&gt;BB22,"「算定回数」が「算定日数」よりも小さくなっています。算定日数における算定回数をご記入ください。","")))))</f>
        <v/>
      </c>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72"/>
      <c r="CW22" s="72"/>
      <c r="CX22" s="72"/>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row>
    <row r="23" spans="1:153" ht="3" customHeight="1" thickBot="1">
      <c r="A23" s="113"/>
      <c r="B23" s="16"/>
      <c r="C23" s="17"/>
      <c r="D23" s="17"/>
      <c r="E23" s="17"/>
      <c r="F23" s="18"/>
      <c r="G23" s="17"/>
      <c r="H23" s="298"/>
      <c r="I23" s="17"/>
      <c r="J23" s="17"/>
      <c r="K23" s="17"/>
      <c r="L23" s="17"/>
      <c r="M23" s="17"/>
      <c r="N23" s="17"/>
      <c r="O23" s="17"/>
      <c r="P23" s="17"/>
      <c r="Q23" s="17"/>
      <c r="R23" s="17"/>
      <c r="S23" s="17"/>
      <c r="T23" s="17"/>
      <c r="U23" s="17"/>
      <c r="V23" s="17"/>
      <c r="W23" s="17"/>
      <c r="X23" s="17"/>
      <c r="Y23" s="17"/>
      <c r="Z23" s="17"/>
      <c r="AA23" s="17"/>
      <c r="AB23" s="17"/>
      <c r="AC23" s="17"/>
      <c r="AD23" s="17"/>
      <c r="AE23" s="17"/>
      <c r="AF23" s="19"/>
      <c r="AG23" s="299"/>
      <c r="AH23" s="298"/>
      <c r="AI23" s="298"/>
      <c r="AJ23" s="298"/>
      <c r="AK23" s="298"/>
      <c r="AL23" s="298"/>
      <c r="AM23" s="298"/>
      <c r="AN23" s="298"/>
      <c r="AO23" s="121"/>
      <c r="AP23" s="116"/>
      <c r="AQ23" s="299"/>
      <c r="AR23" s="298"/>
      <c r="AS23" s="298"/>
      <c r="AT23" s="298"/>
      <c r="AU23" s="298"/>
      <c r="AV23" s="298"/>
      <c r="AW23" s="298"/>
      <c r="AX23" s="298"/>
      <c r="AY23" s="121"/>
      <c r="AZ23" s="116"/>
      <c r="BA23" s="298"/>
      <c r="BB23" s="298"/>
      <c r="BC23" s="298"/>
      <c r="BD23" s="298"/>
      <c r="BE23" s="298"/>
      <c r="BF23" s="298"/>
      <c r="BG23" s="298"/>
      <c r="BH23" s="298"/>
      <c r="BI23" s="121"/>
      <c r="BJ23" s="116"/>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row>
    <row r="24" spans="1:153" ht="9.75" customHeight="1">
      <c r="A24" s="113"/>
      <c r="B24" s="24"/>
      <c r="C24" s="14" t="s">
        <v>6435</v>
      </c>
      <c r="D24" s="25"/>
      <c r="E24" s="25"/>
      <c r="F24" s="14" t="s">
        <v>143</v>
      </c>
      <c r="G24" s="14"/>
      <c r="H24" s="14"/>
      <c r="I24" s="14" t="s">
        <v>144</v>
      </c>
      <c r="J24" s="14"/>
      <c r="K24" s="14" t="s">
        <v>145</v>
      </c>
      <c r="L24" s="14"/>
      <c r="M24" s="14" t="s">
        <v>197</v>
      </c>
      <c r="N24" s="14"/>
      <c r="O24" s="25"/>
      <c r="P24" s="14" t="s">
        <v>146</v>
      </c>
      <c r="Q24" s="14"/>
      <c r="R24" s="14"/>
      <c r="S24" s="14"/>
      <c r="T24" s="14"/>
      <c r="U24" s="14"/>
      <c r="V24" s="14"/>
      <c r="W24" s="14"/>
      <c r="X24" s="14"/>
      <c r="Y24" s="14"/>
      <c r="Z24" s="14"/>
      <c r="AA24" s="14"/>
      <c r="AB24" s="14"/>
      <c r="AC24" s="14"/>
      <c r="AD24" s="25"/>
      <c r="AE24" s="25"/>
      <c r="AF24" s="26"/>
      <c r="AG24" s="296"/>
      <c r="AH24" s="297"/>
      <c r="AI24" s="297"/>
      <c r="AJ24" s="297"/>
      <c r="AK24" s="297"/>
      <c r="AL24" s="297"/>
      <c r="AM24" s="297"/>
      <c r="AN24" s="297"/>
      <c r="AO24" s="117"/>
      <c r="AP24" s="114"/>
      <c r="AQ24" s="296"/>
      <c r="AR24" s="297"/>
      <c r="AS24" s="297"/>
      <c r="AT24" s="297"/>
      <c r="AU24" s="297"/>
      <c r="AV24" s="297"/>
      <c r="AW24" s="297"/>
      <c r="AX24" s="297"/>
      <c r="AY24" s="117"/>
      <c r="AZ24" s="114"/>
      <c r="BA24" s="297"/>
      <c r="BB24" s="297"/>
      <c r="BC24" s="297"/>
      <c r="BD24" s="297"/>
      <c r="BE24" s="297"/>
      <c r="BF24" s="297"/>
      <c r="BG24" s="297"/>
      <c r="BH24" s="297"/>
      <c r="BI24" s="117"/>
      <c r="BJ24" s="114"/>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row>
    <row r="25" spans="1:153" ht="21.75" customHeight="1">
      <c r="A25" s="113"/>
      <c r="B25" s="294"/>
      <c r="C25" s="76"/>
      <c r="D25" s="74"/>
      <c r="E25" s="77"/>
      <c r="F25" s="78"/>
      <c r="G25" s="79"/>
      <c r="H25" s="75" t="s">
        <v>6436</v>
      </c>
      <c r="I25" s="76"/>
      <c r="J25" s="74"/>
      <c r="K25" s="241"/>
      <c r="L25" s="74"/>
      <c r="M25" s="76"/>
      <c r="N25" s="73"/>
      <c r="O25" s="504"/>
      <c r="P25" s="505"/>
      <c r="Q25" s="505"/>
      <c r="R25" s="505"/>
      <c r="S25" s="505"/>
      <c r="T25" s="505"/>
      <c r="U25" s="505"/>
      <c r="V25" s="505"/>
      <c r="W25" s="505"/>
      <c r="X25" s="505"/>
      <c r="Y25" s="505"/>
      <c r="Z25" s="505"/>
      <c r="AA25" s="505"/>
      <c r="AB25" s="505"/>
      <c r="AC25" s="505"/>
      <c r="AD25" s="505"/>
      <c r="AE25" s="506"/>
      <c r="AF25" s="15"/>
      <c r="AG25" s="118"/>
      <c r="AH25" s="312"/>
      <c r="AI25" s="313"/>
      <c r="AJ25" s="313"/>
      <c r="AK25" s="313"/>
      <c r="AL25" s="313"/>
      <c r="AM25" s="313"/>
      <c r="AN25" s="314"/>
      <c r="AO25" s="120"/>
      <c r="AP25" s="115" t="s">
        <v>0</v>
      </c>
      <c r="AQ25" s="119"/>
      <c r="AR25" s="312"/>
      <c r="AS25" s="313"/>
      <c r="AT25" s="313"/>
      <c r="AU25" s="313"/>
      <c r="AV25" s="313"/>
      <c r="AW25" s="313"/>
      <c r="AX25" s="314"/>
      <c r="AY25" s="120"/>
      <c r="AZ25" s="115" t="s">
        <v>1</v>
      </c>
      <c r="BA25" s="119"/>
      <c r="BB25" s="312"/>
      <c r="BC25" s="313"/>
      <c r="BD25" s="313"/>
      <c r="BE25" s="313"/>
      <c r="BF25" s="313"/>
      <c r="BG25" s="313"/>
      <c r="BH25" s="314"/>
      <c r="BI25" s="122"/>
      <c r="BJ25" s="115" t="s">
        <v>2</v>
      </c>
      <c r="BK25" s="129"/>
      <c r="BL25" s="130" t="str">
        <f>IF(BM25&lt;&gt;"","●","")</f>
        <v/>
      </c>
      <c r="BM25" s="132" t="str">
        <f>IF(AND(OR(C25="",E25="",F25="",G25="",O25=""),OR(AH25&gt;0,AR25&gt;0,BB25&gt;0)),"「Ｋコード・Ｊコード番号等」、「診療行為名称」に未記入の欄がありますが、「レセプト件数」、「算定日数」、「算定回数」のいずれかが1以上となっています。正しい手術名情報・レセプト件数・算定日数・算定回数をご記入ください。",IF(AND(AND(C25&lt;&gt;"",E25&lt;&gt;"",F25&lt;&gt;"",G25&lt;&gt;""),OR(AH25&gt;0,AR25&gt;0,BB25&gt;0),COUNTIF(K!$A$1:$A$2257,ASC(C25&amp;E25&amp;F25&amp;G25&amp;IF(I25*1=0,"","-"&amp;I25*1)&amp;IF(K25*1=0,"",K25*1)&amp;IF(M25="","",M25)))=0),"「Ｋコード・Ｊコード番号等」が診療報酬点数表あるいは鹿診療報酬点数表に存在しないコードとなっています。正しいＫコード・Ｊコード番号等をご記入ください。なお、加算・輸血料は報告対象外となります。",IF(OR(AND(OR(AH25=0,AH25=""),OR(AR25&gt;0,BB25&gt;0)),AND(OR(AH25&gt;0,BB25&gt;0),OR(AR25=0,AR25="")),AND(OR(AH25&gt;0,AR25&gt;0),OR(BB25=0,BB25=""))),"「レセプト件数」、「算定日数」、「算定回数」のいずれかが「0」か「空白」となっていますが、それ以外が1以上となっています。正しい手術名情報・レセプト件数・算定日数・算定回数をご記入ください。",IF(OR(AH25&gt;AR25,AH25&gt;BB25),"「算定日数」あるいは「算定回数」が「レセプト件数」よりも小さくなっています。算定レセプトにおける算定日数・算定回数をご記入ください。",IF(AR25&gt;BB25,"「算定回数」が「算定日数」よりも小さくなっています。算定日数における算定回数をご記入ください。","")))))</f>
        <v/>
      </c>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72"/>
      <c r="CW25" s="72"/>
      <c r="CX25" s="72"/>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row>
    <row r="26" spans="1:153" ht="3" customHeight="1" thickBot="1">
      <c r="A26" s="113"/>
      <c r="B26" s="16"/>
      <c r="C26" s="17"/>
      <c r="D26" s="17"/>
      <c r="E26" s="17"/>
      <c r="F26" s="18"/>
      <c r="G26" s="17"/>
      <c r="H26" s="298"/>
      <c r="I26" s="17"/>
      <c r="J26" s="17"/>
      <c r="K26" s="17"/>
      <c r="L26" s="17"/>
      <c r="M26" s="17"/>
      <c r="N26" s="17"/>
      <c r="O26" s="17"/>
      <c r="P26" s="17"/>
      <c r="Q26" s="17"/>
      <c r="R26" s="17"/>
      <c r="S26" s="17"/>
      <c r="T26" s="17"/>
      <c r="U26" s="17"/>
      <c r="V26" s="17"/>
      <c r="W26" s="17"/>
      <c r="X26" s="17"/>
      <c r="Y26" s="17"/>
      <c r="Z26" s="17"/>
      <c r="AA26" s="17"/>
      <c r="AB26" s="17"/>
      <c r="AC26" s="17"/>
      <c r="AD26" s="17"/>
      <c r="AE26" s="17"/>
      <c r="AF26" s="19"/>
      <c r="AG26" s="299"/>
      <c r="AH26" s="298"/>
      <c r="AI26" s="298"/>
      <c r="AJ26" s="298"/>
      <c r="AK26" s="298"/>
      <c r="AL26" s="298"/>
      <c r="AM26" s="298"/>
      <c r="AN26" s="298"/>
      <c r="AO26" s="121"/>
      <c r="AP26" s="116"/>
      <c r="AQ26" s="299"/>
      <c r="AR26" s="298"/>
      <c r="AS26" s="298"/>
      <c r="AT26" s="298"/>
      <c r="AU26" s="298"/>
      <c r="AV26" s="298"/>
      <c r="AW26" s="298"/>
      <c r="AX26" s="298"/>
      <c r="AY26" s="121"/>
      <c r="AZ26" s="116"/>
      <c r="BA26" s="298"/>
      <c r="BB26" s="298"/>
      <c r="BC26" s="298"/>
      <c r="BD26" s="298"/>
      <c r="BE26" s="298"/>
      <c r="BF26" s="298"/>
      <c r="BG26" s="298"/>
      <c r="BH26" s="298"/>
      <c r="BI26" s="121"/>
      <c r="BJ26" s="116"/>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row>
    <row r="27" spans="1:153" ht="9.75" customHeight="1">
      <c r="A27" s="113"/>
      <c r="B27" s="24"/>
      <c r="C27" s="14" t="s">
        <v>6435</v>
      </c>
      <c r="D27" s="25"/>
      <c r="E27" s="25"/>
      <c r="F27" s="14" t="s">
        <v>143</v>
      </c>
      <c r="G27" s="14"/>
      <c r="H27" s="14"/>
      <c r="I27" s="14" t="s">
        <v>144</v>
      </c>
      <c r="J27" s="14"/>
      <c r="K27" s="14" t="s">
        <v>145</v>
      </c>
      <c r="L27" s="14"/>
      <c r="M27" s="14" t="s">
        <v>197</v>
      </c>
      <c r="N27" s="14"/>
      <c r="O27" s="25"/>
      <c r="P27" s="14" t="s">
        <v>146</v>
      </c>
      <c r="Q27" s="14"/>
      <c r="R27" s="14"/>
      <c r="S27" s="14"/>
      <c r="T27" s="14"/>
      <c r="U27" s="14"/>
      <c r="V27" s="14"/>
      <c r="W27" s="14"/>
      <c r="X27" s="14"/>
      <c r="Y27" s="14"/>
      <c r="Z27" s="14"/>
      <c r="AA27" s="14"/>
      <c r="AB27" s="14"/>
      <c r="AC27" s="14"/>
      <c r="AD27" s="25"/>
      <c r="AE27" s="25"/>
      <c r="AF27" s="26"/>
      <c r="AG27" s="296"/>
      <c r="AH27" s="297"/>
      <c r="AI27" s="297"/>
      <c r="AJ27" s="297"/>
      <c r="AK27" s="297"/>
      <c r="AL27" s="297"/>
      <c r="AM27" s="297"/>
      <c r="AN27" s="297"/>
      <c r="AO27" s="117"/>
      <c r="AP27" s="114"/>
      <c r="AQ27" s="296"/>
      <c r="AR27" s="297"/>
      <c r="AS27" s="297"/>
      <c r="AT27" s="297"/>
      <c r="AU27" s="297"/>
      <c r="AV27" s="297"/>
      <c r="AW27" s="297"/>
      <c r="AX27" s="297"/>
      <c r="AY27" s="117"/>
      <c r="AZ27" s="114"/>
      <c r="BA27" s="297"/>
      <c r="BB27" s="297"/>
      <c r="BC27" s="297"/>
      <c r="BD27" s="297"/>
      <c r="BE27" s="297"/>
      <c r="BF27" s="297"/>
      <c r="BG27" s="297"/>
      <c r="BH27" s="297"/>
      <c r="BI27" s="117"/>
      <c r="BJ27" s="114"/>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row>
    <row r="28" spans="1:153" ht="21.75" customHeight="1">
      <c r="A28" s="113"/>
      <c r="B28" s="294"/>
      <c r="C28" s="76"/>
      <c r="D28" s="74"/>
      <c r="E28" s="77"/>
      <c r="F28" s="78"/>
      <c r="G28" s="79"/>
      <c r="H28" s="75" t="s">
        <v>6436</v>
      </c>
      <c r="I28" s="76"/>
      <c r="J28" s="74"/>
      <c r="K28" s="241"/>
      <c r="L28" s="74"/>
      <c r="M28" s="76"/>
      <c r="N28" s="73"/>
      <c r="O28" s="504"/>
      <c r="P28" s="505"/>
      <c r="Q28" s="505"/>
      <c r="R28" s="505"/>
      <c r="S28" s="505"/>
      <c r="T28" s="505"/>
      <c r="U28" s="505"/>
      <c r="V28" s="505"/>
      <c r="W28" s="505"/>
      <c r="X28" s="505"/>
      <c r="Y28" s="505"/>
      <c r="Z28" s="505"/>
      <c r="AA28" s="505"/>
      <c r="AB28" s="505"/>
      <c r="AC28" s="505"/>
      <c r="AD28" s="505"/>
      <c r="AE28" s="506"/>
      <c r="AF28" s="15"/>
      <c r="AG28" s="118"/>
      <c r="AH28" s="312"/>
      <c r="AI28" s="313"/>
      <c r="AJ28" s="313"/>
      <c r="AK28" s="313"/>
      <c r="AL28" s="313"/>
      <c r="AM28" s="313"/>
      <c r="AN28" s="314"/>
      <c r="AO28" s="120"/>
      <c r="AP28" s="115" t="s">
        <v>0</v>
      </c>
      <c r="AQ28" s="119"/>
      <c r="AR28" s="312"/>
      <c r="AS28" s="313"/>
      <c r="AT28" s="313"/>
      <c r="AU28" s="313"/>
      <c r="AV28" s="313"/>
      <c r="AW28" s="313"/>
      <c r="AX28" s="314"/>
      <c r="AY28" s="120"/>
      <c r="AZ28" s="115" t="s">
        <v>1</v>
      </c>
      <c r="BA28" s="119"/>
      <c r="BB28" s="312"/>
      <c r="BC28" s="313"/>
      <c r="BD28" s="313"/>
      <c r="BE28" s="313"/>
      <c r="BF28" s="313"/>
      <c r="BG28" s="313"/>
      <c r="BH28" s="314"/>
      <c r="BI28" s="122"/>
      <c r="BJ28" s="115" t="s">
        <v>2</v>
      </c>
      <c r="BK28" s="129"/>
      <c r="BL28" s="130" t="str">
        <f>IF(BM28&lt;&gt;"","●","")</f>
        <v/>
      </c>
      <c r="BM28" s="132" t="str">
        <f>IF(AND(OR(C28="",E28="",F28="",G28="",O28=""),OR(AH28&gt;0,AR28&gt;0,BB28&gt;0)),"「Ｋコード・Ｊコード番号等」、「診療行為名称」に未記入の欄がありますが、「レセプト件数」、「算定日数」、「算定回数」のいずれかが1以上となっています。正しい手術名情報・レセプト件数・算定日数・算定回数をご記入ください。",IF(AND(AND(C28&lt;&gt;"",E28&lt;&gt;"",F28&lt;&gt;"",G28&lt;&gt;""),OR(AH28&gt;0,AR28&gt;0,BB28&gt;0),COUNTIF(K!$A$1:$A$2257,ASC(C28&amp;E28&amp;F28&amp;G28&amp;IF(I28*1=0,"","-"&amp;I28*1)&amp;IF(K28*1=0,"",K28*1)&amp;IF(M28="","",M28)))=0),"「Ｋコード・Ｊコード番号等」が診療報酬点数表あるいは鹿診療報酬点数表に存在しないコードとなっています。正しいＫコード・Ｊコード番号等をご記入ください。なお、加算・輸血料は報告対象外となります。",IF(OR(AND(OR(AH28=0,AH28=""),OR(AR28&gt;0,BB28&gt;0)),AND(OR(AH28&gt;0,BB28&gt;0),OR(AR28=0,AR28="")),AND(OR(AH28&gt;0,AR28&gt;0),OR(BB28=0,BB28=""))),"「レセプト件数」、「算定日数」、「算定回数」のいずれかが「0」か「空白」となっていますが、それ以外が1以上となっています。正しい手術名情報・レセプト件数・算定日数・算定回数をご記入ください。",IF(OR(AH28&gt;AR28,AH28&gt;BB28),"「算定日数」あるいは「算定回数」が「レセプト件数」よりも小さくなっています。算定レセプトにおける算定日数・算定回数をご記入ください。",IF(AR28&gt;BB28,"「算定回数」が「算定日数」よりも小さくなっています。算定日数における算定回数をご記入ください。","")))))</f>
        <v/>
      </c>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72"/>
      <c r="CW28" s="72"/>
      <c r="CX28" s="72"/>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row>
    <row r="29" spans="1:153" ht="3" customHeight="1" thickBot="1">
      <c r="A29" s="113"/>
      <c r="B29" s="16"/>
      <c r="C29" s="17"/>
      <c r="D29" s="17"/>
      <c r="E29" s="17"/>
      <c r="F29" s="18"/>
      <c r="G29" s="17"/>
      <c r="H29" s="298"/>
      <c r="I29" s="17"/>
      <c r="J29" s="17"/>
      <c r="K29" s="17"/>
      <c r="L29" s="17"/>
      <c r="M29" s="17"/>
      <c r="N29" s="17"/>
      <c r="O29" s="17"/>
      <c r="P29" s="17"/>
      <c r="Q29" s="17"/>
      <c r="R29" s="17"/>
      <c r="S29" s="17"/>
      <c r="T29" s="17"/>
      <c r="U29" s="17"/>
      <c r="V29" s="17"/>
      <c r="W29" s="17"/>
      <c r="X29" s="17"/>
      <c r="Y29" s="17"/>
      <c r="Z29" s="17"/>
      <c r="AA29" s="17"/>
      <c r="AB29" s="17"/>
      <c r="AC29" s="17"/>
      <c r="AD29" s="17"/>
      <c r="AE29" s="17"/>
      <c r="AF29" s="19"/>
      <c r="AG29" s="299"/>
      <c r="AH29" s="298"/>
      <c r="AI29" s="298"/>
      <c r="AJ29" s="298"/>
      <c r="AK29" s="298"/>
      <c r="AL29" s="298"/>
      <c r="AM29" s="298"/>
      <c r="AN29" s="298"/>
      <c r="AO29" s="121"/>
      <c r="AP29" s="116"/>
      <c r="AQ29" s="299"/>
      <c r="AR29" s="298"/>
      <c r="AS29" s="298"/>
      <c r="AT29" s="298"/>
      <c r="AU29" s="298"/>
      <c r="AV29" s="298"/>
      <c r="AW29" s="298"/>
      <c r="AX29" s="298"/>
      <c r="AY29" s="121"/>
      <c r="AZ29" s="116"/>
      <c r="BA29" s="298"/>
      <c r="BB29" s="298"/>
      <c r="BC29" s="298"/>
      <c r="BD29" s="298"/>
      <c r="BE29" s="298"/>
      <c r="BF29" s="298"/>
      <c r="BG29" s="298"/>
      <c r="BH29" s="298"/>
      <c r="BI29" s="121"/>
      <c r="BJ29" s="116"/>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row>
    <row r="30" spans="1:153" ht="9.75" customHeight="1">
      <c r="A30" s="113"/>
      <c r="B30" s="24"/>
      <c r="C30" s="14" t="s">
        <v>6435</v>
      </c>
      <c r="D30" s="25"/>
      <c r="E30" s="25"/>
      <c r="F30" s="14" t="s">
        <v>143</v>
      </c>
      <c r="G30" s="14"/>
      <c r="H30" s="14"/>
      <c r="I30" s="14" t="s">
        <v>144</v>
      </c>
      <c r="J30" s="14"/>
      <c r="K30" s="14" t="s">
        <v>145</v>
      </c>
      <c r="L30" s="14"/>
      <c r="M30" s="14" t="s">
        <v>197</v>
      </c>
      <c r="N30" s="14"/>
      <c r="O30" s="25"/>
      <c r="P30" s="14" t="s">
        <v>146</v>
      </c>
      <c r="Q30" s="14"/>
      <c r="R30" s="14"/>
      <c r="S30" s="14"/>
      <c r="T30" s="14"/>
      <c r="U30" s="14"/>
      <c r="V30" s="14"/>
      <c r="W30" s="14"/>
      <c r="X30" s="14"/>
      <c r="Y30" s="14"/>
      <c r="Z30" s="14"/>
      <c r="AA30" s="14"/>
      <c r="AB30" s="14"/>
      <c r="AC30" s="14"/>
      <c r="AD30" s="25"/>
      <c r="AE30" s="25"/>
      <c r="AF30" s="26"/>
      <c r="AG30" s="296"/>
      <c r="AH30" s="297"/>
      <c r="AI30" s="297"/>
      <c r="AJ30" s="297"/>
      <c r="AK30" s="297"/>
      <c r="AL30" s="297"/>
      <c r="AM30" s="297"/>
      <c r="AN30" s="297"/>
      <c r="AO30" s="117"/>
      <c r="AP30" s="114"/>
      <c r="AQ30" s="296"/>
      <c r="AR30" s="297"/>
      <c r="AS30" s="297"/>
      <c r="AT30" s="297"/>
      <c r="AU30" s="297"/>
      <c r="AV30" s="297"/>
      <c r="AW30" s="297"/>
      <c r="AX30" s="297"/>
      <c r="AY30" s="117"/>
      <c r="AZ30" s="114"/>
      <c r="BA30" s="297"/>
      <c r="BB30" s="297"/>
      <c r="BC30" s="297"/>
      <c r="BD30" s="297"/>
      <c r="BE30" s="297"/>
      <c r="BF30" s="297"/>
      <c r="BG30" s="297"/>
      <c r="BH30" s="297"/>
      <c r="BI30" s="117"/>
      <c r="BJ30" s="114"/>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row>
    <row r="31" spans="1:153" ht="21.75" customHeight="1">
      <c r="A31" s="113"/>
      <c r="B31" s="294"/>
      <c r="C31" s="76"/>
      <c r="D31" s="74"/>
      <c r="E31" s="77"/>
      <c r="F31" s="78"/>
      <c r="G31" s="79"/>
      <c r="H31" s="75" t="s">
        <v>6436</v>
      </c>
      <c r="I31" s="76"/>
      <c r="J31" s="74"/>
      <c r="K31" s="241"/>
      <c r="L31" s="74"/>
      <c r="M31" s="76"/>
      <c r="N31" s="73"/>
      <c r="O31" s="504"/>
      <c r="P31" s="505"/>
      <c r="Q31" s="505"/>
      <c r="R31" s="505"/>
      <c r="S31" s="505"/>
      <c r="T31" s="505"/>
      <c r="U31" s="505"/>
      <c r="V31" s="505"/>
      <c r="W31" s="505"/>
      <c r="X31" s="505"/>
      <c r="Y31" s="505"/>
      <c r="Z31" s="505"/>
      <c r="AA31" s="505"/>
      <c r="AB31" s="505"/>
      <c r="AC31" s="505"/>
      <c r="AD31" s="505"/>
      <c r="AE31" s="506"/>
      <c r="AF31" s="15"/>
      <c r="AG31" s="118"/>
      <c r="AH31" s="312"/>
      <c r="AI31" s="313"/>
      <c r="AJ31" s="313"/>
      <c r="AK31" s="313"/>
      <c r="AL31" s="313"/>
      <c r="AM31" s="313"/>
      <c r="AN31" s="314"/>
      <c r="AO31" s="120"/>
      <c r="AP31" s="115" t="s">
        <v>0</v>
      </c>
      <c r="AQ31" s="119"/>
      <c r="AR31" s="312"/>
      <c r="AS31" s="313"/>
      <c r="AT31" s="313"/>
      <c r="AU31" s="313"/>
      <c r="AV31" s="313"/>
      <c r="AW31" s="313"/>
      <c r="AX31" s="314"/>
      <c r="AY31" s="120"/>
      <c r="AZ31" s="115" t="s">
        <v>1</v>
      </c>
      <c r="BA31" s="119"/>
      <c r="BB31" s="312"/>
      <c r="BC31" s="313"/>
      <c r="BD31" s="313"/>
      <c r="BE31" s="313"/>
      <c r="BF31" s="313"/>
      <c r="BG31" s="313"/>
      <c r="BH31" s="314"/>
      <c r="BI31" s="122"/>
      <c r="BJ31" s="115" t="s">
        <v>2</v>
      </c>
      <c r="BK31" s="129"/>
      <c r="BL31" s="130" t="str">
        <f>IF(BM31&lt;&gt;"","●","")</f>
        <v/>
      </c>
      <c r="BM31" s="132" t="str">
        <f>IF(AND(OR(C31="",E31="",F31="",G31="",O31=""),OR(AH31&gt;0,AR31&gt;0,BB31&gt;0)),"「Ｋコード・Ｊコード番号等」、「診療行為名称」に未記入の欄がありますが、「レセプト件数」、「算定日数」、「算定回数」のいずれかが1以上となっています。正しい手術名情報・レセプト件数・算定日数・算定回数をご記入ください。",IF(AND(AND(C31&lt;&gt;"",E31&lt;&gt;"",F31&lt;&gt;"",G31&lt;&gt;""),OR(AH31&gt;0,AR31&gt;0,BB31&gt;0),COUNTIF(K!$A$1:$A$2257,ASC(C31&amp;E31&amp;F31&amp;G31&amp;IF(I31*1=0,"","-"&amp;I31*1)&amp;IF(K31*1=0,"",K31*1)&amp;IF(M31="","",M31)))=0),"「Ｋコード・Ｊコード番号等」が診療報酬点数表あるいは鹿診療報酬点数表に存在しないコードとなっています。正しいＫコード・Ｊコード番号等をご記入ください。なお、加算・輸血料は報告対象外となります。",IF(OR(AND(OR(AH31=0,AH31=""),OR(AR31&gt;0,BB31&gt;0)),AND(OR(AH31&gt;0,BB31&gt;0),OR(AR31=0,AR31="")),AND(OR(AH31&gt;0,AR31&gt;0),OR(BB31=0,BB31=""))),"「レセプト件数」、「算定日数」、「算定回数」のいずれかが「0」か「空白」となっていますが、それ以外が1以上となっています。正しい手術名情報・レセプト件数・算定日数・算定回数をご記入ください。",IF(OR(AH31&gt;AR31,AH31&gt;BB31),"「算定日数」あるいは「算定回数」が「レセプト件数」よりも小さくなっています。算定レセプトにおける算定日数・算定回数をご記入ください。",IF(AR31&gt;BB31,"「算定回数」が「算定日数」よりも小さくなっています。算定日数における算定回数をご記入ください。","")))))</f>
        <v/>
      </c>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72"/>
      <c r="CW31" s="72"/>
      <c r="CX31" s="72"/>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row>
    <row r="32" spans="1:153" ht="3" customHeight="1" thickBot="1">
      <c r="A32" s="113"/>
      <c r="B32" s="16"/>
      <c r="C32" s="17"/>
      <c r="D32" s="17"/>
      <c r="E32" s="17"/>
      <c r="F32" s="18"/>
      <c r="G32" s="17"/>
      <c r="H32" s="298"/>
      <c r="I32" s="17"/>
      <c r="J32" s="17"/>
      <c r="K32" s="17"/>
      <c r="L32" s="17"/>
      <c r="M32" s="17"/>
      <c r="N32" s="17"/>
      <c r="O32" s="17"/>
      <c r="P32" s="17"/>
      <c r="Q32" s="17"/>
      <c r="R32" s="17"/>
      <c r="S32" s="17"/>
      <c r="T32" s="17"/>
      <c r="U32" s="17"/>
      <c r="V32" s="17"/>
      <c r="W32" s="17"/>
      <c r="X32" s="17"/>
      <c r="Y32" s="17"/>
      <c r="Z32" s="17"/>
      <c r="AA32" s="17"/>
      <c r="AB32" s="17"/>
      <c r="AC32" s="17"/>
      <c r="AD32" s="17"/>
      <c r="AE32" s="17"/>
      <c r="AF32" s="19"/>
      <c r="AG32" s="299"/>
      <c r="AH32" s="298"/>
      <c r="AI32" s="298"/>
      <c r="AJ32" s="298"/>
      <c r="AK32" s="298"/>
      <c r="AL32" s="298"/>
      <c r="AM32" s="298"/>
      <c r="AN32" s="298"/>
      <c r="AO32" s="121"/>
      <c r="AP32" s="116"/>
      <c r="AQ32" s="299"/>
      <c r="AR32" s="298"/>
      <c r="AS32" s="298"/>
      <c r="AT32" s="298"/>
      <c r="AU32" s="298"/>
      <c r="AV32" s="298"/>
      <c r="AW32" s="298"/>
      <c r="AX32" s="298"/>
      <c r="AY32" s="121"/>
      <c r="AZ32" s="116"/>
      <c r="BA32" s="298"/>
      <c r="BB32" s="298"/>
      <c r="BC32" s="298"/>
      <c r="BD32" s="298"/>
      <c r="BE32" s="298"/>
      <c r="BF32" s="298"/>
      <c r="BG32" s="298"/>
      <c r="BH32" s="298"/>
      <c r="BI32" s="121"/>
      <c r="BJ32" s="116"/>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row>
    <row r="33" spans="1:153" ht="9.75" customHeight="1">
      <c r="A33" s="113"/>
      <c r="B33" s="24"/>
      <c r="C33" s="14" t="s">
        <v>6435</v>
      </c>
      <c r="D33" s="25"/>
      <c r="E33" s="25"/>
      <c r="F33" s="14" t="s">
        <v>143</v>
      </c>
      <c r="G33" s="14"/>
      <c r="H33" s="14"/>
      <c r="I33" s="14" t="s">
        <v>144</v>
      </c>
      <c r="J33" s="14"/>
      <c r="K33" s="14" t="s">
        <v>145</v>
      </c>
      <c r="L33" s="14"/>
      <c r="M33" s="14" t="s">
        <v>197</v>
      </c>
      <c r="N33" s="14"/>
      <c r="O33" s="25"/>
      <c r="P33" s="14" t="s">
        <v>146</v>
      </c>
      <c r="Q33" s="14"/>
      <c r="R33" s="14"/>
      <c r="S33" s="14"/>
      <c r="T33" s="14"/>
      <c r="U33" s="14"/>
      <c r="V33" s="14"/>
      <c r="W33" s="14"/>
      <c r="X33" s="14"/>
      <c r="Y33" s="14"/>
      <c r="Z33" s="14"/>
      <c r="AA33" s="14"/>
      <c r="AB33" s="14"/>
      <c r="AC33" s="14"/>
      <c r="AD33" s="25"/>
      <c r="AE33" s="25"/>
      <c r="AF33" s="26"/>
      <c r="AG33" s="296"/>
      <c r="AH33" s="297"/>
      <c r="AI33" s="297"/>
      <c r="AJ33" s="297"/>
      <c r="AK33" s="297"/>
      <c r="AL33" s="297"/>
      <c r="AM33" s="297"/>
      <c r="AN33" s="297"/>
      <c r="AO33" s="117"/>
      <c r="AP33" s="114"/>
      <c r="AQ33" s="296"/>
      <c r="AR33" s="297"/>
      <c r="AS33" s="297"/>
      <c r="AT33" s="297"/>
      <c r="AU33" s="297"/>
      <c r="AV33" s="297"/>
      <c r="AW33" s="297"/>
      <c r="AX33" s="297"/>
      <c r="AY33" s="117"/>
      <c r="AZ33" s="114"/>
      <c r="BA33" s="297"/>
      <c r="BB33" s="297"/>
      <c r="BC33" s="297"/>
      <c r="BD33" s="297"/>
      <c r="BE33" s="297"/>
      <c r="BF33" s="297"/>
      <c r="BG33" s="297"/>
      <c r="BH33" s="297"/>
      <c r="BI33" s="117"/>
      <c r="BJ33" s="114"/>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row>
    <row r="34" spans="1:153" ht="21.75" customHeight="1">
      <c r="A34" s="113"/>
      <c r="B34" s="294"/>
      <c r="C34" s="76"/>
      <c r="D34" s="74"/>
      <c r="E34" s="77"/>
      <c r="F34" s="78"/>
      <c r="G34" s="79"/>
      <c r="H34" s="75" t="s">
        <v>6436</v>
      </c>
      <c r="I34" s="76"/>
      <c r="J34" s="74"/>
      <c r="K34" s="241"/>
      <c r="L34" s="74"/>
      <c r="M34" s="76"/>
      <c r="N34" s="73"/>
      <c r="O34" s="504"/>
      <c r="P34" s="505"/>
      <c r="Q34" s="505"/>
      <c r="R34" s="505"/>
      <c r="S34" s="505"/>
      <c r="T34" s="505"/>
      <c r="U34" s="505"/>
      <c r="V34" s="505"/>
      <c r="W34" s="505"/>
      <c r="X34" s="505"/>
      <c r="Y34" s="505"/>
      <c r="Z34" s="505"/>
      <c r="AA34" s="505"/>
      <c r="AB34" s="505"/>
      <c r="AC34" s="505"/>
      <c r="AD34" s="505"/>
      <c r="AE34" s="506"/>
      <c r="AF34" s="15"/>
      <c r="AG34" s="118"/>
      <c r="AH34" s="312"/>
      <c r="AI34" s="313"/>
      <c r="AJ34" s="313"/>
      <c r="AK34" s="313"/>
      <c r="AL34" s="313"/>
      <c r="AM34" s="313"/>
      <c r="AN34" s="314"/>
      <c r="AO34" s="120"/>
      <c r="AP34" s="115" t="s">
        <v>0</v>
      </c>
      <c r="AQ34" s="119"/>
      <c r="AR34" s="312"/>
      <c r="AS34" s="313"/>
      <c r="AT34" s="313"/>
      <c r="AU34" s="313"/>
      <c r="AV34" s="313"/>
      <c r="AW34" s="313"/>
      <c r="AX34" s="314"/>
      <c r="AY34" s="120"/>
      <c r="AZ34" s="115" t="s">
        <v>1</v>
      </c>
      <c r="BA34" s="119"/>
      <c r="BB34" s="312"/>
      <c r="BC34" s="313"/>
      <c r="BD34" s="313"/>
      <c r="BE34" s="313"/>
      <c r="BF34" s="313"/>
      <c r="BG34" s="313"/>
      <c r="BH34" s="314"/>
      <c r="BI34" s="122"/>
      <c r="BJ34" s="115" t="s">
        <v>2</v>
      </c>
      <c r="BK34" s="129"/>
      <c r="BL34" s="130" t="str">
        <f>IF(BM34&lt;&gt;"","●","")</f>
        <v/>
      </c>
      <c r="BM34" s="132" t="str">
        <f>IF(AND(OR(C34="",E34="",F34="",G34="",O34=""),OR(AH34&gt;0,AR34&gt;0,BB34&gt;0)),"「Ｋコード・Ｊコード番号等」、「診療行為名称」に未記入の欄がありますが、「レセプト件数」、「算定日数」、「算定回数」のいずれかが1以上となっています。正しい手術名情報・レセプト件数・算定日数・算定回数をご記入ください。",IF(AND(AND(C34&lt;&gt;"",E34&lt;&gt;"",F34&lt;&gt;"",G34&lt;&gt;""),OR(AH34&gt;0,AR34&gt;0,BB34&gt;0),COUNTIF(K!$A$1:$A$2257,ASC(C34&amp;E34&amp;F34&amp;G34&amp;IF(I34*1=0,"","-"&amp;I34*1)&amp;IF(K34*1=0,"",K34*1)&amp;IF(M34="","",M34)))=0),"「Ｋコード・Ｊコード番号等」が診療報酬点数表あるいは鹿診療報酬点数表に存在しないコードとなっています。正しいＫコード・Ｊコード番号等をご記入ください。なお、加算・輸血料は報告対象外となります。",IF(OR(AND(OR(AH34=0,AH34=""),OR(AR34&gt;0,BB34&gt;0)),AND(OR(AH34&gt;0,BB34&gt;0),OR(AR34=0,AR34="")),AND(OR(AH34&gt;0,AR34&gt;0),OR(BB34=0,BB34=""))),"「レセプト件数」、「算定日数」、「算定回数」のいずれかが「0」か「空白」となっていますが、それ以外が1以上となっています。正しい手術名情報・レセプト件数・算定日数・算定回数をご記入ください。",IF(OR(AH34&gt;AR34,AH34&gt;BB34),"「算定日数」あるいは「算定回数」が「レセプト件数」よりも小さくなっています。算定レセプトにおける算定日数・算定回数をご記入ください。",IF(AR34&gt;BB34,"「算定回数」が「算定日数」よりも小さくなっています。算定日数における算定回数をご記入ください。","")))))</f>
        <v/>
      </c>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72"/>
      <c r="CW34" s="72"/>
      <c r="CX34" s="72"/>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row>
    <row r="35" spans="1:153" ht="3" customHeight="1" thickBot="1">
      <c r="A35" s="113"/>
      <c r="B35" s="16"/>
      <c r="C35" s="17"/>
      <c r="D35" s="17"/>
      <c r="E35" s="17"/>
      <c r="F35" s="18"/>
      <c r="G35" s="17"/>
      <c r="H35" s="298"/>
      <c r="I35" s="17"/>
      <c r="J35" s="17"/>
      <c r="K35" s="17"/>
      <c r="L35" s="17"/>
      <c r="M35" s="17"/>
      <c r="N35" s="17"/>
      <c r="O35" s="17"/>
      <c r="P35" s="17"/>
      <c r="Q35" s="17"/>
      <c r="R35" s="17"/>
      <c r="S35" s="17"/>
      <c r="T35" s="17"/>
      <c r="U35" s="17"/>
      <c r="V35" s="17"/>
      <c r="W35" s="17"/>
      <c r="X35" s="17"/>
      <c r="Y35" s="17"/>
      <c r="Z35" s="17"/>
      <c r="AA35" s="17"/>
      <c r="AB35" s="17"/>
      <c r="AC35" s="17"/>
      <c r="AD35" s="17"/>
      <c r="AE35" s="17"/>
      <c r="AF35" s="19"/>
      <c r="AG35" s="299"/>
      <c r="AH35" s="298"/>
      <c r="AI35" s="298"/>
      <c r="AJ35" s="298"/>
      <c r="AK35" s="298"/>
      <c r="AL35" s="298"/>
      <c r="AM35" s="298"/>
      <c r="AN35" s="298"/>
      <c r="AO35" s="121"/>
      <c r="AP35" s="116"/>
      <c r="AQ35" s="299"/>
      <c r="AR35" s="298"/>
      <c r="AS35" s="298"/>
      <c r="AT35" s="298"/>
      <c r="AU35" s="298"/>
      <c r="AV35" s="298"/>
      <c r="AW35" s="298"/>
      <c r="AX35" s="298"/>
      <c r="AY35" s="121"/>
      <c r="AZ35" s="116"/>
      <c r="BA35" s="298"/>
      <c r="BB35" s="298"/>
      <c r="BC35" s="298"/>
      <c r="BD35" s="298"/>
      <c r="BE35" s="298"/>
      <c r="BF35" s="298"/>
      <c r="BG35" s="298"/>
      <c r="BH35" s="298"/>
      <c r="BI35" s="121"/>
      <c r="BJ35" s="116"/>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row>
    <row r="36" spans="1:153" ht="9.75" customHeight="1">
      <c r="A36" s="113"/>
      <c r="B36" s="24"/>
      <c r="C36" s="14" t="s">
        <v>6435</v>
      </c>
      <c r="D36" s="25"/>
      <c r="E36" s="25"/>
      <c r="F36" s="14" t="s">
        <v>143</v>
      </c>
      <c r="G36" s="14"/>
      <c r="H36" s="14"/>
      <c r="I36" s="14" t="s">
        <v>144</v>
      </c>
      <c r="J36" s="14"/>
      <c r="K36" s="14" t="s">
        <v>145</v>
      </c>
      <c r="L36" s="14"/>
      <c r="M36" s="14" t="s">
        <v>197</v>
      </c>
      <c r="N36" s="14"/>
      <c r="O36" s="25"/>
      <c r="P36" s="14" t="s">
        <v>146</v>
      </c>
      <c r="Q36" s="14"/>
      <c r="R36" s="14"/>
      <c r="S36" s="14"/>
      <c r="T36" s="14"/>
      <c r="U36" s="14"/>
      <c r="V36" s="14"/>
      <c r="W36" s="14"/>
      <c r="X36" s="14"/>
      <c r="Y36" s="14"/>
      <c r="Z36" s="14"/>
      <c r="AA36" s="14"/>
      <c r="AB36" s="14"/>
      <c r="AC36" s="14"/>
      <c r="AD36" s="25"/>
      <c r="AE36" s="25"/>
      <c r="AF36" s="26"/>
      <c r="AG36" s="296"/>
      <c r="AH36" s="297"/>
      <c r="AI36" s="297"/>
      <c r="AJ36" s="297"/>
      <c r="AK36" s="297"/>
      <c r="AL36" s="297"/>
      <c r="AM36" s="297"/>
      <c r="AN36" s="297"/>
      <c r="AO36" s="117"/>
      <c r="AP36" s="114"/>
      <c r="AQ36" s="296"/>
      <c r="AR36" s="297"/>
      <c r="AS36" s="297"/>
      <c r="AT36" s="297"/>
      <c r="AU36" s="297"/>
      <c r="AV36" s="297"/>
      <c r="AW36" s="297"/>
      <c r="AX36" s="297"/>
      <c r="AY36" s="117"/>
      <c r="AZ36" s="114"/>
      <c r="BA36" s="297"/>
      <c r="BB36" s="297"/>
      <c r="BC36" s="297"/>
      <c r="BD36" s="297"/>
      <c r="BE36" s="297"/>
      <c r="BF36" s="297"/>
      <c r="BG36" s="297"/>
      <c r="BH36" s="297"/>
      <c r="BI36" s="117"/>
      <c r="BJ36" s="114"/>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row>
    <row r="37" spans="1:153" ht="21.75" customHeight="1">
      <c r="A37" s="113"/>
      <c r="B37" s="294"/>
      <c r="C37" s="76"/>
      <c r="D37" s="74"/>
      <c r="E37" s="77"/>
      <c r="F37" s="78"/>
      <c r="G37" s="79"/>
      <c r="H37" s="75" t="s">
        <v>6436</v>
      </c>
      <c r="I37" s="76"/>
      <c r="J37" s="74"/>
      <c r="K37" s="241"/>
      <c r="L37" s="74"/>
      <c r="M37" s="76"/>
      <c r="N37" s="73"/>
      <c r="O37" s="504"/>
      <c r="P37" s="505"/>
      <c r="Q37" s="505"/>
      <c r="R37" s="505"/>
      <c r="S37" s="505"/>
      <c r="T37" s="505"/>
      <c r="U37" s="505"/>
      <c r="V37" s="505"/>
      <c r="W37" s="505"/>
      <c r="X37" s="505"/>
      <c r="Y37" s="505"/>
      <c r="Z37" s="505"/>
      <c r="AA37" s="505"/>
      <c r="AB37" s="505"/>
      <c r="AC37" s="505"/>
      <c r="AD37" s="505"/>
      <c r="AE37" s="506"/>
      <c r="AF37" s="15"/>
      <c r="AG37" s="118"/>
      <c r="AH37" s="312"/>
      <c r="AI37" s="313"/>
      <c r="AJ37" s="313"/>
      <c r="AK37" s="313"/>
      <c r="AL37" s="313"/>
      <c r="AM37" s="313"/>
      <c r="AN37" s="314"/>
      <c r="AO37" s="120"/>
      <c r="AP37" s="115" t="s">
        <v>0</v>
      </c>
      <c r="AQ37" s="119"/>
      <c r="AR37" s="312"/>
      <c r="AS37" s="313"/>
      <c r="AT37" s="313"/>
      <c r="AU37" s="313"/>
      <c r="AV37" s="313"/>
      <c r="AW37" s="313"/>
      <c r="AX37" s="314"/>
      <c r="AY37" s="120"/>
      <c r="AZ37" s="115" t="s">
        <v>1</v>
      </c>
      <c r="BA37" s="119"/>
      <c r="BB37" s="312"/>
      <c r="BC37" s="313"/>
      <c r="BD37" s="313"/>
      <c r="BE37" s="313"/>
      <c r="BF37" s="313"/>
      <c r="BG37" s="313"/>
      <c r="BH37" s="314"/>
      <c r="BI37" s="122"/>
      <c r="BJ37" s="115" t="s">
        <v>2</v>
      </c>
      <c r="BK37" s="129"/>
      <c r="BL37" s="130" t="str">
        <f>IF(BM37&lt;&gt;"","●","")</f>
        <v/>
      </c>
      <c r="BM37" s="132" t="str">
        <f>IF(AND(OR(C37="",E37="",F37="",G37="",O37=""),OR(AH37&gt;0,AR37&gt;0,BB37&gt;0)),"「Ｋコード・Ｊコード番号等」、「診療行為名称」に未記入の欄がありますが、「レセプト件数」、「算定日数」、「算定回数」のいずれかが1以上となっています。正しい手術名情報・レセプト件数・算定日数・算定回数をご記入ください。",IF(AND(AND(C37&lt;&gt;"",E37&lt;&gt;"",F37&lt;&gt;"",G37&lt;&gt;""),OR(AH37&gt;0,AR37&gt;0,BB37&gt;0),COUNTIF(K!$A$1:$A$2257,ASC(C37&amp;E37&amp;F37&amp;G37&amp;IF(I37*1=0,"","-"&amp;I37*1)&amp;IF(K37*1=0,"",K37*1)&amp;IF(M37="","",M37)))=0),"「Ｋコード・Ｊコード番号等」が診療報酬点数表あるいは鹿診療報酬点数表に存在しないコードとなっています。正しいＫコード・Ｊコード番号等をご記入ください。なお、加算・輸血料は報告対象外となります。",IF(OR(AND(OR(AH37=0,AH37=""),OR(AR37&gt;0,BB37&gt;0)),AND(OR(AH37&gt;0,BB37&gt;0),OR(AR37=0,AR37="")),AND(OR(AH37&gt;0,AR37&gt;0),OR(BB37=0,BB37=""))),"「レセプト件数」、「算定日数」、「算定回数」のいずれかが「0」か「空白」となっていますが、それ以外が1以上となっています。正しい手術名情報・レセプト件数・算定日数・算定回数をご記入ください。",IF(OR(AH37&gt;AR37,AH37&gt;BB37),"「算定日数」あるいは「算定回数」が「レセプト件数」よりも小さくなっています。算定レセプトにおける算定日数・算定回数をご記入ください。",IF(AR37&gt;BB37,"「算定回数」が「算定日数」よりも小さくなっています。算定日数における算定回数をご記入ください。","")))))</f>
        <v/>
      </c>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72"/>
      <c r="CW37" s="72"/>
      <c r="CX37" s="72"/>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row>
    <row r="38" spans="1:153" ht="3" customHeight="1" thickBot="1">
      <c r="A38" s="113"/>
      <c r="B38" s="16"/>
      <c r="C38" s="17"/>
      <c r="D38" s="17"/>
      <c r="E38" s="17"/>
      <c r="F38" s="18"/>
      <c r="G38" s="17"/>
      <c r="H38" s="298"/>
      <c r="I38" s="17"/>
      <c r="J38" s="17"/>
      <c r="K38" s="17"/>
      <c r="L38" s="17"/>
      <c r="M38" s="17"/>
      <c r="N38" s="17"/>
      <c r="O38" s="17"/>
      <c r="P38" s="17"/>
      <c r="Q38" s="17"/>
      <c r="R38" s="17"/>
      <c r="S38" s="17"/>
      <c r="T38" s="17"/>
      <c r="U38" s="17"/>
      <c r="V38" s="17"/>
      <c r="W38" s="17"/>
      <c r="X38" s="17"/>
      <c r="Y38" s="17"/>
      <c r="Z38" s="17"/>
      <c r="AA38" s="17"/>
      <c r="AB38" s="17"/>
      <c r="AC38" s="17"/>
      <c r="AD38" s="17"/>
      <c r="AE38" s="17"/>
      <c r="AF38" s="19"/>
      <c r="AG38" s="299"/>
      <c r="AH38" s="298"/>
      <c r="AI38" s="298"/>
      <c r="AJ38" s="298"/>
      <c r="AK38" s="298"/>
      <c r="AL38" s="298"/>
      <c r="AM38" s="298"/>
      <c r="AN38" s="298"/>
      <c r="AO38" s="121"/>
      <c r="AP38" s="116"/>
      <c r="AQ38" s="299"/>
      <c r="AR38" s="298"/>
      <c r="AS38" s="298"/>
      <c r="AT38" s="298"/>
      <c r="AU38" s="298"/>
      <c r="AV38" s="298"/>
      <c r="AW38" s="298"/>
      <c r="AX38" s="298"/>
      <c r="AY38" s="121"/>
      <c r="AZ38" s="116"/>
      <c r="BA38" s="298"/>
      <c r="BB38" s="298"/>
      <c r="BC38" s="298"/>
      <c r="BD38" s="298"/>
      <c r="BE38" s="298"/>
      <c r="BF38" s="298"/>
      <c r="BG38" s="298"/>
      <c r="BH38" s="298"/>
      <c r="BI38" s="121"/>
      <c r="BJ38" s="116"/>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row>
    <row r="39" spans="1:153" ht="9.75" customHeight="1">
      <c r="A39" s="113"/>
      <c r="B39" s="24"/>
      <c r="C39" s="14" t="s">
        <v>6435</v>
      </c>
      <c r="D39" s="25"/>
      <c r="E39" s="25"/>
      <c r="F39" s="14" t="s">
        <v>143</v>
      </c>
      <c r="G39" s="14"/>
      <c r="H39" s="14"/>
      <c r="I39" s="14" t="s">
        <v>144</v>
      </c>
      <c r="J39" s="14"/>
      <c r="K39" s="14" t="s">
        <v>145</v>
      </c>
      <c r="L39" s="14"/>
      <c r="M39" s="14" t="s">
        <v>197</v>
      </c>
      <c r="N39" s="14"/>
      <c r="O39" s="25"/>
      <c r="P39" s="14" t="s">
        <v>146</v>
      </c>
      <c r="Q39" s="14"/>
      <c r="R39" s="14"/>
      <c r="S39" s="14"/>
      <c r="T39" s="14"/>
      <c r="U39" s="14"/>
      <c r="V39" s="14"/>
      <c r="W39" s="14"/>
      <c r="X39" s="14"/>
      <c r="Y39" s="14"/>
      <c r="Z39" s="14"/>
      <c r="AA39" s="14"/>
      <c r="AB39" s="14"/>
      <c r="AC39" s="14"/>
      <c r="AD39" s="25"/>
      <c r="AE39" s="25"/>
      <c r="AF39" s="26"/>
      <c r="AG39" s="296"/>
      <c r="AH39" s="297"/>
      <c r="AI39" s="297"/>
      <c r="AJ39" s="297"/>
      <c r="AK39" s="297"/>
      <c r="AL39" s="297"/>
      <c r="AM39" s="297"/>
      <c r="AN39" s="297"/>
      <c r="AO39" s="117"/>
      <c r="AP39" s="114"/>
      <c r="AQ39" s="296"/>
      <c r="AR39" s="297"/>
      <c r="AS39" s="297"/>
      <c r="AT39" s="297"/>
      <c r="AU39" s="297"/>
      <c r="AV39" s="297"/>
      <c r="AW39" s="297"/>
      <c r="AX39" s="297"/>
      <c r="AY39" s="117"/>
      <c r="AZ39" s="114"/>
      <c r="BA39" s="297"/>
      <c r="BB39" s="297"/>
      <c r="BC39" s="297"/>
      <c r="BD39" s="297"/>
      <c r="BE39" s="297"/>
      <c r="BF39" s="297"/>
      <c r="BG39" s="297"/>
      <c r="BH39" s="297"/>
      <c r="BI39" s="117"/>
      <c r="BJ39" s="114"/>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row>
    <row r="40" spans="1:153" ht="21.75" customHeight="1">
      <c r="A40" s="113"/>
      <c r="B40" s="294"/>
      <c r="C40" s="76"/>
      <c r="D40" s="74"/>
      <c r="E40" s="77"/>
      <c r="F40" s="78"/>
      <c r="G40" s="79"/>
      <c r="H40" s="75" t="s">
        <v>6436</v>
      </c>
      <c r="I40" s="76"/>
      <c r="J40" s="74"/>
      <c r="K40" s="241"/>
      <c r="L40" s="74"/>
      <c r="M40" s="76"/>
      <c r="N40" s="73"/>
      <c r="O40" s="504"/>
      <c r="P40" s="505"/>
      <c r="Q40" s="505"/>
      <c r="R40" s="505"/>
      <c r="S40" s="505"/>
      <c r="T40" s="505"/>
      <c r="U40" s="505"/>
      <c r="V40" s="505"/>
      <c r="W40" s="505"/>
      <c r="X40" s="505"/>
      <c r="Y40" s="505"/>
      <c r="Z40" s="505"/>
      <c r="AA40" s="505"/>
      <c r="AB40" s="505"/>
      <c r="AC40" s="505"/>
      <c r="AD40" s="505"/>
      <c r="AE40" s="506"/>
      <c r="AF40" s="15"/>
      <c r="AG40" s="118"/>
      <c r="AH40" s="312"/>
      <c r="AI40" s="313"/>
      <c r="AJ40" s="313"/>
      <c r="AK40" s="313"/>
      <c r="AL40" s="313"/>
      <c r="AM40" s="313"/>
      <c r="AN40" s="314"/>
      <c r="AO40" s="120"/>
      <c r="AP40" s="115" t="s">
        <v>0</v>
      </c>
      <c r="AQ40" s="119"/>
      <c r="AR40" s="312"/>
      <c r="AS40" s="313"/>
      <c r="AT40" s="313"/>
      <c r="AU40" s="313"/>
      <c r="AV40" s="313"/>
      <c r="AW40" s="313"/>
      <c r="AX40" s="314"/>
      <c r="AY40" s="120"/>
      <c r="AZ40" s="115" t="s">
        <v>1</v>
      </c>
      <c r="BA40" s="119"/>
      <c r="BB40" s="312"/>
      <c r="BC40" s="313"/>
      <c r="BD40" s="313"/>
      <c r="BE40" s="313"/>
      <c r="BF40" s="313"/>
      <c r="BG40" s="313"/>
      <c r="BH40" s="314"/>
      <c r="BI40" s="122"/>
      <c r="BJ40" s="115" t="s">
        <v>2</v>
      </c>
      <c r="BK40" s="129"/>
      <c r="BL40" s="130" t="str">
        <f>IF(BM40&lt;&gt;"","●","")</f>
        <v/>
      </c>
      <c r="BM40" s="132" t="str">
        <f>IF(AND(OR(C40="",E40="",F40="",G40="",O40=""),OR(AH40&gt;0,AR40&gt;0,BB40&gt;0)),"「Ｋコード・Ｊコード番号等」、「診療行為名称」に未記入の欄がありますが、「レセプト件数」、「算定日数」、「算定回数」のいずれかが1以上となっています。正しい手術名情報・レセプト件数・算定日数・算定回数をご記入ください。",IF(AND(AND(C40&lt;&gt;"",E40&lt;&gt;"",F40&lt;&gt;"",G40&lt;&gt;""),OR(AH40&gt;0,AR40&gt;0,BB40&gt;0),COUNTIF(K!$A$1:$A$2257,ASC(C40&amp;E40&amp;F40&amp;G40&amp;IF(I40*1=0,"","-"&amp;I40*1)&amp;IF(K40*1=0,"",K40*1)&amp;IF(M40="","",M40)))=0),"「Ｋコード・Ｊコード番号等」が診療報酬点数表あるいは鹿診療報酬点数表に存在しないコードとなっています。正しいＫコード・Ｊコード番号等をご記入ください。なお、加算・輸血料は報告対象外となります。",IF(OR(AND(OR(AH40=0,AH40=""),OR(AR40&gt;0,BB40&gt;0)),AND(OR(AH40&gt;0,BB40&gt;0),OR(AR40=0,AR40="")),AND(OR(AH40&gt;0,AR40&gt;0),OR(BB40=0,BB40=""))),"「レセプト件数」、「算定日数」、「算定回数」のいずれかが「0」か「空白」となっていますが、それ以外が1以上となっています。正しい手術名情報・レセプト件数・算定日数・算定回数をご記入ください。",IF(OR(AH40&gt;AR40,AH40&gt;BB40),"「算定日数」あるいは「算定回数」が「レセプト件数」よりも小さくなっています。算定レセプトにおける算定日数・算定回数をご記入ください。",IF(AR40&gt;BB40,"「算定回数」が「算定日数」よりも小さくなっています。算定日数における算定回数をご記入ください。","")))))</f>
        <v/>
      </c>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72"/>
      <c r="CW40" s="72"/>
      <c r="CX40" s="72"/>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row>
    <row r="41" spans="1:153" ht="3" customHeight="1" thickBot="1">
      <c r="A41" s="113"/>
      <c r="B41" s="16"/>
      <c r="C41" s="17"/>
      <c r="D41" s="17"/>
      <c r="E41" s="17"/>
      <c r="F41" s="18"/>
      <c r="G41" s="17"/>
      <c r="H41" s="298"/>
      <c r="I41" s="17"/>
      <c r="J41" s="17"/>
      <c r="K41" s="17"/>
      <c r="L41" s="17"/>
      <c r="M41" s="17"/>
      <c r="N41" s="17"/>
      <c r="O41" s="17"/>
      <c r="P41" s="17"/>
      <c r="Q41" s="17"/>
      <c r="R41" s="17"/>
      <c r="S41" s="17"/>
      <c r="T41" s="17"/>
      <c r="U41" s="17"/>
      <c r="V41" s="17"/>
      <c r="W41" s="17"/>
      <c r="X41" s="17"/>
      <c r="Y41" s="17"/>
      <c r="Z41" s="17"/>
      <c r="AA41" s="17"/>
      <c r="AB41" s="17"/>
      <c r="AC41" s="17"/>
      <c r="AD41" s="17"/>
      <c r="AE41" s="17"/>
      <c r="AF41" s="19"/>
      <c r="AG41" s="299"/>
      <c r="AH41" s="298"/>
      <c r="AI41" s="298"/>
      <c r="AJ41" s="298"/>
      <c r="AK41" s="298"/>
      <c r="AL41" s="298"/>
      <c r="AM41" s="298"/>
      <c r="AN41" s="298"/>
      <c r="AO41" s="121"/>
      <c r="AP41" s="116"/>
      <c r="AQ41" s="299"/>
      <c r="AR41" s="298"/>
      <c r="AS41" s="298"/>
      <c r="AT41" s="298"/>
      <c r="AU41" s="298"/>
      <c r="AV41" s="298"/>
      <c r="AW41" s="298"/>
      <c r="AX41" s="298"/>
      <c r="AY41" s="121"/>
      <c r="AZ41" s="116"/>
      <c r="BA41" s="298"/>
      <c r="BB41" s="298"/>
      <c r="BC41" s="298"/>
      <c r="BD41" s="298"/>
      <c r="BE41" s="298"/>
      <c r="BF41" s="298"/>
      <c r="BG41" s="298"/>
      <c r="BH41" s="298"/>
      <c r="BI41" s="121"/>
      <c r="BJ41" s="116"/>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row>
    <row r="42" spans="1:153" ht="9.75" customHeight="1">
      <c r="A42" s="113"/>
      <c r="B42" s="24"/>
      <c r="C42" s="14" t="s">
        <v>6435</v>
      </c>
      <c r="D42" s="25"/>
      <c r="E42" s="25"/>
      <c r="F42" s="14" t="s">
        <v>143</v>
      </c>
      <c r="G42" s="14"/>
      <c r="H42" s="14"/>
      <c r="I42" s="14" t="s">
        <v>144</v>
      </c>
      <c r="J42" s="14"/>
      <c r="K42" s="14" t="s">
        <v>145</v>
      </c>
      <c r="L42" s="14"/>
      <c r="M42" s="14" t="s">
        <v>197</v>
      </c>
      <c r="N42" s="14"/>
      <c r="O42" s="25"/>
      <c r="P42" s="14" t="s">
        <v>146</v>
      </c>
      <c r="Q42" s="14"/>
      <c r="R42" s="14"/>
      <c r="S42" s="14"/>
      <c r="T42" s="14"/>
      <c r="U42" s="14"/>
      <c r="V42" s="14"/>
      <c r="W42" s="14"/>
      <c r="X42" s="14"/>
      <c r="Y42" s="14"/>
      <c r="Z42" s="14"/>
      <c r="AA42" s="14"/>
      <c r="AB42" s="14"/>
      <c r="AC42" s="14"/>
      <c r="AD42" s="25"/>
      <c r="AE42" s="25"/>
      <c r="AF42" s="26"/>
      <c r="AG42" s="296"/>
      <c r="AH42" s="297"/>
      <c r="AI42" s="297"/>
      <c r="AJ42" s="297"/>
      <c r="AK42" s="297"/>
      <c r="AL42" s="297"/>
      <c r="AM42" s="297"/>
      <c r="AN42" s="297"/>
      <c r="AO42" s="117"/>
      <c r="AP42" s="114"/>
      <c r="AQ42" s="296"/>
      <c r="AR42" s="297"/>
      <c r="AS42" s="297"/>
      <c r="AT42" s="297"/>
      <c r="AU42" s="297"/>
      <c r="AV42" s="297"/>
      <c r="AW42" s="297"/>
      <c r="AX42" s="297"/>
      <c r="AY42" s="117"/>
      <c r="AZ42" s="114"/>
      <c r="BA42" s="297"/>
      <c r="BB42" s="297"/>
      <c r="BC42" s="297"/>
      <c r="BD42" s="297"/>
      <c r="BE42" s="297"/>
      <c r="BF42" s="297"/>
      <c r="BG42" s="297"/>
      <c r="BH42" s="297"/>
      <c r="BI42" s="117"/>
      <c r="BJ42" s="114"/>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row>
    <row r="43" spans="1:153" ht="21.75" customHeight="1">
      <c r="A43" s="113"/>
      <c r="B43" s="294"/>
      <c r="C43" s="76"/>
      <c r="D43" s="74"/>
      <c r="E43" s="77"/>
      <c r="F43" s="78"/>
      <c r="G43" s="79"/>
      <c r="H43" s="75" t="s">
        <v>6436</v>
      </c>
      <c r="I43" s="76"/>
      <c r="J43" s="74"/>
      <c r="K43" s="241"/>
      <c r="L43" s="74"/>
      <c r="M43" s="76"/>
      <c r="N43" s="73"/>
      <c r="O43" s="504"/>
      <c r="P43" s="505"/>
      <c r="Q43" s="505"/>
      <c r="R43" s="505"/>
      <c r="S43" s="505"/>
      <c r="T43" s="505"/>
      <c r="U43" s="505"/>
      <c r="V43" s="505"/>
      <c r="W43" s="505"/>
      <c r="X43" s="505"/>
      <c r="Y43" s="505"/>
      <c r="Z43" s="505"/>
      <c r="AA43" s="505"/>
      <c r="AB43" s="505"/>
      <c r="AC43" s="505"/>
      <c r="AD43" s="505"/>
      <c r="AE43" s="506"/>
      <c r="AF43" s="15"/>
      <c r="AG43" s="118"/>
      <c r="AH43" s="312"/>
      <c r="AI43" s="313"/>
      <c r="AJ43" s="313"/>
      <c r="AK43" s="313"/>
      <c r="AL43" s="313"/>
      <c r="AM43" s="313"/>
      <c r="AN43" s="314"/>
      <c r="AO43" s="120"/>
      <c r="AP43" s="115" t="s">
        <v>0</v>
      </c>
      <c r="AQ43" s="119"/>
      <c r="AR43" s="312"/>
      <c r="AS43" s="313"/>
      <c r="AT43" s="313"/>
      <c r="AU43" s="313"/>
      <c r="AV43" s="313"/>
      <c r="AW43" s="313"/>
      <c r="AX43" s="314"/>
      <c r="AY43" s="120"/>
      <c r="AZ43" s="115" t="s">
        <v>1</v>
      </c>
      <c r="BA43" s="119"/>
      <c r="BB43" s="312"/>
      <c r="BC43" s="313"/>
      <c r="BD43" s="313"/>
      <c r="BE43" s="313"/>
      <c r="BF43" s="313"/>
      <c r="BG43" s="313"/>
      <c r="BH43" s="314"/>
      <c r="BI43" s="122"/>
      <c r="BJ43" s="115" t="s">
        <v>2</v>
      </c>
      <c r="BK43" s="129"/>
      <c r="BL43" s="130" t="str">
        <f>IF(BM43&lt;&gt;"","●","")</f>
        <v/>
      </c>
      <c r="BM43" s="132" t="str">
        <f>IF(AND(OR(C43="",E43="",F43="",G43="",O43=""),OR(AH43&gt;0,AR43&gt;0,BB43&gt;0)),"「Ｋコード・Ｊコード番号等」、「診療行為名称」に未記入の欄がありますが、「レセプト件数」、「算定日数」、「算定回数」のいずれかが1以上となっています。正しい手術名情報・レセプト件数・算定日数・算定回数をご記入ください。",IF(AND(AND(C43&lt;&gt;"",E43&lt;&gt;"",F43&lt;&gt;"",G43&lt;&gt;""),OR(AH43&gt;0,AR43&gt;0,BB43&gt;0),COUNTIF(K!$A$1:$A$2257,ASC(C43&amp;E43&amp;F43&amp;G43&amp;IF(I43*1=0,"","-"&amp;I43*1)&amp;IF(K43*1=0,"",K43*1)&amp;IF(M43="","",M43)))=0),"「Ｋコード・Ｊコード番号等」が診療報酬点数表あるいは鹿診療報酬点数表に存在しないコードとなっています。正しいＫコード・Ｊコード番号等をご記入ください。なお、加算・輸血料は報告対象外となります。",IF(OR(AND(OR(AH43=0,AH43=""),OR(AR43&gt;0,BB43&gt;0)),AND(OR(AH43&gt;0,BB43&gt;0),OR(AR43=0,AR43="")),AND(OR(AH43&gt;0,AR43&gt;0),OR(BB43=0,BB43=""))),"「レセプト件数」、「算定日数」、「算定回数」のいずれかが「0」か「空白」となっていますが、それ以外が1以上となっています。正しい手術名情報・レセプト件数・算定日数・算定回数をご記入ください。",IF(OR(AH43&gt;AR43,AH43&gt;BB43),"「算定日数」あるいは「算定回数」が「レセプト件数」よりも小さくなっています。算定レセプトにおける算定日数・算定回数をご記入ください。",IF(AR43&gt;BB43,"「算定回数」が「算定日数」よりも小さくなっています。算定日数における算定回数をご記入ください。","")))))</f>
        <v/>
      </c>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72"/>
      <c r="CW43" s="72"/>
      <c r="CX43" s="72"/>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row>
    <row r="44" spans="1:153" ht="3" customHeight="1" thickBot="1">
      <c r="A44" s="113"/>
      <c r="B44" s="16"/>
      <c r="C44" s="17"/>
      <c r="D44" s="17"/>
      <c r="E44" s="17"/>
      <c r="F44" s="18"/>
      <c r="G44" s="17"/>
      <c r="H44" s="298"/>
      <c r="I44" s="17"/>
      <c r="J44" s="17"/>
      <c r="K44" s="17"/>
      <c r="L44" s="17"/>
      <c r="M44" s="17"/>
      <c r="N44" s="17"/>
      <c r="O44" s="17"/>
      <c r="P44" s="17"/>
      <c r="Q44" s="17"/>
      <c r="R44" s="17"/>
      <c r="S44" s="17"/>
      <c r="T44" s="17"/>
      <c r="U44" s="17"/>
      <c r="V44" s="17"/>
      <c r="W44" s="17"/>
      <c r="X44" s="17"/>
      <c r="Y44" s="17"/>
      <c r="Z44" s="17"/>
      <c r="AA44" s="17"/>
      <c r="AB44" s="17"/>
      <c r="AC44" s="17"/>
      <c r="AD44" s="17"/>
      <c r="AE44" s="17"/>
      <c r="AF44" s="19"/>
      <c r="AG44" s="299"/>
      <c r="AH44" s="298"/>
      <c r="AI44" s="298"/>
      <c r="AJ44" s="298"/>
      <c r="AK44" s="298"/>
      <c r="AL44" s="298"/>
      <c r="AM44" s="298"/>
      <c r="AN44" s="298"/>
      <c r="AO44" s="121"/>
      <c r="AP44" s="116"/>
      <c r="AQ44" s="299"/>
      <c r="AR44" s="298"/>
      <c r="AS44" s="298"/>
      <c r="AT44" s="298"/>
      <c r="AU44" s="298"/>
      <c r="AV44" s="298"/>
      <c r="AW44" s="298"/>
      <c r="AX44" s="298"/>
      <c r="AY44" s="121"/>
      <c r="AZ44" s="116"/>
      <c r="BA44" s="298"/>
      <c r="BB44" s="298"/>
      <c r="BC44" s="298"/>
      <c r="BD44" s="298"/>
      <c r="BE44" s="298"/>
      <c r="BF44" s="298"/>
      <c r="BG44" s="298"/>
      <c r="BH44" s="298"/>
      <c r="BI44" s="121"/>
      <c r="BJ44" s="116"/>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row>
    <row r="45" spans="1:153" ht="9.75" customHeight="1">
      <c r="A45" s="113"/>
      <c r="B45" s="24"/>
      <c r="C45" s="14" t="s">
        <v>6435</v>
      </c>
      <c r="D45" s="25"/>
      <c r="E45" s="25"/>
      <c r="F45" s="14" t="s">
        <v>143</v>
      </c>
      <c r="G45" s="14"/>
      <c r="H45" s="14"/>
      <c r="I45" s="14" t="s">
        <v>144</v>
      </c>
      <c r="J45" s="14"/>
      <c r="K45" s="14" t="s">
        <v>145</v>
      </c>
      <c r="L45" s="14"/>
      <c r="M45" s="14" t="s">
        <v>197</v>
      </c>
      <c r="N45" s="14"/>
      <c r="O45" s="25"/>
      <c r="P45" s="14" t="s">
        <v>146</v>
      </c>
      <c r="Q45" s="14"/>
      <c r="R45" s="14"/>
      <c r="S45" s="14"/>
      <c r="T45" s="14"/>
      <c r="U45" s="14"/>
      <c r="V45" s="14"/>
      <c r="W45" s="14"/>
      <c r="X45" s="14"/>
      <c r="Y45" s="14"/>
      <c r="Z45" s="14"/>
      <c r="AA45" s="14"/>
      <c r="AB45" s="14"/>
      <c r="AC45" s="14"/>
      <c r="AD45" s="25"/>
      <c r="AE45" s="25"/>
      <c r="AF45" s="26"/>
      <c r="AG45" s="296"/>
      <c r="AH45" s="297"/>
      <c r="AI45" s="297"/>
      <c r="AJ45" s="297"/>
      <c r="AK45" s="297"/>
      <c r="AL45" s="297"/>
      <c r="AM45" s="297"/>
      <c r="AN45" s="297"/>
      <c r="AO45" s="117"/>
      <c r="AP45" s="114"/>
      <c r="AQ45" s="296"/>
      <c r="AR45" s="297"/>
      <c r="AS45" s="297"/>
      <c r="AT45" s="297"/>
      <c r="AU45" s="297"/>
      <c r="AV45" s="297"/>
      <c r="AW45" s="297"/>
      <c r="AX45" s="297"/>
      <c r="AY45" s="117"/>
      <c r="AZ45" s="114"/>
      <c r="BA45" s="297"/>
      <c r="BB45" s="297"/>
      <c r="BC45" s="297"/>
      <c r="BD45" s="297"/>
      <c r="BE45" s="297"/>
      <c r="BF45" s="297"/>
      <c r="BG45" s="297"/>
      <c r="BH45" s="297"/>
      <c r="BI45" s="117"/>
      <c r="BJ45" s="114"/>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row>
    <row r="46" spans="1:153" ht="21.75" customHeight="1">
      <c r="A46" s="113"/>
      <c r="B46" s="294"/>
      <c r="C46" s="76"/>
      <c r="D46" s="74"/>
      <c r="E46" s="77"/>
      <c r="F46" s="78"/>
      <c r="G46" s="79"/>
      <c r="H46" s="75" t="s">
        <v>6436</v>
      </c>
      <c r="I46" s="76"/>
      <c r="J46" s="74"/>
      <c r="K46" s="241"/>
      <c r="L46" s="74"/>
      <c r="M46" s="76"/>
      <c r="N46" s="73"/>
      <c r="O46" s="504"/>
      <c r="P46" s="505"/>
      <c r="Q46" s="505"/>
      <c r="R46" s="505"/>
      <c r="S46" s="505"/>
      <c r="T46" s="505"/>
      <c r="U46" s="505"/>
      <c r="V46" s="505"/>
      <c r="W46" s="505"/>
      <c r="X46" s="505"/>
      <c r="Y46" s="505"/>
      <c r="Z46" s="505"/>
      <c r="AA46" s="505"/>
      <c r="AB46" s="505"/>
      <c r="AC46" s="505"/>
      <c r="AD46" s="505"/>
      <c r="AE46" s="506"/>
      <c r="AF46" s="15"/>
      <c r="AG46" s="118"/>
      <c r="AH46" s="312"/>
      <c r="AI46" s="313"/>
      <c r="AJ46" s="313"/>
      <c r="AK46" s="313"/>
      <c r="AL46" s="313"/>
      <c r="AM46" s="313"/>
      <c r="AN46" s="314"/>
      <c r="AO46" s="120"/>
      <c r="AP46" s="115" t="s">
        <v>0</v>
      </c>
      <c r="AQ46" s="119"/>
      <c r="AR46" s="312"/>
      <c r="AS46" s="313"/>
      <c r="AT46" s="313"/>
      <c r="AU46" s="313"/>
      <c r="AV46" s="313"/>
      <c r="AW46" s="313"/>
      <c r="AX46" s="314"/>
      <c r="AY46" s="120"/>
      <c r="AZ46" s="115" t="s">
        <v>1</v>
      </c>
      <c r="BA46" s="119"/>
      <c r="BB46" s="312"/>
      <c r="BC46" s="313"/>
      <c r="BD46" s="313"/>
      <c r="BE46" s="313"/>
      <c r="BF46" s="313"/>
      <c r="BG46" s="313"/>
      <c r="BH46" s="314"/>
      <c r="BI46" s="122"/>
      <c r="BJ46" s="115" t="s">
        <v>2</v>
      </c>
      <c r="BK46" s="129"/>
      <c r="BL46" s="130" t="str">
        <f>IF(BM46&lt;&gt;"","●","")</f>
        <v/>
      </c>
      <c r="BM46" s="132" t="str">
        <f>IF(AND(OR(C46="",E46="",F46="",G46="",O46=""),OR(AH46&gt;0,AR46&gt;0,BB46&gt;0)),"「Ｋコード・Ｊコード番号等」、「診療行為名称」に未記入の欄がありますが、「レセプト件数」、「算定日数」、「算定回数」のいずれかが1以上となっています。正しい手術名情報・レセプト件数・算定日数・算定回数をご記入ください。",IF(AND(AND(C46&lt;&gt;"",E46&lt;&gt;"",F46&lt;&gt;"",G46&lt;&gt;""),OR(AH46&gt;0,AR46&gt;0,BB46&gt;0),COUNTIF(K!$A$1:$A$2257,ASC(C46&amp;E46&amp;F46&amp;G46&amp;IF(I46*1=0,"","-"&amp;I46*1)&amp;IF(K46*1=0,"",K46*1)&amp;IF(M46="","",M46)))=0),"「Ｋコード・Ｊコード番号等」が診療報酬点数表あるいは鹿診療報酬点数表に存在しないコードとなっています。正しいＫコード・Ｊコード番号等をご記入ください。なお、加算・輸血料は報告対象外となります。",IF(OR(AND(OR(AH46=0,AH46=""),OR(AR46&gt;0,BB46&gt;0)),AND(OR(AH46&gt;0,BB46&gt;0),OR(AR46=0,AR46="")),AND(OR(AH46&gt;0,AR46&gt;0),OR(BB46=0,BB46=""))),"「レセプト件数」、「算定日数」、「算定回数」のいずれかが「0」か「空白」となっていますが、それ以外が1以上となっています。正しい手術名情報・レセプト件数・算定日数・算定回数をご記入ください。",IF(OR(AH46&gt;AR46,AH46&gt;BB46),"「算定日数」あるいは「算定回数」が「レセプト件数」よりも小さくなっています。算定レセプトにおける算定日数・算定回数をご記入ください。",IF(AR46&gt;BB46,"「算定回数」が「算定日数」よりも小さくなっています。算定日数における算定回数をご記入ください。","")))))</f>
        <v/>
      </c>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72"/>
      <c r="CW46" s="72"/>
      <c r="CX46" s="72"/>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row>
    <row r="47" spans="1:153" ht="3" customHeight="1" thickBot="1">
      <c r="A47" s="113"/>
      <c r="B47" s="16"/>
      <c r="C47" s="17"/>
      <c r="D47" s="17"/>
      <c r="E47" s="17"/>
      <c r="F47" s="18"/>
      <c r="G47" s="17"/>
      <c r="H47" s="298"/>
      <c r="I47" s="17"/>
      <c r="J47" s="17"/>
      <c r="K47" s="17"/>
      <c r="L47" s="17"/>
      <c r="M47" s="17"/>
      <c r="N47" s="17"/>
      <c r="O47" s="17"/>
      <c r="P47" s="17"/>
      <c r="Q47" s="17"/>
      <c r="R47" s="17"/>
      <c r="S47" s="17"/>
      <c r="T47" s="17"/>
      <c r="U47" s="17"/>
      <c r="V47" s="17"/>
      <c r="W47" s="17"/>
      <c r="X47" s="17"/>
      <c r="Y47" s="17"/>
      <c r="Z47" s="17"/>
      <c r="AA47" s="17"/>
      <c r="AB47" s="17"/>
      <c r="AC47" s="17"/>
      <c r="AD47" s="17"/>
      <c r="AE47" s="17"/>
      <c r="AF47" s="19"/>
      <c r="AG47" s="299"/>
      <c r="AH47" s="298"/>
      <c r="AI47" s="298"/>
      <c r="AJ47" s="298"/>
      <c r="AK47" s="298"/>
      <c r="AL47" s="298"/>
      <c r="AM47" s="298"/>
      <c r="AN47" s="298"/>
      <c r="AO47" s="121"/>
      <c r="AP47" s="116"/>
      <c r="AQ47" s="299"/>
      <c r="AR47" s="298"/>
      <c r="AS47" s="298"/>
      <c r="AT47" s="298"/>
      <c r="AU47" s="298"/>
      <c r="AV47" s="298"/>
      <c r="AW47" s="298"/>
      <c r="AX47" s="298"/>
      <c r="AY47" s="121"/>
      <c r="AZ47" s="116"/>
      <c r="BA47" s="298"/>
      <c r="BB47" s="298"/>
      <c r="BC47" s="298"/>
      <c r="BD47" s="298"/>
      <c r="BE47" s="298"/>
      <c r="BF47" s="298"/>
      <c r="BG47" s="298"/>
      <c r="BH47" s="298"/>
      <c r="BI47" s="121"/>
      <c r="BJ47" s="116"/>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row>
    <row r="48" spans="1:153" ht="9.75" customHeight="1">
      <c r="A48" s="113"/>
      <c r="B48" s="24"/>
      <c r="C48" s="14" t="s">
        <v>6435</v>
      </c>
      <c r="D48" s="25"/>
      <c r="E48" s="25"/>
      <c r="F48" s="14" t="s">
        <v>143</v>
      </c>
      <c r="G48" s="14"/>
      <c r="H48" s="14"/>
      <c r="I48" s="14" t="s">
        <v>144</v>
      </c>
      <c r="J48" s="14"/>
      <c r="K48" s="14" t="s">
        <v>145</v>
      </c>
      <c r="L48" s="14"/>
      <c r="M48" s="14" t="s">
        <v>197</v>
      </c>
      <c r="N48" s="14"/>
      <c r="O48" s="25"/>
      <c r="P48" s="14" t="s">
        <v>146</v>
      </c>
      <c r="Q48" s="14"/>
      <c r="R48" s="14"/>
      <c r="S48" s="14"/>
      <c r="T48" s="14"/>
      <c r="U48" s="14"/>
      <c r="V48" s="14"/>
      <c r="W48" s="14"/>
      <c r="X48" s="14"/>
      <c r="Y48" s="14"/>
      <c r="Z48" s="14"/>
      <c r="AA48" s="14"/>
      <c r="AB48" s="14"/>
      <c r="AC48" s="14"/>
      <c r="AD48" s="25"/>
      <c r="AE48" s="25"/>
      <c r="AF48" s="26"/>
      <c r="AG48" s="296"/>
      <c r="AH48" s="297"/>
      <c r="AI48" s="297"/>
      <c r="AJ48" s="297"/>
      <c r="AK48" s="297"/>
      <c r="AL48" s="297"/>
      <c r="AM48" s="297"/>
      <c r="AN48" s="297"/>
      <c r="AO48" s="117"/>
      <c r="AP48" s="114"/>
      <c r="AQ48" s="296"/>
      <c r="AR48" s="297"/>
      <c r="AS48" s="297"/>
      <c r="AT48" s="297"/>
      <c r="AU48" s="297"/>
      <c r="AV48" s="297"/>
      <c r="AW48" s="297"/>
      <c r="AX48" s="297"/>
      <c r="AY48" s="117"/>
      <c r="AZ48" s="114"/>
      <c r="BA48" s="297"/>
      <c r="BB48" s="297"/>
      <c r="BC48" s="297"/>
      <c r="BD48" s="297"/>
      <c r="BE48" s="297"/>
      <c r="BF48" s="297"/>
      <c r="BG48" s="297"/>
      <c r="BH48" s="297"/>
      <c r="BI48" s="117"/>
      <c r="BJ48" s="114"/>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row>
    <row r="49" spans="1:153" ht="21.75" customHeight="1">
      <c r="A49" s="113"/>
      <c r="B49" s="294"/>
      <c r="C49" s="76"/>
      <c r="D49" s="74"/>
      <c r="E49" s="77"/>
      <c r="F49" s="78"/>
      <c r="G49" s="79"/>
      <c r="H49" s="75" t="s">
        <v>6436</v>
      </c>
      <c r="I49" s="76"/>
      <c r="J49" s="74"/>
      <c r="K49" s="241"/>
      <c r="L49" s="74"/>
      <c r="M49" s="76"/>
      <c r="N49" s="73"/>
      <c r="O49" s="504"/>
      <c r="P49" s="505"/>
      <c r="Q49" s="505"/>
      <c r="R49" s="505"/>
      <c r="S49" s="505"/>
      <c r="T49" s="505"/>
      <c r="U49" s="505"/>
      <c r="V49" s="505"/>
      <c r="W49" s="505"/>
      <c r="X49" s="505"/>
      <c r="Y49" s="505"/>
      <c r="Z49" s="505"/>
      <c r="AA49" s="505"/>
      <c r="AB49" s="505"/>
      <c r="AC49" s="505"/>
      <c r="AD49" s="505"/>
      <c r="AE49" s="506"/>
      <c r="AF49" s="15"/>
      <c r="AG49" s="118"/>
      <c r="AH49" s="312"/>
      <c r="AI49" s="313"/>
      <c r="AJ49" s="313"/>
      <c r="AK49" s="313"/>
      <c r="AL49" s="313"/>
      <c r="AM49" s="313"/>
      <c r="AN49" s="314"/>
      <c r="AO49" s="120"/>
      <c r="AP49" s="115" t="s">
        <v>0</v>
      </c>
      <c r="AQ49" s="119"/>
      <c r="AR49" s="312"/>
      <c r="AS49" s="313"/>
      <c r="AT49" s="313"/>
      <c r="AU49" s="313"/>
      <c r="AV49" s="313"/>
      <c r="AW49" s="313"/>
      <c r="AX49" s="314"/>
      <c r="AY49" s="120"/>
      <c r="AZ49" s="115" t="s">
        <v>1</v>
      </c>
      <c r="BA49" s="119"/>
      <c r="BB49" s="312"/>
      <c r="BC49" s="313"/>
      <c r="BD49" s="313"/>
      <c r="BE49" s="313"/>
      <c r="BF49" s="313"/>
      <c r="BG49" s="313"/>
      <c r="BH49" s="314"/>
      <c r="BI49" s="122"/>
      <c r="BJ49" s="115" t="s">
        <v>2</v>
      </c>
      <c r="BK49" s="129"/>
      <c r="BL49" s="130" t="str">
        <f>IF(BM49&lt;&gt;"","●","")</f>
        <v/>
      </c>
      <c r="BM49" s="132" t="str">
        <f>IF(AND(OR(C49="",E49="",F49="",G49="",O49=""),OR(AH49&gt;0,AR49&gt;0,BB49&gt;0)),"「Ｋコード・Ｊコード番号等」、「診療行為名称」に未記入の欄がありますが、「レセプト件数」、「算定日数」、「算定回数」のいずれかが1以上となっています。正しい手術名情報・レセプト件数・算定日数・算定回数をご記入ください。",IF(AND(AND(C49&lt;&gt;"",E49&lt;&gt;"",F49&lt;&gt;"",G49&lt;&gt;""),OR(AH49&gt;0,AR49&gt;0,BB49&gt;0),COUNTIF(K!$A$1:$A$2257,ASC(C49&amp;E49&amp;F49&amp;G49&amp;IF(I49*1=0,"","-"&amp;I49*1)&amp;IF(K49*1=0,"",K49*1)&amp;IF(M49="","",M49)))=0),"「Ｋコード・Ｊコード番号等」が診療報酬点数表あるいは鹿診療報酬点数表に存在しないコードとなっています。正しいＫコード・Ｊコード番号等をご記入ください。なお、加算・輸血料は報告対象外となります。",IF(OR(AND(OR(AH49=0,AH49=""),OR(AR49&gt;0,BB49&gt;0)),AND(OR(AH49&gt;0,BB49&gt;0),OR(AR49=0,AR49="")),AND(OR(AH49&gt;0,AR49&gt;0),OR(BB49=0,BB49=""))),"「レセプト件数」、「算定日数」、「算定回数」のいずれかが「0」か「空白」となっていますが、それ以外が1以上となっています。正しい手術名情報・レセプト件数・算定日数・算定回数をご記入ください。",IF(OR(AH49&gt;AR49,AH49&gt;BB49),"「算定日数」あるいは「算定回数」が「レセプト件数」よりも小さくなっています。算定レセプトにおける算定日数・算定回数をご記入ください。",IF(AR49&gt;BB49,"「算定回数」が「算定日数」よりも小さくなっています。算定日数における算定回数をご記入ください。","")))))</f>
        <v/>
      </c>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72"/>
      <c r="CW49" s="72"/>
      <c r="CX49" s="72"/>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row>
    <row r="50" spans="1:153" ht="3" customHeight="1" thickBot="1">
      <c r="A50" s="113"/>
      <c r="B50" s="16"/>
      <c r="C50" s="17"/>
      <c r="D50" s="17"/>
      <c r="E50" s="17"/>
      <c r="F50" s="18"/>
      <c r="G50" s="17"/>
      <c r="H50" s="298"/>
      <c r="I50" s="17"/>
      <c r="J50" s="17"/>
      <c r="K50" s="17"/>
      <c r="L50" s="17"/>
      <c r="M50" s="17"/>
      <c r="N50" s="17"/>
      <c r="O50" s="17"/>
      <c r="P50" s="17"/>
      <c r="Q50" s="17"/>
      <c r="R50" s="17"/>
      <c r="S50" s="17"/>
      <c r="T50" s="17"/>
      <c r="U50" s="17"/>
      <c r="V50" s="17"/>
      <c r="W50" s="17"/>
      <c r="X50" s="17"/>
      <c r="Y50" s="17"/>
      <c r="Z50" s="17"/>
      <c r="AA50" s="17"/>
      <c r="AB50" s="17"/>
      <c r="AC50" s="17"/>
      <c r="AD50" s="17"/>
      <c r="AE50" s="17"/>
      <c r="AF50" s="19"/>
      <c r="AG50" s="299"/>
      <c r="AH50" s="298"/>
      <c r="AI50" s="298"/>
      <c r="AJ50" s="298"/>
      <c r="AK50" s="298"/>
      <c r="AL50" s="298"/>
      <c r="AM50" s="298"/>
      <c r="AN50" s="298"/>
      <c r="AO50" s="121"/>
      <c r="AP50" s="116"/>
      <c r="AQ50" s="299"/>
      <c r="AR50" s="298"/>
      <c r="AS50" s="298"/>
      <c r="AT50" s="298"/>
      <c r="AU50" s="298"/>
      <c r="AV50" s="298"/>
      <c r="AW50" s="298"/>
      <c r="AX50" s="298"/>
      <c r="AY50" s="121"/>
      <c r="AZ50" s="116"/>
      <c r="BA50" s="298"/>
      <c r="BB50" s="298"/>
      <c r="BC50" s="298"/>
      <c r="BD50" s="298"/>
      <c r="BE50" s="298"/>
      <c r="BF50" s="298"/>
      <c r="BG50" s="298"/>
      <c r="BH50" s="298"/>
      <c r="BI50" s="121"/>
      <c r="BJ50" s="116"/>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row>
    <row r="51" spans="1:153" ht="9.75" customHeight="1">
      <c r="A51" s="113"/>
      <c r="B51" s="24"/>
      <c r="C51" s="14" t="s">
        <v>6435</v>
      </c>
      <c r="D51" s="25"/>
      <c r="E51" s="25"/>
      <c r="F51" s="14" t="s">
        <v>143</v>
      </c>
      <c r="G51" s="14"/>
      <c r="H51" s="14"/>
      <c r="I51" s="14" t="s">
        <v>144</v>
      </c>
      <c r="J51" s="14"/>
      <c r="K51" s="14" t="s">
        <v>145</v>
      </c>
      <c r="L51" s="14"/>
      <c r="M51" s="14" t="s">
        <v>197</v>
      </c>
      <c r="N51" s="14"/>
      <c r="O51" s="25"/>
      <c r="P51" s="14" t="s">
        <v>146</v>
      </c>
      <c r="Q51" s="14"/>
      <c r="R51" s="14"/>
      <c r="S51" s="14"/>
      <c r="T51" s="14"/>
      <c r="U51" s="14"/>
      <c r="V51" s="14"/>
      <c r="W51" s="14"/>
      <c r="X51" s="14"/>
      <c r="Y51" s="14"/>
      <c r="Z51" s="14"/>
      <c r="AA51" s="14"/>
      <c r="AB51" s="14"/>
      <c r="AC51" s="14"/>
      <c r="AD51" s="25"/>
      <c r="AE51" s="25"/>
      <c r="AF51" s="26"/>
      <c r="AG51" s="296"/>
      <c r="AH51" s="297"/>
      <c r="AI51" s="297"/>
      <c r="AJ51" s="297"/>
      <c r="AK51" s="297"/>
      <c r="AL51" s="297"/>
      <c r="AM51" s="297"/>
      <c r="AN51" s="297"/>
      <c r="AO51" s="117"/>
      <c r="AP51" s="114"/>
      <c r="AQ51" s="296"/>
      <c r="AR51" s="297"/>
      <c r="AS51" s="297"/>
      <c r="AT51" s="297"/>
      <c r="AU51" s="297"/>
      <c r="AV51" s="297"/>
      <c r="AW51" s="297"/>
      <c r="AX51" s="297"/>
      <c r="AY51" s="117"/>
      <c r="AZ51" s="114"/>
      <c r="BA51" s="297"/>
      <c r="BB51" s="297"/>
      <c r="BC51" s="297"/>
      <c r="BD51" s="297"/>
      <c r="BE51" s="297"/>
      <c r="BF51" s="297"/>
      <c r="BG51" s="297"/>
      <c r="BH51" s="297"/>
      <c r="BI51" s="117"/>
      <c r="BJ51" s="114"/>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row>
    <row r="52" spans="1:153" ht="21.75" customHeight="1">
      <c r="A52" s="113"/>
      <c r="B52" s="294"/>
      <c r="C52" s="76"/>
      <c r="D52" s="74"/>
      <c r="E52" s="77"/>
      <c r="F52" s="78"/>
      <c r="G52" s="79"/>
      <c r="H52" s="75" t="s">
        <v>6436</v>
      </c>
      <c r="I52" s="76"/>
      <c r="J52" s="74"/>
      <c r="K52" s="241"/>
      <c r="L52" s="74"/>
      <c r="M52" s="76"/>
      <c r="N52" s="73"/>
      <c r="O52" s="504"/>
      <c r="P52" s="505"/>
      <c r="Q52" s="505"/>
      <c r="R52" s="505"/>
      <c r="S52" s="505"/>
      <c r="T52" s="505"/>
      <c r="U52" s="505"/>
      <c r="V52" s="505"/>
      <c r="W52" s="505"/>
      <c r="X52" s="505"/>
      <c r="Y52" s="505"/>
      <c r="Z52" s="505"/>
      <c r="AA52" s="505"/>
      <c r="AB52" s="505"/>
      <c r="AC52" s="505"/>
      <c r="AD52" s="505"/>
      <c r="AE52" s="506"/>
      <c r="AF52" s="15"/>
      <c r="AG52" s="118"/>
      <c r="AH52" s="312"/>
      <c r="AI52" s="313"/>
      <c r="AJ52" s="313"/>
      <c r="AK52" s="313"/>
      <c r="AL52" s="313"/>
      <c r="AM52" s="313"/>
      <c r="AN52" s="314"/>
      <c r="AO52" s="120"/>
      <c r="AP52" s="115" t="s">
        <v>0</v>
      </c>
      <c r="AQ52" s="119"/>
      <c r="AR52" s="312"/>
      <c r="AS52" s="313"/>
      <c r="AT52" s="313"/>
      <c r="AU52" s="313"/>
      <c r="AV52" s="313"/>
      <c r="AW52" s="313"/>
      <c r="AX52" s="314"/>
      <c r="AY52" s="120"/>
      <c r="AZ52" s="115" t="s">
        <v>1</v>
      </c>
      <c r="BA52" s="119"/>
      <c r="BB52" s="312"/>
      <c r="BC52" s="313"/>
      <c r="BD52" s="313"/>
      <c r="BE52" s="313"/>
      <c r="BF52" s="313"/>
      <c r="BG52" s="313"/>
      <c r="BH52" s="314"/>
      <c r="BI52" s="122"/>
      <c r="BJ52" s="115" t="s">
        <v>2</v>
      </c>
      <c r="BK52" s="129"/>
      <c r="BL52" s="130" t="str">
        <f>IF(BM52&lt;&gt;"","●","")</f>
        <v/>
      </c>
      <c r="BM52" s="132" t="str">
        <f>IF(AND(OR(C52="",E52="",F52="",G52="",O52=""),OR(AH52&gt;0,AR52&gt;0,BB52&gt;0)),"「Ｋコード・Ｊコード番号等」、「診療行為名称」に未記入の欄がありますが、「レセプト件数」、「算定日数」、「算定回数」のいずれかが1以上となっています。正しい手術名情報・レセプト件数・算定日数・算定回数をご記入ください。",IF(AND(AND(C52&lt;&gt;"",E52&lt;&gt;"",F52&lt;&gt;"",G52&lt;&gt;""),OR(AH52&gt;0,AR52&gt;0,BB52&gt;0),COUNTIF(K!$A$1:$A$2257,ASC(C52&amp;E52&amp;F52&amp;G52&amp;IF(I52*1=0,"","-"&amp;I52*1)&amp;IF(K52*1=0,"",K52*1)&amp;IF(M52="","",M52)))=0),"「Ｋコード・Ｊコード番号等」が診療報酬点数表あるいは鹿診療報酬点数表に存在しないコードとなっています。正しいＫコード・Ｊコード番号等をご記入ください。なお、加算・輸血料は報告対象外となります。",IF(OR(AND(OR(AH52=0,AH52=""),OR(AR52&gt;0,BB52&gt;0)),AND(OR(AH52&gt;0,BB52&gt;0),OR(AR52=0,AR52="")),AND(OR(AH52&gt;0,AR52&gt;0),OR(BB52=0,BB52=""))),"「レセプト件数」、「算定日数」、「算定回数」のいずれかが「0」か「空白」となっていますが、それ以外が1以上となっています。正しい手術名情報・レセプト件数・算定日数・算定回数をご記入ください。",IF(OR(AH52&gt;AR52,AH52&gt;BB52),"「算定日数」あるいは「算定回数」が「レセプト件数」よりも小さくなっています。算定レセプトにおける算定日数・算定回数をご記入ください。",IF(AR52&gt;BB52,"「算定回数」が「算定日数」よりも小さくなっています。算定日数における算定回数をご記入ください。","")))))</f>
        <v/>
      </c>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72"/>
      <c r="CW52" s="72"/>
      <c r="CX52" s="72"/>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row>
    <row r="53" spans="1:153" ht="3" customHeight="1" thickBot="1">
      <c r="A53" s="113"/>
      <c r="B53" s="16"/>
      <c r="C53" s="17"/>
      <c r="D53" s="17"/>
      <c r="E53" s="17"/>
      <c r="F53" s="18"/>
      <c r="G53" s="17"/>
      <c r="H53" s="298"/>
      <c r="I53" s="17"/>
      <c r="J53" s="17"/>
      <c r="K53" s="17"/>
      <c r="L53" s="17"/>
      <c r="M53" s="17"/>
      <c r="N53" s="17"/>
      <c r="O53" s="17"/>
      <c r="P53" s="17"/>
      <c r="Q53" s="17"/>
      <c r="R53" s="17"/>
      <c r="S53" s="17"/>
      <c r="T53" s="17"/>
      <c r="U53" s="17"/>
      <c r="V53" s="17"/>
      <c r="W53" s="17"/>
      <c r="X53" s="17"/>
      <c r="Y53" s="17"/>
      <c r="Z53" s="17"/>
      <c r="AA53" s="17"/>
      <c r="AB53" s="17"/>
      <c r="AC53" s="17"/>
      <c r="AD53" s="17"/>
      <c r="AE53" s="17"/>
      <c r="AF53" s="19"/>
      <c r="AG53" s="299"/>
      <c r="AH53" s="298"/>
      <c r="AI53" s="298"/>
      <c r="AJ53" s="298"/>
      <c r="AK53" s="298"/>
      <c r="AL53" s="298"/>
      <c r="AM53" s="298"/>
      <c r="AN53" s="298"/>
      <c r="AO53" s="121"/>
      <c r="AP53" s="116"/>
      <c r="AQ53" s="299"/>
      <c r="AR53" s="298"/>
      <c r="AS53" s="298"/>
      <c r="AT53" s="298"/>
      <c r="AU53" s="298"/>
      <c r="AV53" s="298"/>
      <c r="AW53" s="298"/>
      <c r="AX53" s="298"/>
      <c r="AY53" s="121"/>
      <c r="AZ53" s="116"/>
      <c r="BA53" s="298"/>
      <c r="BB53" s="298"/>
      <c r="BC53" s="298"/>
      <c r="BD53" s="298"/>
      <c r="BE53" s="298"/>
      <c r="BF53" s="298"/>
      <c r="BG53" s="298"/>
      <c r="BH53" s="298"/>
      <c r="BI53" s="121"/>
      <c r="BJ53" s="116"/>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row>
    <row r="54" spans="1:153" ht="9.75" customHeight="1">
      <c r="A54" s="113"/>
      <c r="B54" s="24"/>
      <c r="C54" s="14" t="s">
        <v>6435</v>
      </c>
      <c r="D54" s="25"/>
      <c r="E54" s="25"/>
      <c r="F54" s="14" t="s">
        <v>143</v>
      </c>
      <c r="G54" s="14"/>
      <c r="H54" s="14"/>
      <c r="I54" s="14" t="s">
        <v>144</v>
      </c>
      <c r="J54" s="14"/>
      <c r="K54" s="14" t="s">
        <v>145</v>
      </c>
      <c r="L54" s="14"/>
      <c r="M54" s="14" t="s">
        <v>197</v>
      </c>
      <c r="N54" s="14"/>
      <c r="O54" s="25"/>
      <c r="P54" s="14" t="s">
        <v>146</v>
      </c>
      <c r="Q54" s="14"/>
      <c r="R54" s="14"/>
      <c r="S54" s="14"/>
      <c r="T54" s="14"/>
      <c r="U54" s="14"/>
      <c r="V54" s="14"/>
      <c r="W54" s="14"/>
      <c r="X54" s="14"/>
      <c r="Y54" s="14"/>
      <c r="Z54" s="14"/>
      <c r="AA54" s="14"/>
      <c r="AB54" s="14"/>
      <c r="AC54" s="14"/>
      <c r="AD54" s="25"/>
      <c r="AE54" s="25"/>
      <c r="AF54" s="26"/>
      <c r="AG54" s="296"/>
      <c r="AH54" s="297"/>
      <c r="AI54" s="297"/>
      <c r="AJ54" s="297"/>
      <c r="AK54" s="297"/>
      <c r="AL54" s="297"/>
      <c r="AM54" s="297"/>
      <c r="AN54" s="297"/>
      <c r="AO54" s="117"/>
      <c r="AP54" s="114"/>
      <c r="AQ54" s="296"/>
      <c r="AR54" s="297"/>
      <c r="AS54" s="297"/>
      <c r="AT54" s="297"/>
      <c r="AU54" s="297"/>
      <c r="AV54" s="297"/>
      <c r="AW54" s="297"/>
      <c r="AX54" s="297"/>
      <c r="AY54" s="117"/>
      <c r="AZ54" s="114"/>
      <c r="BA54" s="297"/>
      <c r="BB54" s="297"/>
      <c r="BC54" s="297"/>
      <c r="BD54" s="297"/>
      <c r="BE54" s="297"/>
      <c r="BF54" s="297"/>
      <c r="BG54" s="297"/>
      <c r="BH54" s="297"/>
      <c r="BI54" s="117"/>
      <c r="BJ54" s="114"/>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row>
    <row r="55" spans="1:153" ht="21.75" customHeight="1">
      <c r="A55" s="113"/>
      <c r="B55" s="294"/>
      <c r="C55" s="76"/>
      <c r="D55" s="74"/>
      <c r="E55" s="77"/>
      <c r="F55" s="78"/>
      <c r="G55" s="79"/>
      <c r="H55" s="75" t="s">
        <v>6436</v>
      </c>
      <c r="I55" s="76"/>
      <c r="J55" s="74"/>
      <c r="K55" s="241"/>
      <c r="L55" s="74"/>
      <c r="M55" s="76"/>
      <c r="N55" s="73"/>
      <c r="O55" s="504"/>
      <c r="P55" s="505"/>
      <c r="Q55" s="505"/>
      <c r="R55" s="505"/>
      <c r="S55" s="505"/>
      <c r="T55" s="505"/>
      <c r="U55" s="505"/>
      <c r="V55" s="505"/>
      <c r="W55" s="505"/>
      <c r="X55" s="505"/>
      <c r="Y55" s="505"/>
      <c r="Z55" s="505"/>
      <c r="AA55" s="505"/>
      <c r="AB55" s="505"/>
      <c r="AC55" s="505"/>
      <c r="AD55" s="505"/>
      <c r="AE55" s="506"/>
      <c r="AF55" s="15"/>
      <c r="AG55" s="118"/>
      <c r="AH55" s="312"/>
      <c r="AI55" s="313"/>
      <c r="AJ55" s="313"/>
      <c r="AK55" s="313"/>
      <c r="AL55" s="313"/>
      <c r="AM55" s="313"/>
      <c r="AN55" s="314"/>
      <c r="AO55" s="120"/>
      <c r="AP55" s="115" t="s">
        <v>0</v>
      </c>
      <c r="AQ55" s="119"/>
      <c r="AR55" s="312"/>
      <c r="AS55" s="313"/>
      <c r="AT55" s="313"/>
      <c r="AU55" s="313"/>
      <c r="AV55" s="313"/>
      <c r="AW55" s="313"/>
      <c r="AX55" s="314"/>
      <c r="AY55" s="120"/>
      <c r="AZ55" s="115" t="s">
        <v>1</v>
      </c>
      <c r="BA55" s="119"/>
      <c r="BB55" s="312"/>
      <c r="BC55" s="313"/>
      <c r="BD55" s="313"/>
      <c r="BE55" s="313"/>
      <c r="BF55" s="313"/>
      <c r="BG55" s="313"/>
      <c r="BH55" s="314"/>
      <c r="BI55" s="122"/>
      <c r="BJ55" s="115" t="s">
        <v>2</v>
      </c>
      <c r="BK55" s="129"/>
      <c r="BL55" s="130" t="str">
        <f>IF(BM55&lt;&gt;"","●","")</f>
        <v/>
      </c>
      <c r="BM55" s="132" t="str">
        <f>IF(AND(OR(C55="",E55="",F55="",G55="",O55=""),OR(AH55&gt;0,AR55&gt;0,BB55&gt;0)),"「Ｋコード・Ｊコード番号等」、「診療行為名称」に未記入の欄がありますが、「レセプト件数」、「算定日数」、「算定回数」のいずれかが1以上となっています。正しい手術名情報・レセプト件数・算定日数・算定回数をご記入ください。",IF(AND(AND(C55&lt;&gt;"",E55&lt;&gt;"",F55&lt;&gt;"",G55&lt;&gt;""),OR(AH55&gt;0,AR55&gt;0,BB55&gt;0),COUNTIF(K!$A$1:$A$2257,ASC(C55&amp;E55&amp;F55&amp;G55&amp;IF(I55*1=0,"","-"&amp;I55*1)&amp;IF(K55*1=0,"",K55*1)&amp;IF(M55="","",M55)))=0),"「Ｋコード・Ｊコード番号等」が診療報酬点数表あるいは鹿診療報酬点数表に存在しないコードとなっています。正しいＫコード・Ｊコード番号等をご記入ください。なお、加算・輸血料は報告対象外となります。",IF(OR(AND(OR(AH55=0,AH55=""),OR(AR55&gt;0,BB55&gt;0)),AND(OR(AH55&gt;0,BB55&gt;0),OR(AR55=0,AR55="")),AND(OR(AH55&gt;0,AR55&gt;0),OR(BB55=0,BB55=""))),"「レセプト件数」、「算定日数」、「算定回数」のいずれかが「0」か「空白」となっていますが、それ以外が1以上となっています。正しい手術名情報・レセプト件数・算定日数・算定回数をご記入ください。",IF(OR(AH55&gt;AR55,AH55&gt;BB55),"「算定日数」あるいは「算定回数」が「レセプト件数」よりも小さくなっています。算定レセプトにおける算定日数・算定回数をご記入ください。",IF(AR55&gt;BB55,"「算定回数」が「算定日数」よりも小さくなっています。算定日数における算定回数をご記入ください。","")))))</f>
        <v/>
      </c>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72"/>
      <c r="CW55" s="72"/>
      <c r="CX55" s="72"/>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row>
    <row r="56" spans="1:153" ht="3" customHeight="1" thickBot="1">
      <c r="A56" s="113"/>
      <c r="B56" s="16"/>
      <c r="C56" s="17"/>
      <c r="D56" s="17"/>
      <c r="E56" s="17"/>
      <c r="F56" s="18"/>
      <c r="G56" s="17"/>
      <c r="H56" s="298"/>
      <c r="I56" s="17"/>
      <c r="J56" s="17"/>
      <c r="K56" s="17"/>
      <c r="L56" s="17"/>
      <c r="M56" s="17"/>
      <c r="N56" s="17"/>
      <c r="O56" s="17"/>
      <c r="P56" s="17"/>
      <c r="Q56" s="17"/>
      <c r="R56" s="17"/>
      <c r="S56" s="17"/>
      <c r="T56" s="17"/>
      <c r="U56" s="17"/>
      <c r="V56" s="17"/>
      <c r="W56" s="17"/>
      <c r="X56" s="17"/>
      <c r="Y56" s="17"/>
      <c r="Z56" s="17"/>
      <c r="AA56" s="17"/>
      <c r="AB56" s="17"/>
      <c r="AC56" s="17"/>
      <c r="AD56" s="17"/>
      <c r="AE56" s="17"/>
      <c r="AF56" s="19"/>
      <c r="AG56" s="299"/>
      <c r="AH56" s="298"/>
      <c r="AI56" s="298"/>
      <c r="AJ56" s="298"/>
      <c r="AK56" s="298"/>
      <c r="AL56" s="298"/>
      <c r="AM56" s="298"/>
      <c r="AN56" s="298"/>
      <c r="AO56" s="121"/>
      <c r="AP56" s="116"/>
      <c r="AQ56" s="299"/>
      <c r="AR56" s="298"/>
      <c r="AS56" s="298"/>
      <c r="AT56" s="298"/>
      <c r="AU56" s="298"/>
      <c r="AV56" s="298"/>
      <c r="AW56" s="298"/>
      <c r="AX56" s="298"/>
      <c r="AY56" s="121"/>
      <c r="AZ56" s="116"/>
      <c r="BA56" s="298"/>
      <c r="BB56" s="298"/>
      <c r="BC56" s="298"/>
      <c r="BD56" s="298"/>
      <c r="BE56" s="298"/>
      <c r="BF56" s="298"/>
      <c r="BG56" s="298"/>
      <c r="BH56" s="298"/>
      <c r="BI56" s="121"/>
      <c r="BJ56" s="116"/>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row>
    <row r="57" spans="1:153" ht="9.75" customHeight="1">
      <c r="A57" s="113"/>
      <c r="B57" s="24"/>
      <c r="C57" s="14" t="s">
        <v>6435</v>
      </c>
      <c r="D57" s="25"/>
      <c r="E57" s="25"/>
      <c r="F57" s="14" t="s">
        <v>143</v>
      </c>
      <c r="G57" s="14"/>
      <c r="H57" s="14"/>
      <c r="I57" s="14" t="s">
        <v>144</v>
      </c>
      <c r="J57" s="14"/>
      <c r="K57" s="14" t="s">
        <v>145</v>
      </c>
      <c r="L57" s="14"/>
      <c r="M57" s="14" t="s">
        <v>197</v>
      </c>
      <c r="N57" s="14"/>
      <c r="O57" s="25"/>
      <c r="P57" s="14" t="s">
        <v>146</v>
      </c>
      <c r="Q57" s="14"/>
      <c r="R57" s="14"/>
      <c r="S57" s="14"/>
      <c r="T57" s="14"/>
      <c r="U57" s="14"/>
      <c r="V57" s="14"/>
      <c r="W57" s="14"/>
      <c r="X57" s="14"/>
      <c r="Y57" s="14"/>
      <c r="Z57" s="14"/>
      <c r="AA57" s="14"/>
      <c r="AB57" s="14"/>
      <c r="AC57" s="14"/>
      <c r="AD57" s="25"/>
      <c r="AE57" s="25"/>
      <c r="AF57" s="26"/>
      <c r="AG57" s="296"/>
      <c r="AH57" s="297"/>
      <c r="AI57" s="297"/>
      <c r="AJ57" s="297"/>
      <c r="AK57" s="297"/>
      <c r="AL57" s="297"/>
      <c r="AM57" s="297"/>
      <c r="AN57" s="297"/>
      <c r="AO57" s="117"/>
      <c r="AP57" s="114"/>
      <c r="AQ57" s="296"/>
      <c r="AR57" s="297"/>
      <c r="AS57" s="297"/>
      <c r="AT57" s="297"/>
      <c r="AU57" s="297"/>
      <c r="AV57" s="297"/>
      <c r="AW57" s="297"/>
      <c r="AX57" s="297"/>
      <c r="AY57" s="117"/>
      <c r="AZ57" s="114"/>
      <c r="BA57" s="297"/>
      <c r="BB57" s="297"/>
      <c r="BC57" s="297"/>
      <c r="BD57" s="297"/>
      <c r="BE57" s="297"/>
      <c r="BF57" s="297"/>
      <c r="BG57" s="297"/>
      <c r="BH57" s="297"/>
      <c r="BI57" s="117"/>
      <c r="BJ57" s="114"/>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row>
    <row r="58" spans="1:153" ht="21.75" customHeight="1">
      <c r="A58" s="113"/>
      <c r="B58" s="294"/>
      <c r="C58" s="76"/>
      <c r="D58" s="74"/>
      <c r="E58" s="77"/>
      <c r="F58" s="78"/>
      <c r="G58" s="79"/>
      <c r="H58" s="75" t="s">
        <v>6436</v>
      </c>
      <c r="I58" s="76"/>
      <c r="J58" s="74"/>
      <c r="K58" s="241"/>
      <c r="L58" s="74"/>
      <c r="M58" s="76"/>
      <c r="N58" s="73"/>
      <c r="O58" s="504"/>
      <c r="P58" s="505"/>
      <c r="Q58" s="505"/>
      <c r="R58" s="505"/>
      <c r="S58" s="505"/>
      <c r="T58" s="505"/>
      <c r="U58" s="505"/>
      <c r="V58" s="505"/>
      <c r="W58" s="505"/>
      <c r="X58" s="505"/>
      <c r="Y58" s="505"/>
      <c r="Z58" s="505"/>
      <c r="AA58" s="505"/>
      <c r="AB58" s="505"/>
      <c r="AC58" s="505"/>
      <c r="AD58" s="505"/>
      <c r="AE58" s="506"/>
      <c r="AF58" s="15"/>
      <c r="AG58" s="118"/>
      <c r="AH58" s="312"/>
      <c r="AI58" s="313"/>
      <c r="AJ58" s="313"/>
      <c r="AK58" s="313"/>
      <c r="AL58" s="313"/>
      <c r="AM58" s="313"/>
      <c r="AN58" s="314"/>
      <c r="AO58" s="120"/>
      <c r="AP58" s="115" t="s">
        <v>0</v>
      </c>
      <c r="AQ58" s="119"/>
      <c r="AR58" s="312"/>
      <c r="AS58" s="313"/>
      <c r="AT58" s="313"/>
      <c r="AU58" s="313"/>
      <c r="AV58" s="313"/>
      <c r="AW58" s="313"/>
      <c r="AX58" s="314"/>
      <c r="AY58" s="120"/>
      <c r="AZ58" s="115" t="s">
        <v>1</v>
      </c>
      <c r="BA58" s="119"/>
      <c r="BB58" s="312"/>
      <c r="BC58" s="313"/>
      <c r="BD58" s="313"/>
      <c r="BE58" s="313"/>
      <c r="BF58" s="313"/>
      <c r="BG58" s="313"/>
      <c r="BH58" s="314"/>
      <c r="BI58" s="122"/>
      <c r="BJ58" s="115" t="s">
        <v>2</v>
      </c>
      <c r="BK58" s="129"/>
      <c r="BL58" s="130" t="str">
        <f>IF(BM58&lt;&gt;"","●","")</f>
        <v/>
      </c>
      <c r="BM58" s="132" t="str">
        <f>IF(AND(OR(C58="",E58="",F58="",G58="",O58=""),OR(AH58&gt;0,AR58&gt;0,BB58&gt;0)),"「Ｋコード・Ｊコード番号等」、「診療行為名称」に未記入の欄がありますが、「レセプト件数」、「算定日数」、「算定回数」のいずれかが1以上となっています。正しい手術名情報・レセプト件数・算定日数・算定回数をご記入ください。",IF(AND(AND(C58&lt;&gt;"",E58&lt;&gt;"",F58&lt;&gt;"",G58&lt;&gt;""),OR(AH58&gt;0,AR58&gt;0,BB58&gt;0),COUNTIF(K!$A$1:$A$2257,ASC(C58&amp;E58&amp;F58&amp;G58&amp;IF(I58*1=0,"","-"&amp;I58*1)&amp;IF(K58*1=0,"",K58*1)&amp;IF(M58="","",M58)))=0),"「Ｋコード・Ｊコード番号等」が診療報酬点数表あるいは鹿診療報酬点数表に存在しないコードとなっています。正しいＫコード・Ｊコード番号等をご記入ください。なお、加算・輸血料は報告対象外となります。",IF(OR(AND(OR(AH58=0,AH58=""),OR(AR58&gt;0,BB58&gt;0)),AND(OR(AH58&gt;0,BB58&gt;0),OR(AR58=0,AR58="")),AND(OR(AH58&gt;0,AR58&gt;0),OR(BB58=0,BB58=""))),"「レセプト件数」、「算定日数」、「算定回数」のいずれかが「0」か「空白」となっていますが、それ以外が1以上となっています。正しい手術名情報・レセプト件数・算定日数・算定回数をご記入ください。",IF(OR(AH58&gt;AR58,AH58&gt;BB58),"「算定日数」あるいは「算定回数」が「レセプト件数」よりも小さくなっています。算定レセプトにおける算定日数・算定回数をご記入ください。",IF(AR58&gt;BB58,"「算定回数」が「算定日数」よりも小さくなっています。算定日数における算定回数をご記入ください。","")))))</f>
        <v/>
      </c>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72"/>
      <c r="CW58" s="72"/>
      <c r="CX58" s="72"/>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row>
    <row r="59" spans="1:153" ht="3" customHeight="1" thickBot="1">
      <c r="A59" s="113"/>
      <c r="B59" s="16"/>
      <c r="C59" s="17"/>
      <c r="D59" s="17"/>
      <c r="E59" s="17"/>
      <c r="F59" s="18"/>
      <c r="G59" s="17"/>
      <c r="H59" s="298"/>
      <c r="I59" s="17"/>
      <c r="J59" s="17"/>
      <c r="K59" s="17"/>
      <c r="L59" s="17"/>
      <c r="M59" s="17"/>
      <c r="N59" s="17"/>
      <c r="O59" s="17"/>
      <c r="P59" s="17"/>
      <c r="Q59" s="17"/>
      <c r="R59" s="17"/>
      <c r="S59" s="17"/>
      <c r="T59" s="17"/>
      <c r="U59" s="17"/>
      <c r="V59" s="17"/>
      <c r="W59" s="17"/>
      <c r="X59" s="17"/>
      <c r="Y59" s="17"/>
      <c r="Z59" s="17"/>
      <c r="AA59" s="17"/>
      <c r="AB59" s="17"/>
      <c r="AC59" s="17"/>
      <c r="AD59" s="17"/>
      <c r="AE59" s="17"/>
      <c r="AF59" s="19"/>
      <c r="AG59" s="299"/>
      <c r="AH59" s="298"/>
      <c r="AI59" s="298"/>
      <c r="AJ59" s="298"/>
      <c r="AK59" s="298"/>
      <c r="AL59" s="298"/>
      <c r="AM59" s="298"/>
      <c r="AN59" s="298"/>
      <c r="AO59" s="121"/>
      <c r="AP59" s="116"/>
      <c r="AQ59" s="299"/>
      <c r="AR59" s="298"/>
      <c r="AS59" s="298"/>
      <c r="AT59" s="298"/>
      <c r="AU59" s="298"/>
      <c r="AV59" s="298"/>
      <c r="AW59" s="298"/>
      <c r="AX59" s="298"/>
      <c r="AY59" s="121"/>
      <c r="AZ59" s="116"/>
      <c r="BA59" s="298"/>
      <c r="BB59" s="298"/>
      <c r="BC59" s="298"/>
      <c r="BD59" s="298"/>
      <c r="BE59" s="298"/>
      <c r="BF59" s="298"/>
      <c r="BG59" s="298"/>
      <c r="BH59" s="298"/>
      <c r="BI59" s="121"/>
      <c r="BJ59" s="116"/>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row>
    <row r="60" spans="1:153" ht="9.75" customHeight="1">
      <c r="A60" s="113"/>
      <c r="B60" s="24"/>
      <c r="C60" s="14" t="s">
        <v>6435</v>
      </c>
      <c r="D60" s="25"/>
      <c r="E60" s="25"/>
      <c r="F60" s="14" t="s">
        <v>143</v>
      </c>
      <c r="G60" s="14"/>
      <c r="H60" s="14"/>
      <c r="I60" s="14" t="s">
        <v>144</v>
      </c>
      <c r="J60" s="14"/>
      <c r="K60" s="14" t="s">
        <v>145</v>
      </c>
      <c r="L60" s="14"/>
      <c r="M60" s="14" t="s">
        <v>197</v>
      </c>
      <c r="N60" s="14"/>
      <c r="O60" s="25"/>
      <c r="P60" s="14" t="s">
        <v>146</v>
      </c>
      <c r="Q60" s="14"/>
      <c r="R60" s="14"/>
      <c r="S60" s="14"/>
      <c r="T60" s="14"/>
      <c r="U60" s="14"/>
      <c r="V60" s="14"/>
      <c r="W60" s="14"/>
      <c r="X60" s="14"/>
      <c r="Y60" s="14"/>
      <c r="Z60" s="14"/>
      <c r="AA60" s="14"/>
      <c r="AB60" s="14"/>
      <c r="AC60" s="14"/>
      <c r="AD60" s="25"/>
      <c r="AE60" s="25"/>
      <c r="AF60" s="26"/>
      <c r="AG60" s="296"/>
      <c r="AH60" s="297"/>
      <c r="AI60" s="297"/>
      <c r="AJ60" s="297"/>
      <c r="AK60" s="297"/>
      <c r="AL60" s="297"/>
      <c r="AM60" s="297"/>
      <c r="AN60" s="297"/>
      <c r="AO60" s="117"/>
      <c r="AP60" s="114"/>
      <c r="AQ60" s="296"/>
      <c r="AR60" s="297"/>
      <c r="AS60" s="297"/>
      <c r="AT60" s="297"/>
      <c r="AU60" s="297"/>
      <c r="AV60" s="297"/>
      <c r="AW60" s="297"/>
      <c r="AX60" s="297"/>
      <c r="AY60" s="117"/>
      <c r="AZ60" s="114"/>
      <c r="BA60" s="297"/>
      <c r="BB60" s="297"/>
      <c r="BC60" s="297"/>
      <c r="BD60" s="297"/>
      <c r="BE60" s="297"/>
      <c r="BF60" s="297"/>
      <c r="BG60" s="297"/>
      <c r="BH60" s="297"/>
      <c r="BI60" s="117"/>
      <c r="BJ60" s="114"/>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row>
    <row r="61" spans="1:153" ht="21.75" customHeight="1">
      <c r="A61" s="113"/>
      <c r="B61" s="294"/>
      <c r="C61" s="76"/>
      <c r="D61" s="74"/>
      <c r="E61" s="77"/>
      <c r="F61" s="78"/>
      <c r="G61" s="79"/>
      <c r="H61" s="75" t="s">
        <v>6436</v>
      </c>
      <c r="I61" s="76"/>
      <c r="J61" s="74"/>
      <c r="K61" s="241"/>
      <c r="L61" s="74"/>
      <c r="M61" s="76"/>
      <c r="N61" s="73"/>
      <c r="O61" s="504"/>
      <c r="P61" s="505"/>
      <c r="Q61" s="505"/>
      <c r="R61" s="505"/>
      <c r="S61" s="505"/>
      <c r="T61" s="505"/>
      <c r="U61" s="505"/>
      <c r="V61" s="505"/>
      <c r="W61" s="505"/>
      <c r="X61" s="505"/>
      <c r="Y61" s="505"/>
      <c r="Z61" s="505"/>
      <c r="AA61" s="505"/>
      <c r="AB61" s="505"/>
      <c r="AC61" s="505"/>
      <c r="AD61" s="505"/>
      <c r="AE61" s="506"/>
      <c r="AF61" s="15"/>
      <c r="AG61" s="118"/>
      <c r="AH61" s="312"/>
      <c r="AI61" s="313"/>
      <c r="AJ61" s="313"/>
      <c r="AK61" s="313"/>
      <c r="AL61" s="313"/>
      <c r="AM61" s="313"/>
      <c r="AN61" s="314"/>
      <c r="AO61" s="120"/>
      <c r="AP61" s="115" t="s">
        <v>0</v>
      </c>
      <c r="AQ61" s="119"/>
      <c r="AR61" s="312"/>
      <c r="AS61" s="313"/>
      <c r="AT61" s="313"/>
      <c r="AU61" s="313"/>
      <c r="AV61" s="313"/>
      <c r="AW61" s="313"/>
      <c r="AX61" s="314"/>
      <c r="AY61" s="120"/>
      <c r="AZ61" s="115" t="s">
        <v>1</v>
      </c>
      <c r="BA61" s="119"/>
      <c r="BB61" s="312"/>
      <c r="BC61" s="313"/>
      <c r="BD61" s="313"/>
      <c r="BE61" s="313"/>
      <c r="BF61" s="313"/>
      <c r="BG61" s="313"/>
      <c r="BH61" s="314"/>
      <c r="BI61" s="122"/>
      <c r="BJ61" s="115" t="s">
        <v>2</v>
      </c>
      <c r="BK61" s="129"/>
      <c r="BL61" s="130" t="str">
        <f>IF(BM61&lt;&gt;"","●","")</f>
        <v/>
      </c>
      <c r="BM61" s="132" t="str">
        <f>IF(AND(OR(C61="",E61="",F61="",G61="",O61=""),OR(AH61&gt;0,AR61&gt;0,BB61&gt;0)),"「Ｋコード・Ｊコード番号等」、「診療行為名称」に未記入の欄がありますが、「レセプト件数」、「算定日数」、「算定回数」のいずれかが1以上となっています。正しい手術名情報・レセプト件数・算定日数・算定回数をご記入ください。",IF(AND(AND(C61&lt;&gt;"",E61&lt;&gt;"",F61&lt;&gt;"",G61&lt;&gt;""),OR(AH61&gt;0,AR61&gt;0,BB61&gt;0),COUNTIF(K!$A$1:$A$2257,ASC(C61&amp;E61&amp;F61&amp;G61&amp;IF(I61*1=0,"","-"&amp;I61*1)&amp;IF(K61*1=0,"",K61*1)&amp;IF(M61="","",M61)))=0),"「Ｋコード・Ｊコード番号等」が診療報酬点数表あるいは鹿診療報酬点数表に存在しないコードとなっています。正しいＫコード・Ｊコード番号等をご記入ください。なお、加算・輸血料は報告対象外となります。",IF(OR(AND(OR(AH61=0,AH61=""),OR(AR61&gt;0,BB61&gt;0)),AND(OR(AH61&gt;0,BB61&gt;0),OR(AR61=0,AR61="")),AND(OR(AH61&gt;0,AR61&gt;0),OR(BB61=0,BB61=""))),"「レセプト件数」、「算定日数」、「算定回数」のいずれかが「0」か「空白」となっていますが、それ以外が1以上となっています。正しい手術名情報・レセプト件数・算定日数・算定回数をご記入ください。",IF(OR(AH61&gt;AR61,AH61&gt;BB61),"「算定日数」あるいは「算定回数」が「レセプト件数」よりも小さくなっています。算定レセプトにおける算定日数・算定回数をご記入ください。",IF(AR61&gt;BB61,"「算定回数」が「算定日数」よりも小さくなっています。算定日数における算定回数をご記入ください。","")))))</f>
        <v/>
      </c>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72"/>
      <c r="CW61" s="72"/>
      <c r="CX61" s="72"/>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row>
    <row r="62" spans="1:153" ht="3" customHeight="1" thickBot="1">
      <c r="A62" s="113"/>
      <c r="B62" s="16"/>
      <c r="C62" s="17"/>
      <c r="D62" s="17"/>
      <c r="E62" s="17"/>
      <c r="F62" s="18"/>
      <c r="G62" s="17"/>
      <c r="H62" s="298"/>
      <c r="I62" s="17"/>
      <c r="J62" s="17"/>
      <c r="K62" s="17"/>
      <c r="L62" s="17"/>
      <c r="M62" s="17"/>
      <c r="N62" s="17"/>
      <c r="O62" s="17"/>
      <c r="P62" s="17"/>
      <c r="Q62" s="17"/>
      <c r="R62" s="17"/>
      <c r="S62" s="17"/>
      <c r="T62" s="17"/>
      <c r="U62" s="17"/>
      <c r="V62" s="17"/>
      <c r="W62" s="17"/>
      <c r="X62" s="17"/>
      <c r="Y62" s="17"/>
      <c r="Z62" s="17"/>
      <c r="AA62" s="17"/>
      <c r="AB62" s="17"/>
      <c r="AC62" s="17"/>
      <c r="AD62" s="17"/>
      <c r="AE62" s="17"/>
      <c r="AF62" s="19"/>
      <c r="AG62" s="299"/>
      <c r="AH62" s="298"/>
      <c r="AI62" s="298"/>
      <c r="AJ62" s="298"/>
      <c r="AK62" s="298"/>
      <c r="AL62" s="298"/>
      <c r="AM62" s="298"/>
      <c r="AN62" s="298"/>
      <c r="AO62" s="121"/>
      <c r="AP62" s="116"/>
      <c r="AQ62" s="299"/>
      <c r="AR62" s="298"/>
      <c r="AS62" s="298"/>
      <c r="AT62" s="298"/>
      <c r="AU62" s="298"/>
      <c r="AV62" s="298"/>
      <c r="AW62" s="298"/>
      <c r="AX62" s="298"/>
      <c r="AY62" s="121"/>
      <c r="AZ62" s="116"/>
      <c r="BA62" s="298"/>
      <c r="BB62" s="298"/>
      <c r="BC62" s="298"/>
      <c r="BD62" s="298"/>
      <c r="BE62" s="298"/>
      <c r="BF62" s="298"/>
      <c r="BG62" s="298"/>
      <c r="BH62" s="298"/>
      <c r="BI62" s="121"/>
      <c r="BJ62" s="116"/>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row>
    <row r="63" spans="1:153" ht="9.75" customHeight="1">
      <c r="A63" s="113"/>
      <c r="B63" s="24"/>
      <c r="C63" s="14" t="s">
        <v>6435</v>
      </c>
      <c r="D63" s="25"/>
      <c r="E63" s="25"/>
      <c r="F63" s="14" t="s">
        <v>143</v>
      </c>
      <c r="G63" s="14"/>
      <c r="H63" s="14"/>
      <c r="I63" s="14" t="s">
        <v>144</v>
      </c>
      <c r="J63" s="14"/>
      <c r="K63" s="14" t="s">
        <v>145</v>
      </c>
      <c r="L63" s="14"/>
      <c r="M63" s="14" t="s">
        <v>197</v>
      </c>
      <c r="N63" s="14"/>
      <c r="O63" s="25"/>
      <c r="P63" s="14" t="s">
        <v>146</v>
      </c>
      <c r="Q63" s="14"/>
      <c r="R63" s="14"/>
      <c r="S63" s="14"/>
      <c r="T63" s="14"/>
      <c r="U63" s="14"/>
      <c r="V63" s="14"/>
      <c r="W63" s="14"/>
      <c r="X63" s="14"/>
      <c r="Y63" s="14"/>
      <c r="Z63" s="14"/>
      <c r="AA63" s="14"/>
      <c r="AB63" s="14"/>
      <c r="AC63" s="14"/>
      <c r="AD63" s="25"/>
      <c r="AE63" s="25"/>
      <c r="AF63" s="26"/>
      <c r="AG63" s="296"/>
      <c r="AH63" s="297"/>
      <c r="AI63" s="297"/>
      <c r="AJ63" s="297"/>
      <c r="AK63" s="297"/>
      <c r="AL63" s="297"/>
      <c r="AM63" s="297"/>
      <c r="AN63" s="297"/>
      <c r="AO63" s="117"/>
      <c r="AP63" s="114"/>
      <c r="AQ63" s="296"/>
      <c r="AR63" s="297"/>
      <c r="AS63" s="297"/>
      <c r="AT63" s="297"/>
      <c r="AU63" s="297"/>
      <c r="AV63" s="297"/>
      <c r="AW63" s="297"/>
      <c r="AX63" s="297"/>
      <c r="AY63" s="117"/>
      <c r="AZ63" s="114"/>
      <c r="BA63" s="297"/>
      <c r="BB63" s="297"/>
      <c r="BC63" s="297"/>
      <c r="BD63" s="297"/>
      <c r="BE63" s="297"/>
      <c r="BF63" s="297"/>
      <c r="BG63" s="297"/>
      <c r="BH63" s="297"/>
      <c r="BI63" s="117"/>
      <c r="BJ63" s="114"/>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row>
    <row r="64" spans="1:153" ht="21.75" customHeight="1">
      <c r="A64" s="113"/>
      <c r="B64" s="294"/>
      <c r="C64" s="76"/>
      <c r="D64" s="74"/>
      <c r="E64" s="77"/>
      <c r="F64" s="78"/>
      <c r="G64" s="79"/>
      <c r="H64" s="75" t="s">
        <v>6436</v>
      </c>
      <c r="I64" s="76"/>
      <c r="J64" s="74"/>
      <c r="K64" s="241"/>
      <c r="L64" s="74"/>
      <c r="M64" s="76"/>
      <c r="N64" s="73"/>
      <c r="O64" s="504"/>
      <c r="P64" s="505"/>
      <c r="Q64" s="505"/>
      <c r="R64" s="505"/>
      <c r="S64" s="505"/>
      <c r="T64" s="505"/>
      <c r="U64" s="505"/>
      <c r="V64" s="505"/>
      <c r="W64" s="505"/>
      <c r="X64" s="505"/>
      <c r="Y64" s="505"/>
      <c r="Z64" s="505"/>
      <c r="AA64" s="505"/>
      <c r="AB64" s="505"/>
      <c r="AC64" s="505"/>
      <c r="AD64" s="505"/>
      <c r="AE64" s="506"/>
      <c r="AF64" s="15"/>
      <c r="AG64" s="118"/>
      <c r="AH64" s="312"/>
      <c r="AI64" s="313"/>
      <c r="AJ64" s="313"/>
      <c r="AK64" s="313"/>
      <c r="AL64" s="313"/>
      <c r="AM64" s="313"/>
      <c r="AN64" s="314"/>
      <c r="AO64" s="120"/>
      <c r="AP64" s="115" t="s">
        <v>0</v>
      </c>
      <c r="AQ64" s="119"/>
      <c r="AR64" s="312"/>
      <c r="AS64" s="313"/>
      <c r="AT64" s="313"/>
      <c r="AU64" s="313"/>
      <c r="AV64" s="313"/>
      <c r="AW64" s="313"/>
      <c r="AX64" s="314"/>
      <c r="AY64" s="120"/>
      <c r="AZ64" s="115" t="s">
        <v>1</v>
      </c>
      <c r="BA64" s="119"/>
      <c r="BB64" s="312"/>
      <c r="BC64" s="313"/>
      <c r="BD64" s="313"/>
      <c r="BE64" s="313"/>
      <c r="BF64" s="313"/>
      <c r="BG64" s="313"/>
      <c r="BH64" s="314"/>
      <c r="BI64" s="122"/>
      <c r="BJ64" s="115" t="s">
        <v>2</v>
      </c>
      <c r="BK64" s="129"/>
      <c r="BL64" s="130" t="str">
        <f>IF(BM64&lt;&gt;"","●","")</f>
        <v/>
      </c>
      <c r="BM64" s="132" t="str">
        <f>IF(AND(OR(C64="",E64="",F64="",G64="",O64=""),OR(AH64&gt;0,AR64&gt;0,BB64&gt;0)),"「Ｋコード・Ｊコード番号等」、「診療行為名称」に未記入の欄がありますが、「レセプト件数」、「算定日数」、「算定回数」のいずれかが1以上となっています。正しい手術名情報・レセプト件数・算定日数・算定回数をご記入ください。",IF(AND(AND(C64&lt;&gt;"",E64&lt;&gt;"",F64&lt;&gt;"",G64&lt;&gt;""),OR(AH64&gt;0,AR64&gt;0,BB64&gt;0),COUNTIF(K!$A$1:$A$2257,ASC(C64&amp;E64&amp;F64&amp;G64&amp;IF(I64*1=0,"","-"&amp;I64*1)&amp;IF(K64*1=0,"",K64*1)&amp;IF(M64="","",M64)))=0),"「Ｋコード・Ｊコード番号等」が診療報酬点数表あるいは鹿診療報酬点数表に存在しないコードとなっています。正しいＫコード・Ｊコード番号等をご記入ください。なお、加算・輸血料は報告対象外となります。",IF(OR(AND(OR(AH64=0,AH64=""),OR(AR64&gt;0,BB64&gt;0)),AND(OR(AH64&gt;0,BB64&gt;0),OR(AR64=0,AR64="")),AND(OR(AH64&gt;0,AR64&gt;0),OR(BB64=0,BB64=""))),"「レセプト件数」、「算定日数」、「算定回数」のいずれかが「0」か「空白」となっていますが、それ以外が1以上となっています。正しい手術名情報・レセプト件数・算定日数・算定回数をご記入ください。",IF(OR(AH64&gt;AR64,AH64&gt;BB64),"「算定日数」あるいは「算定回数」が「レセプト件数」よりも小さくなっています。算定レセプトにおける算定日数・算定回数をご記入ください。",IF(AR64&gt;BB64,"「算定回数」が「算定日数」よりも小さくなっています。算定日数における算定回数をご記入ください。","")))))</f>
        <v/>
      </c>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72"/>
      <c r="CW64" s="72"/>
      <c r="CX64" s="72"/>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row>
    <row r="65" spans="1:153" ht="3" customHeight="1" thickBot="1">
      <c r="A65" s="113"/>
      <c r="B65" s="16"/>
      <c r="C65" s="17"/>
      <c r="D65" s="17"/>
      <c r="E65" s="17"/>
      <c r="F65" s="18"/>
      <c r="G65" s="17"/>
      <c r="H65" s="298"/>
      <c r="I65" s="17"/>
      <c r="J65" s="17"/>
      <c r="K65" s="17"/>
      <c r="L65" s="17"/>
      <c r="M65" s="17"/>
      <c r="N65" s="17"/>
      <c r="O65" s="17"/>
      <c r="P65" s="17"/>
      <c r="Q65" s="17"/>
      <c r="R65" s="17"/>
      <c r="S65" s="17"/>
      <c r="T65" s="17"/>
      <c r="U65" s="17"/>
      <c r="V65" s="17"/>
      <c r="W65" s="17"/>
      <c r="X65" s="17"/>
      <c r="Y65" s="17"/>
      <c r="Z65" s="17"/>
      <c r="AA65" s="17"/>
      <c r="AB65" s="17"/>
      <c r="AC65" s="17"/>
      <c r="AD65" s="17"/>
      <c r="AE65" s="17"/>
      <c r="AF65" s="19"/>
      <c r="AG65" s="299"/>
      <c r="AH65" s="298"/>
      <c r="AI65" s="298"/>
      <c r="AJ65" s="298"/>
      <c r="AK65" s="298"/>
      <c r="AL65" s="298"/>
      <c r="AM65" s="298"/>
      <c r="AN65" s="298"/>
      <c r="AO65" s="121"/>
      <c r="AP65" s="116"/>
      <c r="AQ65" s="299"/>
      <c r="AR65" s="298"/>
      <c r="AS65" s="298"/>
      <c r="AT65" s="298"/>
      <c r="AU65" s="298"/>
      <c r="AV65" s="298"/>
      <c r="AW65" s="298"/>
      <c r="AX65" s="298"/>
      <c r="AY65" s="121"/>
      <c r="AZ65" s="116"/>
      <c r="BA65" s="298"/>
      <c r="BB65" s="298"/>
      <c r="BC65" s="298"/>
      <c r="BD65" s="298"/>
      <c r="BE65" s="298"/>
      <c r="BF65" s="298"/>
      <c r="BG65" s="298"/>
      <c r="BH65" s="298"/>
      <c r="BI65" s="121"/>
      <c r="BJ65" s="116"/>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row>
    <row r="66" spans="1:153" ht="9.75" customHeight="1">
      <c r="A66" s="113"/>
      <c r="B66" s="24"/>
      <c r="C66" s="14" t="s">
        <v>6435</v>
      </c>
      <c r="D66" s="25"/>
      <c r="E66" s="25"/>
      <c r="F66" s="14" t="s">
        <v>143</v>
      </c>
      <c r="G66" s="14"/>
      <c r="H66" s="14"/>
      <c r="I66" s="14" t="s">
        <v>144</v>
      </c>
      <c r="J66" s="14"/>
      <c r="K66" s="14" t="s">
        <v>145</v>
      </c>
      <c r="L66" s="14"/>
      <c r="M66" s="14" t="s">
        <v>197</v>
      </c>
      <c r="N66" s="14"/>
      <c r="O66" s="25"/>
      <c r="P66" s="14" t="s">
        <v>146</v>
      </c>
      <c r="Q66" s="14"/>
      <c r="R66" s="14"/>
      <c r="S66" s="14"/>
      <c r="T66" s="14"/>
      <c r="U66" s="14"/>
      <c r="V66" s="14"/>
      <c r="W66" s="14"/>
      <c r="X66" s="14"/>
      <c r="Y66" s="14"/>
      <c r="Z66" s="14"/>
      <c r="AA66" s="14"/>
      <c r="AB66" s="14"/>
      <c r="AC66" s="14"/>
      <c r="AD66" s="25"/>
      <c r="AE66" s="25"/>
      <c r="AF66" s="26"/>
      <c r="AG66" s="296"/>
      <c r="AH66" s="297"/>
      <c r="AI66" s="297"/>
      <c r="AJ66" s="297"/>
      <c r="AK66" s="297"/>
      <c r="AL66" s="297"/>
      <c r="AM66" s="297"/>
      <c r="AN66" s="297"/>
      <c r="AO66" s="117"/>
      <c r="AP66" s="114"/>
      <c r="AQ66" s="296"/>
      <c r="AR66" s="297"/>
      <c r="AS66" s="297"/>
      <c r="AT66" s="297"/>
      <c r="AU66" s="297"/>
      <c r="AV66" s="297"/>
      <c r="AW66" s="297"/>
      <c r="AX66" s="297"/>
      <c r="AY66" s="117"/>
      <c r="AZ66" s="114"/>
      <c r="BA66" s="297"/>
      <c r="BB66" s="297"/>
      <c r="BC66" s="297"/>
      <c r="BD66" s="297"/>
      <c r="BE66" s="297"/>
      <c r="BF66" s="297"/>
      <c r="BG66" s="297"/>
      <c r="BH66" s="297"/>
      <c r="BI66" s="117"/>
      <c r="BJ66" s="114"/>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row>
    <row r="67" spans="1:153" ht="21.75" customHeight="1">
      <c r="A67" s="113"/>
      <c r="B67" s="294"/>
      <c r="C67" s="76"/>
      <c r="D67" s="74"/>
      <c r="E67" s="77"/>
      <c r="F67" s="78"/>
      <c r="G67" s="79"/>
      <c r="H67" s="75" t="s">
        <v>6436</v>
      </c>
      <c r="I67" s="76"/>
      <c r="J67" s="74"/>
      <c r="K67" s="241"/>
      <c r="L67" s="74"/>
      <c r="M67" s="76"/>
      <c r="N67" s="73"/>
      <c r="O67" s="504"/>
      <c r="P67" s="505"/>
      <c r="Q67" s="505"/>
      <c r="R67" s="505"/>
      <c r="S67" s="505"/>
      <c r="T67" s="505"/>
      <c r="U67" s="505"/>
      <c r="V67" s="505"/>
      <c r="W67" s="505"/>
      <c r="X67" s="505"/>
      <c r="Y67" s="505"/>
      <c r="Z67" s="505"/>
      <c r="AA67" s="505"/>
      <c r="AB67" s="505"/>
      <c r="AC67" s="505"/>
      <c r="AD67" s="505"/>
      <c r="AE67" s="506"/>
      <c r="AF67" s="15"/>
      <c r="AG67" s="118"/>
      <c r="AH67" s="312"/>
      <c r="AI67" s="313"/>
      <c r="AJ67" s="313"/>
      <c r="AK67" s="313"/>
      <c r="AL67" s="313"/>
      <c r="AM67" s="313"/>
      <c r="AN67" s="314"/>
      <c r="AO67" s="120"/>
      <c r="AP67" s="115" t="s">
        <v>0</v>
      </c>
      <c r="AQ67" s="119"/>
      <c r="AR67" s="312"/>
      <c r="AS67" s="313"/>
      <c r="AT67" s="313"/>
      <c r="AU67" s="313"/>
      <c r="AV67" s="313"/>
      <c r="AW67" s="313"/>
      <c r="AX67" s="314"/>
      <c r="AY67" s="120"/>
      <c r="AZ67" s="115" t="s">
        <v>1</v>
      </c>
      <c r="BA67" s="119"/>
      <c r="BB67" s="312"/>
      <c r="BC67" s="313"/>
      <c r="BD67" s="313"/>
      <c r="BE67" s="313"/>
      <c r="BF67" s="313"/>
      <c r="BG67" s="313"/>
      <c r="BH67" s="314"/>
      <c r="BI67" s="122"/>
      <c r="BJ67" s="115" t="s">
        <v>2</v>
      </c>
      <c r="BK67" s="129"/>
      <c r="BL67" s="130" t="str">
        <f>IF(BM67&lt;&gt;"","●","")</f>
        <v/>
      </c>
      <c r="BM67" s="132" t="str">
        <f>IF(AND(OR(C67="",E67="",F67="",G67="",O67=""),OR(AH67&gt;0,AR67&gt;0,BB67&gt;0)),"「Ｋコード・Ｊコード番号等」、「診療行為名称」に未記入の欄がありますが、「レセプト件数」、「算定日数」、「算定回数」のいずれかが1以上となっています。正しい手術名情報・レセプト件数・算定日数・算定回数をご記入ください。",IF(AND(AND(C67&lt;&gt;"",E67&lt;&gt;"",F67&lt;&gt;"",G67&lt;&gt;""),OR(AH67&gt;0,AR67&gt;0,BB67&gt;0),COUNTIF(K!$A$1:$A$2257,ASC(C67&amp;E67&amp;F67&amp;G67&amp;IF(I67*1=0,"","-"&amp;I67*1)&amp;IF(K67*1=0,"",K67*1)&amp;IF(M67="","",M67)))=0),"「Ｋコード・Ｊコード番号等」が診療報酬点数表あるいは鹿診療報酬点数表に存在しないコードとなっています。正しいＫコード・Ｊコード番号等をご記入ください。なお、加算・輸血料は報告対象外となります。",IF(OR(AND(OR(AH67=0,AH67=""),OR(AR67&gt;0,BB67&gt;0)),AND(OR(AH67&gt;0,BB67&gt;0),OR(AR67=0,AR67="")),AND(OR(AH67&gt;0,AR67&gt;0),OR(BB67=0,BB67=""))),"「レセプト件数」、「算定日数」、「算定回数」のいずれかが「0」か「空白」となっていますが、それ以外が1以上となっています。正しい手術名情報・レセプト件数・算定日数・算定回数をご記入ください。",IF(OR(AH67&gt;AR67,AH67&gt;BB67),"「算定日数」あるいは「算定回数」が「レセプト件数」よりも小さくなっています。算定レセプトにおける算定日数・算定回数をご記入ください。",IF(AR67&gt;BB67,"「算定回数」が「算定日数」よりも小さくなっています。算定日数における算定回数をご記入ください。","")))))</f>
        <v/>
      </c>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72"/>
      <c r="CW67" s="72"/>
      <c r="CX67" s="72"/>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row>
    <row r="68" spans="1:153" ht="3" customHeight="1" thickBot="1">
      <c r="A68" s="113"/>
      <c r="B68" s="16"/>
      <c r="C68" s="17"/>
      <c r="D68" s="17"/>
      <c r="E68" s="17"/>
      <c r="F68" s="18"/>
      <c r="G68" s="17"/>
      <c r="H68" s="298"/>
      <c r="I68" s="17"/>
      <c r="J68" s="17"/>
      <c r="K68" s="17"/>
      <c r="L68" s="17"/>
      <c r="M68" s="17"/>
      <c r="N68" s="17"/>
      <c r="O68" s="17"/>
      <c r="P68" s="17"/>
      <c r="Q68" s="17"/>
      <c r="R68" s="17"/>
      <c r="S68" s="17"/>
      <c r="T68" s="17"/>
      <c r="U68" s="17"/>
      <c r="V68" s="17"/>
      <c r="W68" s="17"/>
      <c r="X68" s="17"/>
      <c r="Y68" s="17"/>
      <c r="Z68" s="17"/>
      <c r="AA68" s="17"/>
      <c r="AB68" s="17"/>
      <c r="AC68" s="17"/>
      <c r="AD68" s="17"/>
      <c r="AE68" s="17"/>
      <c r="AF68" s="19"/>
      <c r="AG68" s="299"/>
      <c r="AH68" s="298"/>
      <c r="AI68" s="298"/>
      <c r="AJ68" s="298"/>
      <c r="AK68" s="298"/>
      <c r="AL68" s="298"/>
      <c r="AM68" s="298"/>
      <c r="AN68" s="298"/>
      <c r="AO68" s="121"/>
      <c r="AP68" s="116"/>
      <c r="AQ68" s="299"/>
      <c r="AR68" s="298"/>
      <c r="AS68" s="298"/>
      <c r="AT68" s="298"/>
      <c r="AU68" s="298"/>
      <c r="AV68" s="298"/>
      <c r="AW68" s="298"/>
      <c r="AX68" s="298"/>
      <c r="AY68" s="121"/>
      <c r="AZ68" s="116"/>
      <c r="BA68" s="298"/>
      <c r="BB68" s="298"/>
      <c r="BC68" s="298"/>
      <c r="BD68" s="298"/>
      <c r="BE68" s="298"/>
      <c r="BF68" s="298"/>
      <c r="BG68" s="298"/>
      <c r="BH68" s="298"/>
      <c r="BI68" s="121"/>
      <c r="BJ68" s="116"/>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row>
    <row r="69" spans="1:153" ht="9.75" customHeight="1">
      <c r="A69" s="113"/>
      <c r="B69" s="24"/>
      <c r="C69" s="14" t="s">
        <v>6435</v>
      </c>
      <c r="D69" s="25"/>
      <c r="E69" s="25"/>
      <c r="F69" s="14" t="s">
        <v>143</v>
      </c>
      <c r="G69" s="14"/>
      <c r="H69" s="14"/>
      <c r="I69" s="14" t="s">
        <v>144</v>
      </c>
      <c r="J69" s="14"/>
      <c r="K69" s="14" t="s">
        <v>145</v>
      </c>
      <c r="L69" s="14"/>
      <c r="M69" s="14" t="s">
        <v>197</v>
      </c>
      <c r="N69" s="14"/>
      <c r="O69" s="25"/>
      <c r="P69" s="14" t="s">
        <v>146</v>
      </c>
      <c r="Q69" s="14"/>
      <c r="R69" s="14"/>
      <c r="S69" s="14"/>
      <c r="T69" s="14"/>
      <c r="U69" s="14"/>
      <c r="V69" s="14"/>
      <c r="W69" s="14"/>
      <c r="X69" s="14"/>
      <c r="Y69" s="14"/>
      <c r="Z69" s="14"/>
      <c r="AA69" s="14"/>
      <c r="AB69" s="14"/>
      <c r="AC69" s="14"/>
      <c r="AD69" s="25"/>
      <c r="AE69" s="25"/>
      <c r="AF69" s="26"/>
      <c r="AG69" s="296"/>
      <c r="AH69" s="297"/>
      <c r="AI69" s="297"/>
      <c r="AJ69" s="297"/>
      <c r="AK69" s="297"/>
      <c r="AL69" s="297"/>
      <c r="AM69" s="297"/>
      <c r="AN69" s="297"/>
      <c r="AO69" s="117"/>
      <c r="AP69" s="114"/>
      <c r="AQ69" s="296"/>
      <c r="AR69" s="297"/>
      <c r="AS69" s="297"/>
      <c r="AT69" s="297"/>
      <c r="AU69" s="297"/>
      <c r="AV69" s="297"/>
      <c r="AW69" s="297"/>
      <c r="AX69" s="297"/>
      <c r="AY69" s="117"/>
      <c r="AZ69" s="114"/>
      <c r="BA69" s="297"/>
      <c r="BB69" s="297"/>
      <c r="BC69" s="297"/>
      <c r="BD69" s="297"/>
      <c r="BE69" s="297"/>
      <c r="BF69" s="297"/>
      <c r="BG69" s="297"/>
      <c r="BH69" s="297"/>
      <c r="BI69" s="117"/>
      <c r="BJ69" s="114"/>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row>
    <row r="70" spans="1:153" ht="21.75" customHeight="1">
      <c r="A70" s="113"/>
      <c r="B70" s="294"/>
      <c r="C70" s="76"/>
      <c r="D70" s="74"/>
      <c r="E70" s="77"/>
      <c r="F70" s="78"/>
      <c r="G70" s="79"/>
      <c r="H70" s="75" t="s">
        <v>6436</v>
      </c>
      <c r="I70" s="76"/>
      <c r="J70" s="74"/>
      <c r="K70" s="241"/>
      <c r="L70" s="74"/>
      <c r="M70" s="76"/>
      <c r="N70" s="73"/>
      <c r="O70" s="504"/>
      <c r="P70" s="505"/>
      <c r="Q70" s="505"/>
      <c r="R70" s="505"/>
      <c r="S70" s="505"/>
      <c r="T70" s="505"/>
      <c r="U70" s="505"/>
      <c r="V70" s="505"/>
      <c r="W70" s="505"/>
      <c r="X70" s="505"/>
      <c r="Y70" s="505"/>
      <c r="Z70" s="505"/>
      <c r="AA70" s="505"/>
      <c r="AB70" s="505"/>
      <c r="AC70" s="505"/>
      <c r="AD70" s="505"/>
      <c r="AE70" s="506"/>
      <c r="AF70" s="15"/>
      <c r="AG70" s="118"/>
      <c r="AH70" s="312"/>
      <c r="AI70" s="313"/>
      <c r="AJ70" s="313"/>
      <c r="AK70" s="313"/>
      <c r="AL70" s="313"/>
      <c r="AM70" s="313"/>
      <c r="AN70" s="314"/>
      <c r="AO70" s="120"/>
      <c r="AP70" s="115" t="s">
        <v>0</v>
      </c>
      <c r="AQ70" s="119"/>
      <c r="AR70" s="312"/>
      <c r="AS70" s="313"/>
      <c r="AT70" s="313"/>
      <c r="AU70" s="313"/>
      <c r="AV70" s="313"/>
      <c r="AW70" s="313"/>
      <c r="AX70" s="314"/>
      <c r="AY70" s="120"/>
      <c r="AZ70" s="115" t="s">
        <v>1</v>
      </c>
      <c r="BA70" s="119"/>
      <c r="BB70" s="312"/>
      <c r="BC70" s="313"/>
      <c r="BD70" s="313"/>
      <c r="BE70" s="313"/>
      <c r="BF70" s="313"/>
      <c r="BG70" s="313"/>
      <c r="BH70" s="314"/>
      <c r="BI70" s="122"/>
      <c r="BJ70" s="115" t="s">
        <v>2</v>
      </c>
      <c r="BK70" s="129"/>
      <c r="BL70" s="130" t="str">
        <f>IF(BM70&lt;&gt;"","●","")</f>
        <v/>
      </c>
      <c r="BM70" s="132" t="str">
        <f>IF(AND(OR(C70="",E70="",F70="",G70="",O70=""),OR(AH70&gt;0,AR70&gt;0,BB70&gt;0)),"「Ｋコード・Ｊコード番号等」、「診療行為名称」に未記入の欄がありますが、「レセプト件数」、「算定日数」、「算定回数」のいずれかが1以上となっています。正しい手術名情報・レセプト件数・算定日数・算定回数をご記入ください。",IF(AND(AND(C70&lt;&gt;"",E70&lt;&gt;"",F70&lt;&gt;"",G70&lt;&gt;""),OR(AH70&gt;0,AR70&gt;0,BB70&gt;0),COUNTIF(K!$A$1:$A$2257,ASC(C70&amp;E70&amp;F70&amp;G70&amp;IF(I70*1=0,"","-"&amp;I70*1)&amp;IF(K70*1=0,"",K70*1)&amp;IF(M70="","",M70)))=0),"「Ｋコード・Ｊコード番号等」が診療報酬点数表あるいは鹿診療報酬点数表に存在しないコードとなっています。正しいＫコード・Ｊコード番号等をご記入ください。なお、加算・輸血料は報告対象外となります。",IF(OR(AND(OR(AH70=0,AH70=""),OR(AR70&gt;0,BB70&gt;0)),AND(OR(AH70&gt;0,BB70&gt;0),OR(AR70=0,AR70="")),AND(OR(AH70&gt;0,AR70&gt;0),OR(BB70=0,BB70=""))),"「レセプト件数」、「算定日数」、「算定回数」のいずれかが「0」か「空白」となっていますが、それ以外が1以上となっています。正しい手術名情報・レセプト件数・算定日数・算定回数をご記入ください。",IF(OR(AH70&gt;AR70,AH70&gt;BB70),"「算定日数」あるいは「算定回数」が「レセプト件数」よりも小さくなっています。算定レセプトにおける算定日数・算定回数をご記入ください。",IF(AR70&gt;BB70,"「算定回数」が「算定日数」よりも小さくなっています。算定日数における算定回数をご記入ください。","")))))</f>
        <v/>
      </c>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72"/>
      <c r="CW70" s="72"/>
      <c r="CX70" s="72"/>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row>
    <row r="71" spans="1:153" ht="3" customHeight="1" thickBot="1">
      <c r="A71" s="113"/>
      <c r="B71" s="16"/>
      <c r="C71" s="17"/>
      <c r="D71" s="17"/>
      <c r="E71" s="17"/>
      <c r="F71" s="18"/>
      <c r="G71" s="17"/>
      <c r="H71" s="298"/>
      <c r="I71" s="17"/>
      <c r="J71" s="17"/>
      <c r="K71" s="17"/>
      <c r="L71" s="17"/>
      <c r="M71" s="17"/>
      <c r="N71" s="17"/>
      <c r="O71" s="17"/>
      <c r="P71" s="17"/>
      <c r="Q71" s="17"/>
      <c r="R71" s="17"/>
      <c r="S71" s="17"/>
      <c r="T71" s="17"/>
      <c r="U71" s="17"/>
      <c r="V71" s="17"/>
      <c r="W71" s="17"/>
      <c r="X71" s="17"/>
      <c r="Y71" s="17"/>
      <c r="Z71" s="17"/>
      <c r="AA71" s="17"/>
      <c r="AB71" s="17"/>
      <c r="AC71" s="17"/>
      <c r="AD71" s="17"/>
      <c r="AE71" s="17"/>
      <c r="AF71" s="19"/>
      <c r="AG71" s="299"/>
      <c r="AH71" s="298"/>
      <c r="AI71" s="298"/>
      <c r="AJ71" s="298"/>
      <c r="AK71" s="298"/>
      <c r="AL71" s="298"/>
      <c r="AM71" s="298"/>
      <c r="AN71" s="298"/>
      <c r="AO71" s="121"/>
      <c r="AP71" s="116"/>
      <c r="AQ71" s="299"/>
      <c r="AR71" s="298"/>
      <c r="AS71" s="298"/>
      <c r="AT71" s="298"/>
      <c r="AU71" s="298"/>
      <c r="AV71" s="298"/>
      <c r="AW71" s="298"/>
      <c r="AX71" s="298"/>
      <c r="AY71" s="121"/>
      <c r="AZ71" s="116"/>
      <c r="BA71" s="298"/>
      <c r="BB71" s="298"/>
      <c r="BC71" s="298"/>
      <c r="BD71" s="298"/>
      <c r="BE71" s="298"/>
      <c r="BF71" s="298"/>
      <c r="BG71" s="298"/>
      <c r="BH71" s="298"/>
      <c r="BI71" s="121"/>
      <c r="BJ71" s="116"/>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row>
    <row r="72" spans="1:153" ht="9.75" customHeight="1">
      <c r="A72" s="113"/>
      <c r="B72" s="24"/>
      <c r="C72" s="14" t="s">
        <v>6435</v>
      </c>
      <c r="D72" s="25"/>
      <c r="E72" s="25"/>
      <c r="F72" s="14" t="s">
        <v>143</v>
      </c>
      <c r="G72" s="14"/>
      <c r="H72" s="14"/>
      <c r="I72" s="14" t="s">
        <v>144</v>
      </c>
      <c r="J72" s="14"/>
      <c r="K72" s="14" t="s">
        <v>145</v>
      </c>
      <c r="L72" s="14"/>
      <c r="M72" s="14" t="s">
        <v>197</v>
      </c>
      <c r="N72" s="14"/>
      <c r="O72" s="25"/>
      <c r="P72" s="14" t="s">
        <v>146</v>
      </c>
      <c r="Q72" s="14"/>
      <c r="R72" s="14"/>
      <c r="S72" s="14"/>
      <c r="T72" s="14"/>
      <c r="U72" s="14"/>
      <c r="V72" s="14"/>
      <c r="W72" s="14"/>
      <c r="X72" s="14"/>
      <c r="Y72" s="14"/>
      <c r="Z72" s="14"/>
      <c r="AA72" s="14"/>
      <c r="AB72" s="14"/>
      <c r="AC72" s="14"/>
      <c r="AD72" s="25"/>
      <c r="AE72" s="25"/>
      <c r="AF72" s="26"/>
      <c r="AG72" s="296"/>
      <c r="AH72" s="297"/>
      <c r="AI72" s="297"/>
      <c r="AJ72" s="297"/>
      <c r="AK72" s="297"/>
      <c r="AL72" s="297"/>
      <c r="AM72" s="297"/>
      <c r="AN72" s="297"/>
      <c r="AO72" s="117"/>
      <c r="AP72" s="114"/>
      <c r="AQ72" s="296"/>
      <c r="AR72" s="297"/>
      <c r="AS72" s="297"/>
      <c r="AT72" s="297"/>
      <c r="AU72" s="297"/>
      <c r="AV72" s="297"/>
      <c r="AW72" s="297"/>
      <c r="AX72" s="297"/>
      <c r="AY72" s="117"/>
      <c r="AZ72" s="114"/>
      <c r="BA72" s="297"/>
      <c r="BB72" s="297"/>
      <c r="BC72" s="297"/>
      <c r="BD72" s="297"/>
      <c r="BE72" s="297"/>
      <c r="BF72" s="297"/>
      <c r="BG72" s="297"/>
      <c r="BH72" s="297"/>
      <c r="BI72" s="117"/>
      <c r="BJ72" s="114"/>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row>
    <row r="73" spans="1:153" ht="21.75" customHeight="1">
      <c r="A73" s="113"/>
      <c r="B73" s="294"/>
      <c r="C73" s="76"/>
      <c r="D73" s="74"/>
      <c r="E73" s="77"/>
      <c r="F73" s="78"/>
      <c r="G73" s="79"/>
      <c r="H73" s="75" t="s">
        <v>6436</v>
      </c>
      <c r="I73" s="76"/>
      <c r="J73" s="74"/>
      <c r="K73" s="241"/>
      <c r="L73" s="74"/>
      <c r="M73" s="76"/>
      <c r="N73" s="73"/>
      <c r="O73" s="504"/>
      <c r="P73" s="505"/>
      <c r="Q73" s="505"/>
      <c r="R73" s="505"/>
      <c r="S73" s="505"/>
      <c r="T73" s="505"/>
      <c r="U73" s="505"/>
      <c r="V73" s="505"/>
      <c r="W73" s="505"/>
      <c r="X73" s="505"/>
      <c r="Y73" s="505"/>
      <c r="Z73" s="505"/>
      <c r="AA73" s="505"/>
      <c r="AB73" s="505"/>
      <c r="AC73" s="505"/>
      <c r="AD73" s="505"/>
      <c r="AE73" s="506"/>
      <c r="AF73" s="15"/>
      <c r="AG73" s="118"/>
      <c r="AH73" s="312"/>
      <c r="AI73" s="313"/>
      <c r="AJ73" s="313"/>
      <c r="AK73" s="313"/>
      <c r="AL73" s="313"/>
      <c r="AM73" s="313"/>
      <c r="AN73" s="314"/>
      <c r="AO73" s="120"/>
      <c r="AP73" s="115" t="s">
        <v>0</v>
      </c>
      <c r="AQ73" s="119"/>
      <c r="AR73" s="312"/>
      <c r="AS73" s="313"/>
      <c r="AT73" s="313"/>
      <c r="AU73" s="313"/>
      <c r="AV73" s="313"/>
      <c r="AW73" s="313"/>
      <c r="AX73" s="314"/>
      <c r="AY73" s="120"/>
      <c r="AZ73" s="115" t="s">
        <v>1</v>
      </c>
      <c r="BA73" s="119"/>
      <c r="BB73" s="312"/>
      <c r="BC73" s="313"/>
      <c r="BD73" s="313"/>
      <c r="BE73" s="313"/>
      <c r="BF73" s="313"/>
      <c r="BG73" s="313"/>
      <c r="BH73" s="314"/>
      <c r="BI73" s="122"/>
      <c r="BJ73" s="115" t="s">
        <v>2</v>
      </c>
      <c r="BK73" s="129"/>
      <c r="BL73" s="130" t="str">
        <f>IF(BM73&lt;&gt;"","●","")</f>
        <v/>
      </c>
      <c r="BM73" s="132" t="str">
        <f>IF(AND(OR(C73="",E73="",F73="",G73="",O73=""),OR(AH73&gt;0,AR73&gt;0,BB73&gt;0)),"「Ｋコード・Ｊコード番号等」、「診療行為名称」に未記入の欄がありますが、「レセプト件数」、「算定日数」、「算定回数」のいずれかが1以上となっています。正しい手術名情報・レセプト件数・算定日数・算定回数をご記入ください。",IF(AND(AND(C73&lt;&gt;"",E73&lt;&gt;"",F73&lt;&gt;"",G73&lt;&gt;""),OR(AH73&gt;0,AR73&gt;0,BB73&gt;0),COUNTIF(K!$A$1:$A$2257,ASC(C73&amp;E73&amp;F73&amp;G73&amp;IF(I73*1=0,"","-"&amp;I73*1)&amp;IF(K73*1=0,"",K73*1)&amp;IF(M73="","",M73)))=0),"「Ｋコード・Ｊコード番号等」が診療報酬点数表あるいは鹿診療報酬点数表に存在しないコードとなっています。正しいＫコード・Ｊコード番号等をご記入ください。なお、加算・輸血料は報告対象外となります。",IF(OR(AND(OR(AH73=0,AH73=""),OR(AR73&gt;0,BB73&gt;0)),AND(OR(AH73&gt;0,BB73&gt;0),OR(AR73=0,AR73="")),AND(OR(AH73&gt;0,AR73&gt;0),OR(BB73=0,BB73=""))),"「レセプト件数」、「算定日数」、「算定回数」のいずれかが「0」か「空白」となっていますが、それ以外が1以上となっています。正しい手術名情報・レセプト件数・算定日数・算定回数をご記入ください。",IF(OR(AH73&gt;AR73,AH73&gt;BB73),"「算定日数」あるいは「算定回数」が「レセプト件数」よりも小さくなっています。算定レセプトにおける算定日数・算定回数をご記入ください。",IF(AR73&gt;BB73,"「算定回数」が「算定日数」よりも小さくなっています。算定日数における算定回数をご記入ください。","")))))</f>
        <v/>
      </c>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72"/>
      <c r="CW73" s="72"/>
      <c r="CX73" s="72"/>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row>
    <row r="74" spans="1:153" ht="3" customHeight="1" thickBot="1">
      <c r="A74" s="113"/>
      <c r="B74" s="16"/>
      <c r="C74" s="17"/>
      <c r="D74" s="17"/>
      <c r="E74" s="17"/>
      <c r="F74" s="18"/>
      <c r="G74" s="17"/>
      <c r="H74" s="298"/>
      <c r="I74" s="17"/>
      <c r="J74" s="17"/>
      <c r="K74" s="17"/>
      <c r="L74" s="17"/>
      <c r="M74" s="17"/>
      <c r="N74" s="17"/>
      <c r="O74" s="17"/>
      <c r="P74" s="17"/>
      <c r="Q74" s="17"/>
      <c r="R74" s="17"/>
      <c r="S74" s="17"/>
      <c r="T74" s="17"/>
      <c r="U74" s="17"/>
      <c r="V74" s="17"/>
      <c r="W74" s="17"/>
      <c r="X74" s="17"/>
      <c r="Y74" s="17"/>
      <c r="Z74" s="17"/>
      <c r="AA74" s="17"/>
      <c r="AB74" s="17"/>
      <c r="AC74" s="17"/>
      <c r="AD74" s="17"/>
      <c r="AE74" s="17"/>
      <c r="AF74" s="19"/>
      <c r="AG74" s="299"/>
      <c r="AH74" s="298"/>
      <c r="AI74" s="298"/>
      <c r="AJ74" s="298"/>
      <c r="AK74" s="298"/>
      <c r="AL74" s="298"/>
      <c r="AM74" s="298"/>
      <c r="AN74" s="298"/>
      <c r="AO74" s="121"/>
      <c r="AP74" s="116"/>
      <c r="AQ74" s="299"/>
      <c r="AR74" s="298"/>
      <c r="AS74" s="298"/>
      <c r="AT74" s="298"/>
      <c r="AU74" s="298"/>
      <c r="AV74" s="298"/>
      <c r="AW74" s="298"/>
      <c r="AX74" s="298"/>
      <c r="AY74" s="121"/>
      <c r="AZ74" s="116"/>
      <c r="BA74" s="298"/>
      <c r="BB74" s="298"/>
      <c r="BC74" s="298"/>
      <c r="BD74" s="298"/>
      <c r="BE74" s="298"/>
      <c r="BF74" s="298"/>
      <c r="BG74" s="298"/>
      <c r="BH74" s="298"/>
      <c r="BI74" s="121"/>
      <c r="BJ74" s="116"/>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row>
    <row r="75" spans="1:153" ht="1.5" customHeight="1">
      <c r="A75" s="281"/>
      <c r="B75" s="281"/>
      <c r="C75" s="281"/>
      <c r="D75" s="281"/>
      <c r="E75" s="281"/>
      <c r="F75" s="281"/>
      <c r="G75" s="281"/>
      <c r="H75" s="23"/>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row>
    <row r="76" spans="1:153" ht="19.5" customHeight="1">
      <c r="A76" s="328" t="s">
        <v>6437</v>
      </c>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30"/>
      <c r="AX76" s="330"/>
      <c r="AY76" s="330"/>
      <c r="AZ76" s="330"/>
      <c r="BA76" s="330"/>
      <c r="BB76" s="330"/>
      <c r="BC76" s="330"/>
      <c r="BD76" s="330"/>
      <c r="BE76" s="330"/>
      <c r="BF76" s="330"/>
      <c r="BG76" s="330"/>
      <c r="BH76" s="330"/>
      <c r="BI76" s="330"/>
      <c r="BJ76" s="331"/>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row>
    <row r="77" spans="1:153" s="65" customFormat="1" ht="18.75" customHeight="1" thickBot="1">
      <c r="A77" s="5"/>
      <c r="B77" s="9"/>
      <c r="C77" s="9"/>
      <c r="D77" s="9"/>
      <c r="E77" s="9"/>
      <c r="F77" s="9"/>
      <c r="G77" s="9"/>
      <c r="H77" s="20"/>
      <c r="I77" s="9"/>
      <c r="J77" s="9"/>
      <c r="K77" s="9"/>
      <c r="L77" s="9"/>
      <c r="M77" s="9"/>
      <c r="N77" s="9"/>
      <c r="O77" s="9"/>
      <c r="P77" s="9"/>
      <c r="Q77" s="9"/>
      <c r="R77" s="9"/>
      <c r="S77" s="9"/>
      <c r="T77" s="9"/>
      <c r="U77" s="9"/>
      <c r="V77" s="9"/>
      <c r="W77" s="9"/>
      <c r="X77" s="9"/>
      <c r="Y77" s="9"/>
      <c r="Z77" s="9"/>
      <c r="AA77" s="9"/>
      <c r="AB77" s="9"/>
      <c r="AC77" s="9"/>
      <c r="AD77" s="9"/>
      <c r="AE77" s="9"/>
      <c r="AF77" s="9"/>
      <c r="AG77" s="395" t="s">
        <v>6385</v>
      </c>
      <c r="AH77" s="396"/>
      <c r="AI77" s="396"/>
      <c r="AJ77" s="396"/>
      <c r="AK77" s="396"/>
      <c r="AL77" s="396"/>
      <c r="AM77" s="396"/>
      <c r="AN77" s="396"/>
      <c r="AO77" s="396"/>
      <c r="AP77" s="397"/>
      <c r="AQ77" s="420" t="s">
        <v>4</v>
      </c>
      <c r="AR77" s="421"/>
      <c r="AS77" s="421"/>
      <c r="AT77" s="421"/>
      <c r="AU77" s="421"/>
      <c r="AV77" s="421"/>
      <c r="AW77" s="421"/>
      <c r="AX77" s="421"/>
      <c r="AY77" s="421"/>
      <c r="AZ77" s="422"/>
      <c r="BA77" s="420" t="s">
        <v>19</v>
      </c>
      <c r="BB77" s="421"/>
      <c r="BC77" s="421"/>
      <c r="BD77" s="421"/>
      <c r="BE77" s="421"/>
      <c r="BF77" s="421"/>
      <c r="BG77" s="421"/>
      <c r="BH77" s="421"/>
      <c r="BI77" s="421"/>
      <c r="BJ77" s="423"/>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row>
    <row r="78" spans="1:153" ht="9.75" customHeight="1">
      <c r="A78" s="113"/>
      <c r="B78" s="24"/>
      <c r="C78" s="14" t="s">
        <v>6435</v>
      </c>
      <c r="D78" s="25"/>
      <c r="E78" s="25"/>
      <c r="F78" s="14" t="s">
        <v>143</v>
      </c>
      <c r="G78" s="14"/>
      <c r="H78" s="14"/>
      <c r="I78" s="14" t="s">
        <v>144</v>
      </c>
      <c r="J78" s="14"/>
      <c r="K78" s="14" t="s">
        <v>145</v>
      </c>
      <c r="L78" s="14"/>
      <c r="M78" s="14" t="s">
        <v>197</v>
      </c>
      <c r="N78" s="14"/>
      <c r="O78" s="25"/>
      <c r="P78" s="14" t="s">
        <v>146</v>
      </c>
      <c r="Q78" s="14"/>
      <c r="R78" s="14"/>
      <c r="S78" s="14"/>
      <c r="T78" s="14"/>
      <c r="U78" s="14"/>
      <c r="V78" s="14"/>
      <c r="W78" s="14"/>
      <c r="X78" s="14"/>
      <c r="Y78" s="14"/>
      <c r="Z78" s="14"/>
      <c r="AA78" s="14"/>
      <c r="AB78" s="14"/>
      <c r="AC78" s="14"/>
      <c r="AD78" s="25"/>
      <c r="AE78" s="25"/>
      <c r="AF78" s="26"/>
      <c r="AG78" s="296"/>
      <c r="AH78" s="297"/>
      <c r="AI78" s="297"/>
      <c r="AJ78" s="297"/>
      <c r="AK78" s="297"/>
      <c r="AL78" s="297"/>
      <c r="AM78" s="297"/>
      <c r="AN78" s="297"/>
      <c r="AO78" s="117"/>
      <c r="AP78" s="114"/>
      <c r="AQ78" s="296"/>
      <c r="AR78" s="297"/>
      <c r="AS78" s="297"/>
      <c r="AT78" s="297"/>
      <c r="AU78" s="297"/>
      <c r="AV78" s="297"/>
      <c r="AW78" s="297"/>
      <c r="AX78" s="297"/>
      <c r="AY78" s="117"/>
      <c r="AZ78" s="114"/>
      <c r="BA78" s="297"/>
      <c r="BB78" s="297"/>
      <c r="BC78" s="297"/>
      <c r="BD78" s="297"/>
      <c r="BE78" s="297"/>
      <c r="BF78" s="297"/>
      <c r="BG78" s="297"/>
      <c r="BH78" s="297"/>
      <c r="BI78" s="117"/>
      <c r="BJ78" s="114"/>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row>
    <row r="79" spans="1:153" ht="21.75" customHeight="1">
      <c r="A79" s="113"/>
      <c r="B79" s="294"/>
      <c r="C79" s="76"/>
      <c r="D79" s="74"/>
      <c r="E79" s="77"/>
      <c r="F79" s="78"/>
      <c r="G79" s="79"/>
      <c r="H79" s="75" t="s">
        <v>6436</v>
      </c>
      <c r="I79" s="76"/>
      <c r="J79" s="74"/>
      <c r="K79" s="241"/>
      <c r="L79" s="74"/>
      <c r="M79" s="76"/>
      <c r="N79" s="73"/>
      <c r="O79" s="504"/>
      <c r="P79" s="505"/>
      <c r="Q79" s="505"/>
      <c r="R79" s="505"/>
      <c r="S79" s="505"/>
      <c r="T79" s="505"/>
      <c r="U79" s="505"/>
      <c r="V79" s="505"/>
      <c r="W79" s="505"/>
      <c r="X79" s="505"/>
      <c r="Y79" s="505"/>
      <c r="Z79" s="505"/>
      <c r="AA79" s="505"/>
      <c r="AB79" s="505"/>
      <c r="AC79" s="505"/>
      <c r="AD79" s="505"/>
      <c r="AE79" s="506"/>
      <c r="AF79" s="15"/>
      <c r="AG79" s="118"/>
      <c r="AH79" s="312"/>
      <c r="AI79" s="313"/>
      <c r="AJ79" s="313"/>
      <c r="AK79" s="313"/>
      <c r="AL79" s="313"/>
      <c r="AM79" s="313"/>
      <c r="AN79" s="314"/>
      <c r="AO79" s="120"/>
      <c r="AP79" s="115" t="s">
        <v>0</v>
      </c>
      <c r="AQ79" s="119"/>
      <c r="AR79" s="312"/>
      <c r="AS79" s="313"/>
      <c r="AT79" s="313"/>
      <c r="AU79" s="313"/>
      <c r="AV79" s="313"/>
      <c r="AW79" s="313"/>
      <c r="AX79" s="314"/>
      <c r="AY79" s="120"/>
      <c r="AZ79" s="115" t="s">
        <v>1</v>
      </c>
      <c r="BA79" s="119"/>
      <c r="BB79" s="312"/>
      <c r="BC79" s="313"/>
      <c r="BD79" s="313"/>
      <c r="BE79" s="313"/>
      <c r="BF79" s="313"/>
      <c r="BG79" s="313"/>
      <c r="BH79" s="314"/>
      <c r="BI79" s="122"/>
      <c r="BJ79" s="115" t="s">
        <v>2</v>
      </c>
      <c r="BK79" s="129"/>
      <c r="BL79" s="130" t="str">
        <f>IF(BM79&lt;&gt;"","●","")</f>
        <v/>
      </c>
      <c r="BM79" s="132" t="str">
        <f>IF(AND(OR(C79="",E79="",F79="",G79="",O79=""),OR(AH79&gt;0,AR79&gt;0,BB79&gt;0)),"「Ｋコード・Ｊコード番号等」、「診療行為名称」に未記入の欄がありますが、「レセプト件数」、「算定日数」、「算定回数」のいずれかが1以上となっています。正しい手術名情報・レセプト件数・算定日数・算定回数をご記入ください。",IF(AND(AND(C79&lt;&gt;"",E79&lt;&gt;"",F79&lt;&gt;"",G79&lt;&gt;""),OR(AH79&gt;0,AR79&gt;0,BB79&gt;0),COUNTIF(K!$A$1:$A$2257,ASC(C79&amp;E79&amp;F79&amp;G79&amp;IF(I79*1=0,"","-"&amp;I79*1)&amp;IF(K79*1=0,"",K79*1)&amp;IF(M79="","",M79)))=0),"「Ｋコード・Ｊコード番号等」が診療報酬点数表あるいは鹿診療報酬点数表に存在しないコードとなっています。正しいＫコード・Ｊコード番号等をご記入ください。なお、加算・輸血料は報告対象外となります。",IF(OR(AND(OR(AH79=0,AH79=""),OR(AR79&gt;0,BB79&gt;0)),AND(OR(AH79&gt;0,BB79&gt;0),OR(AR79=0,AR79="")),AND(OR(AH79&gt;0,AR79&gt;0),OR(BB79=0,BB79=""))),"「レセプト件数」、「算定日数」、「算定回数」のいずれかが「0」か「空白」となっていますが、それ以外が1以上となっています。正しい手術名情報・レセプト件数・算定日数・算定回数をご記入ください。",IF(OR(AH79&gt;AR79,AH79&gt;BB79),"「算定日数」あるいは「算定回数」が「レセプト件数」よりも小さくなっています。算定レセプトにおける算定日数・算定回数をご記入ください。",IF(AR79&gt;BB79,"「算定回数」が「算定日数」よりも小さくなっています。算定日数における算定回数をご記入ください。","")))))</f>
        <v/>
      </c>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72"/>
      <c r="CW79" s="72"/>
      <c r="CX79" s="72"/>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row>
    <row r="80" spans="1:153" ht="3" customHeight="1" thickBot="1">
      <c r="A80" s="113"/>
      <c r="B80" s="16"/>
      <c r="C80" s="17"/>
      <c r="D80" s="17"/>
      <c r="E80" s="17"/>
      <c r="F80" s="18"/>
      <c r="G80" s="17"/>
      <c r="H80" s="298"/>
      <c r="I80" s="17"/>
      <c r="J80" s="17"/>
      <c r="K80" s="17"/>
      <c r="L80" s="17"/>
      <c r="M80" s="17"/>
      <c r="N80" s="17"/>
      <c r="O80" s="17"/>
      <c r="P80" s="17"/>
      <c r="Q80" s="17"/>
      <c r="R80" s="17"/>
      <c r="S80" s="17"/>
      <c r="T80" s="17"/>
      <c r="U80" s="17"/>
      <c r="V80" s="17"/>
      <c r="W80" s="17"/>
      <c r="X80" s="17"/>
      <c r="Y80" s="17"/>
      <c r="Z80" s="17"/>
      <c r="AA80" s="17"/>
      <c r="AB80" s="17"/>
      <c r="AC80" s="17"/>
      <c r="AD80" s="17"/>
      <c r="AE80" s="17"/>
      <c r="AF80" s="19"/>
      <c r="AG80" s="299"/>
      <c r="AH80" s="298"/>
      <c r="AI80" s="298"/>
      <c r="AJ80" s="298"/>
      <c r="AK80" s="298"/>
      <c r="AL80" s="298"/>
      <c r="AM80" s="298"/>
      <c r="AN80" s="298"/>
      <c r="AO80" s="121"/>
      <c r="AP80" s="116"/>
      <c r="AQ80" s="299"/>
      <c r="AR80" s="298"/>
      <c r="AS80" s="298"/>
      <c r="AT80" s="298"/>
      <c r="AU80" s="298"/>
      <c r="AV80" s="298"/>
      <c r="AW80" s="298"/>
      <c r="AX80" s="298"/>
      <c r="AY80" s="121"/>
      <c r="AZ80" s="116"/>
      <c r="BA80" s="298"/>
      <c r="BB80" s="298"/>
      <c r="BC80" s="298"/>
      <c r="BD80" s="298"/>
      <c r="BE80" s="298"/>
      <c r="BF80" s="298"/>
      <c r="BG80" s="298"/>
      <c r="BH80" s="298"/>
      <c r="BI80" s="121"/>
      <c r="BJ80" s="116"/>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row>
    <row r="81" spans="1:153" ht="9.75" customHeight="1">
      <c r="A81" s="113"/>
      <c r="B81" s="24"/>
      <c r="C81" s="14" t="s">
        <v>6435</v>
      </c>
      <c r="D81" s="25"/>
      <c r="E81" s="25"/>
      <c r="F81" s="14" t="s">
        <v>143</v>
      </c>
      <c r="G81" s="14"/>
      <c r="H81" s="14"/>
      <c r="I81" s="14" t="s">
        <v>144</v>
      </c>
      <c r="J81" s="14"/>
      <c r="K81" s="14" t="s">
        <v>145</v>
      </c>
      <c r="L81" s="14"/>
      <c r="M81" s="14" t="s">
        <v>197</v>
      </c>
      <c r="N81" s="14"/>
      <c r="O81" s="25"/>
      <c r="P81" s="14" t="s">
        <v>146</v>
      </c>
      <c r="Q81" s="14"/>
      <c r="R81" s="14"/>
      <c r="S81" s="14"/>
      <c r="T81" s="14"/>
      <c r="U81" s="14"/>
      <c r="V81" s="14"/>
      <c r="W81" s="14"/>
      <c r="X81" s="14"/>
      <c r="Y81" s="14"/>
      <c r="Z81" s="14"/>
      <c r="AA81" s="14"/>
      <c r="AB81" s="14"/>
      <c r="AC81" s="14"/>
      <c r="AD81" s="25"/>
      <c r="AE81" s="25"/>
      <c r="AF81" s="26"/>
      <c r="AG81" s="296"/>
      <c r="AH81" s="297"/>
      <c r="AI81" s="297"/>
      <c r="AJ81" s="297"/>
      <c r="AK81" s="297"/>
      <c r="AL81" s="297"/>
      <c r="AM81" s="297"/>
      <c r="AN81" s="297"/>
      <c r="AO81" s="117"/>
      <c r="AP81" s="114"/>
      <c r="AQ81" s="296"/>
      <c r="AR81" s="297"/>
      <c r="AS81" s="297"/>
      <c r="AT81" s="297"/>
      <c r="AU81" s="297"/>
      <c r="AV81" s="297"/>
      <c r="AW81" s="297"/>
      <c r="AX81" s="297"/>
      <c r="AY81" s="117"/>
      <c r="AZ81" s="114"/>
      <c r="BA81" s="297"/>
      <c r="BB81" s="297"/>
      <c r="BC81" s="297"/>
      <c r="BD81" s="297"/>
      <c r="BE81" s="297"/>
      <c r="BF81" s="297"/>
      <c r="BG81" s="297"/>
      <c r="BH81" s="297"/>
      <c r="BI81" s="117"/>
      <c r="BJ81" s="114"/>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row>
    <row r="82" spans="1:153" ht="21.75" customHeight="1">
      <c r="A82" s="113"/>
      <c r="B82" s="294"/>
      <c r="C82" s="76"/>
      <c r="D82" s="74"/>
      <c r="E82" s="77"/>
      <c r="F82" s="78"/>
      <c r="G82" s="79"/>
      <c r="H82" s="75" t="s">
        <v>6436</v>
      </c>
      <c r="I82" s="76"/>
      <c r="J82" s="74"/>
      <c r="K82" s="241"/>
      <c r="L82" s="74"/>
      <c r="M82" s="76"/>
      <c r="N82" s="73"/>
      <c r="O82" s="504"/>
      <c r="P82" s="505"/>
      <c r="Q82" s="505"/>
      <c r="R82" s="505"/>
      <c r="S82" s="505"/>
      <c r="T82" s="505"/>
      <c r="U82" s="505"/>
      <c r="V82" s="505"/>
      <c r="W82" s="505"/>
      <c r="X82" s="505"/>
      <c r="Y82" s="505"/>
      <c r="Z82" s="505"/>
      <c r="AA82" s="505"/>
      <c r="AB82" s="505"/>
      <c r="AC82" s="505"/>
      <c r="AD82" s="505"/>
      <c r="AE82" s="506"/>
      <c r="AF82" s="15"/>
      <c r="AG82" s="118"/>
      <c r="AH82" s="312"/>
      <c r="AI82" s="313"/>
      <c r="AJ82" s="313"/>
      <c r="AK82" s="313"/>
      <c r="AL82" s="313"/>
      <c r="AM82" s="313"/>
      <c r="AN82" s="314"/>
      <c r="AO82" s="120"/>
      <c r="AP82" s="115" t="s">
        <v>0</v>
      </c>
      <c r="AQ82" s="119"/>
      <c r="AR82" s="312"/>
      <c r="AS82" s="313"/>
      <c r="AT82" s="313"/>
      <c r="AU82" s="313"/>
      <c r="AV82" s="313"/>
      <c r="AW82" s="313"/>
      <c r="AX82" s="314"/>
      <c r="AY82" s="120"/>
      <c r="AZ82" s="115" t="s">
        <v>1</v>
      </c>
      <c r="BA82" s="119"/>
      <c r="BB82" s="312"/>
      <c r="BC82" s="313"/>
      <c r="BD82" s="313"/>
      <c r="BE82" s="313"/>
      <c r="BF82" s="313"/>
      <c r="BG82" s="313"/>
      <c r="BH82" s="314"/>
      <c r="BI82" s="122"/>
      <c r="BJ82" s="115" t="s">
        <v>2</v>
      </c>
      <c r="BK82" s="129"/>
      <c r="BL82" s="130" t="str">
        <f>IF(BM82&lt;&gt;"","●","")</f>
        <v/>
      </c>
      <c r="BM82" s="132" t="str">
        <f>IF(AND(OR(C82="",E82="",F82="",G82="",O82=""),OR(AH82&gt;0,AR82&gt;0,BB82&gt;0)),"「Ｋコード・Ｊコード番号等」、「診療行為名称」に未記入の欄がありますが、「レセプト件数」、「算定日数」、「算定回数」のいずれかが1以上となっています。正しい手術名情報・レセプト件数・算定日数・算定回数をご記入ください。",IF(AND(AND(C82&lt;&gt;"",E82&lt;&gt;"",F82&lt;&gt;"",G82&lt;&gt;""),OR(AH82&gt;0,AR82&gt;0,BB82&gt;0),COUNTIF(K!$A$1:$A$2257,ASC(C82&amp;E82&amp;F82&amp;G82&amp;IF(I82*1=0,"","-"&amp;I82*1)&amp;IF(K82*1=0,"",K82*1)&amp;IF(M82="","",M82)))=0),"「Ｋコード・Ｊコード番号等」が診療報酬点数表あるいは鹿診療報酬点数表に存在しないコードとなっています。正しいＫコード・Ｊコード番号等をご記入ください。なお、加算・輸血料は報告対象外となります。",IF(OR(AND(OR(AH82=0,AH82=""),OR(AR82&gt;0,BB82&gt;0)),AND(OR(AH82&gt;0,BB82&gt;0),OR(AR82=0,AR82="")),AND(OR(AH82&gt;0,AR82&gt;0),OR(BB82=0,BB82=""))),"「レセプト件数」、「算定日数」、「算定回数」のいずれかが「0」か「空白」となっていますが、それ以外が1以上となっています。正しい手術名情報・レセプト件数・算定日数・算定回数をご記入ください。",IF(OR(AH82&gt;AR82,AH82&gt;BB82),"「算定日数」あるいは「算定回数」が「レセプト件数」よりも小さくなっています。算定レセプトにおける算定日数・算定回数をご記入ください。",IF(AR82&gt;BB82,"「算定回数」が「算定日数」よりも小さくなっています。算定日数における算定回数をご記入ください。","")))))</f>
        <v/>
      </c>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72"/>
      <c r="CW82" s="72"/>
      <c r="CX82" s="72"/>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row>
    <row r="83" spans="1:153" ht="3" customHeight="1" thickBot="1">
      <c r="A83" s="113"/>
      <c r="B83" s="16"/>
      <c r="C83" s="17"/>
      <c r="D83" s="17"/>
      <c r="E83" s="17"/>
      <c r="F83" s="18"/>
      <c r="G83" s="17"/>
      <c r="H83" s="298"/>
      <c r="I83" s="17"/>
      <c r="J83" s="17"/>
      <c r="K83" s="17"/>
      <c r="L83" s="17"/>
      <c r="M83" s="17"/>
      <c r="N83" s="17"/>
      <c r="O83" s="17"/>
      <c r="P83" s="17"/>
      <c r="Q83" s="17"/>
      <c r="R83" s="17"/>
      <c r="S83" s="17"/>
      <c r="T83" s="17"/>
      <c r="U83" s="17"/>
      <c r="V83" s="17"/>
      <c r="W83" s="17"/>
      <c r="X83" s="17"/>
      <c r="Y83" s="17"/>
      <c r="Z83" s="17"/>
      <c r="AA83" s="17"/>
      <c r="AB83" s="17"/>
      <c r="AC83" s="17"/>
      <c r="AD83" s="17"/>
      <c r="AE83" s="17"/>
      <c r="AF83" s="19"/>
      <c r="AG83" s="299"/>
      <c r="AH83" s="298"/>
      <c r="AI83" s="298"/>
      <c r="AJ83" s="298"/>
      <c r="AK83" s="298"/>
      <c r="AL83" s="298"/>
      <c r="AM83" s="298"/>
      <c r="AN83" s="298"/>
      <c r="AO83" s="121"/>
      <c r="AP83" s="116"/>
      <c r="AQ83" s="299"/>
      <c r="AR83" s="298"/>
      <c r="AS83" s="298"/>
      <c r="AT83" s="298"/>
      <c r="AU83" s="298"/>
      <c r="AV83" s="298"/>
      <c r="AW83" s="298"/>
      <c r="AX83" s="298"/>
      <c r="AY83" s="121"/>
      <c r="AZ83" s="116"/>
      <c r="BA83" s="298"/>
      <c r="BB83" s="298"/>
      <c r="BC83" s="298"/>
      <c r="BD83" s="298"/>
      <c r="BE83" s="298"/>
      <c r="BF83" s="298"/>
      <c r="BG83" s="298"/>
      <c r="BH83" s="298"/>
      <c r="BI83" s="121"/>
      <c r="BJ83" s="116"/>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row>
    <row r="84" spans="1:153" ht="9.75" customHeight="1">
      <c r="A84" s="113"/>
      <c r="B84" s="24"/>
      <c r="C84" s="14" t="s">
        <v>6435</v>
      </c>
      <c r="D84" s="25"/>
      <c r="E84" s="25"/>
      <c r="F84" s="14" t="s">
        <v>143</v>
      </c>
      <c r="G84" s="14"/>
      <c r="H84" s="14"/>
      <c r="I84" s="14" t="s">
        <v>144</v>
      </c>
      <c r="J84" s="14"/>
      <c r="K84" s="14" t="s">
        <v>145</v>
      </c>
      <c r="L84" s="14"/>
      <c r="M84" s="14" t="s">
        <v>197</v>
      </c>
      <c r="N84" s="14"/>
      <c r="O84" s="25"/>
      <c r="P84" s="14" t="s">
        <v>146</v>
      </c>
      <c r="Q84" s="14"/>
      <c r="R84" s="14"/>
      <c r="S84" s="14"/>
      <c r="T84" s="14"/>
      <c r="U84" s="14"/>
      <c r="V84" s="14"/>
      <c r="W84" s="14"/>
      <c r="X84" s="14"/>
      <c r="Y84" s="14"/>
      <c r="Z84" s="14"/>
      <c r="AA84" s="14"/>
      <c r="AB84" s="14"/>
      <c r="AC84" s="14"/>
      <c r="AD84" s="25"/>
      <c r="AE84" s="25"/>
      <c r="AF84" s="26"/>
      <c r="AG84" s="296"/>
      <c r="AH84" s="297"/>
      <c r="AI84" s="297"/>
      <c r="AJ84" s="297"/>
      <c r="AK84" s="297"/>
      <c r="AL84" s="297"/>
      <c r="AM84" s="297"/>
      <c r="AN84" s="297"/>
      <c r="AO84" s="117"/>
      <c r="AP84" s="114"/>
      <c r="AQ84" s="296"/>
      <c r="AR84" s="297"/>
      <c r="AS84" s="297"/>
      <c r="AT84" s="297"/>
      <c r="AU84" s="297"/>
      <c r="AV84" s="297"/>
      <c r="AW84" s="297"/>
      <c r="AX84" s="297"/>
      <c r="AY84" s="117"/>
      <c r="AZ84" s="114"/>
      <c r="BA84" s="297"/>
      <c r="BB84" s="297"/>
      <c r="BC84" s="297"/>
      <c r="BD84" s="297"/>
      <c r="BE84" s="297"/>
      <c r="BF84" s="297"/>
      <c r="BG84" s="297"/>
      <c r="BH84" s="297"/>
      <c r="BI84" s="117"/>
      <c r="BJ84" s="114"/>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row>
    <row r="85" spans="1:153" ht="21.75" customHeight="1">
      <c r="A85" s="113"/>
      <c r="B85" s="294"/>
      <c r="C85" s="76"/>
      <c r="D85" s="74"/>
      <c r="E85" s="77"/>
      <c r="F85" s="78"/>
      <c r="G85" s="79"/>
      <c r="H85" s="75" t="s">
        <v>6436</v>
      </c>
      <c r="I85" s="76"/>
      <c r="J85" s="74"/>
      <c r="K85" s="241"/>
      <c r="L85" s="74"/>
      <c r="M85" s="76"/>
      <c r="N85" s="73"/>
      <c r="O85" s="504"/>
      <c r="P85" s="505"/>
      <c r="Q85" s="505"/>
      <c r="R85" s="505"/>
      <c r="S85" s="505"/>
      <c r="T85" s="505"/>
      <c r="U85" s="505"/>
      <c r="V85" s="505"/>
      <c r="W85" s="505"/>
      <c r="X85" s="505"/>
      <c r="Y85" s="505"/>
      <c r="Z85" s="505"/>
      <c r="AA85" s="505"/>
      <c r="AB85" s="505"/>
      <c r="AC85" s="505"/>
      <c r="AD85" s="505"/>
      <c r="AE85" s="506"/>
      <c r="AF85" s="15"/>
      <c r="AG85" s="118"/>
      <c r="AH85" s="312"/>
      <c r="AI85" s="313"/>
      <c r="AJ85" s="313"/>
      <c r="AK85" s="313"/>
      <c r="AL85" s="313"/>
      <c r="AM85" s="313"/>
      <c r="AN85" s="314"/>
      <c r="AO85" s="120"/>
      <c r="AP85" s="115" t="s">
        <v>0</v>
      </c>
      <c r="AQ85" s="119"/>
      <c r="AR85" s="312"/>
      <c r="AS85" s="313"/>
      <c r="AT85" s="313"/>
      <c r="AU85" s="313"/>
      <c r="AV85" s="313"/>
      <c r="AW85" s="313"/>
      <c r="AX85" s="314"/>
      <c r="AY85" s="120"/>
      <c r="AZ85" s="115" t="s">
        <v>1</v>
      </c>
      <c r="BA85" s="119"/>
      <c r="BB85" s="312"/>
      <c r="BC85" s="313"/>
      <c r="BD85" s="313"/>
      <c r="BE85" s="313"/>
      <c r="BF85" s="313"/>
      <c r="BG85" s="313"/>
      <c r="BH85" s="314"/>
      <c r="BI85" s="122"/>
      <c r="BJ85" s="115" t="s">
        <v>2</v>
      </c>
      <c r="BK85" s="129"/>
      <c r="BL85" s="130" t="str">
        <f>IF(BM85&lt;&gt;"","●","")</f>
        <v/>
      </c>
      <c r="BM85" s="132" t="str">
        <f>IF(AND(OR(C85="",E85="",F85="",G85="",O85=""),OR(AH85&gt;0,AR85&gt;0,BB85&gt;0)),"「Ｋコード・Ｊコード番号等」、「診療行為名称」に未記入の欄がありますが、「レセプト件数」、「算定日数」、「算定回数」のいずれかが1以上となっています。正しい手術名情報・レセプト件数・算定日数・算定回数をご記入ください。",IF(AND(AND(C85&lt;&gt;"",E85&lt;&gt;"",F85&lt;&gt;"",G85&lt;&gt;""),OR(AH85&gt;0,AR85&gt;0,BB85&gt;0),COUNTIF(K!$A$1:$A$2257,ASC(C85&amp;E85&amp;F85&amp;G85&amp;IF(I85*1=0,"","-"&amp;I85*1)&amp;IF(K85*1=0,"",K85*1)&amp;IF(M85="","",M85)))=0),"「Ｋコード・Ｊコード番号等」が診療報酬点数表あるいは鹿診療報酬点数表に存在しないコードとなっています。正しいＫコード・Ｊコード番号等をご記入ください。なお、加算・輸血料は報告対象外となります。",IF(OR(AND(OR(AH85=0,AH85=""),OR(AR85&gt;0,BB85&gt;0)),AND(OR(AH85&gt;0,BB85&gt;0),OR(AR85=0,AR85="")),AND(OR(AH85&gt;0,AR85&gt;0),OR(BB85=0,BB85=""))),"「レセプト件数」、「算定日数」、「算定回数」のいずれかが「0」か「空白」となっていますが、それ以外が1以上となっています。正しい手術名情報・レセプト件数・算定日数・算定回数をご記入ください。",IF(OR(AH85&gt;AR85,AH85&gt;BB85),"「算定日数」あるいは「算定回数」が「レセプト件数」よりも小さくなっています。算定レセプトにおける算定日数・算定回数をご記入ください。",IF(AR85&gt;BB85,"「算定回数」が「算定日数」よりも小さくなっています。算定日数における算定回数をご記入ください。","")))))</f>
        <v/>
      </c>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72"/>
      <c r="CW85" s="72"/>
      <c r="CX85" s="72"/>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row>
    <row r="86" spans="1:153" ht="3" customHeight="1" thickBot="1">
      <c r="A86" s="113"/>
      <c r="B86" s="16"/>
      <c r="C86" s="17"/>
      <c r="D86" s="17"/>
      <c r="E86" s="17"/>
      <c r="F86" s="18"/>
      <c r="G86" s="17"/>
      <c r="H86" s="298"/>
      <c r="I86" s="17"/>
      <c r="J86" s="17"/>
      <c r="K86" s="17"/>
      <c r="L86" s="17"/>
      <c r="M86" s="17"/>
      <c r="N86" s="17"/>
      <c r="O86" s="17"/>
      <c r="P86" s="17"/>
      <c r="Q86" s="17"/>
      <c r="R86" s="17"/>
      <c r="S86" s="17"/>
      <c r="T86" s="17"/>
      <c r="U86" s="17"/>
      <c r="V86" s="17"/>
      <c r="W86" s="17"/>
      <c r="X86" s="17"/>
      <c r="Y86" s="17"/>
      <c r="Z86" s="17"/>
      <c r="AA86" s="17"/>
      <c r="AB86" s="17"/>
      <c r="AC86" s="17"/>
      <c r="AD86" s="17"/>
      <c r="AE86" s="17"/>
      <c r="AF86" s="19"/>
      <c r="AG86" s="299"/>
      <c r="AH86" s="298"/>
      <c r="AI86" s="298"/>
      <c r="AJ86" s="298"/>
      <c r="AK86" s="298"/>
      <c r="AL86" s="298"/>
      <c r="AM86" s="298"/>
      <c r="AN86" s="298"/>
      <c r="AO86" s="121"/>
      <c r="AP86" s="116"/>
      <c r="AQ86" s="299"/>
      <c r="AR86" s="298"/>
      <c r="AS86" s="298"/>
      <c r="AT86" s="298"/>
      <c r="AU86" s="298"/>
      <c r="AV86" s="298"/>
      <c r="AW86" s="298"/>
      <c r="AX86" s="298"/>
      <c r="AY86" s="121"/>
      <c r="AZ86" s="116"/>
      <c r="BA86" s="298"/>
      <c r="BB86" s="298"/>
      <c r="BC86" s="298"/>
      <c r="BD86" s="298"/>
      <c r="BE86" s="298"/>
      <c r="BF86" s="298"/>
      <c r="BG86" s="298"/>
      <c r="BH86" s="298"/>
      <c r="BI86" s="121"/>
      <c r="BJ86" s="116"/>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row>
    <row r="87" spans="1:153" ht="9.75" customHeight="1">
      <c r="A87" s="113"/>
      <c r="B87" s="24"/>
      <c r="C87" s="14" t="s">
        <v>6435</v>
      </c>
      <c r="D87" s="25"/>
      <c r="E87" s="25"/>
      <c r="F87" s="14" t="s">
        <v>143</v>
      </c>
      <c r="G87" s="14"/>
      <c r="H87" s="14"/>
      <c r="I87" s="14" t="s">
        <v>144</v>
      </c>
      <c r="J87" s="14"/>
      <c r="K87" s="14" t="s">
        <v>145</v>
      </c>
      <c r="L87" s="14"/>
      <c r="M87" s="14" t="s">
        <v>197</v>
      </c>
      <c r="N87" s="14"/>
      <c r="O87" s="25"/>
      <c r="P87" s="14" t="s">
        <v>146</v>
      </c>
      <c r="Q87" s="14"/>
      <c r="R87" s="14"/>
      <c r="S87" s="14"/>
      <c r="T87" s="14"/>
      <c r="U87" s="14"/>
      <c r="V87" s="14"/>
      <c r="W87" s="14"/>
      <c r="X87" s="14"/>
      <c r="Y87" s="14"/>
      <c r="Z87" s="14"/>
      <c r="AA87" s="14"/>
      <c r="AB87" s="14"/>
      <c r="AC87" s="14"/>
      <c r="AD87" s="25"/>
      <c r="AE87" s="25"/>
      <c r="AF87" s="26"/>
      <c r="AG87" s="296"/>
      <c r="AH87" s="297"/>
      <c r="AI87" s="297"/>
      <c r="AJ87" s="297"/>
      <c r="AK87" s="297"/>
      <c r="AL87" s="297"/>
      <c r="AM87" s="297"/>
      <c r="AN87" s="297"/>
      <c r="AO87" s="117"/>
      <c r="AP87" s="114"/>
      <c r="AQ87" s="296"/>
      <c r="AR87" s="297"/>
      <c r="AS87" s="297"/>
      <c r="AT87" s="297"/>
      <c r="AU87" s="297"/>
      <c r="AV87" s="297"/>
      <c r="AW87" s="297"/>
      <c r="AX87" s="297"/>
      <c r="AY87" s="117"/>
      <c r="AZ87" s="114"/>
      <c r="BA87" s="297"/>
      <c r="BB87" s="297"/>
      <c r="BC87" s="297"/>
      <c r="BD87" s="297"/>
      <c r="BE87" s="297"/>
      <c r="BF87" s="297"/>
      <c r="BG87" s="297"/>
      <c r="BH87" s="297"/>
      <c r="BI87" s="117"/>
      <c r="BJ87" s="114"/>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row>
    <row r="88" spans="1:153" ht="21.75" customHeight="1">
      <c r="A88" s="113"/>
      <c r="B88" s="294"/>
      <c r="C88" s="76"/>
      <c r="D88" s="74"/>
      <c r="E88" s="77"/>
      <c r="F88" s="78"/>
      <c r="G88" s="79"/>
      <c r="H88" s="75" t="s">
        <v>6436</v>
      </c>
      <c r="I88" s="76"/>
      <c r="J88" s="74"/>
      <c r="K88" s="241"/>
      <c r="L88" s="74"/>
      <c r="M88" s="76"/>
      <c r="N88" s="73"/>
      <c r="O88" s="504"/>
      <c r="P88" s="505"/>
      <c r="Q88" s="505"/>
      <c r="R88" s="505"/>
      <c r="S88" s="505"/>
      <c r="T88" s="505"/>
      <c r="U88" s="505"/>
      <c r="V88" s="505"/>
      <c r="W88" s="505"/>
      <c r="X88" s="505"/>
      <c r="Y88" s="505"/>
      <c r="Z88" s="505"/>
      <c r="AA88" s="505"/>
      <c r="AB88" s="505"/>
      <c r="AC88" s="505"/>
      <c r="AD88" s="505"/>
      <c r="AE88" s="506"/>
      <c r="AF88" s="15"/>
      <c r="AG88" s="118"/>
      <c r="AH88" s="312"/>
      <c r="AI88" s="313"/>
      <c r="AJ88" s="313"/>
      <c r="AK88" s="313"/>
      <c r="AL88" s="313"/>
      <c r="AM88" s="313"/>
      <c r="AN88" s="314"/>
      <c r="AO88" s="120"/>
      <c r="AP88" s="115" t="s">
        <v>0</v>
      </c>
      <c r="AQ88" s="119"/>
      <c r="AR88" s="312"/>
      <c r="AS88" s="313"/>
      <c r="AT88" s="313"/>
      <c r="AU88" s="313"/>
      <c r="AV88" s="313"/>
      <c r="AW88" s="313"/>
      <c r="AX88" s="314"/>
      <c r="AY88" s="120"/>
      <c r="AZ88" s="115" t="s">
        <v>1</v>
      </c>
      <c r="BA88" s="119"/>
      <c r="BB88" s="312"/>
      <c r="BC88" s="313"/>
      <c r="BD88" s="313"/>
      <c r="BE88" s="313"/>
      <c r="BF88" s="313"/>
      <c r="BG88" s="313"/>
      <c r="BH88" s="314"/>
      <c r="BI88" s="122"/>
      <c r="BJ88" s="115" t="s">
        <v>2</v>
      </c>
      <c r="BK88" s="129"/>
      <c r="BL88" s="130" t="str">
        <f>IF(BM88&lt;&gt;"","●","")</f>
        <v/>
      </c>
      <c r="BM88" s="132" t="str">
        <f>IF(AND(OR(C88="",E88="",F88="",G88="",O88=""),OR(AH88&gt;0,AR88&gt;0,BB88&gt;0)),"「Ｋコード・Ｊコード番号等」、「診療行為名称」に未記入の欄がありますが、「レセプト件数」、「算定日数」、「算定回数」のいずれかが1以上となっています。正しい手術名情報・レセプト件数・算定日数・算定回数をご記入ください。",IF(AND(AND(C88&lt;&gt;"",E88&lt;&gt;"",F88&lt;&gt;"",G88&lt;&gt;""),OR(AH88&gt;0,AR88&gt;0,BB88&gt;0),COUNTIF(K!$A$1:$A$2257,ASC(C88&amp;E88&amp;F88&amp;G88&amp;IF(I88*1=0,"","-"&amp;I88*1)&amp;IF(K88*1=0,"",K88*1)&amp;IF(M88="","",M88)))=0),"「Ｋコード・Ｊコード番号等」が診療報酬点数表あるいは鹿診療報酬点数表に存在しないコードとなっています。正しいＫコード・Ｊコード番号等をご記入ください。なお、加算・輸血料は報告対象外となります。",IF(OR(AND(OR(AH88=0,AH88=""),OR(AR88&gt;0,BB88&gt;0)),AND(OR(AH88&gt;0,BB88&gt;0),OR(AR88=0,AR88="")),AND(OR(AH88&gt;0,AR88&gt;0),OR(BB88=0,BB88=""))),"「レセプト件数」、「算定日数」、「算定回数」のいずれかが「0」か「空白」となっていますが、それ以外が1以上となっています。正しい手術名情報・レセプト件数・算定日数・算定回数をご記入ください。",IF(OR(AH88&gt;AR88,AH88&gt;BB88),"「算定日数」あるいは「算定回数」が「レセプト件数」よりも小さくなっています。算定レセプトにおける算定日数・算定回数をご記入ください。",IF(AR88&gt;BB88,"「算定回数」が「算定日数」よりも小さくなっています。算定日数における算定回数をご記入ください。","")))))</f>
        <v/>
      </c>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72"/>
      <c r="CW88" s="72"/>
      <c r="CX88" s="72"/>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row>
    <row r="89" spans="1:153" ht="3" customHeight="1" thickBot="1">
      <c r="A89" s="113"/>
      <c r="B89" s="16"/>
      <c r="C89" s="17"/>
      <c r="D89" s="17"/>
      <c r="E89" s="17"/>
      <c r="F89" s="18"/>
      <c r="G89" s="17"/>
      <c r="H89" s="298"/>
      <c r="I89" s="17"/>
      <c r="J89" s="17"/>
      <c r="K89" s="17"/>
      <c r="L89" s="17"/>
      <c r="M89" s="17"/>
      <c r="N89" s="17"/>
      <c r="O89" s="17"/>
      <c r="P89" s="17"/>
      <c r="Q89" s="17"/>
      <c r="R89" s="17"/>
      <c r="S89" s="17"/>
      <c r="T89" s="17"/>
      <c r="U89" s="17"/>
      <c r="V89" s="17"/>
      <c r="W89" s="17"/>
      <c r="X89" s="17"/>
      <c r="Y89" s="17"/>
      <c r="Z89" s="17"/>
      <c r="AA89" s="17"/>
      <c r="AB89" s="17"/>
      <c r="AC89" s="17"/>
      <c r="AD89" s="17"/>
      <c r="AE89" s="17"/>
      <c r="AF89" s="19"/>
      <c r="AG89" s="299"/>
      <c r="AH89" s="298"/>
      <c r="AI89" s="298"/>
      <c r="AJ89" s="298"/>
      <c r="AK89" s="298"/>
      <c r="AL89" s="298"/>
      <c r="AM89" s="298"/>
      <c r="AN89" s="298"/>
      <c r="AO89" s="121"/>
      <c r="AP89" s="116"/>
      <c r="AQ89" s="299"/>
      <c r="AR89" s="298"/>
      <c r="AS89" s="298"/>
      <c r="AT89" s="298"/>
      <c r="AU89" s="298"/>
      <c r="AV89" s="298"/>
      <c r="AW89" s="298"/>
      <c r="AX89" s="298"/>
      <c r="AY89" s="121"/>
      <c r="AZ89" s="116"/>
      <c r="BA89" s="298"/>
      <c r="BB89" s="298"/>
      <c r="BC89" s="298"/>
      <c r="BD89" s="298"/>
      <c r="BE89" s="298"/>
      <c r="BF89" s="298"/>
      <c r="BG89" s="298"/>
      <c r="BH89" s="298"/>
      <c r="BI89" s="121"/>
      <c r="BJ89" s="116"/>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row>
    <row r="90" spans="1:153" ht="9.75" customHeight="1">
      <c r="A90" s="113"/>
      <c r="B90" s="24"/>
      <c r="C90" s="14" t="s">
        <v>6435</v>
      </c>
      <c r="D90" s="25"/>
      <c r="E90" s="25"/>
      <c r="F90" s="14" t="s">
        <v>143</v>
      </c>
      <c r="G90" s="14"/>
      <c r="H90" s="14"/>
      <c r="I90" s="14" t="s">
        <v>144</v>
      </c>
      <c r="J90" s="14"/>
      <c r="K90" s="14" t="s">
        <v>145</v>
      </c>
      <c r="L90" s="14"/>
      <c r="M90" s="14" t="s">
        <v>197</v>
      </c>
      <c r="N90" s="14"/>
      <c r="O90" s="25"/>
      <c r="P90" s="14" t="s">
        <v>146</v>
      </c>
      <c r="Q90" s="14"/>
      <c r="R90" s="14"/>
      <c r="S90" s="14"/>
      <c r="T90" s="14"/>
      <c r="U90" s="14"/>
      <c r="V90" s="14"/>
      <c r="W90" s="14"/>
      <c r="X90" s="14"/>
      <c r="Y90" s="14"/>
      <c r="Z90" s="14"/>
      <c r="AA90" s="14"/>
      <c r="AB90" s="14"/>
      <c r="AC90" s="14"/>
      <c r="AD90" s="25"/>
      <c r="AE90" s="25"/>
      <c r="AF90" s="26"/>
      <c r="AG90" s="296"/>
      <c r="AH90" s="297"/>
      <c r="AI90" s="297"/>
      <c r="AJ90" s="297"/>
      <c r="AK90" s="297"/>
      <c r="AL90" s="297"/>
      <c r="AM90" s="297"/>
      <c r="AN90" s="297"/>
      <c r="AO90" s="117"/>
      <c r="AP90" s="114"/>
      <c r="AQ90" s="296"/>
      <c r="AR90" s="297"/>
      <c r="AS90" s="297"/>
      <c r="AT90" s="297"/>
      <c r="AU90" s="297"/>
      <c r="AV90" s="297"/>
      <c r="AW90" s="297"/>
      <c r="AX90" s="297"/>
      <c r="AY90" s="117"/>
      <c r="AZ90" s="114"/>
      <c r="BA90" s="297"/>
      <c r="BB90" s="297"/>
      <c r="BC90" s="297"/>
      <c r="BD90" s="297"/>
      <c r="BE90" s="297"/>
      <c r="BF90" s="297"/>
      <c r="BG90" s="297"/>
      <c r="BH90" s="297"/>
      <c r="BI90" s="117"/>
      <c r="BJ90" s="114"/>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row>
    <row r="91" spans="1:153" ht="21.75" customHeight="1">
      <c r="A91" s="113"/>
      <c r="B91" s="294"/>
      <c r="C91" s="76"/>
      <c r="D91" s="74"/>
      <c r="E91" s="77"/>
      <c r="F91" s="78"/>
      <c r="G91" s="79"/>
      <c r="H91" s="75" t="s">
        <v>6436</v>
      </c>
      <c r="I91" s="76"/>
      <c r="J91" s="74"/>
      <c r="K91" s="241"/>
      <c r="L91" s="74"/>
      <c r="M91" s="76"/>
      <c r="N91" s="73"/>
      <c r="O91" s="504"/>
      <c r="P91" s="505"/>
      <c r="Q91" s="505"/>
      <c r="R91" s="505"/>
      <c r="S91" s="505"/>
      <c r="T91" s="505"/>
      <c r="U91" s="505"/>
      <c r="V91" s="505"/>
      <c r="W91" s="505"/>
      <c r="X91" s="505"/>
      <c r="Y91" s="505"/>
      <c r="Z91" s="505"/>
      <c r="AA91" s="505"/>
      <c r="AB91" s="505"/>
      <c r="AC91" s="505"/>
      <c r="AD91" s="505"/>
      <c r="AE91" s="506"/>
      <c r="AF91" s="15"/>
      <c r="AG91" s="118"/>
      <c r="AH91" s="312"/>
      <c r="AI91" s="313"/>
      <c r="AJ91" s="313"/>
      <c r="AK91" s="313"/>
      <c r="AL91" s="313"/>
      <c r="AM91" s="313"/>
      <c r="AN91" s="314"/>
      <c r="AO91" s="120"/>
      <c r="AP91" s="115" t="s">
        <v>0</v>
      </c>
      <c r="AQ91" s="119"/>
      <c r="AR91" s="312"/>
      <c r="AS91" s="313"/>
      <c r="AT91" s="313"/>
      <c r="AU91" s="313"/>
      <c r="AV91" s="313"/>
      <c r="AW91" s="313"/>
      <c r="AX91" s="314"/>
      <c r="AY91" s="120"/>
      <c r="AZ91" s="115" t="s">
        <v>1</v>
      </c>
      <c r="BA91" s="119"/>
      <c r="BB91" s="312"/>
      <c r="BC91" s="313"/>
      <c r="BD91" s="313"/>
      <c r="BE91" s="313"/>
      <c r="BF91" s="313"/>
      <c r="BG91" s="313"/>
      <c r="BH91" s="314"/>
      <c r="BI91" s="122"/>
      <c r="BJ91" s="115" t="s">
        <v>2</v>
      </c>
      <c r="BK91" s="129"/>
      <c r="BL91" s="130" t="str">
        <f>IF(BM91&lt;&gt;"","●","")</f>
        <v/>
      </c>
      <c r="BM91" s="132" t="str">
        <f>IF(AND(OR(C91="",E91="",F91="",G91="",O91=""),OR(AH91&gt;0,AR91&gt;0,BB91&gt;0)),"「Ｋコード・Ｊコード番号等」、「診療行為名称」に未記入の欄がありますが、「レセプト件数」、「算定日数」、「算定回数」のいずれかが1以上となっています。正しい手術名情報・レセプト件数・算定日数・算定回数をご記入ください。",IF(AND(AND(C91&lt;&gt;"",E91&lt;&gt;"",F91&lt;&gt;"",G91&lt;&gt;""),OR(AH91&gt;0,AR91&gt;0,BB91&gt;0),COUNTIF(K!$A$1:$A$2257,ASC(C91&amp;E91&amp;F91&amp;G91&amp;IF(I91*1=0,"","-"&amp;I91*1)&amp;IF(K91*1=0,"",K91*1)&amp;IF(M91="","",M91)))=0),"「Ｋコード・Ｊコード番号等」が診療報酬点数表あるいは鹿診療報酬点数表に存在しないコードとなっています。正しいＫコード・Ｊコード番号等をご記入ください。なお、加算・輸血料は報告対象外となります。",IF(OR(AND(OR(AH91=0,AH91=""),OR(AR91&gt;0,BB91&gt;0)),AND(OR(AH91&gt;0,BB91&gt;0),OR(AR91=0,AR91="")),AND(OR(AH91&gt;0,AR91&gt;0),OR(BB91=0,BB91=""))),"「レセプト件数」、「算定日数」、「算定回数」のいずれかが「0」か「空白」となっていますが、それ以外が1以上となっています。正しい手術名情報・レセプト件数・算定日数・算定回数をご記入ください。",IF(OR(AH91&gt;AR91,AH91&gt;BB91),"「算定日数」あるいは「算定回数」が「レセプト件数」よりも小さくなっています。算定レセプトにおける算定日数・算定回数をご記入ください。",IF(AR91&gt;BB91,"「算定回数」が「算定日数」よりも小さくなっています。算定日数における算定回数をご記入ください。","")))))</f>
        <v/>
      </c>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72"/>
      <c r="CW91" s="72"/>
      <c r="CX91" s="72"/>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row>
    <row r="92" spans="1:153" ht="3" customHeight="1" thickBot="1">
      <c r="A92" s="113"/>
      <c r="B92" s="16"/>
      <c r="C92" s="17"/>
      <c r="D92" s="17"/>
      <c r="E92" s="17"/>
      <c r="F92" s="18"/>
      <c r="G92" s="17"/>
      <c r="H92" s="298"/>
      <c r="I92" s="17"/>
      <c r="J92" s="17"/>
      <c r="K92" s="17"/>
      <c r="L92" s="17"/>
      <c r="M92" s="17"/>
      <c r="N92" s="17"/>
      <c r="O92" s="17"/>
      <c r="P92" s="17"/>
      <c r="Q92" s="17"/>
      <c r="R92" s="17"/>
      <c r="S92" s="17"/>
      <c r="T92" s="17"/>
      <c r="U92" s="17"/>
      <c r="V92" s="17"/>
      <c r="W92" s="17"/>
      <c r="X92" s="17"/>
      <c r="Y92" s="17"/>
      <c r="Z92" s="17"/>
      <c r="AA92" s="17"/>
      <c r="AB92" s="17"/>
      <c r="AC92" s="17"/>
      <c r="AD92" s="17"/>
      <c r="AE92" s="17"/>
      <c r="AF92" s="19"/>
      <c r="AG92" s="299"/>
      <c r="AH92" s="298"/>
      <c r="AI92" s="298"/>
      <c r="AJ92" s="298"/>
      <c r="AK92" s="298"/>
      <c r="AL92" s="298"/>
      <c r="AM92" s="298"/>
      <c r="AN92" s="298"/>
      <c r="AO92" s="121"/>
      <c r="AP92" s="116"/>
      <c r="AQ92" s="299"/>
      <c r="AR92" s="298"/>
      <c r="AS92" s="298"/>
      <c r="AT92" s="298"/>
      <c r="AU92" s="298"/>
      <c r="AV92" s="298"/>
      <c r="AW92" s="298"/>
      <c r="AX92" s="298"/>
      <c r="AY92" s="121"/>
      <c r="AZ92" s="116"/>
      <c r="BA92" s="298"/>
      <c r="BB92" s="298"/>
      <c r="BC92" s="298"/>
      <c r="BD92" s="298"/>
      <c r="BE92" s="298"/>
      <c r="BF92" s="298"/>
      <c r="BG92" s="298"/>
      <c r="BH92" s="298"/>
      <c r="BI92" s="121"/>
      <c r="BJ92" s="116"/>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row>
    <row r="93" spans="1:153" ht="9.75" customHeight="1">
      <c r="A93" s="113"/>
      <c r="B93" s="24"/>
      <c r="C93" s="14" t="s">
        <v>6435</v>
      </c>
      <c r="D93" s="25"/>
      <c r="E93" s="25"/>
      <c r="F93" s="14" t="s">
        <v>143</v>
      </c>
      <c r="G93" s="14"/>
      <c r="H93" s="14"/>
      <c r="I93" s="14" t="s">
        <v>144</v>
      </c>
      <c r="J93" s="14"/>
      <c r="K93" s="14" t="s">
        <v>145</v>
      </c>
      <c r="L93" s="14"/>
      <c r="M93" s="14" t="s">
        <v>197</v>
      </c>
      <c r="N93" s="14"/>
      <c r="O93" s="25"/>
      <c r="P93" s="14" t="s">
        <v>146</v>
      </c>
      <c r="Q93" s="14"/>
      <c r="R93" s="14"/>
      <c r="S93" s="14"/>
      <c r="T93" s="14"/>
      <c r="U93" s="14"/>
      <c r="V93" s="14"/>
      <c r="W93" s="14"/>
      <c r="X93" s="14"/>
      <c r="Y93" s="14"/>
      <c r="Z93" s="14"/>
      <c r="AA93" s="14"/>
      <c r="AB93" s="14"/>
      <c r="AC93" s="14"/>
      <c r="AD93" s="25"/>
      <c r="AE93" s="25"/>
      <c r="AF93" s="26"/>
      <c r="AG93" s="296"/>
      <c r="AH93" s="297"/>
      <c r="AI93" s="297"/>
      <c r="AJ93" s="297"/>
      <c r="AK93" s="297"/>
      <c r="AL93" s="297"/>
      <c r="AM93" s="297"/>
      <c r="AN93" s="297"/>
      <c r="AO93" s="117"/>
      <c r="AP93" s="114"/>
      <c r="AQ93" s="296"/>
      <c r="AR93" s="297"/>
      <c r="AS93" s="297"/>
      <c r="AT93" s="297"/>
      <c r="AU93" s="297"/>
      <c r="AV93" s="297"/>
      <c r="AW93" s="297"/>
      <c r="AX93" s="297"/>
      <c r="AY93" s="117"/>
      <c r="AZ93" s="114"/>
      <c r="BA93" s="297"/>
      <c r="BB93" s="297"/>
      <c r="BC93" s="297"/>
      <c r="BD93" s="297"/>
      <c r="BE93" s="297"/>
      <c r="BF93" s="297"/>
      <c r="BG93" s="297"/>
      <c r="BH93" s="297"/>
      <c r="BI93" s="117"/>
      <c r="BJ93" s="114"/>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row>
    <row r="94" spans="1:153" ht="21.75" customHeight="1">
      <c r="A94" s="113"/>
      <c r="B94" s="294"/>
      <c r="C94" s="76"/>
      <c r="D94" s="74"/>
      <c r="E94" s="77"/>
      <c r="F94" s="78"/>
      <c r="G94" s="79"/>
      <c r="H94" s="75" t="s">
        <v>6436</v>
      </c>
      <c r="I94" s="76"/>
      <c r="J94" s="74"/>
      <c r="K94" s="241"/>
      <c r="L94" s="74"/>
      <c r="M94" s="76"/>
      <c r="N94" s="73"/>
      <c r="O94" s="504"/>
      <c r="P94" s="505"/>
      <c r="Q94" s="505"/>
      <c r="R94" s="505"/>
      <c r="S94" s="505"/>
      <c r="T94" s="505"/>
      <c r="U94" s="505"/>
      <c r="V94" s="505"/>
      <c r="W94" s="505"/>
      <c r="X94" s="505"/>
      <c r="Y94" s="505"/>
      <c r="Z94" s="505"/>
      <c r="AA94" s="505"/>
      <c r="AB94" s="505"/>
      <c r="AC94" s="505"/>
      <c r="AD94" s="505"/>
      <c r="AE94" s="506"/>
      <c r="AF94" s="15"/>
      <c r="AG94" s="118"/>
      <c r="AH94" s="312"/>
      <c r="AI94" s="313"/>
      <c r="AJ94" s="313"/>
      <c r="AK94" s="313"/>
      <c r="AL94" s="313"/>
      <c r="AM94" s="313"/>
      <c r="AN94" s="314"/>
      <c r="AO94" s="120"/>
      <c r="AP94" s="115" t="s">
        <v>0</v>
      </c>
      <c r="AQ94" s="119"/>
      <c r="AR94" s="312"/>
      <c r="AS94" s="313"/>
      <c r="AT94" s="313"/>
      <c r="AU94" s="313"/>
      <c r="AV94" s="313"/>
      <c r="AW94" s="313"/>
      <c r="AX94" s="314"/>
      <c r="AY94" s="120"/>
      <c r="AZ94" s="115" t="s">
        <v>1</v>
      </c>
      <c r="BA94" s="119"/>
      <c r="BB94" s="312"/>
      <c r="BC94" s="313"/>
      <c r="BD94" s="313"/>
      <c r="BE94" s="313"/>
      <c r="BF94" s="313"/>
      <c r="BG94" s="313"/>
      <c r="BH94" s="314"/>
      <c r="BI94" s="122"/>
      <c r="BJ94" s="115" t="s">
        <v>2</v>
      </c>
      <c r="BK94" s="129"/>
      <c r="BL94" s="130" t="str">
        <f>IF(BM94&lt;&gt;"","●","")</f>
        <v/>
      </c>
      <c r="BM94" s="132" t="str">
        <f>IF(AND(OR(C94="",E94="",F94="",G94="",O94=""),OR(AH94&gt;0,AR94&gt;0,BB94&gt;0)),"「Ｋコード・Ｊコード番号等」、「診療行為名称」に未記入の欄がありますが、「レセプト件数」、「算定日数」、「算定回数」のいずれかが1以上となっています。正しい手術名情報・レセプト件数・算定日数・算定回数をご記入ください。",IF(AND(AND(C94&lt;&gt;"",E94&lt;&gt;"",F94&lt;&gt;"",G94&lt;&gt;""),OR(AH94&gt;0,AR94&gt;0,BB94&gt;0),COUNTIF(K!$A$1:$A$2257,ASC(C94&amp;E94&amp;F94&amp;G94&amp;IF(I94*1=0,"","-"&amp;I94*1)&amp;IF(K94*1=0,"",K94*1)&amp;IF(M94="","",M94)))=0),"「Ｋコード・Ｊコード番号等」が診療報酬点数表あるいは鹿診療報酬点数表に存在しないコードとなっています。正しいＫコード・Ｊコード番号等をご記入ください。なお、加算・輸血料は報告対象外となります。",IF(OR(AND(OR(AH94=0,AH94=""),OR(AR94&gt;0,BB94&gt;0)),AND(OR(AH94&gt;0,BB94&gt;0),OR(AR94=0,AR94="")),AND(OR(AH94&gt;0,AR94&gt;0),OR(BB94=0,BB94=""))),"「レセプト件数」、「算定日数」、「算定回数」のいずれかが「0」か「空白」となっていますが、それ以外が1以上となっています。正しい手術名情報・レセプト件数・算定日数・算定回数をご記入ください。",IF(OR(AH94&gt;AR94,AH94&gt;BB94),"「算定日数」あるいは「算定回数」が「レセプト件数」よりも小さくなっています。算定レセプトにおける算定日数・算定回数をご記入ください。",IF(AR94&gt;BB94,"「算定回数」が「算定日数」よりも小さくなっています。算定日数における算定回数をご記入ください。","")))))</f>
        <v/>
      </c>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72"/>
      <c r="CW94" s="72"/>
      <c r="CX94" s="72"/>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row>
    <row r="95" spans="1:153" ht="3" customHeight="1" thickBot="1">
      <c r="A95" s="113"/>
      <c r="B95" s="16"/>
      <c r="C95" s="17"/>
      <c r="D95" s="17"/>
      <c r="E95" s="17"/>
      <c r="F95" s="18"/>
      <c r="G95" s="17"/>
      <c r="H95" s="298"/>
      <c r="I95" s="17"/>
      <c r="J95" s="17"/>
      <c r="K95" s="17"/>
      <c r="L95" s="17"/>
      <c r="M95" s="17"/>
      <c r="N95" s="17"/>
      <c r="O95" s="17"/>
      <c r="P95" s="17"/>
      <c r="Q95" s="17"/>
      <c r="R95" s="17"/>
      <c r="S95" s="17"/>
      <c r="T95" s="17"/>
      <c r="U95" s="17"/>
      <c r="V95" s="17"/>
      <c r="W95" s="17"/>
      <c r="X95" s="17"/>
      <c r="Y95" s="17"/>
      <c r="Z95" s="17"/>
      <c r="AA95" s="17"/>
      <c r="AB95" s="17"/>
      <c r="AC95" s="17"/>
      <c r="AD95" s="17"/>
      <c r="AE95" s="17"/>
      <c r="AF95" s="19"/>
      <c r="AG95" s="299"/>
      <c r="AH95" s="298"/>
      <c r="AI95" s="298"/>
      <c r="AJ95" s="298"/>
      <c r="AK95" s="298"/>
      <c r="AL95" s="298"/>
      <c r="AM95" s="298"/>
      <c r="AN95" s="298"/>
      <c r="AO95" s="121"/>
      <c r="AP95" s="116"/>
      <c r="AQ95" s="299"/>
      <c r="AR95" s="298"/>
      <c r="AS95" s="298"/>
      <c r="AT95" s="298"/>
      <c r="AU95" s="298"/>
      <c r="AV95" s="298"/>
      <c r="AW95" s="298"/>
      <c r="AX95" s="298"/>
      <c r="AY95" s="121"/>
      <c r="AZ95" s="116"/>
      <c r="BA95" s="298"/>
      <c r="BB95" s="298"/>
      <c r="BC95" s="298"/>
      <c r="BD95" s="298"/>
      <c r="BE95" s="298"/>
      <c r="BF95" s="298"/>
      <c r="BG95" s="298"/>
      <c r="BH95" s="298"/>
      <c r="BI95" s="121"/>
      <c r="BJ95" s="116"/>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row>
    <row r="96" spans="1:153" ht="9.75" customHeight="1">
      <c r="A96" s="113"/>
      <c r="B96" s="24"/>
      <c r="C96" s="14" t="s">
        <v>6435</v>
      </c>
      <c r="D96" s="25"/>
      <c r="E96" s="25"/>
      <c r="F96" s="14" t="s">
        <v>143</v>
      </c>
      <c r="G96" s="14"/>
      <c r="H96" s="14"/>
      <c r="I96" s="14" t="s">
        <v>144</v>
      </c>
      <c r="J96" s="14"/>
      <c r="K96" s="14" t="s">
        <v>145</v>
      </c>
      <c r="L96" s="14"/>
      <c r="M96" s="14" t="s">
        <v>197</v>
      </c>
      <c r="N96" s="14"/>
      <c r="O96" s="25"/>
      <c r="P96" s="14" t="s">
        <v>146</v>
      </c>
      <c r="Q96" s="14"/>
      <c r="R96" s="14"/>
      <c r="S96" s="14"/>
      <c r="T96" s="14"/>
      <c r="U96" s="14"/>
      <c r="V96" s="14"/>
      <c r="W96" s="14"/>
      <c r="X96" s="14"/>
      <c r="Y96" s="14"/>
      <c r="Z96" s="14"/>
      <c r="AA96" s="14"/>
      <c r="AB96" s="14"/>
      <c r="AC96" s="14"/>
      <c r="AD96" s="25"/>
      <c r="AE96" s="25"/>
      <c r="AF96" s="26"/>
      <c r="AG96" s="296"/>
      <c r="AH96" s="297"/>
      <c r="AI96" s="297"/>
      <c r="AJ96" s="297"/>
      <c r="AK96" s="297"/>
      <c r="AL96" s="297"/>
      <c r="AM96" s="297"/>
      <c r="AN96" s="297"/>
      <c r="AO96" s="117"/>
      <c r="AP96" s="114"/>
      <c r="AQ96" s="296"/>
      <c r="AR96" s="297"/>
      <c r="AS96" s="297"/>
      <c r="AT96" s="297"/>
      <c r="AU96" s="297"/>
      <c r="AV96" s="297"/>
      <c r="AW96" s="297"/>
      <c r="AX96" s="297"/>
      <c r="AY96" s="117"/>
      <c r="AZ96" s="114"/>
      <c r="BA96" s="297"/>
      <c r="BB96" s="297"/>
      <c r="BC96" s="297"/>
      <c r="BD96" s="297"/>
      <c r="BE96" s="297"/>
      <c r="BF96" s="297"/>
      <c r="BG96" s="297"/>
      <c r="BH96" s="297"/>
      <c r="BI96" s="117"/>
      <c r="BJ96" s="114"/>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row>
    <row r="97" spans="1:153" ht="21.75" customHeight="1">
      <c r="A97" s="113"/>
      <c r="B97" s="294"/>
      <c r="C97" s="76"/>
      <c r="D97" s="74"/>
      <c r="E97" s="77"/>
      <c r="F97" s="78"/>
      <c r="G97" s="79"/>
      <c r="H97" s="75" t="s">
        <v>6436</v>
      </c>
      <c r="I97" s="76"/>
      <c r="J97" s="74"/>
      <c r="K97" s="241"/>
      <c r="L97" s="74"/>
      <c r="M97" s="76"/>
      <c r="N97" s="73"/>
      <c r="O97" s="504"/>
      <c r="P97" s="505"/>
      <c r="Q97" s="505"/>
      <c r="R97" s="505"/>
      <c r="S97" s="505"/>
      <c r="T97" s="505"/>
      <c r="U97" s="505"/>
      <c r="V97" s="505"/>
      <c r="W97" s="505"/>
      <c r="X97" s="505"/>
      <c r="Y97" s="505"/>
      <c r="Z97" s="505"/>
      <c r="AA97" s="505"/>
      <c r="AB97" s="505"/>
      <c r="AC97" s="505"/>
      <c r="AD97" s="505"/>
      <c r="AE97" s="506"/>
      <c r="AF97" s="15"/>
      <c r="AG97" s="118"/>
      <c r="AH97" s="312"/>
      <c r="AI97" s="313"/>
      <c r="AJ97" s="313"/>
      <c r="AK97" s="313"/>
      <c r="AL97" s="313"/>
      <c r="AM97" s="313"/>
      <c r="AN97" s="314"/>
      <c r="AO97" s="120"/>
      <c r="AP97" s="115" t="s">
        <v>0</v>
      </c>
      <c r="AQ97" s="119"/>
      <c r="AR97" s="312"/>
      <c r="AS97" s="313"/>
      <c r="AT97" s="313"/>
      <c r="AU97" s="313"/>
      <c r="AV97" s="313"/>
      <c r="AW97" s="313"/>
      <c r="AX97" s="314"/>
      <c r="AY97" s="120"/>
      <c r="AZ97" s="115" t="s">
        <v>1</v>
      </c>
      <c r="BA97" s="119"/>
      <c r="BB97" s="312"/>
      <c r="BC97" s="313"/>
      <c r="BD97" s="313"/>
      <c r="BE97" s="313"/>
      <c r="BF97" s="313"/>
      <c r="BG97" s="313"/>
      <c r="BH97" s="314"/>
      <c r="BI97" s="122"/>
      <c r="BJ97" s="115" t="s">
        <v>2</v>
      </c>
      <c r="BK97" s="129"/>
      <c r="BL97" s="130" t="str">
        <f>IF(BM97&lt;&gt;"","●","")</f>
        <v/>
      </c>
      <c r="BM97" s="132" t="str">
        <f>IF(AND(OR(C97="",E97="",F97="",G97="",O97=""),OR(AH97&gt;0,AR97&gt;0,BB97&gt;0)),"「Ｋコード・Ｊコード番号等」、「診療行為名称」に未記入の欄がありますが、「レセプト件数」、「算定日数」、「算定回数」のいずれかが1以上となっています。正しい手術名情報・レセプト件数・算定日数・算定回数をご記入ください。",IF(AND(AND(C97&lt;&gt;"",E97&lt;&gt;"",F97&lt;&gt;"",G97&lt;&gt;""),OR(AH97&gt;0,AR97&gt;0,BB97&gt;0),COUNTIF(K!$A$1:$A$2257,ASC(C97&amp;E97&amp;F97&amp;G97&amp;IF(I97*1=0,"","-"&amp;I97*1)&amp;IF(K97*1=0,"",K97*1)&amp;IF(M97="","",M97)))=0),"「Ｋコード・Ｊコード番号等」が診療報酬点数表あるいは鹿診療報酬点数表に存在しないコードとなっています。正しいＫコード・Ｊコード番号等をご記入ください。なお、加算・輸血料は報告対象外となります。",IF(OR(AND(OR(AH97=0,AH97=""),OR(AR97&gt;0,BB97&gt;0)),AND(OR(AH97&gt;0,BB97&gt;0),OR(AR97=0,AR97="")),AND(OR(AH97&gt;0,AR97&gt;0),OR(BB97=0,BB97=""))),"「レセプト件数」、「算定日数」、「算定回数」のいずれかが「0」か「空白」となっていますが、それ以外が1以上となっています。正しい手術名情報・レセプト件数・算定日数・算定回数をご記入ください。",IF(OR(AH97&gt;AR97,AH97&gt;BB97),"「算定日数」あるいは「算定回数」が「レセプト件数」よりも小さくなっています。算定レセプトにおける算定日数・算定回数をご記入ください。",IF(AR97&gt;BB97,"「算定回数」が「算定日数」よりも小さくなっています。算定日数における算定回数をご記入ください。","")))))</f>
        <v/>
      </c>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72"/>
      <c r="CW97" s="72"/>
      <c r="CX97" s="72"/>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row>
    <row r="98" spans="1:153" ht="3" customHeight="1" thickBot="1">
      <c r="A98" s="113"/>
      <c r="B98" s="16"/>
      <c r="C98" s="17"/>
      <c r="D98" s="17"/>
      <c r="E98" s="17"/>
      <c r="F98" s="18"/>
      <c r="G98" s="17"/>
      <c r="H98" s="298"/>
      <c r="I98" s="17"/>
      <c r="J98" s="17"/>
      <c r="K98" s="17"/>
      <c r="L98" s="17"/>
      <c r="M98" s="17"/>
      <c r="N98" s="17"/>
      <c r="O98" s="17"/>
      <c r="P98" s="17"/>
      <c r="Q98" s="17"/>
      <c r="R98" s="17"/>
      <c r="S98" s="17"/>
      <c r="T98" s="17"/>
      <c r="U98" s="17"/>
      <c r="V98" s="17"/>
      <c r="W98" s="17"/>
      <c r="X98" s="17"/>
      <c r="Y98" s="17"/>
      <c r="Z98" s="17"/>
      <c r="AA98" s="17"/>
      <c r="AB98" s="17"/>
      <c r="AC98" s="17"/>
      <c r="AD98" s="17"/>
      <c r="AE98" s="17"/>
      <c r="AF98" s="19"/>
      <c r="AG98" s="299"/>
      <c r="AH98" s="298"/>
      <c r="AI98" s="298"/>
      <c r="AJ98" s="298"/>
      <c r="AK98" s="298"/>
      <c r="AL98" s="298"/>
      <c r="AM98" s="298"/>
      <c r="AN98" s="298"/>
      <c r="AO98" s="121"/>
      <c r="AP98" s="116"/>
      <c r="AQ98" s="299"/>
      <c r="AR98" s="298"/>
      <c r="AS98" s="298"/>
      <c r="AT98" s="298"/>
      <c r="AU98" s="298"/>
      <c r="AV98" s="298"/>
      <c r="AW98" s="298"/>
      <c r="AX98" s="298"/>
      <c r="AY98" s="121"/>
      <c r="AZ98" s="116"/>
      <c r="BA98" s="298"/>
      <c r="BB98" s="298"/>
      <c r="BC98" s="298"/>
      <c r="BD98" s="298"/>
      <c r="BE98" s="298"/>
      <c r="BF98" s="298"/>
      <c r="BG98" s="298"/>
      <c r="BH98" s="298"/>
      <c r="BI98" s="121"/>
      <c r="BJ98" s="116"/>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row>
    <row r="99" spans="1:153" ht="9.75" customHeight="1">
      <c r="A99" s="113"/>
      <c r="B99" s="24"/>
      <c r="C99" s="14" t="s">
        <v>6435</v>
      </c>
      <c r="D99" s="25"/>
      <c r="E99" s="25"/>
      <c r="F99" s="14" t="s">
        <v>143</v>
      </c>
      <c r="G99" s="14"/>
      <c r="H99" s="14"/>
      <c r="I99" s="14" t="s">
        <v>144</v>
      </c>
      <c r="J99" s="14"/>
      <c r="K99" s="14" t="s">
        <v>145</v>
      </c>
      <c r="L99" s="14"/>
      <c r="M99" s="14" t="s">
        <v>197</v>
      </c>
      <c r="N99" s="14"/>
      <c r="O99" s="25"/>
      <c r="P99" s="14" t="s">
        <v>146</v>
      </c>
      <c r="Q99" s="14"/>
      <c r="R99" s="14"/>
      <c r="S99" s="14"/>
      <c r="T99" s="14"/>
      <c r="U99" s="14"/>
      <c r="V99" s="14"/>
      <c r="W99" s="14"/>
      <c r="X99" s="14"/>
      <c r="Y99" s="14"/>
      <c r="Z99" s="14"/>
      <c r="AA99" s="14"/>
      <c r="AB99" s="14"/>
      <c r="AC99" s="14"/>
      <c r="AD99" s="25"/>
      <c r="AE99" s="25"/>
      <c r="AF99" s="26"/>
      <c r="AG99" s="296"/>
      <c r="AH99" s="297"/>
      <c r="AI99" s="297"/>
      <c r="AJ99" s="297"/>
      <c r="AK99" s="297"/>
      <c r="AL99" s="297"/>
      <c r="AM99" s="297"/>
      <c r="AN99" s="297"/>
      <c r="AO99" s="117"/>
      <c r="AP99" s="114"/>
      <c r="AQ99" s="296"/>
      <c r="AR99" s="297"/>
      <c r="AS99" s="297"/>
      <c r="AT99" s="297"/>
      <c r="AU99" s="297"/>
      <c r="AV99" s="297"/>
      <c r="AW99" s="297"/>
      <c r="AX99" s="297"/>
      <c r="AY99" s="117"/>
      <c r="AZ99" s="114"/>
      <c r="BA99" s="297"/>
      <c r="BB99" s="297"/>
      <c r="BC99" s="297"/>
      <c r="BD99" s="297"/>
      <c r="BE99" s="297"/>
      <c r="BF99" s="297"/>
      <c r="BG99" s="297"/>
      <c r="BH99" s="297"/>
      <c r="BI99" s="117"/>
      <c r="BJ99" s="114"/>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row>
    <row r="100" spans="1:153" ht="21.75" customHeight="1">
      <c r="A100" s="113"/>
      <c r="B100" s="294"/>
      <c r="C100" s="76"/>
      <c r="D100" s="74"/>
      <c r="E100" s="77"/>
      <c r="F100" s="78"/>
      <c r="G100" s="79"/>
      <c r="H100" s="75" t="s">
        <v>6436</v>
      </c>
      <c r="I100" s="76"/>
      <c r="J100" s="74"/>
      <c r="K100" s="241"/>
      <c r="L100" s="74"/>
      <c r="M100" s="76"/>
      <c r="N100" s="73"/>
      <c r="O100" s="504"/>
      <c r="P100" s="505"/>
      <c r="Q100" s="505"/>
      <c r="R100" s="505"/>
      <c r="S100" s="505"/>
      <c r="T100" s="505"/>
      <c r="U100" s="505"/>
      <c r="V100" s="505"/>
      <c r="W100" s="505"/>
      <c r="X100" s="505"/>
      <c r="Y100" s="505"/>
      <c r="Z100" s="505"/>
      <c r="AA100" s="505"/>
      <c r="AB100" s="505"/>
      <c r="AC100" s="505"/>
      <c r="AD100" s="505"/>
      <c r="AE100" s="506"/>
      <c r="AF100" s="15"/>
      <c r="AG100" s="118"/>
      <c r="AH100" s="312"/>
      <c r="AI100" s="313"/>
      <c r="AJ100" s="313"/>
      <c r="AK100" s="313"/>
      <c r="AL100" s="313"/>
      <c r="AM100" s="313"/>
      <c r="AN100" s="314"/>
      <c r="AO100" s="120"/>
      <c r="AP100" s="115" t="s">
        <v>0</v>
      </c>
      <c r="AQ100" s="119"/>
      <c r="AR100" s="312"/>
      <c r="AS100" s="313"/>
      <c r="AT100" s="313"/>
      <c r="AU100" s="313"/>
      <c r="AV100" s="313"/>
      <c r="AW100" s="313"/>
      <c r="AX100" s="314"/>
      <c r="AY100" s="120"/>
      <c r="AZ100" s="115" t="s">
        <v>1</v>
      </c>
      <c r="BA100" s="119"/>
      <c r="BB100" s="312"/>
      <c r="BC100" s="313"/>
      <c r="BD100" s="313"/>
      <c r="BE100" s="313"/>
      <c r="BF100" s="313"/>
      <c r="BG100" s="313"/>
      <c r="BH100" s="314"/>
      <c r="BI100" s="122"/>
      <c r="BJ100" s="115" t="s">
        <v>2</v>
      </c>
      <c r="BK100" s="129"/>
      <c r="BL100" s="130" t="str">
        <f>IF(BM100&lt;&gt;"","●","")</f>
        <v/>
      </c>
      <c r="BM100" s="132" t="str">
        <f>IF(AND(OR(C100="",E100="",F100="",G100="",O100=""),OR(AH100&gt;0,AR100&gt;0,BB100&gt;0)),"「Ｋコード・Ｊコード番号等」、「診療行為名称」に未記入の欄がありますが、「レセプト件数」、「算定日数」、「算定回数」のいずれかが1以上となっています。正しい手術名情報・レセプト件数・算定日数・算定回数をご記入ください。",IF(AND(AND(C100&lt;&gt;"",E100&lt;&gt;"",F100&lt;&gt;"",G100&lt;&gt;""),OR(AH100&gt;0,AR100&gt;0,BB100&gt;0),COUNTIF(K!$A$1:$A$2257,ASC(C100&amp;E100&amp;F100&amp;G100&amp;IF(I100*1=0,"","-"&amp;I100*1)&amp;IF(K100*1=0,"",K100*1)&amp;IF(M100="","",M100)))=0),"「Ｋコード・Ｊコード番号等」が診療報酬点数表あるいは鹿診療報酬点数表に存在しないコードとなっています。正しいＫコード・Ｊコード番号等をご記入ください。なお、加算・輸血料は報告対象外となります。",IF(OR(AND(OR(AH100=0,AH100=""),OR(AR100&gt;0,BB100&gt;0)),AND(OR(AH100&gt;0,BB100&gt;0),OR(AR100=0,AR100="")),AND(OR(AH100&gt;0,AR100&gt;0),OR(BB100=0,BB100=""))),"「レセプト件数」、「算定日数」、「算定回数」のいずれかが「0」か「空白」となっていますが、それ以外が1以上となっています。正しい手術名情報・レセプト件数・算定日数・算定回数をご記入ください。",IF(OR(AH100&gt;AR100,AH100&gt;BB100),"「算定日数」あるいは「算定回数」が「レセプト件数」よりも小さくなっています。算定レセプトにおける算定日数・算定回数をご記入ください。",IF(AR100&gt;BB100,"「算定回数」が「算定日数」よりも小さくなっています。算定日数における算定回数をご記入ください。","")))))</f>
        <v/>
      </c>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72"/>
      <c r="CW100" s="72"/>
      <c r="CX100" s="72"/>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row>
    <row r="101" spans="1:153" ht="3" customHeight="1" thickBot="1">
      <c r="A101" s="113"/>
      <c r="B101" s="16"/>
      <c r="C101" s="17"/>
      <c r="D101" s="17"/>
      <c r="E101" s="17"/>
      <c r="F101" s="18"/>
      <c r="G101" s="17"/>
      <c r="H101" s="298"/>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9"/>
      <c r="AG101" s="299"/>
      <c r="AH101" s="298"/>
      <c r="AI101" s="298"/>
      <c r="AJ101" s="298"/>
      <c r="AK101" s="298"/>
      <c r="AL101" s="298"/>
      <c r="AM101" s="298"/>
      <c r="AN101" s="298"/>
      <c r="AO101" s="121"/>
      <c r="AP101" s="116"/>
      <c r="AQ101" s="299"/>
      <c r="AR101" s="298"/>
      <c r="AS101" s="298"/>
      <c r="AT101" s="298"/>
      <c r="AU101" s="298"/>
      <c r="AV101" s="298"/>
      <c r="AW101" s="298"/>
      <c r="AX101" s="298"/>
      <c r="AY101" s="121"/>
      <c r="AZ101" s="116"/>
      <c r="BA101" s="298"/>
      <c r="BB101" s="298"/>
      <c r="BC101" s="298"/>
      <c r="BD101" s="298"/>
      <c r="BE101" s="298"/>
      <c r="BF101" s="298"/>
      <c r="BG101" s="298"/>
      <c r="BH101" s="298"/>
      <c r="BI101" s="121"/>
      <c r="BJ101" s="116"/>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row>
    <row r="102" spans="1:153" ht="9.75" customHeight="1">
      <c r="A102" s="113"/>
      <c r="B102" s="24"/>
      <c r="C102" s="14" t="s">
        <v>6435</v>
      </c>
      <c r="D102" s="25"/>
      <c r="E102" s="25"/>
      <c r="F102" s="14" t="s">
        <v>143</v>
      </c>
      <c r="G102" s="14"/>
      <c r="H102" s="14"/>
      <c r="I102" s="14" t="s">
        <v>144</v>
      </c>
      <c r="J102" s="14"/>
      <c r="K102" s="14" t="s">
        <v>145</v>
      </c>
      <c r="L102" s="14"/>
      <c r="M102" s="14" t="s">
        <v>197</v>
      </c>
      <c r="N102" s="14"/>
      <c r="O102" s="25"/>
      <c r="P102" s="14" t="s">
        <v>146</v>
      </c>
      <c r="Q102" s="14"/>
      <c r="R102" s="14"/>
      <c r="S102" s="14"/>
      <c r="T102" s="14"/>
      <c r="U102" s="14"/>
      <c r="V102" s="14"/>
      <c r="W102" s="14"/>
      <c r="X102" s="14"/>
      <c r="Y102" s="14"/>
      <c r="Z102" s="14"/>
      <c r="AA102" s="14"/>
      <c r="AB102" s="14"/>
      <c r="AC102" s="14"/>
      <c r="AD102" s="25"/>
      <c r="AE102" s="25"/>
      <c r="AF102" s="26"/>
      <c r="AG102" s="296"/>
      <c r="AH102" s="297"/>
      <c r="AI102" s="297"/>
      <c r="AJ102" s="297"/>
      <c r="AK102" s="297"/>
      <c r="AL102" s="297"/>
      <c r="AM102" s="297"/>
      <c r="AN102" s="297"/>
      <c r="AO102" s="117"/>
      <c r="AP102" s="114"/>
      <c r="AQ102" s="296"/>
      <c r="AR102" s="297"/>
      <c r="AS102" s="297"/>
      <c r="AT102" s="297"/>
      <c r="AU102" s="297"/>
      <c r="AV102" s="297"/>
      <c r="AW102" s="297"/>
      <c r="AX102" s="297"/>
      <c r="AY102" s="117"/>
      <c r="AZ102" s="114"/>
      <c r="BA102" s="297"/>
      <c r="BB102" s="297"/>
      <c r="BC102" s="297"/>
      <c r="BD102" s="297"/>
      <c r="BE102" s="297"/>
      <c r="BF102" s="297"/>
      <c r="BG102" s="297"/>
      <c r="BH102" s="297"/>
      <c r="BI102" s="117"/>
      <c r="BJ102" s="114"/>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row>
    <row r="103" spans="1:153" ht="21.75" customHeight="1">
      <c r="A103" s="113"/>
      <c r="B103" s="294"/>
      <c r="C103" s="76"/>
      <c r="D103" s="74"/>
      <c r="E103" s="77"/>
      <c r="F103" s="78"/>
      <c r="G103" s="79"/>
      <c r="H103" s="75" t="s">
        <v>6436</v>
      </c>
      <c r="I103" s="76"/>
      <c r="J103" s="74"/>
      <c r="K103" s="241"/>
      <c r="L103" s="74"/>
      <c r="M103" s="76"/>
      <c r="N103" s="73"/>
      <c r="O103" s="504"/>
      <c r="P103" s="505"/>
      <c r="Q103" s="505"/>
      <c r="R103" s="505"/>
      <c r="S103" s="505"/>
      <c r="T103" s="505"/>
      <c r="U103" s="505"/>
      <c r="V103" s="505"/>
      <c r="W103" s="505"/>
      <c r="X103" s="505"/>
      <c r="Y103" s="505"/>
      <c r="Z103" s="505"/>
      <c r="AA103" s="505"/>
      <c r="AB103" s="505"/>
      <c r="AC103" s="505"/>
      <c r="AD103" s="505"/>
      <c r="AE103" s="506"/>
      <c r="AF103" s="15"/>
      <c r="AG103" s="118"/>
      <c r="AH103" s="312"/>
      <c r="AI103" s="313"/>
      <c r="AJ103" s="313"/>
      <c r="AK103" s="313"/>
      <c r="AL103" s="313"/>
      <c r="AM103" s="313"/>
      <c r="AN103" s="314"/>
      <c r="AO103" s="120"/>
      <c r="AP103" s="115" t="s">
        <v>0</v>
      </c>
      <c r="AQ103" s="119"/>
      <c r="AR103" s="312"/>
      <c r="AS103" s="313"/>
      <c r="AT103" s="313"/>
      <c r="AU103" s="313"/>
      <c r="AV103" s="313"/>
      <c r="AW103" s="313"/>
      <c r="AX103" s="314"/>
      <c r="AY103" s="120"/>
      <c r="AZ103" s="115" t="s">
        <v>1</v>
      </c>
      <c r="BA103" s="119"/>
      <c r="BB103" s="312"/>
      <c r="BC103" s="313"/>
      <c r="BD103" s="313"/>
      <c r="BE103" s="313"/>
      <c r="BF103" s="313"/>
      <c r="BG103" s="313"/>
      <c r="BH103" s="314"/>
      <c r="BI103" s="122"/>
      <c r="BJ103" s="115" t="s">
        <v>2</v>
      </c>
      <c r="BK103" s="129"/>
      <c r="BL103" s="130" t="str">
        <f>IF(BM103&lt;&gt;"","●","")</f>
        <v/>
      </c>
      <c r="BM103" s="132" t="str">
        <f>IF(AND(OR(C103="",E103="",F103="",G103="",O103=""),OR(AH103&gt;0,AR103&gt;0,BB103&gt;0)),"「Ｋコード・Ｊコード番号等」、「診療行為名称」に未記入の欄がありますが、「レセプト件数」、「算定日数」、「算定回数」のいずれかが1以上となっています。正しい手術名情報・レセプト件数・算定日数・算定回数をご記入ください。",IF(AND(AND(C103&lt;&gt;"",E103&lt;&gt;"",F103&lt;&gt;"",G103&lt;&gt;""),OR(AH103&gt;0,AR103&gt;0,BB103&gt;0),COUNTIF(K!$A$1:$A$2257,ASC(C103&amp;E103&amp;F103&amp;G103&amp;IF(I103*1=0,"","-"&amp;I103*1)&amp;IF(K103*1=0,"",K103*1)&amp;IF(M103="","",M103)))=0),"「Ｋコード・Ｊコード番号等」が診療報酬点数表あるいは鹿診療報酬点数表に存在しないコードとなっています。正しいＫコード・Ｊコード番号等をご記入ください。なお、加算・輸血料は報告対象外となります。",IF(OR(AND(OR(AH103=0,AH103=""),OR(AR103&gt;0,BB103&gt;0)),AND(OR(AH103&gt;0,BB103&gt;0),OR(AR103=0,AR103="")),AND(OR(AH103&gt;0,AR103&gt;0),OR(BB103=0,BB103=""))),"「レセプト件数」、「算定日数」、「算定回数」のいずれかが「0」か「空白」となっていますが、それ以外が1以上となっています。正しい手術名情報・レセプト件数・算定日数・算定回数をご記入ください。",IF(OR(AH103&gt;AR103,AH103&gt;BB103),"「算定日数」あるいは「算定回数」が「レセプト件数」よりも小さくなっています。算定レセプトにおける算定日数・算定回数をご記入ください。",IF(AR103&gt;BB103,"「算定回数」が「算定日数」よりも小さくなっています。算定日数における算定回数をご記入ください。","")))))</f>
        <v/>
      </c>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72"/>
      <c r="CW103" s="72"/>
      <c r="CX103" s="72"/>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row>
    <row r="104" spans="1:153" ht="3" customHeight="1" thickBot="1">
      <c r="A104" s="113"/>
      <c r="B104" s="16"/>
      <c r="C104" s="17"/>
      <c r="D104" s="17"/>
      <c r="E104" s="17"/>
      <c r="F104" s="18"/>
      <c r="G104" s="17"/>
      <c r="H104" s="298"/>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9"/>
      <c r="AG104" s="299"/>
      <c r="AH104" s="298"/>
      <c r="AI104" s="298"/>
      <c r="AJ104" s="298"/>
      <c r="AK104" s="298"/>
      <c r="AL104" s="298"/>
      <c r="AM104" s="298"/>
      <c r="AN104" s="298"/>
      <c r="AO104" s="121"/>
      <c r="AP104" s="116"/>
      <c r="AQ104" s="299"/>
      <c r="AR104" s="298"/>
      <c r="AS104" s="298"/>
      <c r="AT104" s="298"/>
      <c r="AU104" s="298"/>
      <c r="AV104" s="298"/>
      <c r="AW104" s="298"/>
      <c r="AX104" s="298"/>
      <c r="AY104" s="121"/>
      <c r="AZ104" s="116"/>
      <c r="BA104" s="298"/>
      <c r="BB104" s="298"/>
      <c r="BC104" s="298"/>
      <c r="BD104" s="298"/>
      <c r="BE104" s="298"/>
      <c r="BF104" s="298"/>
      <c r="BG104" s="298"/>
      <c r="BH104" s="298"/>
      <c r="BI104" s="121"/>
      <c r="BJ104" s="116"/>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row>
    <row r="105" spans="1:153" ht="9.75" customHeight="1">
      <c r="A105" s="113"/>
      <c r="B105" s="24"/>
      <c r="C105" s="14" t="s">
        <v>6435</v>
      </c>
      <c r="D105" s="25"/>
      <c r="E105" s="25"/>
      <c r="F105" s="14" t="s">
        <v>143</v>
      </c>
      <c r="G105" s="14"/>
      <c r="H105" s="14"/>
      <c r="I105" s="14" t="s">
        <v>144</v>
      </c>
      <c r="J105" s="14"/>
      <c r="K105" s="14" t="s">
        <v>145</v>
      </c>
      <c r="L105" s="14"/>
      <c r="M105" s="14" t="s">
        <v>197</v>
      </c>
      <c r="N105" s="14"/>
      <c r="O105" s="25"/>
      <c r="P105" s="14" t="s">
        <v>146</v>
      </c>
      <c r="Q105" s="14"/>
      <c r="R105" s="14"/>
      <c r="S105" s="14"/>
      <c r="T105" s="14"/>
      <c r="U105" s="14"/>
      <c r="V105" s="14"/>
      <c r="W105" s="14"/>
      <c r="X105" s="14"/>
      <c r="Y105" s="14"/>
      <c r="Z105" s="14"/>
      <c r="AA105" s="14"/>
      <c r="AB105" s="14"/>
      <c r="AC105" s="14"/>
      <c r="AD105" s="25"/>
      <c r="AE105" s="25"/>
      <c r="AF105" s="26"/>
      <c r="AG105" s="296"/>
      <c r="AH105" s="297"/>
      <c r="AI105" s="297"/>
      <c r="AJ105" s="297"/>
      <c r="AK105" s="297"/>
      <c r="AL105" s="297"/>
      <c r="AM105" s="297"/>
      <c r="AN105" s="297"/>
      <c r="AO105" s="117"/>
      <c r="AP105" s="114"/>
      <c r="AQ105" s="296"/>
      <c r="AR105" s="297"/>
      <c r="AS105" s="297"/>
      <c r="AT105" s="297"/>
      <c r="AU105" s="297"/>
      <c r="AV105" s="297"/>
      <c r="AW105" s="297"/>
      <c r="AX105" s="297"/>
      <c r="AY105" s="117"/>
      <c r="AZ105" s="114"/>
      <c r="BA105" s="297"/>
      <c r="BB105" s="297"/>
      <c r="BC105" s="297"/>
      <c r="BD105" s="297"/>
      <c r="BE105" s="297"/>
      <c r="BF105" s="297"/>
      <c r="BG105" s="297"/>
      <c r="BH105" s="297"/>
      <c r="BI105" s="117"/>
      <c r="BJ105" s="114"/>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29"/>
      <c r="CN105" s="129"/>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U105" s="129"/>
      <c r="EV105" s="129"/>
      <c r="EW105" s="129"/>
    </row>
    <row r="106" spans="1:153" ht="21.75" customHeight="1">
      <c r="A106" s="113"/>
      <c r="B106" s="294"/>
      <c r="C106" s="76"/>
      <c r="D106" s="74"/>
      <c r="E106" s="77"/>
      <c r="F106" s="78"/>
      <c r="G106" s="79"/>
      <c r="H106" s="75" t="s">
        <v>6436</v>
      </c>
      <c r="I106" s="76"/>
      <c r="J106" s="74"/>
      <c r="K106" s="241"/>
      <c r="L106" s="74"/>
      <c r="M106" s="76"/>
      <c r="N106" s="73"/>
      <c r="O106" s="504"/>
      <c r="P106" s="505"/>
      <c r="Q106" s="505"/>
      <c r="R106" s="505"/>
      <c r="S106" s="505"/>
      <c r="T106" s="505"/>
      <c r="U106" s="505"/>
      <c r="V106" s="505"/>
      <c r="W106" s="505"/>
      <c r="X106" s="505"/>
      <c r="Y106" s="505"/>
      <c r="Z106" s="505"/>
      <c r="AA106" s="505"/>
      <c r="AB106" s="505"/>
      <c r="AC106" s="505"/>
      <c r="AD106" s="505"/>
      <c r="AE106" s="506"/>
      <c r="AF106" s="15"/>
      <c r="AG106" s="118"/>
      <c r="AH106" s="312"/>
      <c r="AI106" s="313"/>
      <c r="AJ106" s="313"/>
      <c r="AK106" s="313"/>
      <c r="AL106" s="313"/>
      <c r="AM106" s="313"/>
      <c r="AN106" s="314"/>
      <c r="AO106" s="120"/>
      <c r="AP106" s="115" t="s">
        <v>0</v>
      </c>
      <c r="AQ106" s="119"/>
      <c r="AR106" s="312"/>
      <c r="AS106" s="313"/>
      <c r="AT106" s="313"/>
      <c r="AU106" s="313"/>
      <c r="AV106" s="313"/>
      <c r="AW106" s="313"/>
      <c r="AX106" s="314"/>
      <c r="AY106" s="120"/>
      <c r="AZ106" s="115" t="s">
        <v>1</v>
      </c>
      <c r="BA106" s="119"/>
      <c r="BB106" s="312"/>
      <c r="BC106" s="313"/>
      <c r="BD106" s="313"/>
      <c r="BE106" s="313"/>
      <c r="BF106" s="313"/>
      <c r="BG106" s="313"/>
      <c r="BH106" s="314"/>
      <c r="BI106" s="122"/>
      <c r="BJ106" s="115" t="s">
        <v>2</v>
      </c>
      <c r="BK106" s="129"/>
      <c r="BL106" s="130" t="str">
        <f>IF(BM106&lt;&gt;"","●","")</f>
        <v/>
      </c>
      <c r="BM106" s="132" t="str">
        <f>IF(AND(OR(C106="",E106="",F106="",G106="",O106=""),OR(AH106&gt;0,AR106&gt;0,BB106&gt;0)),"「Ｋコード・Ｊコード番号等」、「診療行為名称」に未記入の欄がありますが、「レセプト件数」、「算定日数」、「算定回数」のいずれかが1以上となっています。正しい手術名情報・レセプト件数・算定日数・算定回数をご記入ください。",IF(AND(AND(C106&lt;&gt;"",E106&lt;&gt;"",F106&lt;&gt;"",G106&lt;&gt;""),OR(AH106&gt;0,AR106&gt;0,BB106&gt;0),COUNTIF(K!$A$1:$A$2257,ASC(C106&amp;E106&amp;F106&amp;G106&amp;IF(I106*1=0,"","-"&amp;I106*1)&amp;IF(K106*1=0,"",K106*1)&amp;IF(M106="","",M106)))=0),"「Ｋコード・Ｊコード番号等」が診療報酬点数表あるいは鹿診療報酬点数表に存在しないコードとなっています。正しいＫコード・Ｊコード番号等をご記入ください。なお、加算・輸血料は報告対象外となります。",IF(OR(AND(OR(AH106=0,AH106=""),OR(AR106&gt;0,BB106&gt;0)),AND(OR(AH106&gt;0,BB106&gt;0),OR(AR106=0,AR106="")),AND(OR(AH106&gt;0,AR106&gt;0),OR(BB106=0,BB106=""))),"「レセプト件数」、「算定日数」、「算定回数」のいずれかが「0」か「空白」となっていますが、それ以外が1以上となっています。正しい手術名情報・レセプト件数・算定日数・算定回数をご記入ください。",IF(OR(AH106&gt;AR106,AH106&gt;BB106),"「算定日数」あるいは「算定回数」が「レセプト件数」よりも小さくなっています。算定レセプトにおける算定日数・算定回数をご記入ください。",IF(AR106&gt;BB106,"「算定回数」が「算定日数」よりも小さくなっています。算定日数における算定回数をご記入ください。","")))))</f>
        <v/>
      </c>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72"/>
      <c r="CW106" s="72"/>
      <c r="CX106" s="72"/>
      <c r="CY106" s="129"/>
      <c r="CZ106" s="129"/>
      <c r="DA106" s="129"/>
      <c r="DB106" s="129"/>
      <c r="DC106" s="129"/>
      <c r="DD106" s="129"/>
      <c r="DE106" s="129"/>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U106" s="129"/>
      <c r="EV106" s="129"/>
      <c r="EW106" s="129"/>
    </row>
    <row r="107" spans="1:153" ht="3" customHeight="1" thickBot="1">
      <c r="A107" s="113"/>
      <c r="B107" s="16"/>
      <c r="C107" s="17"/>
      <c r="D107" s="17"/>
      <c r="E107" s="17"/>
      <c r="F107" s="18"/>
      <c r="G107" s="17"/>
      <c r="H107" s="298"/>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9"/>
      <c r="AG107" s="299"/>
      <c r="AH107" s="298"/>
      <c r="AI107" s="298"/>
      <c r="AJ107" s="298"/>
      <c r="AK107" s="298"/>
      <c r="AL107" s="298"/>
      <c r="AM107" s="298"/>
      <c r="AN107" s="298"/>
      <c r="AO107" s="121"/>
      <c r="AP107" s="116"/>
      <c r="AQ107" s="299"/>
      <c r="AR107" s="298"/>
      <c r="AS107" s="298"/>
      <c r="AT107" s="298"/>
      <c r="AU107" s="298"/>
      <c r="AV107" s="298"/>
      <c r="AW107" s="298"/>
      <c r="AX107" s="298"/>
      <c r="AY107" s="121"/>
      <c r="AZ107" s="116"/>
      <c r="BA107" s="298"/>
      <c r="BB107" s="298"/>
      <c r="BC107" s="298"/>
      <c r="BD107" s="298"/>
      <c r="BE107" s="298"/>
      <c r="BF107" s="298"/>
      <c r="BG107" s="298"/>
      <c r="BH107" s="298"/>
      <c r="BI107" s="121"/>
      <c r="BJ107" s="116"/>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M107" s="129"/>
      <c r="CN107" s="129"/>
      <c r="CO107" s="129"/>
      <c r="CP107" s="129"/>
      <c r="CQ107" s="129"/>
      <c r="CR107" s="129"/>
      <c r="CS107" s="129"/>
      <c r="CT107" s="129"/>
      <c r="CU107" s="129"/>
      <c r="CV107" s="129"/>
      <c r="CW107" s="129"/>
      <c r="CX107" s="129"/>
      <c r="CY107" s="129"/>
      <c r="CZ107" s="129"/>
      <c r="DA107" s="129"/>
      <c r="DB107" s="129"/>
      <c r="DC107" s="129"/>
      <c r="DD107" s="129"/>
      <c r="DE107" s="129"/>
      <c r="DF107" s="129"/>
      <c r="DG107" s="129"/>
      <c r="DH107" s="129"/>
      <c r="DI107" s="129"/>
      <c r="DJ107" s="129"/>
      <c r="DK107" s="129"/>
      <c r="DL107" s="129"/>
      <c r="DM107" s="129"/>
      <c r="DN107" s="129"/>
      <c r="DO107" s="129"/>
      <c r="DP107" s="129"/>
      <c r="DQ107" s="129"/>
      <c r="DR107" s="129"/>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U107" s="129"/>
      <c r="EV107" s="129"/>
      <c r="EW107" s="129"/>
    </row>
    <row r="108" spans="1:153" ht="9.75" customHeight="1">
      <c r="A108" s="113"/>
      <c r="B108" s="24"/>
      <c r="C108" s="14" t="s">
        <v>6435</v>
      </c>
      <c r="D108" s="25"/>
      <c r="E108" s="25"/>
      <c r="F108" s="14" t="s">
        <v>143</v>
      </c>
      <c r="G108" s="14"/>
      <c r="H108" s="14"/>
      <c r="I108" s="14" t="s">
        <v>144</v>
      </c>
      <c r="J108" s="14"/>
      <c r="K108" s="14" t="s">
        <v>145</v>
      </c>
      <c r="L108" s="14"/>
      <c r="M108" s="14" t="s">
        <v>197</v>
      </c>
      <c r="N108" s="14"/>
      <c r="O108" s="25"/>
      <c r="P108" s="14" t="s">
        <v>146</v>
      </c>
      <c r="Q108" s="14"/>
      <c r="R108" s="14"/>
      <c r="S108" s="14"/>
      <c r="T108" s="14"/>
      <c r="U108" s="14"/>
      <c r="V108" s="14"/>
      <c r="W108" s="14"/>
      <c r="X108" s="14"/>
      <c r="Y108" s="14"/>
      <c r="Z108" s="14"/>
      <c r="AA108" s="14"/>
      <c r="AB108" s="14"/>
      <c r="AC108" s="14"/>
      <c r="AD108" s="25"/>
      <c r="AE108" s="25"/>
      <c r="AF108" s="26"/>
      <c r="AG108" s="296"/>
      <c r="AH108" s="297"/>
      <c r="AI108" s="297"/>
      <c r="AJ108" s="297"/>
      <c r="AK108" s="297"/>
      <c r="AL108" s="297"/>
      <c r="AM108" s="297"/>
      <c r="AN108" s="297"/>
      <c r="AO108" s="117"/>
      <c r="AP108" s="114"/>
      <c r="AQ108" s="296"/>
      <c r="AR108" s="297"/>
      <c r="AS108" s="297"/>
      <c r="AT108" s="297"/>
      <c r="AU108" s="297"/>
      <c r="AV108" s="297"/>
      <c r="AW108" s="297"/>
      <c r="AX108" s="297"/>
      <c r="AY108" s="117"/>
      <c r="AZ108" s="114"/>
      <c r="BA108" s="297"/>
      <c r="BB108" s="297"/>
      <c r="BC108" s="297"/>
      <c r="BD108" s="297"/>
      <c r="BE108" s="297"/>
      <c r="BF108" s="297"/>
      <c r="BG108" s="297"/>
      <c r="BH108" s="297"/>
      <c r="BI108" s="117"/>
      <c r="BJ108" s="114"/>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c r="EV108" s="129"/>
      <c r="EW108" s="129"/>
    </row>
    <row r="109" spans="1:153" ht="21.75" customHeight="1">
      <c r="A109" s="113"/>
      <c r="B109" s="294"/>
      <c r="C109" s="76"/>
      <c r="D109" s="74"/>
      <c r="E109" s="77"/>
      <c r="F109" s="78"/>
      <c r="G109" s="79"/>
      <c r="H109" s="75" t="s">
        <v>6436</v>
      </c>
      <c r="I109" s="76"/>
      <c r="J109" s="74"/>
      <c r="K109" s="241"/>
      <c r="L109" s="74"/>
      <c r="M109" s="76"/>
      <c r="N109" s="73"/>
      <c r="O109" s="504"/>
      <c r="P109" s="505"/>
      <c r="Q109" s="505"/>
      <c r="R109" s="505"/>
      <c r="S109" s="505"/>
      <c r="T109" s="505"/>
      <c r="U109" s="505"/>
      <c r="V109" s="505"/>
      <c r="W109" s="505"/>
      <c r="X109" s="505"/>
      <c r="Y109" s="505"/>
      <c r="Z109" s="505"/>
      <c r="AA109" s="505"/>
      <c r="AB109" s="505"/>
      <c r="AC109" s="505"/>
      <c r="AD109" s="505"/>
      <c r="AE109" s="506"/>
      <c r="AF109" s="15"/>
      <c r="AG109" s="118"/>
      <c r="AH109" s="312"/>
      <c r="AI109" s="313"/>
      <c r="AJ109" s="313"/>
      <c r="AK109" s="313"/>
      <c r="AL109" s="313"/>
      <c r="AM109" s="313"/>
      <c r="AN109" s="314"/>
      <c r="AO109" s="120"/>
      <c r="AP109" s="115" t="s">
        <v>0</v>
      </c>
      <c r="AQ109" s="119"/>
      <c r="AR109" s="312"/>
      <c r="AS109" s="313"/>
      <c r="AT109" s="313"/>
      <c r="AU109" s="313"/>
      <c r="AV109" s="313"/>
      <c r="AW109" s="313"/>
      <c r="AX109" s="314"/>
      <c r="AY109" s="120"/>
      <c r="AZ109" s="115" t="s">
        <v>1</v>
      </c>
      <c r="BA109" s="119"/>
      <c r="BB109" s="312"/>
      <c r="BC109" s="313"/>
      <c r="BD109" s="313"/>
      <c r="BE109" s="313"/>
      <c r="BF109" s="313"/>
      <c r="BG109" s="313"/>
      <c r="BH109" s="314"/>
      <c r="BI109" s="122"/>
      <c r="BJ109" s="115" t="s">
        <v>2</v>
      </c>
      <c r="BK109" s="129"/>
      <c r="BL109" s="130" t="str">
        <f>IF(BM109&lt;&gt;"","●","")</f>
        <v/>
      </c>
      <c r="BM109" s="132" t="str">
        <f>IF(AND(OR(C109="",E109="",F109="",G109="",O109=""),OR(AH109&gt;0,AR109&gt;0,BB109&gt;0)),"「Ｋコード・Ｊコード番号等」、「診療行為名称」に未記入の欄がありますが、「レセプト件数」、「算定日数」、「算定回数」のいずれかが1以上となっています。正しい手術名情報・レセプト件数・算定日数・算定回数をご記入ください。",IF(AND(AND(C109&lt;&gt;"",E109&lt;&gt;"",F109&lt;&gt;"",G109&lt;&gt;""),OR(AH109&gt;0,AR109&gt;0,BB109&gt;0),COUNTIF(K!$A$1:$A$2257,ASC(C109&amp;E109&amp;F109&amp;G109&amp;IF(I109*1=0,"","-"&amp;I109*1)&amp;IF(K109*1=0,"",K109*1)&amp;IF(M109="","",M109)))=0),"「Ｋコード・Ｊコード番号等」が診療報酬点数表あるいは鹿診療報酬点数表に存在しないコードとなっています。正しいＫコード・Ｊコード番号等をご記入ください。なお、加算・輸血料は報告対象外となります。",IF(OR(AND(OR(AH109=0,AH109=""),OR(AR109&gt;0,BB109&gt;0)),AND(OR(AH109&gt;0,BB109&gt;0),OR(AR109=0,AR109="")),AND(OR(AH109&gt;0,AR109&gt;0),OR(BB109=0,BB109=""))),"「レセプト件数」、「算定日数」、「算定回数」のいずれかが「0」か「空白」となっていますが、それ以外が1以上となっています。正しい手術名情報・レセプト件数・算定日数・算定回数をご記入ください。",IF(OR(AH109&gt;AR109,AH109&gt;BB109),"「算定日数」あるいは「算定回数」が「レセプト件数」よりも小さくなっています。算定レセプトにおける算定日数・算定回数をご記入ください。",IF(AR109&gt;BB109,"「算定回数」が「算定日数」よりも小さくなっています。算定日数における算定回数をご記入ください。","")))))</f>
        <v/>
      </c>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72"/>
      <c r="CW109" s="72"/>
      <c r="CX109" s="72"/>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U109" s="129"/>
      <c r="EV109" s="129"/>
      <c r="EW109" s="129"/>
    </row>
    <row r="110" spans="1:153" ht="3" customHeight="1" thickBot="1">
      <c r="A110" s="113"/>
      <c r="B110" s="16"/>
      <c r="C110" s="17"/>
      <c r="D110" s="17"/>
      <c r="E110" s="17"/>
      <c r="F110" s="18"/>
      <c r="G110" s="17"/>
      <c r="H110" s="298"/>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9"/>
      <c r="AG110" s="299"/>
      <c r="AH110" s="298"/>
      <c r="AI110" s="298"/>
      <c r="AJ110" s="298"/>
      <c r="AK110" s="298"/>
      <c r="AL110" s="298"/>
      <c r="AM110" s="298"/>
      <c r="AN110" s="298"/>
      <c r="AO110" s="121"/>
      <c r="AP110" s="116"/>
      <c r="AQ110" s="299"/>
      <c r="AR110" s="298"/>
      <c r="AS110" s="298"/>
      <c r="AT110" s="298"/>
      <c r="AU110" s="298"/>
      <c r="AV110" s="298"/>
      <c r="AW110" s="298"/>
      <c r="AX110" s="298"/>
      <c r="AY110" s="121"/>
      <c r="AZ110" s="116"/>
      <c r="BA110" s="298"/>
      <c r="BB110" s="298"/>
      <c r="BC110" s="298"/>
      <c r="BD110" s="298"/>
      <c r="BE110" s="298"/>
      <c r="BF110" s="298"/>
      <c r="BG110" s="298"/>
      <c r="BH110" s="298"/>
      <c r="BI110" s="121"/>
      <c r="BJ110" s="116"/>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row>
    <row r="111" spans="1:153" ht="9.75" customHeight="1">
      <c r="A111" s="113"/>
      <c r="B111" s="24"/>
      <c r="C111" s="14" t="s">
        <v>6435</v>
      </c>
      <c r="D111" s="25"/>
      <c r="E111" s="25"/>
      <c r="F111" s="14" t="s">
        <v>143</v>
      </c>
      <c r="G111" s="14"/>
      <c r="H111" s="14"/>
      <c r="I111" s="14" t="s">
        <v>144</v>
      </c>
      <c r="J111" s="14"/>
      <c r="K111" s="14" t="s">
        <v>145</v>
      </c>
      <c r="L111" s="14"/>
      <c r="M111" s="14" t="s">
        <v>197</v>
      </c>
      <c r="N111" s="14"/>
      <c r="O111" s="25"/>
      <c r="P111" s="14" t="s">
        <v>146</v>
      </c>
      <c r="Q111" s="14"/>
      <c r="R111" s="14"/>
      <c r="S111" s="14"/>
      <c r="T111" s="14"/>
      <c r="U111" s="14"/>
      <c r="V111" s="14"/>
      <c r="W111" s="14"/>
      <c r="X111" s="14"/>
      <c r="Y111" s="14"/>
      <c r="Z111" s="14"/>
      <c r="AA111" s="14"/>
      <c r="AB111" s="14"/>
      <c r="AC111" s="14"/>
      <c r="AD111" s="25"/>
      <c r="AE111" s="25"/>
      <c r="AF111" s="26"/>
      <c r="AG111" s="296"/>
      <c r="AH111" s="297"/>
      <c r="AI111" s="297"/>
      <c r="AJ111" s="297"/>
      <c r="AK111" s="297"/>
      <c r="AL111" s="297"/>
      <c r="AM111" s="297"/>
      <c r="AN111" s="297"/>
      <c r="AO111" s="117"/>
      <c r="AP111" s="114"/>
      <c r="AQ111" s="296"/>
      <c r="AR111" s="297"/>
      <c r="AS111" s="297"/>
      <c r="AT111" s="297"/>
      <c r="AU111" s="297"/>
      <c r="AV111" s="297"/>
      <c r="AW111" s="297"/>
      <c r="AX111" s="297"/>
      <c r="AY111" s="117"/>
      <c r="AZ111" s="114"/>
      <c r="BA111" s="297"/>
      <c r="BB111" s="297"/>
      <c r="BC111" s="297"/>
      <c r="BD111" s="297"/>
      <c r="BE111" s="297"/>
      <c r="BF111" s="297"/>
      <c r="BG111" s="297"/>
      <c r="BH111" s="297"/>
      <c r="BI111" s="117"/>
      <c r="BJ111" s="114"/>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c r="CV111" s="129"/>
      <c r="CW111" s="129"/>
      <c r="CX111" s="129"/>
      <c r="CY111" s="129"/>
      <c r="CZ111" s="129"/>
      <c r="DA111" s="129"/>
      <c r="DB111" s="129"/>
      <c r="DC111" s="129"/>
      <c r="DD111" s="129"/>
      <c r="DE111" s="129"/>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29"/>
      <c r="EE111" s="129"/>
      <c r="EF111" s="129"/>
      <c r="EG111" s="129"/>
      <c r="EH111" s="129"/>
      <c r="EI111" s="129"/>
      <c r="EJ111" s="129"/>
      <c r="EK111" s="129"/>
      <c r="EL111" s="129"/>
      <c r="EM111" s="129"/>
      <c r="EN111" s="129"/>
      <c r="EO111" s="129"/>
      <c r="EP111" s="129"/>
      <c r="EQ111" s="129"/>
      <c r="ER111" s="129"/>
      <c r="ES111" s="129"/>
      <c r="ET111" s="129"/>
      <c r="EU111" s="129"/>
      <c r="EV111" s="129"/>
      <c r="EW111" s="129"/>
    </row>
    <row r="112" spans="1:153" ht="21.75" customHeight="1">
      <c r="A112" s="113"/>
      <c r="B112" s="294"/>
      <c r="C112" s="76"/>
      <c r="D112" s="74"/>
      <c r="E112" s="77"/>
      <c r="F112" s="78"/>
      <c r="G112" s="79"/>
      <c r="H112" s="75" t="s">
        <v>6436</v>
      </c>
      <c r="I112" s="76"/>
      <c r="J112" s="74"/>
      <c r="K112" s="241"/>
      <c r="L112" s="74"/>
      <c r="M112" s="76"/>
      <c r="N112" s="73"/>
      <c r="O112" s="504"/>
      <c r="P112" s="505"/>
      <c r="Q112" s="505"/>
      <c r="R112" s="505"/>
      <c r="S112" s="505"/>
      <c r="T112" s="505"/>
      <c r="U112" s="505"/>
      <c r="V112" s="505"/>
      <c r="W112" s="505"/>
      <c r="X112" s="505"/>
      <c r="Y112" s="505"/>
      <c r="Z112" s="505"/>
      <c r="AA112" s="505"/>
      <c r="AB112" s="505"/>
      <c r="AC112" s="505"/>
      <c r="AD112" s="505"/>
      <c r="AE112" s="506"/>
      <c r="AF112" s="15"/>
      <c r="AG112" s="118"/>
      <c r="AH112" s="312"/>
      <c r="AI112" s="313"/>
      <c r="AJ112" s="313"/>
      <c r="AK112" s="313"/>
      <c r="AL112" s="313"/>
      <c r="AM112" s="313"/>
      <c r="AN112" s="314"/>
      <c r="AO112" s="120"/>
      <c r="AP112" s="115" t="s">
        <v>0</v>
      </c>
      <c r="AQ112" s="119"/>
      <c r="AR112" s="312"/>
      <c r="AS112" s="313"/>
      <c r="AT112" s="313"/>
      <c r="AU112" s="313"/>
      <c r="AV112" s="313"/>
      <c r="AW112" s="313"/>
      <c r="AX112" s="314"/>
      <c r="AY112" s="120"/>
      <c r="AZ112" s="115" t="s">
        <v>1</v>
      </c>
      <c r="BA112" s="119"/>
      <c r="BB112" s="312"/>
      <c r="BC112" s="313"/>
      <c r="BD112" s="313"/>
      <c r="BE112" s="313"/>
      <c r="BF112" s="313"/>
      <c r="BG112" s="313"/>
      <c r="BH112" s="314"/>
      <c r="BI112" s="122"/>
      <c r="BJ112" s="115" t="s">
        <v>2</v>
      </c>
      <c r="BK112" s="129"/>
      <c r="BL112" s="130" t="str">
        <f>IF(BM112&lt;&gt;"","●","")</f>
        <v/>
      </c>
      <c r="BM112" s="132" t="str">
        <f>IF(AND(OR(C112="",E112="",F112="",G112="",O112=""),OR(AH112&gt;0,AR112&gt;0,BB112&gt;0)),"「Ｋコード・Ｊコード番号等」、「診療行為名称」に未記入の欄がありますが、「レセプト件数」、「算定日数」、「算定回数」のいずれかが1以上となっています。正しい手術名情報・レセプト件数・算定日数・算定回数をご記入ください。",IF(AND(AND(C112&lt;&gt;"",E112&lt;&gt;"",F112&lt;&gt;"",G112&lt;&gt;""),OR(AH112&gt;0,AR112&gt;0,BB112&gt;0),COUNTIF(K!$A$1:$A$2257,ASC(C112&amp;E112&amp;F112&amp;G112&amp;IF(I112*1=0,"","-"&amp;I112*1)&amp;IF(K112*1=0,"",K112*1)&amp;IF(M112="","",M112)))=0),"「Ｋコード・Ｊコード番号等」が診療報酬点数表あるいは鹿診療報酬点数表に存在しないコードとなっています。正しいＫコード・Ｊコード番号等をご記入ください。なお、加算・輸血料は報告対象外となります。",IF(OR(AND(OR(AH112=0,AH112=""),OR(AR112&gt;0,BB112&gt;0)),AND(OR(AH112&gt;0,BB112&gt;0),OR(AR112=0,AR112="")),AND(OR(AH112&gt;0,AR112&gt;0),OR(BB112=0,BB112=""))),"「レセプト件数」、「算定日数」、「算定回数」のいずれかが「0」か「空白」となっていますが、それ以外が1以上となっています。正しい手術名情報・レセプト件数・算定日数・算定回数をご記入ください。",IF(OR(AH112&gt;AR112,AH112&gt;BB112),"「算定日数」あるいは「算定回数」が「レセプト件数」よりも小さくなっています。算定レセプトにおける算定日数・算定回数をご記入ください。",IF(AR112&gt;BB112,"「算定回数」が「算定日数」よりも小さくなっています。算定日数における算定回数をご記入ください。","")))))</f>
        <v/>
      </c>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c r="CV112" s="72"/>
      <c r="CW112" s="72"/>
      <c r="CX112" s="72"/>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c r="EQ112" s="129"/>
      <c r="ER112" s="129"/>
      <c r="ES112" s="129"/>
      <c r="ET112" s="129"/>
      <c r="EU112" s="129"/>
      <c r="EV112" s="129"/>
      <c r="EW112" s="129"/>
    </row>
    <row r="113" spans="1:153" ht="3" customHeight="1" thickBot="1">
      <c r="A113" s="113"/>
      <c r="B113" s="16"/>
      <c r="C113" s="17"/>
      <c r="D113" s="17"/>
      <c r="E113" s="17"/>
      <c r="F113" s="18"/>
      <c r="G113" s="17"/>
      <c r="H113" s="298"/>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9"/>
      <c r="AG113" s="299"/>
      <c r="AH113" s="298"/>
      <c r="AI113" s="298"/>
      <c r="AJ113" s="298"/>
      <c r="AK113" s="298"/>
      <c r="AL113" s="298"/>
      <c r="AM113" s="298"/>
      <c r="AN113" s="298"/>
      <c r="AO113" s="121"/>
      <c r="AP113" s="116"/>
      <c r="AQ113" s="299"/>
      <c r="AR113" s="298"/>
      <c r="AS113" s="298"/>
      <c r="AT113" s="298"/>
      <c r="AU113" s="298"/>
      <c r="AV113" s="298"/>
      <c r="AW113" s="298"/>
      <c r="AX113" s="298"/>
      <c r="AY113" s="121"/>
      <c r="AZ113" s="116"/>
      <c r="BA113" s="298"/>
      <c r="BB113" s="298"/>
      <c r="BC113" s="298"/>
      <c r="BD113" s="298"/>
      <c r="BE113" s="298"/>
      <c r="BF113" s="298"/>
      <c r="BG113" s="298"/>
      <c r="BH113" s="298"/>
      <c r="BI113" s="121"/>
      <c r="BJ113" s="116"/>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row>
    <row r="114" spans="1:153" ht="9.75" customHeight="1">
      <c r="A114" s="113"/>
      <c r="B114" s="24"/>
      <c r="C114" s="14" t="s">
        <v>6435</v>
      </c>
      <c r="D114" s="25"/>
      <c r="E114" s="25"/>
      <c r="F114" s="14" t="s">
        <v>143</v>
      </c>
      <c r="G114" s="14"/>
      <c r="H114" s="14"/>
      <c r="I114" s="14" t="s">
        <v>144</v>
      </c>
      <c r="J114" s="14"/>
      <c r="K114" s="14" t="s">
        <v>145</v>
      </c>
      <c r="L114" s="14"/>
      <c r="M114" s="14" t="s">
        <v>197</v>
      </c>
      <c r="N114" s="14"/>
      <c r="O114" s="25"/>
      <c r="P114" s="14" t="s">
        <v>146</v>
      </c>
      <c r="Q114" s="14"/>
      <c r="R114" s="14"/>
      <c r="S114" s="14"/>
      <c r="T114" s="14"/>
      <c r="U114" s="14"/>
      <c r="V114" s="14"/>
      <c r="W114" s="14"/>
      <c r="X114" s="14"/>
      <c r="Y114" s="14"/>
      <c r="Z114" s="14"/>
      <c r="AA114" s="14"/>
      <c r="AB114" s="14"/>
      <c r="AC114" s="14"/>
      <c r="AD114" s="25"/>
      <c r="AE114" s="25"/>
      <c r="AF114" s="26"/>
      <c r="AG114" s="296"/>
      <c r="AH114" s="297"/>
      <c r="AI114" s="297"/>
      <c r="AJ114" s="297"/>
      <c r="AK114" s="297"/>
      <c r="AL114" s="297"/>
      <c r="AM114" s="297"/>
      <c r="AN114" s="297"/>
      <c r="AO114" s="117"/>
      <c r="AP114" s="114"/>
      <c r="AQ114" s="296"/>
      <c r="AR114" s="297"/>
      <c r="AS114" s="297"/>
      <c r="AT114" s="297"/>
      <c r="AU114" s="297"/>
      <c r="AV114" s="297"/>
      <c r="AW114" s="297"/>
      <c r="AX114" s="297"/>
      <c r="AY114" s="117"/>
      <c r="AZ114" s="114"/>
      <c r="BA114" s="297"/>
      <c r="BB114" s="297"/>
      <c r="BC114" s="297"/>
      <c r="BD114" s="297"/>
      <c r="BE114" s="297"/>
      <c r="BF114" s="297"/>
      <c r="BG114" s="297"/>
      <c r="BH114" s="297"/>
      <c r="BI114" s="117"/>
      <c r="BJ114" s="114"/>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row>
    <row r="115" spans="1:153" ht="21.75" customHeight="1">
      <c r="A115" s="113"/>
      <c r="B115" s="294"/>
      <c r="C115" s="76"/>
      <c r="D115" s="74"/>
      <c r="E115" s="77"/>
      <c r="F115" s="78"/>
      <c r="G115" s="79"/>
      <c r="H115" s="75" t="s">
        <v>6436</v>
      </c>
      <c r="I115" s="76"/>
      <c r="J115" s="74"/>
      <c r="K115" s="241"/>
      <c r="L115" s="74"/>
      <c r="M115" s="76"/>
      <c r="N115" s="73"/>
      <c r="O115" s="504"/>
      <c r="P115" s="505"/>
      <c r="Q115" s="505"/>
      <c r="R115" s="505"/>
      <c r="S115" s="505"/>
      <c r="T115" s="505"/>
      <c r="U115" s="505"/>
      <c r="V115" s="505"/>
      <c r="W115" s="505"/>
      <c r="X115" s="505"/>
      <c r="Y115" s="505"/>
      <c r="Z115" s="505"/>
      <c r="AA115" s="505"/>
      <c r="AB115" s="505"/>
      <c r="AC115" s="505"/>
      <c r="AD115" s="505"/>
      <c r="AE115" s="506"/>
      <c r="AF115" s="15"/>
      <c r="AG115" s="118"/>
      <c r="AH115" s="312"/>
      <c r="AI115" s="313"/>
      <c r="AJ115" s="313"/>
      <c r="AK115" s="313"/>
      <c r="AL115" s="313"/>
      <c r="AM115" s="313"/>
      <c r="AN115" s="314"/>
      <c r="AO115" s="120"/>
      <c r="AP115" s="115" t="s">
        <v>0</v>
      </c>
      <c r="AQ115" s="119"/>
      <c r="AR115" s="312"/>
      <c r="AS115" s="313"/>
      <c r="AT115" s="313"/>
      <c r="AU115" s="313"/>
      <c r="AV115" s="313"/>
      <c r="AW115" s="313"/>
      <c r="AX115" s="314"/>
      <c r="AY115" s="120"/>
      <c r="AZ115" s="115" t="s">
        <v>1</v>
      </c>
      <c r="BA115" s="119"/>
      <c r="BB115" s="312"/>
      <c r="BC115" s="313"/>
      <c r="BD115" s="313"/>
      <c r="BE115" s="313"/>
      <c r="BF115" s="313"/>
      <c r="BG115" s="313"/>
      <c r="BH115" s="314"/>
      <c r="BI115" s="122"/>
      <c r="BJ115" s="115" t="s">
        <v>2</v>
      </c>
      <c r="BK115" s="129"/>
      <c r="BL115" s="130" t="str">
        <f>IF(BM115&lt;&gt;"","●","")</f>
        <v/>
      </c>
      <c r="BM115" s="132" t="str">
        <f>IF(AND(OR(C115="",E115="",F115="",G115="",O115=""),OR(AH115&gt;0,AR115&gt;0,BB115&gt;0)),"「Ｋコード・Ｊコード番号等」、「診療行為名称」に未記入の欄がありますが、「レセプト件数」、「算定日数」、「算定回数」のいずれかが1以上となっています。正しい手術名情報・レセプト件数・算定日数・算定回数をご記入ください。",IF(AND(AND(C115&lt;&gt;"",E115&lt;&gt;"",F115&lt;&gt;"",G115&lt;&gt;""),OR(AH115&gt;0,AR115&gt;0,BB115&gt;0),COUNTIF(K!$A$1:$A$2257,ASC(C115&amp;E115&amp;F115&amp;G115&amp;IF(I115*1=0,"","-"&amp;I115*1)&amp;IF(K115*1=0,"",K115*1)&amp;IF(M115="","",M115)))=0),"「Ｋコード・Ｊコード番号等」が診療報酬点数表あるいは鹿診療報酬点数表に存在しないコードとなっています。正しいＫコード・Ｊコード番号等をご記入ください。なお、加算・輸血料は報告対象外となります。",IF(OR(AND(OR(AH115=0,AH115=""),OR(AR115&gt;0,BB115&gt;0)),AND(OR(AH115&gt;0,BB115&gt;0),OR(AR115=0,AR115="")),AND(OR(AH115&gt;0,AR115&gt;0),OR(BB115=0,BB115=""))),"「レセプト件数」、「算定日数」、「算定回数」のいずれかが「0」か「空白」となっていますが、それ以外が1以上となっています。正しい手術名情報・レセプト件数・算定日数・算定回数をご記入ください。",IF(OR(AH115&gt;AR115,AH115&gt;BB115),"「算定日数」あるいは「算定回数」が「レセプト件数」よりも小さくなっています。算定レセプトにおける算定日数・算定回数をご記入ください。",IF(AR115&gt;BB115,"「算定回数」が「算定日数」よりも小さくなっています。算定日数における算定回数をご記入ください。","")))))</f>
        <v/>
      </c>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72"/>
      <c r="CW115" s="72"/>
      <c r="CX115" s="72"/>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row>
    <row r="116" spans="1:153" ht="3" customHeight="1" thickBot="1">
      <c r="A116" s="113"/>
      <c r="B116" s="16"/>
      <c r="C116" s="17"/>
      <c r="D116" s="17"/>
      <c r="E116" s="17"/>
      <c r="F116" s="18"/>
      <c r="G116" s="17"/>
      <c r="H116" s="298"/>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9"/>
      <c r="AG116" s="299"/>
      <c r="AH116" s="298"/>
      <c r="AI116" s="298"/>
      <c r="AJ116" s="298"/>
      <c r="AK116" s="298"/>
      <c r="AL116" s="298"/>
      <c r="AM116" s="298"/>
      <c r="AN116" s="298"/>
      <c r="AO116" s="121"/>
      <c r="AP116" s="116"/>
      <c r="AQ116" s="299"/>
      <c r="AR116" s="298"/>
      <c r="AS116" s="298"/>
      <c r="AT116" s="298"/>
      <c r="AU116" s="298"/>
      <c r="AV116" s="298"/>
      <c r="AW116" s="298"/>
      <c r="AX116" s="298"/>
      <c r="AY116" s="121"/>
      <c r="AZ116" s="116"/>
      <c r="BA116" s="298"/>
      <c r="BB116" s="298"/>
      <c r="BC116" s="298"/>
      <c r="BD116" s="298"/>
      <c r="BE116" s="298"/>
      <c r="BF116" s="298"/>
      <c r="BG116" s="298"/>
      <c r="BH116" s="298"/>
      <c r="BI116" s="121"/>
      <c r="BJ116" s="116"/>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row>
    <row r="117" spans="1:153" ht="9.75" customHeight="1">
      <c r="A117" s="113"/>
      <c r="B117" s="24"/>
      <c r="C117" s="14" t="s">
        <v>6435</v>
      </c>
      <c r="D117" s="25"/>
      <c r="E117" s="25"/>
      <c r="F117" s="14" t="s">
        <v>143</v>
      </c>
      <c r="G117" s="14"/>
      <c r="H117" s="14"/>
      <c r="I117" s="14" t="s">
        <v>144</v>
      </c>
      <c r="J117" s="14"/>
      <c r="K117" s="14" t="s">
        <v>145</v>
      </c>
      <c r="L117" s="14"/>
      <c r="M117" s="14" t="s">
        <v>197</v>
      </c>
      <c r="N117" s="14"/>
      <c r="O117" s="25"/>
      <c r="P117" s="14" t="s">
        <v>146</v>
      </c>
      <c r="Q117" s="14"/>
      <c r="R117" s="14"/>
      <c r="S117" s="14"/>
      <c r="T117" s="14"/>
      <c r="U117" s="14"/>
      <c r="V117" s="14"/>
      <c r="W117" s="14"/>
      <c r="X117" s="14"/>
      <c r="Y117" s="14"/>
      <c r="Z117" s="14"/>
      <c r="AA117" s="14"/>
      <c r="AB117" s="14"/>
      <c r="AC117" s="14"/>
      <c r="AD117" s="25"/>
      <c r="AE117" s="25"/>
      <c r="AF117" s="26"/>
      <c r="AG117" s="296"/>
      <c r="AH117" s="297"/>
      <c r="AI117" s="297"/>
      <c r="AJ117" s="297"/>
      <c r="AK117" s="297"/>
      <c r="AL117" s="297"/>
      <c r="AM117" s="297"/>
      <c r="AN117" s="297"/>
      <c r="AO117" s="117"/>
      <c r="AP117" s="114"/>
      <c r="AQ117" s="296"/>
      <c r="AR117" s="297"/>
      <c r="AS117" s="297"/>
      <c r="AT117" s="297"/>
      <c r="AU117" s="297"/>
      <c r="AV117" s="297"/>
      <c r="AW117" s="297"/>
      <c r="AX117" s="297"/>
      <c r="AY117" s="117"/>
      <c r="AZ117" s="114"/>
      <c r="BA117" s="297"/>
      <c r="BB117" s="297"/>
      <c r="BC117" s="297"/>
      <c r="BD117" s="297"/>
      <c r="BE117" s="297"/>
      <c r="BF117" s="297"/>
      <c r="BG117" s="297"/>
      <c r="BH117" s="297"/>
      <c r="BI117" s="117"/>
      <c r="BJ117" s="114"/>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row>
    <row r="118" spans="1:153" ht="21.75" customHeight="1">
      <c r="A118" s="113"/>
      <c r="B118" s="294"/>
      <c r="C118" s="76"/>
      <c r="D118" s="74"/>
      <c r="E118" s="77"/>
      <c r="F118" s="78"/>
      <c r="G118" s="79"/>
      <c r="H118" s="75" t="s">
        <v>6436</v>
      </c>
      <c r="I118" s="76"/>
      <c r="J118" s="74"/>
      <c r="K118" s="241"/>
      <c r="L118" s="74"/>
      <c r="M118" s="76"/>
      <c r="N118" s="73"/>
      <c r="O118" s="504"/>
      <c r="P118" s="505"/>
      <c r="Q118" s="505"/>
      <c r="R118" s="505"/>
      <c r="S118" s="505"/>
      <c r="T118" s="505"/>
      <c r="U118" s="505"/>
      <c r="V118" s="505"/>
      <c r="W118" s="505"/>
      <c r="X118" s="505"/>
      <c r="Y118" s="505"/>
      <c r="Z118" s="505"/>
      <c r="AA118" s="505"/>
      <c r="AB118" s="505"/>
      <c r="AC118" s="505"/>
      <c r="AD118" s="505"/>
      <c r="AE118" s="506"/>
      <c r="AF118" s="15"/>
      <c r="AG118" s="118"/>
      <c r="AH118" s="312"/>
      <c r="AI118" s="313"/>
      <c r="AJ118" s="313"/>
      <c r="AK118" s="313"/>
      <c r="AL118" s="313"/>
      <c r="AM118" s="313"/>
      <c r="AN118" s="314"/>
      <c r="AO118" s="120"/>
      <c r="AP118" s="115" t="s">
        <v>0</v>
      </c>
      <c r="AQ118" s="119"/>
      <c r="AR118" s="312"/>
      <c r="AS118" s="313"/>
      <c r="AT118" s="313"/>
      <c r="AU118" s="313"/>
      <c r="AV118" s="313"/>
      <c r="AW118" s="313"/>
      <c r="AX118" s="314"/>
      <c r="AY118" s="120"/>
      <c r="AZ118" s="115" t="s">
        <v>1</v>
      </c>
      <c r="BA118" s="119"/>
      <c r="BB118" s="312"/>
      <c r="BC118" s="313"/>
      <c r="BD118" s="313"/>
      <c r="BE118" s="313"/>
      <c r="BF118" s="313"/>
      <c r="BG118" s="313"/>
      <c r="BH118" s="314"/>
      <c r="BI118" s="122"/>
      <c r="BJ118" s="115" t="s">
        <v>2</v>
      </c>
      <c r="BK118" s="129"/>
      <c r="BL118" s="130" t="str">
        <f>IF(BM118&lt;&gt;"","●","")</f>
        <v/>
      </c>
      <c r="BM118" s="132" t="str">
        <f>IF(AND(OR(C118="",E118="",F118="",G118="",O118=""),OR(AH118&gt;0,AR118&gt;0,BB118&gt;0)),"「Ｋコード・Ｊコード番号等」、「診療行為名称」に未記入の欄がありますが、「レセプト件数」、「算定日数」、「算定回数」のいずれかが1以上となっています。正しい手術名情報・レセプト件数・算定日数・算定回数をご記入ください。",IF(AND(AND(C118&lt;&gt;"",E118&lt;&gt;"",F118&lt;&gt;"",G118&lt;&gt;""),OR(AH118&gt;0,AR118&gt;0,BB118&gt;0),COUNTIF(K!$A$1:$A$2257,ASC(C118&amp;E118&amp;F118&amp;G118&amp;IF(I118*1=0,"","-"&amp;I118*1)&amp;IF(K118*1=0,"",K118*1)&amp;IF(M118="","",M118)))=0),"「Ｋコード・Ｊコード番号等」が診療報酬点数表あるいは鹿診療報酬点数表に存在しないコードとなっています。正しいＫコード・Ｊコード番号等をご記入ください。なお、加算・輸血料は報告対象外となります。",IF(OR(AND(OR(AH118=0,AH118=""),OR(AR118&gt;0,BB118&gt;0)),AND(OR(AH118&gt;0,BB118&gt;0),OR(AR118=0,AR118="")),AND(OR(AH118&gt;0,AR118&gt;0),OR(BB118=0,BB118=""))),"「レセプト件数」、「算定日数」、「算定回数」のいずれかが「0」か「空白」となっていますが、それ以外が1以上となっています。正しい手術名情報・レセプト件数・算定日数・算定回数をご記入ください。",IF(OR(AH118&gt;AR118,AH118&gt;BB118),"「算定日数」あるいは「算定回数」が「レセプト件数」よりも小さくなっています。算定レセプトにおける算定日数・算定回数をご記入ください。",IF(AR118&gt;BB118,"「算定回数」が「算定日数」よりも小さくなっています。算定日数における算定回数をご記入ください。","")))))</f>
        <v/>
      </c>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72"/>
      <c r="CW118" s="72"/>
      <c r="CX118" s="72"/>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row>
    <row r="119" spans="1:153" ht="3" customHeight="1" thickBot="1">
      <c r="A119" s="113"/>
      <c r="B119" s="16"/>
      <c r="C119" s="17"/>
      <c r="D119" s="17"/>
      <c r="E119" s="17"/>
      <c r="F119" s="18"/>
      <c r="G119" s="17"/>
      <c r="H119" s="298"/>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9"/>
      <c r="AG119" s="299"/>
      <c r="AH119" s="298"/>
      <c r="AI119" s="298"/>
      <c r="AJ119" s="298"/>
      <c r="AK119" s="298"/>
      <c r="AL119" s="298"/>
      <c r="AM119" s="298"/>
      <c r="AN119" s="298"/>
      <c r="AO119" s="121"/>
      <c r="AP119" s="116"/>
      <c r="AQ119" s="299"/>
      <c r="AR119" s="298"/>
      <c r="AS119" s="298"/>
      <c r="AT119" s="298"/>
      <c r="AU119" s="298"/>
      <c r="AV119" s="298"/>
      <c r="AW119" s="298"/>
      <c r="AX119" s="298"/>
      <c r="AY119" s="121"/>
      <c r="AZ119" s="116"/>
      <c r="BA119" s="298"/>
      <c r="BB119" s="298"/>
      <c r="BC119" s="298"/>
      <c r="BD119" s="298"/>
      <c r="BE119" s="298"/>
      <c r="BF119" s="298"/>
      <c r="BG119" s="298"/>
      <c r="BH119" s="298"/>
      <c r="BI119" s="121"/>
      <c r="BJ119" s="116"/>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row>
    <row r="120" spans="1:153" ht="9.75" customHeight="1">
      <c r="A120" s="113"/>
      <c r="B120" s="24"/>
      <c r="C120" s="14" t="s">
        <v>6435</v>
      </c>
      <c r="D120" s="25"/>
      <c r="E120" s="25"/>
      <c r="F120" s="14" t="s">
        <v>143</v>
      </c>
      <c r="G120" s="14"/>
      <c r="H120" s="14"/>
      <c r="I120" s="14" t="s">
        <v>144</v>
      </c>
      <c r="J120" s="14"/>
      <c r="K120" s="14" t="s">
        <v>145</v>
      </c>
      <c r="L120" s="14"/>
      <c r="M120" s="14" t="s">
        <v>197</v>
      </c>
      <c r="N120" s="14"/>
      <c r="O120" s="25"/>
      <c r="P120" s="14" t="s">
        <v>146</v>
      </c>
      <c r="Q120" s="14"/>
      <c r="R120" s="14"/>
      <c r="S120" s="14"/>
      <c r="T120" s="14"/>
      <c r="U120" s="14"/>
      <c r="V120" s="14"/>
      <c r="W120" s="14"/>
      <c r="X120" s="14"/>
      <c r="Y120" s="14"/>
      <c r="Z120" s="14"/>
      <c r="AA120" s="14"/>
      <c r="AB120" s="14"/>
      <c r="AC120" s="14"/>
      <c r="AD120" s="25"/>
      <c r="AE120" s="25"/>
      <c r="AF120" s="26"/>
      <c r="AG120" s="296"/>
      <c r="AH120" s="297"/>
      <c r="AI120" s="297"/>
      <c r="AJ120" s="297"/>
      <c r="AK120" s="297"/>
      <c r="AL120" s="297"/>
      <c r="AM120" s="297"/>
      <c r="AN120" s="297"/>
      <c r="AO120" s="117"/>
      <c r="AP120" s="114"/>
      <c r="AQ120" s="296"/>
      <c r="AR120" s="297"/>
      <c r="AS120" s="297"/>
      <c r="AT120" s="297"/>
      <c r="AU120" s="297"/>
      <c r="AV120" s="297"/>
      <c r="AW120" s="297"/>
      <c r="AX120" s="297"/>
      <c r="AY120" s="117"/>
      <c r="AZ120" s="114"/>
      <c r="BA120" s="297"/>
      <c r="BB120" s="297"/>
      <c r="BC120" s="297"/>
      <c r="BD120" s="297"/>
      <c r="BE120" s="297"/>
      <c r="BF120" s="297"/>
      <c r="BG120" s="297"/>
      <c r="BH120" s="297"/>
      <c r="BI120" s="117"/>
      <c r="BJ120" s="114"/>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row>
    <row r="121" spans="1:153" ht="21.75" customHeight="1">
      <c r="A121" s="113"/>
      <c r="B121" s="294"/>
      <c r="C121" s="76"/>
      <c r="D121" s="74"/>
      <c r="E121" s="77"/>
      <c r="F121" s="78"/>
      <c r="G121" s="79"/>
      <c r="H121" s="75" t="s">
        <v>6436</v>
      </c>
      <c r="I121" s="76"/>
      <c r="J121" s="74"/>
      <c r="K121" s="241"/>
      <c r="L121" s="74"/>
      <c r="M121" s="76"/>
      <c r="N121" s="73"/>
      <c r="O121" s="504"/>
      <c r="P121" s="505"/>
      <c r="Q121" s="505"/>
      <c r="R121" s="505"/>
      <c r="S121" s="505"/>
      <c r="T121" s="505"/>
      <c r="U121" s="505"/>
      <c r="V121" s="505"/>
      <c r="W121" s="505"/>
      <c r="X121" s="505"/>
      <c r="Y121" s="505"/>
      <c r="Z121" s="505"/>
      <c r="AA121" s="505"/>
      <c r="AB121" s="505"/>
      <c r="AC121" s="505"/>
      <c r="AD121" s="505"/>
      <c r="AE121" s="506"/>
      <c r="AF121" s="15"/>
      <c r="AG121" s="118"/>
      <c r="AH121" s="312"/>
      <c r="AI121" s="313"/>
      <c r="AJ121" s="313"/>
      <c r="AK121" s="313"/>
      <c r="AL121" s="313"/>
      <c r="AM121" s="313"/>
      <c r="AN121" s="314"/>
      <c r="AO121" s="120"/>
      <c r="AP121" s="115" t="s">
        <v>0</v>
      </c>
      <c r="AQ121" s="119"/>
      <c r="AR121" s="312"/>
      <c r="AS121" s="313"/>
      <c r="AT121" s="313"/>
      <c r="AU121" s="313"/>
      <c r="AV121" s="313"/>
      <c r="AW121" s="313"/>
      <c r="AX121" s="314"/>
      <c r="AY121" s="120"/>
      <c r="AZ121" s="115" t="s">
        <v>1</v>
      </c>
      <c r="BA121" s="119"/>
      <c r="BB121" s="312"/>
      <c r="BC121" s="313"/>
      <c r="BD121" s="313"/>
      <c r="BE121" s="313"/>
      <c r="BF121" s="313"/>
      <c r="BG121" s="313"/>
      <c r="BH121" s="314"/>
      <c r="BI121" s="122"/>
      <c r="BJ121" s="115" t="s">
        <v>2</v>
      </c>
      <c r="BK121" s="129"/>
      <c r="BL121" s="130" t="str">
        <f>IF(BM121&lt;&gt;"","●","")</f>
        <v/>
      </c>
      <c r="BM121" s="132" t="str">
        <f>IF(AND(OR(C121="",E121="",F121="",G121="",O121=""),OR(AH121&gt;0,AR121&gt;0,BB121&gt;0)),"「Ｋコード・Ｊコード番号等」、「診療行為名称」に未記入の欄がありますが、「レセプト件数」、「算定日数」、「算定回数」のいずれかが1以上となっています。正しい手術名情報・レセプト件数・算定日数・算定回数をご記入ください。",IF(AND(AND(C121&lt;&gt;"",E121&lt;&gt;"",F121&lt;&gt;"",G121&lt;&gt;""),OR(AH121&gt;0,AR121&gt;0,BB121&gt;0),COUNTIF(K!$A$1:$A$2257,ASC(C121&amp;E121&amp;F121&amp;G121&amp;IF(I121*1=0,"","-"&amp;I121*1)&amp;IF(K121*1=0,"",K121*1)&amp;IF(M121="","",M121)))=0),"「Ｋコード・Ｊコード番号等」が診療報酬点数表あるいは鹿診療報酬点数表に存在しないコードとなっています。正しいＫコード・Ｊコード番号等をご記入ください。なお、加算・輸血料は報告対象外となります。",IF(OR(AND(OR(AH121=0,AH121=""),OR(AR121&gt;0,BB121&gt;0)),AND(OR(AH121&gt;0,BB121&gt;0),OR(AR121=0,AR121="")),AND(OR(AH121&gt;0,AR121&gt;0),OR(BB121=0,BB121=""))),"「レセプト件数」、「算定日数」、「算定回数」のいずれかが「0」か「空白」となっていますが、それ以外が1以上となっています。正しい手術名情報・レセプト件数・算定日数・算定回数をご記入ください。",IF(OR(AH121&gt;AR121,AH121&gt;BB121),"「算定日数」あるいは「算定回数」が「レセプト件数」よりも小さくなっています。算定レセプトにおける算定日数・算定回数をご記入ください。",IF(AR121&gt;BB121,"「算定回数」が「算定日数」よりも小さくなっています。算定日数における算定回数をご記入ください。","")))))</f>
        <v/>
      </c>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72"/>
      <c r="CW121" s="72"/>
      <c r="CX121" s="72"/>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row>
    <row r="122" spans="1:153" ht="3" customHeight="1" thickBot="1">
      <c r="A122" s="113"/>
      <c r="B122" s="16"/>
      <c r="C122" s="17"/>
      <c r="D122" s="17"/>
      <c r="E122" s="17"/>
      <c r="F122" s="18"/>
      <c r="G122" s="17"/>
      <c r="H122" s="298"/>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9"/>
      <c r="AG122" s="299"/>
      <c r="AH122" s="298"/>
      <c r="AI122" s="298"/>
      <c r="AJ122" s="298"/>
      <c r="AK122" s="298"/>
      <c r="AL122" s="298"/>
      <c r="AM122" s="298"/>
      <c r="AN122" s="298"/>
      <c r="AO122" s="121"/>
      <c r="AP122" s="116"/>
      <c r="AQ122" s="299"/>
      <c r="AR122" s="298"/>
      <c r="AS122" s="298"/>
      <c r="AT122" s="298"/>
      <c r="AU122" s="298"/>
      <c r="AV122" s="298"/>
      <c r="AW122" s="298"/>
      <c r="AX122" s="298"/>
      <c r="AY122" s="121"/>
      <c r="AZ122" s="116"/>
      <c r="BA122" s="298"/>
      <c r="BB122" s="298"/>
      <c r="BC122" s="298"/>
      <c r="BD122" s="298"/>
      <c r="BE122" s="298"/>
      <c r="BF122" s="298"/>
      <c r="BG122" s="298"/>
      <c r="BH122" s="298"/>
      <c r="BI122" s="121"/>
      <c r="BJ122" s="116"/>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row>
    <row r="123" spans="1:153" ht="9.75" customHeight="1">
      <c r="A123" s="113"/>
      <c r="B123" s="24"/>
      <c r="C123" s="14" t="s">
        <v>6435</v>
      </c>
      <c r="D123" s="25"/>
      <c r="E123" s="25"/>
      <c r="F123" s="14" t="s">
        <v>143</v>
      </c>
      <c r="G123" s="14"/>
      <c r="H123" s="14"/>
      <c r="I123" s="14" t="s">
        <v>144</v>
      </c>
      <c r="J123" s="14"/>
      <c r="K123" s="14" t="s">
        <v>145</v>
      </c>
      <c r="L123" s="14"/>
      <c r="M123" s="14" t="s">
        <v>197</v>
      </c>
      <c r="N123" s="14"/>
      <c r="O123" s="25"/>
      <c r="P123" s="14" t="s">
        <v>146</v>
      </c>
      <c r="Q123" s="14"/>
      <c r="R123" s="14"/>
      <c r="S123" s="14"/>
      <c r="T123" s="14"/>
      <c r="U123" s="14"/>
      <c r="V123" s="14"/>
      <c r="W123" s="14"/>
      <c r="X123" s="14"/>
      <c r="Y123" s="14"/>
      <c r="Z123" s="14"/>
      <c r="AA123" s="14"/>
      <c r="AB123" s="14"/>
      <c r="AC123" s="14"/>
      <c r="AD123" s="25"/>
      <c r="AE123" s="25"/>
      <c r="AF123" s="26"/>
      <c r="AG123" s="296"/>
      <c r="AH123" s="297"/>
      <c r="AI123" s="297"/>
      <c r="AJ123" s="297"/>
      <c r="AK123" s="297"/>
      <c r="AL123" s="297"/>
      <c r="AM123" s="297"/>
      <c r="AN123" s="297"/>
      <c r="AO123" s="117"/>
      <c r="AP123" s="114"/>
      <c r="AQ123" s="296"/>
      <c r="AR123" s="297"/>
      <c r="AS123" s="297"/>
      <c r="AT123" s="297"/>
      <c r="AU123" s="297"/>
      <c r="AV123" s="297"/>
      <c r="AW123" s="297"/>
      <c r="AX123" s="297"/>
      <c r="AY123" s="117"/>
      <c r="AZ123" s="114"/>
      <c r="BA123" s="297"/>
      <c r="BB123" s="297"/>
      <c r="BC123" s="297"/>
      <c r="BD123" s="297"/>
      <c r="BE123" s="297"/>
      <c r="BF123" s="297"/>
      <c r="BG123" s="297"/>
      <c r="BH123" s="297"/>
      <c r="BI123" s="117"/>
      <c r="BJ123" s="114"/>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row>
    <row r="124" spans="1:153" ht="21.75" customHeight="1">
      <c r="A124" s="113"/>
      <c r="B124" s="294"/>
      <c r="C124" s="76"/>
      <c r="D124" s="74"/>
      <c r="E124" s="77"/>
      <c r="F124" s="78"/>
      <c r="G124" s="79"/>
      <c r="H124" s="75" t="s">
        <v>6436</v>
      </c>
      <c r="I124" s="76"/>
      <c r="J124" s="74"/>
      <c r="K124" s="241"/>
      <c r="L124" s="74"/>
      <c r="M124" s="76"/>
      <c r="N124" s="73"/>
      <c r="O124" s="504"/>
      <c r="P124" s="505"/>
      <c r="Q124" s="505"/>
      <c r="R124" s="505"/>
      <c r="S124" s="505"/>
      <c r="T124" s="505"/>
      <c r="U124" s="505"/>
      <c r="V124" s="505"/>
      <c r="W124" s="505"/>
      <c r="X124" s="505"/>
      <c r="Y124" s="505"/>
      <c r="Z124" s="505"/>
      <c r="AA124" s="505"/>
      <c r="AB124" s="505"/>
      <c r="AC124" s="505"/>
      <c r="AD124" s="505"/>
      <c r="AE124" s="506"/>
      <c r="AF124" s="15"/>
      <c r="AG124" s="118"/>
      <c r="AH124" s="312"/>
      <c r="AI124" s="313"/>
      <c r="AJ124" s="313"/>
      <c r="AK124" s="313"/>
      <c r="AL124" s="313"/>
      <c r="AM124" s="313"/>
      <c r="AN124" s="314"/>
      <c r="AO124" s="120"/>
      <c r="AP124" s="115" t="s">
        <v>0</v>
      </c>
      <c r="AQ124" s="119"/>
      <c r="AR124" s="312"/>
      <c r="AS124" s="313"/>
      <c r="AT124" s="313"/>
      <c r="AU124" s="313"/>
      <c r="AV124" s="313"/>
      <c r="AW124" s="313"/>
      <c r="AX124" s="314"/>
      <c r="AY124" s="120"/>
      <c r="AZ124" s="115" t="s">
        <v>1</v>
      </c>
      <c r="BA124" s="119"/>
      <c r="BB124" s="312"/>
      <c r="BC124" s="313"/>
      <c r="BD124" s="313"/>
      <c r="BE124" s="313"/>
      <c r="BF124" s="313"/>
      <c r="BG124" s="313"/>
      <c r="BH124" s="314"/>
      <c r="BI124" s="122"/>
      <c r="BJ124" s="115" t="s">
        <v>2</v>
      </c>
      <c r="BK124" s="129"/>
      <c r="BL124" s="130" t="str">
        <f>IF(BM124&lt;&gt;"","●","")</f>
        <v/>
      </c>
      <c r="BM124" s="132" t="str">
        <f>IF(AND(OR(C124="",E124="",F124="",G124="",O124=""),OR(AH124&gt;0,AR124&gt;0,BB124&gt;0)),"「Ｋコード・Ｊコード番号等」、「診療行為名称」に未記入の欄がありますが、「レセプト件数」、「算定日数」、「算定回数」のいずれかが1以上となっています。正しい手術名情報・レセプト件数・算定日数・算定回数をご記入ください。",IF(AND(AND(C124&lt;&gt;"",E124&lt;&gt;"",F124&lt;&gt;"",G124&lt;&gt;""),OR(AH124&gt;0,AR124&gt;0,BB124&gt;0),COUNTIF(K!$A$1:$A$2257,ASC(C124&amp;E124&amp;F124&amp;G124&amp;IF(I124*1=0,"","-"&amp;I124*1)&amp;IF(K124*1=0,"",K124*1)&amp;IF(M124="","",M124)))=0),"「Ｋコード・Ｊコード番号等」が診療報酬点数表あるいは鹿診療報酬点数表に存在しないコードとなっています。正しいＫコード・Ｊコード番号等をご記入ください。なお、加算・輸血料は報告対象外となります。",IF(OR(AND(OR(AH124=0,AH124=""),OR(AR124&gt;0,BB124&gt;0)),AND(OR(AH124&gt;0,BB124&gt;0),OR(AR124=0,AR124="")),AND(OR(AH124&gt;0,AR124&gt;0),OR(BB124=0,BB124=""))),"「レセプト件数」、「算定日数」、「算定回数」のいずれかが「0」か「空白」となっていますが、それ以外が1以上となっています。正しい手術名情報・レセプト件数・算定日数・算定回数をご記入ください。",IF(OR(AH124&gt;AR124,AH124&gt;BB124),"「算定日数」あるいは「算定回数」が「レセプト件数」よりも小さくなっています。算定レセプトにおける算定日数・算定回数をご記入ください。",IF(AR124&gt;BB124,"「算定回数」が「算定日数」よりも小さくなっています。算定日数における算定回数をご記入ください。","")))))</f>
        <v/>
      </c>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72"/>
      <c r="CW124" s="72"/>
      <c r="CX124" s="72"/>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row>
    <row r="125" spans="1:153" ht="3" customHeight="1" thickBot="1">
      <c r="A125" s="113"/>
      <c r="B125" s="16"/>
      <c r="C125" s="17"/>
      <c r="D125" s="17"/>
      <c r="E125" s="17"/>
      <c r="F125" s="18"/>
      <c r="G125" s="17"/>
      <c r="H125" s="298"/>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9"/>
      <c r="AG125" s="299"/>
      <c r="AH125" s="298"/>
      <c r="AI125" s="298"/>
      <c r="AJ125" s="298"/>
      <c r="AK125" s="298"/>
      <c r="AL125" s="298"/>
      <c r="AM125" s="298"/>
      <c r="AN125" s="298"/>
      <c r="AO125" s="121"/>
      <c r="AP125" s="116"/>
      <c r="AQ125" s="299"/>
      <c r="AR125" s="298"/>
      <c r="AS125" s="298"/>
      <c r="AT125" s="298"/>
      <c r="AU125" s="298"/>
      <c r="AV125" s="298"/>
      <c r="AW125" s="298"/>
      <c r="AX125" s="298"/>
      <c r="AY125" s="121"/>
      <c r="AZ125" s="116"/>
      <c r="BA125" s="298"/>
      <c r="BB125" s="298"/>
      <c r="BC125" s="298"/>
      <c r="BD125" s="298"/>
      <c r="BE125" s="298"/>
      <c r="BF125" s="298"/>
      <c r="BG125" s="298"/>
      <c r="BH125" s="298"/>
      <c r="BI125" s="121"/>
      <c r="BJ125" s="116"/>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row>
    <row r="126" spans="1:153" ht="9.75" customHeight="1">
      <c r="A126" s="113"/>
      <c r="B126" s="24"/>
      <c r="C126" s="14" t="s">
        <v>6435</v>
      </c>
      <c r="D126" s="25"/>
      <c r="E126" s="25"/>
      <c r="F126" s="14" t="s">
        <v>143</v>
      </c>
      <c r="G126" s="14"/>
      <c r="H126" s="14"/>
      <c r="I126" s="14" t="s">
        <v>144</v>
      </c>
      <c r="J126" s="14"/>
      <c r="K126" s="14" t="s">
        <v>145</v>
      </c>
      <c r="L126" s="14"/>
      <c r="M126" s="14" t="s">
        <v>197</v>
      </c>
      <c r="N126" s="14"/>
      <c r="O126" s="25"/>
      <c r="P126" s="14" t="s">
        <v>146</v>
      </c>
      <c r="Q126" s="14"/>
      <c r="R126" s="14"/>
      <c r="S126" s="14"/>
      <c r="T126" s="14"/>
      <c r="U126" s="14"/>
      <c r="V126" s="14"/>
      <c r="W126" s="14"/>
      <c r="X126" s="14"/>
      <c r="Y126" s="14"/>
      <c r="Z126" s="14"/>
      <c r="AA126" s="14"/>
      <c r="AB126" s="14"/>
      <c r="AC126" s="14"/>
      <c r="AD126" s="25"/>
      <c r="AE126" s="25"/>
      <c r="AF126" s="26"/>
      <c r="AG126" s="296"/>
      <c r="AH126" s="297"/>
      <c r="AI126" s="297"/>
      <c r="AJ126" s="297"/>
      <c r="AK126" s="297"/>
      <c r="AL126" s="297"/>
      <c r="AM126" s="297"/>
      <c r="AN126" s="297"/>
      <c r="AO126" s="117"/>
      <c r="AP126" s="114"/>
      <c r="AQ126" s="296"/>
      <c r="AR126" s="297"/>
      <c r="AS126" s="297"/>
      <c r="AT126" s="297"/>
      <c r="AU126" s="297"/>
      <c r="AV126" s="297"/>
      <c r="AW126" s="297"/>
      <c r="AX126" s="297"/>
      <c r="AY126" s="117"/>
      <c r="AZ126" s="114"/>
      <c r="BA126" s="297"/>
      <c r="BB126" s="297"/>
      <c r="BC126" s="297"/>
      <c r="BD126" s="297"/>
      <c r="BE126" s="297"/>
      <c r="BF126" s="297"/>
      <c r="BG126" s="297"/>
      <c r="BH126" s="297"/>
      <c r="BI126" s="117"/>
      <c r="BJ126" s="114"/>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row>
    <row r="127" spans="1:153" ht="21.75" customHeight="1">
      <c r="A127" s="113"/>
      <c r="B127" s="294"/>
      <c r="C127" s="76"/>
      <c r="D127" s="74"/>
      <c r="E127" s="77"/>
      <c r="F127" s="78"/>
      <c r="G127" s="79"/>
      <c r="H127" s="75" t="s">
        <v>6436</v>
      </c>
      <c r="I127" s="76"/>
      <c r="J127" s="74"/>
      <c r="K127" s="241"/>
      <c r="L127" s="74"/>
      <c r="M127" s="76"/>
      <c r="N127" s="73"/>
      <c r="O127" s="504"/>
      <c r="P127" s="505"/>
      <c r="Q127" s="505"/>
      <c r="R127" s="505"/>
      <c r="S127" s="505"/>
      <c r="T127" s="505"/>
      <c r="U127" s="505"/>
      <c r="V127" s="505"/>
      <c r="W127" s="505"/>
      <c r="X127" s="505"/>
      <c r="Y127" s="505"/>
      <c r="Z127" s="505"/>
      <c r="AA127" s="505"/>
      <c r="AB127" s="505"/>
      <c r="AC127" s="505"/>
      <c r="AD127" s="505"/>
      <c r="AE127" s="506"/>
      <c r="AF127" s="15"/>
      <c r="AG127" s="118"/>
      <c r="AH127" s="312"/>
      <c r="AI127" s="313"/>
      <c r="AJ127" s="313"/>
      <c r="AK127" s="313"/>
      <c r="AL127" s="313"/>
      <c r="AM127" s="313"/>
      <c r="AN127" s="314"/>
      <c r="AO127" s="120"/>
      <c r="AP127" s="115" t="s">
        <v>0</v>
      </c>
      <c r="AQ127" s="119"/>
      <c r="AR127" s="312"/>
      <c r="AS127" s="313"/>
      <c r="AT127" s="313"/>
      <c r="AU127" s="313"/>
      <c r="AV127" s="313"/>
      <c r="AW127" s="313"/>
      <c r="AX127" s="314"/>
      <c r="AY127" s="120"/>
      <c r="AZ127" s="115" t="s">
        <v>1</v>
      </c>
      <c r="BA127" s="119"/>
      <c r="BB127" s="312"/>
      <c r="BC127" s="313"/>
      <c r="BD127" s="313"/>
      <c r="BE127" s="313"/>
      <c r="BF127" s="313"/>
      <c r="BG127" s="313"/>
      <c r="BH127" s="314"/>
      <c r="BI127" s="122"/>
      <c r="BJ127" s="115" t="s">
        <v>2</v>
      </c>
      <c r="BK127" s="129"/>
      <c r="BL127" s="130" t="str">
        <f>IF(BM127&lt;&gt;"","●","")</f>
        <v/>
      </c>
      <c r="BM127" s="132" t="str">
        <f>IF(AND(OR(C127="",E127="",F127="",G127="",O127=""),OR(AH127&gt;0,AR127&gt;0,BB127&gt;0)),"「Ｋコード・Ｊコード番号等」、「診療行為名称」に未記入の欄がありますが、「レセプト件数」、「算定日数」、「算定回数」のいずれかが1以上となっています。正しい手術名情報・レセプト件数・算定日数・算定回数をご記入ください。",IF(AND(AND(C127&lt;&gt;"",E127&lt;&gt;"",F127&lt;&gt;"",G127&lt;&gt;""),OR(AH127&gt;0,AR127&gt;0,BB127&gt;0),COUNTIF(K!$A$1:$A$2257,ASC(C127&amp;E127&amp;F127&amp;G127&amp;IF(I127*1=0,"","-"&amp;I127*1)&amp;IF(K127*1=0,"",K127*1)&amp;IF(M127="","",M127)))=0),"「Ｋコード・Ｊコード番号等」が診療報酬点数表あるいは鹿診療報酬点数表に存在しないコードとなっています。正しいＫコード・Ｊコード番号等をご記入ください。なお、加算・輸血料は報告対象外となります。",IF(OR(AND(OR(AH127=0,AH127=""),OR(AR127&gt;0,BB127&gt;0)),AND(OR(AH127&gt;0,BB127&gt;0),OR(AR127=0,AR127="")),AND(OR(AH127&gt;0,AR127&gt;0),OR(BB127=0,BB127=""))),"「レセプト件数」、「算定日数」、「算定回数」のいずれかが「0」か「空白」となっていますが、それ以外が1以上となっています。正しい手術名情報・レセプト件数・算定日数・算定回数をご記入ください。",IF(OR(AH127&gt;AR127,AH127&gt;BB127),"「算定日数」あるいは「算定回数」が「レセプト件数」よりも小さくなっています。算定レセプトにおける算定日数・算定回数をご記入ください。",IF(AR127&gt;BB127,"「算定回数」が「算定日数」よりも小さくなっています。算定日数における算定回数をご記入ください。","")))))</f>
        <v/>
      </c>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72"/>
      <c r="CW127" s="72"/>
      <c r="CX127" s="72"/>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row>
    <row r="128" spans="1:153" ht="3" customHeight="1" thickBot="1">
      <c r="A128" s="113"/>
      <c r="B128" s="16"/>
      <c r="C128" s="17"/>
      <c r="D128" s="17"/>
      <c r="E128" s="17"/>
      <c r="F128" s="18"/>
      <c r="G128" s="17"/>
      <c r="H128" s="298"/>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9"/>
      <c r="AG128" s="299"/>
      <c r="AH128" s="298"/>
      <c r="AI128" s="298"/>
      <c r="AJ128" s="298"/>
      <c r="AK128" s="298"/>
      <c r="AL128" s="298"/>
      <c r="AM128" s="298"/>
      <c r="AN128" s="298"/>
      <c r="AO128" s="121"/>
      <c r="AP128" s="116"/>
      <c r="AQ128" s="299"/>
      <c r="AR128" s="298"/>
      <c r="AS128" s="298"/>
      <c r="AT128" s="298"/>
      <c r="AU128" s="298"/>
      <c r="AV128" s="298"/>
      <c r="AW128" s="298"/>
      <c r="AX128" s="298"/>
      <c r="AY128" s="121"/>
      <c r="AZ128" s="116"/>
      <c r="BA128" s="298"/>
      <c r="BB128" s="298"/>
      <c r="BC128" s="298"/>
      <c r="BD128" s="298"/>
      <c r="BE128" s="298"/>
      <c r="BF128" s="298"/>
      <c r="BG128" s="298"/>
      <c r="BH128" s="298"/>
      <c r="BI128" s="121"/>
      <c r="BJ128" s="116"/>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row>
    <row r="129" spans="1:153" ht="9.75" customHeight="1">
      <c r="A129" s="113"/>
      <c r="B129" s="24"/>
      <c r="C129" s="14" t="s">
        <v>6435</v>
      </c>
      <c r="D129" s="25"/>
      <c r="E129" s="25"/>
      <c r="F129" s="14" t="s">
        <v>143</v>
      </c>
      <c r="G129" s="14"/>
      <c r="H129" s="14"/>
      <c r="I129" s="14" t="s">
        <v>144</v>
      </c>
      <c r="J129" s="14"/>
      <c r="K129" s="14" t="s">
        <v>145</v>
      </c>
      <c r="L129" s="14"/>
      <c r="M129" s="14" t="s">
        <v>197</v>
      </c>
      <c r="N129" s="14"/>
      <c r="O129" s="25"/>
      <c r="P129" s="14" t="s">
        <v>146</v>
      </c>
      <c r="Q129" s="14"/>
      <c r="R129" s="14"/>
      <c r="S129" s="14"/>
      <c r="T129" s="14"/>
      <c r="U129" s="14"/>
      <c r="V129" s="14"/>
      <c r="W129" s="14"/>
      <c r="X129" s="14"/>
      <c r="Y129" s="14"/>
      <c r="Z129" s="14"/>
      <c r="AA129" s="14"/>
      <c r="AB129" s="14"/>
      <c r="AC129" s="14"/>
      <c r="AD129" s="25"/>
      <c r="AE129" s="25"/>
      <c r="AF129" s="26"/>
      <c r="AG129" s="296"/>
      <c r="AH129" s="297"/>
      <c r="AI129" s="297"/>
      <c r="AJ129" s="297"/>
      <c r="AK129" s="297"/>
      <c r="AL129" s="297"/>
      <c r="AM129" s="297"/>
      <c r="AN129" s="297"/>
      <c r="AO129" s="117"/>
      <c r="AP129" s="114"/>
      <c r="AQ129" s="296"/>
      <c r="AR129" s="297"/>
      <c r="AS129" s="297"/>
      <c r="AT129" s="297"/>
      <c r="AU129" s="297"/>
      <c r="AV129" s="297"/>
      <c r="AW129" s="297"/>
      <c r="AX129" s="297"/>
      <c r="AY129" s="117"/>
      <c r="AZ129" s="114"/>
      <c r="BA129" s="297"/>
      <c r="BB129" s="297"/>
      <c r="BC129" s="297"/>
      <c r="BD129" s="297"/>
      <c r="BE129" s="297"/>
      <c r="BF129" s="297"/>
      <c r="BG129" s="297"/>
      <c r="BH129" s="297"/>
      <c r="BI129" s="117"/>
      <c r="BJ129" s="114"/>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row>
    <row r="130" spans="1:153" ht="21.75" customHeight="1">
      <c r="A130" s="113"/>
      <c r="B130" s="294"/>
      <c r="C130" s="76"/>
      <c r="D130" s="74"/>
      <c r="E130" s="77"/>
      <c r="F130" s="78"/>
      <c r="G130" s="79"/>
      <c r="H130" s="75" t="s">
        <v>6436</v>
      </c>
      <c r="I130" s="76"/>
      <c r="J130" s="74"/>
      <c r="K130" s="241"/>
      <c r="L130" s="74"/>
      <c r="M130" s="76"/>
      <c r="N130" s="73"/>
      <c r="O130" s="504"/>
      <c r="P130" s="505"/>
      <c r="Q130" s="505"/>
      <c r="R130" s="505"/>
      <c r="S130" s="505"/>
      <c r="T130" s="505"/>
      <c r="U130" s="505"/>
      <c r="V130" s="505"/>
      <c r="W130" s="505"/>
      <c r="X130" s="505"/>
      <c r="Y130" s="505"/>
      <c r="Z130" s="505"/>
      <c r="AA130" s="505"/>
      <c r="AB130" s="505"/>
      <c r="AC130" s="505"/>
      <c r="AD130" s="505"/>
      <c r="AE130" s="506"/>
      <c r="AF130" s="15"/>
      <c r="AG130" s="118"/>
      <c r="AH130" s="312"/>
      <c r="AI130" s="313"/>
      <c r="AJ130" s="313"/>
      <c r="AK130" s="313"/>
      <c r="AL130" s="313"/>
      <c r="AM130" s="313"/>
      <c r="AN130" s="314"/>
      <c r="AO130" s="120"/>
      <c r="AP130" s="115" t="s">
        <v>0</v>
      </c>
      <c r="AQ130" s="119"/>
      <c r="AR130" s="312"/>
      <c r="AS130" s="313"/>
      <c r="AT130" s="313"/>
      <c r="AU130" s="313"/>
      <c r="AV130" s="313"/>
      <c r="AW130" s="313"/>
      <c r="AX130" s="314"/>
      <c r="AY130" s="120"/>
      <c r="AZ130" s="115" t="s">
        <v>1</v>
      </c>
      <c r="BA130" s="119"/>
      <c r="BB130" s="312"/>
      <c r="BC130" s="313"/>
      <c r="BD130" s="313"/>
      <c r="BE130" s="313"/>
      <c r="BF130" s="313"/>
      <c r="BG130" s="313"/>
      <c r="BH130" s="314"/>
      <c r="BI130" s="122"/>
      <c r="BJ130" s="115" t="s">
        <v>2</v>
      </c>
      <c r="BK130" s="129"/>
      <c r="BL130" s="130" t="str">
        <f>IF(BM130&lt;&gt;"","●","")</f>
        <v/>
      </c>
      <c r="BM130" s="132" t="str">
        <f>IF(AND(OR(C130="",E130="",F130="",G130="",O130=""),OR(AH130&gt;0,AR130&gt;0,BB130&gt;0)),"「Ｋコード・Ｊコード番号等」、「診療行為名称」に未記入の欄がありますが、「レセプト件数」、「算定日数」、「算定回数」のいずれかが1以上となっています。正しい手術名情報・レセプト件数・算定日数・算定回数をご記入ください。",IF(AND(AND(C130&lt;&gt;"",E130&lt;&gt;"",F130&lt;&gt;"",G130&lt;&gt;""),OR(AH130&gt;0,AR130&gt;0,BB130&gt;0),COUNTIF(K!$A$1:$A$2257,ASC(C130&amp;E130&amp;F130&amp;G130&amp;IF(I130*1=0,"","-"&amp;I130*1)&amp;IF(K130*1=0,"",K130*1)&amp;IF(M130="","",M130)))=0),"「Ｋコード・Ｊコード番号等」が診療報酬点数表あるいは鹿診療報酬点数表に存在しないコードとなっています。正しいＫコード・Ｊコード番号等をご記入ください。なお、加算・輸血料は報告対象外となります。",IF(OR(AND(OR(AH130=0,AH130=""),OR(AR130&gt;0,BB130&gt;0)),AND(OR(AH130&gt;0,BB130&gt;0),OR(AR130=0,AR130="")),AND(OR(AH130&gt;0,AR130&gt;0),OR(BB130=0,BB130=""))),"「レセプト件数」、「算定日数」、「算定回数」のいずれかが「0」か「空白」となっていますが、それ以外が1以上となっています。正しい手術名情報・レセプト件数・算定日数・算定回数をご記入ください。",IF(OR(AH130&gt;AR130,AH130&gt;BB130),"「算定日数」あるいは「算定回数」が「レセプト件数」よりも小さくなっています。算定レセプトにおける算定日数・算定回数をご記入ください。",IF(AR130&gt;BB130,"「算定回数」が「算定日数」よりも小さくなっています。算定日数における算定回数をご記入ください。","")))))</f>
        <v/>
      </c>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72"/>
      <c r="CW130" s="72"/>
      <c r="CX130" s="72"/>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row>
    <row r="131" spans="1:153" ht="3" customHeight="1" thickBot="1">
      <c r="A131" s="113"/>
      <c r="B131" s="16"/>
      <c r="C131" s="17"/>
      <c r="D131" s="17"/>
      <c r="E131" s="17"/>
      <c r="F131" s="18"/>
      <c r="G131" s="17"/>
      <c r="H131" s="298"/>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9"/>
      <c r="AG131" s="299"/>
      <c r="AH131" s="298"/>
      <c r="AI131" s="298"/>
      <c r="AJ131" s="298"/>
      <c r="AK131" s="298"/>
      <c r="AL131" s="298"/>
      <c r="AM131" s="298"/>
      <c r="AN131" s="298"/>
      <c r="AO131" s="121"/>
      <c r="AP131" s="116"/>
      <c r="AQ131" s="299"/>
      <c r="AR131" s="298"/>
      <c r="AS131" s="298"/>
      <c r="AT131" s="298"/>
      <c r="AU131" s="298"/>
      <c r="AV131" s="298"/>
      <c r="AW131" s="298"/>
      <c r="AX131" s="298"/>
      <c r="AY131" s="121"/>
      <c r="AZ131" s="116"/>
      <c r="BA131" s="298"/>
      <c r="BB131" s="298"/>
      <c r="BC131" s="298"/>
      <c r="BD131" s="298"/>
      <c r="BE131" s="298"/>
      <c r="BF131" s="298"/>
      <c r="BG131" s="298"/>
      <c r="BH131" s="298"/>
      <c r="BI131" s="121"/>
      <c r="BJ131" s="116"/>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row>
    <row r="132" spans="1:153" ht="9.75" customHeight="1">
      <c r="A132" s="113"/>
      <c r="B132" s="24"/>
      <c r="C132" s="14" t="s">
        <v>6435</v>
      </c>
      <c r="D132" s="25"/>
      <c r="E132" s="25"/>
      <c r="F132" s="14" t="s">
        <v>143</v>
      </c>
      <c r="G132" s="14"/>
      <c r="H132" s="14"/>
      <c r="I132" s="14" t="s">
        <v>144</v>
      </c>
      <c r="J132" s="14"/>
      <c r="K132" s="14" t="s">
        <v>145</v>
      </c>
      <c r="L132" s="14"/>
      <c r="M132" s="14" t="s">
        <v>197</v>
      </c>
      <c r="N132" s="14"/>
      <c r="O132" s="25"/>
      <c r="P132" s="14" t="s">
        <v>146</v>
      </c>
      <c r="Q132" s="14"/>
      <c r="R132" s="14"/>
      <c r="S132" s="14"/>
      <c r="T132" s="14"/>
      <c r="U132" s="14"/>
      <c r="V132" s="14"/>
      <c r="W132" s="14"/>
      <c r="X132" s="14"/>
      <c r="Y132" s="14"/>
      <c r="Z132" s="14"/>
      <c r="AA132" s="14"/>
      <c r="AB132" s="14"/>
      <c r="AC132" s="14"/>
      <c r="AD132" s="25"/>
      <c r="AE132" s="25"/>
      <c r="AF132" s="26"/>
      <c r="AG132" s="296"/>
      <c r="AH132" s="297"/>
      <c r="AI132" s="297"/>
      <c r="AJ132" s="297"/>
      <c r="AK132" s="297"/>
      <c r="AL132" s="297"/>
      <c r="AM132" s="297"/>
      <c r="AN132" s="297"/>
      <c r="AO132" s="117"/>
      <c r="AP132" s="114"/>
      <c r="AQ132" s="296"/>
      <c r="AR132" s="297"/>
      <c r="AS132" s="297"/>
      <c r="AT132" s="297"/>
      <c r="AU132" s="297"/>
      <c r="AV132" s="297"/>
      <c r="AW132" s="297"/>
      <c r="AX132" s="297"/>
      <c r="AY132" s="117"/>
      <c r="AZ132" s="114"/>
      <c r="BA132" s="297"/>
      <c r="BB132" s="297"/>
      <c r="BC132" s="297"/>
      <c r="BD132" s="297"/>
      <c r="BE132" s="297"/>
      <c r="BF132" s="297"/>
      <c r="BG132" s="297"/>
      <c r="BH132" s="297"/>
      <c r="BI132" s="117"/>
      <c r="BJ132" s="114"/>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row>
    <row r="133" spans="1:153" ht="21.75" customHeight="1">
      <c r="A133" s="113"/>
      <c r="B133" s="294"/>
      <c r="C133" s="76"/>
      <c r="D133" s="74"/>
      <c r="E133" s="77"/>
      <c r="F133" s="78"/>
      <c r="G133" s="79"/>
      <c r="H133" s="75" t="s">
        <v>6436</v>
      </c>
      <c r="I133" s="76"/>
      <c r="J133" s="74"/>
      <c r="K133" s="241"/>
      <c r="L133" s="74"/>
      <c r="M133" s="76"/>
      <c r="N133" s="73"/>
      <c r="O133" s="504"/>
      <c r="P133" s="505"/>
      <c r="Q133" s="505"/>
      <c r="R133" s="505"/>
      <c r="S133" s="505"/>
      <c r="T133" s="505"/>
      <c r="U133" s="505"/>
      <c r="V133" s="505"/>
      <c r="W133" s="505"/>
      <c r="X133" s="505"/>
      <c r="Y133" s="505"/>
      <c r="Z133" s="505"/>
      <c r="AA133" s="505"/>
      <c r="AB133" s="505"/>
      <c r="AC133" s="505"/>
      <c r="AD133" s="505"/>
      <c r="AE133" s="506"/>
      <c r="AF133" s="15"/>
      <c r="AG133" s="118"/>
      <c r="AH133" s="312"/>
      <c r="AI133" s="313"/>
      <c r="AJ133" s="313"/>
      <c r="AK133" s="313"/>
      <c r="AL133" s="313"/>
      <c r="AM133" s="313"/>
      <c r="AN133" s="314"/>
      <c r="AO133" s="120"/>
      <c r="AP133" s="115" t="s">
        <v>0</v>
      </c>
      <c r="AQ133" s="119"/>
      <c r="AR133" s="312"/>
      <c r="AS133" s="313"/>
      <c r="AT133" s="313"/>
      <c r="AU133" s="313"/>
      <c r="AV133" s="313"/>
      <c r="AW133" s="313"/>
      <c r="AX133" s="314"/>
      <c r="AY133" s="120"/>
      <c r="AZ133" s="115" t="s">
        <v>1</v>
      </c>
      <c r="BA133" s="119"/>
      <c r="BB133" s="312"/>
      <c r="BC133" s="313"/>
      <c r="BD133" s="313"/>
      <c r="BE133" s="313"/>
      <c r="BF133" s="313"/>
      <c r="BG133" s="313"/>
      <c r="BH133" s="314"/>
      <c r="BI133" s="122"/>
      <c r="BJ133" s="115" t="s">
        <v>2</v>
      </c>
      <c r="BK133" s="129"/>
      <c r="BL133" s="130" t="str">
        <f>IF(BM133&lt;&gt;"","●","")</f>
        <v/>
      </c>
      <c r="BM133" s="132" t="str">
        <f>IF(AND(OR(C133="",E133="",F133="",G133="",O133=""),OR(AH133&gt;0,AR133&gt;0,BB133&gt;0)),"「Ｋコード・Ｊコード番号等」、「診療行為名称」に未記入の欄がありますが、「レセプト件数」、「算定日数」、「算定回数」のいずれかが1以上となっています。正しい手術名情報・レセプト件数・算定日数・算定回数をご記入ください。",IF(AND(AND(C133&lt;&gt;"",E133&lt;&gt;"",F133&lt;&gt;"",G133&lt;&gt;""),OR(AH133&gt;0,AR133&gt;0,BB133&gt;0),COUNTIF(K!$A$1:$A$2257,ASC(C133&amp;E133&amp;F133&amp;G133&amp;IF(I133*1=0,"","-"&amp;I133*1)&amp;IF(K133*1=0,"",K133*1)&amp;IF(M133="","",M133)))=0),"「Ｋコード・Ｊコード番号等」が診療報酬点数表あるいは鹿診療報酬点数表に存在しないコードとなっています。正しいＫコード・Ｊコード番号等をご記入ください。なお、加算・輸血料は報告対象外となります。",IF(OR(AND(OR(AH133=0,AH133=""),OR(AR133&gt;0,BB133&gt;0)),AND(OR(AH133&gt;0,BB133&gt;0),OR(AR133=0,AR133="")),AND(OR(AH133&gt;0,AR133&gt;0),OR(BB133=0,BB133=""))),"「レセプト件数」、「算定日数」、「算定回数」のいずれかが「0」か「空白」となっていますが、それ以外が1以上となっています。正しい手術名情報・レセプト件数・算定日数・算定回数をご記入ください。",IF(OR(AH133&gt;AR133,AH133&gt;BB133),"「算定日数」あるいは「算定回数」が「レセプト件数」よりも小さくなっています。算定レセプトにおける算定日数・算定回数をご記入ください。",IF(AR133&gt;BB133,"「算定回数」が「算定日数」よりも小さくなっています。算定日数における算定回数をご記入ください。","")))))</f>
        <v/>
      </c>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72"/>
      <c r="CW133" s="72"/>
      <c r="CX133" s="72"/>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row>
    <row r="134" spans="1:153" ht="3" customHeight="1" thickBot="1">
      <c r="A134" s="113"/>
      <c r="B134" s="16"/>
      <c r="C134" s="17"/>
      <c r="D134" s="17"/>
      <c r="E134" s="17"/>
      <c r="F134" s="18"/>
      <c r="G134" s="17"/>
      <c r="H134" s="298"/>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9"/>
      <c r="AG134" s="299"/>
      <c r="AH134" s="298"/>
      <c r="AI134" s="298"/>
      <c r="AJ134" s="298"/>
      <c r="AK134" s="298"/>
      <c r="AL134" s="298"/>
      <c r="AM134" s="298"/>
      <c r="AN134" s="298"/>
      <c r="AO134" s="121"/>
      <c r="AP134" s="116"/>
      <c r="AQ134" s="299"/>
      <c r="AR134" s="298"/>
      <c r="AS134" s="298"/>
      <c r="AT134" s="298"/>
      <c r="AU134" s="298"/>
      <c r="AV134" s="298"/>
      <c r="AW134" s="298"/>
      <c r="AX134" s="298"/>
      <c r="AY134" s="121"/>
      <c r="AZ134" s="116"/>
      <c r="BA134" s="298"/>
      <c r="BB134" s="298"/>
      <c r="BC134" s="298"/>
      <c r="BD134" s="298"/>
      <c r="BE134" s="298"/>
      <c r="BF134" s="298"/>
      <c r="BG134" s="298"/>
      <c r="BH134" s="298"/>
      <c r="BI134" s="121"/>
      <c r="BJ134" s="116"/>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row>
    <row r="135" spans="1:153" ht="9.75" customHeight="1">
      <c r="A135" s="113"/>
      <c r="B135" s="24"/>
      <c r="C135" s="14" t="s">
        <v>6435</v>
      </c>
      <c r="D135" s="25"/>
      <c r="E135" s="25"/>
      <c r="F135" s="14" t="s">
        <v>143</v>
      </c>
      <c r="G135" s="14"/>
      <c r="H135" s="14"/>
      <c r="I135" s="14" t="s">
        <v>144</v>
      </c>
      <c r="J135" s="14"/>
      <c r="K135" s="14" t="s">
        <v>145</v>
      </c>
      <c r="L135" s="14"/>
      <c r="M135" s="14" t="s">
        <v>197</v>
      </c>
      <c r="N135" s="14"/>
      <c r="O135" s="25"/>
      <c r="P135" s="14" t="s">
        <v>146</v>
      </c>
      <c r="Q135" s="14"/>
      <c r="R135" s="14"/>
      <c r="S135" s="14"/>
      <c r="T135" s="14"/>
      <c r="U135" s="14"/>
      <c r="V135" s="14"/>
      <c r="W135" s="14"/>
      <c r="X135" s="14"/>
      <c r="Y135" s="14"/>
      <c r="Z135" s="14"/>
      <c r="AA135" s="14"/>
      <c r="AB135" s="14"/>
      <c r="AC135" s="14"/>
      <c r="AD135" s="25"/>
      <c r="AE135" s="25"/>
      <c r="AF135" s="26"/>
      <c r="AG135" s="296"/>
      <c r="AH135" s="297"/>
      <c r="AI135" s="297"/>
      <c r="AJ135" s="297"/>
      <c r="AK135" s="297"/>
      <c r="AL135" s="297"/>
      <c r="AM135" s="297"/>
      <c r="AN135" s="297"/>
      <c r="AO135" s="117"/>
      <c r="AP135" s="114"/>
      <c r="AQ135" s="296"/>
      <c r="AR135" s="297"/>
      <c r="AS135" s="297"/>
      <c r="AT135" s="297"/>
      <c r="AU135" s="297"/>
      <c r="AV135" s="297"/>
      <c r="AW135" s="297"/>
      <c r="AX135" s="297"/>
      <c r="AY135" s="117"/>
      <c r="AZ135" s="114"/>
      <c r="BA135" s="297"/>
      <c r="BB135" s="297"/>
      <c r="BC135" s="297"/>
      <c r="BD135" s="297"/>
      <c r="BE135" s="297"/>
      <c r="BF135" s="297"/>
      <c r="BG135" s="297"/>
      <c r="BH135" s="297"/>
      <c r="BI135" s="117"/>
      <c r="BJ135" s="114"/>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row>
    <row r="136" spans="1:153" ht="21.75" customHeight="1">
      <c r="A136" s="113"/>
      <c r="B136" s="294"/>
      <c r="C136" s="76"/>
      <c r="D136" s="74"/>
      <c r="E136" s="77"/>
      <c r="F136" s="78"/>
      <c r="G136" s="79"/>
      <c r="H136" s="75" t="s">
        <v>6436</v>
      </c>
      <c r="I136" s="76"/>
      <c r="J136" s="74"/>
      <c r="K136" s="241"/>
      <c r="L136" s="74"/>
      <c r="M136" s="76"/>
      <c r="N136" s="73"/>
      <c r="O136" s="504"/>
      <c r="P136" s="505"/>
      <c r="Q136" s="505"/>
      <c r="R136" s="505"/>
      <c r="S136" s="505"/>
      <c r="T136" s="505"/>
      <c r="U136" s="505"/>
      <c r="V136" s="505"/>
      <c r="W136" s="505"/>
      <c r="X136" s="505"/>
      <c r="Y136" s="505"/>
      <c r="Z136" s="505"/>
      <c r="AA136" s="505"/>
      <c r="AB136" s="505"/>
      <c r="AC136" s="505"/>
      <c r="AD136" s="505"/>
      <c r="AE136" s="506"/>
      <c r="AF136" s="15"/>
      <c r="AG136" s="118"/>
      <c r="AH136" s="312"/>
      <c r="AI136" s="313"/>
      <c r="AJ136" s="313"/>
      <c r="AK136" s="313"/>
      <c r="AL136" s="313"/>
      <c r="AM136" s="313"/>
      <c r="AN136" s="314"/>
      <c r="AO136" s="120"/>
      <c r="AP136" s="115" t="s">
        <v>0</v>
      </c>
      <c r="AQ136" s="119"/>
      <c r="AR136" s="312"/>
      <c r="AS136" s="313"/>
      <c r="AT136" s="313"/>
      <c r="AU136" s="313"/>
      <c r="AV136" s="313"/>
      <c r="AW136" s="313"/>
      <c r="AX136" s="314"/>
      <c r="AY136" s="120"/>
      <c r="AZ136" s="115" t="s">
        <v>1</v>
      </c>
      <c r="BA136" s="119"/>
      <c r="BB136" s="312"/>
      <c r="BC136" s="313"/>
      <c r="BD136" s="313"/>
      <c r="BE136" s="313"/>
      <c r="BF136" s="313"/>
      <c r="BG136" s="313"/>
      <c r="BH136" s="314"/>
      <c r="BI136" s="122"/>
      <c r="BJ136" s="115" t="s">
        <v>2</v>
      </c>
      <c r="BK136" s="129"/>
      <c r="BL136" s="130" t="str">
        <f>IF(BM136&lt;&gt;"","●","")</f>
        <v/>
      </c>
      <c r="BM136" s="132" t="str">
        <f>IF(AND(OR(C136="",E136="",F136="",G136="",O136=""),OR(AH136&gt;0,AR136&gt;0,BB136&gt;0)),"「Ｋコード・Ｊコード番号等」、「診療行為名称」に未記入の欄がありますが、「レセプト件数」、「算定日数」、「算定回数」のいずれかが1以上となっています。正しい手術名情報・レセプト件数・算定日数・算定回数をご記入ください。",IF(AND(AND(C136&lt;&gt;"",E136&lt;&gt;"",F136&lt;&gt;"",G136&lt;&gt;""),OR(AH136&gt;0,AR136&gt;0,BB136&gt;0),COUNTIF(K!$A$1:$A$2257,ASC(C136&amp;E136&amp;F136&amp;G136&amp;IF(I136*1=0,"","-"&amp;I136*1)&amp;IF(K136*1=0,"",K136*1)&amp;IF(M136="","",M136)))=0),"「Ｋコード・Ｊコード番号等」が診療報酬点数表あるいは鹿診療報酬点数表に存在しないコードとなっています。正しいＫコード・Ｊコード番号等をご記入ください。なお、加算・輸血料は報告対象外となります。",IF(OR(AND(OR(AH136=0,AH136=""),OR(AR136&gt;0,BB136&gt;0)),AND(OR(AH136&gt;0,BB136&gt;0),OR(AR136=0,AR136="")),AND(OR(AH136&gt;0,AR136&gt;0),OR(BB136=0,BB136=""))),"「レセプト件数」、「算定日数」、「算定回数」のいずれかが「0」か「空白」となっていますが、それ以外が1以上となっています。正しい手術名情報・レセプト件数・算定日数・算定回数をご記入ください。",IF(OR(AH136&gt;AR136,AH136&gt;BB136),"「算定日数」あるいは「算定回数」が「レセプト件数」よりも小さくなっています。算定レセプトにおける算定日数・算定回数をご記入ください。",IF(AR136&gt;BB136,"「算定回数」が「算定日数」よりも小さくなっています。算定日数における算定回数をご記入ください。","")))))</f>
        <v/>
      </c>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72"/>
      <c r="CW136" s="72"/>
      <c r="CX136" s="72"/>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row>
    <row r="137" spans="1:153" ht="3" customHeight="1" thickBot="1">
      <c r="A137" s="113"/>
      <c r="B137" s="16"/>
      <c r="C137" s="17"/>
      <c r="D137" s="17"/>
      <c r="E137" s="17"/>
      <c r="F137" s="18"/>
      <c r="G137" s="17"/>
      <c r="H137" s="298"/>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9"/>
      <c r="AG137" s="299"/>
      <c r="AH137" s="298"/>
      <c r="AI137" s="298"/>
      <c r="AJ137" s="298"/>
      <c r="AK137" s="298"/>
      <c r="AL137" s="298"/>
      <c r="AM137" s="298"/>
      <c r="AN137" s="298"/>
      <c r="AO137" s="121"/>
      <c r="AP137" s="116"/>
      <c r="AQ137" s="299"/>
      <c r="AR137" s="298"/>
      <c r="AS137" s="298"/>
      <c r="AT137" s="298"/>
      <c r="AU137" s="298"/>
      <c r="AV137" s="298"/>
      <c r="AW137" s="298"/>
      <c r="AX137" s="298"/>
      <c r="AY137" s="121"/>
      <c r="AZ137" s="116"/>
      <c r="BA137" s="298"/>
      <c r="BB137" s="298"/>
      <c r="BC137" s="298"/>
      <c r="BD137" s="298"/>
      <c r="BE137" s="298"/>
      <c r="BF137" s="298"/>
      <c r="BG137" s="298"/>
      <c r="BH137" s="298"/>
      <c r="BI137" s="121"/>
      <c r="BJ137" s="116"/>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row>
    <row r="138" spans="1:153" ht="9.75" customHeight="1">
      <c r="A138" s="113"/>
      <c r="B138" s="24"/>
      <c r="C138" s="14" t="s">
        <v>6435</v>
      </c>
      <c r="D138" s="25"/>
      <c r="E138" s="25"/>
      <c r="F138" s="14" t="s">
        <v>143</v>
      </c>
      <c r="G138" s="14"/>
      <c r="H138" s="14"/>
      <c r="I138" s="14" t="s">
        <v>144</v>
      </c>
      <c r="J138" s="14"/>
      <c r="K138" s="14" t="s">
        <v>145</v>
      </c>
      <c r="L138" s="14"/>
      <c r="M138" s="14" t="s">
        <v>197</v>
      </c>
      <c r="N138" s="14"/>
      <c r="O138" s="25"/>
      <c r="P138" s="14" t="s">
        <v>146</v>
      </c>
      <c r="Q138" s="14"/>
      <c r="R138" s="14"/>
      <c r="S138" s="14"/>
      <c r="T138" s="14"/>
      <c r="U138" s="14"/>
      <c r="V138" s="14"/>
      <c r="W138" s="14"/>
      <c r="X138" s="14"/>
      <c r="Y138" s="14"/>
      <c r="Z138" s="14"/>
      <c r="AA138" s="14"/>
      <c r="AB138" s="14"/>
      <c r="AC138" s="14"/>
      <c r="AD138" s="25"/>
      <c r="AE138" s="25"/>
      <c r="AF138" s="26"/>
      <c r="AG138" s="296"/>
      <c r="AH138" s="297"/>
      <c r="AI138" s="297"/>
      <c r="AJ138" s="297"/>
      <c r="AK138" s="297"/>
      <c r="AL138" s="297"/>
      <c r="AM138" s="297"/>
      <c r="AN138" s="297"/>
      <c r="AO138" s="117"/>
      <c r="AP138" s="114"/>
      <c r="AQ138" s="296"/>
      <c r="AR138" s="297"/>
      <c r="AS138" s="297"/>
      <c r="AT138" s="297"/>
      <c r="AU138" s="297"/>
      <c r="AV138" s="297"/>
      <c r="AW138" s="297"/>
      <c r="AX138" s="297"/>
      <c r="AY138" s="117"/>
      <c r="AZ138" s="114"/>
      <c r="BA138" s="297"/>
      <c r="BB138" s="297"/>
      <c r="BC138" s="297"/>
      <c r="BD138" s="297"/>
      <c r="BE138" s="297"/>
      <c r="BF138" s="297"/>
      <c r="BG138" s="297"/>
      <c r="BH138" s="297"/>
      <c r="BI138" s="117"/>
      <c r="BJ138" s="114"/>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row>
    <row r="139" spans="1:153" ht="21.75" customHeight="1">
      <c r="A139" s="113"/>
      <c r="B139" s="294"/>
      <c r="C139" s="76"/>
      <c r="D139" s="74"/>
      <c r="E139" s="77"/>
      <c r="F139" s="78"/>
      <c r="G139" s="79"/>
      <c r="H139" s="75" t="s">
        <v>6436</v>
      </c>
      <c r="I139" s="76"/>
      <c r="J139" s="74"/>
      <c r="K139" s="241"/>
      <c r="L139" s="74"/>
      <c r="M139" s="76"/>
      <c r="N139" s="73"/>
      <c r="O139" s="504"/>
      <c r="P139" s="505"/>
      <c r="Q139" s="505"/>
      <c r="R139" s="505"/>
      <c r="S139" s="505"/>
      <c r="T139" s="505"/>
      <c r="U139" s="505"/>
      <c r="V139" s="505"/>
      <c r="W139" s="505"/>
      <c r="X139" s="505"/>
      <c r="Y139" s="505"/>
      <c r="Z139" s="505"/>
      <c r="AA139" s="505"/>
      <c r="AB139" s="505"/>
      <c r="AC139" s="505"/>
      <c r="AD139" s="505"/>
      <c r="AE139" s="506"/>
      <c r="AF139" s="15"/>
      <c r="AG139" s="118"/>
      <c r="AH139" s="312"/>
      <c r="AI139" s="313"/>
      <c r="AJ139" s="313"/>
      <c r="AK139" s="313"/>
      <c r="AL139" s="313"/>
      <c r="AM139" s="313"/>
      <c r="AN139" s="314"/>
      <c r="AO139" s="120"/>
      <c r="AP139" s="115" t="s">
        <v>0</v>
      </c>
      <c r="AQ139" s="119"/>
      <c r="AR139" s="312"/>
      <c r="AS139" s="313"/>
      <c r="AT139" s="313"/>
      <c r="AU139" s="313"/>
      <c r="AV139" s="313"/>
      <c r="AW139" s="313"/>
      <c r="AX139" s="314"/>
      <c r="AY139" s="120"/>
      <c r="AZ139" s="115" t="s">
        <v>1</v>
      </c>
      <c r="BA139" s="119"/>
      <c r="BB139" s="312"/>
      <c r="BC139" s="313"/>
      <c r="BD139" s="313"/>
      <c r="BE139" s="313"/>
      <c r="BF139" s="313"/>
      <c r="BG139" s="313"/>
      <c r="BH139" s="314"/>
      <c r="BI139" s="122"/>
      <c r="BJ139" s="115" t="s">
        <v>2</v>
      </c>
      <c r="BK139" s="129"/>
      <c r="BL139" s="130" t="str">
        <f>IF(BM139&lt;&gt;"","●","")</f>
        <v/>
      </c>
      <c r="BM139" s="132" t="str">
        <f>IF(AND(OR(C139="",E139="",F139="",G139="",O139=""),OR(AH139&gt;0,AR139&gt;0,BB139&gt;0)),"「Ｋコード・Ｊコード番号等」、「診療行為名称」に未記入の欄がありますが、「レセプト件数」、「算定日数」、「算定回数」のいずれかが1以上となっています。正しい手術名情報・レセプト件数・算定日数・算定回数をご記入ください。",IF(AND(AND(C139&lt;&gt;"",E139&lt;&gt;"",F139&lt;&gt;"",G139&lt;&gt;""),OR(AH139&gt;0,AR139&gt;0,BB139&gt;0),COUNTIF(K!$A$1:$A$2257,ASC(C139&amp;E139&amp;F139&amp;G139&amp;IF(I139*1=0,"","-"&amp;I139*1)&amp;IF(K139*1=0,"",K139*1)&amp;IF(M139="","",M139)))=0),"「Ｋコード・Ｊコード番号等」が診療報酬点数表あるいは鹿診療報酬点数表に存在しないコードとなっています。正しいＫコード・Ｊコード番号等をご記入ください。なお、加算・輸血料は報告対象外となります。",IF(OR(AND(OR(AH139=0,AH139=""),OR(AR139&gt;0,BB139&gt;0)),AND(OR(AH139&gt;0,BB139&gt;0),OR(AR139=0,AR139="")),AND(OR(AH139&gt;0,AR139&gt;0),OR(BB139=0,BB139=""))),"「レセプト件数」、「算定日数」、「算定回数」のいずれかが「0」か「空白」となっていますが、それ以外が1以上となっています。正しい手術名情報・レセプト件数・算定日数・算定回数をご記入ください。",IF(OR(AH139&gt;AR139,AH139&gt;BB139),"「算定日数」あるいは「算定回数」が「レセプト件数」よりも小さくなっています。算定レセプトにおける算定日数・算定回数をご記入ください。",IF(AR139&gt;BB139,"「算定回数」が「算定日数」よりも小さくなっています。算定日数における算定回数をご記入ください。","")))))</f>
        <v/>
      </c>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72"/>
      <c r="CW139" s="72"/>
      <c r="CX139" s="72"/>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row>
    <row r="140" spans="1:153" ht="3" customHeight="1" thickBot="1">
      <c r="A140" s="113"/>
      <c r="B140" s="16"/>
      <c r="C140" s="17"/>
      <c r="D140" s="17"/>
      <c r="E140" s="17"/>
      <c r="F140" s="18"/>
      <c r="G140" s="17"/>
      <c r="H140" s="298"/>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9"/>
      <c r="AG140" s="299"/>
      <c r="AH140" s="298"/>
      <c r="AI140" s="298"/>
      <c r="AJ140" s="298"/>
      <c r="AK140" s="298"/>
      <c r="AL140" s="298"/>
      <c r="AM140" s="298"/>
      <c r="AN140" s="298"/>
      <c r="AO140" s="121"/>
      <c r="AP140" s="116"/>
      <c r="AQ140" s="299"/>
      <c r="AR140" s="298"/>
      <c r="AS140" s="298"/>
      <c r="AT140" s="298"/>
      <c r="AU140" s="298"/>
      <c r="AV140" s="298"/>
      <c r="AW140" s="298"/>
      <c r="AX140" s="298"/>
      <c r="AY140" s="121"/>
      <c r="AZ140" s="116"/>
      <c r="BA140" s="298"/>
      <c r="BB140" s="298"/>
      <c r="BC140" s="298"/>
      <c r="BD140" s="298"/>
      <c r="BE140" s="298"/>
      <c r="BF140" s="298"/>
      <c r="BG140" s="298"/>
      <c r="BH140" s="298"/>
      <c r="BI140" s="121"/>
      <c r="BJ140" s="116"/>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row>
    <row r="141" spans="1:153" ht="9.75" customHeight="1">
      <c r="A141" s="113"/>
      <c r="B141" s="24"/>
      <c r="C141" s="14" t="s">
        <v>6435</v>
      </c>
      <c r="D141" s="25"/>
      <c r="E141" s="25"/>
      <c r="F141" s="14" t="s">
        <v>143</v>
      </c>
      <c r="G141" s="14"/>
      <c r="H141" s="14"/>
      <c r="I141" s="14" t="s">
        <v>144</v>
      </c>
      <c r="J141" s="14"/>
      <c r="K141" s="14" t="s">
        <v>145</v>
      </c>
      <c r="L141" s="14"/>
      <c r="M141" s="14" t="s">
        <v>197</v>
      </c>
      <c r="N141" s="14"/>
      <c r="O141" s="25"/>
      <c r="P141" s="14" t="s">
        <v>146</v>
      </c>
      <c r="Q141" s="14"/>
      <c r="R141" s="14"/>
      <c r="S141" s="14"/>
      <c r="T141" s="14"/>
      <c r="U141" s="14"/>
      <c r="V141" s="14"/>
      <c r="W141" s="14"/>
      <c r="X141" s="14"/>
      <c r="Y141" s="14"/>
      <c r="Z141" s="14"/>
      <c r="AA141" s="14"/>
      <c r="AB141" s="14"/>
      <c r="AC141" s="14"/>
      <c r="AD141" s="25"/>
      <c r="AE141" s="25"/>
      <c r="AF141" s="26"/>
      <c r="AG141" s="296"/>
      <c r="AH141" s="297"/>
      <c r="AI141" s="297"/>
      <c r="AJ141" s="297"/>
      <c r="AK141" s="297"/>
      <c r="AL141" s="297"/>
      <c r="AM141" s="297"/>
      <c r="AN141" s="297"/>
      <c r="AO141" s="117"/>
      <c r="AP141" s="114"/>
      <c r="AQ141" s="296"/>
      <c r="AR141" s="297"/>
      <c r="AS141" s="297"/>
      <c r="AT141" s="297"/>
      <c r="AU141" s="297"/>
      <c r="AV141" s="297"/>
      <c r="AW141" s="297"/>
      <c r="AX141" s="297"/>
      <c r="AY141" s="117"/>
      <c r="AZ141" s="114"/>
      <c r="BA141" s="297"/>
      <c r="BB141" s="297"/>
      <c r="BC141" s="297"/>
      <c r="BD141" s="297"/>
      <c r="BE141" s="297"/>
      <c r="BF141" s="297"/>
      <c r="BG141" s="297"/>
      <c r="BH141" s="297"/>
      <c r="BI141" s="117"/>
      <c r="BJ141" s="114"/>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row>
    <row r="142" spans="1:153" ht="21.75" customHeight="1">
      <c r="A142" s="113"/>
      <c r="B142" s="294"/>
      <c r="C142" s="76"/>
      <c r="D142" s="74"/>
      <c r="E142" s="77"/>
      <c r="F142" s="78"/>
      <c r="G142" s="79"/>
      <c r="H142" s="75" t="s">
        <v>6436</v>
      </c>
      <c r="I142" s="76"/>
      <c r="J142" s="74"/>
      <c r="K142" s="241"/>
      <c r="L142" s="74"/>
      <c r="M142" s="76"/>
      <c r="N142" s="73"/>
      <c r="O142" s="504"/>
      <c r="P142" s="505"/>
      <c r="Q142" s="505"/>
      <c r="R142" s="505"/>
      <c r="S142" s="505"/>
      <c r="T142" s="505"/>
      <c r="U142" s="505"/>
      <c r="V142" s="505"/>
      <c r="W142" s="505"/>
      <c r="X142" s="505"/>
      <c r="Y142" s="505"/>
      <c r="Z142" s="505"/>
      <c r="AA142" s="505"/>
      <c r="AB142" s="505"/>
      <c r="AC142" s="505"/>
      <c r="AD142" s="505"/>
      <c r="AE142" s="506"/>
      <c r="AF142" s="15"/>
      <c r="AG142" s="118"/>
      <c r="AH142" s="312"/>
      <c r="AI142" s="313"/>
      <c r="AJ142" s="313"/>
      <c r="AK142" s="313"/>
      <c r="AL142" s="313"/>
      <c r="AM142" s="313"/>
      <c r="AN142" s="314"/>
      <c r="AO142" s="120"/>
      <c r="AP142" s="115" t="s">
        <v>0</v>
      </c>
      <c r="AQ142" s="119"/>
      <c r="AR142" s="312"/>
      <c r="AS142" s="313"/>
      <c r="AT142" s="313"/>
      <c r="AU142" s="313"/>
      <c r="AV142" s="313"/>
      <c r="AW142" s="313"/>
      <c r="AX142" s="314"/>
      <c r="AY142" s="120"/>
      <c r="AZ142" s="115" t="s">
        <v>1</v>
      </c>
      <c r="BA142" s="119"/>
      <c r="BB142" s="312"/>
      <c r="BC142" s="313"/>
      <c r="BD142" s="313"/>
      <c r="BE142" s="313"/>
      <c r="BF142" s="313"/>
      <c r="BG142" s="313"/>
      <c r="BH142" s="314"/>
      <c r="BI142" s="122"/>
      <c r="BJ142" s="115" t="s">
        <v>2</v>
      </c>
      <c r="BK142" s="129"/>
      <c r="BL142" s="130" t="str">
        <f>IF(BM142&lt;&gt;"","●","")</f>
        <v/>
      </c>
      <c r="BM142" s="132" t="str">
        <f>IF(AND(OR(C142="",E142="",F142="",G142="",O142=""),OR(AH142&gt;0,AR142&gt;0,BB142&gt;0)),"「Ｋコード・Ｊコード番号等」、「診療行為名称」に未記入の欄がありますが、「レセプト件数」、「算定日数」、「算定回数」のいずれかが1以上となっています。正しい手術名情報・レセプト件数・算定日数・算定回数をご記入ください。",IF(AND(AND(C142&lt;&gt;"",E142&lt;&gt;"",F142&lt;&gt;"",G142&lt;&gt;""),OR(AH142&gt;0,AR142&gt;0,BB142&gt;0),COUNTIF(K!$A$1:$A$2257,ASC(C142&amp;E142&amp;F142&amp;G142&amp;IF(I142*1=0,"","-"&amp;I142*1)&amp;IF(K142*1=0,"",K142*1)&amp;IF(M142="","",M142)))=0),"「Ｋコード・Ｊコード番号等」が診療報酬点数表あるいは鹿診療報酬点数表に存在しないコードとなっています。正しいＫコード・Ｊコード番号等をご記入ください。なお、加算・輸血料は報告対象外となります。",IF(OR(AND(OR(AH142=0,AH142=""),OR(AR142&gt;0,BB142&gt;0)),AND(OR(AH142&gt;0,BB142&gt;0),OR(AR142=0,AR142="")),AND(OR(AH142&gt;0,AR142&gt;0),OR(BB142=0,BB142=""))),"「レセプト件数」、「算定日数」、「算定回数」のいずれかが「0」か「空白」となっていますが、それ以外が1以上となっています。正しい手術名情報・レセプト件数・算定日数・算定回数をご記入ください。",IF(OR(AH142&gt;AR142,AH142&gt;BB142),"「算定日数」あるいは「算定回数」が「レセプト件数」よりも小さくなっています。算定レセプトにおける算定日数・算定回数をご記入ください。",IF(AR142&gt;BB142,"「算定回数」が「算定日数」よりも小さくなっています。算定日数における算定回数をご記入ください。","")))))</f>
        <v/>
      </c>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72"/>
      <c r="CW142" s="72"/>
      <c r="CX142" s="72"/>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row>
    <row r="143" spans="1:153" ht="3" customHeight="1" thickBot="1">
      <c r="A143" s="113"/>
      <c r="B143" s="16"/>
      <c r="C143" s="17"/>
      <c r="D143" s="17"/>
      <c r="E143" s="17"/>
      <c r="F143" s="18"/>
      <c r="G143" s="17"/>
      <c r="H143" s="298"/>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9"/>
      <c r="AG143" s="299"/>
      <c r="AH143" s="298"/>
      <c r="AI143" s="298"/>
      <c r="AJ143" s="298"/>
      <c r="AK143" s="298"/>
      <c r="AL143" s="298"/>
      <c r="AM143" s="298"/>
      <c r="AN143" s="298"/>
      <c r="AO143" s="121"/>
      <c r="AP143" s="116"/>
      <c r="AQ143" s="299"/>
      <c r="AR143" s="298"/>
      <c r="AS143" s="298"/>
      <c r="AT143" s="298"/>
      <c r="AU143" s="298"/>
      <c r="AV143" s="298"/>
      <c r="AW143" s="298"/>
      <c r="AX143" s="298"/>
      <c r="AY143" s="121"/>
      <c r="AZ143" s="116"/>
      <c r="BA143" s="298"/>
      <c r="BB143" s="298"/>
      <c r="BC143" s="298"/>
      <c r="BD143" s="298"/>
      <c r="BE143" s="298"/>
      <c r="BF143" s="298"/>
      <c r="BG143" s="298"/>
      <c r="BH143" s="298"/>
      <c r="BI143" s="121"/>
      <c r="BJ143" s="116"/>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row>
    <row r="144" spans="1:153" ht="9.75" customHeight="1">
      <c r="A144" s="113"/>
      <c r="B144" s="24"/>
      <c r="C144" s="14" t="s">
        <v>6435</v>
      </c>
      <c r="D144" s="25"/>
      <c r="E144" s="25"/>
      <c r="F144" s="14" t="s">
        <v>143</v>
      </c>
      <c r="G144" s="14"/>
      <c r="H144" s="14"/>
      <c r="I144" s="14" t="s">
        <v>144</v>
      </c>
      <c r="J144" s="14"/>
      <c r="K144" s="14" t="s">
        <v>145</v>
      </c>
      <c r="L144" s="14"/>
      <c r="M144" s="14" t="s">
        <v>197</v>
      </c>
      <c r="N144" s="14"/>
      <c r="O144" s="25"/>
      <c r="P144" s="14" t="s">
        <v>146</v>
      </c>
      <c r="Q144" s="14"/>
      <c r="R144" s="14"/>
      <c r="S144" s="14"/>
      <c r="T144" s="14"/>
      <c r="U144" s="14"/>
      <c r="V144" s="14"/>
      <c r="W144" s="14"/>
      <c r="X144" s="14"/>
      <c r="Y144" s="14"/>
      <c r="Z144" s="14"/>
      <c r="AA144" s="14"/>
      <c r="AB144" s="14"/>
      <c r="AC144" s="14"/>
      <c r="AD144" s="25"/>
      <c r="AE144" s="25"/>
      <c r="AF144" s="26"/>
      <c r="AG144" s="296"/>
      <c r="AH144" s="297"/>
      <c r="AI144" s="297"/>
      <c r="AJ144" s="297"/>
      <c r="AK144" s="297"/>
      <c r="AL144" s="297"/>
      <c r="AM144" s="297"/>
      <c r="AN144" s="297"/>
      <c r="AO144" s="117"/>
      <c r="AP144" s="114"/>
      <c r="AQ144" s="296"/>
      <c r="AR144" s="297"/>
      <c r="AS144" s="297"/>
      <c r="AT144" s="297"/>
      <c r="AU144" s="297"/>
      <c r="AV144" s="297"/>
      <c r="AW144" s="297"/>
      <c r="AX144" s="297"/>
      <c r="AY144" s="117"/>
      <c r="AZ144" s="114"/>
      <c r="BA144" s="297"/>
      <c r="BB144" s="297"/>
      <c r="BC144" s="297"/>
      <c r="BD144" s="297"/>
      <c r="BE144" s="297"/>
      <c r="BF144" s="297"/>
      <c r="BG144" s="297"/>
      <c r="BH144" s="297"/>
      <c r="BI144" s="117"/>
      <c r="BJ144" s="114"/>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row>
    <row r="145" spans="1:153" ht="21.75" customHeight="1">
      <c r="A145" s="113"/>
      <c r="B145" s="294"/>
      <c r="C145" s="76"/>
      <c r="D145" s="74"/>
      <c r="E145" s="77"/>
      <c r="F145" s="78"/>
      <c r="G145" s="79"/>
      <c r="H145" s="75" t="s">
        <v>6436</v>
      </c>
      <c r="I145" s="76"/>
      <c r="J145" s="74"/>
      <c r="K145" s="241"/>
      <c r="L145" s="74"/>
      <c r="M145" s="76"/>
      <c r="N145" s="73"/>
      <c r="O145" s="504"/>
      <c r="P145" s="505"/>
      <c r="Q145" s="505"/>
      <c r="R145" s="505"/>
      <c r="S145" s="505"/>
      <c r="T145" s="505"/>
      <c r="U145" s="505"/>
      <c r="V145" s="505"/>
      <c r="W145" s="505"/>
      <c r="X145" s="505"/>
      <c r="Y145" s="505"/>
      <c r="Z145" s="505"/>
      <c r="AA145" s="505"/>
      <c r="AB145" s="505"/>
      <c r="AC145" s="505"/>
      <c r="AD145" s="505"/>
      <c r="AE145" s="506"/>
      <c r="AF145" s="15"/>
      <c r="AG145" s="118"/>
      <c r="AH145" s="312"/>
      <c r="AI145" s="313"/>
      <c r="AJ145" s="313"/>
      <c r="AK145" s="313"/>
      <c r="AL145" s="313"/>
      <c r="AM145" s="313"/>
      <c r="AN145" s="314"/>
      <c r="AO145" s="120"/>
      <c r="AP145" s="115" t="s">
        <v>0</v>
      </c>
      <c r="AQ145" s="119"/>
      <c r="AR145" s="312"/>
      <c r="AS145" s="313"/>
      <c r="AT145" s="313"/>
      <c r="AU145" s="313"/>
      <c r="AV145" s="313"/>
      <c r="AW145" s="313"/>
      <c r="AX145" s="314"/>
      <c r="AY145" s="120"/>
      <c r="AZ145" s="115" t="s">
        <v>1</v>
      </c>
      <c r="BA145" s="119"/>
      <c r="BB145" s="312"/>
      <c r="BC145" s="313"/>
      <c r="BD145" s="313"/>
      <c r="BE145" s="313"/>
      <c r="BF145" s="313"/>
      <c r="BG145" s="313"/>
      <c r="BH145" s="314"/>
      <c r="BI145" s="122"/>
      <c r="BJ145" s="115" t="s">
        <v>2</v>
      </c>
      <c r="BK145" s="129"/>
      <c r="BL145" s="130" t="str">
        <f>IF(BM145&lt;&gt;"","●","")</f>
        <v/>
      </c>
      <c r="BM145" s="132" t="str">
        <f>IF(AND(OR(C145="",E145="",F145="",G145="",O145=""),OR(AH145&gt;0,AR145&gt;0,BB145&gt;0)),"「Ｋコード・Ｊコード番号等」、「診療行為名称」に未記入の欄がありますが、「レセプト件数」、「算定日数」、「算定回数」のいずれかが1以上となっています。正しい手術名情報・レセプト件数・算定日数・算定回数をご記入ください。",IF(AND(AND(C145&lt;&gt;"",E145&lt;&gt;"",F145&lt;&gt;"",G145&lt;&gt;""),OR(AH145&gt;0,AR145&gt;0,BB145&gt;0),COUNTIF(K!$A$1:$A$2257,ASC(C145&amp;E145&amp;F145&amp;G145&amp;IF(I145*1=0,"","-"&amp;I145*1)&amp;IF(K145*1=0,"",K145*1)&amp;IF(M145="","",M145)))=0),"「Ｋコード・Ｊコード番号等」が診療報酬点数表あるいは鹿診療報酬点数表に存在しないコードとなっています。正しいＫコード・Ｊコード番号等をご記入ください。なお、加算・輸血料は報告対象外となります。",IF(OR(AND(OR(AH145=0,AH145=""),OR(AR145&gt;0,BB145&gt;0)),AND(OR(AH145&gt;0,BB145&gt;0),OR(AR145=0,AR145="")),AND(OR(AH145&gt;0,AR145&gt;0),OR(BB145=0,BB145=""))),"「レセプト件数」、「算定日数」、「算定回数」のいずれかが「0」か「空白」となっていますが、それ以外が1以上となっています。正しい手術名情報・レセプト件数・算定日数・算定回数をご記入ください。",IF(OR(AH145&gt;AR145,AH145&gt;BB145),"「算定日数」あるいは「算定回数」が「レセプト件数」よりも小さくなっています。算定レセプトにおける算定日数・算定回数をご記入ください。",IF(AR145&gt;BB145,"「算定回数」が「算定日数」よりも小さくなっています。算定日数における算定回数をご記入ください。","")))))</f>
        <v/>
      </c>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72"/>
      <c r="CW145" s="72"/>
      <c r="CX145" s="72"/>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row>
    <row r="146" spans="1:153" ht="3" customHeight="1" thickBot="1">
      <c r="A146" s="113"/>
      <c r="B146" s="16"/>
      <c r="C146" s="17"/>
      <c r="D146" s="17"/>
      <c r="E146" s="17"/>
      <c r="F146" s="18"/>
      <c r="G146" s="17"/>
      <c r="H146" s="298"/>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9"/>
      <c r="AG146" s="299"/>
      <c r="AH146" s="298"/>
      <c r="AI146" s="298"/>
      <c r="AJ146" s="298"/>
      <c r="AK146" s="298"/>
      <c r="AL146" s="298"/>
      <c r="AM146" s="298"/>
      <c r="AN146" s="298"/>
      <c r="AO146" s="121"/>
      <c r="AP146" s="116"/>
      <c r="AQ146" s="299"/>
      <c r="AR146" s="298"/>
      <c r="AS146" s="298"/>
      <c r="AT146" s="298"/>
      <c r="AU146" s="298"/>
      <c r="AV146" s="298"/>
      <c r="AW146" s="298"/>
      <c r="AX146" s="298"/>
      <c r="AY146" s="121"/>
      <c r="AZ146" s="116"/>
      <c r="BA146" s="298"/>
      <c r="BB146" s="298"/>
      <c r="BC146" s="298"/>
      <c r="BD146" s="298"/>
      <c r="BE146" s="298"/>
      <c r="BF146" s="298"/>
      <c r="BG146" s="298"/>
      <c r="BH146" s="298"/>
      <c r="BI146" s="121"/>
      <c r="BJ146" s="116"/>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row>
    <row r="147" spans="1:153" ht="9.75" customHeight="1">
      <c r="A147" s="113"/>
      <c r="B147" s="24"/>
      <c r="C147" s="14" t="s">
        <v>6435</v>
      </c>
      <c r="D147" s="25"/>
      <c r="E147" s="25"/>
      <c r="F147" s="14" t="s">
        <v>143</v>
      </c>
      <c r="G147" s="14"/>
      <c r="H147" s="14"/>
      <c r="I147" s="14" t="s">
        <v>144</v>
      </c>
      <c r="J147" s="14"/>
      <c r="K147" s="14" t="s">
        <v>145</v>
      </c>
      <c r="L147" s="14"/>
      <c r="M147" s="14" t="s">
        <v>197</v>
      </c>
      <c r="N147" s="14"/>
      <c r="O147" s="25"/>
      <c r="P147" s="14" t="s">
        <v>146</v>
      </c>
      <c r="Q147" s="14"/>
      <c r="R147" s="14"/>
      <c r="S147" s="14"/>
      <c r="T147" s="14"/>
      <c r="U147" s="14"/>
      <c r="V147" s="14"/>
      <c r="W147" s="14"/>
      <c r="X147" s="14"/>
      <c r="Y147" s="14"/>
      <c r="Z147" s="14"/>
      <c r="AA147" s="14"/>
      <c r="AB147" s="14"/>
      <c r="AC147" s="14"/>
      <c r="AD147" s="25"/>
      <c r="AE147" s="25"/>
      <c r="AF147" s="26"/>
      <c r="AG147" s="296"/>
      <c r="AH147" s="297"/>
      <c r="AI147" s="297"/>
      <c r="AJ147" s="297"/>
      <c r="AK147" s="297"/>
      <c r="AL147" s="297"/>
      <c r="AM147" s="297"/>
      <c r="AN147" s="297"/>
      <c r="AO147" s="117"/>
      <c r="AP147" s="114"/>
      <c r="AQ147" s="296"/>
      <c r="AR147" s="297"/>
      <c r="AS147" s="297"/>
      <c r="AT147" s="297"/>
      <c r="AU147" s="297"/>
      <c r="AV147" s="297"/>
      <c r="AW147" s="297"/>
      <c r="AX147" s="297"/>
      <c r="AY147" s="117"/>
      <c r="AZ147" s="114"/>
      <c r="BA147" s="297"/>
      <c r="BB147" s="297"/>
      <c r="BC147" s="297"/>
      <c r="BD147" s="297"/>
      <c r="BE147" s="297"/>
      <c r="BF147" s="297"/>
      <c r="BG147" s="297"/>
      <c r="BH147" s="297"/>
      <c r="BI147" s="117"/>
      <c r="BJ147" s="114"/>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row>
    <row r="148" spans="1:153" ht="21.75" customHeight="1">
      <c r="A148" s="113"/>
      <c r="B148" s="294"/>
      <c r="C148" s="76"/>
      <c r="D148" s="74"/>
      <c r="E148" s="77"/>
      <c r="F148" s="78"/>
      <c r="G148" s="79"/>
      <c r="H148" s="75" t="s">
        <v>6436</v>
      </c>
      <c r="I148" s="76"/>
      <c r="J148" s="74"/>
      <c r="K148" s="241"/>
      <c r="L148" s="74"/>
      <c r="M148" s="76"/>
      <c r="N148" s="73"/>
      <c r="O148" s="504"/>
      <c r="P148" s="505"/>
      <c r="Q148" s="505"/>
      <c r="R148" s="505"/>
      <c r="S148" s="505"/>
      <c r="T148" s="505"/>
      <c r="U148" s="505"/>
      <c r="V148" s="505"/>
      <c r="W148" s="505"/>
      <c r="X148" s="505"/>
      <c r="Y148" s="505"/>
      <c r="Z148" s="505"/>
      <c r="AA148" s="505"/>
      <c r="AB148" s="505"/>
      <c r="AC148" s="505"/>
      <c r="AD148" s="505"/>
      <c r="AE148" s="506"/>
      <c r="AF148" s="15"/>
      <c r="AG148" s="118"/>
      <c r="AH148" s="312"/>
      <c r="AI148" s="313"/>
      <c r="AJ148" s="313"/>
      <c r="AK148" s="313"/>
      <c r="AL148" s="313"/>
      <c r="AM148" s="313"/>
      <c r="AN148" s="314"/>
      <c r="AO148" s="120"/>
      <c r="AP148" s="115" t="s">
        <v>0</v>
      </c>
      <c r="AQ148" s="119"/>
      <c r="AR148" s="312"/>
      <c r="AS148" s="313"/>
      <c r="AT148" s="313"/>
      <c r="AU148" s="313"/>
      <c r="AV148" s="313"/>
      <c r="AW148" s="313"/>
      <c r="AX148" s="314"/>
      <c r="AY148" s="120"/>
      <c r="AZ148" s="115" t="s">
        <v>1</v>
      </c>
      <c r="BA148" s="119"/>
      <c r="BB148" s="312"/>
      <c r="BC148" s="313"/>
      <c r="BD148" s="313"/>
      <c r="BE148" s="313"/>
      <c r="BF148" s="313"/>
      <c r="BG148" s="313"/>
      <c r="BH148" s="314"/>
      <c r="BI148" s="122"/>
      <c r="BJ148" s="115" t="s">
        <v>2</v>
      </c>
      <c r="BK148" s="129"/>
      <c r="BL148" s="130" t="str">
        <f>IF(BM148&lt;&gt;"","●","")</f>
        <v/>
      </c>
      <c r="BM148" s="132" t="str">
        <f>IF(AND(OR(C148="",E148="",F148="",G148="",O148=""),OR(AH148&gt;0,AR148&gt;0,BB148&gt;0)),"「Ｋコード・Ｊコード番号等」、「診療行為名称」に未記入の欄がありますが、「レセプト件数」、「算定日数」、「算定回数」のいずれかが1以上となっています。正しい手術名情報・レセプト件数・算定日数・算定回数をご記入ください。",IF(AND(AND(C148&lt;&gt;"",E148&lt;&gt;"",F148&lt;&gt;"",G148&lt;&gt;""),OR(AH148&gt;0,AR148&gt;0,BB148&gt;0),COUNTIF(K!$A$1:$A$2257,ASC(C148&amp;E148&amp;F148&amp;G148&amp;IF(I148*1=0,"","-"&amp;I148*1)&amp;IF(K148*1=0,"",K148*1)&amp;IF(M148="","",M148)))=0),"「Ｋコード・Ｊコード番号等」が診療報酬点数表あるいは鹿診療報酬点数表に存在しないコードとなっています。正しいＫコード・Ｊコード番号等をご記入ください。なお、加算・輸血料は報告対象外となります。",IF(OR(AND(OR(AH148=0,AH148=""),OR(AR148&gt;0,BB148&gt;0)),AND(OR(AH148&gt;0,BB148&gt;0),OR(AR148=0,AR148="")),AND(OR(AH148&gt;0,AR148&gt;0),OR(BB148=0,BB148=""))),"「レセプト件数」、「算定日数」、「算定回数」のいずれかが「0」か「空白」となっていますが、それ以外が1以上となっています。正しい手術名情報・レセプト件数・算定日数・算定回数をご記入ください。",IF(OR(AH148&gt;AR148,AH148&gt;BB148),"「算定日数」あるいは「算定回数」が「レセプト件数」よりも小さくなっています。算定レセプトにおける算定日数・算定回数をご記入ください。",IF(AR148&gt;BB148,"「算定回数」が「算定日数」よりも小さくなっています。算定日数における算定回数をご記入ください。","")))))</f>
        <v/>
      </c>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72"/>
      <c r="CW148" s="72"/>
      <c r="CX148" s="72"/>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row>
    <row r="149" spans="1:153" ht="3" customHeight="1" thickBot="1">
      <c r="A149" s="113"/>
      <c r="B149" s="16"/>
      <c r="C149" s="17"/>
      <c r="D149" s="17"/>
      <c r="E149" s="17"/>
      <c r="F149" s="18"/>
      <c r="G149" s="17"/>
      <c r="H149" s="298"/>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9"/>
      <c r="AG149" s="299"/>
      <c r="AH149" s="298"/>
      <c r="AI149" s="298"/>
      <c r="AJ149" s="298"/>
      <c r="AK149" s="298"/>
      <c r="AL149" s="298"/>
      <c r="AM149" s="298"/>
      <c r="AN149" s="298"/>
      <c r="AO149" s="121"/>
      <c r="AP149" s="116"/>
      <c r="AQ149" s="299"/>
      <c r="AR149" s="298"/>
      <c r="AS149" s="298"/>
      <c r="AT149" s="298"/>
      <c r="AU149" s="298"/>
      <c r="AV149" s="298"/>
      <c r="AW149" s="298"/>
      <c r="AX149" s="298"/>
      <c r="AY149" s="121"/>
      <c r="AZ149" s="116"/>
      <c r="BA149" s="298"/>
      <c r="BB149" s="298"/>
      <c r="BC149" s="298"/>
      <c r="BD149" s="298"/>
      <c r="BE149" s="298"/>
      <c r="BF149" s="298"/>
      <c r="BG149" s="298"/>
      <c r="BH149" s="298"/>
      <c r="BI149" s="121"/>
      <c r="BJ149" s="116"/>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row>
    <row r="150" spans="1:153" ht="9.75" customHeight="1">
      <c r="A150" s="113"/>
      <c r="B150" s="24"/>
      <c r="C150" s="14" t="s">
        <v>6435</v>
      </c>
      <c r="D150" s="25"/>
      <c r="E150" s="25"/>
      <c r="F150" s="14" t="s">
        <v>143</v>
      </c>
      <c r="G150" s="14"/>
      <c r="H150" s="14"/>
      <c r="I150" s="14" t="s">
        <v>144</v>
      </c>
      <c r="J150" s="14"/>
      <c r="K150" s="14" t="s">
        <v>145</v>
      </c>
      <c r="L150" s="14"/>
      <c r="M150" s="14" t="s">
        <v>197</v>
      </c>
      <c r="N150" s="14"/>
      <c r="O150" s="25"/>
      <c r="P150" s="14" t="s">
        <v>146</v>
      </c>
      <c r="Q150" s="14"/>
      <c r="R150" s="14"/>
      <c r="S150" s="14"/>
      <c r="T150" s="14"/>
      <c r="U150" s="14"/>
      <c r="V150" s="14"/>
      <c r="W150" s="14"/>
      <c r="X150" s="14"/>
      <c r="Y150" s="14"/>
      <c r="Z150" s="14"/>
      <c r="AA150" s="14"/>
      <c r="AB150" s="14"/>
      <c r="AC150" s="14"/>
      <c r="AD150" s="25"/>
      <c r="AE150" s="25"/>
      <c r="AF150" s="26"/>
      <c r="AG150" s="296"/>
      <c r="AH150" s="297"/>
      <c r="AI150" s="297"/>
      <c r="AJ150" s="297"/>
      <c r="AK150" s="297"/>
      <c r="AL150" s="297"/>
      <c r="AM150" s="297"/>
      <c r="AN150" s="297"/>
      <c r="AO150" s="117"/>
      <c r="AP150" s="114"/>
      <c r="AQ150" s="296"/>
      <c r="AR150" s="297"/>
      <c r="AS150" s="297"/>
      <c r="AT150" s="297"/>
      <c r="AU150" s="297"/>
      <c r="AV150" s="297"/>
      <c r="AW150" s="297"/>
      <c r="AX150" s="297"/>
      <c r="AY150" s="117"/>
      <c r="AZ150" s="114"/>
      <c r="BA150" s="297"/>
      <c r="BB150" s="297"/>
      <c r="BC150" s="297"/>
      <c r="BD150" s="297"/>
      <c r="BE150" s="297"/>
      <c r="BF150" s="297"/>
      <c r="BG150" s="297"/>
      <c r="BH150" s="297"/>
      <c r="BI150" s="117"/>
      <c r="BJ150" s="114"/>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row>
    <row r="151" spans="1:153" ht="21.75" customHeight="1">
      <c r="A151" s="113"/>
      <c r="B151" s="294"/>
      <c r="C151" s="76"/>
      <c r="D151" s="74"/>
      <c r="E151" s="77"/>
      <c r="F151" s="78"/>
      <c r="G151" s="79"/>
      <c r="H151" s="75" t="s">
        <v>6436</v>
      </c>
      <c r="I151" s="76"/>
      <c r="J151" s="74"/>
      <c r="K151" s="241"/>
      <c r="L151" s="74"/>
      <c r="M151" s="76"/>
      <c r="N151" s="73"/>
      <c r="O151" s="504"/>
      <c r="P151" s="505"/>
      <c r="Q151" s="505"/>
      <c r="R151" s="505"/>
      <c r="S151" s="505"/>
      <c r="T151" s="505"/>
      <c r="U151" s="505"/>
      <c r="V151" s="505"/>
      <c r="W151" s="505"/>
      <c r="X151" s="505"/>
      <c r="Y151" s="505"/>
      <c r="Z151" s="505"/>
      <c r="AA151" s="505"/>
      <c r="AB151" s="505"/>
      <c r="AC151" s="505"/>
      <c r="AD151" s="505"/>
      <c r="AE151" s="506"/>
      <c r="AF151" s="15"/>
      <c r="AG151" s="118"/>
      <c r="AH151" s="312"/>
      <c r="AI151" s="313"/>
      <c r="AJ151" s="313"/>
      <c r="AK151" s="313"/>
      <c r="AL151" s="313"/>
      <c r="AM151" s="313"/>
      <c r="AN151" s="314"/>
      <c r="AO151" s="120"/>
      <c r="AP151" s="115" t="s">
        <v>0</v>
      </c>
      <c r="AQ151" s="119"/>
      <c r="AR151" s="312"/>
      <c r="AS151" s="313"/>
      <c r="AT151" s="313"/>
      <c r="AU151" s="313"/>
      <c r="AV151" s="313"/>
      <c r="AW151" s="313"/>
      <c r="AX151" s="314"/>
      <c r="AY151" s="120"/>
      <c r="AZ151" s="115" t="s">
        <v>1</v>
      </c>
      <c r="BA151" s="119"/>
      <c r="BB151" s="312"/>
      <c r="BC151" s="313"/>
      <c r="BD151" s="313"/>
      <c r="BE151" s="313"/>
      <c r="BF151" s="313"/>
      <c r="BG151" s="313"/>
      <c r="BH151" s="314"/>
      <c r="BI151" s="122"/>
      <c r="BJ151" s="115" t="s">
        <v>2</v>
      </c>
      <c r="BK151" s="129"/>
      <c r="BL151" s="130" t="str">
        <f>IF(BM151&lt;&gt;"","●","")</f>
        <v/>
      </c>
      <c r="BM151" s="132" t="str">
        <f>IF(AND(OR(C151="",E151="",F151="",G151="",O151=""),OR(AH151&gt;0,AR151&gt;0,BB151&gt;0)),"「Ｋコード・Ｊコード番号等」、「診療行為名称」に未記入の欄がありますが、「レセプト件数」、「算定日数」、「算定回数」のいずれかが1以上となっています。正しい手術名情報・レセプト件数・算定日数・算定回数をご記入ください。",IF(AND(AND(C151&lt;&gt;"",E151&lt;&gt;"",F151&lt;&gt;"",G151&lt;&gt;""),OR(AH151&gt;0,AR151&gt;0,BB151&gt;0),COUNTIF(K!$A$1:$A$2257,ASC(C151&amp;E151&amp;F151&amp;G151&amp;IF(I151*1=0,"","-"&amp;I151*1)&amp;IF(K151*1=0,"",K151*1)&amp;IF(M151="","",M151)))=0),"「Ｋコード・Ｊコード番号等」が診療報酬点数表あるいは鹿診療報酬点数表に存在しないコードとなっています。正しいＫコード・Ｊコード番号等をご記入ください。なお、加算・輸血料は報告対象外となります。",IF(OR(AND(OR(AH151=0,AH151=""),OR(AR151&gt;0,BB151&gt;0)),AND(OR(AH151&gt;0,BB151&gt;0),OR(AR151=0,AR151="")),AND(OR(AH151&gt;0,AR151&gt;0),OR(BB151=0,BB151=""))),"「レセプト件数」、「算定日数」、「算定回数」のいずれかが「0」か「空白」となっていますが、それ以外が1以上となっています。正しい手術名情報・レセプト件数・算定日数・算定回数をご記入ください。",IF(OR(AH151&gt;AR151,AH151&gt;BB151),"「算定日数」あるいは「算定回数」が「レセプト件数」よりも小さくなっています。算定レセプトにおける算定日数・算定回数をご記入ください。",IF(AR151&gt;BB151,"「算定回数」が「算定日数」よりも小さくなっています。算定日数における算定回数をご記入ください。","")))))</f>
        <v/>
      </c>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72"/>
      <c r="CW151" s="72"/>
      <c r="CX151" s="72"/>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row>
    <row r="152" spans="1:153" ht="3" customHeight="1" thickBot="1">
      <c r="A152" s="113"/>
      <c r="B152" s="16"/>
      <c r="C152" s="17"/>
      <c r="D152" s="17"/>
      <c r="E152" s="17"/>
      <c r="F152" s="18"/>
      <c r="G152" s="17"/>
      <c r="H152" s="298"/>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9"/>
      <c r="AG152" s="299"/>
      <c r="AH152" s="298"/>
      <c r="AI152" s="298"/>
      <c r="AJ152" s="298"/>
      <c r="AK152" s="298"/>
      <c r="AL152" s="298"/>
      <c r="AM152" s="298"/>
      <c r="AN152" s="298"/>
      <c r="AO152" s="121"/>
      <c r="AP152" s="116"/>
      <c r="AQ152" s="299"/>
      <c r="AR152" s="298"/>
      <c r="AS152" s="298"/>
      <c r="AT152" s="298"/>
      <c r="AU152" s="298"/>
      <c r="AV152" s="298"/>
      <c r="AW152" s="298"/>
      <c r="AX152" s="298"/>
      <c r="AY152" s="121"/>
      <c r="AZ152" s="116"/>
      <c r="BA152" s="298"/>
      <c r="BB152" s="298"/>
      <c r="BC152" s="298"/>
      <c r="BD152" s="298"/>
      <c r="BE152" s="298"/>
      <c r="BF152" s="298"/>
      <c r="BG152" s="298"/>
      <c r="BH152" s="298"/>
      <c r="BI152" s="121"/>
      <c r="BJ152" s="116"/>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row>
    <row r="153" spans="1:153" ht="19.5" customHeight="1">
      <c r="A153" s="328" t="s">
        <v>6437</v>
      </c>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30"/>
      <c r="AX153" s="330"/>
      <c r="AY153" s="330"/>
      <c r="AZ153" s="330"/>
      <c r="BA153" s="330"/>
      <c r="BB153" s="330"/>
      <c r="BC153" s="330"/>
      <c r="BD153" s="330"/>
      <c r="BE153" s="330"/>
      <c r="BF153" s="330"/>
      <c r="BG153" s="330"/>
      <c r="BH153" s="330"/>
      <c r="BI153" s="330"/>
      <c r="BJ153" s="331"/>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row>
    <row r="154" spans="1:153" s="65" customFormat="1" ht="18.75" customHeight="1" thickBot="1">
      <c r="A154" s="5"/>
      <c r="B154" s="9"/>
      <c r="C154" s="9"/>
      <c r="D154" s="9"/>
      <c r="E154" s="9"/>
      <c r="F154" s="9"/>
      <c r="G154" s="9"/>
      <c r="H154" s="20"/>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395" t="s">
        <v>6385</v>
      </c>
      <c r="AH154" s="396"/>
      <c r="AI154" s="396"/>
      <c r="AJ154" s="396"/>
      <c r="AK154" s="396"/>
      <c r="AL154" s="396"/>
      <c r="AM154" s="396"/>
      <c r="AN154" s="396"/>
      <c r="AO154" s="396"/>
      <c r="AP154" s="397"/>
      <c r="AQ154" s="420" t="s">
        <v>4</v>
      </c>
      <c r="AR154" s="421"/>
      <c r="AS154" s="421"/>
      <c r="AT154" s="421"/>
      <c r="AU154" s="421"/>
      <c r="AV154" s="421"/>
      <c r="AW154" s="421"/>
      <c r="AX154" s="421"/>
      <c r="AY154" s="421"/>
      <c r="AZ154" s="422"/>
      <c r="BA154" s="420" t="s">
        <v>19</v>
      </c>
      <c r="BB154" s="421"/>
      <c r="BC154" s="421"/>
      <c r="BD154" s="421"/>
      <c r="BE154" s="421"/>
      <c r="BF154" s="421"/>
      <c r="BG154" s="421"/>
      <c r="BH154" s="421"/>
      <c r="BI154" s="421"/>
      <c r="BJ154" s="423"/>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row>
    <row r="155" spans="1:153" ht="9.75" customHeight="1">
      <c r="A155" s="113"/>
      <c r="B155" s="24"/>
      <c r="C155" s="14" t="s">
        <v>6435</v>
      </c>
      <c r="D155" s="25"/>
      <c r="E155" s="25"/>
      <c r="F155" s="14" t="s">
        <v>143</v>
      </c>
      <c r="G155" s="14"/>
      <c r="H155" s="14"/>
      <c r="I155" s="14" t="s">
        <v>144</v>
      </c>
      <c r="J155" s="14"/>
      <c r="K155" s="14" t="s">
        <v>145</v>
      </c>
      <c r="L155" s="14"/>
      <c r="M155" s="14" t="s">
        <v>197</v>
      </c>
      <c r="N155" s="14"/>
      <c r="O155" s="25"/>
      <c r="P155" s="14" t="s">
        <v>146</v>
      </c>
      <c r="Q155" s="14"/>
      <c r="R155" s="14"/>
      <c r="S155" s="14"/>
      <c r="T155" s="14"/>
      <c r="U155" s="14"/>
      <c r="V155" s="14"/>
      <c r="W155" s="14"/>
      <c r="X155" s="14"/>
      <c r="Y155" s="14"/>
      <c r="Z155" s="14"/>
      <c r="AA155" s="14"/>
      <c r="AB155" s="14"/>
      <c r="AC155" s="14"/>
      <c r="AD155" s="25"/>
      <c r="AE155" s="25"/>
      <c r="AF155" s="26"/>
      <c r="AG155" s="296"/>
      <c r="AH155" s="297"/>
      <c r="AI155" s="297"/>
      <c r="AJ155" s="297"/>
      <c r="AK155" s="297"/>
      <c r="AL155" s="297"/>
      <c r="AM155" s="297"/>
      <c r="AN155" s="297"/>
      <c r="AO155" s="117"/>
      <c r="AP155" s="114"/>
      <c r="AQ155" s="296"/>
      <c r="AR155" s="297"/>
      <c r="AS155" s="297"/>
      <c r="AT155" s="297"/>
      <c r="AU155" s="297"/>
      <c r="AV155" s="297"/>
      <c r="AW155" s="297"/>
      <c r="AX155" s="297"/>
      <c r="AY155" s="117"/>
      <c r="AZ155" s="114"/>
      <c r="BA155" s="297"/>
      <c r="BB155" s="297"/>
      <c r="BC155" s="297"/>
      <c r="BD155" s="297"/>
      <c r="BE155" s="297"/>
      <c r="BF155" s="297"/>
      <c r="BG155" s="297"/>
      <c r="BH155" s="297"/>
      <c r="BI155" s="117"/>
      <c r="BJ155" s="114"/>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row>
    <row r="156" spans="1:153" ht="21.75" customHeight="1">
      <c r="A156" s="113"/>
      <c r="B156" s="294"/>
      <c r="C156" s="76"/>
      <c r="D156" s="74"/>
      <c r="E156" s="77"/>
      <c r="F156" s="78"/>
      <c r="G156" s="79"/>
      <c r="H156" s="75" t="s">
        <v>6436</v>
      </c>
      <c r="I156" s="76"/>
      <c r="J156" s="74"/>
      <c r="K156" s="241"/>
      <c r="L156" s="74"/>
      <c r="M156" s="76"/>
      <c r="N156" s="73"/>
      <c r="O156" s="504"/>
      <c r="P156" s="505"/>
      <c r="Q156" s="505"/>
      <c r="R156" s="505"/>
      <c r="S156" s="505"/>
      <c r="T156" s="505"/>
      <c r="U156" s="505"/>
      <c r="V156" s="505"/>
      <c r="W156" s="505"/>
      <c r="X156" s="505"/>
      <c r="Y156" s="505"/>
      <c r="Z156" s="505"/>
      <c r="AA156" s="505"/>
      <c r="AB156" s="505"/>
      <c r="AC156" s="505"/>
      <c r="AD156" s="505"/>
      <c r="AE156" s="506"/>
      <c r="AF156" s="15"/>
      <c r="AG156" s="118"/>
      <c r="AH156" s="312"/>
      <c r="AI156" s="313"/>
      <c r="AJ156" s="313"/>
      <c r="AK156" s="313"/>
      <c r="AL156" s="313"/>
      <c r="AM156" s="313"/>
      <c r="AN156" s="314"/>
      <c r="AO156" s="120"/>
      <c r="AP156" s="115" t="s">
        <v>0</v>
      </c>
      <c r="AQ156" s="119"/>
      <c r="AR156" s="312"/>
      <c r="AS156" s="313"/>
      <c r="AT156" s="313"/>
      <c r="AU156" s="313"/>
      <c r="AV156" s="313"/>
      <c r="AW156" s="313"/>
      <c r="AX156" s="314"/>
      <c r="AY156" s="120"/>
      <c r="AZ156" s="115" t="s">
        <v>1</v>
      </c>
      <c r="BA156" s="119"/>
      <c r="BB156" s="312"/>
      <c r="BC156" s="313"/>
      <c r="BD156" s="313"/>
      <c r="BE156" s="313"/>
      <c r="BF156" s="313"/>
      <c r="BG156" s="313"/>
      <c r="BH156" s="314"/>
      <c r="BI156" s="122"/>
      <c r="BJ156" s="115" t="s">
        <v>2</v>
      </c>
      <c r="BK156" s="129"/>
      <c r="BL156" s="130" t="str">
        <f>IF(BM156&lt;&gt;"","●","")</f>
        <v/>
      </c>
      <c r="BM156" s="132" t="str">
        <f>IF(AND(OR(C156="",E156="",F156="",G156="",O156=""),OR(AH156&gt;0,AR156&gt;0,BB156&gt;0)),"「Ｋコード・Ｊコード番号等」、「診療行為名称」に未記入の欄がありますが、「レセプト件数」、「算定日数」、「算定回数」のいずれかが1以上となっています。正しい手術名情報・レセプト件数・算定日数・算定回数をご記入ください。",IF(AND(AND(C156&lt;&gt;"",E156&lt;&gt;"",F156&lt;&gt;"",G156&lt;&gt;""),OR(AH156&gt;0,AR156&gt;0,BB156&gt;0),COUNTIF(K!$A$1:$A$2257,ASC(C156&amp;E156&amp;F156&amp;G156&amp;IF(I156*1=0,"","-"&amp;I156*1)&amp;IF(K156*1=0,"",K156*1)&amp;IF(M156="","",M156)))=0),"「Ｋコード・Ｊコード番号等」が診療報酬点数表あるいは鹿診療報酬点数表に存在しないコードとなっています。正しいＫコード・Ｊコード番号等をご記入ください。なお、加算・輸血料は報告対象外となります。",IF(OR(AND(OR(AH156=0,AH156=""),OR(AR156&gt;0,BB156&gt;0)),AND(OR(AH156&gt;0,BB156&gt;0),OR(AR156=0,AR156="")),AND(OR(AH156&gt;0,AR156&gt;0),OR(BB156=0,BB156=""))),"「レセプト件数」、「算定日数」、「算定回数」のいずれかが「0」か「空白」となっていますが、それ以外が1以上となっています。正しい手術名情報・レセプト件数・算定日数・算定回数をご記入ください。",IF(OR(AH156&gt;AR156,AH156&gt;BB156),"「算定日数」あるいは「算定回数」が「レセプト件数」よりも小さくなっています。算定レセプトにおける算定日数・算定回数をご記入ください。",IF(AR156&gt;BB156,"「算定回数」が「算定日数」よりも小さくなっています。算定日数における算定回数をご記入ください。","")))))</f>
        <v/>
      </c>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72"/>
      <c r="CW156" s="72"/>
      <c r="CX156" s="72"/>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row>
    <row r="157" spans="1:153" ht="3" customHeight="1" thickBot="1">
      <c r="A157" s="113"/>
      <c r="B157" s="16"/>
      <c r="C157" s="17"/>
      <c r="D157" s="17"/>
      <c r="E157" s="17"/>
      <c r="F157" s="18"/>
      <c r="G157" s="17"/>
      <c r="H157" s="298"/>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9"/>
      <c r="AG157" s="299"/>
      <c r="AH157" s="298"/>
      <c r="AI157" s="298"/>
      <c r="AJ157" s="298"/>
      <c r="AK157" s="298"/>
      <c r="AL157" s="298"/>
      <c r="AM157" s="298"/>
      <c r="AN157" s="298"/>
      <c r="AO157" s="121"/>
      <c r="AP157" s="116"/>
      <c r="AQ157" s="299"/>
      <c r="AR157" s="298"/>
      <c r="AS157" s="298"/>
      <c r="AT157" s="298"/>
      <c r="AU157" s="298"/>
      <c r="AV157" s="298"/>
      <c r="AW157" s="298"/>
      <c r="AX157" s="298"/>
      <c r="AY157" s="121"/>
      <c r="AZ157" s="116"/>
      <c r="BA157" s="298"/>
      <c r="BB157" s="298"/>
      <c r="BC157" s="298"/>
      <c r="BD157" s="298"/>
      <c r="BE157" s="298"/>
      <c r="BF157" s="298"/>
      <c r="BG157" s="298"/>
      <c r="BH157" s="298"/>
      <c r="BI157" s="121"/>
      <c r="BJ157" s="116"/>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row>
    <row r="158" spans="1:153" ht="9.75" customHeight="1">
      <c r="A158" s="113"/>
      <c r="B158" s="24"/>
      <c r="C158" s="14" t="s">
        <v>6435</v>
      </c>
      <c r="D158" s="25"/>
      <c r="E158" s="25"/>
      <c r="F158" s="14" t="s">
        <v>143</v>
      </c>
      <c r="G158" s="14"/>
      <c r="H158" s="14"/>
      <c r="I158" s="14" t="s">
        <v>144</v>
      </c>
      <c r="J158" s="14"/>
      <c r="K158" s="14" t="s">
        <v>145</v>
      </c>
      <c r="L158" s="14"/>
      <c r="M158" s="14" t="s">
        <v>197</v>
      </c>
      <c r="N158" s="14"/>
      <c r="O158" s="25"/>
      <c r="P158" s="14" t="s">
        <v>146</v>
      </c>
      <c r="Q158" s="14"/>
      <c r="R158" s="14"/>
      <c r="S158" s="14"/>
      <c r="T158" s="14"/>
      <c r="U158" s="14"/>
      <c r="V158" s="14"/>
      <c r="W158" s="14"/>
      <c r="X158" s="14"/>
      <c r="Y158" s="14"/>
      <c r="Z158" s="14"/>
      <c r="AA158" s="14"/>
      <c r="AB158" s="14"/>
      <c r="AC158" s="14"/>
      <c r="AD158" s="25"/>
      <c r="AE158" s="25"/>
      <c r="AF158" s="26"/>
      <c r="AG158" s="296"/>
      <c r="AH158" s="297"/>
      <c r="AI158" s="297"/>
      <c r="AJ158" s="297"/>
      <c r="AK158" s="297"/>
      <c r="AL158" s="297"/>
      <c r="AM158" s="297"/>
      <c r="AN158" s="297"/>
      <c r="AO158" s="117"/>
      <c r="AP158" s="114"/>
      <c r="AQ158" s="296"/>
      <c r="AR158" s="297"/>
      <c r="AS158" s="297"/>
      <c r="AT158" s="297"/>
      <c r="AU158" s="297"/>
      <c r="AV158" s="297"/>
      <c r="AW158" s="297"/>
      <c r="AX158" s="297"/>
      <c r="AY158" s="117"/>
      <c r="AZ158" s="114"/>
      <c r="BA158" s="297"/>
      <c r="BB158" s="297"/>
      <c r="BC158" s="297"/>
      <c r="BD158" s="297"/>
      <c r="BE158" s="297"/>
      <c r="BF158" s="297"/>
      <c r="BG158" s="297"/>
      <c r="BH158" s="297"/>
      <c r="BI158" s="117"/>
      <c r="BJ158" s="114"/>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row>
    <row r="159" spans="1:153" ht="21.75" customHeight="1">
      <c r="A159" s="113"/>
      <c r="B159" s="294"/>
      <c r="C159" s="76"/>
      <c r="D159" s="74"/>
      <c r="E159" s="77"/>
      <c r="F159" s="78"/>
      <c r="G159" s="79"/>
      <c r="H159" s="75" t="s">
        <v>6436</v>
      </c>
      <c r="I159" s="76"/>
      <c r="J159" s="74"/>
      <c r="K159" s="241"/>
      <c r="L159" s="74"/>
      <c r="M159" s="76"/>
      <c r="N159" s="73"/>
      <c r="O159" s="504"/>
      <c r="P159" s="505"/>
      <c r="Q159" s="505"/>
      <c r="R159" s="505"/>
      <c r="S159" s="505"/>
      <c r="T159" s="505"/>
      <c r="U159" s="505"/>
      <c r="V159" s="505"/>
      <c r="W159" s="505"/>
      <c r="X159" s="505"/>
      <c r="Y159" s="505"/>
      <c r="Z159" s="505"/>
      <c r="AA159" s="505"/>
      <c r="AB159" s="505"/>
      <c r="AC159" s="505"/>
      <c r="AD159" s="505"/>
      <c r="AE159" s="506"/>
      <c r="AF159" s="15"/>
      <c r="AG159" s="118"/>
      <c r="AH159" s="312"/>
      <c r="AI159" s="313"/>
      <c r="AJ159" s="313"/>
      <c r="AK159" s="313"/>
      <c r="AL159" s="313"/>
      <c r="AM159" s="313"/>
      <c r="AN159" s="314"/>
      <c r="AO159" s="120"/>
      <c r="AP159" s="115" t="s">
        <v>0</v>
      </c>
      <c r="AQ159" s="119"/>
      <c r="AR159" s="312"/>
      <c r="AS159" s="313"/>
      <c r="AT159" s="313"/>
      <c r="AU159" s="313"/>
      <c r="AV159" s="313"/>
      <c r="AW159" s="313"/>
      <c r="AX159" s="314"/>
      <c r="AY159" s="120"/>
      <c r="AZ159" s="115" t="s">
        <v>1</v>
      </c>
      <c r="BA159" s="119"/>
      <c r="BB159" s="312"/>
      <c r="BC159" s="313"/>
      <c r="BD159" s="313"/>
      <c r="BE159" s="313"/>
      <c r="BF159" s="313"/>
      <c r="BG159" s="313"/>
      <c r="BH159" s="314"/>
      <c r="BI159" s="122"/>
      <c r="BJ159" s="115" t="s">
        <v>2</v>
      </c>
      <c r="BK159" s="129"/>
      <c r="BL159" s="130" t="str">
        <f>IF(BM159&lt;&gt;"","●","")</f>
        <v/>
      </c>
      <c r="BM159" s="132" t="str">
        <f>IF(AND(OR(C159="",E159="",F159="",G159="",O159=""),OR(AH159&gt;0,AR159&gt;0,BB159&gt;0)),"「Ｋコード・Ｊコード番号等」、「診療行為名称」に未記入の欄がありますが、「レセプト件数」、「算定日数」、「算定回数」のいずれかが1以上となっています。正しい手術名情報・レセプト件数・算定日数・算定回数をご記入ください。",IF(AND(AND(C159&lt;&gt;"",E159&lt;&gt;"",F159&lt;&gt;"",G159&lt;&gt;""),OR(AH159&gt;0,AR159&gt;0,BB159&gt;0),COUNTIF(K!$A$1:$A$2257,ASC(C159&amp;E159&amp;F159&amp;G159&amp;IF(I159*1=0,"","-"&amp;I159*1)&amp;IF(K159*1=0,"",K159*1)&amp;IF(M159="","",M159)))=0),"「Ｋコード・Ｊコード番号等」が診療報酬点数表あるいは鹿診療報酬点数表に存在しないコードとなっています。正しいＫコード・Ｊコード番号等をご記入ください。なお、加算・輸血料は報告対象外となります。",IF(OR(AND(OR(AH159=0,AH159=""),OR(AR159&gt;0,BB159&gt;0)),AND(OR(AH159&gt;0,BB159&gt;0),OR(AR159=0,AR159="")),AND(OR(AH159&gt;0,AR159&gt;0),OR(BB159=0,BB159=""))),"「レセプト件数」、「算定日数」、「算定回数」のいずれかが「0」か「空白」となっていますが、それ以外が1以上となっています。正しい手術名情報・レセプト件数・算定日数・算定回数をご記入ください。",IF(OR(AH159&gt;AR159,AH159&gt;BB159),"「算定日数」あるいは「算定回数」が「レセプト件数」よりも小さくなっています。算定レセプトにおける算定日数・算定回数をご記入ください。",IF(AR159&gt;BB159,"「算定回数」が「算定日数」よりも小さくなっています。算定日数における算定回数をご記入ください。","")))))</f>
        <v/>
      </c>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72"/>
      <c r="CW159" s="72"/>
      <c r="CX159" s="72"/>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row>
    <row r="160" spans="1:153" ht="3" customHeight="1" thickBot="1">
      <c r="A160" s="113"/>
      <c r="B160" s="16"/>
      <c r="C160" s="17"/>
      <c r="D160" s="17"/>
      <c r="E160" s="17"/>
      <c r="F160" s="18"/>
      <c r="G160" s="17"/>
      <c r="H160" s="298"/>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9"/>
      <c r="AG160" s="299"/>
      <c r="AH160" s="298"/>
      <c r="AI160" s="298"/>
      <c r="AJ160" s="298"/>
      <c r="AK160" s="298"/>
      <c r="AL160" s="298"/>
      <c r="AM160" s="298"/>
      <c r="AN160" s="298"/>
      <c r="AO160" s="121"/>
      <c r="AP160" s="116"/>
      <c r="AQ160" s="299"/>
      <c r="AR160" s="298"/>
      <c r="AS160" s="298"/>
      <c r="AT160" s="298"/>
      <c r="AU160" s="298"/>
      <c r="AV160" s="298"/>
      <c r="AW160" s="298"/>
      <c r="AX160" s="298"/>
      <c r="AY160" s="121"/>
      <c r="AZ160" s="116"/>
      <c r="BA160" s="298"/>
      <c r="BB160" s="298"/>
      <c r="BC160" s="298"/>
      <c r="BD160" s="298"/>
      <c r="BE160" s="298"/>
      <c r="BF160" s="298"/>
      <c r="BG160" s="298"/>
      <c r="BH160" s="298"/>
      <c r="BI160" s="121"/>
      <c r="BJ160" s="116"/>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row>
    <row r="161" spans="1:153" ht="9.75" customHeight="1">
      <c r="A161" s="113"/>
      <c r="B161" s="24"/>
      <c r="C161" s="14" t="s">
        <v>6435</v>
      </c>
      <c r="D161" s="25"/>
      <c r="E161" s="25"/>
      <c r="F161" s="14" t="s">
        <v>143</v>
      </c>
      <c r="G161" s="14"/>
      <c r="H161" s="14"/>
      <c r="I161" s="14" t="s">
        <v>144</v>
      </c>
      <c r="J161" s="14"/>
      <c r="K161" s="14" t="s">
        <v>145</v>
      </c>
      <c r="L161" s="14"/>
      <c r="M161" s="14" t="s">
        <v>197</v>
      </c>
      <c r="N161" s="14"/>
      <c r="O161" s="25"/>
      <c r="P161" s="14" t="s">
        <v>146</v>
      </c>
      <c r="Q161" s="14"/>
      <c r="R161" s="14"/>
      <c r="S161" s="14"/>
      <c r="T161" s="14"/>
      <c r="U161" s="14"/>
      <c r="V161" s="14"/>
      <c r="W161" s="14"/>
      <c r="X161" s="14"/>
      <c r="Y161" s="14"/>
      <c r="Z161" s="14"/>
      <c r="AA161" s="14"/>
      <c r="AB161" s="14"/>
      <c r="AC161" s="14"/>
      <c r="AD161" s="25"/>
      <c r="AE161" s="25"/>
      <c r="AF161" s="26"/>
      <c r="AG161" s="296"/>
      <c r="AH161" s="297"/>
      <c r="AI161" s="297"/>
      <c r="AJ161" s="297"/>
      <c r="AK161" s="297"/>
      <c r="AL161" s="297"/>
      <c r="AM161" s="297"/>
      <c r="AN161" s="297"/>
      <c r="AO161" s="117"/>
      <c r="AP161" s="114"/>
      <c r="AQ161" s="296"/>
      <c r="AR161" s="297"/>
      <c r="AS161" s="297"/>
      <c r="AT161" s="297"/>
      <c r="AU161" s="297"/>
      <c r="AV161" s="297"/>
      <c r="AW161" s="297"/>
      <c r="AX161" s="297"/>
      <c r="AY161" s="117"/>
      <c r="AZ161" s="114"/>
      <c r="BA161" s="297"/>
      <c r="BB161" s="297"/>
      <c r="BC161" s="297"/>
      <c r="BD161" s="297"/>
      <c r="BE161" s="297"/>
      <c r="BF161" s="297"/>
      <c r="BG161" s="297"/>
      <c r="BH161" s="297"/>
      <c r="BI161" s="117"/>
      <c r="BJ161" s="114"/>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row>
    <row r="162" spans="1:153" ht="21.75" customHeight="1">
      <c r="A162" s="113"/>
      <c r="B162" s="294"/>
      <c r="C162" s="76"/>
      <c r="D162" s="74"/>
      <c r="E162" s="77"/>
      <c r="F162" s="78"/>
      <c r="G162" s="79"/>
      <c r="H162" s="75" t="s">
        <v>6436</v>
      </c>
      <c r="I162" s="76"/>
      <c r="J162" s="74"/>
      <c r="K162" s="241"/>
      <c r="L162" s="74"/>
      <c r="M162" s="76"/>
      <c r="N162" s="73"/>
      <c r="O162" s="504"/>
      <c r="P162" s="505"/>
      <c r="Q162" s="505"/>
      <c r="R162" s="505"/>
      <c r="S162" s="505"/>
      <c r="T162" s="505"/>
      <c r="U162" s="505"/>
      <c r="V162" s="505"/>
      <c r="W162" s="505"/>
      <c r="X162" s="505"/>
      <c r="Y162" s="505"/>
      <c r="Z162" s="505"/>
      <c r="AA162" s="505"/>
      <c r="AB162" s="505"/>
      <c r="AC162" s="505"/>
      <c r="AD162" s="505"/>
      <c r="AE162" s="506"/>
      <c r="AF162" s="15"/>
      <c r="AG162" s="118"/>
      <c r="AH162" s="312"/>
      <c r="AI162" s="313"/>
      <c r="AJ162" s="313"/>
      <c r="AK162" s="313"/>
      <c r="AL162" s="313"/>
      <c r="AM162" s="313"/>
      <c r="AN162" s="314"/>
      <c r="AO162" s="120"/>
      <c r="AP162" s="115" t="s">
        <v>0</v>
      </c>
      <c r="AQ162" s="119"/>
      <c r="AR162" s="312"/>
      <c r="AS162" s="313"/>
      <c r="AT162" s="313"/>
      <c r="AU162" s="313"/>
      <c r="AV162" s="313"/>
      <c r="AW162" s="313"/>
      <c r="AX162" s="314"/>
      <c r="AY162" s="120"/>
      <c r="AZ162" s="115" t="s">
        <v>1</v>
      </c>
      <c r="BA162" s="119"/>
      <c r="BB162" s="312"/>
      <c r="BC162" s="313"/>
      <c r="BD162" s="313"/>
      <c r="BE162" s="313"/>
      <c r="BF162" s="313"/>
      <c r="BG162" s="313"/>
      <c r="BH162" s="314"/>
      <c r="BI162" s="122"/>
      <c r="BJ162" s="115" t="s">
        <v>2</v>
      </c>
      <c r="BK162" s="129"/>
      <c r="BL162" s="130" t="str">
        <f>IF(BM162&lt;&gt;"","●","")</f>
        <v/>
      </c>
      <c r="BM162" s="132" t="str">
        <f>IF(AND(OR(C162="",E162="",F162="",G162="",O162=""),OR(AH162&gt;0,AR162&gt;0,BB162&gt;0)),"「Ｋコード・Ｊコード番号等」、「診療行為名称」に未記入の欄がありますが、「レセプト件数」、「算定日数」、「算定回数」のいずれかが1以上となっています。正しい手術名情報・レセプト件数・算定日数・算定回数をご記入ください。",IF(AND(AND(C162&lt;&gt;"",E162&lt;&gt;"",F162&lt;&gt;"",G162&lt;&gt;""),OR(AH162&gt;0,AR162&gt;0,BB162&gt;0),COUNTIF(K!$A$1:$A$2257,ASC(C162&amp;E162&amp;F162&amp;G162&amp;IF(I162*1=0,"","-"&amp;I162*1)&amp;IF(K162*1=0,"",K162*1)&amp;IF(M162="","",M162)))=0),"「Ｋコード・Ｊコード番号等」が診療報酬点数表あるいは鹿診療報酬点数表に存在しないコードとなっています。正しいＫコード・Ｊコード番号等をご記入ください。なお、加算・輸血料は報告対象外となります。",IF(OR(AND(OR(AH162=0,AH162=""),OR(AR162&gt;0,BB162&gt;0)),AND(OR(AH162&gt;0,BB162&gt;0),OR(AR162=0,AR162="")),AND(OR(AH162&gt;0,AR162&gt;0),OR(BB162=0,BB162=""))),"「レセプト件数」、「算定日数」、「算定回数」のいずれかが「0」か「空白」となっていますが、それ以外が1以上となっています。正しい手術名情報・レセプト件数・算定日数・算定回数をご記入ください。",IF(OR(AH162&gt;AR162,AH162&gt;BB162),"「算定日数」あるいは「算定回数」が「レセプト件数」よりも小さくなっています。算定レセプトにおける算定日数・算定回数をご記入ください。",IF(AR162&gt;BB162,"「算定回数」が「算定日数」よりも小さくなっています。算定日数における算定回数をご記入ください。","")))))</f>
        <v/>
      </c>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72"/>
      <c r="CW162" s="72"/>
      <c r="CX162" s="72"/>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row>
    <row r="163" spans="1:153" ht="3" customHeight="1" thickBot="1">
      <c r="A163" s="113"/>
      <c r="B163" s="16"/>
      <c r="C163" s="17"/>
      <c r="D163" s="17"/>
      <c r="E163" s="17"/>
      <c r="F163" s="18"/>
      <c r="G163" s="17"/>
      <c r="H163" s="298"/>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9"/>
      <c r="AG163" s="299"/>
      <c r="AH163" s="298"/>
      <c r="AI163" s="298"/>
      <c r="AJ163" s="298"/>
      <c r="AK163" s="298"/>
      <c r="AL163" s="298"/>
      <c r="AM163" s="298"/>
      <c r="AN163" s="298"/>
      <c r="AO163" s="121"/>
      <c r="AP163" s="116"/>
      <c r="AQ163" s="299"/>
      <c r="AR163" s="298"/>
      <c r="AS163" s="298"/>
      <c r="AT163" s="298"/>
      <c r="AU163" s="298"/>
      <c r="AV163" s="298"/>
      <c r="AW163" s="298"/>
      <c r="AX163" s="298"/>
      <c r="AY163" s="121"/>
      <c r="AZ163" s="116"/>
      <c r="BA163" s="298"/>
      <c r="BB163" s="298"/>
      <c r="BC163" s="298"/>
      <c r="BD163" s="298"/>
      <c r="BE163" s="298"/>
      <c r="BF163" s="298"/>
      <c r="BG163" s="298"/>
      <c r="BH163" s="298"/>
      <c r="BI163" s="121"/>
      <c r="BJ163" s="116"/>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row>
    <row r="164" spans="1:153" ht="9.75" customHeight="1">
      <c r="A164" s="113"/>
      <c r="B164" s="24"/>
      <c r="C164" s="14" t="s">
        <v>6435</v>
      </c>
      <c r="D164" s="25"/>
      <c r="E164" s="25"/>
      <c r="F164" s="14" t="s">
        <v>143</v>
      </c>
      <c r="G164" s="14"/>
      <c r="H164" s="14"/>
      <c r="I164" s="14" t="s">
        <v>144</v>
      </c>
      <c r="J164" s="14"/>
      <c r="K164" s="14" t="s">
        <v>145</v>
      </c>
      <c r="L164" s="14"/>
      <c r="M164" s="14" t="s">
        <v>197</v>
      </c>
      <c r="N164" s="14"/>
      <c r="O164" s="25"/>
      <c r="P164" s="14" t="s">
        <v>146</v>
      </c>
      <c r="Q164" s="14"/>
      <c r="R164" s="14"/>
      <c r="S164" s="14"/>
      <c r="T164" s="14"/>
      <c r="U164" s="14"/>
      <c r="V164" s="14"/>
      <c r="W164" s="14"/>
      <c r="X164" s="14"/>
      <c r="Y164" s="14"/>
      <c r="Z164" s="14"/>
      <c r="AA164" s="14"/>
      <c r="AB164" s="14"/>
      <c r="AC164" s="14"/>
      <c r="AD164" s="25"/>
      <c r="AE164" s="25"/>
      <c r="AF164" s="26"/>
      <c r="AG164" s="296"/>
      <c r="AH164" s="297"/>
      <c r="AI164" s="297"/>
      <c r="AJ164" s="297"/>
      <c r="AK164" s="297"/>
      <c r="AL164" s="297"/>
      <c r="AM164" s="297"/>
      <c r="AN164" s="297"/>
      <c r="AO164" s="117"/>
      <c r="AP164" s="114"/>
      <c r="AQ164" s="296"/>
      <c r="AR164" s="297"/>
      <c r="AS164" s="297"/>
      <c r="AT164" s="297"/>
      <c r="AU164" s="297"/>
      <c r="AV164" s="297"/>
      <c r="AW164" s="297"/>
      <c r="AX164" s="297"/>
      <c r="AY164" s="117"/>
      <c r="AZ164" s="114"/>
      <c r="BA164" s="297"/>
      <c r="BB164" s="297"/>
      <c r="BC164" s="297"/>
      <c r="BD164" s="297"/>
      <c r="BE164" s="297"/>
      <c r="BF164" s="297"/>
      <c r="BG164" s="297"/>
      <c r="BH164" s="297"/>
      <c r="BI164" s="117"/>
      <c r="BJ164" s="114"/>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row>
    <row r="165" spans="1:153" ht="21.75" customHeight="1">
      <c r="A165" s="113"/>
      <c r="B165" s="294"/>
      <c r="C165" s="76"/>
      <c r="D165" s="74"/>
      <c r="E165" s="77"/>
      <c r="F165" s="78"/>
      <c r="G165" s="79"/>
      <c r="H165" s="75" t="s">
        <v>6436</v>
      </c>
      <c r="I165" s="76"/>
      <c r="J165" s="74"/>
      <c r="K165" s="241"/>
      <c r="L165" s="74"/>
      <c r="M165" s="76"/>
      <c r="N165" s="73"/>
      <c r="O165" s="504"/>
      <c r="P165" s="505"/>
      <c r="Q165" s="505"/>
      <c r="R165" s="505"/>
      <c r="S165" s="505"/>
      <c r="T165" s="505"/>
      <c r="U165" s="505"/>
      <c r="V165" s="505"/>
      <c r="W165" s="505"/>
      <c r="X165" s="505"/>
      <c r="Y165" s="505"/>
      <c r="Z165" s="505"/>
      <c r="AA165" s="505"/>
      <c r="AB165" s="505"/>
      <c r="AC165" s="505"/>
      <c r="AD165" s="505"/>
      <c r="AE165" s="506"/>
      <c r="AF165" s="15"/>
      <c r="AG165" s="118"/>
      <c r="AH165" s="312"/>
      <c r="AI165" s="313"/>
      <c r="AJ165" s="313"/>
      <c r="AK165" s="313"/>
      <c r="AL165" s="313"/>
      <c r="AM165" s="313"/>
      <c r="AN165" s="314"/>
      <c r="AO165" s="120"/>
      <c r="AP165" s="115" t="s">
        <v>0</v>
      </c>
      <c r="AQ165" s="119"/>
      <c r="AR165" s="312"/>
      <c r="AS165" s="313"/>
      <c r="AT165" s="313"/>
      <c r="AU165" s="313"/>
      <c r="AV165" s="313"/>
      <c r="AW165" s="313"/>
      <c r="AX165" s="314"/>
      <c r="AY165" s="120"/>
      <c r="AZ165" s="115" t="s">
        <v>1</v>
      </c>
      <c r="BA165" s="119"/>
      <c r="BB165" s="312"/>
      <c r="BC165" s="313"/>
      <c r="BD165" s="313"/>
      <c r="BE165" s="313"/>
      <c r="BF165" s="313"/>
      <c r="BG165" s="313"/>
      <c r="BH165" s="314"/>
      <c r="BI165" s="122"/>
      <c r="BJ165" s="115" t="s">
        <v>2</v>
      </c>
      <c r="BK165" s="129"/>
      <c r="BL165" s="130" t="str">
        <f>IF(BM165&lt;&gt;"","●","")</f>
        <v/>
      </c>
      <c r="BM165" s="132" t="str">
        <f>IF(AND(OR(C165="",E165="",F165="",G165="",O165=""),OR(AH165&gt;0,AR165&gt;0,BB165&gt;0)),"「Ｋコード・Ｊコード番号等」、「診療行為名称」に未記入の欄がありますが、「レセプト件数」、「算定日数」、「算定回数」のいずれかが1以上となっています。正しい手術名情報・レセプト件数・算定日数・算定回数をご記入ください。",IF(AND(AND(C165&lt;&gt;"",E165&lt;&gt;"",F165&lt;&gt;"",G165&lt;&gt;""),OR(AH165&gt;0,AR165&gt;0,BB165&gt;0),COUNTIF(K!$A$1:$A$2257,ASC(C165&amp;E165&amp;F165&amp;G165&amp;IF(I165*1=0,"","-"&amp;I165*1)&amp;IF(K165*1=0,"",K165*1)&amp;IF(M165="","",M165)))=0),"「Ｋコード・Ｊコード番号等」が診療報酬点数表あるいは鹿診療報酬点数表に存在しないコードとなっています。正しいＫコード・Ｊコード番号等をご記入ください。なお、加算・輸血料は報告対象外となります。",IF(OR(AND(OR(AH165=0,AH165=""),OR(AR165&gt;0,BB165&gt;0)),AND(OR(AH165&gt;0,BB165&gt;0),OR(AR165=0,AR165="")),AND(OR(AH165&gt;0,AR165&gt;0),OR(BB165=0,BB165=""))),"「レセプト件数」、「算定日数」、「算定回数」のいずれかが「0」か「空白」となっていますが、それ以外が1以上となっています。正しい手術名情報・レセプト件数・算定日数・算定回数をご記入ください。",IF(OR(AH165&gt;AR165,AH165&gt;BB165),"「算定日数」あるいは「算定回数」が「レセプト件数」よりも小さくなっています。算定レセプトにおける算定日数・算定回数をご記入ください。",IF(AR165&gt;BB165,"「算定回数」が「算定日数」よりも小さくなっています。算定日数における算定回数をご記入ください。","")))))</f>
        <v/>
      </c>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72"/>
      <c r="CW165" s="72"/>
      <c r="CX165" s="72"/>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row>
    <row r="166" spans="1:153" ht="3" customHeight="1" thickBot="1">
      <c r="A166" s="113"/>
      <c r="B166" s="16"/>
      <c r="C166" s="17"/>
      <c r="D166" s="17"/>
      <c r="E166" s="17"/>
      <c r="F166" s="18"/>
      <c r="G166" s="17"/>
      <c r="H166" s="298"/>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9"/>
      <c r="AG166" s="299"/>
      <c r="AH166" s="298"/>
      <c r="AI166" s="298"/>
      <c r="AJ166" s="298"/>
      <c r="AK166" s="298"/>
      <c r="AL166" s="298"/>
      <c r="AM166" s="298"/>
      <c r="AN166" s="298"/>
      <c r="AO166" s="121"/>
      <c r="AP166" s="116"/>
      <c r="AQ166" s="299"/>
      <c r="AR166" s="298"/>
      <c r="AS166" s="298"/>
      <c r="AT166" s="298"/>
      <c r="AU166" s="298"/>
      <c r="AV166" s="298"/>
      <c r="AW166" s="298"/>
      <c r="AX166" s="298"/>
      <c r="AY166" s="121"/>
      <c r="AZ166" s="116"/>
      <c r="BA166" s="298"/>
      <c r="BB166" s="298"/>
      <c r="BC166" s="298"/>
      <c r="BD166" s="298"/>
      <c r="BE166" s="298"/>
      <c r="BF166" s="298"/>
      <c r="BG166" s="298"/>
      <c r="BH166" s="298"/>
      <c r="BI166" s="121"/>
      <c r="BJ166" s="116"/>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row>
    <row r="167" spans="1:153" ht="9.75" customHeight="1">
      <c r="A167" s="113"/>
      <c r="B167" s="24"/>
      <c r="C167" s="14" t="s">
        <v>6435</v>
      </c>
      <c r="D167" s="25"/>
      <c r="E167" s="25"/>
      <c r="F167" s="14" t="s">
        <v>143</v>
      </c>
      <c r="G167" s="14"/>
      <c r="H167" s="14"/>
      <c r="I167" s="14" t="s">
        <v>144</v>
      </c>
      <c r="J167" s="14"/>
      <c r="K167" s="14" t="s">
        <v>145</v>
      </c>
      <c r="L167" s="14"/>
      <c r="M167" s="14" t="s">
        <v>197</v>
      </c>
      <c r="N167" s="14"/>
      <c r="O167" s="25"/>
      <c r="P167" s="14" t="s">
        <v>146</v>
      </c>
      <c r="Q167" s="14"/>
      <c r="R167" s="14"/>
      <c r="S167" s="14"/>
      <c r="T167" s="14"/>
      <c r="U167" s="14"/>
      <c r="V167" s="14"/>
      <c r="W167" s="14"/>
      <c r="X167" s="14"/>
      <c r="Y167" s="14"/>
      <c r="Z167" s="14"/>
      <c r="AA167" s="14"/>
      <c r="AB167" s="14"/>
      <c r="AC167" s="14"/>
      <c r="AD167" s="25"/>
      <c r="AE167" s="25"/>
      <c r="AF167" s="26"/>
      <c r="AG167" s="296"/>
      <c r="AH167" s="297"/>
      <c r="AI167" s="297"/>
      <c r="AJ167" s="297"/>
      <c r="AK167" s="297"/>
      <c r="AL167" s="297"/>
      <c r="AM167" s="297"/>
      <c r="AN167" s="297"/>
      <c r="AO167" s="117"/>
      <c r="AP167" s="114"/>
      <c r="AQ167" s="296"/>
      <c r="AR167" s="297"/>
      <c r="AS167" s="297"/>
      <c r="AT167" s="297"/>
      <c r="AU167" s="297"/>
      <c r="AV167" s="297"/>
      <c r="AW167" s="297"/>
      <c r="AX167" s="297"/>
      <c r="AY167" s="117"/>
      <c r="AZ167" s="114"/>
      <c r="BA167" s="297"/>
      <c r="BB167" s="297"/>
      <c r="BC167" s="297"/>
      <c r="BD167" s="297"/>
      <c r="BE167" s="297"/>
      <c r="BF167" s="297"/>
      <c r="BG167" s="297"/>
      <c r="BH167" s="297"/>
      <c r="BI167" s="117"/>
      <c r="BJ167" s="114"/>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row>
    <row r="168" spans="1:153" ht="21.75" customHeight="1">
      <c r="A168" s="113"/>
      <c r="B168" s="294"/>
      <c r="C168" s="76"/>
      <c r="D168" s="74"/>
      <c r="E168" s="77"/>
      <c r="F168" s="78"/>
      <c r="G168" s="79"/>
      <c r="H168" s="75" t="s">
        <v>6436</v>
      </c>
      <c r="I168" s="76"/>
      <c r="J168" s="74"/>
      <c r="K168" s="241"/>
      <c r="L168" s="74"/>
      <c r="M168" s="76"/>
      <c r="N168" s="73"/>
      <c r="O168" s="504"/>
      <c r="P168" s="505"/>
      <c r="Q168" s="505"/>
      <c r="R168" s="505"/>
      <c r="S168" s="505"/>
      <c r="T168" s="505"/>
      <c r="U168" s="505"/>
      <c r="V168" s="505"/>
      <c r="W168" s="505"/>
      <c r="X168" s="505"/>
      <c r="Y168" s="505"/>
      <c r="Z168" s="505"/>
      <c r="AA168" s="505"/>
      <c r="AB168" s="505"/>
      <c r="AC168" s="505"/>
      <c r="AD168" s="505"/>
      <c r="AE168" s="506"/>
      <c r="AF168" s="15"/>
      <c r="AG168" s="118"/>
      <c r="AH168" s="312"/>
      <c r="AI168" s="313"/>
      <c r="AJ168" s="313"/>
      <c r="AK168" s="313"/>
      <c r="AL168" s="313"/>
      <c r="AM168" s="313"/>
      <c r="AN168" s="314"/>
      <c r="AO168" s="120"/>
      <c r="AP168" s="115" t="s">
        <v>0</v>
      </c>
      <c r="AQ168" s="119"/>
      <c r="AR168" s="312"/>
      <c r="AS168" s="313"/>
      <c r="AT168" s="313"/>
      <c r="AU168" s="313"/>
      <c r="AV168" s="313"/>
      <c r="AW168" s="313"/>
      <c r="AX168" s="314"/>
      <c r="AY168" s="120"/>
      <c r="AZ168" s="115" t="s">
        <v>1</v>
      </c>
      <c r="BA168" s="119"/>
      <c r="BB168" s="312"/>
      <c r="BC168" s="313"/>
      <c r="BD168" s="313"/>
      <c r="BE168" s="313"/>
      <c r="BF168" s="313"/>
      <c r="BG168" s="313"/>
      <c r="BH168" s="314"/>
      <c r="BI168" s="122"/>
      <c r="BJ168" s="115" t="s">
        <v>2</v>
      </c>
      <c r="BK168" s="129"/>
      <c r="BL168" s="130" t="str">
        <f>IF(BM168&lt;&gt;"","●","")</f>
        <v/>
      </c>
      <c r="BM168" s="132" t="str">
        <f>IF(AND(OR(C168="",E168="",F168="",G168="",O168=""),OR(AH168&gt;0,AR168&gt;0,BB168&gt;0)),"「Ｋコード・Ｊコード番号等」、「診療行為名称」に未記入の欄がありますが、「レセプト件数」、「算定日数」、「算定回数」のいずれかが1以上となっています。正しい手術名情報・レセプト件数・算定日数・算定回数をご記入ください。",IF(AND(AND(C168&lt;&gt;"",E168&lt;&gt;"",F168&lt;&gt;"",G168&lt;&gt;""),OR(AH168&gt;0,AR168&gt;0,BB168&gt;0),COUNTIF(K!$A$1:$A$2257,ASC(C168&amp;E168&amp;F168&amp;G168&amp;IF(I168*1=0,"","-"&amp;I168*1)&amp;IF(K168*1=0,"",K168*1)&amp;IF(M168="","",M168)))=0),"「Ｋコード・Ｊコード番号等」が診療報酬点数表あるいは鹿診療報酬点数表に存在しないコードとなっています。正しいＫコード・Ｊコード番号等をご記入ください。なお、加算・輸血料は報告対象外となります。",IF(OR(AND(OR(AH168=0,AH168=""),OR(AR168&gt;0,BB168&gt;0)),AND(OR(AH168&gt;0,BB168&gt;0),OR(AR168=0,AR168="")),AND(OR(AH168&gt;0,AR168&gt;0),OR(BB168=0,BB168=""))),"「レセプト件数」、「算定日数」、「算定回数」のいずれかが「0」か「空白」となっていますが、それ以外が1以上となっています。正しい手術名情報・レセプト件数・算定日数・算定回数をご記入ください。",IF(OR(AH168&gt;AR168,AH168&gt;BB168),"「算定日数」あるいは「算定回数」が「レセプト件数」よりも小さくなっています。算定レセプトにおける算定日数・算定回数をご記入ください。",IF(AR168&gt;BB168,"「算定回数」が「算定日数」よりも小さくなっています。算定日数における算定回数をご記入ください。","")))))</f>
        <v/>
      </c>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72"/>
      <c r="CW168" s="72"/>
      <c r="CX168" s="72"/>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row>
    <row r="169" spans="1:153" ht="3" customHeight="1" thickBot="1">
      <c r="A169" s="113"/>
      <c r="B169" s="16"/>
      <c r="C169" s="17"/>
      <c r="D169" s="17"/>
      <c r="E169" s="17"/>
      <c r="F169" s="18"/>
      <c r="G169" s="17"/>
      <c r="H169" s="298"/>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9"/>
      <c r="AG169" s="299"/>
      <c r="AH169" s="298"/>
      <c r="AI169" s="298"/>
      <c r="AJ169" s="298"/>
      <c r="AK169" s="298"/>
      <c r="AL169" s="298"/>
      <c r="AM169" s="298"/>
      <c r="AN169" s="298"/>
      <c r="AO169" s="121"/>
      <c r="AP169" s="116"/>
      <c r="AQ169" s="299"/>
      <c r="AR169" s="298"/>
      <c r="AS169" s="298"/>
      <c r="AT169" s="298"/>
      <c r="AU169" s="298"/>
      <c r="AV169" s="298"/>
      <c r="AW169" s="298"/>
      <c r="AX169" s="298"/>
      <c r="AY169" s="121"/>
      <c r="AZ169" s="116"/>
      <c r="BA169" s="298"/>
      <c r="BB169" s="298"/>
      <c r="BC169" s="298"/>
      <c r="BD169" s="298"/>
      <c r="BE169" s="298"/>
      <c r="BF169" s="298"/>
      <c r="BG169" s="298"/>
      <c r="BH169" s="298"/>
      <c r="BI169" s="121"/>
      <c r="BJ169" s="116"/>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row>
    <row r="170" spans="1:153" ht="9.75" customHeight="1">
      <c r="A170" s="113"/>
      <c r="B170" s="24"/>
      <c r="C170" s="14" t="s">
        <v>6435</v>
      </c>
      <c r="D170" s="25"/>
      <c r="E170" s="25"/>
      <c r="F170" s="14" t="s">
        <v>143</v>
      </c>
      <c r="G170" s="14"/>
      <c r="H170" s="14"/>
      <c r="I170" s="14" t="s">
        <v>144</v>
      </c>
      <c r="J170" s="14"/>
      <c r="K170" s="14" t="s">
        <v>145</v>
      </c>
      <c r="L170" s="14"/>
      <c r="M170" s="14" t="s">
        <v>197</v>
      </c>
      <c r="N170" s="14"/>
      <c r="O170" s="25"/>
      <c r="P170" s="14" t="s">
        <v>146</v>
      </c>
      <c r="Q170" s="14"/>
      <c r="R170" s="14"/>
      <c r="S170" s="14"/>
      <c r="T170" s="14"/>
      <c r="U170" s="14"/>
      <c r="V170" s="14"/>
      <c r="W170" s="14"/>
      <c r="X170" s="14"/>
      <c r="Y170" s="14"/>
      <c r="Z170" s="14"/>
      <c r="AA170" s="14"/>
      <c r="AB170" s="14"/>
      <c r="AC170" s="14"/>
      <c r="AD170" s="25"/>
      <c r="AE170" s="25"/>
      <c r="AF170" s="26"/>
      <c r="AG170" s="296"/>
      <c r="AH170" s="297"/>
      <c r="AI170" s="297"/>
      <c r="AJ170" s="297"/>
      <c r="AK170" s="297"/>
      <c r="AL170" s="297"/>
      <c r="AM170" s="297"/>
      <c r="AN170" s="297"/>
      <c r="AO170" s="117"/>
      <c r="AP170" s="114"/>
      <c r="AQ170" s="296"/>
      <c r="AR170" s="297"/>
      <c r="AS170" s="297"/>
      <c r="AT170" s="297"/>
      <c r="AU170" s="297"/>
      <c r="AV170" s="297"/>
      <c r="AW170" s="297"/>
      <c r="AX170" s="297"/>
      <c r="AY170" s="117"/>
      <c r="AZ170" s="114"/>
      <c r="BA170" s="297"/>
      <c r="BB170" s="297"/>
      <c r="BC170" s="297"/>
      <c r="BD170" s="297"/>
      <c r="BE170" s="297"/>
      <c r="BF170" s="297"/>
      <c r="BG170" s="297"/>
      <c r="BH170" s="297"/>
      <c r="BI170" s="117"/>
      <c r="BJ170" s="114"/>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row>
    <row r="171" spans="1:153" ht="21.75" customHeight="1">
      <c r="A171" s="113"/>
      <c r="B171" s="294"/>
      <c r="C171" s="76"/>
      <c r="D171" s="74"/>
      <c r="E171" s="77"/>
      <c r="F171" s="78"/>
      <c r="G171" s="79"/>
      <c r="H171" s="75" t="s">
        <v>6436</v>
      </c>
      <c r="I171" s="76"/>
      <c r="J171" s="74"/>
      <c r="K171" s="241"/>
      <c r="L171" s="74"/>
      <c r="M171" s="76"/>
      <c r="N171" s="73"/>
      <c r="O171" s="504"/>
      <c r="P171" s="505"/>
      <c r="Q171" s="505"/>
      <c r="R171" s="505"/>
      <c r="S171" s="505"/>
      <c r="T171" s="505"/>
      <c r="U171" s="505"/>
      <c r="V171" s="505"/>
      <c r="W171" s="505"/>
      <c r="X171" s="505"/>
      <c r="Y171" s="505"/>
      <c r="Z171" s="505"/>
      <c r="AA171" s="505"/>
      <c r="AB171" s="505"/>
      <c r="AC171" s="505"/>
      <c r="AD171" s="505"/>
      <c r="AE171" s="506"/>
      <c r="AF171" s="15"/>
      <c r="AG171" s="118"/>
      <c r="AH171" s="312"/>
      <c r="AI171" s="313"/>
      <c r="AJ171" s="313"/>
      <c r="AK171" s="313"/>
      <c r="AL171" s="313"/>
      <c r="AM171" s="313"/>
      <c r="AN171" s="314"/>
      <c r="AO171" s="120"/>
      <c r="AP171" s="115" t="s">
        <v>0</v>
      </c>
      <c r="AQ171" s="119"/>
      <c r="AR171" s="312"/>
      <c r="AS171" s="313"/>
      <c r="AT171" s="313"/>
      <c r="AU171" s="313"/>
      <c r="AV171" s="313"/>
      <c r="AW171" s="313"/>
      <c r="AX171" s="314"/>
      <c r="AY171" s="120"/>
      <c r="AZ171" s="115" t="s">
        <v>1</v>
      </c>
      <c r="BA171" s="119"/>
      <c r="BB171" s="312"/>
      <c r="BC171" s="313"/>
      <c r="BD171" s="313"/>
      <c r="BE171" s="313"/>
      <c r="BF171" s="313"/>
      <c r="BG171" s="313"/>
      <c r="BH171" s="314"/>
      <c r="BI171" s="122"/>
      <c r="BJ171" s="115" t="s">
        <v>2</v>
      </c>
      <c r="BK171" s="129"/>
      <c r="BL171" s="130" t="str">
        <f>IF(BM171&lt;&gt;"","●","")</f>
        <v/>
      </c>
      <c r="BM171" s="132" t="str">
        <f>IF(AND(OR(C171="",E171="",F171="",G171="",O171=""),OR(AH171&gt;0,AR171&gt;0,BB171&gt;0)),"「Ｋコード・Ｊコード番号等」、「診療行為名称」に未記入の欄がありますが、「レセプト件数」、「算定日数」、「算定回数」のいずれかが1以上となっています。正しい手術名情報・レセプト件数・算定日数・算定回数をご記入ください。",IF(AND(AND(C171&lt;&gt;"",E171&lt;&gt;"",F171&lt;&gt;"",G171&lt;&gt;""),OR(AH171&gt;0,AR171&gt;0,BB171&gt;0),COUNTIF(K!$A$1:$A$2257,ASC(C171&amp;E171&amp;F171&amp;G171&amp;IF(I171*1=0,"","-"&amp;I171*1)&amp;IF(K171*1=0,"",K171*1)&amp;IF(M171="","",M171)))=0),"「Ｋコード・Ｊコード番号等」が診療報酬点数表あるいは鹿診療報酬点数表に存在しないコードとなっています。正しいＫコード・Ｊコード番号等をご記入ください。なお、加算・輸血料は報告対象外となります。",IF(OR(AND(OR(AH171=0,AH171=""),OR(AR171&gt;0,BB171&gt;0)),AND(OR(AH171&gt;0,BB171&gt;0),OR(AR171=0,AR171="")),AND(OR(AH171&gt;0,AR171&gt;0),OR(BB171=0,BB171=""))),"「レセプト件数」、「算定日数」、「算定回数」のいずれかが「0」か「空白」となっていますが、それ以外が1以上となっています。正しい手術名情報・レセプト件数・算定日数・算定回数をご記入ください。",IF(OR(AH171&gt;AR171,AH171&gt;BB171),"「算定日数」あるいは「算定回数」が「レセプト件数」よりも小さくなっています。算定レセプトにおける算定日数・算定回数をご記入ください。",IF(AR171&gt;BB171,"「算定回数」が「算定日数」よりも小さくなっています。算定日数における算定回数をご記入ください。","")))))</f>
        <v/>
      </c>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72"/>
      <c r="CW171" s="72"/>
      <c r="CX171" s="72"/>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row>
    <row r="172" spans="1:153" ht="3" customHeight="1" thickBot="1">
      <c r="A172" s="113"/>
      <c r="B172" s="16"/>
      <c r="C172" s="17"/>
      <c r="D172" s="17"/>
      <c r="E172" s="17"/>
      <c r="F172" s="18"/>
      <c r="G172" s="17"/>
      <c r="H172" s="298"/>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9"/>
      <c r="AG172" s="299"/>
      <c r="AH172" s="298"/>
      <c r="AI172" s="298"/>
      <c r="AJ172" s="298"/>
      <c r="AK172" s="298"/>
      <c r="AL172" s="298"/>
      <c r="AM172" s="298"/>
      <c r="AN172" s="298"/>
      <c r="AO172" s="121"/>
      <c r="AP172" s="116"/>
      <c r="AQ172" s="299"/>
      <c r="AR172" s="298"/>
      <c r="AS172" s="298"/>
      <c r="AT172" s="298"/>
      <c r="AU172" s="298"/>
      <c r="AV172" s="298"/>
      <c r="AW172" s="298"/>
      <c r="AX172" s="298"/>
      <c r="AY172" s="121"/>
      <c r="AZ172" s="116"/>
      <c r="BA172" s="298"/>
      <c r="BB172" s="298"/>
      <c r="BC172" s="298"/>
      <c r="BD172" s="298"/>
      <c r="BE172" s="298"/>
      <c r="BF172" s="298"/>
      <c r="BG172" s="298"/>
      <c r="BH172" s="298"/>
      <c r="BI172" s="121"/>
      <c r="BJ172" s="116"/>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row>
    <row r="173" spans="1:153" ht="9.75" customHeight="1">
      <c r="A173" s="113"/>
      <c r="B173" s="24"/>
      <c r="C173" s="14" t="s">
        <v>6435</v>
      </c>
      <c r="D173" s="25"/>
      <c r="E173" s="25"/>
      <c r="F173" s="14" t="s">
        <v>143</v>
      </c>
      <c r="G173" s="14"/>
      <c r="H173" s="14"/>
      <c r="I173" s="14" t="s">
        <v>144</v>
      </c>
      <c r="J173" s="14"/>
      <c r="K173" s="14" t="s">
        <v>145</v>
      </c>
      <c r="L173" s="14"/>
      <c r="M173" s="14" t="s">
        <v>197</v>
      </c>
      <c r="N173" s="14"/>
      <c r="O173" s="25"/>
      <c r="P173" s="14" t="s">
        <v>146</v>
      </c>
      <c r="Q173" s="14"/>
      <c r="R173" s="14"/>
      <c r="S173" s="14"/>
      <c r="T173" s="14"/>
      <c r="U173" s="14"/>
      <c r="V173" s="14"/>
      <c r="W173" s="14"/>
      <c r="X173" s="14"/>
      <c r="Y173" s="14"/>
      <c r="Z173" s="14"/>
      <c r="AA173" s="14"/>
      <c r="AB173" s="14"/>
      <c r="AC173" s="14"/>
      <c r="AD173" s="25"/>
      <c r="AE173" s="25"/>
      <c r="AF173" s="26"/>
      <c r="AG173" s="296"/>
      <c r="AH173" s="297"/>
      <c r="AI173" s="297"/>
      <c r="AJ173" s="297"/>
      <c r="AK173" s="297"/>
      <c r="AL173" s="297"/>
      <c r="AM173" s="297"/>
      <c r="AN173" s="297"/>
      <c r="AO173" s="117"/>
      <c r="AP173" s="114"/>
      <c r="AQ173" s="296"/>
      <c r="AR173" s="297"/>
      <c r="AS173" s="297"/>
      <c r="AT173" s="297"/>
      <c r="AU173" s="297"/>
      <c r="AV173" s="297"/>
      <c r="AW173" s="297"/>
      <c r="AX173" s="297"/>
      <c r="AY173" s="117"/>
      <c r="AZ173" s="114"/>
      <c r="BA173" s="297"/>
      <c r="BB173" s="297"/>
      <c r="BC173" s="297"/>
      <c r="BD173" s="297"/>
      <c r="BE173" s="297"/>
      <c r="BF173" s="297"/>
      <c r="BG173" s="297"/>
      <c r="BH173" s="297"/>
      <c r="BI173" s="117"/>
      <c r="BJ173" s="114"/>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row>
    <row r="174" spans="1:153" ht="21.75" customHeight="1">
      <c r="A174" s="113"/>
      <c r="B174" s="294"/>
      <c r="C174" s="76"/>
      <c r="D174" s="74"/>
      <c r="E174" s="77"/>
      <c r="F174" s="78"/>
      <c r="G174" s="79"/>
      <c r="H174" s="75" t="s">
        <v>6436</v>
      </c>
      <c r="I174" s="76"/>
      <c r="J174" s="74"/>
      <c r="K174" s="241"/>
      <c r="L174" s="74"/>
      <c r="M174" s="76"/>
      <c r="N174" s="73"/>
      <c r="O174" s="504"/>
      <c r="P174" s="505"/>
      <c r="Q174" s="505"/>
      <c r="R174" s="505"/>
      <c r="S174" s="505"/>
      <c r="T174" s="505"/>
      <c r="U174" s="505"/>
      <c r="V174" s="505"/>
      <c r="W174" s="505"/>
      <c r="X174" s="505"/>
      <c r="Y174" s="505"/>
      <c r="Z174" s="505"/>
      <c r="AA174" s="505"/>
      <c r="AB174" s="505"/>
      <c r="AC174" s="505"/>
      <c r="AD174" s="505"/>
      <c r="AE174" s="506"/>
      <c r="AF174" s="15"/>
      <c r="AG174" s="118"/>
      <c r="AH174" s="312"/>
      <c r="AI174" s="313"/>
      <c r="AJ174" s="313"/>
      <c r="AK174" s="313"/>
      <c r="AL174" s="313"/>
      <c r="AM174" s="313"/>
      <c r="AN174" s="314"/>
      <c r="AO174" s="120"/>
      <c r="AP174" s="115" t="s">
        <v>0</v>
      </c>
      <c r="AQ174" s="119"/>
      <c r="AR174" s="312"/>
      <c r="AS174" s="313"/>
      <c r="AT174" s="313"/>
      <c r="AU174" s="313"/>
      <c r="AV174" s="313"/>
      <c r="AW174" s="313"/>
      <c r="AX174" s="314"/>
      <c r="AY174" s="120"/>
      <c r="AZ174" s="115" t="s">
        <v>1</v>
      </c>
      <c r="BA174" s="119"/>
      <c r="BB174" s="312"/>
      <c r="BC174" s="313"/>
      <c r="BD174" s="313"/>
      <c r="BE174" s="313"/>
      <c r="BF174" s="313"/>
      <c r="BG174" s="313"/>
      <c r="BH174" s="314"/>
      <c r="BI174" s="122"/>
      <c r="BJ174" s="115" t="s">
        <v>2</v>
      </c>
      <c r="BK174" s="129"/>
      <c r="BL174" s="130" t="str">
        <f>IF(BM174&lt;&gt;"","●","")</f>
        <v/>
      </c>
      <c r="BM174" s="132" t="str">
        <f>IF(AND(OR(C174="",E174="",F174="",G174="",O174=""),OR(AH174&gt;0,AR174&gt;0,BB174&gt;0)),"「Ｋコード・Ｊコード番号等」、「診療行為名称」に未記入の欄がありますが、「レセプト件数」、「算定日数」、「算定回数」のいずれかが1以上となっています。正しい手術名情報・レセプト件数・算定日数・算定回数をご記入ください。",IF(AND(AND(C174&lt;&gt;"",E174&lt;&gt;"",F174&lt;&gt;"",G174&lt;&gt;""),OR(AH174&gt;0,AR174&gt;0,BB174&gt;0),COUNTIF(K!$A$1:$A$2257,ASC(C174&amp;E174&amp;F174&amp;G174&amp;IF(I174*1=0,"","-"&amp;I174*1)&amp;IF(K174*1=0,"",K174*1)&amp;IF(M174="","",M174)))=0),"「Ｋコード・Ｊコード番号等」が診療報酬点数表あるいは鹿診療報酬点数表に存在しないコードとなっています。正しいＫコード・Ｊコード番号等をご記入ください。なお、加算・輸血料は報告対象外となります。",IF(OR(AND(OR(AH174=0,AH174=""),OR(AR174&gt;0,BB174&gt;0)),AND(OR(AH174&gt;0,BB174&gt;0),OR(AR174=0,AR174="")),AND(OR(AH174&gt;0,AR174&gt;0),OR(BB174=0,BB174=""))),"「レセプト件数」、「算定日数」、「算定回数」のいずれかが「0」か「空白」となっていますが、それ以外が1以上となっています。正しい手術名情報・レセプト件数・算定日数・算定回数をご記入ください。",IF(OR(AH174&gt;AR174,AH174&gt;BB174),"「算定日数」あるいは「算定回数」が「レセプト件数」よりも小さくなっています。算定レセプトにおける算定日数・算定回数をご記入ください。",IF(AR174&gt;BB174,"「算定回数」が「算定日数」よりも小さくなっています。算定日数における算定回数をご記入ください。","")))))</f>
        <v/>
      </c>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72"/>
      <c r="CW174" s="72"/>
      <c r="CX174" s="72"/>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row>
    <row r="175" spans="1:153" ht="3" customHeight="1" thickBot="1">
      <c r="A175" s="113"/>
      <c r="B175" s="16"/>
      <c r="C175" s="17"/>
      <c r="D175" s="17"/>
      <c r="E175" s="17"/>
      <c r="F175" s="18"/>
      <c r="G175" s="17"/>
      <c r="H175" s="298"/>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9"/>
      <c r="AG175" s="299"/>
      <c r="AH175" s="298"/>
      <c r="AI175" s="298"/>
      <c r="AJ175" s="298"/>
      <c r="AK175" s="298"/>
      <c r="AL175" s="298"/>
      <c r="AM175" s="298"/>
      <c r="AN175" s="298"/>
      <c r="AO175" s="121"/>
      <c r="AP175" s="116"/>
      <c r="AQ175" s="299"/>
      <c r="AR175" s="298"/>
      <c r="AS175" s="298"/>
      <c r="AT175" s="298"/>
      <c r="AU175" s="298"/>
      <c r="AV175" s="298"/>
      <c r="AW175" s="298"/>
      <c r="AX175" s="298"/>
      <c r="AY175" s="121"/>
      <c r="AZ175" s="116"/>
      <c r="BA175" s="298"/>
      <c r="BB175" s="298"/>
      <c r="BC175" s="298"/>
      <c r="BD175" s="298"/>
      <c r="BE175" s="298"/>
      <c r="BF175" s="298"/>
      <c r="BG175" s="298"/>
      <c r="BH175" s="298"/>
      <c r="BI175" s="121"/>
      <c r="BJ175" s="116"/>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row>
    <row r="176" spans="1:153" ht="9.75" customHeight="1">
      <c r="A176" s="113"/>
      <c r="B176" s="24"/>
      <c r="C176" s="14" t="s">
        <v>6435</v>
      </c>
      <c r="D176" s="25"/>
      <c r="E176" s="25"/>
      <c r="F176" s="14" t="s">
        <v>143</v>
      </c>
      <c r="G176" s="14"/>
      <c r="H176" s="14"/>
      <c r="I176" s="14" t="s">
        <v>144</v>
      </c>
      <c r="J176" s="14"/>
      <c r="K176" s="14" t="s">
        <v>145</v>
      </c>
      <c r="L176" s="14"/>
      <c r="M176" s="14" t="s">
        <v>197</v>
      </c>
      <c r="N176" s="14"/>
      <c r="O176" s="25"/>
      <c r="P176" s="14" t="s">
        <v>146</v>
      </c>
      <c r="Q176" s="14"/>
      <c r="R176" s="14"/>
      <c r="S176" s="14"/>
      <c r="T176" s="14"/>
      <c r="U176" s="14"/>
      <c r="V176" s="14"/>
      <c r="W176" s="14"/>
      <c r="X176" s="14"/>
      <c r="Y176" s="14"/>
      <c r="Z176" s="14"/>
      <c r="AA176" s="14"/>
      <c r="AB176" s="14"/>
      <c r="AC176" s="14"/>
      <c r="AD176" s="25"/>
      <c r="AE176" s="25"/>
      <c r="AF176" s="26"/>
      <c r="AG176" s="296"/>
      <c r="AH176" s="297"/>
      <c r="AI176" s="297"/>
      <c r="AJ176" s="297"/>
      <c r="AK176" s="297"/>
      <c r="AL176" s="297"/>
      <c r="AM176" s="297"/>
      <c r="AN176" s="297"/>
      <c r="AO176" s="117"/>
      <c r="AP176" s="114"/>
      <c r="AQ176" s="296"/>
      <c r="AR176" s="297"/>
      <c r="AS176" s="297"/>
      <c r="AT176" s="297"/>
      <c r="AU176" s="297"/>
      <c r="AV176" s="297"/>
      <c r="AW176" s="297"/>
      <c r="AX176" s="297"/>
      <c r="AY176" s="117"/>
      <c r="AZ176" s="114"/>
      <c r="BA176" s="297"/>
      <c r="BB176" s="297"/>
      <c r="BC176" s="297"/>
      <c r="BD176" s="297"/>
      <c r="BE176" s="297"/>
      <c r="BF176" s="297"/>
      <c r="BG176" s="297"/>
      <c r="BH176" s="297"/>
      <c r="BI176" s="117"/>
      <c r="BJ176" s="114"/>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row>
    <row r="177" spans="1:153" ht="21.75" customHeight="1">
      <c r="A177" s="113"/>
      <c r="B177" s="294"/>
      <c r="C177" s="76"/>
      <c r="D177" s="74"/>
      <c r="E177" s="77"/>
      <c r="F177" s="78"/>
      <c r="G177" s="79"/>
      <c r="H177" s="75" t="s">
        <v>6436</v>
      </c>
      <c r="I177" s="76"/>
      <c r="J177" s="74"/>
      <c r="K177" s="241"/>
      <c r="L177" s="74"/>
      <c r="M177" s="76"/>
      <c r="N177" s="73"/>
      <c r="O177" s="504"/>
      <c r="P177" s="505"/>
      <c r="Q177" s="505"/>
      <c r="R177" s="505"/>
      <c r="S177" s="505"/>
      <c r="T177" s="505"/>
      <c r="U177" s="505"/>
      <c r="V177" s="505"/>
      <c r="W177" s="505"/>
      <c r="X177" s="505"/>
      <c r="Y177" s="505"/>
      <c r="Z177" s="505"/>
      <c r="AA177" s="505"/>
      <c r="AB177" s="505"/>
      <c r="AC177" s="505"/>
      <c r="AD177" s="505"/>
      <c r="AE177" s="506"/>
      <c r="AF177" s="15"/>
      <c r="AG177" s="118"/>
      <c r="AH177" s="312"/>
      <c r="AI177" s="313"/>
      <c r="AJ177" s="313"/>
      <c r="AK177" s="313"/>
      <c r="AL177" s="313"/>
      <c r="AM177" s="313"/>
      <c r="AN177" s="314"/>
      <c r="AO177" s="120"/>
      <c r="AP177" s="115" t="s">
        <v>0</v>
      </c>
      <c r="AQ177" s="119"/>
      <c r="AR177" s="312"/>
      <c r="AS177" s="313"/>
      <c r="AT177" s="313"/>
      <c r="AU177" s="313"/>
      <c r="AV177" s="313"/>
      <c r="AW177" s="313"/>
      <c r="AX177" s="314"/>
      <c r="AY177" s="120"/>
      <c r="AZ177" s="115" t="s">
        <v>1</v>
      </c>
      <c r="BA177" s="119"/>
      <c r="BB177" s="312"/>
      <c r="BC177" s="313"/>
      <c r="BD177" s="313"/>
      <c r="BE177" s="313"/>
      <c r="BF177" s="313"/>
      <c r="BG177" s="313"/>
      <c r="BH177" s="314"/>
      <c r="BI177" s="122"/>
      <c r="BJ177" s="115" t="s">
        <v>2</v>
      </c>
      <c r="BK177" s="129"/>
      <c r="BL177" s="130" t="str">
        <f>IF(BM177&lt;&gt;"","●","")</f>
        <v/>
      </c>
      <c r="BM177" s="132" t="str">
        <f>IF(AND(OR(C177="",E177="",F177="",G177="",O177=""),OR(AH177&gt;0,AR177&gt;0,BB177&gt;0)),"「Ｋコード・Ｊコード番号等」、「診療行為名称」に未記入の欄がありますが、「レセプト件数」、「算定日数」、「算定回数」のいずれかが1以上となっています。正しい手術名情報・レセプト件数・算定日数・算定回数をご記入ください。",IF(AND(AND(C177&lt;&gt;"",E177&lt;&gt;"",F177&lt;&gt;"",G177&lt;&gt;""),OR(AH177&gt;0,AR177&gt;0,BB177&gt;0),COUNTIF(K!$A$1:$A$2257,ASC(C177&amp;E177&amp;F177&amp;G177&amp;IF(I177*1=0,"","-"&amp;I177*1)&amp;IF(K177*1=0,"",K177*1)&amp;IF(M177="","",M177)))=0),"「Ｋコード・Ｊコード番号等」が診療報酬点数表あるいは鹿診療報酬点数表に存在しないコードとなっています。正しいＫコード・Ｊコード番号等をご記入ください。なお、加算・輸血料は報告対象外となります。",IF(OR(AND(OR(AH177=0,AH177=""),OR(AR177&gt;0,BB177&gt;0)),AND(OR(AH177&gt;0,BB177&gt;0),OR(AR177=0,AR177="")),AND(OR(AH177&gt;0,AR177&gt;0),OR(BB177=0,BB177=""))),"「レセプト件数」、「算定日数」、「算定回数」のいずれかが「0」か「空白」となっていますが、それ以外が1以上となっています。正しい手術名情報・レセプト件数・算定日数・算定回数をご記入ください。",IF(OR(AH177&gt;AR177,AH177&gt;BB177),"「算定日数」あるいは「算定回数」が「レセプト件数」よりも小さくなっています。算定レセプトにおける算定日数・算定回数をご記入ください。",IF(AR177&gt;BB177,"「算定回数」が「算定日数」よりも小さくなっています。算定日数における算定回数をご記入ください。","")))))</f>
        <v/>
      </c>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72"/>
      <c r="CW177" s="72"/>
      <c r="CX177" s="72"/>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row>
    <row r="178" spans="1:153" ht="3" customHeight="1" thickBot="1">
      <c r="A178" s="113"/>
      <c r="B178" s="16"/>
      <c r="C178" s="17"/>
      <c r="D178" s="17"/>
      <c r="E178" s="17"/>
      <c r="F178" s="18"/>
      <c r="G178" s="17"/>
      <c r="H178" s="298"/>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9"/>
      <c r="AG178" s="299"/>
      <c r="AH178" s="298"/>
      <c r="AI178" s="298"/>
      <c r="AJ178" s="298"/>
      <c r="AK178" s="298"/>
      <c r="AL178" s="298"/>
      <c r="AM178" s="298"/>
      <c r="AN178" s="298"/>
      <c r="AO178" s="121"/>
      <c r="AP178" s="116"/>
      <c r="AQ178" s="299"/>
      <c r="AR178" s="298"/>
      <c r="AS178" s="298"/>
      <c r="AT178" s="298"/>
      <c r="AU178" s="298"/>
      <c r="AV178" s="298"/>
      <c r="AW178" s="298"/>
      <c r="AX178" s="298"/>
      <c r="AY178" s="121"/>
      <c r="AZ178" s="116"/>
      <c r="BA178" s="298"/>
      <c r="BB178" s="298"/>
      <c r="BC178" s="298"/>
      <c r="BD178" s="298"/>
      <c r="BE178" s="298"/>
      <c r="BF178" s="298"/>
      <c r="BG178" s="298"/>
      <c r="BH178" s="298"/>
      <c r="BI178" s="121"/>
      <c r="BJ178" s="116"/>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row>
    <row r="179" spans="1:153" ht="9.75" customHeight="1">
      <c r="A179" s="113"/>
      <c r="B179" s="24"/>
      <c r="C179" s="14" t="s">
        <v>6435</v>
      </c>
      <c r="D179" s="25"/>
      <c r="E179" s="25"/>
      <c r="F179" s="14" t="s">
        <v>143</v>
      </c>
      <c r="G179" s="14"/>
      <c r="H179" s="14"/>
      <c r="I179" s="14" t="s">
        <v>144</v>
      </c>
      <c r="J179" s="14"/>
      <c r="K179" s="14" t="s">
        <v>145</v>
      </c>
      <c r="L179" s="14"/>
      <c r="M179" s="14" t="s">
        <v>197</v>
      </c>
      <c r="N179" s="14"/>
      <c r="O179" s="25"/>
      <c r="P179" s="14" t="s">
        <v>146</v>
      </c>
      <c r="Q179" s="14"/>
      <c r="R179" s="14"/>
      <c r="S179" s="14"/>
      <c r="T179" s="14"/>
      <c r="U179" s="14"/>
      <c r="V179" s="14"/>
      <c r="W179" s="14"/>
      <c r="X179" s="14"/>
      <c r="Y179" s="14"/>
      <c r="Z179" s="14"/>
      <c r="AA179" s="14"/>
      <c r="AB179" s="14"/>
      <c r="AC179" s="14"/>
      <c r="AD179" s="25"/>
      <c r="AE179" s="25"/>
      <c r="AF179" s="26"/>
      <c r="AG179" s="296"/>
      <c r="AH179" s="297"/>
      <c r="AI179" s="297"/>
      <c r="AJ179" s="297"/>
      <c r="AK179" s="297"/>
      <c r="AL179" s="297"/>
      <c r="AM179" s="297"/>
      <c r="AN179" s="297"/>
      <c r="AO179" s="117"/>
      <c r="AP179" s="114"/>
      <c r="AQ179" s="296"/>
      <c r="AR179" s="297"/>
      <c r="AS179" s="297"/>
      <c r="AT179" s="297"/>
      <c r="AU179" s="297"/>
      <c r="AV179" s="297"/>
      <c r="AW179" s="297"/>
      <c r="AX179" s="297"/>
      <c r="AY179" s="117"/>
      <c r="AZ179" s="114"/>
      <c r="BA179" s="297"/>
      <c r="BB179" s="297"/>
      <c r="BC179" s="297"/>
      <c r="BD179" s="297"/>
      <c r="BE179" s="297"/>
      <c r="BF179" s="297"/>
      <c r="BG179" s="297"/>
      <c r="BH179" s="297"/>
      <c r="BI179" s="117"/>
      <c r="BJ179" s="114"/>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row>
    <row r="180" spans="1:153" ht="21.75" customHeight="1">
      <c r="A180" s="113"/>
      <c r="B180" s="294"/>
      <c r="C180" s="76"/>
      <c r="D180" s="74"/>
      <c r="E180" s="77"/>
      <c r="F180" s="78"/>
      <c r="G180" s="79"/>
      <c r="H180" s="75" t="s">
        <v>6436</v>
      </c>
      <c r="I180" s="76"/>
      <c r="J180" s="74"/>
      <c r="K180" s="241"/>
      <c r="L180" s="74"/>
      <c r="M180" s="76"/>
      <c r="N180" s="73"/>
      <c r="O180" s="504"/>
      <c r="P180" s="505"/>
      <c r="Q180" s="505"/>
      <c r="R180" s="505"/>
      <c r="S180" s="505"/>
      <c r="T180" s="505"/>
      <c r="U180" s="505"/>
      <c r="V180" s="505"/>
      <c r="W180" s="505"/>
      <c r="X180" s="505"/>
      <c r="Y180" s="505"/>
      <c r="Z180" s="505"/>
      <c r="AA180" s="505"/>
      <c r="AB180" s="505"/>
      <c r="AC180" s="505"/>
      <c r="AD180" s="505"/>
      <c r="AE180" s="506"/>
      <c r="AF180" s="15"/>
      <c r="AG180" s="118"/>
      <c r="AH180" s="312"/>
      <c r="AI180" s="313"/>
      <c r="AJ180" s="313"/>
      <c r="AK180" s="313"/>
      <c r="AL180" s="313"/>
      <c r="AM180" s="313"/>
      <c r="AN180" s="314"/>
      <c r="AO180" s="120"/>
      <c r="AP180" s="115" t="s">
        <v>0</v>
      </c>
      <c r="AQ180" s="119"/>
      <c r="AR180" s="312"/>
      <c r="AS180" s="313"/>
      <c r="AT180" s="313"/>
      <c r="AU180" s="313"/>
      <c r="AV180" s="313"/>
      <c r="AW180" s="313"/>
      <c r="AX180" s="314"/>
      <c r="AY180" s="120"/>
      <c r="AZ180" s="115" t="s">
        <v>1</v>
      </c>
      <c r="BA180" s="119"/>
      <c r="BB180" s="312"/>
      <c r="BC180" s="313"/>
      <c r="BD180" s="313"/>
      <c r="BE180" s="313"/>
      <c r="BF180" s="313"/>
      <c r="BG180" s="313"/>
      <c r="BH180" s="314"/>
      <c r="BI180" s="122"/>
      <c r="BJ180" s="115" t="s">
        <v>2</v>
      </c>
      <c r="BK180" s="129"/>
      <c r="BL180" s="130" t="str">
        <f>IF(BM180&lt;&gt;"","●","")</f>
        <v/>
      </c>
      <c r="BM180" s="132" t="str">
        <f>IF(AND(OR(C180="",E180="",F180="",G180="",O180=""),OR(AH180&gt;0,AR180&gt;0,BB180&gt;0)),"「Ｋコード・Ｊコード番号等」、「診療行為名称」に未記入の欄がありますが、「レセプト件数」、「算定日数」、「算定回数」のいずれかが1以上となっています。正しい手術名情報・レセプト件数・算定日数・算定回数をご記入ください。",IF(AND(AND(C180&lt;&gt;"",E180&lt;&gt;"",F180&lt;&gt;"",G180&lt;&gt;""),OR(AH180&gt;0,AR180&gt;0,BB180&gt;0),COUNTIF(K!$A$1:$A$2257,ASC(C180&amp;E180&amp;F180&amp;G180&amp;IF(I180*1=0,"","-"&amp;I180*1)&amp;IF(K180*1=0,"",K180*1)&amp;IF(M180="","",M180)))=0),"「Ｋコード・Ｊコード番号等」が診療報酬点数表あるいは鹿診療報酬点数表に存在しないコードとなっています。正しいＫコード・Ｊコード番号等をご記入ください。なお、加算・輸血料は報告対象外となります。",IF(OR(AND(OR(AH180=0,AH180=""),OR(AR180&gt;0,BB180&gt;0)),AND(OR(AH180&gt;0,BB180&gt;0),OR(AR180=0,AR180="")),AND(OR(AH180&gt;0,AR180&gt;0),OR(BB180=0,BB180=""))),"「レセプト件数」、「算定日数」、「算定回数」のいずれかが「0」か「空白」となっていますが、それ以外が1以上となっています。正しい手術名情報・レセプト件数・算定日数・算定回数をご記入ください。",IF(OR(AH180&gt;AR180,AH180&gt;BB180),"「算定日数」あるいは「算定回数」が「レセプト件数」よりも小さくなっています。算定レセプトにおける算定日数・算定回数をご記入ください。",IF(AR180&gt;BB180,"「算定回数」が「算定日数」よりも小さくなっています。算定日数における算定回数をご記入ください。","")))))</f>
        <v/>
      </c>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72"/>
      <c r="CW180" s="72"/>
      <c r="CX180" s="72"/>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row>
    <row r="181" spans="1:153" ht="3" customHeight="1" thickBot="1">
      <c r="A181" s="113"/>
      <c r="B181" s="16"/>
      <c r="C181" s="17"/>
      <c r="D181" s="17"/>
      <c r="E181" s="17"/>
      <c r="F181" s="18"/>
      <c r="G181" s="17"/>
      <c r="H181" s="298"/>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9"/>
      <c r="AG181" s="299"/>
      <c r="AH181" s="298"/>
      <c r="AI181" s="298"/>
      <c r="AJ181" s="298"/>
      <c r="AK181" s="298"/>
      <c r="AL181" s="298"/>
      <c r="AM181" s="298"/>
      <c r="AN181" s="298"/>
      <c r="AO181" s="121"/>
      <c r="AP181" s="116"/>
      <c r="AQ181" s="299"/>
      <c r="AR181" s="298"/>
      <c r="AS181" s="298"/>
      <c r="AT181" s="298"/>
      <c r="AU181" s="298"/>
      <c r="AV181" s="298"/>
      <c r="AW181" s="298"/>
      <c r="AX181" s="298"/>
      <c r="AY181" s="121"/>
      <c r="AZ181" s="116"/>
      <c r="BA181" s="298"/>
      <c r="BB181" s="298"/>
      <c r="BC181" s="298"/>
      <c r="BD181" s="298"/>
      <c r="BE181" s="298"/>
      <c r="BF181" s="298"/>
      <c r="BG181" s="298"/>
      <c r="BH181" s="298"/>
      <c r="BI181" s="121"/>
      <c r="BJ181" s="116"/>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row>
    <row r="182" spans="1:153" ht="9.75" customHeight="1">
      <c r="A182" s="113"/>
      <c r="B182" s="24"/>
      <c r="C182" s="14" t="s">
        <v>6435</v>
      </c>
      <c r="D182" s="25"/>
      <c r="E182" s="25"/>
      <c r="F182" s="14" t="s">
        <v>143</v>
      </c>
      <c r="G182" s="14"/>
      <c r="H182" s="14"/>
      <c r="I182" s="14" t="s">
        <v>144</v>
      </c>
      <c r="J182" s="14"/>
      <c r="K182" s="14" t="s">
        <v>145</v>
      </c>
      <c r="L182" s="14"/>
      <c r="M182" s="14" t="s">
        <v>197</v>
      </c>
      <c r="N182" s="14"/>
      <c r="O182" s="25"/>
      <c r="P182" s="14" t="s">
        <v>146</v>
      </c>
      <c r="Q182" s="14"/>
      <c r="R182" s="14"/>
      <c r="S182" s="14"/>
      <c r="T182" s="14"/>
      <c r="U182" s="14"/>
      <c r="V182" s="14"/>
      <c r="W182" s="14"/>
      <c r="X182" s="14"/>
      <c r="Y182" s="14"/>
      <c r="Z182" s="14"/>
      <c r="AA182" s="14"/>
      <c r="AB182" s="14"/>
      <c r="AC182" s="14"/>
      <c r="AD182" s="25"/>
      <c r="AE182" s="25"/>
      <c r="AF182" s="26"/>
      <c r="AG182" s="296"/>
      <c r="AH182" s="297"/>
      <c r="AI182" s="297"/>
      <c r="AJ182" s="297"/>
      <c r="AK182" s="297"/>
      <c r="AL182" s="297"/>
      <c r="AM182" s="297"/>
      <c r="AN182" s="297"/>
      <c r="AO182" s="117"/>
      <c r="AP182" s="114"/>
      <c r="AQ182" s="296"/>
      <c r="AR182" s="297"/>
      <c r="AS182" s="297"/>
      <c r="AT182" s="297"/>
      <c r="AU182" s="297"/>
      <c r="AV182" s="297"/>
      <c r="AW182" s="297"/>
      <c r="AX182" s="297"/>
      <c r="AY182" s="117"/>
      <c r="AZ182" s="114"/>
      <c r="BA182" s="297"/>
      <c r="BB182" s="297"/>
      <c r="BC182" s="297"/>
      <c r="BD182" s="297"/>
      <c r="BE182" s="297"/>
      <c r="BF182" s="297"/>
      <c r="BG182" s="297"/>
      <c r="BH182" s="297"/>
      <c r="BI182" s="117"/>
      <c r="BJ182" s="114"/>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row>
    <row r="183" spans="1:153" ht="21.75" customHeight="1">
      <c r="A183" s="113"/>
      <c r="B183" s="294"/>
      <c r="C183" s="76"/>
      <c r="D183" s="74"/>
      <c r="E183" s="77"/>
      <c r="F183" s="78"/>
      <c r="G183" s="79"/>
      <c r="H183" s="75" t="s">
        <v>6436</v>
      </c>
      <c r="I183" s="76"/>
      <c r="J183" s="74"/>
      <c r="K183" s="241"/>
      <c r="L183" s="74"/>
      <c r="M183" s="76"/>
      <c r="N183" s="73"/>
      <c r="O183" s="504"/>
      <c r="P183" s="505"/>
      <c r="Q183" s="505"/>
      <c r="R183" s="505"/>
      <c r="S183" s="505"/>
      <c r="T183" s="505"/>
      <c r="U183" s="505"/>
      <c r="V183" s="505"/>
      <c r="W183" s="505"/>
      <c r="X183" s="505"/>
      <c r="Y183" s="505"/>
      <c r="Z183" s="505"/>
      <c r="AA183" s="505"/>
      <c r="AB183" s="505"/>
      <c r="AC183" s="505"/>
      <c r="AD183" s="505"/>
      <c r="AE183" s="506"/>
      <c r="AF183" s="15"/>
      <c r="AG183" s="118"/>
      <c r="AH183" s="312"/>
      <c r="AI183" s="313"/>
      <c r="AJ183" s="313"/>
      <c r="AK183" s="313"/>
      <c r="AL183" s="313"/>
      <c r="AM183" s="313"/>
      <c r="AN183" s="314"/>
      <c r="AO183" s="120"/>
      <c r="AP183" s="115" t="s">
        <v>0</v>
      </c>
      <c r="AQ183" s="119"/>
      <c r="AR183" s="312"/>
      <c r="AS183" s="313"/>
      <c r="AT183" s="313"/>
      <c r="AU183" s="313"/>
      <c r="AV183" s="313"/>
      <c r="AW183" s="313"/>
      <c r="AX183" s="314"/>
      <c r="AY183" s="120"/>
      <c r="AZ183" s="115" t="s">
        <v>1</v>
      </c>
      <c r="BA183" s="119"/>
      <c r="BB183" s="312"/>
      <c r="BC183" s="313"/>
      <c r="BD183" s="313"/>
      <c r="BE183" s="313"/>
      <c r="BF183" s="313"/>
      <c r="BG183" s="313"/>
      <c r="BH183" s="314"/>
      <c r="BI183" s="122"/>
      <c r="BJ183" s="115" t="s">
        <v>2</v>
      </c>
      <c r="BK183" s="129"/>
      <c r="BL183" s="130" t="str">
        <f>IF(BM183&lt;&gt;"","●","")</f>
        <v/>
      </c>
      <c r="BM183" s="132" t="str">
        <f>IF(AND(OR(C183="",E183="",F183="",G183="",O183=""),OR(AH183&gt;0,AR183&gt;0,BB183&gt;0)),"「Ｋコード・Ｊコード番号等」、「診療行為名称」に未記入の欄がありますが、「レセプト件数」、「算定日数」、「算定回数」のいずれかが1以上となっています。正しい手術名情報・レセプト件数・算定日数・算定回数をご記入ください。",IF(AND(AND(C183&lt;&gt;"",E183&lt;&gt;"",F183&lt;&gt;"",G183&lt;&gt;""),OR(AH183&gt;0,AR183&gt;0,BB183&gt;0),COUNTIF(K!$A$1:$A$2257,ASC(C183&amp;E183&amp;F183&amp;G183&amp;IF(I183*1=0,"","-"&amp;I183*1)&amp;IF(K183*1=0,"",K183*1)&amp;IF(M183="","",M183)))=0),"「Ｋコード・Ｊコード番号等」が診療報酬点数表あるいは鹿診療報酬点数表に存在しないコードとなっています。正しいＫコード・Ｊコード番号等をご記入ください。なお、加算・輸血料は報告対象外となります。",IF(OR(AND(OR(AH183=0,AH183=""),OR(AR183&gt;0,BB183&gt;0)),AND(OR(AH183&gt;0,BB183&gt;0),OR(AR183=0,AR183="")),AND(OR(AH183&gt;0,AR183&gt;0),OR(BB183=0,BB183=""))),"「レセプト件数」、「算定日数」、「算定回数」のいずれかが「0」か「空白」となっていますが、それ以外が1以上となっています。正しい手術名情報・レセプト件数・算定日数・算定回数をご記入ください。",IF(OR(AH183&gt;AR183,AH183&gt;BB183),"「算定日数」あるいは「算定回数」が「レセプト件数」よりも小さくなっています。算定レセプトにおける算定日数・算定回数をご記入ください。",IF(AR183&gt;BB183,"「算定回数」が「算定日数」よりも小さくなっています。算定日数における算定回数をご記入ください。","")))))</f>
        <v/>
      </c>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72"/>
      <c r="CW183" s="72"/>
      <c r="CX183" s="72"/>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row>
    <row r="184" spans="1:153" ht="3" customHeight="1" thickBot="1">
      <c r="A184" s="113"/>
      <c r="B184" s="16"/>
      <c r="C184" s="17"/>
      <c r="D184" s="17"/>
      <c r="E184" s="17"/>
      <c r="F184" s="18"/>
      <c r="G184" s="17"/>
      <c r="H184" s="298"/>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9"/>
      <c r="AG184" s="299"/>
      <c r="AH184" s="298"/>
      <c r="AI184" s="298"/>
      <c r="AJ184" s="298"/>
      <c r="AK184" s="298"/>
      <c r="AL184" s="298"/>
      <c r="AM184" s="298"/>
      <c r="AN184" s="298"/>
      <c r="AO184" s="121"/>
      <c r="AP184" s="116"/>
      <c r="AQ184" s="299"/>
      <c r="AR184" s="298"/>
      <c r="AS184" s="298"/>
      <c r="AT184" s="298"/>
      <c r="AU184" s="298"/>
      <c r="AV184" s="298"/>
      <c r="AW184" s="298"/>
      <c r="AX184" s="298"/>
      <c r="AY184" s="121"/>
      <c r="AZ184" s="116"/>
      <c r="BA184" s="298"/>
      <c r="BB184" s="298"/>
      <c r="BC184" s="298"/>
      <c r="BD184" s="298"/>
      <c r="BE184" s="298"/>
      <c r="BF184" s="298"/>
      <c r="BG184" s="298"/>
      <c r="BH184" s="298"/>
      <c r="BI184" s="121"/>
      <c r="BJ184" s="116"/>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row>
    <row r="185" spans="1:153" ht="9.75" customHeight="1">
      <c r="A185" s="113"/>
      <c r="B185" s="24"/>
      <c r="C185" s="14" t="s">
        <v>6435</v>
      </c>
      <c r="D185" s="25"/>
      <c r="E185" s="25"/>
      <c r="F185" s="14" t="s">
        <v>143</v>
      </c>
      <c r="G185" s="14"/>
      <c r="H185" s="14"/>
      <c r="I185" s="14" t="s">
        <v>144</v>
      </c>
      <c r="J185" s="14"/>
      <c r="K185" s="14" t="s">
        <v>145</v>
      </c>
      <c r="L185" s="14"/>
      <c r="M185" s="14" t="s">
        <v>197</v>
      </c>
      <c r="N185" s="14"/>
      <c r="O185" s="25"/>
      <c r="P185" s="14" t="s">
        <v>146</v>
      </c>
      <c r="Q185" s="14"/>
      <c r="R185" s="14"/>
      <c r="S185" s="14"/>
      <c r="T185" s="14"/>
      <c r="U185" s="14"/>
      <c r="V185" s="14"/>
      <c r="W185" s="14"/>
      <c r="X185" s="14"/>
      <c r="Y185" s="14"/>
      <c r="Z185" s="14"/>
      <c r="AA185" s="14"/>
      <c r="AB185" s="14"/>
      <c r="AC185" s="14"/>
      <c r="AD185" s="25"/>
      <c r="AE185" s="25"/>
      <c r="AF185" s="26"/>
      <c r="AG185" s="296"/>
      <c r="AH185" s="297"/>
      <c r="AI185" s="297"/>
      <c r="AJ185" s="297"/>
      <c r="AK185" s="297"/>
      <c r="AL185" s="297"/>
      <c r="AM185" s="297"/>
      <c r="AN185" s="297"/>
      <c r="AO185" s="117"/>
      <c r="AP185" s="114"/>
      <c r="AQ185" s="296"/>
      <c r="AR185" s="297"/>
      <c r="AS185" s="297"/>
      <c r="AT185" s="297"/>
      <c r="AU185" s="297"/>
      <c r="AV185" s="297"/>
      <c r="AW185" s="297"/>
      <c r="AX185" s="297"/>
      <c r="AY185" s="117"/>
      <c r="AZ185" s="114"/>
      <c r="BA185" s="297"/>
      <c r="BB185" s="297"/>
      <c r="BC185" s="297"/>
      <c r="BD185" s="297"/>
      <c r="BE185" s="297"/>
      <c r="BF185" s="297"/>
      <c r="BG185" s="297"/>
      <c r="BH185" s="297"/>
      <c r="BI185" s="117"/>
      <c r="BJ185" s="114"/>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row>
    <row r="186" spans="1:153" ht="21.75" customHeight="1">
      <c r="A186" s="113"/>
      <c r="B186" s="294"/>
      <c r="C186" s="76"/>
      <c r="D186" s="74"/>
      <c r="E186" s="77"/>
      <c r="F186" s="78"/>
      <c r="G186" s="79"/>
      <c r="H186" s="75" t="s">
        <v>6436</v>
      </c>
      <c r="I186" s="76"/>
      <c r="J186" s="74"/>
      <c r="K186" s="241"/>
      <c r="L186" s="74"/>
      <c r="M186" s="76"/>
      <c r="N186" s="73"/>
      <c r="O186" s="504"/>
      <c r="P186" s="505"/>
      <c r="Q186" s="505"/>
      <c r="R186" s="505"/>
      <c r="S186" s="505"/>
      <c r="T186" s="505"/>
      <c r="U186" s="505"/>
      <c r="V186" s="505"/>
      <c r="W186" s="505"/>
      <c r="X186" s="505"/>
      <c r="Y186" s="505"/>
      <c r="Z186" s="505"/>
      <c r="AA186" s="505"/>
      <c r="AB186" s="505"/>
      <c r="AC186" s="505"/>
      <c r="AD186" s="505"/>
      <c r="AE186" s="506"/>
      <c r="AF186" s="15"/>
      <c r="AG186" s="118"/>
      <c r="AH186" s="312"/>
      <c r="AI186" s="313"/>
      <c r="AJ186" s="313"/>
      <c r="AK186" s="313"/>
      <c r="AL186" s="313"/>
      <c r="AM186" s="313"/>
      <c r="AN186" s="314"/>
      <c r="AO186" s="120"/>
      <c r="AP186" s="115" t="s">
        <v>0</v>
      </c>
      <c r="AQ186" s="119"/>
      <c r="AR186" s="312"/>
      <c r="AS186" s="313"/>
      <c r="AT186" s="313"/>
      <c r="AU186" s="313"/>
      <c r="AV186" s="313"/>
      <c r="AW186" s="313"/>
      <c r="AX186" s="314"/>
      <c r="AY186" s="120"/>
      <c r="AZ186" s="115" t="s">
        <v>1</v>
      </c>
      <c r="BA186" s="119"/>
      <c r="BB186" s="312"/>
      <c r="BC186" s="313"/>
      <c r="BD186" s="313"/>
      <c r="BE186" s="313"/>
      <c r="BF186" s="313"/>
      <c r="BG186" s="313"/>
      <c r="BH186" s="314"/>
      <c r="BI186" s="122"/>
      <c r="BJ186" s="115" t="s">
        <v>2</v>
      </c>
      <c r="BK186" s="129"/>
      <c r="BL186" s="130" t="str">
        <f>IF(BM186&lt;&gt;"","●","")</f>
        <v/>
      </c>
      <c r="BM186" s="132" t="str">
        <f>IF(AND(OR(C186="",E186="",F186="",G186="",O186=""),OR(AH186&gt;0,AR186&gt;0,BB186&gt;0)),"「Ｋコード・Ｊコード番号等」、「診療行為名称」に未記入の欄がありますが、「レセプト件数」、「算定日数」、「算定回数」のいずれかが1以上となっています。正しい手術名情報・レセプト件数・算定日数・算定回数をご記入ください。",IF(AND(AND(C186&lt;&gt;"",E186&lt;&gt;"",F186&lt;&gt;"",G186&lt;&gt;""),OR(AH186&gt;0,AR186&gt;0,BB186&gt;0),COUNTIF(K!$A$1:$A$2257,ASC(C186&amp;E186&amp;F186&amp;G186&amp;IF(I186*1=0,"","-"&amp;I186*1)&amp;IF(K186*1=0,"",K186*1)&amp;IF(M186="","",M186)))=0),"「Ｋコード・Ｊコード番号等」が診療報酬点数表あるいは鹿診療報酬点数表に存在しないコードとなっています。正しいＫコード・Ｊコード番号等をご記入ください。なお、加算・輸血料は報告対象外となります。",IF(OR(AND(OR(AH186=0,AH186=""),OR(AR186&gt;0,BB186&gt;0)),AND(OR(AH186&gt;0,BB186&gt;0),OR(AR186=0,AR186="")),AND(OR(AH186&gt;0,AR186&gt;0),OR(BB186=0,BB186=""))),"「レセプト件数」、「算定日数」、「算定回数」のいずれかが「0」か「空白」となっていますが、それ以外が1以上となっています。正しい手術名情報・レセプト件数・算定日数・算定回数をご記入ください。",IF(OR(AH186&gt;AR186,AH186&gt;BB186),"「算定日数」あるいは「算定回数」が「レセプト件数」よりも小さくなっています。算定レセプトにおける算定日数・算定回数をご記入ください。",IF(AR186&gt;BB186,"「算定回数」が「算定日数」よりも小さくなっています。算定日数における算定回数をご記入ください。","")))))</f>
        <v/>
      </c>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72"/>
      <c r="CW186" s="72"/>
      <c r="CX186" s="72"/>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row>
    <row r="187" spans="1:153" ht="3" customHeight="1" thickBot="1">
      <c r="A187" s="113"/>
      <c r="B187" s="16"/>
      <c r="C187" s="17"/>
      <c r="D187" s="17"/>
      <c r="E187" s="17"/>
      <c r="F187" s="18"/>
      <c r="G187" s="17"/>
      <c r="H187" s="298"/>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9"/>
      <c r="AG187" s="299"/>
      <c r="AH187" s="298"/>
      <c r="AI187" s="298"/>
      <c r="AJ187" s="298"/>
      <c r="AK187" s="298"/>
      <c r="AL187" s="298"/>
      <c r="AM187" s="298"/>
      <c r="AN187" s="298"/>
      <c r="AO187" s="121"/>
      <c r="AP187" s="116"/>
      <c r="AQ187" s="299"/>
      <c r="AR187" s="298"/>
      <c r="AS187" s="298"/>
      <c r="AT187" s="298"/>
      <c r="AU187" s="298"/>
      <c r="AV187" s="298"/>
      <c r="AW187" s="298"/>
      <c r="AX187" s="298"/>
      <c r="AY187" s="121"/>
      <c r="AZ187" s="116"/>
      <c r="BA187" s="298"/>
      <c r="BB187" s="298"/>
      <c r="BC187" s="298"/>
      <c r="BD187" s="298"/>
      <c r="BE187" s="298"/>
      <c r="BF187" s="298"/>
      <c r="BG187" s="298"/>
      <c r="BH187" s="298"/>
      <c r="BI187" s="121"/>
      <c r="BJ187" s="116"/>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row>
    <row r="188" spans="1:153" ht="9.75" customHeight="1">
      <c r="A188" s="113"/>
      <c r="B188" s="24"/>
      <c r="C188" s="14" t="s">
        <v>6435</v>
      </c>
      <c r="D188" s="25"/>
      <c r="E188" s="25"/>
      <c r="F188" s="14" t="s">
        <v>143</v>
      </c>
      <c r="G188" s="14"/>
      <c r="H188" s="14"/>
      <c r="I188" s="14" t="s">
        <v>144</v>
      </c>
      <c r="J188" s="14"/>
      <c r="K188" s="14" t="s">
        <v>145</v>
      </c>
      <c r="L188" s="14"/>
      <c r="M188" s="14" t="s">
        <v>197</v>
      </c>
      <c r="N188" s="14"/>
      <c r="O188" s="25"/>
      <c r="P188" s="14" t="s">
        <v>146</v>
      </c>
      <c r="Q188" s="14"/>
      <c r="R188" s="14"/>
      <c r="S188" s="14"/>
      <c r="T188" s="14"/>
      <c r="U188" s="14"/>
      <c r="V188" s="14"/>
      <c r="W188" s="14"/>
      <c r="X188" s="14"/>
      <c r="Y188" s="14"/>
      <c r="Z188" s="14"/>
      <c r="AA188" s="14"/>
      <c r="AB188" s="14"/>
      <c r="AC188" s="14"/>
      <c r="AD188" s="25"/>
      <c r="AE188" s="25"/>
      <c r="AF188" s="26"/>
      <c r="AG188" s="296"/>
      <c r="AH188" s="297"/>
      <c r="AI188" s="297"/>
      <c r="AJ188" s="297"/>
      <c r="AK188" s="297"/>
      <c r="AL188" s="297"/>
      <c r="AM188" s="297"/>
      <c r="AN188" s="297"/>
      <c r="AO188" s="117"/>
      <c r="AP188" s="114"/>
      <c r="AQ188" s="296"/>
      <c r="AR188" s="297"/>
      <c r="AS188" s="297"/>
      <c r="AT188" s="297"/>
      <c r="AU188" s="297"/>
      <c r="AV188" s="297"/>
      <c r="AW188" s="297"/>
      <c r="AX188" s="297"/>
      <c r="AY188" s="117"/>
      <c r="AZ188" s="114"/>
      <c r="BA188" s="297"/>
      <c r="BB188" s="297"/>
      <c r="BC188" s="297"/>
      <c r="BD188" s="297"/>
      <c r="BE188" s="297"/>
      <c r="BF188" s="297"/>
      <c r="BG188" s="297"/>
      <c r="BH188" s="297"/>
      <c r="BI188" s="117"/>
      <c r="BJ188" s="114"/>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row>
    <row r="189" spans="1:153" ht="21.75" customHeight="1">
      <c r="A189" s="113"/>
      <c r="B189" s="294"/>
      <c r="C189" s="76"/>
      <c r="D189" s="74"/>
      <c r="E189" s="77"/>
      <c r="F189" s="78"/>
      <c r="G189" s="79"/>
      <c r="H189" s="75" t="s">
        <v>6436</v>
      </c>
      <c r="I189" s="76"/>
      <c r="J189" s="74"/>
      <c r="K189" s="241"/>
      <c r="L189" s="74"/>
      <c r="M189" s="76"/>
      <c r="N189" s="73"/>
      <c r="O189" s="504"/>
      <c r="P189" s="505"/>
      <c r="Q189" s="505"/>
      <c r="R189" s="505"/>
      <c r="S189" s="505"/>
      <c r="T189" s="505"/>
      <c r="U189" s="505"/>
      <c r="V189" s="505"/>
      <c r="W189" s="505"/>
      <c r="X189" s="505"/>
      <c r="Y189" s="505"/>
      <c r="Z189" s="505"/>
      <c r="AA189" s="505"/>
      <c r="AB189" s="505"/>
      <c r="AC189" s="505"/>
      <c r="AD189" s="505"/>
      <c r="AE189" s="506"/>
      <c r="AF189" s="15"/>
      <c r="AG189" s="118"/>
      <c r="AH189" s="312"/>
      <c r="AI189" s="313"/>
      <c r="AJ189" s="313"/>
      <c r="AK189" s="313"/>
      <c r="AL189" s="313"/>
      <c r="AM189" s="313"/>
      <c r="AN189" s="314"/>
      <c r="AO189" s="120"/>
      <c r="AP189" s="115" t="s">
        <v>0</v>
      </c>
      <c r="AQ189" s="119"/>
      <c r="AR189" s="312"/>
      <c r="AS189" s="313"/>
      <c r="AT189" s="313"/>
      <c r="AU189" s="313"/>
      <c r="AV189" s="313"/>
      <c r="AW189" s="313"/>
      <c r="AX189" s="314"/>
      <c r="AY189" s="120"/>
      <c r="AZ189" s="115" t="s">
        <v>1</v>
      </c>
      <c r="BA189" s="119"/>
      <c r="BB189" s="312"/>
      <c r="BC189" s="313"/>
      <c r="BD189" s="313"/>
      <c r="BE189" s="313"/>
      <c r="BF189" s="313"/>
      <c r="BG189" s="313"/>
      <c r="BH189" s="314"/>
      <c r="BI189" s="122"/>
      <c r="BJ189" s="115" t="s">
        <v>2</v>
      </c>
      <c r="BK189" s="129"/>
      <c r="BL189" s="130" t="str">
        <f>IF(BM189&lt;&gt;"","●","")</f>
        <v/>
      </c>
      <c r="BM189" s="132" t="str">
        <f>IF(AND(OR(C189="",E189="",F189="",G189="",O189=""),OR(AH189&gt;0,AR189&gt;0,BB189&gt;0)),"「Ｋコード・Ｊコード番号等」、「診療行為名称」に未記入の欄がありますが、「レセプト件数」、「算定日数」、「算定回数」のいずれかが1以上となっています。正しい手術名情報・レセプト件数・算定日数・算定回数をご記入ください。",IF(AND(AND(C189&lt;&gt;"",E189&lt;&gt;"",F189&lt;&gt;"",G189&lt;&gt;""),OR(AH189&gt;0,AR189&gt;0,BB189&gt;0),COUNTIF(K!$A$1:$A$2257,ASC(C189&amp;E189&amp;F189&amp;G189&amp;IF(I189*1=0,"","-"&amp;I189*1)&amp;IF(K189*1=0,"",K189*1)&amp;IF(M189="","",M189)))=0),"「Ｋコード・Ｊコード番号等」が診療報酬点数表あるいは鹿診療報酬点数表に存在しないコードとなっています。正しいＫコード・Ｊコード番号等をご記入ください。なお、加算・輸血料は報告対象外となります。",IF(OR(AND(OR(AH189=0,AH189=""),OR(AR189&gt;0,BB189&gt;0)),AND(OR(AH189&gt;0,BB189&gt;0),OR(AR189=0,AR189="")),AND(OR(AH189&gt;0,AR189&gt;0),OR(BB189=0,BB189=""))),"「レセプト件数」、「算定日数」、「算定回数」のいずれかが「0」か「空白」となっていますが、それ以外が1以上となっています。正しい手術名情報・レセプト件数・算定日数・算定回数をご記入ください。",IF(OR(AH189&gt;AR189,AH189&gt;BB189),"「算定日数」あるいは「算定回数」が「レセプト件数」よりも小さくなっています。算定レセプトにおける算定日数・算定回数をご記入ください。",IF(AR189&gt;BB189,"「算定回数」が「算定日数」よりも小さくなっています。算定日数における算定回数をご記入ください。","")))))</f>
        <v/>
      </c>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72"/>
      <c r="CW189" s="72"/>
      <c r="CX189" s="72"/>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row>
    <row r="190" spans="1:153" ht="3" customHeight="1" thickBot="1">
      <c r="A190" s="113"/>
      <c r="B190" s="16"/>
      <c r="C190" s="17"/>
      <c r="D190" s="17"/>
      <c r="E190" s="17"/>
      <c r="F190" s="18"/>
      <c r="G190" s="17"/>
      <c r="H190" s="298"/>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9"/>
      <c r="AG190" s="299"/>
      <c r="AH190" s="298"/>
      <c r="AI190" s="298"/>
      <c r="AJ190" s="298"/>
      <c r="AK190" s="298"/>
      <c r="AL190" s="298"/>
      <c r="AM190" s="298"/>
      <c r="AN190" s="298"/>
      <c r="AO190" s="121"/>
      <c r="AP190" s="116"/>
      <c r="AQ190" s="299"/>
      <c r="AR190" s="298"/>
      <c r="AS190" s="298"/>
      <c r="AT190" s="298"/>
      <c r="AU190" s="298"/>
      <c r="AV190" s="298"/>
      <c r="AW190" s="298"/>
      <c r="AX190" s="298"/>
      <c r="AY190" s="121"/>
      <c r="AZ190" s="116"/>
      <c r="BA190" s="298"/>
      <c r="BB190" s="298"/>
      <c r="BC190" s="298"/>
      <c r="BD190" s="298"/>
      <c r="BE190" s="298"/>
      <c r="BF190" s="298"/>
      <c r="BG190" s="298"/>
      <c r="BH190" s="298"/>
      <c r="BI190" s="121"/>
      <c r="BJ190" s="116"/>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row>
    <row r="191" spans="1:153" ht="9.75" customHeight="1">
      <c r="A191" s="113"/>
      <c r="B191" s="24"/>
      <c r="C191" s="14" t="s">
        <v>6435</v>
      </c>
      <c r="D191" s="25"/>
      <c r="E191" s="25"/>
      <c r="F191" s="14" t="s">
        <v>143</v>
      </c>
      <c r="G191" s="14"/>
      <c r="H191" s="14"/>
      <c r="I191" s="14" t="s">
        <v>144</v>
      </c>
      <c r="J191" s="14"/>
      <c r="K191" s="14" t="s">
        <v>145</v>
      </c>
      <c r="L191" s="14"/>
      <c r="M191" s="14" t="s">
        <v>197</v>
      </c>
      <c r="N191" s="14"/>
      <c r="O191" s="25"/>
      <c r="P191" s="14" t="s">
        <v>146</v>
      </c>
      <c r="Q191" s="14"/>
      <c r="R191" s="14"/>
      <c r="S191" s="14"/>
      <c r="T191" s="14"/>
      <c r="U191" s="14"/>
      <c r="V191" s="14"/>
      <c r="W191" s="14"/>
      <c r="X191" s="14"/>
      <c r="Y191" s="14"/>
      <c r="Z191" s="14"/>
      <c r="AA191" s="14"/>
      <c r="AB191" s="14"/>
      <c r="AC191" s="14"/>
      <c r="AD191" s="25"/>
      <c r="AE191" s="25"/>
      <c r="AF191" s="26"/>
      <c r="AG191" s="296"/>
      <c r="AH191" s="297"/>
      <c r="AI191" s="297"/>
      <c r="AJ191" s="297"/>
      <c r="AK191" s="297"/>
      <c r="AL191" s="297"/>
      <c r="AM191" s="297"/>
      <c r="AN191" s="297"/>
      <c r="AO191" s="117"/>
      <c r="AP191" s="114"/>
      <c r="AQ191" s="296"/>
      <c r="AR191" s="297"/>
      <c r="AS191" s="297"/>
      <c r="AT191" s="297"/>
      <c r="AU191" s="297"/>
      <c r="AV191" s="297"/>
      <c r="AW191" s="297"/>
      <c r="AX191" s="297"/>
      <c r="AY191" s="117"/>
      <c r="AZ191" s="114"/>
      <c r="BA191" s="297"/>
      <c r="BB191" s="297"/>
      <c r="BC191" s="297"/>
      <c r="BD191" s="297"/>
      <c r="BE191" s="297"/>
      <c r="BF191" s="297"/>
      <c r="BG191" s="297"/>
      <c r="BH191" s="297"/>
      <c r="BI191" s="117"/>
      <c r="BJ191" s="114"/>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row>
    <row r="192" spans="1:153" ht="21.75" customHeight="1">
      <c r="A192" s="113"/>
      <c r="B192" s="294"/>
      <c r="C192" s="76"/>
      <c r="D192" s="74"/>
      <c r="E192" s="77"/>
      <c r="F192" s="78"/>
      <c r="G192" s="79"/>
      <c r="H192" s="75" t="s">
        <v>6436</v>
      </c>
      <c r="I192" s="76"/>
      <c r="J192" s="74"/>
      <c r="K192" s="241"/>
      <c r="L192" s="74"/>
      <c r="M192" s="76"/>
      <c r="N192" s="73"/>
      <c r="O192" s="504"/>
      <c r="P192" s="505"/>
      <c r="Q192" s="505"/>
      <c r="R192" s="505"/>
      <c r="S192" s="505"/>
      <c r="T192" s="505"/>
      <c r="U192" s="505"/>
      <c r="V192" s="505"/>
      <c r="W192" s="505"/>
      <c r="X192" s="505"/>
      <c r="Y192" s="505"/>
      <c r="Z192" s="505"/>
      <c r="AA192" s="505"/>
      <c r="AB192" s="505"/>
      <c r="AC192" s="505"/>
      <c r="AD192" s="505"/>
      <c r="AE192" s="506"/>
      <c r="AF192" s="15"/>
      <c r="AG192" s="118"/>
      <c r="AH192" s="312"/>
      <c r="AI192" s="313"/>
      <c r="AJ192" s="313"/>
      <c r="AK192" s="313"/>
      <c r="AL192" s="313"/>
      <c r="AM192" s="313"/>
      <c r="AN192" s="314"/>
      <c r="AO192" s="120"/>
      <c r="AP192" s="115" t="s">
        <v>0</v>
      </c>
      <c r="AQ192" s="119"/>
      <c r="AR192" s="312"/>
      <c r="AS192" s="313"/>
      <c r="AT192" s="313"/>
      <c r="AU192" s="313"/>
      <c r="AV192" s="313"/>
      <c r="AW192" s="313"/>
      <c r="AX192" s="314"/>
      <c r="AY192" s="120"/>
      <c r="AZ192" s="115" t="s">
        <v>1</v>
      </c>
      <c r="BA192" s="119"/>
      <c r="BB192" s="312"/>
      <c r="BC192" s="313"/>
      <c r="BD192" s="313"/>
      <c r="BE192" s="313"/>
      <c r="BF192" s="313"/>
      <c r="BG192" s="313"/>
      <c r="BH192" s="314"/>
      <c r="BI192" s="122"/>
      <c r="BJ192" s="115" t="s">
        <v>2</v>
      </c>
      <c r="BK192" s="129"/>
      <c r="BL192" s="130" t="str">
        <f>IF(BM192&lt;&gt;"","●","")</f>
        <v/>
      </c>
      <c r="BM192" s="132" t="str">
        <f>IF(AND(OR(C192="",E192="",F192="",G192="",O192=""),OR(AH192&gt;0,AR192&gt;0,BB192&gt;0)),"「Ｋコード・Ｊコード番号等」、「診療行為名称」に未記入の欄がありますが、「レセプト件数」、「算定日数」、「算定回数」のいずれかが1以上となっています。正しい手術名情報・レセプト件数・算定日数・算定回数をご記入ください。",IF(AND(AND(C192&lt;&gt;"",E192&lt;&gt;"",F192&lt;&gt;"",G192&lt;&gt;""),OR(AH192&gt;0,AR192&gt;0,BB192&gt;0),COUNTIF(K!$A$1:$A$2257,ASC(C192&amp;E192&amp;F192&amp;G192&amp;IF(I192*1=0,"","-"&amp;I192*1)&amp;IF(K192*1=0,"",K192*1)&amp;IF(M192="","",M192)))=0),"「Ｋコード・Ｊコード番号等」が診療報酬点数表あるいは鹿診療報酬点数表に存在しないコードとなっています。正しいＫコード・Ｊコード番号等をご記入ください。なお、加算・輸血料は報告対象外となります。",IF(OR(AND(OR(AH192=0,AH192=""),OR(AR192&gt;0,BB192&gt;0)),AND(OR(AH192&gt;0,BB192&gt;0),OR(AR192=0,AR192="")),AND(OR(AH192&gt;0,AR192&gt;0),OR(BB192=0,BB192=""))),"「レセプト件数」、「算定日数」、「算定回数」のいずれかが「0」か「空白」となっていますが、それ以外が1以上となっています。正しい手術名情報・レセプト件数・算定日数・算定回数をご記入ください。",IF(OR(AH192&gt;AR192,AH192&gt;BB192),"「算定日数」あるいは「算定回数」が「レセプト件数」よりも小さくなっています。算定レセプトにおける算定日数・算定回数をご記入ください。",IF(AR192&gt;BB192,"「算定回数」が「算定日数」よりも小さくなっています。算定日数における算定回数をご記入ください。","")))))</f>
        <v/>
      </c>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72"/>
      <c r="CW192" s="72"/>
      <c r="CX192" s="72"/>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row>
    <row r="193" spans="1:153" ht="3" customHeight="1" thickBot="1">
      <c r="A193" s="113"/>
      <c r="B193" s="16"/>
      <c r="C193" s="17"/>
      <c r="D193" s="17"/>
      <c r="E193" s="17"/>
      <c r="F193" s="18"/>
      <c r="G193" s="17"/>
      <c r="H193" s="298"/>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9"/>
      <c r="AG193" s="299"/>
      <c r="AH193" s="298"/>
      <c r="AI193" s="298"/>
      <c r="AJ193" s="298"/>
      <c r="AK193" s="298"/>
      <c r="AL193" s="298"/>
      <c r="AM193" s="298"/>
      <c r="AN193" s="298"/>
      <c r="AO193" s="121"/>
      <c r="AP193" s="116"/>
      <c r="AQ193" s="299"/>
      <c r="AR193" s="298"/>
      <c r="AS193" s="298"/>
      <c r="AT193" s="298"/>
      <c r="AU193" s="298"/>
      <c r="AV193" s="298"/>
      <c r="AW193" s="298"/>
      <c r="AX193" s="298"/>
      <c r="AY193" s="121"/>
      <c r="AZ193" s="116"/>
      <c r="BA193" s="298"/>
      <c r="BB193" s="298"/>
      <c r="BC193" s="298"/>
      <c r="BD193" s="298"/>
      <c r="BE193" s="298"/>
      <c r="BF193" s="298"/>
      <c r="BG193" s="298"/>
      <c r="BH193" s="298"/>
      <c r="BI193" s="121"/>
      <c r="BJ193" s="116"/>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row>
    <row r="194" spans="1:153" ht="9.75" customHeight="1">
      <c r="A194" s="113"/>
      <c r="B194" s="24"/>
      <c r="C194" s="14" t="s">
        <v>6435</v>
      </c>
      <c r="D194" s="25"/>
      <c r="E194" s="25"/>
      <c r="F194" s="14" t="s">
        <v>143</v>
      </c>
      <c r="G194" s="14"/>
      <c r="H194" s="14"/>
      <c r="I194" s="14" t="s">
        <v>144</v>
      </c>
      <c r="J194" s="14"/>
      <c r="K194" s="14" t="s">
        <v>145</v>
      </c>
      <c r="L194" s="14"/>
      <c r="M194" s="14" t="s">
        <v>197</v>
      </c>
      <c r="N194" s="14"/>
      <c r="O194" s="25"/>
      <c r="P194" s="14" t="s">
        <v>146</v>
      </c>
      <c r="Q194" s="14"/>
      <c r="R194" s="14"/>
      <c r="S194" s="14"/>
      <c r="T194" s="14"/>
      <c r="U194" s="14"/>
      <c r="V194" s="14"/>
      <c r="W194" s="14"/>
      <c r="X194" s="14"/>
      <c r="Y194" s="14"/>
      <c r="Z194" s="14"/>
      <c r="AA194" s="14"/>
      <c r="AB194" s="14"/>
      <c r="AC194" s="14"/>
      <c r="AD194" s="25"/>
      <c r="AE194" s="25"/>
      <c r="AF194" s="26"/>
      <c r="AG194" s="296"/>
      <c r="AH194" s="297"/>
      <c r="AI194" s="297"/>
      <c r="AJ194" s="297"/>
      <c r="AK194" s="297"/>
      <c r="AL194" s="297"/>
      <c r="AM194" s="297"/>
      <c r="AN194" s="297"/>
      <c r="AO194" s="117"/>
      <c r="AP194" s="114"/>
      <c r="AQ194" s="296"/>
      <c r="AR194" s="297"/>
      <c r="AS194" s="297"/>
      <c r="AT194" s="297"/>
      <c r="AU194" s="297"/>
      <c r="AV194" s="297"/>
      <c r="AW194" s="297"/>
      <c r="AX194" s="297"/>
      <c r="AY194" s="117"/>
      <c r="AZ194" s="114"/>
      <c r="BA194" s="297"/>
      <c r="BB194" s="297"/>
      <c r="BC194" s="297"/>
      <c r="BD194" s="297"/>
      <c r="BE194" s="297"/>
      <c r="BF194" s="297"/>
      <c r="BG194" s="297"/>
      <c r="BH194" s="297"/>
      <c r="BI194" s="117"/>
      <c r="BJ194" s="114"/>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row>
    <row r="195" spans="1:153" ht="21.75" customHeight="1">
      <c r="A195" s="113"/>
      <c r="B195" s="294"/>
      <c r="C195" s="76"/>
      <c r="D195" s="74"/>
      <c r="E195" s="77"/>
      <c r="F195" s="78"/>
      <c r="G195" s="79"/>
      <c r="H195" s="75" t="s">
        <v>6436</v>
      </c>
      <c r="I195" s="76"/>
      <c r="J195" s="74"/>
      <c r="K195" s="241"/>
      <c r="L195" s="74"/>
      <c r="M195" s="76"/>
      <c r="N195" s="73"/>
      <c r="O195" s="504"/>
      <c r="P195" s="505"/>
      <c r="Q195" s="505"/>
      <c r="R195" s="505"/>
      <c r="S195" s="505"/>
      <c r="T195" s="505"/>
      <c r="U195" s="505"/>
      <c r="V195" s="505"/>
      <c r="W195" s="505"/>
      <c r="X195" s="505"/>
      <c r="Y195" s="505"/>
      <c r="Z195" s="505"/>
      <c r="AA195" s="505"/>
      <c r="AB195" s="505"/>
      <c r="AC195" s="505"/>
      <c r="AD195" s="505"/>
      <c r="AE195" s="506"/>
      <c r="AF195" s="15"/>
      <c r="AG195" s="118"/>
      <c r="AH195" s="312"/>
      <c r="AI195" s="313"/>
      <c r="AJ195" s="313"/>
      <c r="AK195" s="313"/>
      <c r="AL195" s="313"/>
      <c r="AM195" s="313"/>
      <c r="AN195" s="314"/>
      <c r="AO195" s="120"/>
      <c r="AP195" s="115" t="s">
        <v>0</v>
      </c>
      <c r="AQ195" s="119"/>
      <c r="AR195" s="312"/>
      <c r="AS195" s="313"/>
      <c r="AT195" s="313"/>
      <c r="AU195" s="313"/>
      <c r="AV195" s="313"/>
      <c r="AW195" s="313"/>
      <c r="AX195" s="314"/>
      <c r="AY195" s="120"/>
      <c r="AZ195" s="115" t="s">
        <v>1</v>
      </c>
      <c r="BA195" s="119"/>
      <c r="BB195" s="312"/>
      <c r="BC195" s="313"/>
      <c r="BD195" s="313"/>
      <c r="BE195" s="313"/>
      <c r="BF195" s="313"/>
      <c r="BG195" s="313"/>
      <c r="BH195" s="314"/>
      <c r="BI195" s="122"/>
      <c r="BJ195" s="115" t="s">
        <v>2</v>
      </c>
      <c r="BK195" s="129"/>
      <c r="BL195" s="130" t="str">
        <f>IF(BM195&lt;&gt;"","●","")</f>
        <v/>
      </c>
      <c r="BM195" s="132" t="str">
        <f>IF(AND(OR(C195="",E195="",F195="",G195="",O195=""),OR(AH195&gt;0,AR195&gt;0,BB195&gt;0)),"「Ｋコード・Ｊコード番号等」、「診療行為名称」に未記入の欄がありますが、「レセプト件数」、「算定日数」、「算定回数」のいずれかが1以上となっています。正しい手術名情報・レセプト件数・算定日数・算定回数をご記入ください。",IF(AND(AND(C195&lt;&gt;"",E195&lt;&gt;"",F195&lt;&gt;"",G195&lt;&gt;""),OR(AH195&gt;0,AR195&gt;0,BB195&gt;0),COUNTIF(K!$A$1:$A$2257,ASC(C195&amp;E195&amp;F195&amp;G195&amp;IF(I195*1=0,"","-"&amp;I195*1)&amp;IF(K195*1=0,"",K195*1)&amp;IF(M195="","",M195)))=0),"「Ｋコード・Ｊコード番号等」が診療報酬点数表あるいは鹿診療報酬点数表に存在しないコードとなっています。正しいＫコード・Ｊコード番号等をご記入ください。なお、加算・輸血料は報告対象外となります。",IF(OR(AND(OR(AH195=0,AH195=""),OR(AR195&gt;0,BB195&gt;0)),AND(OR(AH195&gt;0,BB195&gt;0),OR(AR195=0,AR195="")),AND(OR(AH195&gt;0,AR195&gt;0),OR(BB195=0,BB195=""))),"「レセプト件数」、「算定日数」、「算定回数」のいずれかが「0」か「空白」となっていますが、それ以外が1以上となっています。正しい手術名情報・レセプト件数・算定日数・算定回数をご記入ください。",IF(OR(AH195&gt;AR195,AH195&gt;BB195),"「算定日数」あるいは「算定回数」が「レセプト件数」よりも小さくなっています。算定レセプトにおける算定日数・算定回数をご記入ください。",IF(AR195&gt;BB195,"「算定回数」が「算定日数」よりも小さくなっています。算定日数における算定回数をご記入ください。","")))))</f>
        <v/>
      </c>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72"/>
      <c r="CW195" s="72"/>
      <c r="CX195" s="72"/>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row>
    <row r="196" spans="1:153" ht="3" customHeight="1" thickBot="1">
      <c r="A196" s="113"/>
      <c r="B196" s="16"/>
      <c r="C196" s="17"/>
      <c r="D196" s="17"/>
      <c r="E196" s="17"/>
      <c r="F196" s="18"/>
      <c r="G196" s="17"/>
      <c r="H196" s="298"/>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9"/>
      <c r="AG196" s="299"/>
      <c r="AH196" s="298"/>
      <c r="AI196" s="298"/>
      <c r="AJ196" s="298"/>
      <c r="AK196" s="298"/>
      <c r="AL196" s="298"/>
      <c r="AM196" s="298"/>
      <c r="AN196" s="298"/>
      <c r="AO196" s="121"/>
      <c r="AP196" s="116"/>
      <c r="AQ196" s="299"/>
      <c r="AR196" s="298"/>
      <c r="AS196" s="298"/>
      <c r="AT196" s="298"/>
      <c r="AU196" s="298"/>
      <c r="AV196" s="298"/>
      <c r="AW196" s="298"/>
      <c r="AX196" s="298"/>
      <c r="AY196" s="121"/>
      <c r="AZ196" s="116"/>
      <c r="BA196" s="298"/>
      <c r="BB196" s="298"/>
      <c r="BC196" s="298"/>
      <c r="BD196" s="298"/>
      <c r="BE196" s="298"/>
      <c r="BF196" s="298"/>
      <c r="BG196" s="298"/>
      <c r="BH196" s="298"/>
      <c r="BI196" s="121"/>
      <c r="BJ196" s="116"/>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U196" s="129"/>
      <c r="EV196" s="129"/>
      <c r="EW196" s="129"/>
    </row>
    <row r="197" spans="1:153" ht="9.75" customHeight="1">
      <c r="A197" s="113"/>
      <c r="B197" s="24"/>
      <c r="C197" s="14" t="s">
        <v>6435</v>
      </c>
      <c r="D197" s="25"/>
      <c r="E197" s="25"/>
      <c r="F197" s="14" t="s">
        <v>143</v>
      </c>
      <c r="G197" s="14"/>
      <c r="H197" s="14"/>
      <c r="I197" s="14" t="s">
        <v>144</v>
      </c>
      <c r="J197" s="14"/>
      <c r="K197" s="14" t="s">
        <v>145</v>
      </c>
      <c r="L197" s="14"/>
      <c r="M197" s="14" t="s">
        <v>197</v>
      </c>
      <c r="N197" s="14"/>
      <c r="O197" s="25"/>
      <c r="P197" s="14" t="s">
        <v>146</v>
      </c>
      <c r="Q197" s="14"/>
      <c r="R197" s="14"/>
      <c r="S197" s="14"/>
      <c r="T197" s="14"/>
      <c r="U197" s="14"/>
      <c r="V197" s="14"/>
      <c r="W197" s="14"/>
      <c r="X197" s="14"/>
      <c r="Y197" s="14"/>
      <c r="Z197" s="14"/>
      <c r="AA197" s="14"/>
      <c r="AB197" s="14"/>
      <c r="AC197" s="14"/>
      <c r="AD197" s="25"/>
      <c r="AE197" s="25"/>
      <c r="AF197" s="26"/>
      <c r="AG197" s="296"/>
      <c r="AH197" s="297"/>
      <c r="AI197" s="297"/>
      <c r="AJ197" s="297"/>
      <c r="AK197" s="297"/>
      <c r="AL197" s="297"/>
      <c r="AM197" s="297"/>
      <c r="AN197" s="297"/>
      <c r="AO197" s="117"/>
      <c r="AP197" s="114"/>
      <c r="AQ197" s="296"/>
      <c r="AR197" s="297"/>
      <c r="AS197" s="297"/>
      <c r="AT197" s="297"/>
      <c r="AU197" s="297"/>
      <c r="AV197" s="297"/>
      <c r="AW197" s="297"/>
      <c r="AX197" s="297"/>
      <c r="AY197" s="117"/>
      <c r="AZ197" s="114"/>
      <c r="BA197" s="297"/>
      <c r="BB197" s="297"/>
      <c r="BC197" s="297"/>
      <c r="BD197" s="297"/>
      <c r="BE197" s="297"/>
      <c r="BF197" s="297"/>
      <c r="BG197" s="297"/>
      <c r="BH197" s="297"/>
      <c r="BI197" s="117"/>
      <c r="BJ197" s="114"/>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row>
    <row r="198" spans="1:153" ht="21.75" customHeight="1">
      <c r="A198" s="113"/>
      <c r="B198" s="294"/>
      <c r="C198" s="76"/>
      <c r="D198" s="74"/>
      <c r="E198" s="77"/>
      <c r="F198" s="78"/>
      <c r="G198" s="79"/>
      <c r="H198" s="75" t="s">
        <v>6436</v>
      </c>
      <c r="I198" s="76"/>
      <c r="J198" s="74"/>
      <c r="K198" s="241"/>
      <c r="L198" s="74"/>
      <c r="M198" s="76"/>
      <c r="N198" s="73"/>
      <c r="O198" s="504"/>
      <c r="P198" s="505"/>
      <c r="Q198" s="505"/>
      <c r="R198" s="505"/>
      <c r="S198" s="505"/>
      <c r="T198" s="505"/>
      <c r="U198" s="505"/>
      <c r="V198" s="505"/>
      <c r="W198" s="505"/>
      <c r="X198" s="505"/>
      <c r="Y198" s="505"/>
      <c r="Z198" s="505"/>
      <c r="AA198" s="505"/>
      <c r="AB198" s="505"/>
      <c r="AC198" s="505"/>
      <c r="AD198" s="505"/>
      <c r="AE198" s="506"/>
      <c r="AF198" s="15"/>
      <c r="AG198" s="118"/>
      <c r="AH198" s="312"/>
      <c r="AI198" s="313"/>
      <c r="AJ198" s="313"/>
      <c r="AK198" s="313"/>
      <c r="AL198" s="313"/>
      <c r="AM198" s="313"/>
      <c r="AN198" s="314"/>
      <c r="AO198" s="120"/>
      <c r="AP198" s="115" t="s">
        <v>0</v>
      </c>
      <c r="AQ198" s="119"/>
      <c r="AR198" s="312"/>
      <c r="AS198" s="313"/>
      <c r="AT198" s="313"/>
      <c r="AU198" s="313"/>
      <c r="AV198" s="313"/>
      <c r="AW198" s="313"/>
      <c r="AX198" s="314"/>
      <c r="AY198" s="120"/>
      <c r="AZ198" s="115" t="s">
        <v>1</v>
      </c>
      <c r="BA198" s="119"/>
      <c r="BB198" s="312"/>
      <c r="BC198" s="313"/>
      <c r="BD198" s="313"/>
      <c r="BE198" s="313"/>
      <c r="BF198" s="313"/>
      <c r="BG198" s="313"/>
      <c r="BH198" s="314"/>
      <c r="BI198" s="122"/>
      <c r="BJ198" s="115" t="s">
        <v>2</v>
      </c>
      <c r="BK198" s="129"/>
      <c r="BL198" s="130" t="str">
        <f>IF(BM198&lt;&gt;"","●","")</f>
        <v/>
      </c>
      <c r="BM198" s="132" t="str">
        <f>IF(AND(OR(C198="",E198="",F198="",G198="",O198=""),OR(AH198&gt;0,AR198&gt;0,BB198&gt;0)),"「Ｋコード・Ｊコード番号等」、「診療行為名称」に未記入の欄がありますが、「レセプト件数」、「算定日数」、「算定回数」のいずれかが1以上となっています。正しい手術名情報・レセプト件数・算定日数・算定回数をご記入ください。",IF(AND(AND(C198&lt;&gt;"",E198&lt;&gt;"",F198&lt;&gt;"",G198&lt;&gt;""),OR(AH198&gt;0,AR198&gt;0,BB198&gt;0),COUNTIF(K!$A$1:$A$2257,ASC(C198&amp;E198&amp;F198&amp;G198&amp;IF(I198*1=0,"","-"&amp;I198*1)&amp;IF(K198*1=0,"",K198*1)&amp;IF(M198="","",M198)))=0),"「Ｋコード・Ｊコード番号等」が診療報酬点数表あるいは鹿診療報酬点数表に存在しないコードとなっています。正しいＫコード・Ｊコード番号等をご記入ください。なお、加算・輸血料は報告対象外となります。",IF(OR(AND(OR(AH198=0,AH198=""),OR(AR198&gt;0,BB198&gt;0)),AND(OR(AH198&gt;0,BB198&gt;0),OR(AR198=0,AR198="")),AND(OR(AH198&gt;0,AR198&gt;0),OR(BB198=0,BB198=""))),"「レセプト件数」、「算定日数」、「算定回数」のいずれかが「0」か「空白」となっていますが、それ以外が1以上となっています。正しい手術名情報・レセプト件数・算定日数・算定回数をご記入ください。",IF(OR(AH198&gt;AR198,AH198&gt;BB198),"「算定日数」あるいは「算定回数」が「レセプト件数」よりも小さくなっています。算定レセプトにおける算定日数・算定回数をご記入ください。",IF(AR198&gt;BB198,"「算定回数」が「算定日数」よりも小さくなっています。算定日数における算定回数をご記入ください。","")))))</f>
        <v/>
      </c>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72"/>
      <c r="CW198" s="72"/>
      <c r="CX198" s="72"/>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row>
    <row r="199" spans="1:153" ht="3" customHeight="1" thickBot="1">
      <c r="A199" s="113"/>
      <c r="B199" s="16"/>
      <c r="C199" s="17"/>
      <c r="D199" s="17"/>
      <c r="E199" s="17"/>
      <c r="F199" s="18"/>
      <c r="G199" s="17"/>
      <c r="H199" s="298"/>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9"/>
      <c r="AG199" s="299"/>
      <c r="AH199" s="298"/>
      <c r="AI199" s="298"/>
      <c r="AJ199" s="298"/>
      <c r="AK199" s="298"/>
      <c r="AL199" s="298"/>
      <c r="AM199" s="298"/>
      <c r="AN199" s="298"/>
      <c r="AO199" s="121"/>
      <c r="AP199" s="116"/>
      <c r="AQ199" s="299"/>
      <c r="AR199" s="298"/>
      <c r="AS199" s="298"/>
      <c r="AT199" s="298"/>
      <c r="AU199" s="298"/>
      <c r="AV199" s="298"/>
      <c r="AW199" s="298"/>
      <c r="AX199" s="298"/>
      <c r="AY199" s="121"/>
      <c r="AZ199" s="116"/>
      <c r="BA199" s="298"/>
      <c r="BB199" s="298"/>
      <c r="BC199" s="298"/>
      <c r="BD199" s="298"/>
      <c r="BE199" s="298"/>
      <c r="BF199" s="298"/>
      <c r="BG199" s="298"/>
      <c r="BH199" s="298"/>
      <c r="BI199" s="121"/>
      <c r="BJ199" s="116"/>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row>
    <row r="200" spans="1:153" ht="9.75" customHeight="1">
      <c r="A200" s="113"/>
      <c r="B200" s="24"/>
      <c r="C200" s="14" t="s">
        <v>6435</v>
      </c>
      <c r="D200" s="25"/>
      <c r="E200" s="25"/>
      <c r="F200" s="14" t="s">
        <v>143</v>
      </c>
      <c r="G200" s="14"/>
      <c r="H200" s="14"/>
      <c r="I200" s="14" t="s">
        <v>144</v>
      </c>
      <c r="J200" s="14"/>
      <c r="K200" s="14" t="s">
        <v>145</v>
      </c>
      <c r="L200" s="14"/>
      <c r="M200" s="14" t="s">
        <v>197</v>
      </c>
      <c r="N200" s="14"/>
      <c r="O200" s="25"/>
      <c r="P200" s="14" t="s">
        <v>146</v>
      </c>
      <c r="Q200" s="14"/>
      <c r="R200" s="14"/>
      <c r="S200" s="14"/>
      <c r="T200" s="14"/>
      <c r="U200" s="14"/>
      <c r="V200" s="14"/>
      <c r="W200" s="14"/>
      <c r="X200" s="14"/>
      <c r="Y200" s="14"/>
      <c r="Z200" s="14"/>
      <c r="AA200" s="14"/>
      <c r="AB200" s="14"/>
      <c r="AC200" s="14"/>
      <c r="AD200" s="25"/>
      <c r="AE200" s="25"/>
      <c r="AF200" s="26"/>
      <c r="AG200" s="296"/>
      <c r="AH200" s="297"/>
      <c r="AI200" s="297"/>
      <c r="AJ200" s="297"/>
      <c r="AK200" s="297"/>
      <c r="AL200" s="297"/>
      <c r="AM200" s="297"/>
      <c r="AN200" s="297"/>
      <c r="AO200" s="117"/>
      <c r="AP200" s="114"/>
      <c r="AQ200" s="296"/>
      <c r="AR200" s="297"/>
      <c r="AS200" s="297"/>
      <c r="AT200" s="297"/>
      <c r="AU200" s="297"/>
      <c r="AV200" s="297"/>
      <c r="AW200" s="297"/>
      <c r="AX200" s="297"/>
      <c r="AY200" s="117"/>
      <c r="AZ200" s="114"/>
      <c r="BA200" s="297"/>
      <c r="BB200" s="297"/>
      <c r="BC200" s="297"/>
      <c r="BD200" s="297"/>
      <c r="BE200" s="297"/>
      <c r="BF200" s="297"/>
      <c r="BG200" s="297"/>
      <c r="BH200" s="297"/>
      <c r="BI200" s="117"/>
      <c r="BJ200" s="114"/>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row>
    <row r="201" spans="1:153" ht="21.75" customHeight="1">
      <c r="A201" s="113"/>
      <c r="B201" s="294"/>
      <c r="C201" s="76"/>
      <c r="D201" s="74"/>
      <c r="E201" s="77"/>
      <c r="F201" s="78"/>
      <c r="G201" s="79"/>
      <c r="H201" s="75" t="s">
        <v>6436</v>
      </c>
      <c r="I201" s="76"/>
      <c r="J201" s="74"/>
      <c r="K201" s="241"/>
      <c r="L201" s="74"/>
      <c r="M201" s="76"/>
      <c r="N201" s="73"/>
      <c r="O201" s="504"/>
      <c r="P201" s="505"/>
      <c r="Q201" s="505"/>
      <c r="R201" s="505"/>
      <c r="S201" s="505"/>
      <c r="T201" s="505"/>
      <c r="U201" s="505"/>
      <c r="V201" s="505"/>
      <c r="W201" s="505"/>
      <c r="X201" s="505"/>
      <c r="Y201" s="505"/>
      <c r="Z201" s="505"/>
      <c r="AA201" s="505"/>
      <c r="AB201" s="505"/>
      <c r="AC201" s="505"/>
      <c r="AD201" s="505"/>
      <c r="AE201" s="506"/>
      <c r="AF201" s="15"/>
      <c r="AG201" s="118"/>
      <c r="AH201" s="312"/>
      <c r="AI201" s="313"/>
      <c r="AJ201" s="313"/>
      <c r="AK201" s="313"/>
      <c r="AL201" s="313"/>
      <c r="AM201" s="313"/>
      <c r="AN201" s="314"/>
      <c r="AO201" s="120"/>
      <c r="AP201" s="115" t="s">
        <v>0</v>
      </c>
      <c r="AQ201" s="119"/>
      <c r="AR201" s="312"/>
      <c r="AS201" s="313"/>
      <c r="AT201" s="313"/>
      <c r="AU201" s="313"/>
      <c r="AV201" s="313"/>
      <c r="AW201" s="313"/>
      <c r="AX201" s="314"/>
      <c r="AY201" s="120"/>
      <c r="AZ201" s="115" t="s">
        <v>1</v>
      </c>
      <c r="BA201" s="119"/>
      <c r="BB201" s="312"/>
      <c r="BC201" s="313"/>
      <c r="BD201" s="313"/>
      <c r="BE201" s="313"/>
      <c r="BF201" s="313"/>
      <c r="BG201" s="313"/>
      <c r="BH201" s="314"/>
      <c r="BI201" s="122"/>
      <c r="BJ201" s="115" t="s">
        <v>2</v>
      </c>
      <c r="BK201" s="129"/>
      <c r="BL201" s="130" t="str">
        <f>IF(BM201&lt;&gt;"","●","")</f>
        <v/>
      </c>
      <c r="BM201" s="132" t="str">
        <f>IF(AND(OR(C201="",E201="",F201="",G201="",O201=""),OR(AH201&gt;0,AR201&gt;0,BB201&gt;0)),"「Ｋコード・Ｊコード番号等」、「診療行為名称」に未記入の欄がありますが、「レセプト件数」、「算定日数」、「算定回数」のいずれかが1以上となっています。正しい手術名情報・レセプト件数・算定日数・算定回数をご記入ください。",IF(AND(AND(C201&lt;&gt;"",E201&lt;&gt;"",F201&lt;&gt;"",G201&lt;&gt;""),OR(AH201&gt;0,AR201&gt;0,BB201&gt;0),COUNTIF(K!$A$1:$A$2257,ASC(C201&amp;E201&amp;F201&amp;G201&amp;IF(I201*1=0,"","-"&amp;I201*1)&amp;IF(K201*1=0,"",K201*1)&amp;IF(M201="","",M201)))=0),"「Ｋコード・Ｊコード番号等」が診療報酬点数表あるいは鹿診療報酬点数表に存在しないコードとなっています。正しいＫコード・Ｊコード番号等をご記入ください。なお、加算・輸血料は報告対象外となります。",IF(OR(AND(OR(AH201=0,AH201=""),OR(AR201&gt;0,BB201&gt;0)),AND(OR(AH201&gt;0,BB201&gt;0),OR(AR201=0,AR201="")),AND(OR(AH201&gt;0,AR201&gt;0),OR(BB201=0,BB201=""))),"「レセプト件数」、「算定日数」、「算定回数」のいずれかが「0」か「空白」となっていますが、それ以外が1以上となっています。正しい手術名情報・レセプト件数・算定日数・算定回数をご記入ください。",IF(OR(AH201&gt;AR201,AH201&gt;BB201),"「算定日数」あるいは「算定回数」が「レセプト件数」よりも小さくなっています。算定レセプトにおける算定日数・算定回数をご記入ください。",IF(AR201&gt;BB201,"「算定回数」が「算定日数」よりも小さくなっています。算定日数における算定回数をご記入ください。","")))))</f>
        <v/>
      </c>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72"/>
      <c r="CW201" s="72"/>
      <c r="CX201" s="72"/>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row>
    <row r="202" spans="1:153" ht="3" customHeight="1" thickBot="1">
      <c r="A202" s="113"/>
      <c r="B202" s="16"/>
      <c r="C202" s="17"/>
      <c r="D202" s="17"/>
      <c r="E202" s="17"/>
      <c r="F202" s="18"/>
      <c r="G202" s="17"/>
      <c r="H202" s="298"/>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9"/>
      <c r="AG202" s="299"/>
      <c r="AH202" s="298"/>
      <c r="AI202" s="298"/>
      <c r="AJ202" s="298"/>
      <c r="AK202" s="298"/>
      <c r="AL202" s="298"/>
      <c r="AM202" s="298"/>
      <c r="AN202" s="298"/>
      <c r="AO202" s="121"/>
      <c r="AP202" s="116"/>
      <c r="AQ202" s="299"/>
      <c r="AR202" s="298"/>
      <c r="AS202" s="298"/>
      <c r="AT202" s="298"/>
      <c r="AU202" s="298"/>
      <c r="AV202" s="298"/>
      <c r="AW202" s="298"/>
      <c r="AX202" s="298"/>
      <c r="AY202" s="121"/>
      <c r="AZ202" s="116"/>
      <c r="BA202" s="298"/>
      <c r="BB202" s="298"/>
      <c r="BC202" s="298"/>
      <c r="BD202" s="298"/>
      <c r="BE202" s="298"/>
      <c r="BF202" s="298"/>
      <c r="BG202" s="298"/>
      <c r="BH202" s="298"/>
      <c r="BI202" s="121"/>
      <c r="BJ202" s="116"/>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row>
    <row r="203" spans="1:153" ht="9.75" customHeight="1">
      <c r="A203" s="113"/>
      <c r="B203" s="24"/>
      <c r="C203" s="14" t="s">
        <v>6435</v>
      </c>
      <c r="D203" s="25"/>
      <c r="E203" s="25"/>
      <c r="F203" s="14" t="s">
        <v>143</v>
      </c>
      <c r="G203" s="14"/>
      <c r="H203" s="14"/>
      <c r="I203" s="14" t="s">
        <v>144</v>
      </c>
      <c r="J203" s="14"/>
      <c r="K203" s="14" t="s">
        <v>145</v>
      </c>
      <c r="L203" s="14"/>
      <c r="M203" s="14" t="s">
        <v>197</v>
      </c>
      <c r="N203" s="14"/>
      <c r="O203" s="25"/>
      <c r="P203" s="14" t="s">
        <v>146</v>
      </c>
      <c r="Q203" s="14"/>
      <c r="R203" s="14"/>
      <c r="S203" s="14"/>
      <c r="T203" s="14"/>
      <c r="U203" s="14"/>
      <c r="V203" s="14"/>
      <c r="W203" s="14"/>
      <c r="X203" s="14"/>
      <c r="Y203" s="14"/>
      <c r="Z203" s="14"/>
      <c r="AA203" s="14"/>
      <c r="AB203" s="14"/>
      <c r="AC203" s="14"/>
      <c r="AD203" s="25"/>
      <c r="AE203" s="25"/>
      <c r="AF203" s="26"/>
      <c r="AG203" s="296"/>
      <c r="AH203" s="297"/>
      <c r="AI203" s="297"/>
      <c r="AJ203" s="297"/>
      <c r="AK203" s="297"/>
      <c r="AL203" s="297"/>
      <c r="AM203" s="297"/>
      <c r="AN203" s="297"/>
      <c r="AO203" s="117"/>
      <c r="AP203" s="114"/>
      <c r="AQ203" s="296"/>
      <c r="AR203" s="297"/>
      <c r="AS203" s="297"/>
      <c r="AT203" s="297"/>
      <c r="AU203" s="297"/>
      <c r="AV203" s="297"/>
      <c r="AW203" s="297"/>
      <c r="AX203" s="297"/>
      <c r="AY203" s="117"/>
      <c r="AZ203" s="114"/>
      <c r="BA203" s="297"/>
      <c r="BB203" s="297"/>
      <c r="BC203" s="297"/>
      <c r="BD203" s="297"/>
      <c r="BE203" s="297"/>
      <c r="BF203" s="297"/>
      <c r="BG203" s="297"/>
      <c r="BH203" s="297"/>
      <c r="BI203" s="117"/>
      <c r="BJ203" s="114"/>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row>
    <row r="204" spans="1:153" ht="21.75" customHeight="1">
      <c r="A204" s="113"/>
      <c r="B204" s="294"/>
      <c r="C204" s="76"/>
      <c r="D204" s="74"/>
      <c r="E204" s="77"/>
      <c r="F204" s="78"/>
      <c r="G204" s="79"/>
      <c r="H204" s="75" t="s">
        <v>6436</v>
      </c>
      <c r="I204" s="76"/>
      <c r="J204" s="74"/>
      <c r="K204" s="241"/>
      <c r="L204" s="74"/>
      <c r="M204" s="76"/>
      <c r="N204" s="73"/>
      <c r="O204" s="504"/>
      <c r="P204" s="505"/>
      <c r="Q204" s="505"/>
      <c r="R204" s="505"/>
      <c r="S204" s="505"/>
      <c r="T204" s="505"/>
      <c r="U204" s="505"/>
      <c r="V204" s="505"/>
      <c r="W204" s="505"/>
      <c r="X204" s="505"/>
      <c r="Y204" s="505"/>
      <c r="Z204" s="505"/>
      <c r="AA204" s="505"/>
      <c r="AB204" s="505"/>
      <c r="AC204" s="505"/>
      <c r="AD204" s="505"/>
      <c r="AE204" s="506"/>
      <c r="AF204" s="15"/>
      <c r="AG204" s="118"/>
      <c r="AH204" s="312"/>
      <c r="AI204" s="313"/>
      <c r="AJ204" s="313"/>
      <c r="AK204" s="313"/>
      <c r="AL204" s="313"/>
      <c r="AM204" s="313"/>
      <c r="AN204" s="314"/>
      <c r="AO204" s="120"/>
      <c r="AP204" s="115" t="s">
        <v>0</v>
      </c>
      <c r="AQ204" s="119"/>
      <c r="AR204" s="312"/>
      <c r="AS204" s="313"/>
      <c r="AT204" s="313"/>
      <c r="AU204" s="313"/>
      <c r="AV204" s="313"/>
      <c r="AW204" s="313"/>
      <c r="AX204" s="314"/>
      <c r="AY204" s="120"/>
      <c r="AZ204" s="115" t="s">
        <v>1</v>
      </c>
      <c r="BA204" s="119"/>
      <c r="BB204" s="312"/>
      <c r="BC204" s="313"/>
      <c r="BD204" s="313"/>
      <c r="BE204" s="313"/>
      <c r="BF204" s="313"/>
      <c r="BG204" s="313"/>
      <c r="BH204" s="314"/>
      <c r="BI204" s="122"/>
      <c r="BJ204" s="115" t="s">
        <v>2</v>
      </c>
      <c r="BK204" s="129"/>
      <c r="BL204" s="130" t="str">
        <f>IF(BM204&lt;&gt;"","●","")</f>
        <v/>
      </c>
      <c r="BM204" s="132" t="str">
        <f>IF(AND(OR(C204="",E204="",F204="",G204="",O204=""),OR(AH204&gt;0,AR204&gt;0,BB204&gt;0)),"「Ｋコード・Ｊコード番号等」、「診療行為名称」に未記入の欄がありますが、「レセプト件数」、「算定日数」、「算定回数」のいずれかが1以上となっています。正しい手術名情報・レセプト件数・算定日数・算定回数をご記入ください。",IF(AND(AND(C204&lt;&gt;"",E204&lt;&gt;"",F204&lt;&gt;"",G204&lt;&gt;""),OR(AH204&gt;0,AR204&gt;0,BB204&gt;0),COUNTIF(K!$A$1:$A$2257,ASC(C204&amp;E204&amp;F204&amp;G204&amp;IF(I204*1=0,"","-"&amp;I204*1)&amp;IF(K204*1=0,"",K204*1)&amp;IF(M204="","",M204)))=0),"「Ｋコード・Ｊコード番号等」が診療報酬点数表あるいは鹿診療報酬点数表に存在しないコードとなっています。正しいＫコード・Ｊコード番号等をご記入ください。なお、加算・輸血料は報告対象外となります。",IF(OR(AND(OR(AH204=0,AH204=""),OR(AR204&gt;0,BB204&gt;0)),AND(OR(AH204&gt;0,BB204&gt;0),OR(AR204=0,AR204="")),AND(OR(AH204&gt;0,AR204&gt;0),OR(BB204=0,BB204=""))),"「レセプト件数」、「算定日数」、「算定回数」のいずれかが「0」か「空白」となっていますが、それ以外が1以上となっています。正しい手術名情報・レセプト件数・算定日数・算定回数をご記入ください。",IF(OR(AH204&gt;AR204,AH204&gt;BB204),"「算定日数」あるいは「算定回数」が「レセプト件数」よりも小さくなっています。算定レセプトにおける算定日数・算定回数をご記入ください。",IF(AR204&gt;BB204,"「算定回数」が「算定日数」よりも小さくなっています。算定日数における算定回数をご記入ください。","")))))</f>
        <v/>
      </c>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72"/>
      <c r="CW204" s="72"/>
      <c r="CX204" s="72"/>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row>
    <row r="205" spans="1:153" ht="3" customHeight="1" thickBot="1">
      <c r="A205" s="113"/>
      <c r="B205" s="16"/>
      <c r="C205" s="17"/>
      <c r="D205" s="17"/>
      <c r="E205" s="17"/>
      <c r="F205" s="18"/>
      <c r="G205" s="17"/>
      <c r="H205" s="298"/>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9"/>
      <c r="AG205" s="299"/>
      <c r="AH205" s="298"/>
      <c r="AI205" s="298"/>
      <c r="AJ205" s="298"/>
      <c r="AK205" s="298"/>
      <c r="AL205" s="298"/>
      <c r="AM205" s="298"/>
      <c r="AN205" s="298"/>
      <c r="AO205" s="121"/>
      <c r="AP205" s="116"/>
      <c r="AQ205" s="299"/>
      <c r="AR205" s="298"/>
      <c r="AS205" s="298"/>
      <c r="AT205" s="298"/>
      <c r="AU205" s="298"/>
      <c r="AV205" s="298"/>
      <c r="AW205" s="298"/>
      <c r="AX205" s="298"/>
      <c r="AY205" s="121"/>
      <c r="AZ205" s="116"/>
      <c r="BA205" s="298"/>
      <c r="BB205" s="298"/>
      <c r="BC205" s="298"/>
      <c r="BD205" s="298"/>
      <c r="BE205" s="298"/>
      <c r="BF205" s="298"/>
      <c r="BG205" s="298"/>
      <c r="BH205" s="298"/>
      <c r="BI205" s="121"/>
      <c r="BJ205" s="116"/>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row>
    <row r="206" spans="1:153" ht="9.75" customHeight="1">
      <c r="A206" s="113"/>
      <c r="B206" s="24"/>
      <c r="C206" s="14" t="s">
        <v>6435</v>
      </c>
      <c r="D206" s="25"/>
      <c r="E206" s="25"/>
      <c r="F206" s="14" t="s">
        <v>143</v>
      </c>
      <c r="G206" s="14"/>
      <c r="H206" s="14"/>
      <c r="I206" s="14" t="s">
        <v>144</v>
      </c>
      <c r="J206" s="14"/>
      <c r="K206" s="14" t="s">
        <v>145</v>
      </c>
      <c r="L206" s="14"/>
      <c r="M206" s="14" t="s">
        <v>197</v>
      </c>
      <c r="N206" s="14"/>
      <c r="O206" s="25"/>
      <c r="P206" s="14" t="s">
        <v>146</v>
      </c>
      <c r="Q206" s="14"/>
      <c r="R206" s="14"/>
      <c r="S206" s="14"/>
      <c r="T206" s="14"/>
      <c r="U206" s="14"/>
      <c r="V206" s="14"/>
      <c r="W206" s="14"/>
      <c r="X206" s="14"/>
      <c r="Y206" s="14"/>
      <c r="Z206" s="14"/>
      <c r="AA206" s="14"/>
      <c r="AB206" s="14"/>
      <c r="AC206" s="14"/>
      <c r="AD206" s="25"/>
      <c r="AE206" s="25"/>
      <c r="AF206" s="26"/>
      <c r="AG206" s="296"/>
      <c r="AH206" s="297"/>
      <c r="AI206" s="297"/>
      <c r="AJ206" s="297"/>
      <c r="AK206" s="297"/>
      <c r="AL206" s="297"/>
      <c r="AM206" s="297"/>
      <c r="AN206" s="297"/>
      <c r="AO206" s="117"/>
      <c r="AP206" s="114"/>
      <c r="AQ206" s="296"/>
      <c r="AR206" s="297"/>
      <c r="AS206" s="297"/>
      <c r="AT206" s="297"/>
      <c r="AU206" s="297"/>
      <c r="AV206" s="297"/>
      <c r="AW206" s="297"/>
      <c r="AX206" s="297"/>
      <c r="AY206" s="117"/>
      <c r="AZ206" s="114"/>
      <c r="BA206" s="297"/>
      <c r="BB206" s="297"/>
      <c r="BC206" s="297"/>
      <c r="BD206" s="297"/>
      <c r="BE206" s="297"/>
      <c r="BF206" s="297"/>
      <c r="BG206" s="297"/>
      <c r="BH206" s="297"/>
      <c r="BI206" s="117"/>
      <c r="BJ206" s="114"/>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row>
    <row r="207" spans="1:153" ht="21.75" customHeight="1">
      <c r="A207" s="113"/>
      <c r="B207" s="294"/>
      <c r="C207" s="76"/>
      <c r="D207" s="74"/>
      <c r="E207" s="77"/>
      <c r="F207" s="78"/>
      <c r="G207" s="79"/>
      <c r="H207" s="75" t="s">
        <v>6436</v>
      </c>
      <c r="I207" s="76"/>
      <c r="J207" s="74"/>
      <c r="K207" s="241"/>
      <c r="L207" s="74"/>
      <c r="M207" s="76"/>
      <c r="N207" s="73"/>
      <c r="O207" s="504"/>
      <c r="P207" s="505"/>
      <c r="Q207" s="505"/>
      <c r="R207" s="505"/>
      <c r="S207" s="505"/>
      <c r="T207" s="505"/>
      <c r="U207" s="505"/>
      <c r="V207" s="505"/>
      <c r="W207" s="505"/>
      <c r="X207" s="505"/>
      <c r="Y207" s="505"/>
      <c r="Z207" s="505"/>
      <c r="AA207" s="505"/>
      <c r="AB207" s="505"/>
      <c r="AC207" s="505"/>
      <c r="AD207" s="505"/>
      <c r="AE207" s="506"/>
      <c r="AF207" s="15"/>
      <c r="AG207" s="118"/>
      <c r="AH207" s="312"/>
      <c r="AI207" s="313"/>
      <c r="AJ207" s="313"/>
      <c r="AK207" s="313"/>
      <c r="AL207" s="313"/>
      <c r="AM207" s="313"/>
      <c r="AN207" s="314"/>
      <c r="AO207" s="120"/>
      <c r="AP207" s="115" t="s">
        <v>0</v>
      </c>
      <c r="AQ207" s="119"/>
      <c r="AR207" s="312"/>
      <c r="AS207" s="313"/>
      <c r="AT207" s="313"/>
      <c r="AU207" s="313"/>
      <c r="AV207" s="313"/>
      <c r="AW207" s="313"/>
      <c r="AX207" s="314"/>
      <c r="AY207" s="120"/>
      <c r="AZ207" s="115" t="s">
        <v>1</v>
      </c>
      <c r="BA207" s="119"/>
      <c r="BB207" s="312"/>
      <c r="BC207" s="313"/>
      <c r="BD207" s="313"/>
      <c r="BE207" s="313"/>
      <c r="BF207" s="313"/>
      <c r="BG207" s="313"/>
      <c r="BH207" s="314"/>
      <c r="BI207" s="122"/>
      <c r="BJ207" s="115" t="s">
        <v>2</v>
      </c>
      <c r="BK207" s="129"/>
      <c r="BL207" s="130" t="str">
        <f>IF(BM207&lt;&gt;"","●","")</f>
        <v/>
      </c>
      <c r="BM207" s="132" t="str">
        <f>IF(AND(OR(C207="",E207="",F207="",G207="",O207=""),OR(AH207&gt;0,AR207&gt;0,BB207&gt;0)),"「Ｋコード・Ｊコード番号等」、「診療行為名称」に未記入の欄がありますが、「レセプト件数」、「算定日数」、「算定回数」のいずれかが1以上となっています。正しい手術名情報・レセプト件数・算定日数・算定回数をご記入ください。",IF(AND(AND(C207&lt;&gt;"",E207&lt;&gt;"",F207&lt;&gt;"",G207&lt;&gt;""),OR(AH207&gt;0,AR207&gt;0,BB207&gt;0),COUNTIF(K!$A$1:$A$2257,ASC(C207&amp;E207&amp;F207&amp;G207&amp;IF(I207*1=0,"","-"&amp;I207*1)&amp;IF(K207*1=0,"",K207*1)&amp;IF(M207="","",M207)))=0),"「Ｋコード・Ｊコード番号等」が診療報酬点数表あるいは鹿診療報酬点数表に存在しないコードとなっています。正しいＫコード・Ｊコード番号等をご記入ください。なお、加算・輸血料は報告対象外となります。",IF(OR(AND(OR(AH207=0,AH207=""),OR(AR207&gt;0,BB207&gt;0)),AND(OR(AH207&gt;0,BB207&gt;0),OR(AR207=0,AR207="")),AND(OR(AH207&gt;0,AR207&gt;0),OR(BB207=0,BB207=""))),"「レセプト件数」、「算定日数」、「算定回数」のいずれかが「0」か「空白」となっていますが、それ以外が1以上となっています。正しい手術名情報・レセプト件数・算定日数・算定回数をご記入ください。",IF(OR(AH207&gt;AR207,AH207&gt;BB207),"「算定日数」あるいは「算定回数」が「レセプト件数」よりも小さくなっています。算定レセプトにおける算定日数・算定回数をご記入ください。",IF(AR207&gt;BB207,"「算定回数」が「算定日数」よりも小さくなっています。算定日数における算定回数をご記入ください。","")))))</f>
        <v/>
      </c>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72"/>
      <c r="CW207" s="72"/>
      <c r="CX207" s="72"/>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row>
    <row r="208" spans="1:153" ht="3" customHeight="1" thickBot="1">
      <c r="A208" s="113"/>
      <c r="B208" s="16"/>
      <c r="C208" s="17"/>
      <c r="D208" s="17"/>
      <c r="E208" s="17"/>
      <c r="F208" s="18"/>
      <c r="G208" s="17"/>
      <c r="H208" s="298"/>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9"/>
      <c r="AG208" s="299"/>
      <c r="AH208" s="298"/>
      <c r="AI208" s="298"/>
      <c r="AJ208" s="298"/>
      <c r="AK208" s="298"/>
      <c r="AL208" s="298"/>
      <c r="AM208" s="298"/>
      <c r="AN208" s="298"/>
      <c r="AO208" s="121"/>
      <c r="AP208" s="116"/>
      <c r="AQ208" s="299"/>
      <c r="AR208" s="298"/>
      <c r="AS208" s="298"/>
      <c r="AT208" s="298"/>
      <c r="AU208" s="298"/>
      <c r="AV208" s="298"/>
      <c r="AW208" s="298"/>
      <c r="AX208" s="298"/>
      <c r="AY208" s="121"/>
      <c r="AZ208" s="116"/>
      <c r="BA208" s="298"/>
      <c r="BB208" s="298"/>
      <c r="BC208" s="298"/>
      <c r="BD208" s="298"/>
      <c r="BE208" s="298"/>
      <c r="BF208" s="298"/>
      <c r="BG208" s="298"/>
      <c r="BH208" s="298"/>
      <c r="BI208" s="121"/>
      <c r="BJ208" s="116"/>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row>
    <row r="209" spans="1:153" ht="9.75" customHeight="1">
      <c r="A209" s="113"/>
      <c r="B209" s="24"/>
      <c r="C209" s="14" t="s">
        <v>6435</v>
      </c>
      <c r="D209" s="25"/>
      <c r="E209" s="25"/>
      <c r="F209" s="14" t="s">
        <v>143</v>
      </c>
      <c r="G209" s="14"/>
      <c r="H209" s="14"/>
      <c r="I209" s="14" t="s">
        <v>144</v>
      </c>
      <c r="J209" s="14"/>
      <c r="K209" s="14" t="s">
        <v>145</v>
      </c>
      <c r="L209" s="14"/>
      <c r="M209" s="14" t="s">
        <v>197</v>
      </c>
      <c r="N209" s="14"/>
      <c r="O209" s="25"/>
      <c r="P209" s="14" t="s">
        <v>146</v>
      </c>
      <c r="Q209" s="14"/>
      <c r="R209" s="14"/>
      <c r="S209" s="14"/>
      <c r="T209" s="14"/>
      <c r="U209" s="14"/>
      <c r="V209" s="14"/>
      <c r="W209" s="14"/>
      <c r="X209" s="14"/>
      <c r="Y209" s="14"/>
      <c r="Z209" s="14"/>
      <c r="AA209" s="14"/>
      <c r="AB209" s="14"/>
      <c r="AC209" s="14"/>
      <c r="AD209" s="25"/>
      <c r="AE209" s="25"/>
      <c r="AF209" s="26"/>
      <c r="AG209" s="296"/>
      <c r="AH209" s="297"/>
      <c r="AI209" s="297"/>
      <c r="AJ209" s="297"/>
      <c r="AK209" s="297"/>
      <c r="AL209" s="297"/>
      <c r="AM209" s="297"/>
      <c r="AN209" s="297"/>
      <c r="AO209" s="117"/>
      <c r="AP209" s="114"/>
      <c r="AQ209" s="296"/>
      <c r="AR209" s="297"/>
      <c r="AS209" s="297"/>
      <c r="AT209" s="297"/>
      <c r="AU209" s="297"/>
      <c r="AV209" s="297"/>
      <c r="AW209" s="297"/>
      <c r="AX209" s="297"/>
      <c r="AY209" s="117"/>
      <c r="AZ209" s="114"/>
      <c r="BA209" s="297"/>
      <c r="BB209" s="297"/>
      <c r="BC209" s="297"/>
      <c r="BD209" s="297"/>
      <c r="BE209" s="297"/>
      <c r="BF209" s="297"/>
      <c r="BG209" s="297"/>
      <c r="BH209" s="297"/>
      <c r="BI209" s="117"/>
      <c r="BJ209" s="114"/>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row>
    <row r="210" spans="1:153" ht="21.75" customHeight="1">
      <c r="A210" s="113"/>
      <c r="B210" s="294"/>
      <c r="C210" s="76"/>
      <c r="D210" s="74"/>
      <c r="E210" s="77"/>
      <c r="F210" s="78"/>
      <c r="G210" s="79"/>
      <c r="H210" s="75" t="s">
        <v>6436</v>
      </c>
      <c r="I210" s="76"/>
      <c r="J210" s="74"/>
      <c r="K210" s="241"/>
      <c r="L210" s="74"/>
      <c r="M210" s="76"/>
      <c r="N210" s="73"/>
      <c r="O210" s="504"/>
      <c r="P210" s="505"/>
      <c r="Q210" s="505"/>
      <c r="R210" s="505"/>
      <c r="S210" s="505"/>
      <c r="T210" s="505"/>
      <c r="U210" s="505"/>
      <c r="V210" s="505"/>
      <c r="W210" s="505"/>
      <c r="X210" s="505"/>
      <c r="Y210" s="505"/>
      <c r="Z210" s="505"/>
      <c r="AA210" s="505"/>
      <c r="AB210" s="505"/>
      <c r="AC210" s="505"/>
      <c r="AD210" s="505"/>
      <c r="AE210" s="506"/>
      <c r="AF210" s="15"/>
      <c r="AG210" s="118"/>
      <c r="AH210" s="312"/>
      <c r="AI210" s="313"/>
      <c r="AJ210" s="313"/>
      <c r="AK210" s="313"/>
      <c r="AL210" s="313"/>
      <c r="AM210" s="313"/>
      <c r="AN210" s="314"/>
      <c r="AO210" s="120"/>
      <c r="AP210" s="115" t="s">
        <v>0</v>
      </c>
      <c r="AQ210" s="119"/>
      <c r="AR210" s="312"/>
      <c r="AS210" s="313"/>
      <c r="AT210" s="313"/>
      <c r="AU210" s="313"/>
      <c r="AV210" s="313"/>
      <c r="AW210" s="313"/>
      <c r="AX210" s="314"/>
      <c r="AY210" s="120"/>
      <c r="AZ210" s="115" t="s">
        <v>1</v>
      </c>
      <c r="BA210" s="119"/>
      <c r="BB210" s="312"/>
      <c r="BC210" s="313"/>
      <c r="BD210" s="313"/>
      <c r="BE210" s="313"/>
      <c r="BF210" s="313"/>
      <c r="BG210" s="313"/>
      <c r="BH210" s="314"/>
      <c r="BI210" s="122"/>
      <c r="BJ210" s="115" t="s">
        <v>2</v>
      </c>
      <c r="BK210" s="129"/>
      <c r="BL210" s="130" t="str">
        <f>IF(BM210&lt;&gt;"","●","")</f>
        <v/>
      </c>
      <c r="BM210" s="132" t="str">
        <f>IF(AND(OR(C210="",E210="",F210="",G210="",O210=""),OR(AH210&gt;0,AR210&gt;0,BB210&gt;0)),"「Ｋコード・Ｊコード番号等」、「診療行為名称」に未記入の欄がありますが、「レセプト件数」、「算定日数」、「算定回数」のいずれかが1以上となっています。正しい手術名情報・レセプト件数・算定日数・算定回数をご記入ください。",IF(AND(AND(C210&lt;&gt;"",E210&lt;&gt;"",F210&lt;&gt;"",G210&lt;&gt;""),OR(AH210&gt;0,AR210&gt;0,BB210&gt;0),COUNTIF(K!$A$1:$A$2257,ASC(C210&amp;E210&amp;F210&amp;G210&amp;IF(I210*1=0,"","-"&amp;I210*1)&amp;IF(K210*1=0,"",K210*1)&amp;IF(M210="","",M210)))=0),"「Ｋコード・Ｊコード番号等」が診療報酬点数表あるいは鹿診療報酬点数表に存在しないコードとなっています。正しいＫコード・Ｊコード番号等をご記入ください。なお、加算・輸血料は報告対象外となります。",IF(OR(AND(OR(AH210=0,AH210=""),OR(AR210&gt;0,BB210&gt;0)),AND(OR(AH210&gt;0,BB210&gt;0),OR(AR210=0,AR210="")),AND(OR(AH210&gt;0,AR210&gt;0),OR(BB210=0,BB210=""))),"「レセプト件数」、「算定日数」、「算定回数」のいずれかが「0」か「空白」となっていますが、それ以外が1以上となっています。正しい手術名情報・レセプト件数・算定日数・算定回数をご記入ください。",IF(OR(AH210&gt;AR210,AH210&gt;BB210),"「算定日数」あるいは「算定回数」が「レセプト件数」よりも小さくなっています。算定レセプトにおける算定日数・算定回数をご記入ください。",IF(AR210&gt;BB210,"「算定回数」が「算定日数」よりも小さくなっています。算定日数における算定回数をご記入ください。","")))))</f>
        <v/>
      </c>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72"/>
      <c r="CW210" s="72"/>
      <c r="CX210" s="72"/>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row>
    <row r="211" spans="1:153" ht="3" customHeight="1" thickBot="1">
      <c r="A211" s="113"/>
      <c r="B211" s="16"/>
      <c r="C211" s="17"/>
      <c r="D211" s="17"/>
      <c r="E211" s="17"/>
      <c r="F211" s="18"/>
      <c r="G211" s="17"/>
      <c r="H211" s="298"/>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9"/>
      <c r="AG211" s="299"/>
      <c r="AH211" s="298"/>
      <c r="AI211" s="298"/>
      <c r="AJ211" s="298"/>
      <c r="AK211" s="298"/>
      <c r="AL211" s="298"/>
      <c r="AM211" s="298"/>
      <c r="AN211" s="298"/>
      <c r="AO211" s="121"/>
      <c r="AP211" s="116"/>
      <c r="AQ211" s="299"/>
      <c r="AR211" s="298"/>
      <c r="AS211" s="298"/>
      <c r="AT211" s="298"/>
      <c r="AU211" s="298"/>
      <c r="AV211" s="298"/>
      <c r="AW211" s="298"/>
      <c r="AX211" s="298"/>
      <c r="AY211" s="121"/>
      <c r="AZ211" s="116"/>
      <c r="BA211" s="298"/>
      <c r="BB211" s="298"/>
      <c r="BC211" s="298"/>
      <c r="BD211" s="298"/>
      <c r="BE211" s="298"/>
      <c r="BF211" s="298"/>
      <c r="BG211" s="298"/>
      <c r="BH211" s="298"/>
      <c r="BI211" s="121"/>
      <c r="BJ211" s="116"/>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row>
    <row r="212" spans="1:153" ht="9.75" customHeight="1">
      <c r="A212" s="113"/>
      <c r="B212" s="24"/>
      <c r="C212" s="14" t="s">
        <v>6435</v>
      </c>
      <c r="D212" s="25"/>
      <c r="E212" s="25"/>
      <c r="F212" s="14" t="s">
        <v>143</v>
      </c>
      <c r="G212" s="14"/>
      <c r="H212" s="14"/>
      <c r="I212" s="14" t="s">
        <v>144</v>
      </c>
      <c r="J212" s="14"/>
      <c r="K212" s="14" t="s">
        <v>145</v>
      </c>
      <c r="L212" s="14"/>
      <c r="M212" s="14" t="s">
        <v>197</v>
      </c>
      <c r="N212" s="14"/>
      <c r="O212" s="25"/>
      <c r="P212" s="14" t="s">
        <v>146</v>
      </c>
      <c r="Q212" s="14"/>
      <c r="R212" s="14"/>
      <c r="S212" s="14"/>
      <c r="T212" s="14"/>
      <c r="U212" s="14"/>
      <c r="V212" s="14"/>
      <c r="W212" s="14"/>
      <c r="X212" s="14"/>
      <c r="Y212" s="14"/>
      <c r="Z212" s="14"/>
      <c r="AA212" s="14"/>
      <c r="AB212" s="14"/>
      <c r="AC212" s="14"/>
      <c r="AD212" s="25"/>
      <c r="AE212" s="25"/>
      <c r="AF212" s="26"/>
      <c r="AG212" s="296"/>
      <c r="AH212" s="297"/>
      <c r="AI212" s="297"/>
      <c r="AJ212" s="297"/>
      <c r="AK212" s="297"/>
      <c r="AL212" s="297"/>
      <c r="AM212" s="297"/>
      <c r="AN212" s="297"/>
      <c r="AO212" s="117"/>
      <c r="AP212" s="114"/>
      <c r="AQ212" s="296"/>
      <c r="AR212" s="297"/>
      <c r="AS212" s="297"/>
      <c r="AT212" s="297"/>
      <c r="AU212" s="297"/>
      <c r="AV212" s="297"/>
      <c r="AW212" s="297"/>
      <c r="AX212" s="297"/>
      <c r="AY212" s="117"/>
      <c r="AZ212" s="114"/>
      <c r="BA212" s="297"/>
      <c r="BB212" s="297"/>
      <c r="BC212" s="297"/>
      <c r="BD212" s="297"/>
      <c r="BE212" s="297"/>
      <c r="BF212" s="297"/>
      <c r="BG212" s="297"/>
      <c r="BH212" s="297"/>
      <c r="BI212" s="117"/>
      <c r="BJ212" s="114"/>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row>
    <row r="213" spans="1:153" ht="21.75" customHeight="1">
      <c r="A213" s="113"/>
      <c r="B213" s="294"/>
      <c r="C213" s="76"/>
      <c r="D213" s="74"/>
      <c r="E213" s="77"/>
      <c r="F213" s="78"/>
      <c r="G213" s="79"/>
      <c r="H213" s="75" t="s">
        <v>6436</v>
      </c>
      <c r="I213" s="76"/>
      <c r="J213" s="74"/>
      <c r="K213" s="241"/>
      <c r="L213" s="74"/>
      <c r="M213" s="76"/>
      <c r="N213" s="73"/>
      <c r="O213" s="504"/>
      <c r="P213" s="505"/>
      <c r="Q213" s="505"/>
      <c r="R213" s="505"/>
      <c r="S213" s="505"/>
      <c r="T213" s="505"/>
      <c r="U213" s="505"/>
      <c r="V213" s="505"/>
      <c r="W213" s="505"/>
      <c r="X213" s="505"/>
      <c r="Y213" s="505"/>
      <c r="Z213" s="505"/>
      <c r="AA213" s="505"/>
      <c r="AB213" s="505"/>
      <c r="AC213" s="505"/>
      <c r="AD213" s="505"/>
      <c r="AE213" s="506"/>
      <c r="AF213" s="15"/>
      <c r="AG213" s="118"/>
      <c r="AH213" s="312"/>
      <c r="AI213" s="313"/>
      <c r="AJ213" s="313"/>
      <c r="AK213" s="313"/>
      <c r="AL213" s="313"/>
      <c r="AM213" s="313"/>
      <c r="AN213" s="314"/>
      <c r="AO213" s="120"/>
      <c r="AP213" s="115" t="s">
        <v>0</v>
      </c>
      <c r="AQ213" s="119"/>
      <c r="AR213" s="312"/>
      <c r="AS213" s="313"/>
      <c r="AT213" s="313"/>
      <c r="AU213" s="313"/>
      <c r="AV213" s="313"/>
      <c r="AW213" s="313"/>
      <c r="AX213" s="314"/>
      <c r="AY213" s="120"/>
      <c r="AZ213" s="115" t="s">
        <v>1</v>
      </c>
      <c r="BA213" s="119"/>
      <c r="BB213" s="312"/>
      <c r="BC213" s="313"/>
      <c r="BD213" s="313"/>
      <c r="BE213" s="313"/>
      <c r="BF213" s="313"/>
      <c r="BG213" s="313"/>
      <c r="BH213" s="314"/>
      <c r="BI213" s="122"/>
      <c r="BJ213" s="115" t="s">
        <v>2</v>
      </c>
      <c r="BK213" s="129"/>
      <c r="BL213" s="130" t="str">
        <f>IF(BM213&lt;&gt;"","●","")</f>
        <v/>
      </c>
      <c r="BM213" s="132" t="str">
        <f>IF(AND(OR(C213="",E213="",F213="",G213="",O213=""),OR(AH213&gt;0,AR213&gt;0,BB213&gt;0)),"「Ｋコード・Ｊコード番号等」、「診療行為名称」に未記入の欄がありますが、「レセプト件数」、「算定日数」、「算定回数」のいずれかが1以上となっています。正しい手術名情報・レセプト件数・算定日数・算定回数をご記入ください。",IF(AND(AND(C213&lt;&gt;"",E213&lt;&gt;"",F213&lt;&gt;"",G213&lt;&gt;""),OR(AH213&gt;0,AR213&gt;0,BB213&gt;0),COUNTIF(K!$A$1:$A$2257,ASC(C213&amp;E213&amp;F213&amp;G213&amp;IF(I213*1=0,"","-"&amp;I213*1)&amp;IF(K213*1=0,"",K213*1)&amp;IF(M213="","",M213)))=0),"「Ｋコード・Ｊコード番号等」が診療報酬点数表あるいは鹿診療報酬点数表に存在しないコードとなっています。正しいＫコード・Ｊコード番号等をご記入ください。なお、加算・輸血料は報告対象外となります。",IF(OR(AND(OR(AH213=0,AH213=""),OR(AR213&gt;0,BB213&gt;0)),AND(OR(AH213&gt;0,BB213&gt;0),OR(AR213=0,AR213="")),AND(OR(AH213&gt;0,AR213&gt;0),OR(BB213=0,BB213=""))),"「レセプト件数」、「算定日数」、「算定回数」のいずれかが「0」か「空白」となっていますが、それ以外が1以上となっています。正しい手術名情報・レセプト件数・算定日数・算定回数をご記入ください。",IF(OR(AH213&gt;AR213,AH213&gt;BB213),"「算定日数」あるいは「算定回数」が「レセプト件数」よりも小さくなっています。算定レセプトにおける算定日数・算定回数をご記入ください。",IF(AR213&gt;BB213,"「算定回数」が「算定日数」よりも小さくなっています。算定日数における算定回数をご記入ください。","")))))</f>
        <v/>
      </c>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72"/>
      <c r="CW213" s="72"/>
      <c r="CX213" s="72"/>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row>
    <row r="214" spans="1:153" ht="3" customHeight="1" thickBot="1">
      <c r="A214" s="113"/>
      <c r="B214" s="16"/>
      <c r="C214" s="17"/>
      <c r="D214" s="17"/>
      <c r="E214" s="17"/>
      <c r="F214" s="18"/>
      <c r="G214" s="17"/>
      <c r="H214" s="298"/>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9"/>
      <c r="AG214" s="299"/>
      <c r="AH214" s="298"/>
      <c r="AI214" s="298"/>
      <c r="AJ214" s="298"/>
      <c r="AK214" s="298"/>
      <c r="AL214" s="298"/>
      <c r="AM214" s="298"/>
      <c r="AN214" s="298"/>
      <c r="AO214" s="121"/>
      <c r="AP214" s="116"/>
      <c r="AQ214" s="299"/>
      <c r="AR214" s="298"/>
      <c r="AS214" s="298"/>
      <c r="AT214" s="298"/>
      <c r="AU214" s="298"/>
      <c r="AV214" s="298"/>
      <c r="AW214" s="298"/>
      <c r="AX214" s="298"/>
      <c r="AY214" s="121"/>
      <c r="AZ214" s="116"/>
      <c r="BA214" s="298"/>
      <c r="BB214" s="298"/>
      <c r="BC214" s="298"/>
      <c r="BD214" s="298"/>
      <c r="BE214" s="298"/>
      <c r="BF214" s="298"/>
      <c r="BG214" s="298"/>
      <c r="BH214" s="298"/>
      <c r="BI214" s="121"/>
      <c r="BJ214" s="116"/>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row>
    <row r="215" spans="1:153" ht="9.75" customHeight="1">
      <c r="A215" s="113"/>
      <c r="B215" s="24"/>
      <c r="C215" s="14" t="s">
        <v>6435</v>
      </c>
      <c r="D215" s="25"/>
      <c r="E215" s="25"/>
      <c r="F215" s="14" t="s">
        <v>143</v>
      </c>
      <c r="G215" s="14"/>
      <c r="H215" s="14"/>
      <c r="I215" s="14" t="s">
        <v>144</v>
      </c>
      <c r="J215" s="14"/>
      <c r="K215" s="14" t="s">
        <v>145</v>
      </c>
      <c r="L215" s="14"/>
      <c r="M215" s="14" t="s">
        <v>197</v>
      </c>
      <c r="N215" s="14"/>
      <c r="O215" s="25"/>
      <c r="P215" s="14" t="s">
        <v>146</v>
      </c>
      <c r="Q215" s="14"/>
      <c r="R215" s="14"/>
      <c r="S215" s="14"/>
      <c r="T215" s="14"/>
      <c r="U215" s="14"/>
      <c r="V215" s="14"/>
      <c r="W215" s="14"/>
      <c r="X215" s="14"/>
      <c r="Y215" s="14"/>
      <c r="Z215" s="14"/>
      <c r="AA215" s="14"/>
      <c r="AB215" s="14"/>
      <c r="AC215" s="14"/>
      <c r="AD215" s="25"/>
      <c r="AE215" s="25"/>
      <c r="AF215" s="26"/>
      <c r="AG215" s="296"/>
      <c r="AH215" s="297"/>
      <c r="AI215" s="297"/>
      <c r="AJ215" s="297"/>
      <c r="AK215" s="297"/>
      <c r="AL215" s="297"/>
      <c r="AM215" s="297"/>
      <c r="AN215" s="297"/>
      <c r="AO215" s="117"/>
      <c r="AP215" s="114"/>
      <c r="AQ215" s="296"/>
      <c r="AR215" s="297"/>
      <c r="AS215" s="297"/>
      <c r="AT215" s="297"/>
      <c r="AU215" s="297"/>
      <c r="AV215" s="297"/>
      <c r="AW215" s="297"/>
      <c r="AX215" s="297"/>
      <c r="AY215" s="117"/>
      <c r="AZ215" s="114"/>
      <c r="BA215" s="297"/>
      <c r="BB215" s="297"/>
      <c r="BC215" s="297"/>
      <c r="BD215" s="297"/>
      <c r="BE215" s="297"/>
      <c r="BF215" s="297"/>
      <c r="BG215" s="297"/>
      <c r="BH215" s="297"/>
      <c r="BI215" s="117"/>
      <c r="BJ215" s="114"/>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row>
    <row r="216" spans="1:153" ht="21.75" customHeight="1">
      <c r="A216" s="113"/>
      <c r="B216" s="294"/>
      <c r="C216" s="76"/>
      <c r="D216" s="74"/>
      <c r="E216" s="77"/>
      <c r="F216" s="78"/>
      <c r="G216" s="79"/>
      <c r="H216" s="75" t="s">
        <v>6436</v>
      </c>
      <c r="I216" s="76"/>
      <c r="J216" s="74"/>
      <c r="K216" s="241"/>
      <c r="L216" s="74"/>
      <c r="M216" s="76"/>
      <c r="N216" s="73"/>
      <c r="O216" s="504"/>
      <c r="P216" s="505"/>
      <c r="Q216" s="505"/>
      <c r="R216" s="505"/>
      <c r="S216" s="505"/>
      <c r="T216" s="505"/>
      <c r="U216" s="505"/>
      <c r="V216" s="505"/>
      <c r="W216" s="505"/>
      <c r="X216" s="505"/>
      <c r="Y216" s="505"/>
      <c r="Z216" s="505"/>
      <c r="AA216" s="505"/>
      <c r="AB216" s="505"/>
      <c r="AC216" s="505"/>
      <c r="AD216" s="505"/>
      <c r="AE216" s="506"/>
      <c r="AF216" s="15"/>
      <c r="AG216" s="118"/>
      <c r="AH216" s="312"/>
      <c r="AI216" s="313"/>
      <c r="AJ216" s="313"/>
      <c r="AK216" s="313"/>
      <c r="AL216" s="313"/>
      <c r="AM216" s="313"/>
      <c r="AN216" s="314"/>
      <c r="AO216" s="120"/>
      <c r="AP216" s="115" t="s">
        <v>0</v>
      </c>
      <c r="AQ216" s="119"/>
      <c r="AR216" s="312"/>
      <c r="AS216" s="313"/>
      <c r="AT216" s="313"/>
      <c r="AU216" s="313"/>
      <c r="AV216" s="313"/>
      <c r="AW216" s="313"/>
      <c r="AX216" s="314"/>
      <c r="AY216" s="120"/>
      <c r="AZ216" s="115" t="s">
        <v>1</v>
      </c>
      <c r="BA216" s="119"/>
      <c r="BB216" s="312"/>
      <c r="BC216" s="313"/>
      <c r="BD216" s="313"/>
      <c r="BE216" s="313"/>
      <c r="BF216" s="313"/>
      <c r="BG216" s="313"/>
      <c r="BH216" s="314"/>
      <c r="BI216" s="122"/>
      <c r="BJ216" s="115" t="s">
        <v>2</v>
      </c>
      <c r="BK216" s="129"/>
      <c r="BL216" s="130" t="str">
        <f>IF(BM216&lt;&gt;"","●","")</f>
        <v/>
      </c>
      <c r="BM216" s="132" t="str">
        <f>IF(AND(OR(C216="",E216="",F216="",G216="",O216=""),OR(AH216&gt;0,AR216&gt;0,BB216&gt;0)),"「Ｋコード・Ｊコード番号等」、「診療行為名称」に未記入の欄がありますが、「レセプト件数」、「算定日数」、「算定回数」のいずれかが1以上となっています。正しい手術名情報・レセプト件数・算定日数・算定回数をご記入ください。",IF(AND(AND(C216&lt;&gt;"",E216&lt;&gt;"",F216&lt;&gt;"",G216&lt;&gt;""),OR(AH216&gt;0,AR216&gt;0,BB216&gt;0),COUNTIF(K!$A$1:$A$2257,ASC(C216&amp;E216&amp;F216&amp;G216&amp;IF(I216*1=0,"","-"&amp;I216*1)&amp;IF(K216*1=0,"",K216*1)&amp;IF(M216="","",M216)))=0),"「Ｋコード・Ｊコード番号等」が診療報酬点数表あるいは鹿診療報酬点数表に存在しないコードとなっています。正しいＫコード・Ｊコード番号等をご記入ください。なお、加算・輸血料は報告対象外となります。",IF(OR(AND(OR(AH216=0,AH216=""),OR(AR216&gt;0,BB216&gt;0)),AND(OR(AH216&gt;0,BB216&gt;0),OR(AR216=0,AR216="")),AND(OR(AH216&gt;0,AR216&gt;0),OR(BB216=0,BB216=""))),"「レセプト件数」、「算定日数」、「算定回数」のいずれかが「0」か「空白」となっていますが、それ以外が1以上となっています。正しい手術名情報・レセプト件数・算定日数・算定回数をご記入ください。",IF(OR(AH216&gt;AR216,AH216&gt;BB216),"「算定日数」あるいは「算定回数」が「レセプト件数」よりも小さくなっています。算定レセプトにおける算定日数・算定回数をご記入ください。",IF(AR216&gt;BB216,"「算定回数」が「算定日数」よりも小さくなっています。算定日数における算定回数をご記入ください。","")))))</f>
        <v/>
      </c>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72"/>
      <c r="CW216" s="72"/>
      <c r="CX216" s="72"/>
      <c r="CY216" s="129"/>
      <c r="CZ216" s="129"/>
      <c r="DA216" s="129"/>
      <c r="DB216" s="129"/>
      <c r="DC216" s="129"/>
      <c r="DD216" s="129"/>
      <c r="DE216" s="129"/>
      <c r="DF216" s="129"/>
      <c r="DG216" s="129"/>
      <c r="DH216" s="129"/>
      <c r="DI216" s="129"/>
      <c r="DJ216" s="129"/>
      <c r="DK216" s="129"/>
      <c r="DL216" s="129"/>
      <c r="DM216" s="129"/>
      <c r="DN216" s="129"/>
      <c r="DO216" s="129"/>
      <c r="DP216" s="129"/>
      <c r="DQ216" s="129"/>
      <c r="DR216" s="129"/>
      <c r="DS216" s="129"/>
      <c r="DT216" s="129"/>
      <c r="DU216" s="129"/>
      <c r="DV216" s="129"/>
      <c r="DW216" s="129"/>
      <c r="DX216" s="129"/>
      <c r="DY216" s="129"/>
      <c r="DZ216" s="129"/>
      <c r="EA216" s="129"/>
      <c r="EB216" s="129"/>
      <c r="EC216" s="129"/>
      <c r="ED216" s="129"/>
      <c r="EE216" s="129"/>
      <c r="EF216" s="129"/>
      <c r="EG216" s="129"/>
      <c r="EH216" s="129"/>
      <c r="EI216" s="129"/>
      <c r="EJ216" s="129"/>
      <c r="EK216" s="129"/>
      <c r="EL216" s="129"/>
      <c r="EM216" s="129"/>
      <c r="EN216" s="129"/>
      <c r="EO216" s="129"/>
      <c r="EP216" s="129"/>
      <c r="EQ216" s="129"/>
      <c r="ER216" s="129"/>
      <c r="ES216" s="129"/>
      <c r="ET216" s="129"/>
      <c r="EU216" s="129"/>
      <c r="EV216" s="129"/>
      <c r="EW216" s="129"/>
    </row>
    <row r="217" spans="1:153" ht="3" customHeight="1" thickBot="1">
      <c r="A217" s="113"/>
      <c r="B217" s="16"/>
      <c r="C217" s="17"/>
      <c r="D217" s="17"/>
      <c r="E217" s="17"/>
      <c r="F217" s="18"/>
      <c r="G217" s="17"/>
      <c r="H217" s="298"/>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9"/>
      <c r="AG217" s="299"/>
      <c r="AH217" s="298"/>
      <c r="AI217" s="298"/>
      <c r="AJ217" s="298"/>
      <c r="AK217" s="298"/>
      <c r="AL217" s="298"/>
      <c r="AM217" s="298"/>
      <c r="AN217" s="298"/>
      <c r="AO217" s="121"/>
      <c r="AP217" s="116"/>
      <c r="AQ217" s="299"/>
      <c r="AR217" s="298"/>
      <c r="AS217" s="298"/>
      <c r="AT217" s="298"/>
      <c r="AU217" s="298"/>
      <c r="AV217" s="298"/>
      <c r="AW217" s="298"/>
      <c r="AX217" s="298"/>
      <c r="AY217" s="121"/>
      <c r="AZ217" s="116"/>
      <c r="BA217" s="298"/>
      <c r="BB217" s="298"/>
      <c r="BC217" s="298"/>
      <c r="BD217" s="298"/>
      <c r="BE217" s="298"/>
      <c r="BF217" s="298"/>
      <c r="BG217" s="298"/>
      <c r="BH217" s="298"/>
      <c r="BI217" s="121"/>
      <c r="BJ217" s="116"/>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row>
    <row r="218" spans="1:153" ht="9.75" customHeight="1">
      <c r="A218" s="113"/>
      <c r="B218" s="24"/>
      <c r="C218" s="14" t="s">
        <v>6435</v>
      </c>
      <c r="D218" s="25"/>
      <c r="E218" s="25"/>
      <c r="F218" s="14" t="s">
        <v>143</v>
      </c>
      <c r="G218" s="14"/>
      <c r="H218" s="14"/>
      <c r="I218" s="14" t="s">
        <v>144</v>
      </c>
      <c r="J218" s="14"/>
      <c r="K218" s="14" t="s">
        <v>145</v>
      </c>
      <c r="L218" s="14"/>
      <c r="M218" s="14" t="s">
        <v>197</v>
      </c>
      <c r="N218" s="14"/>
      <c r="O218" s="25"/>
      <c r="P218" s="14" t="s">
        <v>146</v>
      </c>
      <c r="Q218" s="14"/>
      <c r="R218" s="14"/>
      <c r="S218" s="14"/>
      <c r="T218" s="14"/>
      <c r="U218" s="14"/>
      <c r="V218" s="14"/>
      <c r="W218" s="14"/>
      <c r="X218" s="14"/>
      <c r="Y218" s="14"/>
      <c r="Z218" s="14"/>
      <c r="AA218" s="14"/>
      <c r="AB218" s="14"/>
      <c r="AC218" s="14"/>
      <c r="AD218" s="25"/>
      <c r="AE218" s="25"/>
      <c r="AF218" s="26"/>
      <c r="AG218" s="296"/>
      <c r="AH218" s="297"/>
      <c r="AI218" s="297"/>
      <c r="AJ218" s="297"/>
      <c r="AK218" s="297"/>
      <c r="AL218" s="297"/>
      <c r="AM218" s="297"/>
      <c r="AN218" s="297"/>
      <c r="AO218" s="117"/>
      <c r="AP218" s="114"/>
      <c r="AQ218" s="296"/>
      <c r="AR218" s="297"/>
      <c r="AS218" s="297"/>
      <c r="AT218" s="297"/>
      <c r="AU218" s="297"/>
      <c r="AV218" s="297"/>
      <c r="AW218" s="297"/>
      <c r="AX218" s="297"/>
      <c r="AY218" s="117"/>
      <c r="AZ218" s="114"/>
      <c r="BA218" s="297"/>
      <c r="BB218" s="297"/>
      <c r="BC218" s="297"/>
      <c r="BD218" s="297"/>
      <c r="BE218" s="297"/>
      <c r="BF218" s="297"/>
      <c r="BG218" s="297"/>
      <c r="BH218" s="297"/>
      <c r="BI218" s="117"/>
      <c r="BJ218" s="114"/>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9"/>
      <c r="DE218" s="129"/>
      <c r="DF218" s="129"/>
      <c r="DG218" s="129"/>
      <c r="DH218" s="129"/>
      <c r="DI218" s="129"/>
      <c r="DJ218" s="129"/>
      <c r="DK218" s="129"/>
      <c r="DL218" s="129"/>
      <c r="DM218" s="129"/>
      <c r="DN218" s="129"/>
      <c r="DO218" s="129"/>
      <c r="DP218" s="129"/>
      <c r="DQ218" s="129"/>
      <c r="DR218" s="129"/>
      <c r="DS218" s="129"/>
      <c r="DT218" s="129"/>
      <c r="DU218" s="129"/>
      <c r="DV218" s="129"/>
      <c r="DW218" s="129"/>
      <c r="DX218" s="129"/>
      <c r="DY218" s="129"/>
      <c r="DZ218" s="129"/>
      <c r="EA218" s="129"/>
      <c r="EB218" s="129"/>
      <c r="EC218" s="129"/>
      <c r="ED218" s="129"/>
      <c r="EE218" s="129"/>
      <c r="EF218" s="129"/>
      <c r="EG218" s="129"/>
      <c r="EH218" s="129"/>
      <c r="EI218" s="129"/>
      <c r="EJ218" s="129"/>
      <c r="EK218" s="129"/>
      <c r="EL218" s="129"/>
      <c r="EM218" s="129"/>
      <c r="EN218" s="129"/>
      <c r="EO218" s="129"/>
      <c r="EP218" s="129"/>
      <c r="EQ218" s="129"/>
      <c r="ER218" s="129"/>
      <c r="ES218" s="129"/>
      <c r="ET218" s="129"/>
      <c r="EU218" s="129"/>
      <c r="EV218" s="129"/>
      <c r="EW218" s="129"/>
    </row>
    <row r="219" spans="1:153" ht="21.75" customHeight="1">
      <c r="A219" s="113"/>
      <c r="B219" s="294"/>
      <c r="C219" s="76"/>
      <c r="D219" s="74"/>
      <c r="E219" s="77"/>
      <c r="F219" s="78"/>
      <c r="G219" s="79"/>
      <c r="H219" s="75" t="s">
        <v>6436</v>
      </c>
      <c r="I219" s="76"/>
      <c r="J219" s="74"/>
      <c r="K219" s="241"/>
      <c r="L219" s="74"/>
      <c r="M219" s="76"/>
      <c r="N219" s="73"/>
      <c r="O219" s="504"/>
      <c r="P219" s="505"/>
      <c r="Q219" s="505"/>
      <c r="R219" s="505"/>
      <c r="S219" s="505"/>
      <c r="T219" s="505"/>
      <c r="U219" s="505"/>
      <c r="V219" s="505"/>
      <c r="W219" s="505"/>
      <c r="X219" s="505"/>
      <c r="Y219" s="505"/>
      <c r="Z219" s="505"/>
      <c r="AA219" s="505"/>
      <c r="AB219" s="505"/>
      <c r="AC219" s="505"/>
      <c r="AD219" s="505"/>
      <c r="AE219" s="506"/>
      <c r="AF219" s="15"/>
      <c r="AG219" s="118"/>
      <c r="AH219" s="312"/>
      <c r="AI219" s="313"/>
      <c r="AJ219" s="313"/>
      <c r="AK219" s="313"/>
      <c r="AL219" s="313"/>
      <c r="AM219" s="313"/>
      <c r="AN219" s="314"/>
      <c r="AO219" s="120"/>
      <c r="AP219" s="115" t="s">
        <v>0</v>
      </c>
      <c r="AQ219" s="119"/>
      <c r="AR219" s="312"/>
      <c r="AS219" s="313"/>
      <c r="AT219" s="313"/>
      <c r="AU219" s="313"/>
      <c r="AV219" s="313"/>
      <c r="AW219" s="313"/>
      <c r="AX219" s="314"/>
      <c r="AY219" s="120"/>
      <c r="AZ219" s="115" t="s">
        <v>1</v>
      </c>
      <c r="BA219" s="119"/>
      <c r="BB219" s="312"/>
      <c r="BC219" s="313"/>
      <c r="BD219" s="313"/>
      <c r="BE219" s="313"/>
      <c r="BF219" s="313"/>
      <c r="BG219" s="313"/>
      <c r="BH219" s="314"/>
      <c r="BI219" s="122"/>
      <c r="BJ219" s="115" t="s">
        <v>2</v>
      </c>
      <c r="BK219" s="129"/>
      <c r="BL219" s="130" t="str">
        <f>IF(BM219&lt;&gt;"","●","")</f>
        <v/>
      </c>
      <c r="BM219" s="132" t="str">
        <f>IF(AND(OR(C219="",E219="",F219="",G219="",O219=""),OR(AH219&gt;0,AR219&gt;0,BB219&gt;0)),"「Ｋコード・Ｊコード番号等」、「診療行為名称」に未記入の欄がありますが、「レセプト件数」、「算定日数」、「算定回数」のいずれかが1以上となっています。正しい手術名情報・レセプト件数・算定日数・算定回数をご記入ください。",IF(AND(AND(C219&lt;&gt;"",E219&lt;&gt;"",F219&lt;&gt;"",G219&lt;&gt;""),OR(AH219&gt;0,AR219&gt;0,BB219&gt;0),COUNTIF(K!$A$1:$A$2257,ASC(C219&amp;E219&amp;F219&amp;G219&amp;IF(I219*1=0,"","-"&amp;I219*1)&amp;IF(K219*1=0,"",K219*1)&amp;IF(M219="","",M219)))=0),"「Ｋコード・Ｊコード番号等」が診療報酬点数表あるいは鹿診療報酬点数表に存在しないコードとなっています。正しいＫコード・Ｊコード番号等をご記入ください。なお、加算・輸血料は報告対象外となります。",IF(OR(AND(OR(AH219=0,AH219=""),OR(AR219&gt;0,BB219&gt;0)),AND(OR(AH219&gt;0,BB219&gt;0),OR(AR219=0,AR219="")),AND(OR(AH219&gt;0,AR219&gt;0),OR(BB219=0,BB219=""))),"「レセプト件数」、「算定日数」、「算定回数」のいずれかが「0」か「空白」となっていますが、それ以外が1以上となっています。正しい手術名情報・レセプト件数・算定日数・算定回数をご記入ください。",IF(OR(AH219&gt;AR219,AH219&gt;BB219),"「算定日数」あるいは「算定回数」が「レセプト件数」よりも小さくなっています。算定レセプトにおける算定日数・算定回数をご記入ください。",IF(AR219&gt;BB219,"「算定回数」が「算定日数」よりも小さくなっています。算定日数における算定回数をご記入ください。","")))))</f>
        <v/>
      </c>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72"/>
      <c r="CW219" s="72"/>
      <c r="CX219" s="72"/>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row>
    <row r="220" spans="1:153" ht="3" customHeight="1" thickBot="1">
      <c r="A220" s="113"/>
      <c r="B220" s="16"/>
      <c r="C220" s="17"/>
      <c r="D220" s="17"/>
      <c r="E220" s="17"/>
      <c r="F220" s="18"/>
      <c r="G220" s="17"/>
      <c r="H220" s="298"/>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9"/>
      <c r="AG220" s="299"/>
      <c r="AH220" s="298"/>
      <c r="AI220" s="298"/>
      <c r="AJ220" s="298"/>
      <c r="AK220" s="298"/>
      <c r="AL220" s="298"/>
      <c r="AM220" s="298"/>
      <c r="AN220" s="298"/>
      <c r="AO220" s="121"/>
      <c r="AP220" s="116"/>
      <c r="AQ220" s="299"/>
      <c r="AR220" s="298"/>
      <c r="AS220" s="298"/>
      <c r="AT220" s="298"/>
      <c r="AU220" s="298"/>
      <c r="AV220" s="298"/>
      <c r="AW220" s="298"/>
      <c r="AX220" s="298"/>
      <c r="AY220" s="121"/>
      <c r="AZ220" s="116"/>
      <c r="BA220" s="298"/>
      <c r="BB220" s="298"/>
      <c r="BC220" s="298"/>
      <c r="BD220" s="298"/>
      <c r="BE220" s="298"/>
      <c r="BF220" s="298"/>
      <c r="BG220" s="298"/>
      <c r="BH220" s="298"/>
      <c r="BI220" s="121"/>
      <c r="BJ220" s="116"/>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row>
    <row r="221" spans="1:153" ht="9.75" customHeight="1">
      <c r="A221" s="113"/>
      <c r="B221" s="24"/>
      <c r="C221" s="14" t="s">
        <v>6435</v>
      </c>
      <c r="D221" s="25"/>
      <c r="E221" s="25"/>
      <c r="F221" s="14" t="s">
        <v>143</v>
      </c>
      <c r="G221" s="14"/>
      <c r="H221" s="14"/>
      <c r="I221" s="14" t="s">
        <v>144</v>
      </c>
      <c r="J221" s="14"/>
      <c r="K221" s="14" t="s">
        <v>145</v>
      </c>
      <c r="L221" s="14"/>
      <c r="M221" s="14" t="s">
        <v>197</v>
      </c>
      <c r="N221" s="14"/>
      <c r="O221" s="25"/>
      <c r="P221" s="14" t="s">
        <v>146</v>
      </c>
      <c r="Q221" s="14"/>
      <c r="R221" s="14"/>
      <c r="S221" s="14"/>
      <c r="T221" s="14"/>
      <c r="U221" s="14"/>
      <c r="V221" s="14"/>
      <c r="W221" s="14"/>
      <c r="X221" s="14"/>
      <c r="Y221" s="14"/>
      <c r="Z221" s="14"/>
      <c r="AA221" s="14"/>
      <c r="AB221" s="14"/>
      <c r="AC221" s="14"/>
      <c r="AD221" s="25"/>
      <c r="AE221" s="25"/>
      <c r="AF221" s="26"/>
      <c r="AG221" s="296"/>
      <c r="AH221" s="297"/>
      <c r="AI221" s="297"/>
      <c r="AJ221" s="297"/>
      <c r="AK221" s="297"/>
      <c r="AL221" s="297"/>
      <c r="AM221" s="297"/>
      <c r="AN221" s="297"/>
      <c r="AO221" s="117"/>
      <c r="AP221" s="114"/>
      <c r="AQ221" s="296"/>
      <c r="AR221" s="297"/>
      <c r="AS221" s="297"/>
      <c r="AT221" s="297"/>
      <c r="AU221" s="297"/>
      <c r="AV221" s="297"/>
      <c r="AW221" s="297"/>
      <c r="AX221" s="297"/>
      <c r="AY221" s="117"/>
      <c r="AZ221" s="114"/>
      <c r="BA221" s="297"/>
      <c r="BB221" s="297"/>
      <c r="BC221" s="297"/>
      <c r="BD221" s="297"/>
      <c r="BE221" s="297"/>
      <c r="BF221" s="297"/>
      <c r="BG221" s="297"/>
      <c r="BH221" s="297"/>
      <c r="BI221" s="117"/>
      <c r="BJ221" s="114"/>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row>
    <row r="222" spans="1:153" ht="21.75" customHeight="1">
      <c r="A222" s="113"/>
      <c r="B222" s="294"/>
      <c r="C222" s="76"/>
      <c r="D222" s="74"/>
      <c r="E222" s="77"/>
      <c r="F222" s="78"/>
      <c r="G222" s="79"/>
      <c r="H222" s="75" t="s">
        <v>6436</v>
      </c>
      <c r="I222" s="76"/>
      <c r="J222" s="74"/>
      <c r="K222" s="241"/>
      <c r="L222" s="74"/>
      <c r="M222" s="76"/>
      <c r="N222" s="73"/>
      <c r="O222" s="504"/>
      <c r="P222" s="505"/>
      <c r="Q222" s="505"/>
      <c r="R222" s="505"/>
      <c r="S222" s="505"/>
      <c r="T222" s="505"/>
      <c r="U222" s="505"/>
      <c r="V222" s="505"/>
      <c r="W222" s="505"/>
      <c r="X222" s="505"/>
      <c r="Y222" s="505"/>
      <c r="Z222" s="505"/>
      <c r="AA222" s="505"/>
      <c r="AB222" s="505"/>
      <c r="AC222" s="505"/>
      <c r="AD222" s="505"/>
      <c r="AE222" s="506"/>
      <c r="AF222" s="15"/>
      <c r="AG222" s="118"/>
      <c r="AH222" s="312"/>
      <c r="AI222" s="313"/>
      <c r="AJ222" s="313"/>
      <c r="AK222" s="313"/>
      <c r="AL222" s="313"/>
      <c r="AM222" s="313"/>
      <c r="AN222" s="314"/>
      <c r="AO222" s="120"/>
      <c r="AP222" s="115" t="s">
        <v>0</v>
      </c>
      <c r="AQ222" s="119"/>
      <c r="AR222" s="312"/>
      <c r="AS222" s="313"/>
      <c r="AT222" s="313"/>
      <c r="AU222" s="313"/>
      <c r="AV222" s="313"/>
      <c r="AW222" s="313"/>
      <c r="AX222" s="314"/>
      <c r="AY222" s="120"/>
      <c r="AZ222" s="115" t="s">
        <v>1</v>
      </c>
      <c r="BA222" s="119"/>
      <c r="BB222" s="312"/>
      <c r="BC222" s="313"/>
      <c r="BD222" s="313"/>
      <c r="BE222" s="313"/>
      <c r="BF222" s="313"/>
      <c r="BG222" s="313"/>
      <c r="BH222" s="314"/>
      <c r="BI222" s="122"/>
      <c r="BJ222" s="115" t="s">
        <v>2</v>
      </c>
      <c r="BK222" s="129"/>
      <c r="BL222" s="130" t="str">
        <f>IF(BM222&lt;&gt;"","●","")</f>
        <v/>
      </c>
      <c r="BM222" s="132" t="str">
        <f>IF(AND(OR(C222="",E222="",F222="",G222="",O222=""),OR(AH222&gt;0,AR222&gt;0,BB222&gt;0)),"「Ｋコード・Ｊコード番号等」、「診療行為名称」に未記入の欄がありますが、「レセプト件数」、「算定日数」、「算定回数」のいずれかが1以上となっています。正しい手術名情報・レセプト件数・算定日数・算定回数をご記入ください。",IF(AND(AND(C222&lt;&gt;"",E222&lt;&gt;"",F222&lt;&gt;"",G222&lt;&gt;""),OR(AH222&gt;0,AR222&gt;0,BB222&gt;0),COUNTIF(K!$A$1:$A$2257,ASC(C222&amp;E222&amp;F222&amp;G222&amp;IF(I222*1=0,"","-"&amp;I222*1)&amp;IF(K222*1=0,"",K222*1)&amp;IF(M222="","",M222)))=0),"「Ｋコード・Ｊコード番号等」が診療報酬点数表あるいは鹿診療報酬点数表に存在しないコードとなっています。正しいＫコード・Ｊコード番号等をご記入ください。なお、加算・輸血料は報告対象外となります。",IF(OR(AND(OR(AH222=0,AH222=""),OR(AR222&gt;0,BB222&gt;0)),AND(OR(AH222&gt;0,BB222&gt;0),OR(AR222=0,AR222="")),AND(OR(AH222&gt;0,AR222&gt;0),OR(BB222=0,BB222=""))),"「レセプト件数」、「算定日数」、「算定回数」のいずれかが「0」か「空白」となっていますが、それ以外が1以上となっています。正しい手術名情報・レセプト件数・算定日数・算定回数をご記入ください。",IF(OR(AH222&gt;AR222,AH222&gt;BB222),"「算定日数」あるいは「算定回数」が「レセプト件数」よりも小さくなっています。算定レセプトにおける算定日数・算定回数をご記入ください。",IF(AR222&gt;BB222,"「算定回数」が「算定日数」よりも小さくなっています。算定日数における算定回数をご記入ください。","")))))</f>
        <v/>
      </c>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72"/>
      <c r="CW222" s="72"/>
      <c r="CX222" s="72"/>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row>
    <row r="223" spans="1:153" ht="3" customHeight="1" thickBot="1">
      <c r="A223" s="113"/>
      <c r="B223" s="16"/>
      <c r="C223" s="17"/>
      <c r="D223" s="17"/>
      <c r="E223" s="17"/>
      <c r="F223" s="18"/>
      <c r="G223" s="17"/>
      <c r="H223" s="298"/>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9"/>
      <c r="AG223" s="299"/>
      <c r="AH223" s="298"/>
      <c r="AI223" s="298"/>
      <c r="AJ223" s="298"/>
      <c r="AK223" s="298"/>
      <c r="AL223" s="298"/>
      <c r="AM223" s="298"/>
      <c r="AN223" s="298"/>
      <c r="AO223" s="121"/>
      <c r="AP223" s="116"/>
      <c r="AQ223" s="299"/>
      <c r="AR223" s="298"/>
      <c r="AS223" s="298"/>
      <c r="AT223" s="298"/>
      <c r="AU223" s="298"/>
      <c r="AV223" s="298"/>
      <c r="AW223" s="298"/>
      <c r="AX223" s="298"/>
      <c r="AY223" s="121"/>
      <c r="AZ223" s="116"/>
      <c r="BA223" s="298"/>
      <c r="BB223" s="298"/>
      <c r="BC223" s="298"/>
      <c r="BD223" s="298"/>
      <c r="BE223" s="298"/>
      <c r="BF223" s="298"/>
      <c r="BG223" s="298"/>
      <c r="BH223" s="298"/>
      <c r="BI223" s="121"/>
      <c r="BJ223" s="116"/>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row>
    <row r="224" spans="1:153" ht="9.75" customHeight="1">
      <c r="A224" s="113"/>
      <c r="B224" s="24"/>
      <c r="C224" s="14" t="s">
        <v>6435</v>
      </c>
      <c r="D224" s="25"/>
      <c r="E224" s="25"/>
      <c r="F224" s="14" t="s">
        <v>143</v>
      </c>
      <c r="G224" s="14"/>
      <c r="H224" s="14"/>
      <c r="I224" s="14" t="s">
        <v>144</v>
      </c>
      <c r="J224" s="14"/>
      <c r="K224" s="14" t="s">
        <v>145</v>
      </c>
      <c r="L224" s="14"/>
      <c r="M224" s="14" t="s">
        <v>197</v>
      </c>
      <c r="N224" s="14"/>
      <c r="O224" s="25"/>
      <c r="P224" s="14" t="s">
        <v>146</v>
      </c>
      <c r="Q224" s="14"/>
      <c r="R224" s="14"/>
      <c r="S224" s="14"/>
      <c r="T224" s="14"/>
      <c r="U224" s="14"/>
      <c r="V224" s="14"/>
      <c r="W224" s="14"/>
      <c r="X224" s="14"/>
      <c r="Y224" s="14"/>
      <c r="Z224" s="14"/>
      <c r="AA224" s="14"/>
      <c r="AB224" s="14"/>
      <c r="AC224" s="14"/>
      <c r="AD224" s="25"/>
      <c r="AE224" s="25"/>
      <c r="AF224" s="26"/>
      <c r="AG224" s="296"/>
      <c r="AH224" s="297"/>
      <c r="AI224" s="297"/>
      <c r="AJ224" s="297"/>
      <c r="AK224" s="297"/>
      <c r="AL224" s="297"/>
      <c r="AM224" s="297"/>
      <c r="AN224" s="297"/>
      <c r="AO224" s="117"/>
      <c r="AP224" s="114"/>
      <c r="AQ224" s="296"/>
      <c r="AR224" s="297"/>
      <c r="AS224" s="297"/>
      <c r="AT224" s="297"/>
      <c r="AU224" s="297"/>
      <c r="AV224" s="297"/>
      <c r="AW224" s="297"/>
      <c r="AX224" s="297"/>
      <c r="AY224" s="117"/>
      <c r="AZ224" s="114"/>
      <c r="BA224" s="297"/>
      <c r="BB224" s="297"/>
      <c r="BC224" s="297"/>
      <c r="BD224" s="297"/>
      <c r="BE224" s="297"/>
      <c r="BF224" s="297"/>
      <c r="BG224" s="297"/>
      <c r="BH224" s="297"/>
      <c r="BI224" s="117"/>
      <c r="BJ224" s="114"/>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row>
    <row r="225" spans="1:153" ht="21.75" customHeight="1">
      <c r="A225" s="113"/>
      <c r="B225" s="294"/>
      <c r="C225" s="76"/>
      <c r="D225" s="74"/>
      <c r="E225" s="77"/>
      <c r="F225" s="78"/>
      <c r="G225" s="79"/>
      <c r="H225" s="75" t="s">
        <v>6436</v>
      </c>
      <c r="I225" s="76"/>
      <c r="J225" s="74"/>
      <c r="K225" s="241"/>
      <c r="L225" s="74"/>
      <c r="M225" s="76"/>
      <c r="N225" s="73"/>
      <c r="O225" s="504"/>
      <c r="P225" s="505"/>
      <c r="Q225" s="505"/>
      <c r="R225" s="505"/>
      <c r="S225" s="505"/>
      <c r="T225" s="505"/>
      <c r="U225" s="505"/>
      <c r="V225" s="505"/>
      <c r="W225" s="505"/>
      <c r="X225" s="505"/>
      <c r="Y225" s="505"/>
      <c r="Z225" s="505"/>
      <c r="AA225" s="505"/>
      <c r="AB225" s="505"/>
      <c r="AC225" s="505"/>
      <c r="AD225" s="505"/>
      <c r="AE225" s="506"/>
      <c r="AF225" s="15"/>
      <c r="AG225" s="118"/>
      <c r="AH225" s="312"/>
      <c r="AI225" s="313"/>
      <c r="AJ225" s="313"/>
      <c r="AK225" s="313"/>
      <c r="AL225" s="313"/>
      <c r="AM225" s="313"/>
      <c r="AN225" s="314"/>
      <c r="AO225" s="120"/>
      <c r="AP225" s="115" t="s">
        <v>0</v>
      </c>
      <c r="AQ225" s="119"/>
      <c r="AR225" s="312"/>
      <c r="AS225" s="313"/>
      <c r="AT225" s="313"/>
      <c r="AU225" s="313"/>
      <c r="AV225" s="313"/>
      <c r="AW225" s="313"/>
      <c r="AX225" s="314"/>
      <c r="AY225" s="120"/>
      <c r="AZ225" s="115" t="s">
        <v>1</v>
      </c>
      <c r="BA225" s="119"/>
      <c r="BB225" s="312"/>
      <c r="BC225" s="313"/>
      <c r="BD225" s="313"/>
      <c r="BE225" s="313"/>
      <c r="BF225" s="313"/>
      <c r="BG225" s="313"/>
      <c r="BH225" s="314"/>
      <c r="BI225" s="122"/>
      <c r="BJ225" s="115" t="s">
        <v>2</v>
      </c>
      <c r="BK225" s="129"/>
      <c r="BL225" s="130" t="str">
        <f>IF(BM225&lt;&gt;"","●","")</f>
        <v/>
      </c>
      <c r="BM225" s="132" t="str">
        <f>IF(AND(OR(C225="",E225="",F225="",G225="",O225=""),OR(AH225&gt;0,AR225&gt;0,BB225&gt;0)),"「Ｋコード・Ｊコード番号等」、「診療行為名称」に未記入の欄がありますが、「レセプト件数」、「算定日数」、「算定回数」のいずれかが1以上となっています。正しい手術名情報・レセプト件数・算定日数・算定回数をご記入ください。",IF(AND(AND(C225&lt;&gt;"",E225&lt;&gt;"",F225&lt;&gt;"",G225&lt;&gt;""),OR(AH225&gt;0,AR225&gt;0,BB225&gt;0),COUNTIF(K!$A$1:$A$2257,ASC(C225&amp;E225&amp;F225&amp;G225&amp;IF(I225*1=0,"","-"&amp;I225*1)&amp;IF(K225*1=0,"",K225*1)&amp;IF(M225="","",M225)))=0),"「Ｋコード・Ｊコード番号等」が診療報酬点数表あるいは鹿診療報酬点数表に存在しないコードとなっています。正しいＫコード・Ｊコード番号等をご記入ください。なお、加算・輸血料は報告対象外となります。",IF(OR(AND(OR(AH225=0,AH225=""),OR(AR225&gt;0,BB225&gt;0)),AND(OR(AH225&gt;0,BB225&gt;0),OR(AR225=0,AR225="")),AND(OR(AH225&gt;0,AR225&gt;0),OR(BB225=0,BB225=""))),"「レセプト件数」、「算定日数」、「算定回数」のいずれかが「0」か「空白」となっていますが、それ以外が1以上となっています。正しい手術名情報・レセプト件数・算定日数・算定回数をご記入ください。",IF(OR(AH225&gt;AR225,AH225&gt;BB225),"「算定日数」あるいは「算定回数」が「レセプト件数」よりも小さくなっています。算定レセプトにおける算定日数・算定回数をご記入ください。",IF(AR225&gt;BB225,"「算定回数」が「算定日数」よりも小さくなっています。算定日数における算定回数をご記入ください。","")))))</f>
        <v/>
      </c>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72"/>
      <c r="CW225" s="72"/>
      <c r="CX225" s="72"/>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row>
    <row r="226" spans="1:153" ht="3" customHeight="1" thickBot="1">
      <c r="A226" s="113"/>
      <c r="B226" s="16"/>
      <c r="C226" s="17"/>
      <c r="D226" s="17"/>
      <c r="E226" s="17"/>
      <c r="F226" s="18"/>
      <c r="G226" s="17"/>
      <c r="H226" s="298"/>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9"/>
      <c r="AG226" s="299"/>
      <c r="AH226" s="298"/>
      <c r="AI226" s="298"/>
      <c r="AJ226" s="298"/>
      <c r="AK226" s="298"/>
      <c r="AL226" s="298"/>
      <c r="AM226" s="298"/>
      <c r="AN226" s="298"/>
      <c r="AO226" s="121"/>
      <c r="AP226" s="116"/>
      <c r="AQ226" s="299"/>
      <c r="AR226" s="298"/>
      <c r="AS226" s="298"/>
      <c r="AT226" s="298"/>
      <c r="AU226" s="298"/>
      <c r="AV226" s="298"/>
      <c r="AW226" s="298"/>
      <c r="AX226" s="298"/>
      <c r="AY226" s="121"/>
      <c r="AZ226" s="116"/>
      <c r="BA226" s="298"/>
      <c r="BB226" s="298"/>
      <c r="BC226" s="298"/>
      <c r="BD226" s="298"/>
      <c r="BE226" s="298"/>
      <c r="BF226" s="298"/>
      <c r="BG226" s="298"/>
      <c r="BH226" s="298"/>
      <c r="BI226" s="121"/>
      <c r="BJ226" s="116"/>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row>
    <row r="227" spans="1:153" ht="9.75" customHeight="1">
      <c r="A227" s="113"/>
      <c r="B227" s="24"/>
      <c r="C227" s="14" t="s">
        <v>6435</v>
      </c>
      <c r="D227" s="25"/>
      <c r="E227" s="25"/>
      <c r="F227" s="14" t="s">
        <v>143</v>
      </c>
      <c r="G227" s="14"/>
      <c r="H227" s="14"/>
      <c r="I227" s="14" t="s">
        <v>144</v>
      </c>
      <c r="J227" s="14"/>
      <c r="K227" s="14" t="s">
        <v>145</v>
      </c>
      <c r="L227" s="14"/>
      <c r="M227" s="14" t="s">
        <v>197</v>
      </c>
      <c r="N227" s="14"/>
      <c r="O227" s="25"/>
      <c r="P227" s="14" t="s">
        <v>146</v>
      </c>
      <c r="Q227" s="14"/>
      <c r="R227" s="14"/>
      <c r="S227" s="14"/>
      <c r="T227" s="14"/>
      <c r="U227" s="14"/>
      <c r="V227" s="14"/>
      <c r="W227" s="14"/>
      <c r="X227" s="14"/>
      <c r="Y227" s="14"/>
      <c r="Z227" s="14"/>
      <c r="AA227" s="14"/>
      <c r="AB227" s="14"/>
      <c r="AC227" s="14"/>
      <c r="AD227" s="25"/>
      <c r="AE227" s="25"/>
      <c r="AF227" s="26"/>
      <c r="AG227" s="296"/>
      <c r="AH227" s="297"/>
      <c r="AI227" s="297"/>
      <c r="AJ227" s="297"/>
      <c r="AK227" s="297"/>
      <c r="AL227" s="297"/>
      <c r="AM227" s="297"/>
      <c r="AN227" s="297"/>
      <c r="AO227" s="117"/>
      <c r="AP227" s="114"/>
      <c r="AQ227" s="296"/>
      <c r="AR227" s="297"/>
      <c r="AS227" s="297"/>
      <c r="AT227" s="297"/>
      <c r="AU227" s="297"/>
      <c r="AV227" s="297"/>
      <c r="AW227" s="297"/>
      <c r="AX227" s="297"/>
      <c r="AY227" s="117"/>
      <c r="AZ227" s="114"/>
      <c r="BA227" s="297"/>
      <c r="BB227" s="297"/>
      <c r="BC227" s="297"/>
      <c r="BD227" s="297"/>
      <c r="BE227" s="297"/>
      <c r="BF227" s="297"/>
      <c r="BG227" s="297"/>
      <c r="BH227" s="297"/>
      <c r="BI227" s="117"/>
      <c r="BJ227" s="114"/>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row>
    <row r="228" spans="1:153" ht="21.75" customHeight="1">
      <c r="A228" s="113"/>
      <c r="B228" s="294"/>
      <c r="C228" s="76"/>
      <c r="D228" s="74"/>
      <c r="E228" s="77"/>
      <c r="F228" s="78"/>
      <c r="G228" s="79"/>
      <c r="H228" s="75" t="s">
        <v>6436</v>
      </c>
      <c r="I228" s="76"/>
      <c r="J228" s="74"/>
      <c r="K228" s="241"/>
      <c r="L228" s="74"/>
      <c r="M228" s="76"/>
      <c r="N228" s="73"/>
      <c r="O228" s="504"/>
      <c r="P228" s="505"/>
      <c r="Q228" s="505"/>
      <c r="R228" s="505"/>
      <c r="S228" s="505"/>
      <c r="T228" s="505"/>
      <c r="U228" s="505"/>
      <c r="V228" s="505"/>
      <c r="W228" s="505"/>
      <c r="X228" s="505"/>
      <c r="Y228" s="505"/>
      <c r="Z228" s="505"/>
      <c r="AA228" s="505"/>
      <c r="AB228" s="505"/>
      <c r="AC228" s="505"/>
      <c r="AD228" s="505"/>
      <c r="AE228" s="506"/>
      <c r="AF228" s="15"/>
      <c r="AG228" s="118"/>
      <c r="AH228" s="312"/>
      <c r="AI228" s="313"/>
      <c r="AJ228" s="313"/>
      <c r="AK228" s="313"/>
      <c r="AL228" s="313"/>
      <c r="AM228" s="313"/>
      <c r="AN228" s="314"/>
      <c r="AO228" s="120"/>
      <c r="AP228" s="115" t="s">
        <v>0</v>
      </c>
      <c r="AQ228" s="119"/>
      <c r="AR228" s="312"/>
      <c r="AS228" s="313"/>
      <c r="AT228" s="313"/>
      <c r="AU228" s="313"/>
      <c r="AV228" s="313"/>
      <c r="AW228" s="313"/>
      <c r="AX228" s="314"/>
      <c r="AY228" s="120"/>
      <c r="AZ228" s="115" t="s">
        <v>1</v>
      </c>
      <c r="BA228" s="119"/>
      <c r="BB228" s="312"/>
      <c r="BC228" s="313"/>
      <c r="BD228" s="313"/>
      <c r="BE228" s="313"/>
      <c r="BF228" s="313"/>
      <c r="BG228" s="313"/>
      <c r="BH228" s="314"/>
      <c r="BI228" s="122"/>
      <c r="BJ228" s="115" t="s">
        <v>2</v>
      </c>
      <c r="BK228" s="129"/>
      <c r="BL228" s="130" t="str">
        <f>IF(BM228&lt;&gt;"","●","")</f>
        <v/>
      </c>
      <c r="BM228" s="132" t="str">
        <f>IF(AND(OR(C228="",E228="",F228="",G228="",O228=""),OR(AH228&gt;0,AR228&gt;0,BB228&gt;0)),"「Ｋコード・Ｊコード番号等」、「診療行為名称」に未記入の欄がありますが、「レセプト件数」、「算定日数」、「算定回数」のいずれかが1以上となっています。正しい手術名情報・レセプト件数・算定日数・算定回数をご記入ください。",IF(AND(AND(C228&lt;&gt;"",E228&lt;&gt;"",F228&lt;&gt;"",G228&lt;&gt;""),OR(AH228&gt;0,AR228&gt;0,BB228&gt;0),COUNTIF(K!$A$1:$A$2257,ASC(C228&amp;E228&amp;F228&amp;G228&amp;IF(I228*1=0,"","-"&amp;I228*1)&amp;IF(K228*1=0,"",K228*1)&amp;IF(M228="","",M228)))=0),"「Ｋコード・Ｊコード番号等」が診療報酬点数表あるいは鹿診療報酬点数表に存在しないコードとなっています。正しいＫコード・Ｊコード番号等をご記入ください。なお、加算・輸血料は報告対象外となります。",IF(OR(AND(OR(AH228=0,AH228=""),OR(AR228&gt;0,BB228&gt;0)),AND(OR(AH228&gt;0,BB228&gt;0),OR(AR228=0,AR228="")),AND(OR(AH228&gt;0,AR228&gt;0),OR(BB228=0,BB228=""))),"「レセプト件数」、「算定日数」、「算定回数」のいずれかが「0」か「空白」となっていますが、それ以外が1以上となっています。正しい手術名情報・レセプト件数・算定日数・算定回数をご記入ください。",IF(OR(AH228&gt;AR228,AH228&gt;BB228),"「算定日数」あるいは「算定回数」が「レセプト件数」よりも小さくなっています。算定レセプトにおける算定日数・算定回数をご記入ください。",IF(AR228&gt;BB228,"「算定回数」が「算定日数」よりも小さくなっています。算定日数における算定回数をご記入ください。","")))))</f>
        <v/>
      </c>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72"/>
      <c r="CW228" s="72"/>
      <c r="CX228" s="72"/>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row>
    <row r="229" spans="1:153" ht="3" customHeight="1" thickBot="1">
      <c r="A229" s="113"/>
      <c r="B229" s="16"/>
      <c r="C229" s="17"/>
      <c r="D229" s="17"/>
      <c r="E229" s="17"/>
      <c r="F229" s="18"/>
      <c r="G229" s="17"/>
      <c r="H229" s="298"/>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9"/>
      <c r="AG229" s="299"/>
      <c r="AH229" s="298"/>
      <c r="AI229" s="298"/>
      <c r="AJ229" s="298"/>
      <c r="AK229" s="298"/>
      <c r="AL229" s="298"/>
      <c r="AM229" s="298"/>
      <c r="AN229" s="298"/>
      <c r="AO229" s="121"/>
      <c r="AP229" s="116"/>
      <c r="AQ229" s="299"/>
      <c r="AR229" s="298"/>
      <c r="AS229" s="298"/>
      <c r="AT229" s="298"/>
      <c r="AU229" s="298"/>
      <c r="AV229" s="298"/>
      <c r="AW229" s="298"/>
      <c r="AX229" s="298"/>
      <c r="AY229" s="121"/>
      <c r="AZ229" s="116"/>
      <c r="BA229" s="298"/>
      <c r="BB229" s="298"/>
      <c r="BC229" s="298"/>
      <c r="BD229" s="298"/>
      <c r="BE229" s="298"/>
      <c r="BF229" s="298"/>
      <c r="BG229" s="298"/>
      <c r="BH229" s="298"/>
      <c r="BI229" s="121"/>
      <c r="BJ229" s="116"/>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row>
    <row r="230" spans="1:153" ht="19.5" customHeight="1">
      <c r="A230" s="328" t="s">
        <v>6437</v>
      </c>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30"/>
      <c r="AX230" s="330"/>
      <c r="AY230" s="330"/>
      <c r="AZ230" s="330"/>
      <c r="BA230" s="330"/>
      <c r="BB230" s="330"/>
      <c r="BC230" s="330"/>
      <c r="BD230" s="330"/>
      <c r="BE230" s="330"/>
      <c r="BF230" s="330"/>
      <c r="BG230" s="330"/>
      <c r="BH230" s="330"/>
      <c r="BI230" s="330"/>
      <c r="BJ230" s="331"/>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row>
    <row r="231" spans="1:153" s="65" customFormat="1" ht="18.75" customHeight="1" thickBot="1">
      <c r="A231" s="5"/>
      <c r="B231" s="9"/>
      <c r="C231" s="9"/>
      <c r="D231" s="9"/>
      <c r="E231" s="9"/>
      <c r="F231" s="9"/>
      <c r="G231" s="9"/>
      <c r="H231" s="20"/>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395" t="s">
        <v>6385</v>
      </c>
      <c r="AH231" s="396"/>
      <c r="AI231" s="396"/>
      <c r="AJ231" s="396"/>
      <c r="AK231" s="396"/>
      <c r="AL231" s="396"/>
      <c r="AM231" s="396"/>
      <c r="AN231" s="396"/>
      <c r="AO231" s="396"/>
      <c r="AP231" s="397"/>
      <c r="AQ231" s="420" t="s">
        <v>4</v>
      </c>
      <c r="AR231" s="421"/>
      <c r="AS231" s="421"/>
      <c r="AT231" s="421"/>
      <c r="AU231" s="421"/>
      <c r="AV231" s="421"/>
      <c r="AW231" s="421"/>
      <c r="AX231" s="421"/>
      <c r="AY231" s="421"/>
      <c r="AZ231" s="422"/>
      <c r="BA231" s="420" t="s">
        <v>19</v>
      </c>
      <c r="BB231" s="421"/>
      <c r="BC231" s="421"/>
      <c r="BD231" s="421"/>
      <c r="BE231" s="421"/>
      <c r="BF231" s="421"/>
      <c r="BG231" s="421"/>
      <c r="BH231" s="421"/>
      <c r="BI231" s="421"/>
      <c r="BJ231" s="423"/>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row>
    <row r="232" spans="1:153" ht="9.75" customHeight="1">
      <c r="A232" s="113"/>
      <c r="B232" s="24"/>
      <c r="C232" s="14" t="s">
        <v>6435</v>
      </c>
      <c r="D232" s="25"/>
      <c r="E232" s="25"/>
      <c r="F232" s="14" t="s">
        <v>143</v>
      </c>
      <c r="G232" s="14"/>
      <c r="H232" s="14"/>
      <c r="I232" s="14" t="s">
        <v>144</v>
      </c>
      <c r="J232" s="14"/>
      <c r="K232" s="14" t="s">
        <v>145</v>
      </c>
      <c r="L232" s="14"/>
      <c r="M232" s="14" t="s">
        <v>197</v>
      </c>
      <c r="N232" s="14"/>
      <c r="O232" s="25"/>
      <c r="P232" s="14" t="s">
        <v>146</v>
      </c>
      <c r="Q232" s="14"/>
      <c r="R232" s="14"/>
      <c r="S232" s="14"/>
      <c r="T232" s="14"/>
      <c r="U232" s="14"/>
      <c r="V232" s="14"/>
      <c r="W232" s="14"/>
      <c r="X232" s="14"/>
      <c r="Y232" s="14"/>
      <c r="Z232" s="14"/>
      <c r="AA232" s="14"/>
      <c r="AB232" s="14"/>
      <c r="AC232" s="14"/>
      <c r="AD232" s="25"/>
      <c r="AE232" s="25"/>
      <c r="AF232" s="26"/>
      <c r="AG232" s="296"/>
      <c r="AH232" s="297"/>
      <c r="AI232" s="297"/>
      <c r="AJ232" s="297"/>
      <c r="AK232" s="297"/>
      <c r="AL232" s="297"/>
      <c r="AM232" s="297"/>
      <c r="AN232" s="297"/>
      <c r="AO232" s="117"/>
      <c r="AP232" s="114"/>
      <c r="AQ232" s="296"/>
      <c r="AR232" s="297"/>
      <c r="AS232" s="297"/>
      <c r="AT232" s="297"/>
      <c r="AU232" s="297"/>
      <c r="AV232" s="297"/>
      <c r="AW232" s="297"/>
      <c r="AX232" s="297"/>
      <c r="AY232" s="117"/>
      <c r="AZ232" s="114"/>
      <c r="BA232" s="297"/>
      <c r="BB232" s="297"/>
      <c r="BC232" s="297"/>
      <c r="BD232" s="297"/>
      <c r="BE232" s="297"/>
      <c r="BF232" s="297"/>
      <c r="BG232" s="297"/>
      <c r="BH232" s="297"/>
      <c r="BI232" s="117"/>
      <c r="BJ232" s="114"/>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row>
    <row r="233" spans="1:153" ht="21.75" customHeight="1">
      <c r="A233" s="113"/>
      <c r="B233" s="294"/>
      <c r="C233" s="76"/>
      <c r="D233" s="74"/>
      <c r="E233" s="77"/>
      <c r="F233" s="78"/>
      <c r="G233" s="79"/>
      <c r="H233" s="75" t="s">
        <v>6436</v>
      </c>
      <c r="I233" s="76"/>
      <c r="J233" s="74"/>
      <c r="K233" s="241"/>
      <c r="L233" s="74"/>
      <c r="M233" s="76"/>
      <c r="N233" s="73"/>
      <c r="O233" s="504"/>
      <c r="P233" s="505"/>
      <c r="Q233" s="505"/>
      <c r="R233" s="505"/>
      <c r="S233" s="505"/>
      <c r="T233" s="505"/>
      <c r="U233" s="505"/>
      <c r="V233" s="505"/>
      <c r="W233" s="505"/>
      <c r="X233" s="505"/>
      <c r="Y233" s="505"/>
      <c r="Z233" s="505"/>
      <c r="AA233" s="505"/>
      <c r="AB233" s="505"/>
      <c r="AC233" s="505"/>
      <c r="AD233" s="505"/>
      <c r="AE233" s="506"/>
      <c r="AF233" s="15"/>
      <c r="AG233" s="118"/>
      <c r="AH233" s="312"/>
      <c r="AI233" s="313"/>
      <c r="AJ233" s="313"/>
      <c r="AK233" s="313"/>
      <c r="AL233" s="313"/>
      <c r="AM233" s="313"/>
      <c r="AN233" s="314"/>
      <c r="AO233" s="120"/>
      <c r="AP233" s="115" t="s">
        <v>0</v>
      </c>
      <c r="AQ233" s="119"/>
      <c r="AR233" s="312"/>
      <c r="AS233" s="313"/>
      <c r="AT233" s="313"/>
      <c r="AU233" s="313"/>
      <c r="AV233" s="313"/>
      <c r="AW233" s="313"/>
      <c r="AX233" s="314"/>
      <c r="AY233" s="120"/>
      <c r="AZ233" s="115" t="s">
        <v>1</v>
      </c>
      <c r="BA233" s="119"/>
      <c r="BB233" s="312"/>
      <c r="BC233" s="313"/>
      <c r="BD233" s="313"/>
      <c r="BE233" s="313"/>
      <c r="BF233" s="313"/>
      <c r="BG233" s="313"/>
      <c r="BH233" s="314"/>
      <c r="BI233" s="122"/>
      <c r="BJ233" s="115" t="s">
        <v>2</v>
      </c>
      <c r="BK233" s="129"/>
      <c r="BL233" s="130" t="str">
        <f>IF(BM233&lt;&gt;"","●","")</f>
        <v/>
      </c>
      <c r="BM233" s="132" t="str">
        <f>IF(AND(OR(C233="",E233="",F233="",G233="",O233=""),OR(AH233&gt;0,AR233&gt;0,BB233&gt;0)),"「Ｋコード・Ｊコード番号等」、「診療行為名称」に未記入の欄がありますが、「レセプト件数」、「算定日数」、「算定回数」のいずれかが1以上となっています。正しい手術名情報・レセプト件数・算定日数・算定回数をご記入ください。",IF(AND(AND(C233&lt;&gt;"",E233&lt;&gt;"",F233&lt;&gt;"",G233&lt;&gt;""),OR(AH233&gt;0,AR233&gt;0,BB233&gt;0),COUNTIF(K!$A$1:$A$2257,ASC(C233&amp;E233&amp;F233&amp;G233&amp;IF(I233*1=0,"","-"&amp;I233*1)&amp;IF(K233*1=0,"",K233*1)&amp;IF(M233="","",M233)))=0),"「Ｋコード・Ｊコード番号等」が診療報酬点数表あるいは鹿診療報酬点数表に存在しないコードとなっています。正しいＫコード・Ｊコード番号等をご記入ください。なお、加算・輸血料は報告対象外となります。",IF(OR(AND(OR(AH233=0,AH233=""),OR(AR233&gt;0,BB233&gt;0)),AND(OR(AH233&gt;0,BB233&gt;0),OR(AR233=0,AR233="")),AND(OR(AH233&gt;0,AR233&gt;0),OR(BB233=0,BB233=""))),"「レセプト件数」、「算定日数」、「算定回数」のいずれかが「0」か「空白」となっていますが、それ以外が1以上となっています。正しい手術名情報・レセプト件数・算定日数・算定回数をご記入ください。",IF(OR(AH233&gt;AR233,AH233&gt;BB233),"「算定日数」あるいは「算定回数」が「レセプト件数」よりも小さくなっています。算定レセプトにおける算定日数・算定回数をご記入ください。",IF(AR233&gt;BB233,"「算定回数」が「算定日数」よりも小さくなっています。算定日数における算定回数をご記入ください。","")))))</f>
        <v/>
      </c>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72"/>
      <c r="CW233" s="72"/>
      <c r="CX233" s="72"/>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row>
    <row r="234" spans="1:153" ht="3" customHeight="1" thickBot="1">
      <c r="A234" s="113"/>
      <c r="B234" s="16"/>
      <c r="C234" s="17"/>
      <c r="D234" s="17"/>
      <c r="E234" s="17"/>
      <c r="F234" s="18"/>
      <c r="G234" s="17"/>
      <c r="H234" s="298"/>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9"/>
      <c r="AG234" s="299"/>
      <c r="AH234" s="298"/>
      <c r="AI234" s="298"/>
      <c r="AJ234" s="298"/>
      <c r="AK234" s="298"/>
      <c r="AL234" s="298"/>
      <c r="AM234" s="298"/>
      <c r="AN234" s="298"/>
      <c r="AO234" s="121"/>
      <c r="AP234" s="116"/>
      <c r="AQ234" s="299"/>
      <c r="AR234" s="298"/>
      <c r="AS234" s="298"/>
      <c r="AT234" s="298"/>
      <c r="AU234" s="298"/>
      <c r="AV234" s="298"/>
      <c r="AW234" s="298"/>
      <c r="AX234" s="298"/>
      <c r="AY234" s="121"/>
      <c r="AZ234" s="116"/>
      <c r="BA234" s="298"/>
      <c r="BB234" s="298"/>
      <c r="BC234" s="298"/>
      <c r="BD234" s="298"/>
      <c r="BE234" s="298"/>
      <c r="BF234" s="298"/>
      <c r="BG234" s="298"/>
      <c r="BH234" s="298"/>
      <c r="BI234" s="121"/>
      <c r="BJ234" s="116"/>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row>
    <row r="235" spans="1:153" ht="9.75" customHeight="1">
      <c r="A235" s="113"/>
      <c r="B235" s="24"/>
      <c r="C235" s="14" t="s">
        <v>6435</v>
      </c>
      <c r="D235" s="25"/>
      <c r="E235" s="25"/>
      <c r="F235" s="14" t="s">
        <v>143</v>
      </c>
      <c r="G235" s="14"/>
      <c r="H235" s="14"/>
      <c r="I235" s="14" t="s">
        <v>144</v>
      </c>
      <c r="J235" s="14"/>
      <c r="K235" s="14" t="s">
        <v>145</v>
      </c>
      <c r="L235" s="14"/>
      <c r="M235" s="14" t="s">
        <v>197</v>
      </c>
      <c r="N235" s="14"/>
      <c r="O235" s="25"/>
      <c r="P235" s="14" t="s">
        <v>146</v>
      </c>
      <c r="Q235" s="14"/>
      <c r="R235" s="14"/>
      <c r="S235" s="14"/>
      <c r="T235" s="14"/>
      <c r="U235" s="14"/>
      <c r="V235" s="14"/>
      <c r="W235" s="14"/>
      <c r="X235" s="14"/>
      <c r="Y235" s="14"/>
      <c r="Z235" s="14"/>
      <c r="AA235" s="14"/>
      <c r="AB235" s="14"/>
      <c r="AC235" s="14"/>
      <c r="AD235" s="25"/>
      <c r="AE235" s="25"/>
      <c r="AF235" s="26"/>
      <c r="AG235" s="296"/>
      <c r="AH235" s="297"/>
      <c r="AI235" s="297"/>
      <c r="AJ235" s="297"/>
      <c r="AK235" s="297"/>
      <c r="AL235" s="297"/>
      <c r="AM235" s="297"/>
      <c r="AN235" s="297"/>
      <c r="AO235" s="117"/>
      <c r="AP235" s="114"/>
      <c r="AQ235" s="296"/>
      <c r="AR235" s="297"/>
      <c r="AS235" s="297"/>
      <c r="AT235" s="297"/>
      <c r="AU235" s="297"/>
      <c r="AV235" s="297"/>
      <c r="AW235" s="297"/>
      <c r="AX235" s="297"/>
      <c r="AY235" s="117"/>
      <c r="AZ235" s="114"/>
      <c r="BA235" s="297"/>
      <c r="BB235" s="297"/>
      <c r="BC235" s="297"/>
      <c r="BD235" s="297"/>
      <c r="BE235" s="297"/>
      <c r="BF235" s="297"/>
      <c r="BG235" s="297"/>
      <c r="BH235" s="297"/>
      <c r="BI235" s="117"/>
      <c r="BJ235" s="114"/>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row>
    <row r="236" spans="1:153" ht="21.75" customHeight="1">
      <c r="A236" s="113"/>
      <c r="B236" s="294"/>
      <c r="C236" s="76"/>
      <c r="D236" s="74"/>
      <c r="E236" s="77"/>
      <c r="F236" s="78"/>
      <c r="G236" s="79"/>
      <c r="H236" s="75" t="s">
        <v>6436</v>
      </c>
      <c r="I236" s="76"/>
      <c r="J236" s="74"/>
      <c r="K236" s="241"/>
      <c r="L236" s="74"/>
      <c r="M236" s="76"/>
      <c r="N236" s="73"/>
      <c r="O236" s="504"/>
      <c r="P236" s="505"/>
      <c r="Q236" s="505"/>
      <c r="R236" s="505"/>
      <c r="S236" s="505"/>
      <c r="T236" s="505"/>
      <c r="U236" s="505"/>
      <c r="V236" s="505"/>
      <c r="W236" s="505"/>
      <c r="X236" s="505"/>
      <c r="Y236" s="505"/>
      <c r="Z236" s="505"/>
      <c r="AA236" s="505"/>
      <c r="AB236" s="505"/>
      <c r="AC236" s="505"/>
      <c r="AD236" s="505"/>
      <c r="AE236" s="506"/>
      <c r="AF236" s="15"/>
      <c r="AG236" s="118"/>
      <c r="AH236" s="312"/>
      <c r="AI236" s="313"/>
      <c r="AJ236" s="313"/>
      <c r="AK236" s="313"/>
      <c r="AL236" s="313"/>
      <c r="AM236" s="313"/>
      <c r="AN236" s="314"/>
      <c r="AO236" s="120"/>
      <c r="AP236" s="115" t="s">
        <v>0</v>
      </c>
      <c r="AQ236" s="119"/>
      <c r="AR236" s="312"/>
      <c r="AS236" s="313"/>
      <c r="AT236" s="313"/>
      <c r="AU236" s="313"/>
      <c r="AV236" s="313"/>
      <c r="AW236" s="313"/>
      <c r="AX236" s="314"/>
      <c r="AY236" s="120"/>
      <c r="AZ236" s="115" t="s">
        <v>1</v>
      </c>
      <c r="BA236" s="119"/>
      <c r="BB236" s="312"/>
      <c r="BC236" s="313"/>
      <c r="BD236" s="313"/>
      <c r="BE236" s="313"/>
      <c r="BF236" s="313"/>
      <c r="BG236" s="313"/>
      <c r="BH236" s="314"/>
      <c r="BI236" s="122"/>
      <c r="BJ236" s="115" t="s">
        <v>2</v>
      </c>
      <c r="BK236" s="129"/>
      <c r="BL236" s="130" t="str">
        <f>IF(BM236&lt;&gt;"","●","")</f>
        <v/>
      </c>
      <c r="BM236" s="132" t="str">
        <f>IF(AND(OR(C236="",E236="",F236="",G236="",O236=""),OR(AH236&gt;0,AR236&gt;0,BB236&gt;0)),"「Ｋコード・Ｊコード番号等」、「診療行為名称」に未記入の欄がありますが、「レセプト件数」、「算定日数」、「算定回数」のいずれかが1以上となっています。正しい手術名情報・レセプト件数・算定日数・算定回数をご記入ください。",IF(AND(AND(C236&lt;&gt;"",E236&lt;&gt;"",F236&lt;&gt;"",G236&lt;&gt;""),OR(AH236&gt;0,AR236&gt;0,BB236&gt;0),COUNTIF(K!$A$1:$A$2257,ASC(C236&amp;E236&amp;F236&amp;G236&amp;IF(I236*1=0,"","-"&amp;I236*1)&amp;IF(K236*1=0,"",K236*1)&amp;IF(M236="","",M236)))=0),"「Ｋコード・Ｊコード番号等」が診療報酬点数表あるいは鹿診療報酬点数表に存在しないコードとなっています。正しいＫコード・Ｊコード番号等をご記入ください。なお、加算・輸血料は報告対象外となります。",IF(OR(AND(OR(AH236=0,AH236=""),OR(AR236&gt;0,BB236&gt;0)),AND(OR(AH236&gt;0,BB236&gt;0),OR(AR236=0,AR236="")),AND(OR(AH236&gt;0,AR236&gt;0),OR(BB236=0,BB236=""))),"「レセプト件数」、「算定日数」、「算定回数」のいずれかが「0」か「空白」となっていますが、それ以外が1以上となっています。正しい手術名情報・レセプト件数・算定日数・算定回数をご記入ください。",IF(OR(AH236&gt;AR236,AH236&gt;BB236),"「算定日数」あるいは「算定回数」が「レセプト件数」よりも小さくなっています。算定レセプトにおける算定日数・算定回数をご記入ください。",IF(AR236&gt;BB236,"「算定回数」が「算定日数」よりも小さくなっています。算定日数における算定回数をご記入ください。","")))))</f>
        <v/>
      </c>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72"/>
      <c r="CW236" s="72"/>
      <c r="CX236" s="72"/>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row>
    <row r="237" spans="1:153" ht="3" customHeight="1" thickBot="1">
      <c r="A237" s="113"/>
      <c r="B237" s="16"/>
      <c r="C237" s="17"/>
      <c r="D237" s="17"/>
      <c r="E237" s="17"/>
      <c r="F237" s="18"/>
      <c r="G237" s="17"/>
      <c r="H237" s="298"/>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9"/>
      <c r="AG237" s="299"/>
      <c r="AH237" s="298"/>
      <c r="AI237" s="298"/>
      <c r="AJ237" s="298"/>
      <c r="AK237" s="298"/>
      <c r="AL237" s="298"/>
      <c r="AM237" s="298"/>
      <c r="AN237" s="298"/>
      <c r="AO237" s="121"/>
      <c r="AP237" s="116"/>
      <c r="AQ237" s="299"/>
      <c r="AR237" s="298"/>
      <c r="AS237" s="298"/>
      <c r="AT237" s="298"/>
      <c r="AU237" s="298"/>
      <c r="AV237" s="298"/>
      <c r="AW237" s="298"/>
      <c r="AX237" s="298"/>
      <c r="AY237" s="121"/>
      <c r="AZ237" s="116"/>
      <c r="BA237" s="298"/>
      <c r="BB237" s="298"/>
      <c r="BC237" s="298"/>
      <c r="BD237" s="298"/>
      <c r="BE237" s="298"/>
      <c r="BF237" s="298"/>
      <c r="BG237" s="298"/>
      <c r="BH237" s="298"/>
      <c r="BI237" s="121"/>
      <c r="BJ237" s="116"/>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row>
    <row r="238" spans="1:153" ht="9.75" customHeight="1">
      <c r="A238" s="113"/>
      <c r="B238" s="24"/>
      <c r="C238" s="14" t="s">
        <v>6435</v>
      </c>
      <c r="D238" s="25"/>
      <c r="E238" s="25"/>
      <c r="F238" s="14" t="s">
        <v>143</v>
      </c>
      <c r="G238" s="14"/>
      <c r="H238" s="14"/>
      <c r="I238" s="14" t="s">
        <v>144</v>
      </c>
      <c r="J238" s="14"/>
      <c r="K238" s="14" t="s">
        <v>145</v>
      </c>
      <c r="L238" s="14"/>
      <c r="M238" s="14" t="s">
        <v>197</v>
      </c>
      <c r="N238" s="14"/>
      <c r="O238" s="25"/>
      <c r="P238" s="14" t="s">
        <v>146</v>
      </c>
      <c r="Q238" s="14"/>
      <c r="R238" s="14"/>
      <c r="S238" s="14"/>
      <c r="T238" s="14"/>
      <c r="U238" s="14"/>
      <c r="V238" s="14"/>
      <c r="W238" s="14"/>
      <c r="X238" s="14"/>
      <c r="Y238" s="14"/>
      <c r="Z238" s="14"/>
      <c r="AA238" s="14"/>
      <c r="AB238" s="14"/>
      <c r="AC238" s="14"/>
      <c r="AD238" s="25"/>
      <c r="AE238" s="25"/>
      <c r="AF238" s="26"/>
      <c r="AG238" s="296"/>
      <c r="AH238" s="297"/>
      <c r="AI238" s="297"/>
      <c r="AJ238" s="297"/>
      <c r="AK238" s="297"/>
      <c r="AL238" s="297"/>
      <c r="AM238" s="297"/>
      <c r="AN238" s="297"/>
      <c r="AO238" s="117"/>
      <c r="AP238" s="114"/>
      <c r="AQ238" s="296"/>
      <c r="AR238" s="297"/>
      <c r="AS238" s="297"/>
      <c r="AT238" s="297"/>
      <c r="AU238" s="297"/>
      <c r="AV238" s="297"/>
      <c r="AW238" s="297"/>
      <c r="AX238" s="297"/>
      <c r="AY238" s="117"/>
      <c r="AZ238" s="114"/>
      <c r="BA238" s="297"/>
      <c r="BB238" s="297"/>
      <c r="BC238" s="297"/>
      <c r="BD238" s="297"/>
      <c r="BE238" s="297"/>
      <c r="BF238" s="297"/>
      <c r="BG238" s="297"/>
      <c r="BH238" s="297"/>
      <c r="BI238" s="117"/>
      <c r="BJ238" s="114"/>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row>
    <row r="239" spans="1:153" ht="21.75" customHeight="1">
      <c r="A239" s="113"/>
      <c r="B239" s="294"/>
      <c r="C239" s="76"/>
      <c r="D239" s="74"/>
      <c r="E239" s="77"/>
      <c r="F239" s="78"/>
      <c r="G239" s="79"/>
      <c r="H239" s="75" t="s">
        <v>6436</v>
      </c>
      <c r="I239" s="76"/>
      <c r="J239" s="74"/>
      <c r="K239" s="241"/>
      <c r="L239" s="74"/>
      <c r="M239" s="76"/>
      <c r="N239" s="73"/>
      <c r="O239" s="504"/>
      <c r="P239" s="505"/>
      <c r="Q239" s="505"/>
      <c r="R239" s="505"/>
      <c r="S239" s="505"/>
      <c r="T239" s="505"/>
      <c r="U239" s="505"/>
      <c r="V239" s="505"/>
      <c r="W239" s="505"/>
      <c r="X239" s="505"/>
      <c r="Y239" s="505"/>
      <c r="Z239" s="505"/>
      <c r="AA239" s="505"/>
      <c r="AB239" s="505"/>
      <c r="AC239" s="505"/>
      <c r="AD239" s="505"/>
      <c r="AE239" s="506"/>
      <c r="AF239" s="15"/>
      <c r="AG239" s="118"/>
      <c r="AH239" s="312"/>
      <c r="AI239" s="313"/>
      <c r="AJ239" s="313"/>
      <c r="AK239" s="313"/>
      <c r="AL239" s="313"/>
      <c r="AM239" s="313"/>
      <c r="AN239" s="314"/>
      <c r="AO239" s="120"/>
      <c r="AP239" s="115" t="s">
        <v>0</v>
      </c>
      <c r="AQ239" s="119"/>
      <c r="AR239" s="312"/>
      <c r="AS239" s="313"/>
      <c r="AT239" s="313"/>
      <c r="AU239" s="313"/>
      <c r="AV239" s="313"/>
      <c r="AW239" s="313"/>
      <c r="AX239" s="314"/>
      <c r="AY239" s="120"/>
      <c r="AZ239" s="115" t="s">
        <v>1</v>
      </c>
      <c r="BA239" s="119"/>
      <c r="BB239" s="312"/>
      <c r="BC239" s="313"/>
      <c r="BD239" s="313"/>
      <c r="BE239" s="313"/>
      <c r="BF239" s="313"/>
      <c r="BG239" s="313"/>
      <c r="BH239" s="314"/>
      <c r="BI239" s="122"/>
      <c r="BJ239" s="115" t="s">
        <v>2</v>
      </c>
      <c r="BK239" s="129"/>
      <c r="BL239" s="130" t="str">
        <f>IF(BM239&lt;&gt;"","●","")</f>
        <v/>
      </c>
      <c r="BM239" s="132" t="str">
        <f>IF(AND(OR(C239="",E239="",F239="",G239="",O239=""),OR(AH239&gt;0,AR239&gt;0,BB239&gt;0)),"「Ｋコード・Ｊコード番号等」、「診療行為名称」に未記入の欄がありますが、「レセプト件数」、「算定日数」、「算定回数」のいずれかが1以上となっています。正しい手術名情報・レセプト件数・算定日数・算定回数をご記入ください。",IF(AND(AND(C239&lt;&gt;"",E239&lt;&gt;"",F239&lt;&gt;"",G239&lt;&gt;""),OR(AH239&gt;0,AR239&gt;0,BB239&gt;0),COUNTIF(K!$A$1:$A$2257,ASC(C239&amp;E239&amp;F239&amp;G239&amp;IF(I239*1=0,"","-"&amp;I239*1)&amp;IF(K239*1=0,"",K239*1)&amp;IF(M239="","",M239)))=0),"「Ｋコード・Ｊコード番号等」が診療報酬点数表あるいは鹿診療報酬点数表に存在しないコードとなっています。正しいＫコード・Ｊコード番号等をご記入ください。なお、加算・輸血料は報告対象外となります。",IF(OR(AND(OR(AH239=0,AH239=""),OR(AR239&gt;0,BB239&gt;0)),AND(OR(AH239&gt;0,BB239&gt;0),OR(AR239=0,AR239="")),AND(OR(AH239&gt;0,AR239&gt;0),OR(BB239=0,BB239=""))),"「レセプト件数」、「算定日数」、「算定回数」のいずれかが「0」か「空白」となっていますが、それ以外が1以上となっています。正しい手術名情報・レセプト件数・算定日数・算定回数をご記入ください。",IF(OR(AH239&gt;AR239,AH239&gt;BB239),"「算定日数」あるいは「算定回数」が「レセプト件数」よりも小さくなっています。算定レセプトにおける算定日数・算定回数をご記入ください。",IF(AR239&gt;BB239,"「算定回数」が「算定日数」よりも小さくなっています。算定日数における算定回数をご記入ください。","")))))</f>
        <v/>
      </c>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72"/>
      <c r="CW239" s="72"/>
      <c r="CX239" s="72"/>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row>
    <row r="240" spans="1:153" ht="3" customHeight="1" thickBot="1">
      <c r="A240" s="113"/>
      <c r="B240" s="16"/>
      <c r="C240" s="17"/>
      <c r="D240" s="17"/>
      <c r="E240" s="17"/>
      <c r="F240" s="18"/>
      <c r="G240" s="17"/>
      <c r="H240" s="298"/>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9"/>
      <c r="AG240" s="299"/>
      <c r="AH240" s="298"/>
      <c r="AI240" s="298"/>
      <c r="AJ240" s="298"/>
      <c r="AK240" s="298"/>
      <c r="AL240" s="298"/>
      <c r="AM240" s="298"/>
      <c r="AN240" s="298"/>
      <c r="AO240" s="121"/>
      <c r="AP240" s="116"/>
      <c r="AQ240" s="299"/>
      <c r="AR240" s="298"/>
      <c r="AS240" s="298"/>
      <c r="AT240" s="298"/>
      <c r="AU240" s="298"/>
      <c r="AV240" s="298"/>
      <c r="AW240" s="298"/>
      <c r="AX240" s="298"/>
      <c r="AY240" s="121"/>
      <c r="AZ240" s="116"/>
      <c r="BA240" s="298"/>
      <c r="BB240" s="298"/>
      <c r="BC240" s="298"/>
      <c r="BD240" s="298"/>
      <c r="BE240" s="298"/>
      <c r="BF240" s="298"/>
      <c r="BG240" s="298"/>
      <c r="BH240" s="298"/>
      <c r="BI240" s="121"/>
      <c r="BJ240" s="116"/>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row>
    <row r="241" spans="1:153" ht="9.75" customHeight="1">
      <c r="A241" s="113"/>
      <c r="B241" s="24"/>
      <c r="C241" s="14" t="s">
        <v>6435</v>
      </c>
      <c r="D241" s="25"/>
      <c r="E241" s="25"/>
      <c r="F241" s="14" t="s">
        <v>143</v>
      </c>
      <c r="G241" s="14"/>
      <c r="H241" s="14"/>
      <c r="I241" s="14" t="s">
        <v>144</v>
      </c>
      <c r="J241" s="14"/>
      <c r="K241" s="14" t="s">
        <v>145</v>
      </c>
      <c r="L241" s="14"/>
      <c r="M241" s="14" t="s">
        <v>197</v>
      </c>
      <c r="N241" s="14"/>
      <c r="O241" s="25"/>
      <c r="P241" s="14" t="s">
        <v>146</v>
      </c>
      <c r="Q241" s="14"/>
      <c r="R241" s="14"/>
      <c r="S241" s="14"/>
      <c r="T241" s="14"/>
      <c r="U241" s="14"/>
      <c r="V241" s="14"/>
      <c r="W241" s="14"/>
      <c r="X241" s="14"/>
      <c r="Y241" s="14"/>
      <c r="Z241" s="14"/>
      <c r="AA241" s="14"/>
      <c r="AB241" s="14"/>
      <c r="AC241" s="14"/>
      <c r="AD241" s="25"/>
      <c r="AE241" s="25"/>
      <c r="AF241" s="26"/>
      <c r="AG241" s="296"/>
      <c r="AH241" s="297"/>
      <c r="AI241" s="297"/>
      <c r="AJ241" s="297"/>
      <c r="AK241" s="297"/>
      <c r="AL241" s="297"/>
      <c r="AM241" s="297"/>
      <c r="AN241" s="297"/>
      <c r="AO241" s="117"/>
      <c r="AP241" s="114"/>
      <c r="AQ241" s="296"/>
      <c r="AR241" s="297"/>
      <c r="AS241" s="297"/>
      <c r="AT241" s="297"/>
      <c r="AU241" s="297"/>
      <c r="AV241" s="297"/>
      <c r="AW241" s="297"/>
      <c r="AX241" s="297"/>
      <c r="AY241" s="117"/>
      <c r="AZ241" s="114"/>
      <c r="BA241" s="297"/>
      <c r="BB241" s="297"/>
      <c r="BC241" s="297"/>
      <c r="BD241" s="297"/>
      <c r="BE241" s="297"/>
      <c r="BF241" s="297"/>
      <c r="BG241" s="297"/>
      <c r="BH241" s="297"/>
      <c r="BI241" s="117"/>
      <c r="BJ241" s="114"/>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row>
    <row r="242" spans="1:153" ht="21.75" customHeight="1">
      <c r="A242" s="113"/>
      <c r="B242" s="294"/>
      <c r="C242" s="76"/>
      <c r="D242" s="74"/>
      <c r="E242" s="77"/>
      <c r="F242" s="78"/>
      <c r="G242" s="79"/>
      <c r="H242" s="75" t="s">
        <v>6436</v>
      </c>
      <c r="I242" s="76"/>
      <c r="J242" s="74"/>
      <c r="K242" s="241"/>
      <c r="L242" s="74"/>
      <c r="M242" s="76"/>
      <c r="N242" s="73"/>
      <c r="O242" s="504"/>
      <c r="P242" s="505"/>
      <c r="Q242" s="505"/>
      <c r="R242" s="505"/>
      <c r="S242" s="505"/>
      <c r="T242" s="505"/>
      <c r="U242" s="505"/>
      <c r="V242" s="505"/>
      <c r="W242" s="505"/>
      <c r="X242" s="505"/>
      <c r="Y242" s="505"/>
      <c r="Z242" s="505"/>
      <c r="AA242" s="505"/>
      <c r="AB242" s="505"/>
      <c r="AC242" s="505"/>
      <c r="AD242" s="505"/>
      <c r="AE242" s="506"/>
      <c r="AF242" s="15"/>
      <c r="AG242" s="118"/>
      <c r="AH242" s="312"/>
      <c r="AI242" s="313"/>
      <c r="AJ242" s="313"/>
      <c r="AK242" s="313"/>
      <c r="AL242" s="313"/>
      <c r="AM242" s="313"/>
      <c r="AN242" s="314"/>
      <c r="AO242" s="120"/>
      <c r="AP242" s="115" t="s">
        <v>0</v>
      </c>
      <c r="AQ242" s="119"/>
      <c r="AR242" s="312"/>
      <c r="AS242" s="313"/>
      <c r="AT242" s="313"/>
      <c r="AU242" s="313"/>
      <c r="AV242" s="313"/>
      <c r="AW242" s="313"/>
      <c r="AX242" s="314"/>
      <c r="AY242" s="120"/>
      <c r="AZ242" s="115" t="s">
        <v>1</v>
      </c>
      <c r="BA242" s="119"/>
      <c r="BB242" s="312"/>
      <c r="BC242" s="313"/>
      <c r="BD242" s="313"/>
      <c r="BE242" s="313"/>
      <c r="BF242" s="313"/>
      <c r="BG242" s="313"/>
      <c r="BH242" s="314"/>
      <c r="BI242" s="122"/>
      <c r="BJ242" s="115" t="s">
        <v>2</v>
      </c>
      <c r="BK242" s="129"/>
      <c r="BL242" s="130" t="str">
        <f>IF(BM242&lt;&gt;"","●","")</f>
        <v/>
      </c>
      <c r="BM242" s="132" t="str">
        <f>IF(AND(OR(C242="",E242="",F242="",G242="",O242=""),OR(AH242&gt;0,AR242&gt;0,BB242&gt;0)),"「Ｋコード・Ｊコード番号等」、「診療行為名称」に未記入の欄がありますが、「レセプト件数」、「算定日数」、「算定回数」のいずれかが1以上となっています。正しい手術名情報・レセプト件数・算定日数・算定回数をご記入ください。",IF(AND(AND(C242&lt;&gt;"",E242&lt;&gt;"",F242&lt;&gt;"",G242&lt;&gt;""),OR(AH242&gt;0,AR242&gt;0,BB242&gt;0),COUNTIF(K!$A$1:$A$2257,ASC(C242&amp;E242&amp;F242&amp;G242&amp;IF(I242*1=0,"","-"&amp;I242*1)&amp;IF(K242*1=0,"",K242*1)&amp;IF(M242="","",M242)))=0),"「Ｋコード・Ｊコード番号等」が診療報酬点数表あるいは鹿診療報酬点数表に存在しないコードとなっています。正しいＫコード・Ｊコード番号等をご記入ください。なお、加算・輸血料は報告対象外となります。",IF(OR(AND(OR(AH242=0,AH242=""),OR(AR242&gt;0,BB242&gt;0)),AND(OR(AH242&gt;0,BB242&gt;0),OR(AR242=0,AR242="")),AND(OR(AH242&gt;0,AR242&gt;0),OR(BB242=0,BB242=""))),"「レセプト件数」、「算定日数」、「算定回数」のいずれかが「0」か「空白」となっていますが、それ以外が1以上となっています。正しい手術名情報・レセプト件数・算定日数・算定回数をご記入ください。",IF(OR(AH242&gt;AR242,AH242&gt;BB242),"「算定日数」あるいは「算定回数」が「レセプト件数」よりも小さくなっています。算定レセプトにおける算定日数・算定回数をご記入ください。",IF(AR242&gt;BB242,"「算定回数」が「算定日数」よりも小さくなっています。算定日数における算定回数をご記入ください。","")))))</f>
        <v/>
      </c>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72"/>
      <c r="CW242" s="72"/>
      <c r="CX242" s="72"/>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row>
    <row r="243" spans="1:153" ht="3" customHeight="1" thickBot="1">
      <c r="A243" s="113"/>
      <c r="B243" s="16"/>
      <c r="C243" s="17"/>
      <c r="D243" s="17"/>
      <c r="E243" s="17"/>
      <c r="F243" s="18"/>
      <c r="G243" s="17"/>
      <c r="H243" s="298"/>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9"/>
      <c r="AG243" s="299"/>
      <c r="AH243" s="298"/>
      <c r="AI243" s="298"/>
      <c r="AJ243" s="298"/>
      <c r="AK243" s="298"/>
      <c r="AL243" s="298"/>
      <c r="AM243" s="298"/>
      <c r="AN243" s="298"/>
      <c r="AO243" s="121"/>
      <c r="AP243" s="116"/>
      <c r="AQ243" s="299"/>
      <c r="AR243" s="298"/>
      <c r="AS243" s="298"/>
      <c r="AT243" s="298"/>
      <c r="AU243" s="298"/>
      <c r="AV243" s="298"/>
      <c r="AW243" s="298"/>
      <c r="AX243" s="298"/>
      <c r="AY243" s="121"/>
      <c r="AZ243" s="116"/>
      <c r="BA243" s="298"/>
      <c r="BB243" s="298"/>
      <c r="BC243" s="298"/>
      <c r="BD243" s="298"/>
      <c r="BE243" s="298"/>
      <c r="BF243" s="298"/>
      <c r="BG243" s="298"/>
      <c r="BH243" s="298"/>
      <c r="BI243" s="121"/>
      <c r="BJ243" s="116"/>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row>
    <row r="244" spans="1:153" ht="9.75" customHeight="1">
      <c r="A244" s="113"/>
      <c r="B244" s="24"/>
      <c r="C244" s="14" t="s">
        <v>6435</v>
      </c>
      <c r="D244" s="25"/>
      <c r="E244" s="25"/>
      <c r="F244" s="14" t="s">
        <v>143</v>
      </c>
      <c r="G244" s="14"/>
      <c r="H244" s="14"/>
      <c r="I244" s="14" t="s">
        <v>144</v>
      </c>
      <c r="J244" s="14"/>
      <c r="K244" s="14" t="s">
        <v>145</v>
      </c>
      <c r="L244" s="14"/>
      <c r="M244" s="14" t="s">
        <v>197</v>
      </c>
      <c r="N244" s="14"/>
      <c r="O244" s="25"/>
      <c r="P244" s="14" t="s">
        <v>146</v>
      </c>
      <c r="Q244" s="14"/>
      <c r="R244" s="14"/>
      <c r="S244" s="14"/>
      <c r="T244" s="14"/>
      <c r="U244" s="14"/>
      <c r="V244" s="14"/>
      <c r="W244" s="14"/>
      <c r="X244" s="14"/>
      <c r="Y244" s="14"/>
      <c r="Z244" s="14"/>
      <c r="AA244" s="14"/>
      <c r="AB244" s="14"/>
      <c r="AC244" s="14"/>
      <c r="AD244" s="25"/>
      <c r="AE244" s="25"/>
      <c r="AF244" s="26"/>
      <c r="AG244" s="296"/>
      <c r="AH244" s="297"/>
      <c r="AI244" s="297"/>
      <c r="AJ244" s="297"/>
      <c r="AK244" s="297"/>
      <c r="AL244" s="297"/>
      <c r="AM244" s="297"/>
      <c r="AN244" s="297"/>
      <c r="AO244" s="117"/>
      <c r="AP244" s="114"/>
      <c r="AQ244" s="296"/>
      <c r="AR244" s="297"/>
      <c r="AS244" s="297"/>
      <c r="AT244" s="297"/>
      <c r="AU244" s="297"/>
      <c r="AV244" s="297"/>
      <c r="AW244" s="297"/>
      <c r="AX244" s="297"/>
      <c r="AY244" s="117"/>
      <c r="AZ244" s="114"/>
      <c r="BA244" s="297"/>
      <c r="BB244" s="297"/>
      <c r="BC244" s="297"/>
      <c r="BD244" s="297"/>
      <c r="BE244" s="297"/>
      <c r="BF244" s="297"/>
      <c r="BG244" s="297"/>
      <c r="BH244" s="297"/>
      <c r="BI244" s="117"/>
      <c r="BJ244" s="114"/>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row>
    <row r="245" spans="1:153" ht="21.75" customHeight="1">
      <c r="A245" s="113"/>
      <c r="B245" s="294"/>
      <c r="C245" s="76"/>
      <c r="D245" s="74"/>
      <c r="E245" s="77"/>
      <c r="F245" s="78"/>
      <c r="G245" s="79"/>
      <c r="H245" s="75" t="s">
        <v>6436</v>
      </c>
      <c r="I245" s="76"/>
      <c r="J245" s="74"/>
      <c r="K245" s="241"/>
      <c r="L245" s="74"/>
      <c r="M245" s="76"/>
      <c r="N245" s="73"/>
      <c r="O245" s="504"/>
      <c r="P245" s="505"/>
      <c r="Q245" s="505"/>
      <c r="R245" s="505"/>
      <c r="S245" s="505"/>
      <c r="T245" s="505"/>
      <c r="U245" s="505"/>
      <c r="V245" s="505"/>
      <c r="W245" s="505"/>
      <c r="X245" s="505"/>
      <c r="Y245" s="505"/>
      <c r="Z245" s="505"/>
      <c r="AA245" s="505"/>
      <c r="AB245" s="505"/>
      <c r="AC245" s="505"/>
      <c r="AD245" s="505"/>
      <c r="AE245" s="506"/>
      <c r="AF245" s="15"/>
      <c r="AG245" s="118"/>
      <c r="AH245" s="312"/>
      <c r="AI245" s="313"/>
      <c r="AJ245" s="313"/>
      <c r="AK245" s="313"/>
      <c r="AL245" s="313"/>
      <c r="AM245" s="313"/>
      <c r="AN245" s="314"/>
      <c r="AO245" s="120"/>
      <c r="AP245" s="115" t="s">
        <v>0</v>
      </c>
      <c r="AQ245" s="119"/>
      <c r="AR245" s="312"/>
      <c r="AS245" s="313"/>
      <c r="AT245" s="313"/>
      <c r="AU245" s="313"/>
      <c r="AV245" s="313"/>
      <c r="AW245" s="313"/>
      <c r="AX245" s="314"/>
      <c r="AY245" s="120"/>
      <c r="AZ245" s="115" t="s">
        <v>1</v>
      </c>
      <c r="BA245" s="119"/>
      <c r="BB245" s="312"/>
      <c r="BC245" s="313"/>
      <c r="BD245" s="313"/>
      <c r="BE245" s="313"/>
      <c r="BF245" s="313"/>
      <c r="BG245" s="313"/>
      <c r="BH245" s="314"/>
      <c r="BI245" s="122"/>
      <c r="BJ245" s="115" t="s">
        <v>2</v>
      </c>
      <c r="BK245" s="129"/>
      <c r="BL245" s="130" t="str">
        <f>IF(BM245&lt;&gt;"","●","")</f>
        <v/>
      </c>
      <c r="BM245" s="132" t="str">
        <f>IF(AND(OR(C245="",E245="",F245="",G245="",O245=""),OR(AH245&gt;0,AR245&gt;0,BB245&gt;0)),"「Ｋコード・Ｊコード番号等」、「診療行為名称」に未記入の欄がありますが、「レセプト件数」、「算定日数」、「算定回数」のいずれかが1以上となっています。正しい手術名情報・レセプト件数・算定日数・算定回数をご記入ください。",IF(AND(AND(C245&lt;&gt;"",E245&lt;&gt;"",F245&lt;&gt;"",G245&lt;&gt;""),OR(AH245&gt;0,AR245&gt;0,BB245&gt;0),COUNTIF(K!$A$1:$A$2257,ASC(C245&amp;E245&amp;F245&amp;G245&amp;IF(I245*1=0,"","-"&amp;I245*1)&amp;IF(K245*1=0,"",K245*1)&amp;IF(M245="","",M245)))=0),"「Ｋコード・Ｊコード番号等」が診療報酬点数表あるいは鹿診療報酬点数表に存在しないコードとなっています。正しいＫコード・Ｊコード番号等をご記入ください。なお、加算・輸血料は報告対象外となります。",IF(OR(AND(OR(AH245=0,AH245=""),OR(AR245&gt;0,BB245&gt;0)),AND(OR(AH245&gt;0,BB245&gt;0),OR(AR245=0,AR245="")),AND(OR(AH245&gt;0,AR245&gt;0),OR(BB245=0,BB245=""))),"「レセプト件数」、「算定日数」、「算定回数」のいずれかが「0」か「空白」となっていますが、それ以外が1以上となっています。正しい手術名情報・レセプト件数・算定日数・算定回数をご記入ください。",IF(OR(AH245&gt;AR245,AH245&gt;BB245),"「算定日数」あるいは「算定回数」が「レセプト件数」よりも小さくなっています。算定レセプトにおける算定日数・算定回数をご記入ください。",IF(AR245&gt;BB245,"「算定回数」が「算定日数」よりも小さくなっています。算定日数における算定回数をご記入ください。","")))))</f>
        <v/>
      </c>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72"/>
      <c r="CW245" s="72"/>
      <c r="CX245" s="72"/>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row>
    <row r="246" spans="1:153" ht="3" customHeight="1" thickBot="1">
      <c r="A246" s="113"/>
      <c r="B246" s="16"/>
      <c r="C246" s="17"/>
      <c r="D246" s="17"/>
      <c r="E246" s="17"/>
      <c r="F246" s="18"/>
      <c r="G246" s="17"/>
      <c r="H246" s="298"/>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9"/>
      <c r="AG246" s="299"/>
      <c r="AH246" s="298"/>
      <c r="AI246" s="298"/>
      <c r="AJ246" s="298"/>
      <c r="AK246" s="298"/>
      <c r="AL246" s="298"/>
      <c r="AM246" s="298"/>
      <c r="AN246" s="298"/>
      <c r="AO246" s="121"/>
      <c r="AP246" s="116"/>
      <c r="AQ246" s="299"/>
      <c r="AR246" s="298"/>
      <c r="AS246" s="298"/>
      <c r="AT246" s="298"/>
      <c r="AU246" s="298"/>
      <c r="AV246" s="298"/>
      <c r="AW246" s="298"/>
      <c r="AX246" s="298"/>
      <c r="AY246" s="121"/>
      <c r="AZ246" s="116"/>
      <c r="BA246" s="298"/>
      <c r="BB246" s="298"/>
      <c r="BC246" s="298"/>
      <c r="BD246" s="298"/>
      <c r="BE246" s="298"/>
      <c r="BF246" s="298"/>
      <c r="BG246" s="298"/>
      <c r="BH246" s="298"/>
      <c r="BI246" s="121"/>
      <c r="BJ246" s="116"/>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row>
    <row r="247" spans="1:153" ht="9.75" customHeight="1">
      <c r="A247" s="113"/>
      <c r="B247" s="24"/>
      <c r="C247" s="14" t="s">
        <v>6435</v>
      </c>
      <c r="D247" s="25"/>
      <c r="E247" s="25"/>
      <c r="F247" s="14" t="s">
        <v>143</v>
      </c>
      <c r="G247" s="14"/>
      <c r="H247" s="14"/>
      <c r="I247" s="14" t="s">
        <v>144</v>
      </c>
      <c r="J247" s="14"/>
      <c r="K247" s="14" t="s">
        <v>145</v>
      </c>
      <c r="L247" s="14"/>
      <c r="M247" s="14" t="s">
        <v>197</v>
      </c>
      <c r="N247" s="14"/>
      <c r="O247" s="25"/>
      <c r="P247" s="14" t="s">
        <v>146</v>
      </c>
      <c r="Q247" s="14"/>
      <c r="R247" s="14"/>
      <c r="S247" s="14"/>
      <c r="T247" s="14"/>
      <c r="U247" s="14"/>
      <c r="V247" s="14"/>
      <c r="W247" s="14"/>
      <c r="X247" s="14"/>
      <c r="Y247" s="14"/>
      <c r="Z247" s="14"/>
      <c r="AA247" s="14"/>
      <c r="AB247" s="14"/>
      <c r="AC247" s="14"/>
      <c r="AD247" s="25"/>
      <c r="AE247" s="25"/>
      <c r="AF247" s="26"/>
      <c r="AG247" s="296"/>
      <c r="AH247" s="297"/>
      <c r="AI247" s="297"/>
      <c r="AJ247" s="297"/>
      <c r="AK247" s="297"/>
      <c r="AL247" s="297"/>
      <c r="AM247" s="297"/>
      <c r="AN247" s="297"/>
      <c r="AO247" s="117"/>
      <c r="AP247" s="114"/>
      <c r="AQ247" s="296"/>
      <c r="AR247" s="297"/>
      <c r="AS247" s="297"/>
      <c r="AT247" s="297"/>
      <c r="AU247" s="297"/>
      <c r="AV247" s="297"/>
      <c r="AW247" s="297"/>
      <c r="AX247" s="297"/>
      <c r="AY247" s="117"/>
      <c r="AZ247" s="114"/>
      <c r="BA247" s="297"/>
      <c r="BB247" s="297"/>
      <c r="BC247" s="297"/>
      <c r="BD247" s="297"/>
      <c r="BE247" s="297"/>
      <c r="BF247" s="297"/>
      <c r="BG247" s="297"/>
      <c r="BH247" s="297"/>
      <c r="BI247" s="117"/>
      <c r="BJ247" s="114"/>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row>
    <row r="248" spans="1:153" ht="21.75" customHeight="1">
      <c r="A248" s="113"/>
      <c r="B248" s="294"/>
      <c r="C248" s="76"/>
      <c r="D248" s="74"/>
      <c r="E248" s="77"/>
      <c r="F248" s="78"/>
      <c r="G248" s="79"/>
      <c r="H248" s="75" t="s">
        <v>6436</v>
      </c>
      <c r="I248" s="76"/>
      <c r="J248" s="74"/>
      <c r="K248" s="241"/>
      <c r="L248" s="74"/>
      <c r="M248" s="76"/>
      <c r="N248" s="73"/>
      <c r="O248" s="504"/>
      <c r="P248" s="505"/>
      <c r="Q248" s="505"/>
      <c r="R248" s="505"/>
      <c r="S248" s="505"/>
      <c r="T248" s="505"/>
      <c r="U248" s="505"/>
      <c r="V248" s="505"/>
      <c r="W248" s="505"/>
      <c r="X248" s="505"/>
      <c r="Y248" s="505"/>
      <c r="Z248" s="505"/>
      <c r="AA248" s="505"/>
      <c r="AB248" s="505"/>
      <c r="AC248" s="505"/>
      <c r="AD248" s="505"/>
      <c r="AE248" s="506"/>
      <c r="AF248" s="15"/>
      <c r="AG248" s="118"/>
      <c r="AH248" s="312"/>
      <c r="AI248" s="313"/>
      <c r="AJ248" s="313"/>
      <c r="AK248" s="313"/>
      <c r="AL248" s="313"/>
      <c r="AM248" s="313"/>
      <c r="AN248" s="314"/>
      <c r="AO248" s="120"/>
      <c r="AP248" s="115" t="s">
        <v>0</v>
      </c>
      <c r="AQ248" s="119"/>
      <c r="AR248" s="312"/>
      <c r="AS248" s="313"/>
      <c r="AT248" s="313"/>
      <c r="AU248" s="313"/>
      <c r="AV248" s="313"/>
      <c r="AW248" s="313"/>
      <c r="AX248" s="314"/>
      <c r="AY248" s="120"/>
      <c r="AZ248" s="115" t="s">
        <v>1</v>
      </c>
      <c r="BA248" s="119"/>
      <c r="BB248" s="312"/>
      <c r="BC248" s="313"/>
      <c r="BD248" s="313"/>
      <c r="BE248" s="313"/>
      <c r="BF248" s="313"/>
      <c r="BG248" s="313"/>
      <c r="BH248" s="314"/>
      <c r="BI248" s="122"/>
      <c r="BJ248" s="115" t="s">
        <v>2</v>
      </c>
      <c r="BK248" s="129"/>
      <c r="BL248" s="130" t="str">
        <f>IF(BM248&lt;&gt;"","●","")</f>
        <v/>
      </c>
      <c r="BM248" s="132" t="str">
        <f>IF(AND(OR(C248="",E248="",F248="",G248="",O248=""),OR(AH248&gt;0,AR248&gt;0,BB248&gt;0)),"「Ｋコード・Ｊコード番号等」、「診療行為名称」に未記入の欄がありますが、「レセプト件数」、「算定日数」、「算定回数」のいずれかが1以上となっています。正しい手術名情報・レセプト件数・算定日数・算定回数をご記入ください。",IF(AND(AND(C248&lt;&gt;"",E248&lt;&gt;"",F248&lt;&gt;"",G248&lt;&gt;""),OR(AH248&gt;0,AR248&gt;0,BB248&gt;0),COUNTIF(K!$A$1:$A$2257,ASC(C248&amp;E248&amp;F248&amp;G248&amp;IF(I248*1=0,"","-"&amp;I248*1)&amp;IF(K248*1=0,"",K248*1)&amp;IF(M248="","",M248)))=0),"「Ｋコード・Ｊコード番号等」が診療報酬点数表あるいは鹿診療報酬点数表に存在しないコードとなっています。正しいＫコード・Ｊコード番号等をご記入ください。なお、加算・輸血料は報告対象外となります。",IF(OR(AND(OR(AH248=0,AH248=""),OR(AR248&gt;0,BB248&gt;0)),AND(OR(AH248&gt;0,BB248&gt;0),OR(AR248=0,AR248="")),AND(OR(AH248&gt;0,AR248&gt;0),OR(BB248=0,BB248=""))),"「レセプト件数」、「算定日数」、「算定回数」のいずれかが「0」か「空白」となっていますが、それ以外が1以上となっています。正しい手術名情報・レセプト件数・算定日数・算定回数をご記入ください。",IF(OR(AH248&gt;AR248,AH248&gt;BB248),"「算定日数」あるいは「算定回数」が「レセプト件数」よりも小さくなっています。算定レセプトにおける算定日数・算定回数をご記入ください。",IF(AR248&gt;BB248,"「算定回数」が「算定日数」よりも小さくなっています。算定日数における算定回数をご記入ください。","")))))</f>
        <v/>
      </c>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72"/>
      <c r="CW248" s="72"/>
      <c r="CX248" s="72"/>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row>
    <row r="249" spans="1:153" ht="3" customHeight="1" thickBot="1">
      <c r="A249" s="113"/>
      <c r="B249" s="16"/>
      <c r="C249" s="17"/>
      <c r="D249" s="17"/>
      <c r="E249" s="17"/>
      <c r="F249" s="18"/>
      <c r="G249" s="17"/>
      <c r="H249" s="298"/>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9"/>
      <c r="AG249" s="299"/>
      <c r="AH249" s="298"/>
      <c r="AI249" s="298"/>
      <c r="AJ249" s="298"/>
      <c r="AK249" s="298"/>
      <c r="AL249" s="298"/>
      <c r="AM249" s="298"/>
      <c r="AN249" s="298"/>
      <c r="AO249" s="121"/>
      <c r="AP249" s="116"/>
      <c r="AQ249" s="299"/>
      <c r="AR249" s="298"/>
      <c r="AS249" s="298"/>
      <c r="AT249" s="298"/>
      <c r="AU249" s="298"/>
      <c r="AV249" s="298"/>
      <c r="AW249" s="298"/>
      <c r="AX249" s="298"/>
      <c r="AY249" s="121"/>
      <c r="AZ249" s="116"/>
      <c r="BA249" s="298"/>
      <c r="BB249" s="298"/>
      <c r="BC249" s="298"/>
      <c r="BD249" s="298"/>
      <c r="BE249" s="298"/>
      <c r="BF249" s="298"/>
      <c r="BG249" s="298"/>
      <c r="BH249" s="298"/>
      <c r="BI249" s="121"/>
      <c r="BJ249" s="116"/>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row>
    <row r="250" spans="1:153" ht="9.75" customHeight="1">
      <c r="A250" s="113"/>
      <c r="B250" s="24"/>
      <c r="C250" s="14" t="s">
        <v>6435</v>
      </c>
      <c r="D250" s="25"/>
      <c r="E250" s="25"/>
      <c r="F250" s="14" t="s">
        <v>143</v>
      </c>
      <c r="G250" s="14"/>
      <c r="H250" s="14"/>
      <c r="I250" s="14" t="s">
        <v>144</v>
      </c>
      <c r="J250" s="14"/>
      <c r="K250" s="14" t="s">
        <v>145</v>
      </c>
      <c r="L250" s="14"/>
      <c r="M250" s="14" t="s">
        <v>197</v>
      </c>
      <c r="N250" s="14"/>
      <c r="O250" s="25"/>
      <c r="P250" s="14" t="s">
        <v>146</v>
      </c>
      <c r="Q250" s="14"/>
      <c r="R250" s="14"/>
      <c r="S250" s="14"/>
      <c r="T250" s="14"/>
      <c r="U250" s="14"/>
      <c r="V250" s="14"/>
      <c r="W250" s="14"/>
      <c r="X250" s="14"/>
      <c r="Y250" s="14"/>
      <c r="Z250" s="14"/>
      <c r="AA250" s="14"/>
      <c r="AB250" s="14"/>
      <c r="AC250" s="14"/>
      <c r="AD250" s="25"/>
      <c r="AE250" s="25"/>
      <c r="AF250" s="26"/>
      <c r="AG250" s="296"/>
      <c r="AH250" s="297"/>
      <c r="AI250" s="297"/>
      <c r="AJ250" s="297"/>
      <c r="AK250" s="297"/>
      <c r="AL250" s="297"/>
      <c r="AM250" s="297"/>
      <c r="AN250" s="297"/>
      <c r="AO250" s="117"/>
      <c r="AP250" s="114"/>
      <c r="AQ250" s="296"/>
      <c r="AR250" s="297"/>
      <c r="AS250" s="297"/>
      <c r="AT250" s="297"/>
      <c r="AU250" s="297"/>
      <c r="AV250" s="297"/>
      <c r="AW250" s="297"/>
      <c r="AX250" s="297"/>
      <c r="AY250" s="117"/>
      <c r="AZ250" s="114"/>
      <c r="BA250" s="297"/>
      <c r="BB250" s="297"/>
      <c r="BC250" s="297"/>
      <c r="BD250" s="297"/>
      <c r="BE250" s="297"/>
      <c r="BF250" s="297"/>
      <c r="BG250" s="297"/>
      <c r="BH250" s="297"/>
      <c r="BI250" s="117"/>
      <c r="BJ250" s="114"/>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row>
    <row r="251" spans="1:153" ht="21.75" customHeight="1">
      <c r="A251" s="113"/>
      <c r="B251" s="294"/>
      <c r="C251" s="76"/>
      <c r="D251" s="74"/>
      <c r="E251" s="77"/>
      <c r="F251" s="78"/>
      <c r="G251" s="79"/>
      <c r="H251" s="75" t="s">
        <v>6436</v>
      </c>
      <c r="I251" s="76"/>
      <c r="J251" s="74"/>
      <c r="K251" s="241"/>
      <c r="L251" s="74"/>
      <c r="M251" s="76"/>
      <c r="N251" s="73"/>
      <c r="O251" s="504"/>
      <c r="P251" s="505"/>
      <c r="Q251" s="505"/>
      <c r="R251" s="505"/>
      <c r="S251" s="505"/>
      <c r="T251" s="505"/>
      <c r="U251" s="505"/>
      <c r="V251" s="505"/>
      <c r="W251" s="505"/>
      <c r="X251" s="505"/>
      <c r="Y251" s="505"/>
      <c r="Z251" s="505"/>
      <c r="AA251" s="505"/>
      <c r="AB251" s="505"/>
      <c r="AC251" s="505"/>
      <c r="AD251" s="505"/>
      <c r="AE251" s="506"/>
      <c r="AF251" s="15"/>
      <c r="AG251" s="118"/>
      <c r="AH251" s="312"/>
      <c r="AI251" s="313"/>
      <c r="AJ251" s="313"/>
      <c r="AK251" s="313"/>
      <c r="AL251" s="313"/>
      <c r="AM251" s="313"/>
      <c r="AN251" s="314"/>
      <c r="AO251" s="120"/>
      <c r="AP251" s="115" t="s">
        <v>0</v>
      </c>
      <c r="AQ251" s="119"/>
      <c r="AR251" s="312"/>
      <c r="AS251" s="313"/>
      <c r="AT251" s="313"/>
      <c r="AU251" s="313"/>
      <c r="AV251" s="313"/>
      <c r="AW251" s="313"/>
      <c r="AX251" s="314"/>
      <c r="AY251" s="120"/>
      <c r="AZ251" s="115" t="s">
        <v>1</v>
      </c>
      <c r="BA251" s="119"/>
      <c r="BB251" s="312"/>
      <c r="BC251" s="313"/>
      <c r="BD251" s="313"/>
      <c r="BE251" s="313"/>
      <c r="BF251" s="313"/>
      <c r="BG251" s="313"/>
      <c r="BH251" s="314"/>
      <c r="BI251" s="122"/>
      <c r="BJ251" s="115" t="s">
        <v>2</v>
      </c>
      <c r="BK251" s="129"/>
      <c r="BL251" s="130" t="str">
        <f>IF(BM251&lt;&gt;"","●","")</f>
        <v/>
      </c>
      <c r="BM251" s="132" t="str">
        <f>IF(AND(OR(C251="",E251="",F251="",G251="",O251=""),OR(AH251&gt;0,AR251&gt;0,BB251&gt;0)),"「Ｋコード・Ｊコード番号等」、「診療行為名称」に未記入の欄がありますが、「レセプト件数」、「算定日数」、「算定回数」のいずれかが1以上となっています。正しい手術名情報・レセプト件数・算定日数・算定回数をご記入ください。",IF(AND(AND(C251&lt;&gt;"",E251&lt;&gt;"",F251&lt;&gt;"",G251&lt;&gt;""),OR(AH251&gt;0,AR251&gt;0,BB251&gt;0),COUNTIF(K!$A$1:$A$2257,ASC(C251&amp;E251&amp;F251&amp;G251&amp;IF(I251*1=0,"","-"&amp;I251*1)&amp;IF(K251*1=0,"",K251*1)&amp;IF(M251="","",M251)))=0),"「Ｋコード・Ｊコード番号等」が診療報酬点数表あるいは鹿診療報酬点数表に存在しないコードとなっています。正しいＫコード・Ｊコード番号等をご記入ください。なお、加算・輸血料は報告対象外となります。",IF(OR(AND(OR(AH251=0,AH251=""),OR(AR251&gt;0,BB251&gt;0)),AND(OR(AH251&gt;0,BB251&gt;0),OR(AR251=0,AR251="")),AND(OR(AH251&gt;0,AR251&gt;0),OR(BB251=0,BB251=""))),"「レセプト件数」、「算定日数」、「算定回数」のいずれかが「0」か「空白」となっていますが、それ以外が1以上となっています。正しい手術名情報・レセプト件数・算定日数・算定回数をご記入ください。",IF(OR(AH251&gt;AR251,AH251&gt;BB251),"「算定日数」あるいは「算定回数」が「レセプト件数」よりも小さくなっています。算定レセプトにおける算定日数・算定回数をご記入ください。",IF(AR251&gt;BB251,"「算定回数」が「算定日数」よりも小さくなっています。算定日数における算定回数をご記入ください。","")))))</f>
        <v/>
      </c>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72"/>
      <c r="CW251" s="72"/>
      <c r="CX251" s="72"/>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row>
    <row r="252" spans="1:153" ht="3" customHeight="1" thickBot="1">
      <c r="A252" s="113"/>
      <c r="B252" s="16"/>
      <c r="C252" s="17"/>
      <c r="D252" s="17"/>
      <c r="E252" s="17"/>
      <c r="F252" s="18"/>
      <c r="G252" s="17"/>
      <c r="H252" s="298"/>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9"/>
      <c r="AG252" s="299"/>
      <c r="AH252" s="298"/>
      <c r="AI252" s="298"/>
      <c r="AJ252" s="298"/>
      <c r="AK252" s="298"/>
      <c r="AL252" s="298"/>
      <c r="AM252" s="298"/>
      <c r="AN252" s="298"/>
      <c r="AO252" s="121"/>
      <c r="AP252" s="116"/>
      <c r="AQ252" s="299"/>
      <c r="AR252" s="298"/>
      <c r="AS252" s="298"/>
      <c r="AT252" s="298"/>
      <c r="AU252" s="298"/>
      <c r="AV252" s="298"/>
      <c r="AW252" s="298"/>
      <c r="AX252" s="298"/>
      <c r="AY252" s="121"/>
      <c r="AZ252" s="116"/>
      <c r="BA252" s="298"/>
      <c r="BB252" s="298"/>
      <c r="BC252" s="298"/>
      <c r="BD252" s="298"/>
      <c r="BE252" s="298"/>
      <c r="BF252" s="298"/>
      <c r="BG252" s="298"/>
      <c r="BH252" s="298"/>
      <c r="BI252" s="121"/>
      <c r="BJ252" s="116"/>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row>
    <row r="253" spans="1:153" ht="9.75" customHeight="1">
      <c r="A253" s="113"/>
      <c r="B253" s="24"/>
      <c r="C253" s="14" t="s">
        <v>6435</v>
      </c>
      <c r="D253" s="25"/>
      <c r="E253" s="25"/>
      <c r="F253" s="14" t="s">
        <v>143</v>
      </c>
      <c r="G253" s="14"/>
      <c r="H253" s="14"/>
      <c r="I253" s="14" t="s">
        <v>144</v>
      </c>
      <c r="J253" s="14"/>
      <c r="K253" s="14" t="s">
        <v>145</v>
      </c>
      <c r="L253" s="14"/>
      <c r="M253" s="14" t="s">
        <v>197</v>
      </c>
      <c r="N253" s="14"/>
      <c r="O253" s="25"/>
      <c r="P253" s="14" t="s">
        <v>146</v>
      </c>
      <c r="Q253" s="14"/>
      <c r="R253" s="14"/>
      <c r="S253" s="14"/>
      <c r="T253" s="14"/>
      <c r="U253" s="14"/>
      <c r="V253" s="14"/>
      <c r="W253" s="14"/>
      <c r="X253" s="14"/>
      <c r="Y253" s="14"/>
      <c r="Z253" s="14"/>
      <c r="AA253" s="14"/>
      <c r="AB253" s="14"/>
      <c r="AC253" s="14"/>
      <c r="AD253" s="25"/>
      <c r="AE253" s="25"/>
      <c r="AF253" s="26"/>
      <c r="AG253" s="296"/>
      <c r="AH253" s="297"/>
      <c r="AI253" s="297"/>
      <c r="AJ253" s="297"/>
      <c r="AK253" s="297"/>
      <c r="AL253" s="297"/>
      <c r="AM253" s="297"/>
      <c r="AN253" s="297"/>
      <c r="AO253" s="117"/>
      <c r="AP253" s="114"/>
      <c r="AQ253" s="296"/>
      <c r="AR253" s="297"/>
      <c r="AS253" s="297"/>
      <c r="AT253" s="297"/>
      <c r="AU253" s="297"/>
      <c r="AV253" s="297"/>
      <c r="AW253" s="297"/>
      <c r="AX253" s="297"/>
      <c r="AY253" s="117"/>
      <c r="AZ253" s="114"/>
      <c r="BA253" s="297"/>
      <c r="BB253" s="297"/>
      <c r="BC253" s="297"/>
      <c r="BD253" s="297"/>
      <c r="BE253" s="297"/>
      <c r="BF253" s="297"/>
      <c r="BG253" s="297"/>
      <c r="BH253" s="297"/>
      <c r="BI253" s="117"/>
      <c r="BJ253" s="114"/>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row>
    <row r="254" spans="1:153" ht="21.75" customHeight="1">
      <c r="A254" s="113"/>
      <c r="B254" s="294"/>
      <c r="C254" s="76"/>
      <c r="D254" s="74"/>
      <c r="E254" s="77"/>
      <c r="F254" s="78"/>
      <c r="G254" s="79"/>
      <c r="H254" s="75" t="s">
        <v>6436</v>
      </c>
      <c r="I254" s="76"/>
      <c r="J254" s="74"/>
      <c r="K254" s="241"/>
      <c r="L254" s="74"/>
      <c r="M254" s="76"/>
      <c r="N254" s="73"/>
      <c r="O254" s="504"/>
      <c r="P254" s="505"/>
      <c r="Q254" s="505"/>
      <c r="R254" s="505"/>
      <c r="S254" s="505"/>
      <c r="T254" s="505"/>
      <c r="U254" s="505"/>
      <c r="V254" s="505"/>
      <c r="W254" s="505"/>
      <c r="X254" s="505"/>
      <c r="Y254" s="505"/>
      <c r="Z254" s="505"/>
      <c r="AA254" s="505"/>
      <c r="AB254" s="505"/>
      <c r="AC254" s="505"/>
      <c r="AD254" s="505"/>
      <c r="AE254" s="506"/>
      <c r="AF254" s="15"/>
      <c r="AG254" s="118"/>
      <c r="AH254" s="312"/>
      <c r="AI254" s="313"/>
      <c r="AJ254" s="313"/>
      <c r="AK254" s="313"/>
      <c r="AL254" s="313"/>
      <c r="AM254" s="313"/>
      <c r="AN254" s="314"/>
      <c r="AO254" s="120"/>
      <c r="AP254" s="115" t="s">
        <v>0</v>
      </c>
      <c r="AQ254" s="119"/>
      <c r="AR254" s="312"/>
      <c r="AS254" s="313"/>
      <c r="AT254" s="313"/>
      <c r="AU254" s="313"/>
      <c r="AV254" s="313"/>
      <c r="AW254" s="313"/>
      <c r="AX254" s="314"/>
      <c r="AY254" s="120"/>
      <c r="AZ254" s="115" t="s">
        <v>1</v>
      </c>
      <c r="BA254" s="119"/>
      <c r="BB254" s="312"/>
      <c r="BC254" s="313"/>
      <c r="BD254" s="313"/>
      <c r="BE254" s="313"/>
      <c r="BF254" s="313"/>
      <c r="BG254" s="313"/>
      <c r="BH254" s="314"/>
      <c r="BI254" s="122"/>
      <c r="BJ254" s="115" t="s">
        <v>2</v>
      </c>
      <c r="BK254" s="129"/>
      <c r="BL254" s="130" t="str">
        <f>IF(BM254&lt;&gt;"","●","")</f>
        <v/>
      </c>
      <c r="BM254" s="132" t="str">
        <f>IF(AND(OR(C254="",E254="",F254="",G254="",O254=""),OR(AH254&gt;0,AR254&gt;0,BB254&gt;0)),"「Ｋコード・Ｊコード番号等」、「診療行為名称」に未記入の欄がありますが、「レセプト件数」、「算定日数」、「算定回数」のいずれかが1以上となっています。正しい手術名情報・レセプト件数・算定日数・算定回数をご記入ください。",IF(AND(AND(C254&lt;&gt;"",E254&lt;&gt;"",F254&lt;&gt;"",G254&lt;&gt;""),OR(AH254&gt;0,AR254&gt;0,BB254&gt;0),COUNTIF(K!$A$1:$A$2257,ASC(C254&amp;E254&amp;F254&amp;G254&amp;IF(I254*1=0,"","-"&amp;I254*1)&amp;IF(K254*1=0,"",K254*1)&amp;IF(M254="","",M254)))=0),"「Ｋコード・Ｊコード番号等」が診療報酬点数表あるいは鹿診療報酬点数表に存在しないコードとなっています。正しいＫコード・Ｊコード番号等をご記入ください。なお、加算・輸血料は報告対象外となります。",IF(OR(AND(OR(AH254=0,AH254=""),OR(AR254&gt;0,BB254&gt;0)),AND(OR(AH254&gt;0,BB254&gt;0),OR(AR254=0,AR254="")),AND(OR(AH254&gt;0,AR254&gt;0),OR(BB254=0,BB254=""))),"「レセプト件数」、「算定日数」、「算定回数」のいずれかが「0」か「空白」となっていますが、それ以外が1以上となっています。正しい手術名情報・レセプト件数・算定日数・算定回数をご記入ください。",IF(OR(AH254&gt;AR254,AH254&gt;BB254),"「算定日数」あるいは「算定回数」が「レセプト件数」よりも小さくなっています。算定レセプトにおける算定日数・算定回数をご記入ください。",IF(AR254&gt;BB254,"「算定回数」が「算定日数」よりも小さくなっています。算定日数における算定回数をご記入ください。","")))))</f>
        <v/>
      </c>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72"/>
      <c r="CW254" s="72"/>
      <c r="CX254" s="72"/>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row>
    <row r="255" spans="1:153" ht="3" customHeight="1" thickBot="1">
      <c r="A255" s="113"/>
      <c r="B255" s="16"/>
      <c r="C255" s="17"/>
      <c r="D255" s="17"/>
      <c r="E255" s="17"/>
      <c r="F255" s="18"/>
      <c r="G255" s="17"/>
      <c r="H255" s="298"/>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9"/>
      <c r="AG255" s="299"/>
      <c r="AH255" s="298"/>
      <c r="AI255" s="298"/>
      <c r="AJ255" s="298"/>
      <c r="AK255" s="298"/>
      <c r="AL255" s="298"/>
      <c r="AM255" s="298"/>
      <c r="AN255" s="298"/>
      <c r="AO255" s="121"/>
      <c r="AP255" s="116"/>
      <c r="AQ255" s="299"/>
      <c r="AR255" s="298"/>
      <c r="AS255" s="298"/>
      <c r="AT255" s="298"/>
      <c r="AU255" s="298"/>
      <c r="AV255" s="298"/>
      <c r="AW255" s="298"/>
      <c r="AX255" s="298"/>
      <c r="AY255" s="121"/>
      <c r="AZ255" s="116"/>
      <c r="BA255" s="298"/>
      <c r="BB255" s="298"/>
      <c r="BC255" s="298"/>
      <c r="BD255" s="298"/>
      <c r="BE255" s="298"/>
      <c r="BF255" s="298"/>
      <c r="BG255" s="298"/>
      <c r="BH255" s="298"/>
      <c r="BI255" s="121"/>
      <c r="BJ255" s="116"/>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row>
    <row r="256" spans="1:153" ht="9.75" customHeight="1">
      <c r="A256" s="113"/>
      <c r="B256" s="24"/>
      <c r="C256" s="14" t="s">
        <v>6435</v>
      </c>
      <c r="D256" s="25"/>
      <c r="E256" s="25"/>
      <c r="F256" s="14" t="s">
        <v>143</v>
      </c>
      <c r="G256" s="14"/>
      <c r="H256" s="14"/>
      <c r="I256" s="14" t="s">
        <v>144</v>
      </c>
      <c r="J256" s="14"/>
      <c r="K256" s="14" t="s">
        <v>145</v>
      </c>
      <c r="L256" s="14"/>
      <c r="M256" s="14" t="s">
        <v>197</v>
      </c>
      <c r="N256" s="14"/>
      <c r="O256" s="25"/>
      <c r="P256" s="14" t="s">
        <v>146</v>
      </c>
      <c r="Q256" s="14"/>
      <c r="R256" s="14"/>
      <c r="S256" s="14"/>
      <c r="T256" s="14"/>
      <c r="U256" s="14"/>
      <c r="V256" s="14"/>
      <c r="W256" s="14"/>
      <c r="X256" s="14"/>
      <c r="Y256" s="14"/>
      <c r="Z256" s="14"/>
      <c r="AA256" s="14"/>
      <c r="AB256" s="14"/>
      <c r="AC256" s="14"/>
      <c r="AD256" s="25"/>
      <c r="AE256" s="25"/>
      <c r="AF256" s="26"/>
      <c r="AG256" s="296"/>
      <c r="AH256" s="297"/>
      <c r="AI256" s="297"/>
      <c r="AJ256" s="297"/>
      <c r="AK256" s="297"/>
      <c r="AL256" s="297"/>
      <c r="AM256" s="297"/>
      <c r="AN256" s="297"/>
      <c r="AO256" s="117"/>
      <c r="AP256" s="114"/>
      <c r="AQ256" s="296"/>
      <c r="AR256" s="297"/>
      <c r="AS256" s="297"/>
      <c r="AT256" s="297"/>
      <c r="AU256" s="297"/>
      <c r="AV256" s="297"/>
      <c r="AW256" s="297"/>
      <c r="AX256" s="297"/>
      <c r="AY256" s="117"/>
      <c r="AZ256" s="114"/>
      <c r="BA256" s="297"/>
      <c r="BB256" s="297"/>
      <c r="BC256" s="297"/>
      <c r="BD256" s="297"/>
      <c r="BE256" s="297"/>
      <c r="BF256" s="297"/>
      <c r="BG256" s="297"/>
      <c r="BH256" s="297"/>
      <c r="BI256" s="117"/>
      <c r="BJ256" s="114"/>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row>
    <row r="257" spans="1:153" ht="21.75" customHeight="1">
      <c r="A257" s="113"/>
      <c r="B257" s="294"/>
      <c r="C257" s="76"/>
      <c r="D257" s="74"/>
      <c r="E257" s="77"/>
      <c r="F257" s="78"/>
      <c r="G257" s="79"/>
      <c r="H257" s="75" t="s">
        <v>6436</v>
      </c>
      <c r="I257" s="76"/>
      <c r="J257" s="74"/>
      <c r="K257" s="241"/>
      <c r="L257" s="74"/>
      <c r="M257" s="76"/>
      <c r="N257" s="73"/>
      <c r="O257" s="504"/>
      <c r="P257" s="505"/>
      <c r="Q257" s="505"/>
      <c r="R257" s="505"/>
      <c r="S257" s="505"/>
      <c r="T257" s="505"/>
      <c r="U257" s="505"/>
      <c r="V257" s="505"/>
      <c r="W257" s="505"/>
      <c r="X257" s="505"/>
      <c r="Y257" s="505"/>
      <c r="Z257" s="505"/>
      <c r="AA257" s="505"/>
      <c r="AB257" s="505"/>
      <c r="AC257" s="505"/>
      <c r="AD257" s="505"/>
      <c r="AE257" s="506"/>
      <c r="AF257" s="15"/>
      <c r="AG257" s="118"/>
      <c r="AH257" s="312"/>
      <c r="AI257" s="313"/>
      <c r="AJ257" s="313"/>
      <c r="AK257" s="313"/>
      <c r="AL257" s="313"/>
      <c r="AM257" s="313"/>
      <c r="AN257" s="314"/>
      <c r="AO257" s="120"/>
      <c r="AP257" s="115" t="s">
        <v>0</v>
      </c>
      <c r="AQ257" s="119"/>
      <c r="AR257" s="312"/>
      <c r="AS257" s="313"/>
      <c r="AT257" s="313"/>
      <c r="AU257" s="313"/>
      <c r="AV257" s="313"/>
      <c r="AW257" s="313"/>
      <c r="AX257" s="314"/>
      <c r="AY257" s="120"/>
      <c r="AZ257" s="115" t="s">
        <v>1</v>
      </c>
      <c r="BA257" s="119"/>
      <c r="BB257" s="312"/>
      <c r="BC257" s="313"/>
      <c r="BD257" s="313"/>
      <c r="BE257" s="313"/>
      <c r="BF257" s="313"/>
      <c r="BG257" s="313"/>
      <c r="BH257" s="314"/>
      <c r="BI257" s="122"/>
      <c r="BJ257" s="115" t="s">
        <v>2</v>
      </c>
      <c r="BK257" s="129"/>
      <c r="BL257" s="130" t="str">
        <f>IF(BM257&lt;&gt;"","●","")</f>
        <v/>
      </c>
      <c r="BM257" s="132" t="str">
        <f>IF(AND(OR(C257="",E257="",F257="",G257="",O257=""),OR(AH257&gt;0,AR257&gt;0,BB257&gt;0)),"「Ｋコード・Ｊコード番号等」、「診療行為名称」に未記入の欄がありますが、「レセプト件数」、「算定日数」、「算定回数」のいずれかが1以上となっています。正しい手術名情報・レセプト件数・算定日数・算定回数をご記入ください。",IF(AND(AND(C257&lt;&gt;"",E257&lt;&gt;"",F257&lt;&gt;"",G257&lt;&gt;""),OR(AH257&gt;0,AR257&gt;0,BB257&gt;0),COUNTIF(K!$A$1:$A$2257,ASC(C257&amp;E257&amp;F257&amp;G257&amp;IF(I257*1=0,"","-"&amp;I257*1)&amp;IF(K257*1=0,"",K257*1)&amp;IF(M257="","",M257)))=0),"「Ｋコード・Ｊコード番号等」が診療報酬点数表あるいは鹿診療報酬点数表に存在しないコードとなっています。正しいＫコード・Ｊコード番号等をご記入ください。なお、加算・輸血料は報告対象外となります。",IF(OR(AND(OR(AH257=0,AH257=""),OR(AR257&gt;0,BB257&gt;0)),AND(OR(AH257&gt;0,BB257&gt;0),OR(AR257=0,AR257="")),AND(OR(AH257&gt;0,AR257&gt;0),OR(BB257=0,BB257=""))),"「レセプト件数」、「算定日数」、「算定回数」のいずれかが「0」か「空白」となっていますが、それ以外が1以上となっています。正しい手術名情報・レセプト件数・算定日数・算定回数をご記入ください。",IF(OR(AH257&gt;AR257,AH257&gt;BB257),"「算定日数」あるいは「算定回数」が「レセプト件数」よりも小さくなっています。算定レセプトにおける算定日数・算定回数をご記入ください。",IF(AR257&gt;BB257,"「算定回数」が「算定日数」よりも小さくなっています。算定日数における算定回数をご記入ください。","")))))</f>
        <v/>
      </c>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72"/>
      <c r="CW257" s="72"/>
      <c r="CX257" s="72"/>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row>
    <row r="258" spans="1:153" ht="3" customHeight="1" thickBot="1">
      <c r="A258" s="113"/>
      <c r="B258" s="16"/>
      <c r="C258" s="17"/>
      <c r="D258" s="17"/>
      <c r="E258" s="17"/>
      <c r="F258" s="18"/>
      <c r="G258" s="17"/>
      <c r="H258" s="298"/>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9"/>
      <c r="AG258" s="299"/>
      <c r="AH258" s="298"/>
      <c r="AI258" s="298"/>
      <c r="AJ258" s="298"/>
      <c r="AK258" s="298"/>
      <c r="AL258" s="298"/>
      <c r="AM258" s="298"/>
      <c r="AN258" s="298"/>
      <c r="AO258" s="121"/>
      <c r="AP258" s="116"/>
      <c r="AQ258" s="299"/>
      <c r="AR258" s="298"/>
      <c r="AS258" s="298"/>
      <c r="AT258" s="298"/>
      <c r="AU258" s="298"/>
      <c r="AV258" s="298"/>
      <c r="AW258" s="298"/>
      <c r="AX258" s="298"/>
      <c r="AY258" s="121"/>
      <c r="AZ258" s="116"/>
      <c r="BA258" s="298"/>
      <c r="BB258" s="298"/>
      <c r="BC258" s="298"/>
      <c r="BD258" s="298"/>
      <c r="BE258" s="298"/>
      <c r="BF258" s="298"/>
      <c r="BG258" s="298"/>
      <c r="BH258" s="298"/>
      <c r="BI258" s="121"/>
      <c r="BJ258" s="116"/>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row>
    <row r="259" spans="1:153" ht="9.75" customHeight="1">
      <c r="A259" s="113"/>
      <c r="B259" s="24"/>
      <c r="C259" s="14" t="s">
        <v>6435</v>
      </c>
      <c r="D259" s="25"/>
      <c r="E259" s="25"/>
      <c r="F259" s="14" t="s">
        <v>143</v>
      </c>
      <c r="G259" s="14"/>
      <c r="H259" s="14"/>
      <c r="I259" s="14" t="s">
        <v>144</v>
      </c>
      <c r="J259" s="14"/>
      <c r="K259" s="14" t="s">
        <v>145</v>
      </c>
      <c r="L259" s="14"/>
      <c r="M259" s="14" t="s">
        <v>197</v>
      </c>
      <c r="N259" s="14"/>
      <c r="O259" s="25"/>
      <c r="P259" s="14" t="s">
        <v>146</v>
      </c>
      <c r="Q259" s="14"/>
      <c r="R259" s="14"/>
      <c r="S259" s="14"/>
      <c r="T259" s="14"/>
      <c r="U259" s="14"/>
      <c r="V259" s="14"/>
      <c r="W259" s="14"/>
      <c r="X259" s="14"/>
      <c r="Y259" s="14"/>
      <c r="Z259" s="14"/>
      <c r="AA259" s="14"/>
      <c r="AB259" s="14"/>
      <c r="AC259" s="14"/>
      <c r="AD259" s="25"/>
      <c r="AE259" s="25"/>
      <c r="AF259" s="26"/>
      <c r="AG259" s="296"/>
      <c r="AH259" s="297"/>
      <c r="AI259" s="297"/>
      <c r="AJ259" s="297"/>
      <c r="AK259" s="297"/>
      <c r="AL259" s="297"/>
      <c r="AM259" s="297"/>
      <c r="AN259" s="297"/>
      <c r="AO259" s="117"/>
      <c r="AP259" s="114"/>
      <c r="AQ259" s="296"/>
      <c r="AR259" s="297"/>
      <c r="AS259" s="297"/>
      <c r="AT259" s="297"/>
      <c r="AU259" s="297"/>
      <c r="AV259" s="297"/>
      <c r="AW259" s="297"/>
      <c r="AX259" s="297"/>
      <c r="AY259" s="117"/>
      <c r="AZ259" s="114"/>
      <c r="BA259" s="297"/>
      <c r="BB259" s="297"/>
      <c r="BC259" s="297"/>
      <c r="BD259" s="297"/>
      <c r="BE259" s="297"/>
      <c r="BF259" s="297"/>
      <c r="BG259" s="297"/>
      <c r="BH259" s="297"/>
      <c r="BI259" s="117"/>
      <c r="BJ259" s="114"/>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row>
    <row r="260" spans="1:153" ht="21.75" customHeight="1">
      <c r="A260" s="113"/>
      <c r="B260" s="294"/>
      <c r="C260" s="76"/>
      <c r="D260" s="74"/>
      <c r="E260" s="77"/>
      <c r="F260" s="78"/>
      <c r="G260" s="79"/>
      <c r="H260" s="75" t="s">
        <v>6436</v>
      </c>
      <c r="I260" s="76"/>
      <c r="J260" s="74"/>
      <c r="K260" s="241"/>
      <c r="L260" s="74"/>
      <c r="M260" s="76"/>
      <c r="N260" s="73"/>
      <c r="O260" s="504"/>
      <c r="P260" s="505"/>
      <c r="Q260" s="505"/>
      <c r="R260" s="505"/>
      <c r="S260" s="505"/>
      <c r="T260" s="505"/>
      <c r="U260" s="505"/>
      <c r="V260" s="505"/>
      <c r="W260" s="505"/>
      <c r="X260" s="505"/>
      <c r="Y260" s="505"/>
      <c r="Z260" s="505"/>
      <c r="AA260" s="505"/>
      <c r="AB260" s="505"/>
      <c r="AC260" s="505"/>
      <c r="AD260" s="505"/>
      <c r="AE260" s="506"/>
      <c r="AF260" s="15"/>
      <c r="AG260" s="118"/>
      <c r="AH260" s="312"/>
      <c r="AI260" s="313"/>
      <c r="AJ260" s="313"/>
      <c r="AK260" s="313"/>
      <c r="AL260" s="313"/>
      <c r="AM260" s="313"/>
      <c r="AN260" s="314"/>
      <c r="AO260" s="120"/>
      <c r="AP260" s="115" t="s">
        <v>0</v>
      </c>
      <c r="AQ260" s="119"/>
      <c r="AR260" s="312"/>
      <c r="AS260" s="313"/>
      <c r="AT260" s="313"/>
      <c r="AU260" s="313"/>
      <c r="AV260" s="313"/>
      <c r="AW260" s="313"/>
      <c r="AX260" s="314"/>
      <c r="AY260" s="120"/>
      <c r="AZ260" s="115" t="s">
        <v>1</v>
      </c>
      <c r="BA260" s="119"/>
      <c r="BB260" s="312"/>
      <c r="BC260" s="313"/>
      <c r="BD260" s="313"/>
      <c r="BE260" s="313"/>
      <c r="BF260" s="313"/>
      <c r="BG260" s="313"/>
      <c r="BH260" s="314"/>
      <c r="BI260" s="122"/>
      <c r="BJ260" s="115" t="s">
        <v>2</v>
      </c>
      <c r="BK260" s="129"/>
      <c r="BL260" s="130" t="str">
        <f>IF(BM260&lt;&gt;"","●","")</f>
        <v/>
      </c>
      <c r="BM260" s="132" t="str">
        <f>IF(AND(OR(C260="",E260="",F260="",G260="",O260=""),OR(AH260&gt;0,AR260&gt;0,BB260&gt;0)),"「Ｋコード・Ｊコード番号等」、「診療行為名称」に未記入の欄がありますが、「レセプト件数」、「算定日数」、「算定回数」のいずれかが1以上となっています。正しい手術名情報・レセプト件数・算定日数・算定回数をご記入ください。",IF(AND(AND(C260&lt;&gt;"",E260&lt;&gt;"",F260&lt;&gt;"",G260&lt;&gt;""),OR(AH260&gt;0,AR260&gt;0,BB260&gt;0),COUNTIF(K!$A$1:$A$2257,ASC(C260&amp;E260&amp;F260&amp;G260&amp;IF(I260*1=0,"","-"&amp;I260*1)&amp;IF(K260*1=0,"",K260*1)&amp;IF(M260="","",M260)))=0),"「Ｋコード・Ｊコード番号等」が診療報酬点数表あるいは鹿診療報酬点数表に存在しないコードとなっています。正しいＫコード・Ｊコード番号等をご記入ください。なお、加算・輸血料は報告対象外となります。",IF(OR(AND(OR(AH260=0,AH260=""),OR(AR260&gt;0,BB260&gt;0)),AND(OR(AH260&gt;0,BB260&gt;0),OR(AR260=0,AR260="")),AND(OR(AH260&gt;0,AR260&gt;0),OR(BB260=0,BB260=""))),"「レセプト件数」、「算定日数」、「算定回数」のいずれかが「0」か「空白」となっていますが、それ以外が1以上となっています。正しい手術名情報・レセプト件数・算定日数・算定回数をご記入ください。",IF(OR(AH260&gt;AR260,AH260&gt;BB260),"「算定日数」あるいは「算定回数」が「レセプト件数」よりも小さくなっています。算定レセプトにおける算定日数・算定回数をご記入ください。",IF(AR260&gt;BB260,"「算定回数」が「算定日数」よりも小さくなっています。算定日数における算定回数をご記入ください。","")))))</f>
        <v/>
      </c>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72"/>
      <c r="CW260" s="72"/>
      <c r="CX260" s="72"/>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row>
    <row r="261" spans="1:153" ht="3" customHeight="1" thickBot="1">
      <c r="A261" s="113"/>
      <c r="B261" s="16"/>
      <c r="C261" s="17"/>
      <c r="D261" s="17"/>
      <c r="E261" s="17"/>
      <c r="F261" s="18"/>
      <c r="G261" s="17"/>
      <c r="H261" s="298"/>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9"/>
      <c r="AG261" s="299"/>
      <c r="AH261" s="298"/>
      <c r="AI261" s="298"/>
      <c r="AJ261" s="298"/>
      <c r="AK261" s="298"/>
      <c r="AL261" s="298"/>
      <c r="AM261" s="298"/>
      <c r="AN261" s="298"/>
      <c r="AO261" s="121"/>
      <c r="AP261" s="116"/>
      <c r="AQ261" s="299"/>
      <c r="AR261" s="298"/>
      <c r="AS261" s="298"/>
      <c r="AT261" s="298"/>
      <c r="AU261" s="298"/>
      <c r="AV261" s="298"/>
      <c r="AW261" s="298"/>
      <c r="AX261" s="298"/>
      <c r="AY261" s="121"/>
      <c r="AZ261" s="116"/>
      <c r="BA261" s="298"/>
      <c r="BB261" s="298"/>
      <c r="BC261" s="298"/>
      <c r="BD261" s="298"/>
      <c r="BE261" s="298"/>
      <c r="BF261" s="298"/>
      <c r="BG261" s="298"/>
      <c r="BH261" s="298"/>
      <c r="BI261" s="121"/>
      <c r="BJ261" s="116"/>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row>
    <row r="262" spans="1:153" ht="9.75" customHeight="1">
      <c r="A262" s="113"/>
      <c r="B262" s="24"/>
      <c r="C262" s="14" t="s">
        <v>6435</v>
      </c>
      <c r="D262" s="25"/>
      <c r="E262" s="25"/>
      <c r="F262" s="14" t="s">
        <v>143</v>
      </c>
      <c r="G262" s="14"/>
      <c r="H262" s="14"/>
      <c r="I262" s="14" t="s">
        <v>144</v>
      </c>
      <c r="J262" s="14"/>
      <c r="K262" s="14" t="s">
        <v>145</v>
      </c>
      <c r="L262" s="14"/>
      <c r="M262" s="14" t="s">
        <v>197</v>
      </c>
      <c r="N262" s="14"/>
      <c r="O262" s="25"/>
      <c r="P262" s="14" t="s">
        <v>146</v>
      </c>
      <c r="Q262" s="14"/>
      <c r="R262" s="14"/>
      <c r="S262" s="14"/>
      <c r="T262" s="14"/>
      <c r="U262" s="14"/>
      <c r="V262" s="14"/>
      <c r="W262" s="14"/>
      <c r="X262" s="14"/>
      <c r="Y262" s="14"/>
      <c r="Z262" s="14"/>
      <c r="AA262" s="14"/>
      <c r="AB262" s="14"/>
      <c r="AC262" s="14"/>
      <c r="AD262" s="25"/>
      <c r="AE262" s="25"/>
      <c r="AF262" s="26"/>
      <c r="AG262" s="296"/>
      <c r="AH262" s="297"/>
      <c r="AI262" s="297"/>
      <c r="AJ262" s="297"/>
      <c r="AK262" s="297"/>
      <c r="AL262" s="297"/>
      <c r="AM262" s="297"/>
      <c r="AN262" s="297"/>
      <c r="AO262" s="117"/>
      <c r="AP262" s="114"/>
      <c r="AQ262" s="296"/>
      <c r="AR262" s="297"/>
      <c r="AS262" s="297"/>
      <c r="AT262" s="297"/>
      <c r="AU262" s="297"/>
      <c r="AV262" s="297"/>
      <c r="AW262" s="297"/>
      <c r="AX262" s="297"/>
      <c r="AY262" s="117"/>
      <c r="AZ262" s="114"/>
      <c r="BA262" s="297"/>
      <c r="BB262" s="297"/>
      <c r="BC262" s="297"/>
      <c r="BD262" s="297"/>
      <c r="BE262" s="297"/>
      <c r="BF262" s="297"/>
      <c r="BG262" s="297"/>
      <c r="BH262" s="297"/>
      <c r="BI262" s="117"/>
      <c r="BJ262" s="114"/>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row>
    <row r="263" spans="1:153" ht="21.75" customHeight="1">
      <c r="A263" s="113"/>
      <c r="B263" s="294"/>
      <c r="C263" s="76"/>
      <c r="D263" s="74"/>
      <c r="E263" s="77"/>
      <c r="F263" s="78"/>
      <c r="G263" s="79"/>
      <c r="H263" s="75" t="s">
        <v>6436</v>
      </c>
      <c r="I263" s="76"/>
      <c r="J263" s="74"/>
      <c r="K263" s="241"/>
      <c r="L263" s="74"/>
      <c r="M263" s="76"/>
      <c r="N263" s="73"/>
      <c r="O263" s="504"/>
      <c r="P263" s="505"/>
      <c r="Q263" s="505"/>
      <c r="R263" s="505"/>
      <c r="S263" s="505"/>
      <c r="T263" s="505"/>
      <c r="U263" s="505"/>
      <c r="V263" s="505"/>
      <c r="W263" s="505"/>
      <c r="X263" s="505"/>
      <c r="Y263" s="505"/>
      <c r="Z263" s="505"/>
      <c r="AA263" s="505"/>
      <c r="AB263" s="505"/>
      <c r="AC263" s="505"/>
      <c r="AD263" s="505"/>
      <c r="AE263" s="506"/>
      <c r="AF263" s="15"/>
      <c r="AG263" s="118"/>
      <c r="AH263" s="312"/>
      <c r="AI263" s="313"/>
      <c r="AJ263" s="313"/>
      <c r="AK263" s="313"/>
      <c r="AL263" s="313"/>
      <c r="AM263" s="313"/>
      <c r="AN263" s="314"/>
      <c r="AO263" s="120"/>
      <c r="AP263" s="115" t="s">
        <v>0</v>
      </c>
      <c r="AQ263" s="119"/>
      <c r="AR263" s="312"/>
      <c r="AS263" s="313"/>
      <c r="AT263" s="313"/>
      <c r="AU263" s="313"/>
      <c r="AV263" s="313"/>
      <c r="AW263" s="313"/>
      <c r="AX263" s="314"/>
      <c r="AY263" s="120"/>
      <c r="AZ263" s="115" t="s">
        <v>1</v>
      </c>
      <c r="BA263" s="119"/>
      <c r="BB263" s="312"/>
      <c r="BC263" s="313"/>
      <c r="BD263" s="313"/>
      <c r="BE263" s="313"/>
      <c r="BF263" s="313"/>
      <c r="BG263" s="313"/>
      <c r="BH263" s="314"/>
      <c r="BI263" s="122"/>
      <c r="BJ263" s="115" t="s">
        <v>2</v>
      </c>
      <c r="BK263" s="129"/>
      <c r="BL263" s="130" t="str">
        <f>IF(BM263&lt;&gt;"","●","")</f>
        <v/>
      </c>
      <c r="BM263" s="132" t="str">
        <f>IF(AND(OR(C263="",E263="",F263="",G263="",O263=""),OR(AH263&gt;0,AR263&gt;0,BB263&gt;0)),"「Ｋコード・Ｊコード番号等」、「診療行為名称」に未記入の欄がありますが、「レセプト件数」、「算定日数」、「算定回数」のいずれかが1以上となっています。正しい手術名情報・レセプト件数・算定日数・算定回数をご記入ください。",IF(AND(AND(C263&lt;&gt;"",E263&lt;&gt;"",F263&lt;&gt;"",G263&lt;&gt;""),OR(AH263&gt;0,AR263&gt;0,BB263&gt;0),COUNTIF(K!$A$1:$A$2257,ASC(C263&amp;E263&amp;F263&amp;G263&amp;IF(I263*1=0,"","-"&amp;I263*1)&amp;IF(K263*1=0,"",K263*1)&amp;IF(M263="","",M263)))=0),"「Ｋコード・Ｊコード番号等」が診療報酬点数表あるいは鹿診療報酬点数表に存在しないコードとなっています。正しいＫコード・Ｊコード番号等をご記入ください。なお、加算・輸血料は報告対象外となります。",IF(OR(AND(OR(AH263=0,AH263=""),OR(AR263&gt;0,BB263&gt;0)),AND(OR(AH263&gt;0,BB263&gt;0),OR(AR263=0,AR263="")),AND(OR(AH263&gt;0,AR263&gt;0),OR(BB263=0,BB263=""))),"「レセプト件数」、「算定日数」、「算定回数」のいずれかが「0」か「空白」となっていますが、それ以外が1以上となっています。正しい手術名情報・レセプト件数・算定日数・算定回数をご記入ください。",IF(OR(AH263&gt;AR263,AH263&gt;BB263),"「算定日数」あるいは「算定回数」が「レセプト件数」よりも小さくなっています。算定レセプトにおける算定日数・算定回数をご記入ください。",IF(AR263&gt;BB263,"「算定回数」が「算定日数」よりも小さくなっています。算定日数における算定回数をご記入ください。","")))))</f>
        <v/>
      </c>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72"/>
      <c r="CW263" s="72"/>
      <c r="CX263" s="72"/>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row>
    <row r="264" spans="1:153" ht="3" customHeight="1" thickBot="1">
      <c r="A264" s="113"/>
      <c r="B264" s="16"/>
      <c r="C264" s="17"/>
      <c r="D264" s="17"/>
      <c r="E264" s="17"/>
      <c r="F264" s="18"/>
      <c r="G264" s="17"/>
      <c r="H264" s="298"/>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9"/>
      <c r="AG264" s="299"/>
      <c r="AH264" s="298"/>
      <c r="AI264" s="298"/>
      <c r="AJ264" s="298"/>
      <c r="AK264" s="298"/>
      <c r="AL264" s="298"/>
      <c r="AM264" s="298"/>
      <c r="AN264" s="298"/>
      <c r="AO264" s="121"/>
      <c r="AP264" s="116"/>
      <c r="AQ264" s="299"/>
      <c r="AR264" s="298"/>
      <c r="AS264" s="298"/>
      <c r="AT264" s="298"/>
      <c r="AU264" s="298"/>
      <c r="AV264" s="298"/>
      <c r="AW264" s="298"/>
      <c r="AX264" s="298"/>
      <c r="AY264" s="121"/>
      <c r="AZ264" s="116"/>
      <c r="BA264" s="298"/>
      <c r="BB264" s="298"/>
      <c r="BC264" s="298"/>
      <c r="BD264" s="298"/>
      <c r="BE264" s="298"/>
      <c r="BF264" s="298"/>
      <c r="BG264" s="298"/>
      <c r="BH264" s="298"/>
      <c r="BI264" s="121"/>
      <c r="BJ264" s="116"/>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row>
    <row r="265" spans="1:153" ht="9.75" customHeight="1">
      <c r="A265" s="113"/>
      <c r="B265" s="24"/>
      <c r="C265" s="14" t="s">
        <v>6435</v>
      </c>
      <c r="D265" s="25"/>
      <c r="E265" s="25"/>
      <c r="F265" s="14" t="s">
        <v>143</v>
      </c>
      <c r="G265" s="14"/>
      <c r="H265" s="14"/>
      <c r="I265" s="14" t="s">
        <v>144</v>
      </c>
      <c r="J265" s="14"/>
      <c r="K265" s="14" t="s">
        <v>145</v>
      </c>
      <c r="L265" s="14"/>
      <c r="M265" s="14" t="s">
        <v>197</v>
      </c>
      <c r="N265" s="14"/>
      <c r="O265" s="25"/>
      <c r="P265" s="14" t="s">
        <v>146</v>
      </c>
      <c r="Q265" s="14"/>
      <c r="R265" s="14"/>
      <c r="S265" s="14"/>
      <c r="T265" s="14"/>
      <c r="U265" s="14"/>
      <c r="V265" s="14"/>
      <c r="W265" s="14"/>
      <c r="X265" s="14"/>
      <c r="Y265" s="14"/>
      <c r="Z265" s="14"/>
      <c r="AA265" s="14"/>
      <c r="AB265" s="14"/>
      <c r="AC265" s="14"/>
      <c r="AD265" s="25"/>
      <c r="AE265" s="25"/>
      <c r="AF265" s="26"/>
      <c r="AG265" s="296"/>
      <c r="AH265" s="297"/>
      <c r="AI265" s="297"/>
      <c r="AJ265" s="297"/>
      <c r="AK265" s="297"/>
      <c r="AL265" s="297"/>
      <c r="AM265" s="297"/>
      <c r="AN265" s="297"/>
      <c r="AO265" s="117"/>
      <c r="AP265" s="114"/>
      <c r="AQ265" s="296"/>
      <c r="AR265" s="297"/>
      <c r="AS265" s="297"/>
      <c r="AT265" s="297"/>
      <c r="AU265" s="297"/>
      <c r="AV265" s="297"/>
      <c r="AW265" s="297"/>
      <c r="AX265" s="297"/>
      <c r="AY265" s="117"/>
      <c r="AZ265" s="114"/>
      <c r="BA265" s="297"/>
      <c r="BB265" s="297"/>
      <c r="BC265" s="297"/>
      <c r="BD265" s="297"/>
      <c r="BE265" s="297"/>
      <c r="BF265" s="297"/>
      <c r="BG265" s="297"/>
      <c r="BH265" s="297"/>
      <c r="BI265" s="117"/>
      <c r="BJ265" s="114"/>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row>
    <row r="266" spans="1:153" ht="21.75" customHeight="1">
      <c r="A266" s="113"/>
      <c r="B266" s="294"/>
      <c r="C266" s="76"/>
      <c r="D266" s="74"/>
      <c r="E266" s="77"/>
      <c r="F266" s="78"/>
      <c r="G266" s="79"/>
      <c r="H266" s="75" t="s">
        <v>6436</v>
      </c>
      <c r="I266" s="76"/>
      <c r="J266" s="74"/>
      <c r="K266" s="241"/>
      <c r="L266" s="74"/>
      <c r="M266" s="76"/>
      <c r="N266" s="73"/>
      <c r="O266" s="504"/>
      <c r="P266" s="505"/>
      <c r="Q266" s="505"/>
      <c r="R266" s="505"/>
      <c r="S266" s="505"/>
      <c r="T266" s="505"/>
      <c r="U266" s="505"/>
      <c r="V266" s="505"/>
      <c r="W266" s="505"/>
      <c r="X266" s="505"/>
      <c r="Y266" s="505"/>
      <c r="Z266" s="505"/>
      <c r="AA266" s="505"/>
      <c r="AB266" s="505"/>
      <c r="AC266" s="505"/>
      <c r="AD266" s="505"/>
      <c r="AE266" s="506"/>
      <c r="AF266" s="15"/>
      <c r="AG266" s="118"/>
      <c r="AH266" s="312"/>
      <c r="AI266" s="313"/>
      <c r="AJ266" s="313"/>
      <c r="AK266" s="313"/>
      <c r="AL266" s="313"/>
      <c r="AM266" s="313"/>
      <c r="AN266" s="314"/>
      <c r="AO266" s="120"/>
      <c r="AP266" s="115" t="s">
        <v>0</v>
      </c>
      <c r="AQ266" s="119"/>
      <c r="AR266" s="312"/>
      <c r="AS266" s="313"/>
      <c r="AT266" s="313"/>
      <c r="AU266" s="313"/>
      <c r="AV266" s="313"/>
      <c r="AW266" s="313"/>
      <c r="AX266" s="314"/>
      <c r="AY266" s="120"/>
      <c r="AZ266" s="115" t="s">
        <v>1</v>
      </c>
      <c r="BA266" s="119"/>
      <c r="BB266" s="312"/>
      <c r="BC266" s="313"/>
      <c r="BD266" s="313"/>
      <c r="BE266" s="313"/>
      <c r="BF266" s="313"/>
      <c r="BG266" s="313"/>
      <c r="BH266" s="314"/>
      <c r="BI266" s="122"/>
      <c r="BJ266" s="115" t="s">
        <v>2</v>
      </c>
      <c r="BK266" s="129"/>
      <c r="BL266" s="130" t="str">
        <f>IF(BM266&lt;&gt;"","●","")</f>
        <v/>
      </c>
      <c r="BM266" s="132" t="str">
        <f>IF(AND(OR(C266="",E266="",F266="",G266="",O266=""),OR(AH266&gt;0,AR266&gt;0,BB266&gt;0)),"「Ｋコード・Ｊコード番号等」、「診療行為名称」に未記入の欄がありますが、「レセプト件数」、「算定日数」、「算定回数」のいずれかが1以上となっています。正しい手術名情報・レセプト件数・算定日数・算定回数をご記入ください。",IF(AND(AND(C266&lt;&gt;"",E266&lt;&gt;"",F266&lt;&gt;"",G266&lt;&gt;""),OR(AH266&gt;0,AR266&gt;0,BB266&gt;0),COUNTIF(K!$A$1:$A$2257,ASC(C266&amp;E266&amp;F266&amp;G266&amp;IF(I266*1=0,"","-"&amp;I266*1)&amp;IF(K266*1=0,"",K266*1)&amp;IF(M266="","",M266)))=0),"「Ｋコード・Ｊコード番号等」が診療報酬点数表あるいは鹿診療報酬点数表に存在しないコードとなっています。正しいＫコード・Ｊコード番号等をご記入ください。なお、加算・輸血料は報告対象外となります。",IF(OR(AND(OR(AH266=0,AH266=""),OR(AR266&gt;0,BB266&gt;0)),AND(OR(AH266&gt;0,BB266&gt;0),OR(AR266=0,AR266="")),AND(OR(AH266&gt;0,AR266&gt;0),OR(BB266=0,BB266=""))),"「レセプト件数」、「算定日数」、「算定回数」のいずれかが「0」か「空白」となっていますが、それ以外が1以上となっています。正しい手術名情報・レセプト件数・算定日数・算定回数をご記入ください。",IF(OR(AH266&gt;AR266,AH266&gt;BB266),"「算定日数」あるいは「算定回数」が「レセプト件数」よりも小さくなっています。算定レセプトにおける算定日数・算定回数をご記入ください。",IF(AR266&gt;BB266,"「算定回数」が「算定日数」よりも小さくなっています。算定日数における算定回数をご記入ください。","")))))</f>
        <v/>
      </c>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72"/>
      <c r="CW266" s="72"/>
      <c r="CX266" s="72"/>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row>
    <row r="267" spans="1:153" ht="3" customHeight="1" thickBot="1">
      <c r="A267" s="113"/>
      <c r="B267" s="16"/>
      <c r="C267" s="17"/>
      <c r="D267" s="17"/>
      <c r="E267" s="17"/>
      <c r="F267" s="18"/>
      <c r="G267" s="17"/>
      <c r="H267" s="298"/>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9"/>
      <c r="AG267" s="299"/>
      <c r="AH267" s="298"/>
      <c r="AI267" s="298"/>
      <c r="AJ267" s="298"/>
      <c r="AK267" s="298"/>
      <c r="AL267" s="298"/>
      <c r="AM267" s="298"/>
      <c r="AN267" s="298"/>
      <c r="AO267" s="121"/>
      <c r="AP267" s="116"/>
      <c r="AQ267" s="299"/>
      <c r="AR267" s="298"/>
      <c r="AS267" s="298"/>
      <c r="AT267" s="298"/>
      <c r="AU267" s="298"/>
      <c r="AV267" s="298"/>
      <c r="AW267" s="298"/>
      <c r="AX267" s="298"/>
      <c r="AY267" s="121"/>
      <c r="AZ267" s="116"/>
      <c r="BA267" s="298"/>
      <c r="BB267" s="298"/>
      <c r="BC267" s="298"/>
      <c r="BD267" s="298"/>
      <c r="BE267" s="298"/>
      <c r="BF267" s="298"/>
      <c r="BG267" s="298"/>
      <c r="BH267" s="298"/>
      <c r="BI267" s="121"/>
      <c r="BJ267" s="116"/>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row>
    <row r="268" spans="1:153" ht="9.75" customHeight="1">
      <c r="A268" s="113"/>
      <c r="B268" s="24"/>
      <c r="C268" s="14" t="s">
        <v>6435</v>
      </c>
      <c r="D268" s="25"/>
      <c r="E268" s="25"/>
      <c r="F268" s="14" t="s">
        <v>143</v>
      </c>
      <c r="G268" s="14"/>
      <c r="H268" s="14"/>
      <c r="I268" s="14" t="s">
        <v>144</v>
      </c>
      <c r="J268" s="14"/>
      <c r="K268" s="14" t="s">
        <v>145</v>
      </c>
      <c r="L268" s="14"/>
      <c r="M268" s="14" t="s">
        <v>197</v>
      </c>
      <c r="N268" s="14"/>
      <c r="O268" s="25"/>
      <c r="P268" s="14" t="s">
        <v>146</v>
      </c>
      <c r="Q268" s="14"/>
      <c r="R268" s="14"/>
      <c r="S268" s="14"/>
      <c r="T268" s="14"/>
      <c r="U268" s="14"/>
      <c r="V268" s="14"/>
      <c r="W268" s="14"/>
      <c r="X268" s="14"/>
      <c r="Y268" s="14"/>
      <c r="Z268" s="14"/>
      <c r="AA268" s="14"/>
      <c r="AB268" s="14"/>
      <c r="AC268" s="14"/>
      <c r="AD268" s="25"/>
      <c r="AE268" s="25"/>
      <c r="AF268" s="26"/>
      <c r="AG268" s="296"/>
      <c r="AH268" s="297"/>
      <c r="AI268" s="297"/>
      <c r="AJ268" s="297"/>
      <c r="AK268" s="297"/>
      <c r="AL268" s="297"/>
      <c r="AM268" s="297"/>
      <c r="AN268" s="297"/>
      <c r="AO268" s="117"/>
      <c r="AP268" s="114"/>
      <c r="AQ268" s="296"/>
      <c r="AR268" s="297"/>
      <c r="AS268" s="297"/>
      <c r="AT268" s="297"/>
      <c r="AU268" s="297"/>
      <c r="AV268" s="297"/>
      <c r="AW268" s="297"/>
      <c r="AX268" s="297"/>
      <c r="AY268" s="117"/>
      <c r="AZ268" s="114"/>
      <c r="BA268" s="297"/>
      <c r="BB268" s="297"/>
      <c r="BC268" s="297"/>
      <c r="BD268" s="297"/>
      <c r="BE268" s="297"/>
      <c r="BF268" s="297"/>
      <c r="BG268" s="297"/>
      <c r="BH268" s="297"/>
      <c r="BI268" s="117"/>
      <c r="BJ268" s="114"/>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row>
    <row r="269" spans="1:153" ht="21.75" customHeight="1">
      <c r="A269" s="113"/>
      <c r="B269" s="294"/>
      <c r="C269" s="76"/>
      <c r="D269" s="74"/>
      <c r="E269" s="77"/>
      <c r="F269" s="78"/>
      <c r="G269" s="79"/>
      <c r="H269" s="75" t="s">
        <v>6436</v>
      </c>
      <c r="I269" s="76"/>
      <c r="J269" s="74"/>
      <c r="K269" s="241"/>
      <c r="L269" s="74"/>
      <c r="M269" s="76"/>
      <c r="N269" s="73"/>
      <c r="O269" s="504"/>
      <c r="P269" s="505"/>
      <c r="Q269" s="505"/>
      <c r="R269" s="505"/>
      <c r="S269" s="505"/>
      <c r="T269" s="505"/>
      <c r="U269" s="505"/>
      <c r="V269" s="505"/>
      <c r="W269" s="505"/>
      <c r="X269" s="505"/>
      <c r="Y269" s="505"/>
      <c r="Z269" s="505"/>
      <c r="AA269" s="505"/>
      <c r="AB269" s="505"/>
      <c r="AC269" s="505"/>
      <c r="AD269" s="505"/>
      <c r="AE269" s="506"/>
      <c r="AF269" s="15"/>
      <c r="AG269" s="118"/>
      <c r="AH269" s="312"/>
      <c r="AI269" s="313"/>
      <c r="AJ269" s="313"/>
      <c r="AK269" s="313"/>
      <c r="AL269" s="313"/>
      <c r="AM269" s="313"/>
      <c r="AN269" s="314"/>
      <c r="AO269" s="120"/>
      <c r="AP269" s="115" t="s">
        <v>0</v>
      </c>
      <c r="AQ269" s="119"/>
      <c r="AR269" s="312"/>
      <c r="AS269" s="313"/>
      <c r="AT269" s="313"/>
      <c r="AU269" s="313"/>
      <c r="AV269" s="313"/>
      <c r="AW269" s="313"/>
      <c r="AX269" s="314"/>
      <c r="AY269" s="120"/>
      <c r="AZ269" s="115" t="s">
        <v>1</v>
      </c>
      <c r="BA269" s="119"/>
      <c r="BB269" s="312"/>
      <c r="BC269" s="313"/>
      <c r="BD269" s="313"/>
      <c r="BE269" s="313"/>
      <c r="BF269" s="313"/>
      <c r="BG269" s="313"/>
      <c r="BH269" s="314"/>
      <c r="BI269" s="122"/>
      <c r="BJ269" s="115" t="s">
        <v>2</v>
      </c>
      <c r="BK269" s="129"/>
      <c r="BL269" s="130" t="str">
        <f>IF(BM269&lt;&gt;"","●","")</f>
        <v/>
      </c>
      <c r="BM269" s="132" t="str">
        <f>IF(AND(OR(C269="",E269="",F269="",G269="",O269=""),OR(AH269&gt;0,AR269&gt;0,BB269&gt;0)),"「Ｋコード・Ｊコード番号等」、「診療行為名称」に未記入の欄がありますが、「レセプト件数」、「算定日数」、「算定回数」のいずれかが1以上となっています。正しい手術名情報・レセプト件数・算定日数・算定回数をご記入ください。",IF(AND(AND(C269&lt;&gt;"",E269&lt;&gt;"",F269&lt;&gt;"",G269&lt;&gt;""),OR(AH269&gt;0,AR269&gt;0,BB269&gt;0),COUNTIF(K!$A$1:$A$2257,ASC(C269&amp;E269&amp;F269&amp;G269&amp;IF(I269*1=0,"","-"&amp;I269*1)&amp;IF(K269*1=0,"",K269*1)&amp;IF(M269="","",M269)))=0),"「Ｋコード・Ｊコード番号等」が診療報酬点数表あるいは鹿診療報酬点数表に存在しないコードとなっています。正しいＫコード・Ｊコード番号等をご記入ください。なお、加算・輸血料は報告対象外となります。",IF(OR(AND(OR(AH269=0,AH269=""),OR(AR269&gt;0,BB269&gt;0)),AND(OR(AH269&gt;0,BB269&gt;0),OR(AR269=0,AR269="")),AND(OR(AH269&gt;0,AR269&gt;0),OR(BB269=0,BB269=""))),"「レセプト件数」、「算定日数」、「算定回数」のいずれかが「0」か「空白」となっていますが、それ以外が1以上となっています。正しい手術名情報・レセプト件数・算定日数・算定回数をご記入ください。",IF(OR(AH269&gt;AR269,AH269&gt;BB269),"「算定日数」あるいは「算定回数」が「レセプト件数」よりも小さくなっています。算定レセプトにおける算定日数・算定回数をご記入ください。",IF(AR269&gt;BB269,"「算定回数」が「算定日数」よりも小さくなっています。算定日数における算定回数をご記入ください。","")))))</f>
        <v/>
      </c>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72"/>
      <c r="CW269" s="72"/>
      <c r="CX269" s="72"/>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row>
    <row r="270" spans="1:153" ht="3" customHeight="1" thickBot="1">
      <c r="A270" s="113"/>
      <c r="B270" s="16"/>
      <c r="C270" s="17"/>
      <c r="D270" s="17"/>
      <c r="E270" s="17"/>
      <c r="F270" s="18"/>
      <c r="G270" s="17"/>
      <c r="H270" s="298"/>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9"/>
      <c r="AG270" s="299"/>
      <c r="AH270" s="298"/>
      <c r="AI270" s="298"/>
      <c r="AJ270" s="298"/>
      <c r="AK270" s="298"/>
      <c r="AL270" s="298"/>
      <c r="AM270" s="298"/>
      <c r="AN270" s="298"/>
      <c r="AO270" s="121"/>
      <c r="AP270" s="116"/>
      <c r="AQ270" s="299"/>
      <c r="AR270" s="298"/>
      <c r="AS270" s="298"/>
      <c r="AT270" s="298"/>
      <c r="AU270" s="298"/>
      <c r="AV270" s="298"/>
      <c r="AW270" s="298"/>
      <c r="AX270" s="298"/>
      <c r="AY270" s="121"/>
      <c r="AZ270" s="116"/>
      <c r="BA270" s="298"/>
      <c r="BB270" s="298"/>
      <c r="BC270" s="298"/>
      <c r="BD270" s="298"/>
      <c r="BE270" s="298"/>
      <c r="BF270" s="298"/>
      <c r="BG270" s="298"/>
      <c r="BH270" s="298"/>
      <c r="BI270" s="121"/>
      <c r="BJ270" s="116"/>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row>
    <row r="271" spans="1:153" ht="9.75" customHeight="1">
      <c r="A271" s="113"/>
      <c r="B271" s="24"/>
      <c r="C271" s="14" t="s">
        <v>6435</v>
      </c>
      <c r="D271" s="25"/>
      <c r="E271" s="25"/>
      <c r="F271" s="14" t="s">
        <v>143</v>
      </c>
      <c r="G271" s="14"/>
      <c r="H271" s="14"/>
      <c r="I271" s="14" t="s">
        <v>144</v>
      </c>
      <c r="J271" s="14"/>
      <c r="K271" s="14" t="s">
        <v>145</v>
      </c>
      <c r="L271" s="14"/>
      <c r="M271" s="14" t="s">
        <v>197</v>
      </c>
      <c r="N271" s="14"/>
      <c r="O271" s="25"/>
      <c r="P271" s="14" t="s">
        <v>146</v>
      </c>
      <c r="Q271" s="14"/>
      <c r="R271" s="14"/>
      <c r="S271" s="14"/>
      <c r="T271" s="14"/>
      <c r="U271" s="14"/>
      <c r="V271" s="14"/>
      <c r="W271" s="14"/>
      <c r="X271" s="14"/>
      <c r="Y271" s="14"/>
      <c r="Z271" s="14"/>
      <c r="AA271" s="14"/>
      <c r="AB271" s="14"/>
      <c r="AC271" s="14"/>
      <c r="AD271" s="25"/>
      <c r="AE271" s="25"/>
      <c r="AF271" s="26"/>
      <c r="AG271" s="296"/>
      <c r="AH271" s="297"/>
      <c r="AI271" s="297"/>
      <c r="AJ271" s="297"/>
      <c r="AK271" s="297"/>
      <c r="AL271" s="297"/>
      <c r="AM271" s="297"/>
      <c r="AN271" s="297"/>
      <c r="AO271" s="117"/>
      <c r="AP271" s="114"/>
      <c r="AQ271" s="296"/>
      <c r="AR271" s="297"/>
      <c r="AS271" s="297"/>
      <c r="AT271" s="297"/>
      <c r="AU271" s="297"/>
      <c r="AV271" s="297"/>
      <c r="AW271" s="297"/>
      <c r="AX271" s="297"/>
      <c r="AY271" s="117"/>
      <c r="AZ271" s="114"/>
      <c r="BA271" s="297"/>
      <c r="BB271" s="297"/>
      <c r="BC271" s="297"/>
      <c r="BD271" s="297"/>
      <c r="BE271" s="297"/>
      <c r="BF271" s="297"/>
      <c r="BG271" s="297"/>
      <c r="BH271" s="297"/>
      <c r="BI271" s="117"/>
      <c r="BJ271" s="114"/>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row>
    <row r="272" spans="1:153" ht="21.75" customHeight="1">
      <c r="A272" s="113"/>
      <c r="B272" s="294"/>
      <c r="C272" s="76"/>
      <c r="D272" s="74"/>
      <c r="E272" s="77"/>
      <c r="F272" s="78"/>
      <c r="G272" s="79"/>
      <c r="H272" s="75" t="s">
        <v>6436</v>
      </c>
      <c r="I272" s="76"/>
      <c r="J272" s="74"/>
      <c r="K272" s="241"/>
      <c r="L272" s="74"/>
      <c r="M272" s="76"/>
      <c r="N272" s="73"/>
      <c r="O272" s="504"/>
      <c r="P272" s="505"/>
      <c r="Q272" s="505"/>
      <c r="R272" s="505"/>
      <c r="S272" s="505"/>
      <c r="T272" s="505"/>
      <c r="U272" s="505"/>
      <c r="V272" s="505"/>
      <c r="W272" s="505"/>
      <c r="X272" s="505"/>
      <c r="Y272" s="505"/>
      <c r="Z272" s="505"/>
      <c r="AA272" s="505"/>
      <c r="AB272" s="505"/>
      <c r="AC272" s="505"/>
      <c r="AD272" s="505"/>
      <c r="AE272" s="506"/>
      <c r="AF272" s="15"/>
      <c r="AG272" s="118"/>
      <c r="AH272" s="312"/>
      <c r="AI272" s="313"/>
      <c r="AJ272" s="313"/>
      <c r="AK272" s="313"/>
      <c r="AL272" s="313"/>
      <c r="AM272" s="313"/>
      <c r="AN272" s="314"/>
      <c r="AO272" s="120"/>
      <c r="AP272" s="115" t="s">
        <v>0</v>
      </c>
      <c r="AQ272" s="119"/>
      <c r="AR272" s="312"/>
      <c r="AS272" s="313"/>
      <c r="AT272" s="313"/>
      <c r="AU272" s="313"/>
      <c r="AV272" s="313"/>
      <c r="AW272" s="313"/>
      <c r="AX272" s="314"/>
      <c r="AY272" s="120"/>
      <c r="AZ272" s="115" t="s">
        <v>1</v>
      </c>
      <c r="BA272" s="119"/>
      <c r="BB272" s="312"/>
      <c r="BC272" s="313"/>
      <c r="BD272" s="313"/>
      <c r="BE272" s="313"/>
      <c r="BF272" s="313"/>
      <c r="BG272" s="313"/>
      <c r="BH272" s="314"/>
      <c r="BI272" s="122"/>
      <c r="BJ272" s="115" t="s">
        <v>2</v>
      </c>
      <c r="BK272" s="129"/>
      <c r="BL272" s="130" t="str">
        <f>IF(BM272&lt;&gt;"","●","")</f>
        <v/>
      </c>
      <c r="BM272" s="132" t="str">
        <f>IF(AND(OR(C272="",E272="",F272="",G272="",O272=""),OR(AH272&gt;0,AR272&gt;0,BB272&gt;0)),"「Ｋコード・Ｊコード番号等」、「診療行為名称」に未記入の欄がありますが、「レセプト件数」、「算定日数」、「算定回数」のいずれかが1以上となっています。正しい手術名情報・レセプト件数・算定日数・算定回数をご記入ください。",IF(AND(AND(C272&lt;&gt;"",E272&lt;&gt;"",F272&lt;&gt;"",G272&lt;&gt;""),OR(AH272&gt;0,AR272&gt;0,BB272&gt;0),COUNTIF(K!$A$1:$A$2257,ASC(C272&amp;E272&amp;F272&amp;G272&amp;IF(I272*1=0,"","-"&amp;I272*1)&amp;IF(K272*1=0,"",K272*1)&amp;IF(M272="","",M272)))=0),"「Ｋコード・Ｊコード番号等」が診療報酬点数表あるいは鹿診療報酬点数表に存在しないコードとなっています。正しいＫコード・Ｊコード番号等をご記入ください。なお、加算・輸血料は報告対象外となります。",IF(OR(AND(OR(AH272=0,AH272=""),OR(AR272&gt;0,BB272&gt;0)),AND(OR(AH272&gt;0,BB272&gt;0),OR(AR272=0,AR272="")),AND(OR(AH272&gt;0,AR272&gt;0),OR(BB272=0,BB272=""))),"「レセプト件数」、「算定日数」、「算定回数」のいずれかが「0」か「空白」となっていますが、それ以外が1以上となっています。正しい手術名情報・レセプト件数・算定日数・算定回数をご記入ください。",IF(OR(AH272&gt;AR272,AH272&gt;BB272),"「算定日数」あるいは「算定回数」が「レセプト件数」よりも小さくなっています。算定レセプトにおける算定日数・算定回数をご記入ください。",IF(AR272&gt;BB272,"「算定回数」が「算定日数」よりも小さくなっています。算定日数における算定回数をご記入ください。","")))))</f>
        <v/>
      </c>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72"/>
      <c r="CW272" s="72"/>
      <c r="CX272" s="72"/>
      <c r="CY272" s="129"/>
      <c r="CZ272" s="129"/>
      <c r="DA272" s="129"/>
      <c r="DB272" s="129"/>
      <c r="DC272" s="129"/>
      <c r="DD272" s="129"/>
      <c r="DE272" s="129"/>
      <c r="DF272" s="129"/>
      <c r="DG272" s="129"/>
      <c r="DH272" s="129"/>
      <c r="DI272" s="129"/>
      <c r="DJ272" s="129"/>
      <c r="DK272" s="129"/>
      <c r="DL272" s="129"/>
      <c r="DM272" s="129"/>
      <c r="DN272" s="129"/>
      <c r="DO272" s="129"/>
      <c r="DP272" s="129"/>
      <c r="DQ272" s="129"/>
      <c r="DR272" s="129"/>
      <c r="DS272" s="129"/>
      <c r="DT272" s="129"/>
      <c r="DU272" s="129"/>
      <c r="DV272" s="129"/>
      <c r="DW272" s="129"/>
      <c r="DX272" s="129"/>
      <c r="DY272" s="129"/>
      <c r="DZ272" s="129"/>
      <c r="EA272" s="129"/>
      <c r="EB272" s="129"/>
      <c r="EC272" s="129"/>
      <c r="ED272" s="129"/>
      <c r="EE272" s="129"/>
      <c r="EF272" s="129"/>
      <c r="EG272" s="129"/>
      <c r="EH272" s="129"/>
      <c r="EI272" s="129"/>
      <c r="EJ272" s="129"/>
      <c r="EK272" s="129"/>
      <c r="EL272" s="129"/>
      <c r="EM272" s="129"/>
      <c r="EN272" s="129"/>
      <c r="EO272" s="129"/>
      <c r="EP272" s="129"/>
      <c r="EQ272" s="129"/>
      <c r="ER272" s="129"/>
      <c r="ES272" s="129"/>
      <c r="ET272" s="129"/>
      <c r="EU272" s="129"/>
      <c r="EV272" s="129"/>
      <c r="EW272" s="129"/>
    </row>
    <row r="273" spans="1:153" ht="3" customHeight="1" thickBot="1">
      <c r="A273" s="113"/>
      <c r="B273" s="16"/>
      <c r="C273" s="17"/>
      <c r="D273" s="17"/>
      <c r="E273" s="17"/>
      <c r="F273" s="18"/>
      <c r="G273" s="17"/>
      <c r="H273" s="298"/>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9"/>
      <c r="AG273" s="299"/>
      <c r="AH273" s="298"/>
      <c r="AI273" s="298"/>
      <c r="AJ273" s="298"/>
      <c r="AK273" s="298"/>
      <c r="AL273" s="298"/>
      <c r="AM273" s="298"/>
      <c r="AN273" s="298"/>
      <c r="AO273" s="121"/>
      <c r="AP273" s="116"/>
      <c r="AQ273" s="299"/>
      <c r="AR273" s="298"/>
      <c r="AS273" s="298"/>
      <c r="AT273" s="298"/>
      <c r="AU273" s="298"/>
      <c r="AV273" s="298"/>
      <c r="AW273" s="298"/>
      <c r="AX273" s="298"/>
      <c r="AY273" s="121"/>
      <c r="AZ273" s="116"/>
      <c r="BA273" s="298"/>
      <c r="BB273" s="298"/>
      <c r="BC273" s="298"/>
      <c r="BD273" s="298"/>
      <c r="BE273" s="298"/>
      <c r="BF273" s="298"/>
      <c r="BG273" s="298"/>
      <c r="BH273" s="298"/>
      <c r="BI273" s="121"/>
      <c r="BJ273" s="116"/>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29"/>
      <c r="EE273" s="129"/>
      <c r="EF273" s="129"/>
      <c r="EG273" s="129"/>
      <c r="EH273" s="129"/>
      <c r="EI273" s="129"/>
      <c r="EJ273" s="129"/>
      <c r="EK273" s="129"/>
      <c r="EL273" s="129"/>
      <c r="EM273" s="129"/>
      <c r="EN273" s="129"/>
      <c r="EO273" s="129"/>
      <c r="EP273" s="129"/>
      <c r="EQ273" s="129"/>
      <c r="ER273" s="129"/>
      <c r="ES273" s="129"/>
      <c r="ET273" s="129"/>
      <c r="EU273" s="129"/>
      <c r="EV273" s="129"/>
      <c r="EW273" s="129"/>
    </row>
    <row r="274" spans="1:153" ht="9.75" customHeight="1">
      <c r="A274" s="113"/>
      <c r="B274" s="24"/>
      <c r="C274" s="14" t="s">
        <v>6435</v>
      </c>
      <c r="D274" s="25"/>
      <c r="E274" s="25"/>
      <c r="F274" s="14" t="s">
        <v>143</v>
      </c>
      <c r="G274" s="14"/>
      <c r="H274" s="14"/>
      <c r="I274" s="14" t="s">
        <v>144</v>
      </c>
      <c r="J274" s="14"/>
      <c r="K274" s="14" t="s">
        <v>145</v>
      </c>
      <c r="L274" s="14"/>
      <c r="M274" s="14" t="s">
        <v>197</v>
      </c>
      <c r="N274" s="14"/>
      <c r="O274" s="25"/>
      <c r="P274" s="14" t="s">
        <v>146</v>
      </c>
      <c r="Q274" s="14"/>
      <c r="R274" s="14"/>
      <c r="S274" s="14"/>
      <c r="T274" s="14"/>
      <c r="U274" s="14"/>
      <c r="V274" s="14"/>
      <c r="W274" s="14"/>
      <c r="X274" s="14"/>
      <c r="Y274" s="14"/>
      <c r="Z274" s="14"/>
      <c r="AA274" s="14"/>
      <c r="AB274" s="14"/>
      <c r="AC274" s="14"/>
      <c r="AD274" s="25"/>
      <c r="AE274" s="25"/>
      <c r="AF274" s="26"/>
      <c r="AG274" s="296"/>
      <c r="AH274" s="297"/>
      <c r="AI274" s="297"/>
      <c r="AJ274" s="297"/>
      <c r="AK274" s="297"/>
      <c r="AL274" s="297"/>
      <c r="AM274" s="297"/>
      <c r="AN274" s="297"/>
      <c r="AO274" s="117"/>
      <c r="AP274" s="114"/>
      <c r="AQ274" s="296"/>
      <c r="AR274" s="297"/>
      <c r="AS274" s="297"/>
      <c r="AT274" s="297"/>
      <c r="AU274" s="297"/>
      <c r="AV274" s="297"/>
      <c r="AW274" s="297"/>
      <c r="AX274" s="297"/>
      <c r="AY274" s="117"/>
      <c r="AZ274" s="114"/>
      <c r="BA274" s="297"/>
      <c r="BB274" s="297"/>
      <c r="BC274" s="297"/>
      <c r="BD274" s="297"/>
      <c r="BE274" s="297"/>
      <c r="BF274" s="297"/>
      <c r="BG274" s="297"/>
      <c r="BH274" s="297"/>
      <c r="BI274" s="117"/>
      <c r="BJ274" s="114"/>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29"/>
      <c r="EE274" s="129"/>
      <c r="EF274" s="129"/>
      <c r="EG274" s="129"/>
      <c r="EH274" s="129"/>
      <c r="EI274" s="129"/>
      <c r="EJ274" s="129"/>
      <c r="EK274" s="129"/>
      <c r="EL274" s="129"/>
      <c r="EM274" s="129"/>
      <c r="EN274" s="129"/>
      <c r="EO274" s="129"/>
      <c r="EP274" s="129"/>
      <c r="EQ274" s="129"/>
      <c r="ER274" s="129"/>
      <c r="ES274" s="129"/>
      <c r="ET274" s="129"/>
      <c r="EU274" s="129"/>
      <c r="EV274" s="129"/>
      <c r="EW274" s="129"/>
    </row>
    <row r="275" spans="1:153" ht="21.75" customHeight="1">
      <c r="A275" s="113"/>
      <c r="B275" s="294"/>
      <c r="C275" s="76"/>
      <c r="D275" s="74"/>
      <c r="E275" s="77"/>
      <c r="F275" s="78"/>
      <c r="G275" s="79"/>
      <c r="H275" s="75" t="s">
        <v>6436</v>
      </c>
      <c r="I275" s="76"/>
      <c r="J275" s="74"/>
      <c r="K275" s="241"/>
      <c r="L275" s="74"/>
      <c r="M275" s="76"/>
      <c r="N275" s="73"/>
      <c r="O275" s="504"/>
      <c r="P275" s="505"/>
      <c r="Q275" s="505"/>
      <c r="R275" s="505"/>
      <c r="S275" s="505"/>
      <c r="T275" s="505"/>
      <c r="U275" s="505"/>
      <c r="V275" s="505"/>
      <c r="W275" s="505"/>
      <c r="X275" s="505"/>
      <c r="Y275" s="505"/>
      <c r="Z275" s="505"/>
      <c r="AA275" s="505"/>
      <c r="AB275" s="505"/>
      <c r="AC275" s="505"/>
      <c r="AD275" s="505"/>
      <c r="AE275" s="506"/>
      <c r="AF275" s="15"/>
      <c r="AG275" s="118"/>
      <c r="AH275" s="312"/>
      <c r="AI275" s="313"/>
      <c r="AJ275" s="313"/>
      <c r="AK275" s="313"/>
      <c r="AL275" s="313"/>
      <c r="AM275" s="313"/>
      <c r="AN275" s="314"/>
      <c r="AO275" s="120"/>
      <c r="AP275" s="115" t="s">
        <v>0</v>
      </c>
      <c r="AQ275" s="119"/>
      <c r="AR275" s="312"/>
      <c r="AS275" s="313"/>
      <c r="AT275" s="313"/>
      <c r="AU275" s="313"/>
      <c r="AV275" s="313"/>
      <c r="AW275" s="313"/>
      <c r="AX275" s="314"/>
      <c r="AY275" s="120"/>
      <c r="AZ275" s="115" t="s">
        <v>1</v>
      </c>
      <c r="BA275" s="119"/>
      <c r="BB275" s="312"/>
      <c r="BC275" s="313"/>
      <c r="BD275" s="313"/>
      <c r="BE275" s="313"/>
      <c r="BF275" s="313"/>
      <c r="BG275" s="313"/>
      <c r="BH275" s="314"/>
      <c r="BI275" s="122"/>
      <c r="BJ275" s="115" t="s">
        <v>2</v>
      </c>
      <c r="BK275" s="129"/>
      <c r="BL275" s="130" t="str">
        <f>IF(BM275&lt;&gt;"","●","")</f>
        <v/>
      </c>
      <c r="BM275" s="132" t="str">
        <f>IF(AND(OR(C275="",E275="",F275="",G275="",O275=""),OR(AH275&gt;0,AR275&gt;0,BB275&gt;0)),"「Ｋコード・Ｊコード番号等」、「診療行為名称」に未記入の欄がありますが、「レセプト件数」、「算定日数」、「算定回数」のいずれかが1以上となっています。正しい手術名情報・レセプト件数・算定日数・算定回数をご記入ください。",IF(AND(AND(C275&lt;&gt;"",E275&lt;&gt;"",F275&lt;&gt;"",G275&lt;&gt;""),OR(AH275&gt;0,AR275&gt;0,BB275&gt;0),COUNTIF(K!$A$1:$A$2257,ASC(C275&amp;E275&amp;F275&amp;G275&amp;IF(I275*1=0,"","-"&amp;I275*1)&amp;IF(K275*1=0,"",K275*1)&amp;IF(M275="","",M275)))=0),"「Ｋコード・Ｊコード番号等」が診療報酬点数表あるいは鹿診療報酬点数表に存在しないコードとなっています。正しいＫコード・Ｊコード番号等をご記入ください。なお、加算・輸血料は報告対象外となります。",IF(OR(AND(OR(AH275=0,AH275=""),OR(AR275&gt;0,BB275&gt;0)),AND(OR(AH275&gt;0,BB275&gt;0),OR(AR275=0,AR275="")),AND(OR(AH275&gt;0,AR275&gt;0),OR(BB275=0,BB275=""))),"「レセプト件数」、「算定日数」、「算定回数」のいずれかが「0」か「空白」となっていますが、それ以外が1以上となっています。正しい手術名情報・レセプト件数・算定日数・算定回数をご記入ください。",IF(OR(AH275&gt;AR275,AH275&gt;BB275),"「算定日数」あるいは「算定回数」が「レセプト件数」よりも小さくなっています。算定レセプトにおける算定日数・算定回数をご記入ください。",IF(AR275&gt;BB275,"「算定回数」が「算定日数」よりも小さくなっています。算定日数における算定回数をご記入ください。","")))))</f>
        <v/>
      </c>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72"/>
      <c r="CW275" s="72"/>
      <c r="CX275" s="72"/>
      <c r="CY275" s="129"/>
      <c r="CZ275" s="129"/>
      <c r="DA275" s="129"/>
      <c r="DB275" s="129"/>
      <c r="DC275" s="129"/>
      <c r="DD275" s="129"/>
      <c r="DE275" s="129"/>
      <c r="DF275" s="129"/>
      <c r="DG275" s="129"/>
      <c r="DH275" s="129"/>
      <c r="DI275" s="129"/>
      <c r="DJ275" s="129"/>
      <c r="DK275" s="129"/>
      <c r="DL275" s="129"/>
      <c r="DM275" s="129"/>
      <c r="DN275" s="129"/>
      <c r="DO275" s="129"/>
      <c r="DP275" s="129"/>
      <c r="DQ275" s="129"/>
      <c r="DR275" s="129"/>
      <c r="DS275" s="129"/>
      <c r="DT275" s="129"/>
      <c r="DU275" s="129"/>
      <c r="DV275" s="129"/>
      <c r="DW275" s="129"/>
      <c r="DX275" s="129"/>
      <c r="DY275" s="129"/>
      <c r="DZ275" s="129"/>
      <c r="EA275" s="129"/>
      <c r="EB275" s="129"/>
      <c r="EC275" s="129"/>
      <c r="ED275" s="129"/>
      <c r="EE275" s="129"/>
      <c r="EF275" s="129"/>
      <c r="EG275" s="129"/>
      <c r="EH275" s="129"/>
      <c r="EI275" s="129"/>
      <c r="EJ275" s="129"/>
      <c r="EK275" s="129"/>
      <c r="EL275" s="129"/>
      <c r="EM275" s="129"/>
      <c r="EN275" s="129"/>
      <c r="EO275" s="129"/>
      <c r="EP275" s="129"/>
      <c r="EQ275" s="129"/>
      <c r="ER275" s="129"/>
      <c r="ES275" s="129"/>
      <c r="ET275" s="129"/>
      <c r="EU275" s="129"/>
      <c r="EV275" s="129"/>
      <c r="EW275" s="129"/>
    </row>
    <row r="276" spans="1:153" ht="3" customHeight="1" thickBot="1">
      <c r="A276" s="113"/>
      <c r="B276" s="16"/>
      <c r="C276" s="17"/>
      <c r="D276" s="17"/>
      <c r="E276" s="17"/>
      <c r="F276" s="18"/>
      <c r="G276" s="17"/>
      <c r="H276" s="298"/>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9"/>
      <c r="AG276" s="299"/>
      <c r="AH276" s="298"/>
      <c r="AI276" s="298"/>
      <c r="AJ276" s="298"/>
      <c r="AK276" s="298"/>
      <c r="AL276" s="298"/>
      <c r="AM276" s="298"/>
      <c r="AN276" s="298"/>
      <c r="AO276" s="121"/>
      <c r="AP276" s="116"/>
      <c r="AQ276" s="299"/>
      <c r="AR276" s="298"/>
      <c r="AS276" s="298"/>
      <c r="AT276" s="298"/>
      <c r="AU276" s="298"/>
      <c r="AV276" s="298"/>
      <c r="AW276" s="298"/>
      <c r="AX276" s="298"/>
      <c r="AY276" s="121"/>
      <c r="AZ276" s="116"/>
      <c r="BA276" s="298"/>
      <c r="BB276" s="298"/>
      <c r="BC276" s="298"/>
      <c r="BD276" s="298"/>
      <c r="BE276" s="298"/>
      <c r="BF276" s="298"/>
      <c r="BG276" s="298"/>
      <c r="BH276" s="298"/>
      <c r="BI276" s="121"/>
      <c r="BJ276" s="116"/>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c r="DH276" s="129"/>
      <c r="DI276" s="129"/>
      <c r="DJ276" s="129"/>
      <c r="DK276" s="129"/>
      <c r="DL276" s="129"/>
      <c r="DM276" s="129"/>
      <c r="DN276" s="129"/>
      <c r="DO276" s="129"/>
      <c r="DP276" s="129"/>
      <c r="DQ276" s="129"/>
      <c r="DR276" s="129"/>
      <c r="DS276" s="129"/>
      <c r="DT276" s="129"/>
      <c r="DU276" s="129"/>
      <c r="DV276" s="129"/>
      <c r="DW276" s="129"/>
      <c r="DX276" s="129"/>
      <c r="DY276" s="129"/>
      <c r="DZ276" s="129"/>
      <c r="EA276" s="129"/>
      <c r="EB276" s="129"/>
      <c r="EC276" s="129"/>
      <c r="ED276" s="129"/>
      <c r="EE276" s="129"/>
      <c r="EF276" s="129"/>
      <c r="EG276" s="129"/>
      <c r="EH276" s="129"/>
      <c r="EI276" s="129"/>
      <c r="EJ276" s="129"/>
      <c r="EK276" s="129"/>
      <c r="EL276" s="129"/>
      <c r="EM276" s="129"/>
      <c r="EN276" s="129"/>
      <c r="EO276" s="129"/>
      <c r="EP276" s="129"/>
      <c r="EQ276" s="129"/>
      <c r="ER276" s="129"/>
      <c r="ES276" s="129"/>
      <c r="ET276" s="129"/>
      <c r="EU276" s="129"/>
      <c r="EV276" s="129"/>
      <c r="EW276" s="129"/>
    </row>
    <row r="277" spans="1:153" ht="9.75" customHeight="1">
      <c r="A277" s="113"/>
      <c r="B277" s="24"/>
      <c r="C277" s="14" t="s">
        <v>6435</v>
      </c>
      <c r="D277" s="25"/>
      <c r="E277" s="25"/>
      <c r="F277" s="14" t="s">
        <v>143</v>
      </c>
      <c r="G277" s="14"/>
      <c r="H277" s="14"/>
      <c r="I277" s="14" t="s">
        <v>144</v>
      </c>
      <c r="J277" s="14"/>
      <c r="K277" s="14" t="s">
        <v>145</v>
      </c>
      <c r="L277" s="14"/>
      <c r="M277" s="14" t="s">
        <v>197</v>
      </c>
      <c r="N277" s="14"/>
      <c r="O277" s="25"/>
      <c r="P277" s="14" t="s">
        <v>146</v>
      </c>
      <c r="Q277" s="14"/>
      <c r="R277" s="14"/>
      <c r="S277" s="14"/>
      <c r="T277" s="14"/>
      <c r="U277" s="14"/>
      <c r="V277" s="14"/>
      <c r="W277" s="14"/>
      <c r="X277" s="14"/>
      <c r="Y277" s="14"/>
      <c r="Z277" s="14"/>
      <c r="AA277" s="14"/>
      <c r="AB277" s="14"/>
      <c r="AC277" s="14"/>
      <c r="AD277" s="25"/>
      <c r="AE277" s="25"/>
      <c r="AF277" s="26"/>
      <c r="AG277" s="296"/>
      <c r="AH277" s="297"/>
      <c r="AI277" s="297"/>
      <c r="AJ277" s="297"/>
      <c r="AK277" s="297"/>
      <c r="AL277" s="297"/>
      <c r="AM277" s="297"/>
      <c r="AN277" s="297"/>
      <c r="AO277" s="117"/>
      <c r="AP277" s="114"/>
      <c r="AQ277" s="296"/>
      <c r="AR277" s="297"/>
      <c r="AS277" s="297"/>
      <c r="AT277" s="297"/>
      <c r="AU277" s="297"/>
      <c r="AV277" s="297"/>
      <c r="AW277" s="297"/>
      <c r="AX277" s="297"/>
      <c r="AY277" s="117"/>
      <c r="AZ277" s="114"/>
      <c r="BA277" s="297"/>
      <c r="BB277" s="297"/>
      <c r="BC277" s="297"/>
      <c r="BD277" s="297"/>
      <c r="BE277" s="297"/>
      <c r="BF277" s="297"/>
      <c r="BG277" s="297"/>
      <c r="BH277" s="297"/>
      <c r="BI277" s="117"/>
      <c r="BJ277" s="114"/>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29"/>
      <c r="EE277" s="129"/>
      <c r="EF277" s="129"/>
      <c r="EG277" s="129"/>
      <c r="EH277" s="129"/>
      <c r="EI277" s="129"/>
      <c r="EJ277" s="129"/>
      <c r="EK277" s="129"/>
      <c r="EL277" s="129"/>
      <c r="EM277" s="129"/>
      <c r="EN277" s="129"/>
      <c r="EO277" s="129"/>
      <c r="EP277" s="129"/>
      <c r="EQ277" s="129"/>
      <c r="ER277" s="129"/>
      <c r="ES277" s="129"/>
      <c r="ET277" s="129"/>
      <c r="EU277" s="129"/>
      <c r="EV277" s="129"/>
      <c r="EW277" s="129"/>
    </row>
    <row r="278" spans="1:153" ht="21.75" customHeight="1">
      <c r="A278" s="113"/>
      <c r="B278" s="294"/>
      <c r="C278" s="76"/>
      <c r="D278" s="74"/>
      <c r="E278" s="77"/>
      <c r="F278" s="78"/>
      <c r="G278" s="79"/>
      <c r="H278" s="75" t="s">
        <v>6436</v>
      </c>
      <c r="I278" s="76"/>
      <c r="J278" s="74"/>
      <c r="K278" s="241"/>
      <c r="L278" s="74"/>
      <c r="M278" s="76"/>
      <c r="N278" s="73"/>
      <c r="O278" s="504"/>
      <c r="P278" s="505"/>
      <c r="Q278" s="505"/>
      <c r="R278" s="505"/>
      <c r="S278" s="505"/>
      <c r="T278" s="505"/>
      <c r="U278" s="505"/>
      <c r="V278" s="505"/>
      <c r="W278" s="505"/>
      <c r="X278" s="505"/>
      <c r="Y278" s="505"/>
      <c r="Z278" s="505"/>
      <c r="AA278" s="505"/>
      <c r="AB278" s="505"/>
      <c r="AC278" s="505"/>
      <c r="AD278" s="505"/>
      <c r="AE278" s="506"/>
      <c r="AF278" s="15"/>
      <c r="AG278" s="118"/>
      <c r="AH278" s="312"/>
      <c r="AI278" s="313"/>
      <c r="AJ278" s="313"/>
      <c r="AK278" s="313"/>
      <c r="AL278" s="313"/>
      <c r="AM278" s="313"/>
      <c r="AN278" s="314"/>
      <c r="AO278" s="120"/>
      <c r="AP278" s="115" t="s">
        <v>0</v>
      </c>
      <c r="AQ278" s="119"/>
      <c r="AR278" s="312"/>
      <c r="AS278" s="313"/>
      <c r="AT278" s="313"/>
      <c r="AU278" s="313"/>
      <c r="AV278" s="313"/>
      <c r="AW278" s="313"/>
      <c r="AX278" s="314"/>
      <c r="AY278" s="120"/>
      <c r="AZ278" s="115" t="s">
        <v>1</v>
      </c>
      <c r="BA278" s="119"/>
      <c r="BB278" s="312"/>
      <c r="BC278" s="313"/>
      <c r="BD278" s="313"/>
      <c r="BE278" s="313"/>
      <c r="BF278" s="313"/>
      <c r="BG278" s="313"/>
      <c r="BH278" s="314"/>
      <c r="BI278" s="122"/>
      <c r="BJ278" s="115" t="s">
        <v>2</v>
      </c>
      <c r="BK278" s="129"/>
      <c r="BL278" s="130" t="str">
        <f>IF(BM278&lt;&gt;"","●","")</f>
        <v/>
      </c>
      <c r="BM278" s="132" t="str">
        <f>IF(AND(OR(C278="",E278="",F278="",G278="",O278=""),OR(AH278&gt;0,AR278&gt;0,BB278&gt;0)),"「Ｋコード・Ｊコード番号等」、「診療行為名称」に未記入の欄がありますが、「レセプト件数」、「算定日数」、「算定回数」のいずれかが1以上となっています。正しい手術名情報・レセプト件数・算定日数・算定回数をご記入ください。",IF(AND(AND(C278&lt;&gt;"",E278&lt;&gt;"",F278&lt;&gt;"",G278&lt;&gt;""),OR(AH278&gt;0,AR278&gt;0,BB278&gt;0),COUNTIF(K!$A$1:$A$2257,ASC(C278&amp;E278&amp;F278&amp;G278&amp;IF(I278*1=0,"","-"&amp;I278*1)&amp;IF(K278*1=0,"",K278*1)&amp;IF(M278="","",M278)))=0),"「Ｋコード・Ｊコード番号等」が診療報酬点数表あるいは鹿診療報酬点数表に存在しないコードとなっています。正しいＫコード・Ｊコード番号等をご記入ください。なお、加算・輸血料は報告対象外となります。",IF(OR(AND(OR(AH278=0,AH278=""),OR(AR278&gt;0,BB278&gt;0)),AND(OR(AH278&gt;0,BB278&gt;0),OR(AR278=0,AR278="")),AND(OR(AH278&gt;0,AR278&gt;0),OR(BB278=0,BB278=""))),"「レセプト件数」、「算定日数」、「算定回数」のいずれかが「0」か「空白」となっていますが、それ以外が1以上となっています。正しい手術名情報・レセプト件数・算定日数・算定回数をご記入ください。",IF(OR(AH278&gt;AR278,AH278&gt;BB278),"「算定日数」あるいは「算定回数」が「レセプト件数」よりも小さくなっています。算定レセプトにおける算定日数・算定回数をご記入ください。",IF(AR278&gt;BB278,"「算定回数」が「算定日数」よりも小さくなっています。算定日数における算定回数をご記入ください。","")))))</f>
        <v/>
      </c>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72"/>
      <c r="CW278" s="72"/>
      <c r="CX278" s="72"/>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29"/>
      <c r="EF278" s="129"/>
      <c r="EG278" s="129"/>
      <c r="EH278" s="129"/>
      <c r="EI278" s="129"/>
      <c r="EJ278" s="129"/>
      <c r="EK278" s="129"/>
      <c r="EL278" s="129"/>
      <c r="EM278" s="129"/>
      <c r="EN278" s="129"/>
      <c r="EO278" s="129"/>
      <c r="EP278" s="129"/>
      <c r="EQ278" s="129"/>
      <c r="ER278" s="129"/>
      <c r="ES278" s="129"/>
      <c r="ET278" s="129"/>
      <c r="EU278" s="129"/>
      <c r="EV278" s="129"/>
      <c r="EW278" s="129"/>
    </row>
    <row r="279" spans="1:153" ht="3" customHeight="1" thickBot="1">
      <c r="A279" s="113"/>
      <c r="B279" s="16"/>
      <c r="C279" s="17"/>
      <c r="D279" s="17"/>
      <c r="E279" s="17"/>
      <c r="F279" s="18"/>
      <c r="G279" s="17"/>
      <c r="H279" s="298"/>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9"/>
      <c r="AG279" s="299"/>
      <c r="AH279" s="298"/>
      <c r="AI279" s="298"/>
      <c r="AJ279" s="298"/>
      <c r="AK279" s="298"/>
      <c r="AL279" s="298"/>
      <c r="AM279" s="298"/>
      <c r="AN279" s="298"/>
      <c r="AO279" s="121"/>
      <c r="AP279" s="116"/>
      <c r="AQ279" s="299"/>
      <c r="AR279" s="298"/>
      <c r="AS279" s="298"/>
      <c r="AT279" s="298"/>
      <c r="AU279" s="298"/>
      <c r="AV279" s="298"/>
      <c r="AW279" s="298"/>
      <c r="AX279" s="298"/>
      <c r="AY279" s="121"/>
      <c r="AZ279" s="116"/>
      <c r="BA279" s="298"/>
      <c r="BB279" s="298"/>
      <c r="BC279" s="298"/>
      <c r="BD279" s="298"/>
      <c r="BE279" s="298"/>
      <c r="BF279" s="298"/>
      <c r="BG279" s="298"/>
      <c r="BH279" s="298"/>
      <c r="BI279" s="121"/>
      <c r="BJ279" s="116"/>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c r="DH279" s="129"/>
      <c r="DI279" s="129"/>
      <c r="DJ279" s="129"/>
      <c r="DK279" s="129"/>
      <c r="DL279" s="129"/>
      <c r="DM279" s="129"/>
      <c r="DN279" s="129"/>
      <c r="DO279" s="129"/>
      <c r="DP279" s="129"/>
      <c r="DQ279" s="129"/>
      <c r="DR279" s="129"/>
      <c r="DS279" s="129"/>
      <c r="DT279" s="129"/>
      <c r="DU279" s="129"/>
      <c r="DV279" s="129"/>
      <c r="DW279" s="129"/>
      <c r="DX279" s="129"/>
      <c r="DY279" s="129"/>
      <c r="DZ279" s="129"/>
      <c r="EA279" s="129"/>
      <c r="EB279" s="129"/>
      <c r="EC279" s="129"/>
      <c r="ED279" s="129"/>
      <c r="EE279" s="129"/>
      <c r="EF279" s="129"/>
      <c r="EG279" s="129"/>
      <c r="EH279" s="129"/>
      <c r="EI279" s="129"/>
      <c r="EJ279" s="129"/>
      <c r="EK279" s="129"/>
      <c r="EL279" s="129"/>
      <c r="EM279" s="129"/>
      <c r="EN279" s="129"/>
      <c r="EO279" s="129"/>
      <c r="EP279" s="129"/>
      <c r="EQ279" s="129"/>
      <c r="ER279" s="129"/>
      <c r="ES279" s="129"/>
      <c r="ET279" s="129"/>
      <c r="EU279" s="129"/>
      <c r="EV279" s="129"/>
      <c r="EW279" s="129"/>
    </row>
    <row r="280" spans="1:153" ht="9.75" customHeight="1">
      <c r="A280" s="113"/>
      <c r="B280" s="24"/>
      <c r="C280" s="14" t="s">
        <v>6435</v>
      </c>
      <c r="D280" s="25"/>
      <c r="E280" s="25"/>
      <c r="F280" s="14" t="s">
        <v>143</v>
      </c>
      <c r="G280" s="14"/>
      <c r="H280" s="14"/>
      <c r="I280" s="14" t="s">
        <v>144</v>
      </c>
      <c r="J280" s="14"/>
      <c r="K280" s="14" t="s">
        <v>145</v>
      </c>
      <c r="L280" s="14"/>
      <c r="M280" s="14" t="s">
        <v>197</v>
      </c>
      <c r="N280" s="14"/>
      <c r="O280" s="25"/>
      <c r="P280" s="14" t="s">
        <v>146</v>
      </c>
      <c r="Q280" s="14"/>
      <c r="R280" s="14"/>
      <c r="S280" s="14"/>
      <c r="T280" s="14"/>
      <c r="U280" s="14"/>
      <c r="V280" s="14"/>
      <c r="W280" s="14"/>
      <c r="X280" s="14"/>
      <c r="Y280" s="14"/>
      <c r="Z280" s="14"/>
      <c r="AA280" s="14"/>
      <c r="AB280" s="14"/>
      <c r="AC280" s="14"/>
      <c r="AD280" s="25"/>
      <c r="AE280" s="25"/>
      <c r="AF280" s="26"/>
      <c r="AG280" s="296"/>
      <c r="AH280" s="297"/>
      <c r="AI280" s="297"/>
      <c r="AJ280" s="297"/>
      <c r="AK280" s="297"/>
      <c r="AL280" s="297"/>
      <c r="AM280" s="297"/>
      <c r="AN280" s="297"/>
      <c r="AO280" s="117"/>
      <c r="AP280" s="114"/>
      <c r="AQ280" s="296"/>
      <c r="AR280" s="297"/>
      <c r="AS280" s="297"/>
      <c r="AT280" s="297"/>
      <c r="AU280" s="297"/>
      <c r="AV280" s="297"/>
      <c r="AW280" s="297"/>
      <c r="AX280" s="297"/>
      <c r="AY280" s="117"/>
      <c r="AZ280" s="114"/>
      <c r="BA280" s="297"/>
      <c r="BB280" s="297"/>
      <c r="BC280" s="297"/>
      <c r="BD280" s="297"/>
      <c r="BE280" s="297"/>
      <c r="BF280" s="297"/>
      <c r="BG280" s="297"/>
      <c r="BH280" s="297"/>
      <c r="BI280" s="117"/>
      <c r="BJ280" s="114"/>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H280" s="129"/>
      <c r="DI280" s="129"/>
      <c r="DJ280" s="129"/>
      <c r="DK280" s="129"/>
      <c r="DL280" s="129"/>
      <c r="DM280" s="129"/>
      <c r="DN280" s="129"/>
      <c r="DO280" s="129"/>
      <c r="DP280" s="129"/>
      <c r="DQ280" s="129"/>
      <c r="DR280" s="129"/>
      <c r="DS280" s="129"/>
      <c r="DT280" s="129"/>
      <c r="DU280" s="129"/>
      <c r="DV280" s="129"/>
      <c r="DW280" s="129"/>
      <c r="DX280" s="129"/>
      <c r="DY280" s="129"/>
      <c r="DZ280" s="129"/>
      <c r="EA280" s="129"/>
      <c r="EB280" s="129"/>
      <c r="EC280" s="129"/>
      <c r="ED280" s="129"/>
      <c r="EE280" s="129"/>
      <c r="EF280" s="129"/>
      <c r="EG280" s="129"/>
      <c r="EH280" s="129"/>
      <c r="EI280" s="129"/>
      <c r="EJ280" s="129"/>
      <c r="EK280" s="129"/>
      <c r="EL280" s="129"/>
      <c r="EM280" s="129"/>
      <c r="EN280" s="129"/>
      <c r="EO280" s="129"/>
      <c r="EP280" s="129"/>
      <c r="EQ280" s="129"/>
      <c r="ER280" s="129"/>
      <c r="ES280" s="129"/>
      <c r="ET280" s="129"/>
      <c r="EU280" s="129"/>
      <c r="EV280" s="129"/>
      <c r="EW280" s="129"/>
    </row>
    <row r="281" spans="1:153" ht="21.75" customHeight="1">
      <c r="A281" s="113"/>
      <c r="B281" s="294"/>
      <c r="C281" s="76"/>
      <c r="D281" s="74"/>
      <c r="E281" s="77"/>
      <c r="F281" s="78"/>
      <c r="G281" s="79"/>
      <c r="H281" s="75" t="s">
        <v>6436</v>
      </c>
      <c r="I281" s="76"/>
      <c r="J281" s="74"/>
      <c r="K281" s="241"/>
      <c r="L281" s="74"/>
      <c r="M281" s="76"/>
      <c r="N281" s="73"/>
      <c r="O281" s="504"/>
      <c r="P281" s="505"/>
      <c r="Q281" s="505"/>
      <c r="R281" s="505"/>
      <c r="S281" s="505"/>
      <c r="T281" s="505"/>
      <c r="U281" s="505"/>
      <c r="V281" s="505"/>
      <c r="W281" s="505"/>
      <c r="X281" s="505"/>
      <c r="Y281" s="505"/>
      <c r="Z281" s="505"/>
      <c r="AA281" s="505"/>
      <c r="AB281" s="505"/>
      <c r="AC281" s="505"/>
      <c r="AD281" s="505"/>
      <c r="AE281" s="506"/>
      <c r="AF281" s="15"/>
      <c r="AG281" s="118"/>
      <c r="AH281" s="312"/>
      <c r="AI281" s="313"/>
      <c r="AJ281" s="313"/>
      <c r="AK281" s="313"/>
      <c r="AL281" s="313"/>
      <c r="AM281" s="313"/>
      <c r="AN281" s="314"/>
      <c r="AO281" s="120"/>
      <c r="AP281" s="115" t="s">
        <v>0</v>
      </c>
      <c r="AQ281" s="119"/>
      <c r="AR281" s="312"/>
      <c r="AS281" s="313"/>
      <c r="AT281" s="313"/>
      <c r="AU281" s="313"/>
      <c r="AV281" s="313"/>
      <c r="AW281" s="313"/>
      <c r="AX281" s="314"/>
      <c r="AY281" s="120"/>
      <c r="AZ281" s="115" t="s">
        <v>1</v>
      </c>
      <c r="BA281" s="119"/>
      <c r="BB281" s="312"/>
      <c r="BC281" s="313"/>
      <c r="BD281" s="313"/>
      <c r="BE281" s="313"/>
      <c r="BF281" s="313"/>
      <c r="BG281" s="313"/>
      <c r="BH281" s="314"/>
      <c r="BI281" s="122"/>
      <c r="BJ281" s="115" t="s">
        <v>2</v>
      </c>
      <c r="BK281" s="129"/>
      <c r="BL281" s="130" t="str">
        <f>IF(BM281&lt;&gt;"","●","")</f>
        <v/>
      </c>
      <c r="BM281" s="132" t="str">
        <f>IF(AND(OR(C281="",E281="",F281="",G281="",O281=""),OR(AH281&gt;0,AR281&gt;0,BB281&gt;0)),"「Ｋコード・Ｊコード番号等」、「診療行為名称」に未記入の欄がありますが、「レセプト件数」、「算定日数」、「算定回数」のいずれかが1以上となっています。正しい手術名情報・レセプト件数・算定日数・算定回数をご記入ください。",IF(AND(AND(C281&lt;&gt;"",E281&lt;&gt;"",F281&lt;&gt;"",G281&lt;&gt;""),OR(AH281&gt;0,AR281&gt;0,BB281&gt;0),COUNTIF(K!$A$1:$A$2257,ASC(C281&amp;E281&amp;F281&amp;G281&amp;IF(I281*1=0,"","-"&amp;I281*1)&amp;IF(K281*1=0,"",K281*1)&amp;IF(M281="","",M281)))=0),"「Ｋコード・Ｊコード番号等」が診療報酬点数表あるいは鹿診療報酬点数表に存在しないコードとなっています。正しいＫコード・Ｊコード番号等をご記入ください。なお、加算・輸血料は報告対象外となります。",IF(OR(AND(OR(AH281=0,AH281=""),OR(AR281&gt;0,BB281&gt;0)),AND(OR(AH281&gt;0,BB281&gt;0),OR(AR281=0,AR281="")),AND(OR(AH281&gt;0,AR281&gt;0),OR(BB281=0,BB281=""))),"「レセプト件数」、「算定日数」、「算定回数」のいずれかが「0」か「空白」となっていますが、それ以外が1以上となっています。正しい手術名情報・レセプト件数・算定日数・算定回数をご記入ください。",IF(OR(AH281&gt;AR281,AH281&gt;BB281),"「算定日数」あるいは「算定回数」が「レセプト件数」よりも小さくなっています。算定レセプトにおける算定日数・算定回数をご記入ください。",IF(AR281&gt;BB281,"「算定回数」が「算定日数」よりも小さくなっています。算定日数における算定回数をご記入ください。","")))))</f>
        <v/>
      </c>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72"/>
      <c r="CW281" s="72"/>
      <c r="CX281" s="72"/>
      <c r="CY281" s="129"/>
      <c r="CZ281" s="129"/>
      <c r="DA281" s="129"/>
      <c r="DB281" s="129"/>
      <c r="DC281" s="129"/>
      <c r="DD281" s="129"/>
      <c r="DE281" s="129"/>
      <c r="DF281" s="129"/>
      <c r="DG281" s="129"/>
      <c r="DH281" s="129"/>
      <c r="DI281" s="129"/>
      <c r="DJ281" s="129"/>
      <c r="DK281" s="129"/>
      <c r="DL281" s="129"/>
      <c r="DM281" s="129"/>
      <c r="DN281" s="129"/>
      <c r="DO281" s="129"/>
      <c r="DP281" s="129"/>
      <c r="DQ281" s="129"/>
      <c r="DR281" s="129"/>
      <c r="DS281" s="129"/>
      <c r="DT281" s="129"/>
      <c r="DU281" s="129"/>
      <c r="DV281" s="129"/>
      <c r="DW281" s="129"/>
      <c r="DX281" s="129"/>
      <c r="DY281" s="129"/>
      <c r="DZ281" s="129"/>
      <c r="EA281" s="129"/>
      <c r="EB281" s="129"/>
      <c r="EC281" s="129"/>
      <c r="ED281" s="129"/>
      <c r="EE281" s="129"/>
      <c r="EF281" s="129"/>
      <c r="EG281" s="129"/>
      <c r="EH281" s="129"/>
      <c r="EI281" s="129"/>
      <c r="EJ281" s="129"/>
      <c r="EK281" s="129"/>
      <c r="EL281" s="129"/>
      <c r="EM281" s="129"/>
      <c r="EN281" s="129"/>
      <c r="EO281" s="129"/>
      <c r="EP281" s="129"/>
      <c r="EQ281" s="129"/>
      <c r="ER281" s="129"/>
      <c r="ES281" s="129"/>
      <c r="ET281" s="129"/>
      <c r="EU281" s="129"/>
      <c r="EV281" s="129"/>
      <c r="EW281" s="129"/>
    </row>
    <row r="282" spans="1:153" ht="3" customHeight="1" thickBot="1">
      <c r="A282" s="113"/>
      <c r="B282" s="16"/>
      <c r="C282" s="17"/>
      <c r="D282" s="17"/>
      <c r="E282" s="17"/>
      <c r="F282" s="18"/>
      <c r="G282" s="17"/>
      <c r="H282" s="298"/>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9"/>
      <c r="AG282" s="299"/>
      <c r="AH282" s="298"/>
      <c r="AI282" s="298"/>
      <c r="AJ282" s="298"/>
      <c r="AK282" s="298"/>
      <c r="AL282" s="298"/>
      <c r="AM282" s="298"/>
      <c r="AN282" s="298"/>
      <c r="AO282" s="121"/>
      <c r="AP282" s="116"/>
      <c r="AQ282" s="299"/>
      <c r="AR282" s="298"/>
      <c r="AS282" s="298"/>
      <c r="AT282" s="298"/>
      <c r="AU282" s="298"/>
      <c r="AV282" s="298"/>
      <c r="AW282" s="298"/>
      <c r="AX282" s="298"/>
      <c r="AY282" s="121"/>
      <c r="AZ282" s="116"/>
      <c r="BA282" s="298"/>
      <c r="BB282" s="298"/>
      <c r="BC282" s="298"/>
      <c r="BD282" s="298"/>
      <c r="BE282" s="298"/>
      <c r="BF282" s="298"/>
      <c r="BG282" s="298"/>
      <c r="BH282" s="298"/>
      <c r="BI282" s="121"/>
      <c r="BJ282" s="116"/>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c r="DH282" s="129"/>
      <c r="DI282" s="129"/>
      <c r="DJ282" s="129"/>
      <c r="DK282" s="129"/>
      <c r="DL282" s="129"/>
      <c r="DM282" s="129"/>
      <c r="DN282" s="129"/>
      <c r="DO282" s="129"/>
      <c r="DP282" s="129"/>
      <c r="DQ282" s="129"/>
      <c r="DR282" s="129"/>
      <c r="DS282" s="129"/>
      <c r="DT282" s="129"/>
      <c r="DU282" s="129"/>
      <c r="DV282" s="129"/>
      <c r="DW282" s="129"/>
      <c r="DX282" s="129"/>
      <c r="DY282" s="129"/>
      <c r="DZ282" s="129"/>
      <c r="EA282" s="129"/>
      <c r="EB282" s="129"/>
      <c r="EC282" s="129"/>
      <c r="ED282" s="129"/>
      <c r="EE282" s="129"/>
      <c r="EF282" s="129"/>
      <c r="EG282" s="129"/>
      <c r="EH282" s="129"/>
      <c r="EI282" s="129"/>
      <c r="EJ282" s="129"/>
      <c r="EK282" s="129"/>
      <c r="EL282" s="129"/>
      <c r="EM282" s="129"/>
      <c r="EN282" s="129"/>
      <c r="EO282" s="129"/>
      <c r="EP282" s="129"/>
      <c r="EQ282" s="129"/>
      <c r="ER282" s="129"/>
      <c r="ES282" s="129"/>
      <c r="ET282" s="129"/>
      <c r="EU282" s="129"/>
      <c r="EV282" s="129"/>
      <c r="EW282" s="129"/>
    </row>
    <row r="283" spans="1:153" ht="9.75" customHeight="1">
      <c r="A283" s="113"/>
      <c r="B283" s="24"/>
      <c r="C283" s="14" t="s">
        <v>6435</v>
      </c>
      <c r="D283" s="25"/>
      <c r="E283" s="25"/>
      <c r="F283" s="14" t="s">
        <v>143</v>
      </c>
      <c r="G283" s="14"/>
      <c r="H283" s="14"/>
      <c r="I283" s="14" t="s">
        <v>144</v>
      </c>
      <c r="J283" s="14"/>
      <c r="K283" s="14" t="s">
        <v>145</v>
      </c>
      <c r="L283" s="14"/>
      <c r="M283" s="14" t="s">
        <v>197</v>
      </c>
      <c r="N283" s="14"/>
      <c r="O283" s="25"/>
      <c r="P283" s="14" t="s">
        <v>146</v>
      </c>
      <c r="Q283" s="14"/>
      <c r="R283" s="14"/>
      <c r="S283" s="14"/>
      <c r="T283" s="14"/>
      <c r="U283" s="14"/>
      <c r="V283" s="14"/>
      <c r="W283" s="14"/>
      <c r="X283" s="14"/>
      <c r="Y283" s="14"/>
      <c r="Z283" s="14"/>
      <c r="AA283" s="14"/>
      <c r="AB283" s="14"/>
      <c r="AC283" s="14"/>
      <c r="AD283" s="25"/>
      <c r="AE283" s="25"/>
      <c r="AF283" s="26"/>
      <c r="AG283" s="296"/>
      <c r="AH283" s="297"/>
      <c r="AI283" s="297"/>
      <c r="AJ283" s="297"/>
      <c r="AK283" s="297"/>
      <c r="AL283" s="297"/>
      <c r="AM283" s="297"/>
      <c r="AN283" s="297"/>
      <c r="AO283" s="117"/>
      <c r="AP283" s="114"/>
      <c r="AQ283" s="296"/>
      <c r="AR283" s="297"/>
      <c r="AS283" s="297"/>
      <c r="AT283" s="297"/>
      <c r="AU283" s="297"/>
      <c r="AV283" s="297"/>
      <c r="AW283" s="297"/>
      <c r="AX283" s="297"/>
      <c r="AY283" s="117"/>
      <c r="AZ283" s="114"/>
      <c r="BA283" s="297"/>
      <c r="BB283" s="297"/>
      <c r="BC283" s="297"/>
      <c r="BD283" s="297"/>
      <c r="BE283" s="297"/>
      <c r="BF283" s="297"/>
      <c r="BG283" s="297"/>
      <c r="BH283" s="297"/>
      <c r="BI283" s="117"/>
      <c r="BJ283" s="114"/>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c r="DH283" s="129"/>
      <c r="DI283" s="129"/>
      <c r="DJ283" s="129"/>
      <c r="DK283" s="129"/>
      <c r="DL283" s="129"/>
      <c r="DM283" s="129"/>
      <c r="DN283" s="129"/>
      <c r="DO283" s="129"/>
      <c r="DP283" s="129"/>
      <c r="DQ283" s="129"/>
      <c r="DR283" s="129"/>
      <c r="DS283" s="129"/>
      <c r="DT283" s="129"/>
      <c r="DU283" s="129"/>
      <c r="DV283" s="129"/>
      <c r="DW283" s="129"/>
      <c r="DX283" s="129"/>
      <c r="DY283" s="129"/>
      <c r="DZ283" s="129"/>
      <c r="EA283" s="129"/>
      <c r="EB283" s="129"/>
      <c r="EC283" s="129"/>
      <c r="ED283" s="129"/>
      <c r="EE283" s="129"/>
      <c r="EF283" s="129"/>
      <c r="EG283" s="129"/>
      <c r="EH283" s="129"/>
      <c r="EI283" s="129"/>
      <c r="EJ283" s="129"/>
      <c r="EK283" s="129"/>
      <c r="EL283" s="129"/>
      <c r="EM283" s="129"/>
      <c r="EN283" s="129"/>
      <c r="EO283" s="129"/>
      <c r="EP283" s="129"/>
      <c r="EQ283" s="129"/>
      <c r="ER283" s="129"/>
      <c r="ES283" s="129"/>
      <c r="ET283" s="129"/>
      <c r="EU283" s="129"/>
      <c r="EV283" s="129"/>
      <c r="EW283" s="129"/>
    </row>
    <row r="284" spans="1:153" ht="21.75" customHeight="1">
      <c r="A284" s="113"/>
      <c r="B284" s="294"/>
      <c r="C284" s="76"/>
      <c r="D284" s="74"/>
      <c r="E284" s="77"/>
      <c r="F284" s="78"/>
      <c r="G284" s="79"/>
      <c r="H284" s="75" t="s">
        <v>6436</v>
      </c>
      <c r="I284" s="76"/>
      <c r="J284" s="74"/>
      <c r="K284" s="241"/>
      <c r="L284" s="74"/>
      <c r="M284" s="76"/>
      <c r="N284" s="73"/>
      <c r="O284" s="504"/>
      <c r="P284" s="505"/>
      <c r="Q284" s="505"/>
      <c r="R284" s="505"/>
      <c r="S284" s="505"/>
      <c r="T284" s="505"/>
      <c r="U284" s="505"/>
      <c r="V284" s="505"/>
      <c r="W284" s="505"/>
      <c r="X284" s="505"/>
      <c r="Y284" s="505"/>
      <c r="Z284" s="505"/>
      <c r="AA284" s="505"/>
      <c r="AB284" s="505"/>
      <c r="AC284" s="505"/>
      <c r="AD284" s="505"/>
      <c r="AE284" s="506"/>
      <c r="AF284" s="15"/>
      <c r="AG284" s="118"/>
      <c r="AH284" s="312"/>
      <c r="AI284" s="313"/>
      <c r="AJ284" s="313"/>
      <c r="AK284" s="313"/>
      <c r="AL284" s="313"/>
      <c r="AM284" s="313"/>
      <c r="AN284" s="314"/>
      <c r="AO284" s="120"/>
      <c r="AP284" s="115" t="s">
        <v>0</v>
      </c>
      <c r="AQ284" s="119"/>
      <c r="AR284" s="312"/>
      <c r="AS284" s="313"/>
      <c r="AT284" s="313"/>
      <c r="AU284" s="313"/>
      <c r="AV284" s="313"/>
      <c r="AW284" s="313"/>
      <c r="AX284" s="314"/>
      <c r="AY284" s="120"/>
      <c r="AZ284" s="115" t="s">
        <v>1</v>
      </c>
      <c r="BA284" s="119"/>
      <c r="BB284" s="312"/>
      <c r="BC284" s="313"/>
      <c r="BD284" s="313"/>
      <c r="BE284" s="313"/>
      <c r="BF284" s="313"/>
      <c r="BG284" s="313"/>
      <c r="BH284" s="314"/>
      <c r="BI284" s="122"/>
      <c r="BJ284" s="115" t="s">
        <v>2</v>
      </c>
      <c r="BK284" s="129"/>
      <c r="BL284" s="130" t="str">
        <f>IF(BM284&lt;&gt;"","●","")</f>
        <v/>
      </c>
      <c r="BM284" s="132" t="str">
        <f>IF(AND(OR(C284="",E284="",F284="",G284="",O284=""),OR(AH284&gt;0,AR284&gt;0,BB284&gt;0)),"「Ｋコード・Ｊコード番号等」、「診療行為名称」に未記入の欄がありますが、「レセプト件数」、「算定日数」、「算定回数」のいずれかが1以上となっています。正しい手術名情報・レセプト件数・算定日数・算定回数をご記入ください。",IF(AND(AND(C284&lt;&gt;"",E284&lt;&gt;"",F284&lt;&gt;"",G284&lt;&gt;""),OR(AH284&gt;0,AR284&gt;0,BB284&gt;0),COUNTIF(K!$A$1:$A$2257,ASC(C284&amp;E284&amp;F284&amp;G284&amp;IF(I284*1=0,"","-"&amp;I284*1)&amp;IF(K284*1=0,"",K284*1)&amp;IF(M284="","",M284)))=0),"「Ｋコード・Ｊコード番号等」が診療報酬点数表あるいは鹿診療報酬点数表に存在しないコードとなっています。正しいＫコード・Ｊコード番号等をご記入ください。なお、加算・輸血料は報告対象外となります。",IF(OR(AND(OR(AH284=0,AH284=""),OR(AR284&gt;0,BB284&gt;0)),AND(OR(AH284&gt;0,BB284&gt;0),OR(AR284=0,AR284="")),AND(OR(AH284&gt;0,AR284&gt;0),OR(BB284=0,BB284=""))),"「レセプト件数」、「算定日数」、「算定回数」のいずれかが「0」か「空白」となっていますが、それ以外が1以上となっています。正しい手術名情報・レセプト件数・算定日数・算定回数をご記入ください。",IF(OR(AH284&gt;AR284,AH284&gt;BB284),"「算定日数」あるいは「算定回数」が「レセプト件数」よりも小さくなっています。算定レセプトにおける算定日数・算定回数をご記入ください。",IF(AR284&gt;BB284,"「算定回数」が「算定日数」よりも小さくなっています。算定日数における算定回数をご記入ください。","")))))</f>
        <v/>
      </c>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72"/>
      <c r="CW284" s="72"/>
      <c r="CX284" s="72"/>
      <c r="CY284" s="129"/>
      <c r="CZ284" s="129"/>
      <c r="DA284" s="129"/>
      <c r="DB284" s="129"/>
      <c r="DC284" s="129"/>
      <c r="DD284" s="129"/>
      <c r="DE284" s="129"/>
      <c r="DF284" s="129"/>
      <c r="DG284" s="129"/>
      <c r="DH284" s="129"/>
      <c r="DI284" s="129"/>
      <c r="DJ284" s="129"/>
      <c r="DK284" s="129"/>
      <c r="DL284" s="129"/>
      <c r="DM284" s="129"/>
      <c r="DN284" s="129"/>
      <c r="DO284" s="129"/>
      <c r="DP284" s="129"/>
      <c r="DQ284" s="129"/>
      <c r="DR284" s="129"/>
      <c r="DS284" s="129"/>
      <c r="DT284" s="129"/>
      <c r="DU284" s="129"/>
      <c r="DV284" s="129"/>
      <c r="DW284" s="129"/>
      <c r="DX284" s="129"/>
      <c r="DY284" s="129"/>
      <c r="DZ284" s="129"/>
      <c r="EA284" s="129"/>
      <c r="EB284" s="129"/>
      <c r="EC284" s="129"/>
      <c r="ED284" s="129"/>
      <c r="EE284" s="129"/>
      <c r="EF284" s="129"/>
      <c r="EG284" s="129"/>
      <c r="EH284" s="129"/>
      <c r="EI284" s="129"/>
      <c r="EJ284" s="129"/>
      <c r="EK284" s="129"/>
      <c r="EL284" s="129"/>
      <c r="EM284" s="129"/>
      <c r="EN284" s="129"/>
      <c r="EO284" s="129"/>
      <c r="EP284" s="129"/>
      <c r="EQ284" s="129"/>
      <c r="ER284" s="129"/>
      <c r="ES284" s="129"/>
      <c r="ET284" s="129"/>
      <c r="EU284" s="129"/>
      <c r="EV284" s="129"/>
      <c r="EW284" s="129"/>
    </row>
    <row r="285" spans="1:153" ht="3" customHeight="1" thickBot="1">
      <c r="A285" s="113"/>
      <c r="B285" s="16"/>
      <c r="C285" s="17"/>
      <c r="D285" s="17"/>
      <c r="E285" s="17"/>
      <c r="F285" s="18"/>
      <c r="G285" s="17"/>
      <c r="H285" s="298"/>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9"/>
      <c r="AG285" s="299"/>
      <c r="AH285" s="298"/>
      <c r="AI285" s="298"/>
      <c r="AJ285" s="298"/>
      <c r="AK285" s="298"/>
      <c r="AL285" s="298"/>
      <c r="AM285" s="298"/>
      <c r="AN285" s="298"/>
      <c r="AO285" s="121"/>
      <c r="AP285" s="116"/>
      <c r="AQ285" s="299"/>
      <c r="AR285" s="298"/>
      <c r="AS285" s="298"/>
      <c r="AT285" s="298"/>
      <c r="AU285" s="298"/>
      <c r="AV285" s="298"/>
      <c r="AW285" s="298"/>
      <c r="AX285" s="298"/>
      <c r="AY285" s="121"/>
      <c r="AZ285" s="116"/>
      <c r="BA285" s="298"/>
      <c r="BB285" s="298"/>
      <c r="BC285" s="298"/>
      <c r="BD285" s="298"/>
      <c r="BE285" s="298"/>
      <c r="BF285" s="298"/>
      <c r="BG285" s="298"/>
      <c r="BH285" s="298"/>
      <c r="BI285" s="121"/>
      <c r="BJ285" s="116"/>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129"/>
      <c r="DZ285" s="129"/>
      <c r="EA285" s="129"/>
      <c r="EB285" s="129"/>
      <c r="EC285" s="129"/>
      <c r="ED285" s="129"/>
      <c r="EE285" s="129"/>
      <c r="EF285" s="129"/>
      <c r="EG285" s="129"/>
      <c r="EH285" s="129"/>
      <c r="EI285" s="129"/>
      <c r="EJ285" s="129"/>
      <c r="EK285" s="129"/>
      <c r="EL285" s="129"/>
      <c r="EM285" s="129"/>
      <c r="EN285" s="129"/>
      <c r="EO285" s="129"/>
      <c r="EP285" s="129"/>
      <c r="EQ285" s="129"/>
      <c r="ER285" s="129"/>
      <c r="ES285" s="129"/>
      <c r="ET285" s="129"/>
      <c r="EU285" s="129"/>
      <c r="EV285" s="129"/>
      <c r="EW285" s="129"/>
    </row>
    <row r="286" spans="1:153" ht="9.75" customHeight="1">
      <c r="A286" s="113"/>
      <c r="B286" s="24"/>
      <c r="C286" s="14" t="s">
        <v>6435</v>
      </c>
      <c r="D286" s="25"/>
      <c r="E286" s="25"/>
      <c r="F286" s="14" t="s">
        <v>143</v>
      </c>
      <c r="G286" s="14"/>
      <c r="H286" s="14"/>
      <c r="I286" s="14" t="s">
        <v>144</v>
      </c>
      <c r="J286" s="14"/>
      <c r="K286" s="14" t="s">
        <v>145</v>
      </c>
      <c r="L286" s="14"/>
      <c r="M286" s="14" t="s">
        <v>197</v>
      </c>
      <c r="N286" s="14"/>
      <c r="O286" s="25"/>
      <c r="P286" s="14" t="s">
        <v>146</v>
      </c>
      <c r="Q286" s="14"/>
      <c r="R286" s="14"/>
      <c r="S286" s="14"/>
      <c r="T286" s="14"/>
      <c r="U286" s="14"/>
      <c r="V286" s="14"/>
      <c r="W286" s="14"/>
      <c r="X286" s="14"/>
      <c r="Y286" s="14"/>
      <c r="Z286" s="14"/>
      <c r="AA286" s="14"/>
      <c r="AB286" s="14"/>
      <c r="AC286" s="14"/>
      <c r="AD286" s="25"/>
      <c r="AE286" s="25"/>
      <c r="AF286" s="26"/>
      <c r="AG286" s="296"/>
      <c r="AH286" s="297"/>
      <c r="AI286" s="297"/>
      <c r="AJ286" s="297"/>
      <c r="AK286" s="297"/>
      <c r="AL286" s="297"/>
      <c r="AM286" s="297"/>
      <c r="AN286" s="297"/>
      <c r="AO286" s="117"/>
      <c r="AP286" s="114"/>
      <c r="AQ286" s="296"/>
      <c r="AR286" s="297"/>
      <c r="AS286" s="297"/>
      <c r="AT286" s="297"/>
      <c r="AU286" s="297"/>
      <c r="AV286" s="297"/>
      <c r="AW286" s="297"/>
      <c r="AX286" s="297"/>
      <c r="AY286" s="117"/>
      <c r="AZ286" s="114"/>
      <c r="BA286" s="297"/>
      <c r="BB286" s="297"/>
      <c r="BC286" s="297"/>
      <c r="BD286" s="297"/>
      <c r="BE286" s="297"/>
      <c r="BF286" s="297"/>
      <c r="BG286" s="297"/>
      <c r="BH286" s="297"/>
      <c r="BI286" s="117"/>
      <c r="BJ286" s="114"/>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c r="DH286" s="129"/>
      <c r="DI286" s="129"/>
      <c r="DJ286" s="129"/>
      <c r="DK286" s="129"/>
      <c r="DL286" s="129"/>
      <c r="DM286" s="129"/>
      <c r="DN286" s="129"/>
      <c r="DO286" s="129"/>
      <c r="DP286" s="129"/>
      <c r="DQ286" s="129"/>
      <c r="DR286" s="129"/>
      <c r="DS286" s="129"/>
      <c r="DT286" s="129"/>
      <c r="DU286" s="129"/>
      <c r="DV286" s="129"/>
      <c r="DW286" s="129"/>
      <c r="DX286" s="129"/>
      <c r="DY286" s="129"/>
      <c r="DZ286" s="129"/>
      <c r="EA286" s="129"/>
      <c r="EB286" s="129"/>
      <c r="EC286" s="129"/>
      <c r="ED286" s="129"/>
      <c r="EE286" s="129"/>
      <c r="EF286" s="129"/>
      <c r="EG286" s="129"/>
      <c r="EH286" s="129"/>
      <c r="EI286" s="129"/>
      <c r="EJ286" s="129"/>
      <c r="EK286" s="129"/>
      <c r="EL286" s="129"/>
      <c r="EM286" s="129"/>
      <c r="EN286" s="129"/>
      <c r="EO286" s="129"/>
      <c r="EP286" s="129"/>
      <c r="EQ286" s="129"/>
      <c r="ER286" s="129"/>
      <c r="ES286" s="129"/>
      <c r="ET286" s="129"/>
      <c r="EU286" s="129"/>
      <c r="EV286" s="129"/>
      <c r="EW286" s="129"/>
    </row>
    <row r="287" spans="1:153" ht="21.75" customHeight="1">
      <c r="A287" s="113"/>
      <c r="B287" s="294"/>
      <c r="C287" s="76"/>
      <c r="D287" s="74"/>
      <c r="E287" s="77"/>
      <c r="F287" s="78"/>
      <c r="G287" s="79"/>
      <c r="H287" s="75" t="s">
        <v>6436</v>
      </c>
      <c r="I287" s="76"/>
      <c r="J287" s="74"/>
      <c r="K287" s="241"/>
      <c r="L287" s="74"/>
      <c r="M287" s="76"/>
      <c r="N287" s="73"/>
      <c r="O287" s="504"/>
      <c r="P287" s="505"/>
      <c r="Q287" s="505"/>
      <c r="R287" s="505"/>
      <c r="S287" s="505"/>
      <c r="T287" s="505"/>
      <c r="U287" s="505"/>
      <c r="V287" s="505"/>
      <c r="W287" s="505"/>
      <c r="X287" s="505"/>
      <c r="Y287" s="505"/>
      <c r="Z287" s="505"/>
      <c r="AA287" s="505"/>
      <c r="AB287" s="505"/>
      <c r="AC287" s="505"/>
      <c r="AD287" s="505"/>
      <c r="AE287" s="506"/>
      <c r="AF287" s="15"/>
      <c r="AG287" s="118"/>
      <c r="AH287" s="312"/>
      <c r="AI287" s="313"/>
      <c r="AJ287" s="313"/>
      <c r="AK287" s="313"/>
      <c r="AL287" s="313"/>
      <c r="AM287" s="313"/>
      <c r="AN287" s="314"/>
      <c r="AO287" s="120"/>
      <c r="AP287" s="115" t="s">
        <v>0</v>
      </c>
      <c r="AQ287" s="119"/>
      <c r="AR287" s="312"/>
      <c r="AS287" s="313"/>
      <c r="AT287" s="313"/>
      <c r="AU287" s="313"/>
      <c r="AV287" s="313"/>
      <c r="AW287" s="313"/>
      <c r="AX287" s="314"/>
      <c r="AY287" s="120"/>
      <c r="AZ287" s="115" t="s">
        <v>1</v>
      </c>
      <c r="BA287" s="119"/>
      <c r="BB287" s="312"/>
      <c r="BC287" s="313"/>
      <c r="BD287" s="313"/>
      <c r="BE287" s="313"/>
      <c r="BF287" s="313"/>
      <c r="BG287" s="313"/>
      <c r="BH287" s="314"/>
      <c r="BI287" s="122"/>
      <c r="BJ287" s="115" t="s">
        <v>2</v>
      </c>
      <c r="BK287" s="129"/>
      <c r="BL287" s="130" t="str">
        <f>IF(BM287&lt;&gt;"","●","")</f>
        <v/>
      </c>
      <c r="BM287" s="132" t="str">
        <f>IF(AND(OR(C287="",E287="",F287="",G287="",O287=""),OR(AH287&gt;0,AR287&gt;0,BB287&gt;0)),"「Ｋコード・Ｊコード番号等」、「診療行為名称」に未記入の欄がありますが、「レセプト件数」、「算定日数」、「算定回数」のいずれかが1以上となっています。正しい手術名情報・レセプト件数・算定日数・算定回数をご記入ください。",IF(AND(AND(C287&lt;&gt;"",E287&lt;&gt;"",F287&lt;&gt;"",G287&lt;&gt;""),OR(AH287&gt;0,AR287&gt;0,BB287&gt;0),COUNTIF(K!$A$1:$A$2257,ASC(C287&amp;E287&amp;F287&amp;G287&amp;IF(I287*1=0,"","-"&amp;I287*1)&amp;IF(K287*1=0,"",K287*1)&amp;IF(M287="","",M287)))=0),"「Ｋコード・Ｊコード番号等」が診療報酬点数表あるいは鹿診療報酬点数表に存在しないコードとなっています。正しいＫコード・Ｊコード番号等をご記入ください。なお、加算・輸血料は報告対象外となります。",IF(OR(AND(OR(AH287=0,AH287=""),OR(AR287&gt;0,BB287&gt;0)),AND(OR(AH287&gt;0,BB287&gt;0),OR(AR287=0,AR287="")),AND(OR(AH287&gt;0,AR287&gt;0),OR(BB287=0,BB287=""))),"「レセプト件数」、「算定日数」、「算定回数」のいずれかが「0」か「空白」となっていますが、それ以外が1以上となっています。正しい手術名情報・レセプト件数・算定日数・算定回数をご記入ください。",IF(OR(AH287&gt;AR287,AH287&gt;BB287),"「算定日数」あるいは「算定回数」が「レセプト件数」よりも小さくなっています。算定レセプトにおける算定日数・算定回数をご記入ください。",IF(AR287&gt;BB287,"「算定回数」が「算定日数」よりも小さくなっています。算定日数における算定回数をご記入ください。","")))))</f>
        <v/>
      </c>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72"/>
      <c r="CW287" s="72"/>
      <c r="CX287" s="72"/>
      <c r="CY287" s="129"/>
      <c r="CZ287" s="129"/>
      <c r="DA287" s="129"/>
      <c r="DB287" s="129"/>
      <c r="DC287" s="129"/>
      <c r="DD287" s="129"/>
      <c r="DE287" s="129"/>
      <c r="DF287" s="129"/>
      <c r="DG287" s="129"/>
      <c r="DH287" s="129"/>
      <c r="DI287" s="129"/>
      <c r="DJ287" s="129"/>
      <c r="DK287" s="129"/>
      <c r="DL287" s="129"/>
      <c r="DM287" s="129"/>
      <c r="DN287" s="129"/>
      <c r="DO287" s="129"/>
      <c r="DP287" s="129"/>
      <c r="DQ287" s="129"/>
      <c r="DR287" s="129"/>
      <c r="DS287" s="129"/>
      <c r="DT287" s="129"/>
      <c r="DU287" s="129"/>
      <c r="DV287" s="129"/>
      <c r="DW287" s="129"/>
      <c r="DX287" s="129"/>
      <c r="DY287" s="129"/>
      <c r="DZ287" s="129"/>
      <c r="EA287" s="129"/>
      <c r="EB287" s="129"/>
      <c r="EC287" s="129"/>
      <c r="ED287" s="129"/>
      <c r="EE287" s="129"/>
      <c r="EF287" s="129"/>
      <c r="EG287" s="129"/>
      <c r="EH287" s="129"/>
      <c r="EI287" s="129"/>
      <c r="EJ287" s="129"/>
      <c r="EK287" s="129"/>
      <c r="EL287" s="129"/>
      <c r="EM287" s="129"/>
      <c r="EN287" s="129"/>
      <c r="EO287" s="129"/>
      <c r="EP287" s="129"/>
      <c r="EQ287" s="129"/>
      <c r="ER287" s="129"/>
      <c r="ES287" s="129"/>
      <c r="ET287" s="129"/>
      <c r="EU287" s="129"/>
      <c r="EV287" s="129"/>
      <c r="EW287" s="129"/>
    </row>
    <row r="288" spans="1:153" ht="3" customHeight="1" thickBot="1">
      <c r="A288" s="113"/>
      <c r="B288" s="16"/>
      <c r="C288" s="17"/>
      <c r="D288" s="17"/>
      <c r="E288" s="17"/>
      <c r="F288" s="18"/>
      <c r="G288" s="17"/>
      <c r="H288" s="298"/>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9"/>
      <c r="AG288" s="299"/>
      <c r="AH288" s="298"/>
      <c r="AI288" s="298"/>
      <c r="AJ288" s="298"/>
      <c r="AK288" s="298"/>
      <c r="AL288" s="298"/>
      <c r="AM288" s="298"/>
      <c r="AN288" s="298"/>
      <c r="AO288" s="121"/>
      <c r="AP288" s="116"/>
      <c r="AQ288" s="299"/>
      <c r="AR288" s="298"/>
      <c r="AS288" s="298"/>
      <c r="AT288" s="298"/>
      <c r="AU288" s="298"/>
      <c r="AV288" s="298"/>
      <c r="AW288" s="298"/>
      <c r="AX288" s="298"/>
      <c r="AY288" s="121"/>
      <c r="AZ288" s="116"/>
      <c r="BA288" s="298"/>
      <c r="BB288" s="298"/>
      <c r="BC288" s="298"/>
      <c r="BD288" s="298"/>
      <c r="BE288" s="298"/>
      <c r="BF288" s="298"/>
      <c r="BG288" s="298"/>
      <c r="BH288" s="298"/>
      <c r="BI288" s="121"/>
      <c r="BJ288" s="116"/>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c r="DH288" s="129"/>
      <c r="DI288" s="129"/>
      <c r="DJ288" s="129"/>
      <c r="DK288" s="129"/>
      <c r="DL288" s="129"/>
      <c r="DM288" s="129"/>
      <c r="DN288" s="129"/>
      <c r="DO288" s="129"/>
      <c r="DP288" s="129"/>
      <c r="DQ288" s="129"/>
      <c r="DR288" s="129"/>
      <c r="DS288" s="129"/>
      <c r="DT288" s="129"/>
      <c r="DU288" s="129"/>
      <c r="DV288" s="129"/>
      <c r="DW288" s="129"/>
      <c r="DX288" s="129"/>
      <c r="DY288" s="129"/>
      <c r="DZ288" s="129"/>
      <c r="EA288" s="129"/>
      <c r="EB288" s="129"/>
      <c r="EC288" s="129"/>
      <c r="ED288" s="129"/>
      <c r="EE288" s="129"/>
      <c r="EF288" s="129"/>
      <c r="EG288" s="129"/>
      <c r="EH288" s="129"/>
      <c r="EI288" s="129"/>
      <c r="EJ288" s="129"/>
      <c r="EK288" s="129"/>
      <c r="EL288" s="129"/>
      <c r="EM288" s="129"/>
      <c r="EN288" s="129"/>
      <c r="EO288" s="129"/>
      <c r="EP288" s="129"/>
      <c r="EQ288" s="129"/>
      <c r="ER288" s="129"/>
      <c r="ES288" s="129"/>
      <c r="ET288" s="129"/>
      <c r="EU288" s="129"/>
      <c r="EV288" s="129"/>
      <c r="EW288" s="129"/>
    </row>
    <row r="289" spans="1:153" ht="9.75" customHeight="1">
      <c r="A289" s="113"/>
      <c r="B289" s="24"/>
      <c r="C289" s="14" t="s">
        <v>6435</v>
      </c>
      <c r="D289" s="25"/>
      <c r="E289" s="25"/>
      <c r="F289" s="14" t="s">
        <v>143</v>
      </c>
      <c r="G289" s="14"/>
      <c r="H289" s="14"/>
      <c r="I289" s="14" t="s">
        <v>144</v>
      </c>
      <c r="J289" s="14"/>
      <c r="K289" s="14" t="s">
        <v>145</v>
      </c>
      <c r="L289" s="14"/>
      <c r="M289" s="14" t="s">
        <v>197</v>
      </c>
      <c r="N289" s="14"/>
      <c r="O289" s="25"/>
      <c r="P289" s="14" t="s">
        <v>146</v>
      </c>
      <c r="Q289" s="14"/>
      <c r="R289" s="14"/>
      <c r="S289" s="14"/>
      <c r="T289" s="14"/>
      <c r="U289" s="14"/>
      <c r="V289" s="14"/>
      <c r="W289" s="14"/>
      <c r="X289" s="14"/>
      <c r="Y289" s="14"/>
      <c r="Z289" s="14"/>
      <c r="AA289" s="14"/>
      <c r="AB289" s="14"/>
      <c r="AC289" s="14"/>
      <c r="AD289" s="25"/>
      <c r="AE289" s="25"/>
      <c r="AF289" s="26"/>
      <c r="AG289" s="296"/>
      <c r="AH289" s="297"/>
      <c r="AI289" s="297"/>
      <c r="AJ289" s="297"/>
      <c r="AK289" s="297"/>
      <c r="AL289" s="297"/>
      <c r="AM289" s="297"/>
      <c r="AN289" s="297"/>
      <c r="AO289" s="117"/>
      <c r="AP289" s="114"/>
      <c r="AQ289" s="296"/>
      <c r="AR289" s="297"/>
      <c r="AS289" s="297"/>
      <c r="AT289" s="297"/>
      <c r="AU289" s="297"/>
      <c r="AV289" s="297"/>
      <c r="AW289" s="297"/>
      <c r="AX289" s="297"/>
      <c r="AY289" s="117"/>
      <c r="AZ289" s="114"/>
      <c r="BA289" s="297"/>
      <c r="BB289" s="297"/>
      <c r="BC289" s="297"/>
      <c r="BD289" s="297"/>
      <c r="BE289" s="297"/>
      <c r="BF289" s="297"/>
      <c r="BG289" s="297"/>
      <c r="BH289" s="297"/>
      <c r="BI289" s="117"/>
      <c r="BJ289" s="114"/>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c r="DK289" s="129"/>
      <c r="DL289" s="129"/>
      <c r="DM289" s="129"/>
      <c r="DN289" s="129"/>
      <c r="DO289" s="129"/>
      <c r="DP289" s="129"/>
      <c r="DQ289" s="129"/>
      <c r="DR289" s="129"/>
      <c r="DS289" s="129"/>
      <c r="DT289" s="129"/>
      <c r="DU289" s="129"/>
      <c r="DV289" s="129"/>
      <c r="DW289" s="129"/>
      <c r="DX289" s="129"/>
      <c r="DY289" s="129"/>
      <c r="DZ289" s="129"/>
      <c r="EA289" s="129"/>
      <c r="EB289" s="129"/>
      <c r="EC289" s="129"/>
      <c r="ED289" s="129"/>
      <c r="EE289" s="129"/>
      <c r="EF289" s="129"/>
      <c r="EG289" s="129"/>
      <c r="EH289" s="129"/>
      <c r="EI289" s="129"/>
      <c r="EJ289" s="129"/>
      <c r="EK289" s="129"/>
      <c r="EL289" s="129"/>
      <c r="EM289" s="129"/>
      <c r="EN289" s="129"/>
      <c r="EO289" s="129"/>
      <c r="EP289" s="129"/>
      <c r="EQ289" s="129"/>
      <c r="ER289" s="129"/>
      <c r="ES289" s="129"/>
      <c r="ET289" s="129"/>
      <c r="EU289" s="129"/>
      <c r="EV289" s="129"/>
      <c r="EW289" s="129"/>
    </row>
    <row r="290" spans="1:153" ht="21.75" customHeight="1">
      <c r="A290" s="113"/>
      <c r="B290" s="294"/>
      <c r="C290" s="76"/>
      <c r="D290" s="74"/>
      <c r="E290" s="77"/>
      <c r="F290" s="78"/>
      <c r="G290" s="79"/>
      <c r="H290" s="75" t="s">
        <v>6436</v>
      </c>
      <c r="I290" s="76"/>
      <c r="J290" s="74"/>
      <c r="K290" s="241"/>
      <c r="L290" s="74"/>
      <c r="M290" s="76"/>
      <c r="N290" s="73"/>
      <c r="O290" s="504"/>
      <c r="P290" s="505"/>
      <c r="Q290" s="505"/>
      <c r="R290" s="505"/>
      <c r="S290" s="505"/>
      <c r="T290" s="505"/>
      <c r="U290" s="505"/>
      <c r="V290" s="505"/>
      <c r="W290" s="505"/>
      <c r="X290" s="505"/>
      <c r="Y290" s="505"/>
      <c r="Z290" s="505"/>
      <c r="AA290" s="505"/>
      <c r="AB290" s="505"/>
      <c r="AC290" s="505"/>
      <c r="AD290" s="505"/>
      <c r="AE290" s="506"/>
      <c r="AF290" s="15"/>
      <c r="AG290" s="118"/>
      <c r="AH290" s="312"/>
      <c r="AI290" s="313"/>
      <c r="AJ290" s="313"/>
      <c r="AK290" s="313"/>
      <c r="AL290" s="313"/>
      <c r="AM290" s="313"/>
      <c r="AN290" s="314"/>
      <c r="AO290" s="120"/>
      <c r="AP290" s="115" t="s">
        <v>0</v>
      </c>
      <c r="AQ290" s="119"/>
      <c r="AR290" s="312"/>
      <c r="AS290" s="313"/>
      <c r="AT290" s="313"/>
      <c r="AU290" s="313"/>
      <c r="AV290" s="313"/>
      <c r="AW290" s="313"/>
      <c r="AX290" s="314"/>
      <c r="AY290" s="120"/>
      <c r="AZ290" s="115" t="s">
        <v>1</v>
      </c>
      <c r="BA290" s="119"/>
      <c r="BB290" s="312"/>
      <c r="BC290" s="313"/>
      <c r="BD290" s="313"/>
      <c r="BE290" s="313"/>
      <c r="BF290" s="313"/>
      <c r="BG290" s="313"/>
      <c r="BH290" s="314"/>
      <c r="BI290" s="122"/>
      <c r="BJ290" s="115" t="s">
        <v>2</v>
      </c>
      <c r="BK290" s="129"/>
      <c r="BL290" s="130" t="str">
        <f>IF(BM290&lt;&gt;"","●","")</f>
        <v/>
      </c>
      <c r="BM290" s="132" t="str">
        <f>IF(AND(OR(C290="",E290="",F290="",G290="",O290=""),OR(AH290&gt;0,AR290&gt;0,BB290&gt;0)),"「Ｋコード・Ｊコード番号等」、「診療行為名称」に未記入の欄がありますが、「レセプト件数」、「算定日数」、「算定回数」のいずれかが1以上となっています。正しい手術名情報・レセプト件数・算定日数・算定回数をご記入ください。",IF(AND(AND(C290&lt;&gt;"",E290&lt;&gt;"",F290&lt;&gt;"",G290&lt;&gt;""),OR(AH290&gt;0,AR290&gt;0,BB290&gt;0),COUNTIF(K!$A$1:$A$2257,ASC(C290&amp;E290&amp;F290&amp;G290&amp;IF(I290*1=0,"","-"&amp;I290*1)&amp;IF(K290*1=0,"",K290*1)&amp;IF(M290="","",M290)))=0),"「Ｋコード・Ｊコード番号等」が診療報酬点数表あるいは鹿診療報酬点数表に存在しないコードとなっています。正しいＫコード・Ｊコード番号等をご記入ください。なお、加算・輸血料は報告対象外となります。",IF(OR(AND(OR(AH290=0,AH290=""),OR(AR290&gt;0,BB290&gt;0)),AND(OR(AH290&gt;0,BB290&gt;0),OR(AR290=0,AR290="")),AND(OR(AH290&gt;0,AR290&gt;0),OR(BB290=0,BB290=""))),"「レセプト件数」、「算定日数」、「算定回数」のいずれかが「0」か「空白」となっていますが、それ以外が1以上となっています。正しい手術名情報・レセプト件数・算定日数・算定回数をご記入ください。",IF(OR(AH290&gt;AR290,AH290&gt;BB290),"「算定日数」あるいは「算定回数」が「レセプト件数」よりも小さくなっています。算定レセプトにおける算定日数・算定回数をご記入ください。",IF(AR290&gt;BB290,"「算定回数」が「算定日数」よりも小さくなっています。算定日数における算定回数をご記入ください。","")))))</f>
        <v/>
      </c>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72"/>
      <c r="CW290" s="72"/>
      <c r="CX290" s="72"/>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29"/>
      <c r="EE290" s="129"/>
      <c r="EF290" s="129"/>
      <c r="EG290" s="129"/>
      <c r="EH290" s="129"/>
      <c r="EI290" s="129"/>
      <c r="EJ290" s="129"/>
      <c r="EK290" s="129"/>
      <c r="EL290" s="129"/>
      <c r="EM290" s="129"/>
      <c r="EN290" s="129"/>
      <c r="EO290" s="129"/>
      <c r="EP290" s="129"/>
      <c r="EQ290" s="129"/>
      <c r="ER290" s="129"/>
      <c r="ES290" s="129"/>
      <c r="ET290" s="129"/>
      <c r="EU290" s="129"/>
      <c r="EV290" s="129"/>
      <c r="EW290" s="129"/>
    </row>
    <row r="291" spans="1:153" ht="3" customHeight="1" thickBot="1">
      <c r="A291" s="113"/>
      <c r="B291" s="16"/>
      <c r="C291" s="17"/>
      <c r="D291" s="17"/>
      <c r="E291" s="17"/>
      <c r="F291" s="18"/>
      <c r="G291" s="17"/>
      <c r="H291" s="298"/>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9"/>
      <c r="AG291" s="299"/>
      <c r="AH291" s="298"/>
      <c r="AI291" s="298"/>
      <c r="AJ291" s="298"/>
      <c r="AK291" s="298"/>
      <c r="AL291" s="298"/>
      <c r="AM291" s="298"/>
      <c r="AN291" s="298"/>
      <c r="AO291" s="121"/>
      <c r="AP291" s="116"/>
      <c r="AQ291" s="299"/>
      <c r="AR291" s="298"/>
      <c r="AS291" s="298"/>
      <c r="AT291" s="298"/>
      <c r="AU291" s="298"/>
      <c r="AV291" s="298"/>
      <c r="AW291" s="298"/>
      <c r="AX291" s="298"/>
      <c r="AY291" s="121"/>
      <c r="AZ291" s="116"/>
      <c r="BA291" s="298"/>
      <c r="BB291" s="298"/>
      <c r="BC291" s="298"/>
      <c r="BD291" s="298"/>
      <c r="BE291" s="298"/>
      <c r="BF291" s="298"/>
      <c r="BG291" s="298"/>
      <c r="BH291" s="298"/>
      <c r="BI291" s="121"/>
      <c r="BJ291" s="116"/>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c r="EB291" s="129"/>
      <c r="EC291" s="129"/>
      <c r="ED291" s="129"/>
      <c r="EE291" s="129"/>
      <c r="EF291" s="129"/>
      <c r="EG291" s="129"/>
      <c r="EH291" s="129"/>
      <c r="EI291" s="129"/>
      <c r="EJ291" s="129"/>
      <c r="EK291" s="129"/>
      <c r="EL291" s="129"/>
      <c r="EM291" s="129"/>
      <c r="EN291" s="129"/>
      <c r="EO291" s="129"/>
      <c r="EP291" s="129"/>
      <c r="EQ291" s="129"/>
      <c r="ER291" s="129"/>
      <c r="ES291" s="129"/>
      <c r="ET291" s="129"/>
      <c r="EU291" s="129"/>
      <c r="EV291" s="129"/>
      <c r="EW291" s="129"/>
    </row>
    <row r="292" spans="1:153" ht="9.75" customHeight="1">
      <c r="A292" s="113"/>
      <c r="B292" s="24"/>
      <c r="C292" s="14" t="s">
        <v>6435</v>
      </c>
      <c r="D292" s="25"/>
      <c r="E292" s="25"/>
      <c r="F292" s="14" t="s">
        <v>143</v>
      </c>
      <c r="G292" s="14"/>
      <c r="H292" s="14"/>
      <c r="I292" s="14" t="s">
        <v>144</v>
      </c>
      <c r="J292" s="14"/>
      <c r="K292" s="14" t="s">
        <v>145</v>
      </c>
      <c r="L292" s="14"/>
      <c r="M292" s="14" t="s">
        <v>197</v>
      </c>
      <c r="N292" s="14"/>
      <c r="O292" s="25"/>
      <c r="P292" s="14" t="s">
        <v>146</v>
      </c>
      <c r="Q292" s="14"/>
      <c r="R292" s="14"/>
      <c r="S292" s="14"/>
      <c r="T292" s="14"/>
      <c r="U292" s="14"/>
      <c r="V292" s="14"/>
      <c r="W292" s="14"/>
      <c r="X292" s="14"/>
      <c r="Y292" s="14"/>
      <c r="Z292" s="14"/>
      <c r="AA292" s="14"/>
      <c r="AB292" s="14"/>
      <c r="AC292" s="14"/>
      <c r="AD292" s="25"/>
      <c r="AE292" s="25"/>
      <c r="AF292" s="26"/>
      <c r="AG292" s="296"/>
      <c r="AH292" s="297"/>
      <c r="AI292" s="297"/>
      <c r="AJ292" s="297"/>
      <c r="AK292" s="297"/>
      <c r="AL292" s="297"/>
      <c r="AM292" s="297"/>
      <c r="AN292" s="297"/>
      <c r="AO292" s="117"/>
      <c r="AP292" s="114"/>
      <c r="AQ292" s="296"/>
      <c r="AR292" s="297"/>
      <c r="AS292" s="297"/>
      <c r="AT292" s="297"/>
      <c r="AU292" s="297"/>
      <c r="AV292" s="297"/>
      <c r="AW292" s="297"/>
      <c r="AX292" s="297"/>
      <c r="AY292" s="117"/>
      <c r="AZ292" s="114"/>
      <c r="BA292" s="297"/>
      <c r="BB292" s="297"/>
      <c r="BC292" s="297"/>
      <c r="BD292" s="297"/>
      <c r="BE292" s="297"/>
      <c r="BF292" s="297"/>
      <c r="BG292" s="297"/>
      <c r="BH292" s="297"/>
      <c r="BI292" s="117"/>
      <c r="BJ292" s="114"/>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c r="DH292" s="129"/>
      <c r="DI292" s="129"/>
      <c r="DJ292" s="129"/>
      <c r="DK292" s="129"/>
      <c r="DL292" s="129"/>
      <c r="DM292" s="129"/>
      <c r="DN292" s="129"/>
      <c r="DO292" s="129"/>
      <c r="DP292" s="129"/>
      <c r="DQ292" s="129"/>
      <c r="DR292" s="129"/>
      <c r="DS292" s="129"/>
      <c r="DT292" s="129"/>
      <c r="DU292" s="129"/>
      <c r="DV292" s="129"/>
      <c r="DW292" s="129"/>
      <c r="DX292" s="129"/>
      <c r="DY292" s="129"/>
      <c r="DZ292" s="129"/>
      <c r="EA292" s="129"/>
      <c r="EB292" s="129"/>
      <c r="EC292" s="129"/>
      <c r="ED292" s="129"/>
      <c r="EE292" s="129"/>
      <c r="EF292" s="129"/>
      <c r="EG292" s="129"/>
      <c r="EH292" s="129"/>
      <c r="EI292" s="129"/>
      <c r="EJ292" s="129"/>
      <c r="EK292" s="129"/>
      <c r="EL292" s="129"/>
      <c r="EM292" s="129"/>
      <c r="EN292" s="129"/>
      <c r="EO292" s="129"/>
      <c r="EP292" s="129"/>
      <c r="EQ292" s="129"/>
      <c r="ER292" s="129"/>
      <c r="ES292" s="129"/>
      <c r="ET292" s="129"/>
      <c r="EU292" s="129"/>
      <c r="EV292" s="129"/>
      <c r="EW292" s="129"/>
    </row>
    <row r="293" spans="1:153" ht="21.75" customHeight="1">
      <c r="A293" s="113"/>
      <c r="B293" s="294"/>
      <c r="C293" s="76"/>
      <c r="D293" s="74"/>
      <c r="E293" s="77"/>
      <c r="F293" s="78"/>
      <c r="G293" s="79"/>
      <c r="H293" s="75" t="s">
        <v>6436</v>
      </c>
      <c r="I293" s="76"/>
      <c r="J293" s="74"/>
      <c r="K293" s="241"/>
      <c r="L293" s="74"/>
      <c r="M293" s="76"/>
      <c r="N293" s="73"/>
      <c r="O293" s="504"/>
      <c r="P293" s="505"/>
      <c r="Q293" s="505"/>
      <c r="R293" s="505"/>
      <c r="S293" s="505"/>
      <c r="T293" s="505"/>
      <c r="U293" s="505"/>
      <c r="V293" s="505"/>
      <c r="W293" s="505"/>
      <c r="X293" s="505"/>
      <c r="Y293" s="505"/>
      <c r="Z293" s="505"/>
      <c r="AA293" s="505"/>
      <c r="AB293" s="505"/>
      <c r="AC293" s="505"/>
      <c r="AD293" s="505"/>
      <c r="AE293" s="506"/>
      <c r="AF293" s="15"/>
      <c r="AG293" s="118"/>
      <c r="AH293" s="312"/>
      <c r="AI293" s="313"/>
      <c r="AJ293" s="313"/>
      <c r="AK293" s="313"/>
      <c r="AL293" s="313"/>
      <c r="AM293" s="313"/>
      <c r="AN293" s="314"/>
      <c r="AO293" s="120"/>
      <c r="AP293" s="115" t="s">
        <v>0</v>
      </c>
      <c r="AQ293" s="119"/>
      <c r="AR293" s="312"/>
      <c r="AS293" s="313"/>
      <c r="AT293" s="313"/>
      <c r="AU293" s="313"/>
      <c r="AV293" s="313"/>
      <c r="AW293" s="313"/>
      <c r="AX293" s="314"/>
      <c r="AY293" s="120"/>
      <c r="AZ293" s="115" t="s">
        <v>1</v>
      </c>
      <c r="BA293" s="119"/>
      <c r="BB293" s="312"/>
      <c r="BC293" s="313"/>
      <c r="BD293" s="313"/>
      <c r="BE293" s="313"/>
      <c r="BF293" s="313"/>
      <c r="BG293" s="313"/>
      <c r="BH293" s="314"/>
      <c r="BI293" s="122"/>
      <c r="BJ293" s="115" t="s">
        <v>2</v>
      </c>
      <c r="BK293" s="129"/>
      <c r="BL293" s="130" t="str">
        <f>IF(BM293&lt;&gt;"","●","")</f>
        <v/>
      </c>
      <c r="BM293" s="132" t="str">
        <f>IF(AND(OR(C293="",E293="",F293="",G293="",O293=""),OR(AH293&gt;0,AR293&gt;0,BB293&gt;0)),"「Ｋコード・Ｊコード番号等」、「診療行為名称」に未記入の欄がありますが、「レセプト件数」、「算定日数」、「算定回数」のいずれかが1以上となっています。正しい手術名情報・レセプト件数・算定日数・算定回数をご記入ください。",IF(AND(AND(C293&lt;&gt;"",E293&lt;&gt;"",F293&lt;&gt;"",G293&lt;&gt;""),OR(AH293&gt;0,AR293&gt;0,BB293&gt;0),COUNTIF(K!$A$1:$A$2257,ASC(C293&amp;E293&amp;F293&amp;G293&amp;IF(I293*1=0,"","-"&amp;I293*1)&amp;IF(K293*1=0,"",K293*1)&amp;IF(M293="","",M293)))=0),"「Ｋコード・Ｊコード番号等」が診療報酬点数表あるいは鹿診療報酬点数表に存在しないコードとなっています。正しいＫコード・Ｊコード番号等をご記入ください。なお、加算・輸血料は報告対象外となります。",IF(OR(AND(OR(AH293=0,AH293=""),OR(AR293&gt;0,BB293&gt;0)),AND(OR(AH293&gt;0,BB293&gt;0),OR(AR293=0,AR293="")),AND(OR(AH293&gt;0,AR293&gt;0),OR(BB293=0,BB293=""))),"「レセプト件数」、「算定日数」、「算定回数」のいずれかが「0」か「空白」となっていますが、それ以外が1以上となっています。正しい手術名情報・レセプト件数・算定日数・算定回数をご記入ください。",IF(OR(AH293&gt;AR293,AH293&gt;BB293),"「算定日数」あるいは「算定回数」が「レセプト件数」よりも小さくなっています。算定レセプトにおける算定日数・算定回数をご記入ください。",IF(AR293&gt;BB293,"「算定回数」が「算定日数」よりも小さくなっています。算定日数における算定回数をご記入ください。","")))))</f>
        <v/>
      </c>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72"/>
      <c r="CW293" s="72"/>
      <c r="CX293" s="72"/>
      <c r="CY293" s="129"/>
      <c r="CZ293" s="129"/>
      <c r="DA293" s="129"/>
      <c r="DB293" s="129"/>
      <c r="DC293" s="129"/>
      <c r="DD293" s="129"/>
      <c r="DE293" s="129"/>
      <c r="DF293" s="129"/>
      <c r="DG293" s="129"/>
      <c r="DH293" s="129"/>
      <c r="DI293" s="129"/>
      <c r="DJ293" s="129"/>
      <c r="DK293" s="129"/>
      <c r="DL293" s="129"/>
      <c r="DM293" s="129"/>
      <c r="DN293" s="129"/>
      <c r="DO293" s="129"/>
      <c r="DP293" s="129"/>
      <c r="DQ293" s="129"/>
      <c r="DR293" s="129"/>
      <c r="DS293" s="129"/>
      <c r="DT293" s="129"/>
      <c r="DU293" s="129"/>
      <c r="DV293" s="129"/>
      <c r="DW293" s="129"/>
      <c r="DX293" s="129"/>
      <c r="DY293" s="129"/>
      <c r="DZ293" s="129"/>
      <c r="EA293" s="129"/>
      <c r="EB293" s="129"/>
      <c r="EC293" s="129"/>
      <c r="ED293" s="129"/>
      <c r="EE293" s="129"/>
      <c r="EF293" s="129"/>
      <c r="EG293" s="129"/>
      <c r="EH293" s="129"/>
      <c r="EI293" s="129"/>
      <c r="EJ293" s="129"/>
      <c r="EK293" s="129"/>
      <c r="EL293" s="129"/>
      <c r="EM293" s="129"/>
      <c r="EN293" s="129"/>
      <c r="EO293" s="129"/>
      <c r="EP293" s="129"/>
      <c r="EQ293" s="129"/>
      <c r="ER293" s="129"/>
      <c r="ES293" s="129"/>
      <c r="ET293" s="129"/>
      <c r="EU293" s="129"/>
      <c r="EV293" s="129"/>
      <c r="EW293" s="129"/>
    </row>
    <row r="294" spans="1:153" ht="3" customHeight="1" thickBot="1">
      <c r="A294" s="113"/>
      <c r="B294" s="16"/>
      <c r="C294" s="17"/>
      <c r="D294" s="17"/>
      <c r="E294" s="17"/>
      <c r="F294" s="18"/>
      <c r="G294" s="17"/>
      <c r="H294" s="298"/>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9"/>
      <c r="AG294" s="299"/>
      <c r="AH294" s="298"/>
      <c r="AI294" s="298"/>
      <c r="AJ294" s="298"/>
      <c r="AK294" s="298"/>
      <c r="AL294" s="298"/>
      <c r="AM294" s="298"/>
      <c r="AN294" s="298"/>
      <c r="AO294" s="121"/>
      <c r="AP294" s="116"/>
      <c r="AQ294" s="299"/>
      <c r="AR294" s="298"/>
      <c r="AS294" s="298"/>
      <c r="AT294" s="298"/>
      <c r="AU294" s="298"/>
      <c r="AV294" s="298"/>
      <c r="AW294" s="298"/>
      <c r="AX294" s="298"/>
      <c r="AY294" s="121"/>
      <c r="AZ294" s="116"/>
      <c r="BA294" s="298"/>
      <c r="BB294" s="298"/>
      <c r="BC294" s="298"/>
      <c r="BD294" s="298"/>
      <c r="BE294" s="298"/>
      <c r="BF294" s="298"/>
      <c r="BG294" s="298"/>
      <c r="BH294" s="298"/>
      <c r="BI294" s="121"/>
      <c r="BJ294" s="116"/>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c r="DH294" s="129"/>
      <c r="DI294" s="129"/>
      <c r="DJ294" s="129"/>
      <c r="DK294" s="129"/>
      <c r="DL294" s="129"/>
      <c r="DM294" s="129"/>
      <c r="DN294" s="129"/>
      <c r="DO294" s="129"/>
      <c r="DP294" s="129"/>
      <c r="DQ294" s="129"/>
      <c r="DR294" s="129"/>
      <c r="DS294" s="129"/>
      <c r="DT294" s="129"/>
      <c r="DU294" s="129"/>
      <c r="DV294" s="129"/>
      <c r="DW294" s="129"/>
      <c r="DX294" s="129"/>
      <c r="DY294" s="129"/>
      <c r="DZ294" s="129"/>
      <c r="EA294" s="129"/>
      <c r="EB294" s="129"/>
      <c r="EC294" s="129"/>
      <c r="ED294" s="129"/>
      <c r="EE294" s="129"/>
      <c r="EF294" s="129"/>
      <c r="EG294" s="129"/>
      <c r="EH294" s="129"/>
      <c r="EI294" s="129"/>
      <c r="EJ294" s="129"/>
      <c r="EK294" s="129"/>
      <c r="EL294" s="129"/>
      <c r="EM294" s="129"/>
      <c r="EN294" s="129"/>
      <c r="EO294" s="129"/>
      <c r="EP294" s="129"/>
      <c r="EQ294" s="129"/>
      <c r="ER294" s="129"/>
      <c r="ES294" s="129"/>
      <c r="ET294" s="129"/>
      <c r="EU294" s="129"/>
      <c r="EV294" s="129"/>
      <c r="EW294" s="129"/>
    </row>
    <row r="295" spans="1:153" ht="9.75" customHeight="1">
      <c r="A295" s="113"/>
      <c r="B295" s="24"/>
      <c r="C295" s="14" t="s">
        <v>6435</v>
      </c>
      <c r="D295" s="25"/>
      <c r="E295" s="25"/>
      <c r="F295" s="14" t="s">
        <v>143</v>
      </c>
      <c r="G295" s="14"/>
      <c r="H295" s="14"/>
      <c r="I295" s="14" t="s">
        <v>144</v>
      </c>
      <c r="J295" s="14"/>
      <c r="K295" s="14" t="s">
        <v>145</v>
      </c>
      <c r="L295" s="14"/>
      <c r="M295" s="14" t="s">
        <v>197</v>
      </c>
      <c r="N295" s="14"/>
      <c r="O295" s="25"/>
      <c r="P295" s="14" t="s">
        <v>146</v>
      </c>
      <c r="Q295" s="14"/>
      <c r="R295" s="14"/>
      <c r="S295" s="14"/>
      <c r="T295" s="14"/>
      <c r="U295" s="14"/>
      <c r="V295" s="14"/>
      <c r="W295" s="14"/>
      <c r="X295" s="14"/>
      <c r="Y295" s="14"/>
      <c r="Z295" s="14"/>
      <c r="AA295" s="14"/>
      <c r="AB295" s="14"/>
      <c r="AC295" s="14"/>
      <c r="AD295" s="25"/>
      <c r="AE295" s="25"/>
      <c r="AF295" s="26"/>
      <c r="AG295" s="296"/>
      <c r="AH295" s="297"/>
      <c r="AI295" s="297"/>
      <c r="AJ295" s="297"/>
      <c r="AK295" s="297"/>
      <c r="AL295" s="297"/>
      <c r="AM295" s="297"/>
      <c r="AN295" s="297"/>
      <c r="AO295" s="117"/>
      <c r="AP295" s="114"/>
      <c r="AQ295" s="296"/>
      <c r="AR295" s="297"/>
      <c r="AS295" s="297"/>
      <c r="AT295" s="297"/>
      <c r="AU295" s="297"/>
      <c r="AV295" s="297"/>
      <c r="AW295" s="297"/>
      <c r="AX295" s="297"/>
      <c r="AY295" s="117"/>
      <c r="AZ295" s="114"/>
      <c r="BA295" s="297"/>
      <c r="BB295" s="297"/>
      <c r="BC295" s="297"/>
      <c r="BD295" s="297"/>
      <c r="BE295" s="297"/>
      <c r="BF295" s="297"/>
      <c r="BG295" s="297"/>
      <c r="BH295" s="297"/>
      <c r="BI295" s="117"/>
      <c r="BJ295" s="114"/>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9"/>
      <c r="EJ295" s="129"/>
      <c r="EK295" s="129"/>
      <c r="EL295" s="129"/>
      <c r="EM295" s="129"/>
      <c r="EN295" s="129"/>
      <c r="EO295" s="129"/>
      <c r="EP295" s="129"/>
      <c r="EQ295" s="129"/>
      <c r="ER295" s="129"/>
      <c r="ES295" s="129"/>
      <c r="ET295" s="129"/>
      <c r="EU295" s="129"/>
      <c r="EV295" s="129"/>
      <c r="EW295" s="129"/>
    </row>
    <row r="296" spans="1:153" ht="21.75" customHeight="1">
      <c r="A296" s="113"/>
      <c r="B296" s="294"/>
      <c r="C296" s="76"/>
      <c r="D296" s="74"/>
      <c r="E296" s="77"/>
      <c r="F296" s="78"/>
      <c r="G296" s="79"/>
      <c r="H296" s="75" t="s">
        <v>6436</v>
      </c>
      <c r="I296" s="76"/>
      <c r="J296" s="74"/>
      <c r="K296" s="241"/>
      <c r="L296" s="74"/>
      <c r="M296" s="76"/>
      <c r="N296" s="73"/>
      <c r="O296" s="504"/>
      <c r="P296" s="505"/>
      <c r="Q296" s="505"/>
      <c r="R296" s="505"/>
      <c r="S296" s="505"/>
      <c r="T296" s="505"/>
      <c r="U296" s="505"/>
      <c r="V296" s="505"/>
      <c r="W296" s="505"/>
      <c r="X296" s="505"/>
      <c r="Y296" s="505"/>
      <c r="Z296" s="505"/>
      <c r="AA296" s="505"/>
      <c r="AB296" s="505"/>
      <c r="AC296" s="505"/>
      <c r="AD296" s="505"/>
      <c r="AE296" s="506"/>
      <c r="AF296" s="15"/>
      <c r="AG296" s="118"/>
      <c r="AH296" s="312"/>
      <c r="AI296" s="313"/>
      <c r="AJ296" s="313"/>
      <c r="AK296" s="313"/>
      <c r="AL296" s="313"/>
      <c r="AM296" s="313"/>
      <c r="AN296" s="314"/>
      <c r="AO296" s="120"/>
      <c r="AP296" s="115" t="s">
        <v>0</v>
      </c>
      <c r="AQ296" s="119"/>
      <c r="AR296" s="312"/>
      <c r="AS296" s="313"/>
      <c r="AT296" s="313"/>
      <c r="AU296" s="313"/>
      <c r="AV296" s="313"/>
      <c r="AW296" s="313"/>
      <c r="AX296" s="314"/>
      <c r="AY296" s="120"/>
      <c r="AZ296" s="115" t="s">
        <v>1</v>
      </c>
      <c r="BA296" s="119"/>
      <c r="BB296" s="312"/>
      <c r="BC296" s="313"/>
      <c r="BD296" s="313"/>
      <c r="BE296" s="313"/>
      <c r="BF296" s="313"/>
      <c r="BG296" s="313"/>
      <c r="BH296" s="314"/>
      <c r="BI296" s="122"/>
      <c r="BJ296" s="115" t="s">
        <v>2</v>
      </c>
      <c r="BK296" s="129"/>
      <c r="BL296" s="130" t="str">
        <f>IF(BM296&lt;&gt;"","●","")</f>
        <v/>
      </c>
      <c r="BM296" s="132" t="str">
        <f>IF(AND(OR(C296="",E296="",F296="",G296="",O296=""),OR(AH296&gt;0,AR296&gt;0,BB296&gt;0)),"「Ｋコード・Ｊコード番号等」、「診療行為名称」に未記入の欄がありますが、「レセプト件数」、「算定日数」、「算定回数」のいずれかが1以上となっています。正しい手術名情報・レセプト件数・算定日数・算定回数をご記入ください。",IF(AND(AND(C296&lt;&gt;"",E296&lt;&gt;"",F296&lt;&gt;"",G296&lt;&gt;""),OR(AH296&gt;0,AR296&gt;0,BB296&gt;0),COUNTIF(K!$A$1:$A$2257,ASC(C296&amp;E296&amp;F296&amp;G296&amp;IF(I296*1=0,"","-"&amp;I296*1)&amp;IF(K296*1=0,"",K296*1)&amp;IF(M296="","",M296)))=0),"「Ｋコード・Ｊコード番号等」が診療報酬点数表あるいは鹿診療報酬点数表に存在しないコードとなっています。正しいＫコード・Ｊコード番号等をご記入ください。なお、加算・輸血料は報告対象外となります。",IF(OR(AND(OR(AH296=0,AH296=""),OR(AR296&gt;0,BB296&gt;0)),AND(OR(AH296&gt;0,BB296&gt;0),OR(AR296=0,AR296="")),AND(OR(AH296&gt;0,AR296&gt;0),OR(BB296=0,BB296=""))),"「レセプト件数」、「算定日数」、「算定回数」のいずれかが「0」か「空白」となっていますが、それ以外が1以上となっています。正しい手術名情報・レセプト件数・算定日数・算定回数をご記入ください。",IF(OR(AH296&gt;AR296,AH296&gt;BB296),"「算定日数」あるいは「算定回数」が「レセプト件数」よりも小さくなっています。算定レセプトにおける算定日数・算定回数をご記入ください。",IF(AR296&gt;BB296,"「算定回数」が「算定日数」よりも小さくなっています。算定日数における算定回数をご記入ください。","")))))</f>
        <v/>
      </c>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72"/>
      <c r="CW296" s="72"/>
      <c r="CX296" s="72"/>
      <c r="CY296" s="129"/>
      <c r="CZ296" s="129"/>
      <c r="DA296" s="129"/>
      <c r="DB296" s="129"/>
      <c r="DC296" s="129"/>
      <c r="DD296" s="129"/>
      <c r="DE296" s="129"/>
      <c r="DF296" s="129"/>
      <c r="DG296" s="129"/>
      <c r="DH296" s="129"/>
      <c r="DI296" s="129"/>
      <c r="DJ296" s="129"/>
      <c r="DK296" s="129"/>
      <c r="DL296" s="129"/>
      <c r="DM296" s="129"/>
      <c r="DN296" s="129"/>
      <c r="DO296" s="129"/>
      <c r="DP296" s="129"/>
      <c r="DQ296" s="129"/>
      <c r="DR296" s="129"/>
      <c r="DS296" s="129"/>
      <c r="DT296" s="129"/>
      <c r="DU296" s="129"/>
      <c r="DV296" s="129"/>
      <c r="DW296" s="129"/>
      <c r="DX296" s="129"/>
      <c r="DY296" s="129"/>
      <c r="DZ296" s="129"/>
      <c r="EA296" s="129"/>
      <c r="EB296" s="129"/>
      <c r="EC296" s="129"/>
      <c r="ED296" s="129"/>
      <c r="EE296" s="129"/>
      <c r="EF296" s="129"/>
      <c r="EG296" s="129"/>
      <c r="EH296" s="129"/>
      <c r="EI296" s="129"/>
      <c r="EJ296" s="129"/>
      <c r="EK296" s="129"/>
      <c r="EL296" s="129"/>
      <c r="EM296" s="129"/>
      <c r="EN296" s="129"/>
      <c r="EO296" s="129"/>
      <c r="EP296" s="129"/>
      <c r="EQ296" s="129"/>
      <c r="ER296" s="129"/>
      <c r="ES296" s="129"/>
      <c r="ET296" s="129"/>
      <c r="EU296" s="129"/>
      <c r="EV296" s="129"/>
      <c r="EW296" s="129"/>
    </row>
    <row r="297" spans="1:153" ht="3" customHeight="1" thickBot="1">
      <c r="A297" s="113"/>
      <c r="B297" s="16"/>
      <c r="C297" s="17"/>
      <c r="D297" s="17"/>
      <c r="E297" s="17"/>
      <c r="F297" s="18"/>
      <c r="G297" s="17"/>
      <c r="H297" s="298"/>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9"/>
      <c r="AG297" s="299"/>
      <c r="AH297" s="298"/>
      <c r="AI297" s="298"/>
      <c r="AJ297" s="298"/>
      <c r="AK297" s="298"/>
      <c r="AL297" s="298"/>
      <c r="AM297" s="298"/>
      <c r="AN297" s="298"/>
      <c r="AO297" s="121"/>
      <c r="AP297" s="116"/>
      <c r="AQ297" s="299"/>
      <c r="AR297" s="298"/>
      <c r="AS297" s="298"/>
      <c r="AT297" s="298"/>
      <c r="AU297" s="298"/>
      <c r="AV297" s="298"/>
      <c r="AW297" s="298"/>
      <c r="AX297" s="298"/>
      <c r="AY297" s="121"/>
      <c r="AZ297" s="116"/>
      <c r="BA297" s="298"/>
      <c r="BB297" s="298"/>
      <c r="BC297" s="298"/>
      <c r="BD297" s="298"/>
      <c r="BE297" s="298"/>
      <c r="BF297" s="298"/>
      <c r="BG297" s="298"/>
      <c r="BH297" s="298"/>
      <c r="BI297" s="121"/>
      <c r="BJ297" s="116"/>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c r="DH297" s="129"/>
      <c r="DI297" s="129"/>
      <c r="DJ297" s="129"/>
      <c r="DK297" s="129"/>
      <c r="DL297" s="129"/>
      <c r="DM297" s="129"/>
      <c r="DN297" s="129"/>
      <c r="DO297" s="129"/>
      <c r="DP297" s="129"/>
      <c r="DQ297" s="129"/>
      <c r="DR297" s="129"/>
      <c r="DS297" s="129"/>
      <c r="DT297" s="129"/>
      <c r="DU297" s="129"/>
      <c r="DV297" s="129"/>
      <c r="DW297" s="129"/>
      <c r="DX297" s="129"/>
      <c r="DY297" s="129"/>
      <c r="DZ297" s="129"/>
      <c r="EA297" s="129"/>
      <c r="EB297" s="129"/>
      <c r="EC297" s="129"/>
      <c r="ED297" s="129"/>
      <c r="EE297" s="129"/>
      <c r="EF297" s="129"/>
      <c r="EG297" s="129"/>
      <c r="EH297" s="129"/>
      <c r="EI297" s="129"/>
      <c r="EJ297" s="129"/>
      <c r="EK297" s="129"/>
      <c r="EL297" s="129"/>
      <c r="EM297" s="129"/>
      <c r="EN297" s="129"/>
      <c r="EO297" s="129"/>
      <c r="EP297" s="129"/>
      <c r="EQ297" s="129"/>
      <c r="ER297" s="129"/>
      <c r="ES297" s="129"/>
      <c r="ET297" s="129"/>
      <c r="EU297" s="129"/>
      <c r="EV297" s="129"/>
      <c r="EW297" s="129"/>
    </row>
    <row r="298" spans="1:153" ht="9.75" customHeight="1">
      <c r="A298" s="113"/>
      <c r="B298" s="24"/>
      <c r="C298" s="14" t="s">
        <v>6435</v>
      </c>
      <c r="D298" s="25"/>
      <c r="E298" s="25"/>
      <c r="F298" s="14" t="s">
        <v>143</v>
      </c>
      <c r="G298" s="14"/>
      <c r="H298" s="14"/>
      <c r="I298" s="14" t="s">
        <v>144</v>
      </c>
      <c r="J298" s="14"/>
      <c r="K298" s="14" t="s">
        <v>145</v>
      </c>
      <c r="L298" s="14"/>
      <c r="M298" s="14" t="s">
        <v>197</v>
      </c>
      <c r="N298" s="14"/>
      <c r="O298" s="25"/>
      <c r="P298" s="14" t="s">
        <v>146</v>
      </c>
      <c r="Q298" s="14"/>
      <c r="R298" s="14"/>
      <c r="S298" s="14"/>
      <c r="T298" s="14"/>
      <c r="U298" s="14"/>
      <c r="V298" s="14"/>
      <c r="W298" s="14"/>
      <c r="X298" s="14"/>
      <c r="Y298" s="14"/>
      <c r="Z298" s="14"/>
      <c r="AA298" s="14"/>
      <c r="AB298" s="14"/>
      <c r="AC298" s="14"/>
      <c r="AD298" s="25"/>
      <c r="AE298" s="25"/>
      <c r="AF298" s="26"/>
      <c r="AG298" s="296"/>
      <c r="AH298" s="297"/>
      <c r="AI298" s="297"/>
      <c r="AJ298" s="297"/>
      <c r="AK298" s="297"/>
      <c r="AL298" s="297"/>
      <c r="AM298" s="297"/>
      <c r="AN298" s="297"/>
      <c r="AO298" s="117"/>
      <c r="AP298" s="114"/>
      <c r="AQ298" s="296"/>
      <c r="AR298" s="297"/>
      <c r="AS298" s="297"/>
      <c r="AT298" s="297"/>
      <c r="AU298" s="297"/>
      <c r="AV298" s="297"/>
      <c r="AW298" s="297"/>
      <c r="AX298" s="297"/>
      <c r="AY298" s="117"/>
      <c r="AZ298" s="114"/>
      <c r="BA298" s="297"/>
      <c r="BB298" s="297"/>
      <c r="BC298" s="297"/>
      <c r="BD298" s="297"/>
      <c r="BE298" s="297"/>
      <c r="BF298" s="297"/>
      <c r="BG298" s="297"/>
      <c r="BH298" s="297"/>
      <c r="BI298" s="117"/>
      <c r="BJ298" s="114"/>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c r="DH298" s="129"/>
      <c r="DI298" s="129"/>
      <c r="DJ298" s="129"/>
      <c r="DK298" s="129"/>
      <c r="DL298" s="129"/>
      <c r="DM298" s="129"/>
      <c r="DN298" s="129"/>
      <c r="DO298" s="129"/>
      <c r="DP298" s="129"/>
      <c r="DQ298" s="129"/>
      <c r="DR298" s="129"/>
      <c r="DS298" s="129"/>
      <c r="DT298" s="129"/>
      <c r="DU298" s="129"/>
      <c r="DV298" s="129"/>
      <c r="DW298" s="129"/>
      <c r="DX298" s="129"/>
      <c r="DY298" s="129"/>
      <c r="DZ298" s="129"/>
      <c r="EA298" s="129"/>
      <c r="EB298" s="129"/>
      <c r="EC298" s="129"/>
      <c r="ED298" s="129"/>
      <c r="EE298" s="129"/>
      <c r="EF298" s="129"/>
      <c r="EG298" s="129"/>
      <c r="EH298" s="129"/>
      <c r="EI298" s="129"/>
      <c r="EJ298" s="129"/>
      <c r="EK298" s="129"/>
      <c r="EL298" s="129"/>
      <c r="EM298" s="129"/>
      <c r="EN298" s="129"/>
      <c r="EO298" s="129"/>
      <c r="EP298" s="129"/>
      <c r="EQ298" s="129"/>
      <c r="ER298" s="129"/>
      <c r="ES298" s="129"/>
      <c r="ET298" s="129"/>
      <c r="EU298" s="129"/>
      <c r="EV298" s="129"/>
      <c r="EW298" s="129"/>
    </row>
    <row r="299" spans="1:153" ht="21.75" customHeight="1">
      <c r="A299" s="113"/>
      <c r="B299" s="294"/>
      <c r="C299" s="76"/>
      <c r="D299" s="74"/>
      <c r="E299" s="77"/>
      <c r="F299" s="78"/>
      <c r="G299" s="79"/>
      <c r="H299" s="75" t="s">
        <v>6436</v>
      </c>
      <c r="I299" s="76"/>
      <c r="J299" s="74"/>
      <c r="K299" s="241"/>
      <c r="L299" s="74"/>
      <c r="M299" s="76"/>
      <c r="N299" s="73"/>
      <c r="O299" s="504"/>
      <c r="P299" s="505"/>
      <c r="Q299" s="505"/>
      <c r="R299" s="505"/>
      <c r="S299" s="505"/>
      <c r="T299" s="505"/>
      <c r="U299" s="505"/>
      <c r="V299" s="505"/>
      <c r="W299" s="505"/>
      <c r="X299" s="505"/>
      <c r="Y299" s="505"/>
      <c r="Z299" s="505"/>
      <c r="AA299" s="505"/>
      <c r="AB299" s="505"/>
      <c r="AC299" s="505"/>
      <c r="AD299" s="505"/>
      <c r="AE299" s="506"/>
      <c r="AF299" s="15"/>
      <c r="AG299" s="118"/>
      <c r="AH299" s="312"/>
      <c r="AI299" s="313"/>
      <c r="AJ299" s="313"/>
      <c r="AK299" s="313"/>
      <c r="AL299" s="313"/>
      <c r="AM299" s="313"/>
      <c r="AN299" s="314"/>
      <c r="AO299" s="120"/>
      <c r="AP299" s="115" t="s">
        <v>0</v>
      </c>
      <c r="AQ299" s="119"/>
      <c r="AR299" s="312"/>
      <c r="AS299" s="313"/>
      <c r="AT299" s="313"/>
      <c r="AU299" s="313"/>
      <c r="AV299" s="313"/>
      <c r="AW299" s="313"/>
      <c r="AX299" s="314"/>
      <c r="AY299" s="120"/>
      <c r="AZ299" s="115" t="s">
        <v>1</v>
      </c>
      <c r="BA299" s="119"/>
      <c r="BB299" s="312"/>
      <c r="BC299" s="313"/>
      <c r="BD299" s="313"/>
      <c r="BE299" s="313"/>
      <c r="BF299" s="313"/>
      <c r="BG299" s="313"/>
      <c r="BH299" s="314"/>
      <c r="BI299" s="122"/>
      <c r="BJ299" s="115" t="s">
        <v>2</v>
      </c>
      <c r="BK299" s="129"/>
      <c r="BL299" s="130" t="str">
        <f>IF(BM299&lt;&gt;"","●","")</f>
        <v/>
      </c>
      <c r="BM299" s="132" t="str">
        <f>IF(AND(OR(C299="",E299="",F299="",G299="",O299=""),OR(AH299&gt;0,AR299&gt;0,BB299&gt;0)),"「Ｋコード・Ｊコード番号等」、「診療行為名称」に未記入の欄がありますが、「レセプト件数」、「算定日数」、「算定回数」のいずれかが1以上となっています。正しい手術名情報・レセプト件数・算定日数・算定回数をご記入ください。",IF(AND(AND(C299&lt;&gt;"",E299&lt;&gt;"",F299&lt;&gt;"",G299&lt;&gt;""),OR(AH299&gt;0,AR299&gt;0,BB299&gt;0),COUNTIF(K!$A$1:$A$2257,ASC(C299&amp;E299&amp;F299&amp;G299&amp;IF(I299*1=0,"","-"&amp;I299*1)&amp;IF(K299*1=0,"",K299*1)&amp;IF(M299="","",M299)))=0),"「Ｋコード・Ｊコード番号等」が診療報酬点数表あるいは鹿診療報酬点数表に存在しないコードとなっています。正しいＫコード・Ｊコード番号等をご記入ください。なお、加算・輸血料は報告対象外となります。",IF(OR(AND(OR(AH299=0,AH299=""),OR(AR299&gt;0,BB299&gt;0)),AND(OR(AH299&gt;0,BB299&gt;0),OR(AR299=0,AR299="")),AND(OR(AH299&gt;0,AR299&gt;0),OR(BB299=0,BB299=""))),"「レセプト件数」、「算定日数」、「算定回数」のいずれかが「0」か「空白」となっていますが、それ以外が1以上となっています。正しい手術名情報・レセプト件数・算定日数・算定回数をご記入ください。",IF(OR(AH299&gt;AR299,AH299&gt;BB299),"「算定日数」あるいは「算定回数」が「レセプト件数」よりも小さくなっています。算定レセプトにおける算定日数・算定回数をご記入ください。",IF(AR299&gt;BB299,"「算定回数」が「算定日数」よりも小さくなっています。算定日数における算定回数をご記入ください。","")))))</f>
        <v/>
      </c>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72"/>
      <c r="CW299" s="72"/>
      <c r="CX299" s="72"/>
      <c r="CY299" s="129"/>
      <c r="CZ299" s="129"/>
      <c r="DA299" s="129"/>
      <c r="DB299" s="129"/>
      <c r="DC299" s="129"/>
      <c r="DD299" s="129"/>
      <c r="DE299" s="129"/>
      <c r="DF299" s="129"/>
      <c r="DG299" s="129"/>
      <c r="DH299" s="129"/>
      <c r="DI299" s="129"/>
      <c r="DJ299" s="129"/>
      <c r="DK299" s="129"/>
      <c r="DL299" s="129"/>
      <c r="DM299" s="129"/>
      <c r="DN299" s="129"/>
      <c r="DO299" s="129"/>
      <c r="DP299" s="129"/>
      <c r="DQ299" s="129"/>
      <c r="DR299" s="129"/>
      <c r="DS299" s="129"/>
      <c r="DT299" s="129"/>
      <c r="DU299" s="129"/>
      <c r="DV299" s="129"/>
      <c r="DW299" s="129"/>
      <c r="DX299" s="129"/>
      <c r="DY299" s="129"/>
      <c r="DZ299" s="129"/>
      <c r="EA299" s="129"/>
      <c r="EB299" s="129"/>
      <c r="EC299" s="129"/>
      <c r="ED299" s="129"/>
      <c r="EE299" s="129"/>
      <c r="EF299" s="129"/>
      <c r="EG299" s="129"/>
      <c r="EH299" s="129"/>
      <c r="EI299" s="129"/>
      <c r="EJ299" s="129"/>
      <c r="EK299" s="129"/>
      <c r="EL299" s="129"/>
      <c r="EM299" s="129"/>
      <c r="EN299" s="129"/>
      <c r="EO299" s="129"/>
      <c r="EP299" s="129"/>
      <c r="EQ299" s="129"/>
      <c r="ER299" s="129"/>
      <c r="ES299" s="129"/>
      <c r="ET299" s="129"/>
      <c r="EU299" s="129"/>
      <c r="EV299" s="129"/>
      <c r="EW299" s="129"/>
    </row>
    <row r="300" spans="1:153" ht="3" customHeight="1" thickBot="1">
      <c r="A300" s="113"/>
      <c r="B300" s="16"/>
      <c r="C300" s="17"/>
      <c r="D300" s="17"/>
      <c r="E300" s="17"/>
      <c r="F300" s="18"/>
      <c r="G300" s="17"/>
      <c r="H300" s="298"/>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9"/>
      <c r="AG300" s="299"/>
      <c r="AH300" s="298"/>
      <c r="AI300" s="298"/>
      <c r="AJ300" s="298"/>
      <c r="AK300" s="298"/>
      <c r="AL300" s="298"/>
      <c r="AM300" s="298"/>
      <c r="AN300" s="298"/>
      <c r="AO300" s="121"/>
      <c r="AP300" s="116"/>
      <c r="AQ300" s="299"/>
      <c r="AR300" s="298"/>
      <c r="AS300" s="298"/>
      <c r="AT300" s="298"/>
      <c r="AU300" s="298"/>
      <c r="AV300" s="298"/>
      <c r="AW300" s="298"/>
      <c r="AX300" s="298"/>
      <c r="AY300" s="121"/>
      <c r="AZ300" s="116"/>
      <c r="BA300" s="298"/>
      <c r="BB300" s="298"/>
      <c r="BC300" s="298"/>
      <c r="BD300" s="298"/>
      <c r="BE300" s="298"/>
      <c r="BF300" s="298"/>
      <c r="BG300" s="298"/>
      <c r="BH300" s="298"/>
      <c r="BI300" s="121"/>
      <c r="BJ300" s="116"/>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c r="DH300" s="129"/>
      <c r="DI300" s="129"/>
      <c r="DJ300" s="129"/>
      <c r="DK300" s="129"/>
      <c r="DL300" s="129"/>
      <c r="DM300" s="129"/>
      <c r="DN300" s="129"/>
      <c r="DO300" s="129"/>
      <c r="DP300" s="129"/>
      <c r="DQ300" s="129"/>
      <c r="DR300" s="129"/>
      <c r="DS300" s="129"/>
      <c r="DT300" s="129"/>
      <c r="DU300" s="129"/>
      <c r="DV300" s="129"/>
      <c r="DW300" s="129"/>
      <c r="DX300" s="129"/>
      <c r="DY300" s="129"/>
      <c r="DZ300" s="129"/>
      <c r="EA300" s="129"/>
      <c r="EB300" s="129"/>
      <c r="EC300" s="129"/>
      <c r="ED300" s="129"/>
      <c r="EE300" s="129"/>
      <c r="EF300" s="129"/>
      <c r="EG300" s="129"/>
      <c r="EH300" s="129"/>
      <c r="EI300" s="129"/>
      <c r="EJ300" s="129"/>
      <c r="EK300" s="129"/>
      <c r="EL300" s="129"/>
      <c r="EM300" s="129"/>
      <c r="EN300" s="129"/>
      <c r="EO300" s="129"/>
      <c r="EP300" s="129"/>
      <c r="EQ300" s="129"/>
      <c r="ER300" s="129"/>
      <c r="ES300" s="129"/>
      <c r="ET300" s="129"/>
      <c r="EU300" s="129"/>
      <c r="EV300" s="129"/>
      <c r="EW300" s="129"/>
    </row>
    <row r="301" spans="1:153" ht="9.75" customHeight="1">
      <c r="A301" s="113"/>
      <c r="B301" s="24"/>
      <c r="C301" s="14" t="s">
        <v>6435</v>
      </c>
      <c r="D301" s="25"/>
      <c r="E301" s="25"/>
      <c r="F301" s="14" t="s">
        <v>143</v>
      </c>
      <c r="G301" s="14"/>
      <c r="H301" s="14"/>
      <c r="I301" s="14" t="s">
        <v>144</v>
      </c>
      <c r="J301" s="14"/>
      <c r="K301" s="14" t="s">
        <v>145</v>
      </c>
      <c r="L301" s="14"/>
      <c r="M301" s="14" t="s">
        <v>197</v>
      </c>
      <c r="N301" s="14"/>
      <c r="O301" s="25"/>
      <c r="P301" s="14" t="s">
        <v>146</v>
      </c>
      <c r="Q301" s="14"/>
      <c r="R301" s="14"/>
      <c r="S301" s="14"/>
      <c r="T301" s="14"/>
      <c r="U301" s="14"/>
      <c r="V301" s="14"/>
      <c r="W301" s="14"/>
      <c r="X301" s="14"/>
      <c r="Y301" s="14"/>
      <c r="Z301" s="14"/>
      <c r="AA301" s="14"/>
      <c r="AB301" s="14"/>
      <c r="AC301" s="14"/>
      <c r="AD301" s="25"/>
      <c r="AE301" s="25"/>
      <c r="AF301" s="26"/>
      <c r="AG301" s="296"/>
      <c r="AH301" s="297"/>
      <c r="AI301" s="297"/>
      <c r="AJ301" s="297"/>
      <c r="AK301" s="297"/>
      <c r="AL301" s="297"/>
      <c r="AM301" s="297"/>
      <c r="AN301" s="297"/>
      <c r="AO301" s="117"/>
      <c r="AP301" s="114"/>
      <c r="AQ301" s="296"/>
      <c r="AR301" s="297"/>
      <c r="AS301" s="297"/>
      <c r="AT301" s="297"/>
      <c r="AU301" s="297"/>
      <c r="AV301" s="297"/>
      <c r="AW301" s="297"/>
      <c r="AX301" s="297"/>
      <c r="AY301" s="117"/>
      <c r="AZ301" s="114"/>
      <c r="BA301" s="297"/>
      <c r="BB301" s="297"/>
      <c r="BC301" s="297"/>
      <c r="BD301" s="297"/>
      <c r="BE301" s="297"/>
      <c r="BF301" s="297"/>
      <c r="BG301" s="297"/>
      <c r="BH301" s="297"/>
      <c r="BI301" s="117"/>
      <c r="BJ301" s="114"/>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c r="DH301" s="129"/>
      <c r="DI301" s="129"/>
      <c r="DJ301" s="129"/>
      <c r="DK301" s="129"/>
      <c r="DL301" s="129"/>
      <c r="DM301" s="129"/>
      <c r="DN301" s="129"/>
      <c r="DO301" s="129"/>
      <c r="DP301" s="129"/>
      <c r="DQ301" s="129"/>
      <c r="DR301" s="129"/>
      <c r="DS301" s="129"/>
      <c r="DT301" s="129"/>
      <c r="DU301" s="129"/>
      <c r="DV301" s="129"/>
      <c r="DW301" s="129"/>
      <c r="DX301" s="129"/>
      <c r="DY301" s="129"/>
      <c r="DZ301" s="129"/>
      <c r="EA301" s="129"/>
      <c r="EB301" s="129"/>
      <c r="EC301" s="129"/>
      <c r="ED301" s="129"/>
      <c r="EE301" s="129"/>
      <c r="EF301" s="129"/>
      <c r="EG301" s="129"/>
      <c r="EH301" s="129"/>
      <c r="EI301" s="129"/>
      <c r="EJ301" s="129"/>
      <c r="EK301" s="129"/>
      <c r="EL301" s="129"/>
      <c r="EM301" s="129"/>
      <c r="EN301" s="129"/>
      <c r="EO301" s="129"/>
      <c r="EP301" s="129"/>
      <c r="EQ301" s="129"/>
      <c r="ER301" s="129"/>
      <c r="ES301" s="129"/>
      <c r="ET301" s="129"/>
      <c r="EU301" s="129"/>
      <c r="EV301" s="129"/>
      <c r="EW301" s="129"/>
    </row>
    <row r="302" spans="1:153" ht="21.75" customHeight="1">
      <c r="A302" s="113"/>
      <c r="B302" s="294"/>
      <c r="C302" s="76"/>
      <c r="D302" s="74"/>
      <c r="E302" s="77"/>
      <c r="F302" s="78"/>
      <c r="G302" s="79"/>
      <c r="H302" s="75" t="s">
        <v>6436</v>
      </c>
      <c r="I302" s="76"/>
      <c r="J302" s="74"/>
      <c r="K302" s="241"/>
      <c r="L302" s="74"/>
      <c r="M302" s="76"/>
      <c r="N302" s="73"/>
      <c r="O302" s="504"/>
      <c r="P302" s="505"/>
      <c r="Q302" s="505"/>
      <c r="R302" s="505"/>
      <c r="S302" s="505"/>
      <c r="T302" s="505"/>
      <c r="U302" s="505"/>
      <c r="V302" s="505"/>
      <c r="W302" s="505"/>
      <c r="X302" s="505"/>
      <c r="Y302" s="505"/>
      <c r="Z302" s="505"/>
      <c r="AA302" s="505"/>
      <c r="AB302" s="505"/>
      <c r="AC302" s="505"/>
      <c r="AD302" s="505"/>
      <c r="AE302" s="506"/>
      <c r="AF302" s="15"/>
      <c r="AG302" s="118"/>
      <c r="AH302" s="312"/>
      <c r="AI302" s="313"/>
      <c r="AJ302" s="313"/>
      <c r="AK302" s="313"/>
      <c r="AL302" s="313"/>
      <c r="AM302" s="313"/>
      <c r="AN302" s="314"/>
      <c r="AO302" s="120"/>
      <c r="AP302" s="115" t="s">
        <v>0</v>
      </c>
      <c r="AQ302" s="119"/>
      <c r="AR302" s="312"/>
      <c r="AS302" s="313"/>
      <c r="AT302" s="313"/>
      <c r="AU302" s="313"/>
      <c r="AV302" s="313"/>
      <c r="AW302" s="313"/>
      <c r="AX302" s="314"/>
      <c r="AY302" s="120"/>
      <c r="AZ302" s="115" t="s">
        <v>1</v>
      </c>
      <c r="BA302" s="119"/>
      <c r="BB302" s="312"/>
      <c r="BC302" s="313"/>
      <c r="BD302" s="313"/>
      <c r="BE302" s="313"/>
      <c r="BF302" s="313"/>
      <c r="BG302" s="313"/>
      <c r="BH302" s="314"/>
      <c r="BI302" s="122"/>
      <c r="BJ302" s="115" t="s">
        <v>2</v>
      </c>
      <c r="BK302" s="129"/>
      <c r="BL302" s="130" t="str">
        <f>IF(BM302&lt;&gt;"","●","")</f>
        <v/>
      </c>
      <c r="BM302" s="132" t="str">
        <f>IF(AND(OR(C302="",E302="",F302="",G302="",O302=""),OR(AH302&gt;0,AR302&gt;0,BB302&gt;0)),"「Ｋコード・Ｊコード番号等」、「診療行為名称」に未記入の欄がありますが、「レセプト件数」、「算定日数」、「算定回数」のいずれかが1以上となっています。正しい手術名情報・レセプト件数・算定日数・算定回数をご記入ください。",IF(AND(AND(C302&lt;&gt;"",E302&lt;&gt;"",F302&lt;&gt;"",G302&lt;&gt;""),OR(AH302&gt;0,AR302&gt;0,BB302&gt;0),COUNTIF(K!$A$1:$A$2257,ASC(C302&amp;E302&amp;F302&amp;G302&amp;IF(I302*1=0,"","-"&amp;I302*1)&amp;IF(K302*1=0,"",K302*1)&amp;IF(M302="","",M302)))=0),"「Ｋコード・Ｊコード番号等」が診療報酬点数表あるいは鹿診療報酬点数表に存在しないコードとなっています。正しいＫコード・Ｊコード番号等をご記入ください。なお、加算・輸血料は報告対象外となります。",IF(OR(AND(OR(AH302=0,AH302=""),OR(AR302&gt;0,BB302&gt;0)),AND(OR(AH302&gt;0,BB302&gt;0),OR(AR302=0,AR302="")),AND(OR(AH302&gt;0,AR302&gt;0),OR(BB302=0,BB302=""))),"「レセプト件数」、「算定日数」、「算定回数」のいずれかが「0」か「空白」となっていますが、それ以外が1以上となっています。正しい手術名情報・レセプト件数・算定日数・算定回数をご記入ください。",IF(OR(AH302&gt;AR302,AH302&gt;BB302),"「算定日数」あるいは「算定回数」が「レセプト件数」よりも小さくなっています。算定レセプトにおける算定日数・算定回数をご記入ください。",IF(AR302&gt;BB302,"「算定回数」が「算定日数」よりも小さくなっています。算定日数における算定回数をご記入ください。","")))))</f>
        <v/>
      </c>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72"/>
      <c r="CW302" s="72"/>
      <c r="CX302" s="72"/>
      <c r="CY302" s="129"/>
      <c r="CZ302" s="129"/>
      <c r="DA302" s="129"/>
      <c r="DB302" s="129"/>
      <c r="DC302" s="129"/>
      <c r="DD302" s="129"/>
      <c r="DE302" s="129"/>
      <c r="DF302" s="129"/>
      <c r="DG302" s="129"/>
      <c r="DH302" s="129"/>
      <c r="DI302" s="129"/>
      <c r="DJ302" s="129"/>
      <c r="DK302" s="129"/>
      <c r="DL302" s="129"/>
      <c r="DM302" s="129"/>
      <c r="DN302" s="129"/>
      <c r="DO302" s="129"/>
      <c r="DP302" s="129"/>
      <c r="DQ302" s="129"/>
      <c r="DR302" s="129"/>
      <c r="DS302" s="129"/>
      <c r="DT302" s="129"/>
      <c r="DU302" s="129"/>
      <c r="DV302" s="129"/>
      <c r="DW302" s="129"/>
      <c r="DX302" s="129"/>
      <c r="DY302" s="129"/>
      <c r="DZ302" s="129"/>
      <c r="EA302" s="129"/>
      <c r="EB302" s="129"/>
      <c r="EC302" s="129"/>
      <c r="ED302" s="129"/>
      <c r="EE302" s="129"/>
      <c r="EF302" s="129"/>
      <c r="EG302" s="129"/>
      <c r="EH302" s="129"/>
      <c r="EI302" s="129"/>
      <c r="EJ302" s="129"/>
      <c r="EK302" s="129"/>
      <c r="EL302" s="129"/>
      <c r="EM302" s="129"/>
      <c r="EN302" s="129"/>
      <c r="EO302" s="129"/>
      <c r="EP302" s="129"/>
      <c r="EQ302" s="129"/>
      <c r="ER302" s="129"/>
      <c r="ES302" s="129"/>
      <c r="ET302" s="129"/>
      <c r="EU302" s="129"/>
      <c r="EV302" s="129"/>
      <c r="EW302" s="129"/>
    </row>
    <row r="303" spans="1:153" ht="3" customHeight="1" thickBot="1">
      <c r="A303" s="113"/>
      <c r="B303" s="16"/>
      <c r="C303" s="17"/>
      <c r="D303" s="17"/>
      <c r="E303" s="17"/>
      <c r="F303" s="18"/>
      <c r="G303" s="17"/>
      <c r="H303" s="298"/>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9"/>
      <c r="AG303" s="299"/>
      <c r="AH303" s="298"/>
      <c r="AI303" s="298"/>
      <c r="AJ303" s="298"/>
      <c r="AK303" s="298"/>
      <c r="AL303" s="298"/>
      <c r="AM303" s="298"/>
      <c r="AN303" s="298"/>
      <c r="AO303" s="121"/>
      <c r="AP303" s="116"/>
      <c r="AQ303" s="299"/>
      <c r="AR303" s="298"/>
      <c r="AS303" s="298"/>
      <c r="AT303" s="298"/>
      <c r="AU303" s="298"/>
      <c r="AV303" s="298"/>
      <c r="AW303" s="298"/>
      <c r="AX303" s="298"/>
      <c r="AY303" s="121"/>
      <c r="AZ303" s="116"/>
      <c r="BA303" s="298"/>
      <c r="BB303" s="298"/>
      <c r="BC303" s="298"/>
      <c r="BD303" s="298"/>
      <c r="BE303" s="298"/>
      <c r="BF303" s="298"/>
      <c r="BG303" s="298"/>
      <c r="BH303" s="298"/>
      <c r="BI303" s="121"/>
      <c r="BJ303" s="116"/>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c r="DH303" s="129"/>
      <c r="DI303" s="129"/>
      <c r="DJ303" s="129"/>
      <c r="DK303" s="129"/>
      <c r="DL303" s="129"/>
      <c r="DM303" s="129"/>
      <c r="DN303" s="129"/>
      <c r="DO303" s="129"/>
      <c r="DP303" s="129"/>
      <c r="DQ303" s="129"/>
      <c r="DR303" s="129"/>
      <c r="DS303" s="129"/>
      <c r="DT303" s="129"/>
      <c r="DU303" s="129"/>
      <c r="DV303" s="129"/>
      <c r="DW303" s="129"/>
      <c r="DX303" s="129"/>
      <c r="DY303" s="129"/>
      <c r="DZ303" s="129"/>
      <c r="EA303" s="129"/>
      <c r="EB303" s="129"/>
      <c r="EC303" s="129"/>
      <c r="ED303" s="129"/>
      <c r="EE303" s="129"/>
      <c r="EF303" s="129"/>
      <c r="EG303" s="129"/>
      <c r="EH303" s="129"/>
      <c r="EI303" s="129"/>
      <c r="EJ303" s="129"/>
      <c r="EK303" s="129"/>
      <c r="EL303" s="129"/>
      <c r="EM303" s="129"/>
      <c r="EN303" s="129"/>
      <c r="EO303" s="129"/>
      <c r="EP303" s="129"/>
      <c r="EQ303" s="129"/>
      <c r="ER303" s="129"/>
      <c r="ES303" s="129"/>
      <c r="ET303" s="129"/>
      <c r="EU303" s="129"/>
      <c r="EV303" s="129"/>
      <c r="EW303" s="129"/>
    </row>
    <row r="304" spans="1:153" ht="9.75" customHeight="1">
      <c r="A304" s="113"/>
      <c r="B304" s="24"/>
      <c r="C304" s="14" t="s">
        <v>6435</v>
      </c>
      <c r="D304" s="25"/>
      <c r="E304" s="25"/>
      <c r="F304" s="14" t="s">
        <v>143</v>
      </c>
      <c r="G304" s="14"/>
      <c r="H304" s="14"/>
      <c r="I304" s="14" t="s">
        <v>144</v>
      </c>
      <c r="J304" s="14"/>
      <c r="K304" s="14" t="s">
        <v>145</v>
      </c>
      <c r="L304" s="14"/>
      <c r="M304" s="14" t="s">
        <v>197</v>
      </c>
      <c r="N304" s="14"/>
      <c r="O304" s="25"/>
      <c r="P304" s="14" t="s">
        <v>146</v>
      </c>
      <c r="Q304" s="14"/>
      <c r="R304" s="14"/>
      <c r="S304" s="14"/>
      <c r="T304" s="14"/>
      <c r="U304" s="14"/>
      <c r="V304" s="14"/>
      <c r="W304" s="14"/>
      <c r="X304" s="14"/>
      <c r="Y304" s="14"/>
      <c r="Z304" s="14"/>
      <c r="AA304" s="14"/>
      <c r="AB304" s="14"/>
      <c r="AC304" s="14"/>
      <c r="AD304" s="25"/>
      <c r="AE304" s="25"/>
      <c r="AF304" s="26"/>
      <c r="AG304" s="296"/>
      <c r="AH304" s="297"/>
      <c r="AI304" s="297"/>
      <c r="AJ304" s="297"/>
      <c r="AK304" s="297"/>
      <c r="AL304" s="297"/>
      <c r="AM304" s="297"/>
      <c r="AN304" s="297"/>
      <c r="AO304" s="117"/>
      <c r="AP304" s="114"/>
      <c r="AQ304" s="296"/>
      <c r="AR304" s="297"/>
      <c r="AS304" s="297"/>
      <c r="AT304" s="297"/>
      <c r="AU304" s="297"/>
      <c r="AV304" s="297"/>
      <c r="AW304" s="297"/>
      <c r="AX304" s="297"/>
      <c r="AY304" s="117"/>
      <c r="AZ304" s="114"/>
      <c r="BA304" s="297"/>
      <c r="BB304" s="297"/>
      <c r="BC304" s="297"/>
      <c r="BD304" s="297"/>
      <c r="BE304" s="297"/>
      <c r="BF304" s="297"/>
      <c r="BG304" s="297"/>
      <c r="BH304" s="297"/>
      <c r="BI304" s="117"/>
      <c r="BJ304" s="114"/>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29"/>
      <c r="EE304" s="129"/>
      <c r="EF304" s="129"/>
      <c r="EG304" s="129"/>
      <c r="EH304" s="129"/>
      <c r="EI304" s="129"/>
      <c r="EJ304" s="129"/>
      <c r="EK304" s="129"/>
      <c r="EL304" s="129"/>
      <c r="EM304" s="129"/>
      <c r="EN304" s="129"/>
      <c r="EO304" s="129"/>
      <c r="EP304" s="129"/>
      <c r="EQ304" s="129"/>
      <c r="ER304" s="129"/>
      <c r="ES304" s="129"/>
      <c r="ET304" s="129"/>
      <c r="EU304" s="129"/>
      <c r="EV304" s="129"/>
      <c r="EW304" s="129"/>
    </row>
    <row r="305" spans="1:153" ht="21.75" customHeight="1">
      <c r="A305" s="113"/>
      <c r="B305" s="294"/>
      <c r="C305" s="76"/>
      <c r="D305" s="74"/>
      <c r="E305" s="77"/>
      <c r="F305" s="78"/>
      <c r="G305" s="79"/>
      <c r="H305" s="75" t="s">
        <v>6436</v>
      </c>
      <c r="I305" s="76"/>
      <c r="J305" s="74"/>
      <c r="K305" s="241"/>
      <c r="L305" s="74"/>
      <c r="M305" s="76"/>
      <c r="N305" s="73"/>
      <c r="O305" s="504"/>
      <c r="P305" s="505"/>
      <c r="Q305" s="505"/>
      <c r="R305" s="505"/>
      <c r="S305" s="505"/>
      <c r="T305" s="505"/>
      <c r="U305" s="505"/>
      <c r="V305" s="505"/>
      <c r="W305" s="505"/>
      <c r="X305" s="505"/>
      <c r="Y305" s="505"/>
      <c r="Z305" s="505"/>
      <c r="AA305" s="505"/>
      <c r="AB305" s="505"/>
      <c r="AC305" s="505"/>
      <c r="AD305" s="505"/>
      <c r="AE305" s="506"/>
      <c r="AF305" s="15"/>
      <c r="AG305" s="118"/>
      <c r="AH305" s="312"/>
      <c r="AI305" s="313"/>
      <c r="AJ305" s="313"/>
      <c r="AK305" s="313"/>
      <c r="AL305" s="313"/>
      <c r="AM305" s="313"/>
      <c r="AN305" s="314"/>
      <c r="AO305" s="120"/>
      <c r="AP305" s="115" t="s">
        <v>0</v>
      </c>
      <c r="AQ305" s="119"/>
      <c r="AR305" s="312"/>
      <c r="AS305" s="313"/>
      <c r="AT305" s="313"/>
      <c r="AU305" s="313"/>
      <c r="AV305" s="313"/>
      <c r="AW305" s="313"/>
      <c r="AX305" s="314"/>
      <c r="AY305" s="120"/>
      <c r="AZ305" s="115" t="s">
        <v>1</v>
      </c>
      <c r="BA305" s="119"/>
      <c r="BB305" s="312"/>
      <c r="BC305" s="313"/>
      <c r="BD305" s="313"/>
      <c r="BE305" s="313"/>
      <c r="BF305" s="313"/>
      <c r="BG305" s="313"/>
      <c r="BH305" s="314"/>
      <c r="BI305" s="122"/>
      <c r="BJ305" s="115" t="s">
        <v>2</v>
      </c>
      <c r="BK305" s="129"/>
      <c r="BL305" s="130" t="str">
        <f>IF(BM305&lt;&gt;"","●","")</f>
        <v/>
      </c>
      <c r="BM305" s="132" t="str">
        <f>IF(AND(OR(C305="",E305="",F305="",G305="",O305=""),OR(AH305&gt;0,AR305&gt;0,BB305&gt;0)),"「Ｋコード・Ｊコード番号等」、「診療行為名称」に未記入の欄がありますが、「レセプト件数」、「算定日数」、「算定回数」のいずれかが1以上となっています。正しい手術名情報・レセプト件数・算定日数・算定回数をご記入ください。",IF(AND(AND(C305&lt;&gt;"",E305&lt;&gt;"",F305&lt;&gt;"",G305&lt;&gt;""),OR(AH305&gt;0,AR305&gt;0,BB305&gt;0),COUNTIF(K!$A$1:$A$2257,ASC(C305&amp;E305&amp;F305&amp;G305&amp;IF(I305*1=0,"","-"&amp;I305*1)&amp;IF(K305*1=0,"",K305*1)&amp;IF(M305="","",M305)))=0),"「Ｋコード・Ｊコード番号等」が診療報酬点数表あるいは鹿診療報酬点数表に存在しないコードとなっています。正しいＫコード・Ｊコード番号等をご記入ください。なお、加算・輸血料は報告対象外となります。",IF(OR(AND(OR(AH305=0,AH305=""),OR(AR305&gt;0,BB305&gt;0)),AND(OR(AH305&gt;0,BB305&gt;0),OR(AR305=0,AR305="")),AND(OR(AH305&gt;0,AR305&gt;0),OR(BB305=0,BB305=""))),"「レセプト件数」、「算定日数」、「算定回数」のいずれかが「0」か「空白」となっていますが、それ以外が1以上となっています。正しい手術名情報・レセプト件数・算定日数・算定回数をご記入ください。",IF(OR(AH305&gt;AR305,AH305&gt;BB305),"「算定日数」あるいは「算定回数」が「レセプト件数」よりも小さくなっています。算定レセプトにおける算定日数・算定回数をご記入ください。",IF(AR305&gt;BB305,"「算定回数」が「算定日数」よりも小さくなっています。算定日数における算定回数をご記入ください。","")))))</f>
        <v/>
      </c>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72"/>
      <c r="CW305" s="72"/>
      <c r="CX305" s="72"/>
      <c r="CY305" s="129"/>
      <c r="CZ305" s="129"/>
      <c r="DA305" s="129"/>
      <c r="DB305" s="129"/>
      <c r="DC305" s="129"/>
      <c r="DD305" s="129"/>
      <c r="DE305" s="129"/>
      <c r="DF305" s="129"/>
      <c r="DG305" s="129"/>
      <c r="DH305" s="129"/>
      <c r="DI305" s="129"/>
      <c r="DJ305" s="129"/>
      <c r="DK305" s="129"/>
      <c r="DL305" s="129"/>
      <c r="DM305" s="129"/>
      <c r="DN305" s="129"/>
      <c r="DO305" s="129"/>
      <c r="DP305" s="129"/>
      <c r="DQ305" s="129"/>
      <c r="DR305" s="129"/>
      <c r="DS305" s="129"/>
      <c r="DT305" s="129"/>
      <c r="DU305" s="129"/>
      <c r="DV305" s="129"/>
      <c r="DW305" s="129"/>
      <c r="DX305" s="129"/>
      <c r="DY305" s="129"/>
      <c r="DZ305" s="129"/>
      <c r="EA305" s="129"/>
      <c r="EB305" s="129"/>
      <c r="EC305" s="129"/>
      <c r="ED305" s="129"/>
      <c r="EE305" s="129"/>
      <c r="EF305" s="129"/>
      <c r="EG305" s="129"/>
      <c r="EH305" s="129"/>
      <c r="EI305" s="129"/>
      <c r="EJ305" s="129"/>
      <c r="EK305" s="129"/>
      <c r="EL305" s="129"/>
      <c r="EM305" s="129"/>
      <c r="EN305" s="129"/>
      <c r="EO305" s="129"/>
      <c r="EP305" s="129"/>
      <c r="EQ305" s="129"/>
      <c r="ER305" s="129"/>
      <c r="ES305" s="129"/>
      <c r="ET305" s="129"/>
      <c r="EU305" s="129"/>
      <c r="EV305" s="129"/>
      <c r="EW305" s="129"/>
    </row>
    <row r="306" spans="1:153" ht="3" customHeight="1" thickBot="1">
      <c r="A306" s="103"/>
      <c r="B306" s="16"/>
      <c r="C306" s="17"/>
      <c r="D306" s="17"/>
      <c r="E306" s="17"/>
      <c r="F306" s="18"/>
      <c r="G306" s="17"/>
      <c r="H306" s="298"/>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9"/>
      <c r="AG306" s="299"/>
      <c r="AH306" s="298"/>
      <c r="AI306" s="298"/>
      <c r="AJ306" s="298"/>
      <c r="AK306" s="298"/>
      <c r="AL306" s="298"/>
      <c r="AM306" s="298"/>
      <c r="AN306" s="298"/>
      <c r="AO306" s="121"/>
      <c r="AP306" s="116"/>
      <c r="AQ306" s="299"/>
      <c r="AR306" s="298"/>
      <c r="AS306" s="298"/>
      <c r="AT306" s="298"/>
      <c r="AU306" s="298"/>
      <c r="AV306" s="298"/>
      <c r="AW306" s="298"/>
      <c r="AX306" s="298"/>
      <c r="AY306" s="121"/>
      <c r="AZ306" s="116"/>
      <c r="BA306" s="298"/>
      <c r="BB306" s="298"/>
      <c r="BC306" s="298"/>
      <c r="BD306" s="298"/>
      <c r="BE306" s="298"/>
      <c r="BF306" s="298"/>
      <c r="BG306" s="298"/>
      <c r="BH306" s="298"/>
      <c r="BI306" s="121"/>
      <c r="BJ306" s="116"/>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c r="DH306" s="129"/>
      <c r="DI306" s="129"/>
      <c r="DJ306" s="129"/>
      <c r="DK306" s="129"/>
      <c r="DL306" s="129"/>
      <c r="DM306" s="129"/>
      <c r="DN306" s="129"/>
      <c r="DO306" s="129"/>
      <c r="DP306" s="129"/>
      <c r="DQ306" s="129"/>
      <c r="DR306" s="129"/>
      <c r="DS306" s="129"/>
      <c r="DT306" s="129"/>
      <c r="DU306" s="129"/>
      <c r="DV306" s="129"/>
      <c r="DW306" s="129"/>
      <c r="DX306" s="129"/>
      <c r="DY306" s="129"/>
      <c r="DZ306" s="129"/>
      <c r="EA306" s="129"/>
      <c r="EB306" s="129"/>
      <c r="EC306" s="129"/>
      <c r="ED306" s="129"/>
      <c r="EE306" s="129"/>
      <c r="EF306" s="129"/>
      <c r="EG306" s="129"/>
      <c r="EH306" s="129"/>
      <c r="EI306" s="129"/>
      <c r="EJ306" s="129"/>
      <c r="EK306" s="129"/>
      <c r="EL306" s="129"/>
      <c r="EM306" s="129"/>
      <c r="EN306" s="129"/>
      <c r="EO306" s="129"/>
      <c r="EP306" s="129"/>
      <c r="EQ306" s="129"/>
      <c r="ER306" s="129"/>
      <c r="ES306" s="129"/>
      <c r="ET306" s="129"/>
      <c r="EU306" s="129"/>
      <c r="EV306" s="129"/>
      <c r="EW306" s="129"/>
    </row>
    <row r="307" spans="1:153" ht="19.5" customHeight="1">
      <c r="A307" s="328" t="s">
        <v>6437</v>
      </c>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30"/>
      <c r="AX307" s="330"/>
      <c r="AY307" s="330"/>
      <c r="AZ307" s="330"/>
      <c r="BA307" s="330"/>
      <c r="BB307" s="330"/>
      <c r="BC307" s="330"/>
      <c r="BD307" s="330"/>
      <c r="BE307" s="330"/>
      <c r="BF307" s="330"/>
      <c r="BG307" s="330"/>
      <c r="BH307" s="330"/>
      <c r="BI307" s="330"/>
      <c r="BJ307" s="331"/>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c r="DH307" s="129"/>
      <c r="DI307" s="129"/>
      <c r="DJ307" s="129"/>
      <c r="DK307" s="129"/>
      <c r="DL307" s="129"/>
      <c r="DM307" s="129"/>
      <c r="DN307" s="129"/>
      <c r="DO307" s="129"/>
      <c r="DP307" s="129"/>
      <c r="DQ307" s="129"/>
      <c r="DR307" s="129"/>
      <c r="DS307" s="129"/>
      <c r="DT307" s="129"/>
      <c r="DU307" s="129"/>
      <c r="DV307" s="129"/>
      <c r="DW307" s="129"/>
      <c r="DX307" s="129"/>
      <c r="DY307" s="129"/>
      <c r="DZ307" s="129"/>
      <c r="EA307" s="129"/>
      <c r="EB307" s="129"/>
      <c r="EC307" s="129"/>
      <c r="ED307" s="129"/>
      <c r="EE307" s="129"/>
      <c r="EF307" s="129"/>
      <c r="EG307" s="129"/>
      <c r="EH307" s="129"/>
      <c r="EI307" s="129"/>
      <c r="EJ307" s="129"/>
      <c r="EK307" s="129"/>
      <c r="EL307" s="129"/>
      <c r="EM307" s="129"/>
      <c r="EN307" s="129"/>
      <c r="EO307" s="129"/>
      <c r="EP307" s="129"/>
      <c r="EQ307" s="129"/>
      <c r="ER307" s="129"/>
      <c r="ES307" s="129"/>
      <c r="ET307" s="129"/>
      <c r="EU307" s="129"/>
      <c r="EV307" s="129"/>
      <c r="EW307" s="129"/>
    </row>
    <row r="308" spans="1:153" s="65" customFormat="1" ht="18.75" customHeight="1" thickBot="1">
      <c r="A308" s="5"/>
      <c r="B308" s="9"/>
      <c r="C308" s="9"/>
      <c r="D308" s="9"/>
      <c r="E308" s="9"/>
      <c r="F308" s="9"/>
      <c r="G308" s="9"/>
      <c r="H308" s="20"/>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395" t="s">
        <v>6385</v>
      </c>
      <c r="AH308" s="396"/>
      <c r="AI308" s="396"/>
      <c r="AJ308" s="396"/>
      <c r="AK308" s="396"/>
      <c r="AL308" s="396"/>
      <c r="AM308" s="396"/>
      <c r="AN308" s="396"/>
      <c r="AO308" s="396"/>
      <c r="AP308" s="397"/>
      <c r="AQ308" s="420" t="s">
        <v>4</v>
      </c>
      <c r="AR308" s="421"/>
      <c r="AS308" s="421"/>
      <c r="AT308" s="421"/>
      <c r="AU308" s="421"/>
      <c r="AV308" s="421"/>
      <c r="AW308" s="421"/>
      <c r="AX308" s="421"/>
      <c r="AY308" s="421"/>
      <c r="AZ308" s="422"/>
      <c r="BA308" s="420" t="s">
        <v>19</v>
      </c>
      <c r="BB308" s="421"/>
      <c r="BC308" s="421"/>
      <c r="BD308" s="421"/>
      <c r="BE308" s="421"/>
      <c r="BF308" s="421"/>
      <c r="BG308" s="421"/>
      <c r="BH308" s="421"/>
      <c r="BI308" s="421"/>
      <c r="BJ308" s="423"/>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row>
    <row r="309" spans="1:153" ht="9.75" customHeight="1">
      <c r="A309" s="113"/>
      <c r="B309" s="24"/>
      <c r="C309" s="14" t="s">
        <v>6435</v>
      </c>
      <c r="D309" s="25"/>
      <c r="E309" s="25"/>
      <c r="F309" s="14" t="s">
        <v>143</v>
      </c>
      <c r="G309" s="14"/>
      <c r="H309" s="14"/>
      <c r="I309" s="14" t="s">
        <v>144</v>
      </c>
      <c r="J309" s="14"/>
      <c r="K309" s="14" t="s">
        <v>145</v>
      </c>
      <c r="L309" s="14"/>
      <c r="M309" s="14" t="s">
        <v>197</v>
      </c>
      <c r="N309" s="14"/>
      <c r="O309" s="25"/>
      <c r="P309" s="14" t="s">
        <v>146</v>
      </c>
      <c r="Q309" s="14"/>
      <c r="R309" s="14"/>
      <c r="S309" s="14"/>
      <c r="T309" s="14"/>
      <c r="U309" s="14"/>
      <c r="V309" s="14"/>
      <c r="W309" s="14"/>
      <c r="X309" s="14"/>
      <c r="Y309" s="14"/>
      <c r="Z309" s="14"/>
      <c r="AA309" s="14"/>
      <c r="AB309" s="14"/>
      <c r="AC309" s="14"/>
      <c r="AD309" s="25"/>
      <c r="AE309" s="25"/>
      <c r="AF309" s="26"/>
      <c r="AG309" s="296"/>
      <c r="AH309" s="297"/>
      <c r="AI309" s="297"/>
      <c r="AJ309" s="297"/>
      <c r="AK309" s="297"/>
      <c r="AL309" s="297"/>
      <c r="AM309" s="297"/>
      <c r="AN309" s="297"/>
      <c r="AO309" s="117"/>
      <c r="AP309" s="114"/>
      <c r="AQ309" s="296"/>
      <c r="AR309" s="297"/>
      <c r="AS309" s="297"/>
      <c r="AT309" s="297"/>
      <c r="AU309" s="297"/>
      <c r="AV309" s="297"/>
      <c r="AW309" s="297"/>
      <c r="AX309" s="297"/>
      <c r="AY309" s="117"/>
      <c r="AZ309" s="114"/>
      <c r="BA309" s="297"/>
      <c r="BB309" s="297"/>
      <c r="BC309" s="297"/>
      <c r="BD309" s="297"/>
      <c r="BE309" s="297"/>
      <c r="BF309" s="297"/>
      <c r="BG309" s="297"/>
      <c r="BH309" s="297"/>
      <c r="BI309" s="117"/>
      <c r="BJ309" s="114"/>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c r="DH309" s="129"/>
      <c r="DI309" s="129"/>
      <c r="DJ309" s="129"/>
      <c r="DK309" s="129"/>
      <c r="DL309" s="129"/>
      <c r="DM309" s="129"/>
      <c r="DN309" s="129"/>
      <c r="DO309" s="129"/>
      <c r="DP309" s="129"/>
      <c r="DQ309" s="129"/>
      <c r="DR309" s="129"/>
      <c r="DS309" s="129"/>
      <c r="DT309" s="129"/>
      <c r="DU309" s="129"/>
      <c r="DV309" s="129"/>
      <c r="DW309" s="129"/>
      <c r="DX309" s="129"/>
      <c r="DY309" s="129"/>
      <c r="DZ309" s="129"/>
      <c r="EA309" s="129"/>
      <c r="EB309" s="129"/>
      <c r="EC309" s="129"/>
      <c r="ED309" s="129"/>
      <c r="EE309" s="129"/>
      <c r="EF309" s="129"/>
      <c r="EG309" s="129"/>
      <c r="EH309" s="129"/>
      <c r="EI309" s="129"/>
      <c r="EJ309" s="129"/>
      <c r="EK309" s="129"/>
      <c r="EL309" s="129"/>
      <c r="EM309" s="129"/>
      <c r="EN309" s="129"/>
      <c r="EO309" s="129"/>
      <c r="EP309" s="129"/>
      <c r="EQ309" s="129"/>
      <c r="ER309" s="129"/>
      <c r="ES309" s="129"/>
      <c r="ET309" s="129"/>
      <c r="EU309" s="129"/>
      <c r="EV309" s="129"/>
      <c r="EW309" s="129"/>
    </row>
    <row r="310" spans="1:153" ht="21.75" customHeight="1">
      <c r="A310" s="113"/>
      <c r="B310" s="294"/>
      <c r="C310" s="76"/>
      <c r="D310" s="74"/>
      <c r="E310" s="77"/>
      <c r="F310" s="78"/>
      <c r="G310" s="79"/>
      <c r="H310" s="75" t="s">
        <v>6436</v>
      </c>
      <c r="I310" s="76"/>
      <c r="J310" s="74"/>
      <c r="K310" s="241"/>
      <c r="L310" s="74"/>
      <c r="M310" s="76"/>
      <c r="N310" s="73"/>
      <c r="O310" s="504"/>
      <c r="P310" s="505"/>
      <c r="Q310" s="505"/>
      <c r="R310" s="505"/>
      <c r="S310" s="505"/>
      <c r="T310" s="505"/>
      <c r="U310" s="505"/>
      <c r="V310" s="505"/>
      <c r="W310" s="505"/>
      <c r="X310" s="505"/>
      <c r="Y310" s="505"/>
      <c r="Z310" s="505"/>
      <c r="AA310" s="505"/>
      <c r="AB310" s="505"/>
      <c r="AC310" s="505"/>
      <c r="AD310" s="505"/>
      <c r="AE310" s="506"/>
      <c r="AF310" s="15"/>
      <c r="AG310" s="118"/>
      <c r="AH310" s="312"/>
      <c r="AI310" s="313"/>
      <c r="AJ310" s="313"/>
      <c r="AK310" s="313"/>
      <c r="AL310" s="313"/>
      <c r="AM310" s="313"/>
      <c r="AN310" s="314"/>
      <c r="AO310" s="120"/>
      <c r="AP310" s="115" t="s">
        <v>0</v>
      </c>
      <c r="AQ310" s="119"/>
      <c r="AR310" s="312"/>
      <c r="AS310" s="313"/>
      <c r="AT310" s="313"/>
      <c r="AU310" s="313"/>
      <c r="AV310" s="313"/>
      <c r="AW310" s="313"/>
      <c r="AX310" s="314"/>
      <c r="AY310" s="120"/>
      <c r="AZ310" s="115" t="s">
        <v>1</v>
      </c>
      <c r="BA310" s="119"/>
      <c r="BB310" s="312"/>
      <c r="BC310" s="313"/>
      <c r="BD310" s="313"/>
      <c r="BE310" s="313"/>
      <c r="BF310" s="313"/>
      <c r="BG310" s="313"/>
      <c r="BH310" s="314"/>
      <c r="BI310" s="122"/>
      <c r="BJ310" s="115" t="s">
        <v>2</v>
      </c>
      <c r="BK310" s="129"/>
      <c r="BL310" s="130" t="str">
        <f>IF(BM310&lt;&gt;"","●","")</f>
        <v/>
      </c>
      <c r="BM310" s="132" t="str">
        <f>IF(AND(OR(C310="",E310="",F310="",G310="",O310=""),OR(AH310&gt;0,AR310&gt;0,BB310&gt;0)),"「Ｋコード・Ｊコード番号等」、「診療行為名称」に未記入の欄がありますが、「レセプト件数」、「算定日数」、「算定回数」のいずれかが1以上となっています。正しい手術名情報・レセプト件数・算定日数・算定回数をご記入ください。",IF(AND(AND(C310&lt;&gt;"",E310&lt;&gt;"",F310&lt;&gt;"",G310&lt;&gt;""),OR(AH310&gt;0,AR310&gt;0,BB310&gt;0),COUNTIF(K!$A$1:$A$2257,ASC(C310&amp;E310&amp;F310&amp;G310&amp;IF(I310*1=0,"","-"&amp;I310*1)&amp;IF(K310*1=0,"",K310*1)&amp;IF(M310="","",M310)))=0),"「Ｋコード・Ｊコード番号等」が診療報酬点数表あるいは鹿診療報酬点数表に存在しないコードとなっています。正しいＫコード・Ｊコード番号等をご記入ください。なお、加算・輸血料は報告対象外となります。",IF(OR(AND(OR(AH310=0,AH310=""),OR(AR310&gt;0,BB310&gt;0)),AND(OR(AH310&gt;0,BB310&gt;0),OR(AR310=0,AR310="")),AND(OR(AH310&gt;0,AR310&gt;0),OR(BB310=0,BB310=""))),"「レセプト件数」、「算定日数」、「算定回数」のいずれかが「0」か「空白」となっていますが、それ以外が1以上となっています。正しい手術名情報・レセプト件数・算定日数・算定回数をご記入ください。",IF(OR(AH310&gt;AR310,AH310&gt;BB310),"「算定日数」あるいは「算定回数」が「レセプト件数」よりも小さくなっています。算定レセプトにおける算定日数・算定回数をご記入ください。",IF(AR310&gt;BB310,"「算定回数」が「算定日数」よりも小さくなっています。算定日数における算定回数をご記入ください。","")))))</f>
        <v/>
      </c>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72"/>
      <c r="CW310" s="72"/>
      <c r="CX310" s="72"/>
      <c r="CY310" s="129"/>
      <c r="CZ310" s="129"/>
      <c r="DA310" s="129"/>
      <c r="DB310" s="129"/>
      <c r="DC310" s="129"/>
      <c r="DD310" s="129"/>
      <c r="DE310" s="129"/>
      <c r="DF310" s="129"/>
      <c r="DG310" s="129"/>
      <c r="DH310" s="129"/>
      <c r="DI310" s="129"/>
      <c r="DJ310" s="129"/>
      <c r="DK310" s="129"/>
      <c r="DL310" s="129"/>
      <c r="DM310" s="129"/>
      <c r="DN310" s="129"/>
      <c r="DO310" s="129"/>
      <c r="DP310" s="129"/>
      <c r="DQ310" s="129"/>
      <c r="DR310" s="129"/>
      <c r="DS310" s="129"/>
      <c r="DT310" s="129"/>
      <c r="DU310" s="129"/>
      <c r="DV310" s="129"/>
      <c r="DW310" s="129"/>
      <c r="DX310" s="129"/>
      <c r="DY310" s="129"/>
      <c r="DZ310" s="129"/>
      <c r="EA310" s="129"/>
      <c r="EB310" s="129"/>
      <c r="EC310" s="129"/>
      <c r="ED310" s="129"/>
      <c r="EE310" s="129"/>
      <c r="EF310" s="129"/>
      <c r="EG310" s="129"/>
      <c r="EH310" s="129"/>
      <c r="EI310" s="129"/>
      <c r="EJ310" s="129"/>
      <c r="EK310" s="129"/>
      <c r="EL310" s="129"/>
      <c r="EM310" s="129"/>
      <c r="EN310" s="129"/>
      <c r="EO310" s="129"/>
      <c r="EP310" s="129"/>
      <c r="EQ310" s="129"/>
      <c r="ER310" s="129"/>
      <c r="ES310" s="129"/>
      <c r="ET310" s="129"/>
      <c r="EU310" s="129"/>
      <c r="EV310" s="129"/>
      <c r="EW310" s="129"/>
    </row>
    <row r="311" spans="1:153" ht="3" customHeight="1" thickBot="1">
      <c r="A311" s="113"/>
      <c r="B311" s="16"/>
      <c r="C311" s="17"/>
      <c r="D311" s="17"/>
      <c r="E311" s="17"/>
      <c r="F311" s="18"/>
      <c r="G311" s="17"/>
      <c r="H311" s="298"/>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9"/>
      <c r="AG311" s="299"/>
      <c r="AH311" s="298"/>
      <c r="AI311" s="298"/>
      <c r="AJ311" s="298"/>
      <c r="AK311" s="298"/>
      <c r="AL311" s="298"/>
      <c r="AM311" s="298"/>
      <c r="AN311" s="298"/>
      <c r="AO311" s="121"/>
      <c r="AP311" s="116"/>
      <c r="AQ311" s="299"/>
      <c r="AR311" s="298"/>
      <c r="AS311" s="298"/>
      <c r="AT311" s="298"/>
      <c r="AU311" s="298"/>
      <c r="AV311" s="298"/>
      <c r="AW311" s="298"/>
      <c r="AX311" s="298"/>
      <c r="AY311" s="121"/>
      <c r="AZ311" s="116"/>
      <c r="BA311" s="298"/>
      <c r="BB311" s="298"/>
      <c r="BC311" s="298"/>
      <c r="BD311" s="298"/>
      <c r="BE311" s="298"/>
      <c r="BF311" s="298"/>
      <c r="BG311" s="298"/>
      <c r="BH311" s="298"/>
      <c r="BI311" s="121"/>
      <c r="BJ311" s="116"/>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c r="DH311" s="129"/>
      <c r="DI311" s="129"/>
      <c r="DJ311" s="129"/>
      <c r="DK311" s="129"/>
      <c r="DL311" s="129"/>
      <c r="DM311" s="129"/>
      <c r="DN311" s="129"/>
      <c r="DO311" s="129"/>
      <c r="DP311" s="129"/>
      <c r="DQ311" s="129"/>
      <c r="DR311" s="129"/>
      <c r="DS311" s="129"/>
      <c r="DT311" s="129"/>
      <c r="DU311" s="129"/>
      <c r="DV311" s="129"/>
      <c r="DW311" s="129"/>
      <c r="DX311" s="129"/>
      <c r="DY311" s="129"/>
      <c r="DZ311" s="129"/>
      <c r="EA311" s="129"/>
      <c r="EB311" s="129"/>
      <c r="EC311" s="129"/>
      <c r="ED311" s="129"/>
      <c r="EE311" s="129"/>
      <c r="EF311" s="129"/>
      <c r="EG311" s="129"/>
      <c r="EH311" s="129"/>
      <c r="EI311" s="129"/>
      <c r="EJ311" s="129"/>
      <c r="EK311" s="129"/>
      <c r="EL311" s="129"/>
      <c r="EM311" s="129"/>
      <c r="EN311" s="129"/>
      <c r="EO311" s="129"/>
      <c r="EP311" s="129"/>
      <c r="EQ311" s="129"/>
      <c r="ER311" s="129"/>
      <c r="ES311" s="129"/>
      <c r="ET311" s="129"/>
      <c r="EU311" s="129"/>
      <c r="EV311" s="129"/>
      <c r="EW311" s="129"/>
    </row>
    <row r="312" spans="1:153" ht="9.75" customHeight="1">
      <c r="A312" s="113"/>
      <c r="B312" s="24"/>
      <c r="C312" s="14" t="s">
        <v>6435</v>
      </c>
      <c r="D312" s="25"/>
      <c r="E312" s="25"/>
      <c r="F312" s="14" t="s">
        <v>143</v>
      </c>
      <c r="G312" s="14"/>
      <c r="H312" s="14"/>
      <c r="I312" s="14" t="s">
        <v>144</v>
      </c>
      <c r="J312" s="14"/>
      <c r="K312" s="14" t="s">
        <v>145</v>
      </c>
      <c r="L312" s="14"/>
      <c r="M312" s="14" t="s">
        <v>197</v>
      </c>
      <c r="N312" s="14"/>
      <c r="O312" s="25"/>
      <c r="P312" s="14" t="s">
        <v>146</v>
      </c>
      <c r="Q312" s="14"/>
      <c r="R312" s="14"/>
      <c r="S312" s="14"/>
      <c r="T312" s="14"/>
      <c r="U312" s="14"/>
      <c r="V312" s="14"/>
      <c r="W312" s="14"/>
      <c r="X312" s="14"/>
      <c r="Y312" s="14"/>
      <c r="Z312" s="14"/>
      <c r="AA312" s="14"/>
      <c r="AB312" s="14"/>
      <c r="AC312" s="14"/>
      <c r="AD312" s="25"/>
      <c r="AE312" s="25"/>
      <c r="AF312" s="26"/>
      <c r="AG312" s="296"/>
      <c r="AH312" s="297"/>
      <c r="AI312" s="297"/>
      <c r="AJ312" s="297"/>
      <c r="AK312" s="297"/>
      <c r="AL312" s="297"/>
      <c r="AM312" s="297"/>
      <c r="AN312" s="297"/>
      <c r="AO312" s="117"/>
      <c r="AP312" s="114"/>
      <c r="AQ312" s="296"/>
      <c r="AR312" s="297"/>
      <c r="AS312" s="297"/>
      <c r="AT312" s="297"/>
      <c r="AU312" s="297"/>
      <c r="AV312" s="297"/>
      <c r="AW312" s="297"/>
      <c r="AX312" s="297"/>
      <c r="AY312" s="117"/>
      <c r="AZ312" s="114"/>
      <c r="BA312" s="297"/>
      <c r="BB312" s="297"/>
      <c r="BC312" s="297"/>
      <c r="BD312" s="297"/>
      <c r="BE312" s="297"/>
      <c r="BF312" s="297"/>
      <c r="BG312" s="297"/>
      <c r="BH312" s="297"/>
      <c r="BI312" s="117"/>
      <c r="BJ312" s="114"/>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c r="DH312" s="129"/>
      <c r="DI312" s="129"/>
      <c r="DJ312" s="129"/>
      <c r="DK312" s="129"/>
      <c r="DL312" s="129"/>
      <c r="DM312" s="129"/>
      <c r="DN312" s="129"/>
      <c r="DO312" s="129"/>
      <c r="DP312" s="129"/>
      <c r="DQ312" s="129"/>
      <c r="DR312" s="129"/>
      <c r="DS312" s="129"/>
      <c r="DT312" s="129"/>
      <c r="DU312" s="129"/>
      <c r="DV312" s="129"/>
      <c r="DW312" s="129"/>
      <c r="DX312" s="129"/>
      <c r="DY312" s="129"/>
      <c r="DZ312" s="129"/>
      <c r="EA312" s="129"/>
      <c r="EB312" s="129"/>
      <c r="EC312" s="129"/>
      <c r="ED312" s="129"/>
      <c r="EE312" s="129"/>
      <c r="EF312" s="129"/>
      <c r="EG312" s="129"/>
      <c r="EH312" s="129"/>
      <c r="EI312" s="129"/>
      <c r="EJ312" s="129"/>
      <c r="EK312" s="129"/>
      <c r="EL312" s="129"/>
      <c r="EM312" s="129"/>
      <c r="EN312" s="129"/>
      <c r="EO312" s="129"/>
      <c r="EP312" s="129"/>
      <c r="EQ312" s="129"/>
      <c r="ER312" s="129"/>
      <c r="ES312" s="129"/>
      <c r="ET312" s="129"/>
      <c r="EU312" s="129"/>
      <c r="EV312" s="129"/>
      <c r="EW312" s="129"/>
    </row>
    <row r="313" spans="1:153" ht="21.75" customHeight="1">
      <c r="A313" s="113"/>
      <c r="B313" s="294"/>
      <c r="C313" s="76"/>
      <c r="D313" s="74"/>
      <c r="E313" s="77"/>
      <c r="F313" s="78"/>
      <c r="G313" s="79"/>
      <c r="H313" s="75" t="s">
        <v>6436</v>
      </c>
      <c r="I313" s="76"/>
      <c r="J313" s="74"/>
      <c r="K313" s="241"/>
      <c r="L313" s="74"/>
      <c r="M313" s="76"/>
      <c r="N313" s="73"/>
      <c r="O313" s="504"/>
      <c r="P313" s="505"/>
      <c r="Q313" s="505"/>
      <c r="R313" s="505"/>
      <c r="S313" s="505"/>
      <c r="T313" s="505"/>
      <c r="U313" s="505"/>
      <c r="V313" s="505"/>
      <c r="W313" s="505"/>
      <c r="X313" s="505"/>
      <c r="Y313" s="505"/>
      <c r="Z313" s="505"/>
      <c r="AA313" s="505"/>
      <c r="AB313" s="505"/>
      <c r="AC313" s="505"/>
      <c r="AD313" s="505"/>
      <c r="AE313" s="506"/>
      <c r="AF313" s="15"/>
      <c r="AG313" s="118"/>
      <c r="AH313" s="312"/>
      <c r="AI313" s="313"/>
      <c r="AJ313" s="313"/>
      <c r="AK313" s="313"/>
      <c r="AL313" s="313"/>
      <c r="AM313" s="313"/>
      <c r="AN313" s="314"/>
      <c r="AO313" s="120"/>
      <c r="AP313" s="115" t="s">
        <v>0</v>
      </c>
      <c r="AQ313" s="119"/>
      <c r="AR313" s="312"/>
      <c r="AS313" s="313"/>
      <c r="AT313" s="313"/>
      <c r="AU313" s="313"/>
      <c r="AV313" s="313"/>
      <c r="AW313" s="313"/>
      <c r="AX313" s="314"/>
      <c r="AY313" s="120"/>
      <c r="AZ313" s="115" t="s">
        <v>1</v>
      </c>
      <c r="BA313" s="119"/>
      <c r="BB313" s="312"/>
      <c r="BC313" s="313"/>
      <c r="BD313" s="313"/>
      <c r="BE313" s="313"/>
      <c r="BF313" s="313"/>
      <c r="BG313" s="313"/>
      <c r="BH313" s="314"/>
      <c r="BI313" s="122"/>
      <c r="BJ313" s="115" t="s">
        <v>2</v>
      </c>
      <c r="BK313" s="129"/>
      <c r="BL313" s="130" t="str">
        <f>IF(BM313&lt;&gt;"","●","")</f>
        <v/>
      </c>
      <c r="BM313" s="132" t="str">
        <f>IF(AND(OR(C313="",E313="",F313="",G313="",O313=""),OR(AH313&gt;0,AR313&gt;0,BB313&gt;0)),"「Ｋコード・Ｊコード番号等」、「診療行為名称」に未記入の欄がありますが、「レセプト件数」、「算定日数」、「算定回数」のいずれかが1以上となっています。正しい手術名情報・レセプト件数・算定日数・算定回数をご記入ください。",IF(AND(AND(C313&lt;&gt;"",E313&lt;&gt;"",F313&lt;&gt;"",G313&lt;&gt;""),OR(AH313&gt;0,AR313&gt;0,BB313&gt;0),COUNTIF(K!$A$1:$A$2257,ASC(C313&amp;E313&amp;F313&amp;G313&amp;IF(I313*1=0,"","-"&amp;I313*1)&amp;IF(K313*1=0,"",K313*1)&amp;IF(M313="","",M313)))=0),"「Ｋコード・Ｊコード番号等」が診療報酬点数表あるいは鹿診療報酬点数表に存在しないコードとなっています。正しいＫコード・Ｊコード番号等をご記入ください。なお、加算・輸血料は報告対象外となります。",IF(OR(AND(OR(AH313=0,AH313=""),OR(AR313&gt;0,BB313&gt;0)),AND(OR(AH313&gt;0,BB313&gt;0),OR(AR313=0,AR313="")),AND(OR(AH313&gt;0,AR313&gt;0),OR(BB313=0,BB313=""))),"「レセプト件数」、「算定日数」、「算定回数」のいずれかが「0」か「空白」となっていますが、それ以外が1以上となっています。正しい手術名情報・レセプト件数・算定日数・算定回数をご記入ください。",IF(OR(AH313&gt;AR313,AH313&gt;BB313),"「算定日数」あるいは「算定回数」が「レセプト件数」よりも小さくなっています。算定レセプトにおける算定日数・算定回数をご記入ください。",IF(AR313&gt;BB313,"「算定回数」が「算定日数」よりも小さくなっています。算定日数における算定回数をご記入ください。","")))))</f>
        <v/>
      </c>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72"/>
      <c r="CW313" s="72"/>
      <c r="CX313" s="72"/>
      <c r="CY313" s="129"/>
      <c r="CZ313" s="129"/>
      <c r="DA313" s="129"/>
      <c r="DB313" s="129"/>
      <c r="DC313" s="129"/>
      <c r="DD313" s="129"/>
      <c r="DE313" s="129"/>
      <c r="DF313" s="129"/>
      <c r="DG313" s="129"/>
      <c r="DH313" s="129"/>
      <c r="DI313" s="129"/>
      <c r="DJ313" s="129"/>
      <c r="DK313" s="129"/>
      <c r="DL313" s="129"/>
      <c r="DM313" s="129"/>
      <c r="DN313" s="129"/>
      <c r="DO313" s="129"/>
      <c r="DP313" s="129"/>
      <c r="DQ313" s="129"/>
      <c r="DR313" s="129"/>
      <c r="DS313" s="129"/>
      <c r="DT313" s="129"/>
      <c r="DU313" s="129"/>
      <c r="DV313" s="129"/>
      <c r="DW313" s="129"/>
      <c r="DX313" s="129"/>
      <c r="DY313" s="129"/>
      <c r="DZ313" s="129"/>
      <c r="EA313" s="129"/>
      <c r="EB313" s="129"/>
      <c r="EC313" s="129"/>
      <c r="ED313" s="129"/>
      <c r="EE313" s="129"/>
      <c r="EF313" s="129"/>
      <c r="EG313" s="129"/>
      <c r="EH313" s="129"/>
      <c r="EI313" s="129"/>
      <c r="EJ313" s="129"/>
      <c r="EK313" s="129"/>
      <c r="EL313" s="129"/>
      <c r="EM313" s="129"/>
      <c r="EN313" s="129"/>
      <c r="EO313" s="129"/>
      <c r="EP313" s="129"/>
      <c r="EQ313" s="129"/>
      <c r="ER313" s="129"/>
      <c r="ES313" s="129"/>
      <c r="ET313" s="129"/>
      <c r="EU313" s="129"/>
      <c r="EV313" s="129"/>
      <c r="EW313" s="129"/>
    </row>
    <row r="314" spans="1:153" ht="3" customHeight="1" thickBot="1">
      <c r="A314" s="113"/>
      <c r="B314" s="16"/>
      <c r="C314" s="17"/>
      <c r="D314" s="17"/>
      <c r="E314" s="17"/>
      <c r="F314" s="18"/>
      <c r="G314" s="17"/>
      <c r="H314" s="298"/>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9"/>
      <c r="AG314" s="299"/>
      <c r="AH314" s="298"/>
      <c r="AI314" s="298"/>
      <c r="AJ314" s="298"/>
      <c r="AK314" s="298"/>
      <c r="AL314" s="298"/>
      <c r="AM314" s="298"/>
      <c r="AN314" s="298"/>
      <c r="AO314" s="121"/>
      <c r="AP314" s="116"/>
      <c r="AQ314" s="299"/>
      <c r="AR314" s="298"/>
      <c r="AS314" s="298"/>
      <c r="AT314" s="298"/>
      <c r="AU314" s="298"/>
      <c r="AV314" s="298"/>
      <c r="AW314" s="298"/>
      <c r="AX314" s="298"/>
      <c r="AY314" s="121"/>
      <c r="AZ314" s="116"/>
      <c r="BA314" s="298"/>
      <c r="BB314" s="298"/>
      <c r="BC314" s="298"/>
      <c r="BD314" s="298"/>
      <c r="BE314" s="298"/>
      <c r="BF314" s="298"/>
      <c r="BG314" s="298"/>
      <c r="BH314" s="298"/>
      <c r="BI314" s="121"/>
      <c r="BJ314" s="116"/>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c r="DH314" s="129"/>
      <c r="DI314" s="129"/>
      <c r="DJ314" s="129"/>
      <c r="DK314" s="129"/>
      <c r="DL314" s="129"/>
      <c r="DM314" s="129"/>
      <c r="DN314" s="129"/>
      <c r="DO314" s="129"/>
      <c r="DP314" s="129"/>
      <c r="DQ314" s="129"/>
      <c r="DR314" s="129"/>
      <c r="DS314" s="129"/>
      <c r="DT314" s="129"/>
      <c r="DU314" s="129"/>
      <c r="DV314" s="129"/>
      <c r="DW314" s="129"/>
      <c r="DX314" s="129"/>
      <c r="DY314" s="129"/>
      <c r="DZ314" s="129"/>
      <c r="EA314" s="129"/>
      <c r="EB314" s="129"/>
      <c r="EC314" s="129"/>
      <c r="ED314" s="129"/>
      <c r="EE314" s="129"/>
      <c r="EF314" s="129"/>
      <c r="EG314" s="129"/>
      <c r="EH314" s="129"/>
      <c r="EI314" s="129"/>
      <c r="EJ314" s="129"/>
      <c r="EK314" s="129"/>
      <c r="EL314" s="129"/>
      <c r="EM314" s="129"/>
      <c r="EN314" s="129"/>
      <c r="EO314" s="129"/>
      <c r="EP314" s="129"/>
      <c r="EQ314" s="129"/>
      <c r="ER314" s="129"/>
      <c r="ES314" s="129"/>
      <c r="ET314" s="129"/>
      <c r="EU314" s="129"/>
      <c r="EV314" s="129"/>
      <c r="EW314" s="129"/>
    </row>
    <row r="315" spans="1:153" ht="9.75" customHeight="1">
      <c r="A315" s="113"/>
      <c r="B315" s="24"/>
      <c r="C315" s="14" t="s">
        <v>6435</v>
      </c>
      <c r="D315" s="25"/>
      <c r="E315" s="25"/>
      <c r="F315" s="14" t="s">
        <v>143</v>
      </c>
      <c r="G315" s="14"/>
      <c r="H315" s="14"/>
      <c r="I315" s="14" t="s">
        <v>144</v>
      </c>
      <c r="J315" s="14"/>
      <c r="K315" s="14" t="s">
        <v>145</v>
      </c>
      <c r="L315" s="14"/>
      <c r="M315" s="14" t="s">
        <v>197</v>
      </c>
      <c r="N315" s="14"/>
      <c r="O315" s="25"/>
      <c r="P315" s="14" t="s">
        <v>146</v>
      </c>
      <c r="Q315" s="14"/>
      <c r="R315" s="14"/>
      <c r="S315" s="14"/>
      <c r="T315" s="14"/>
      <c r="U315" s="14"/>
      <c r="V315" s="14"/>
      <c r="W315" s="14"/>
      <c r="X315" s="14"/>
      <c r="Y315" s="14"/>
      <c r="Z315" s="14"/>
      <c r="AA315" s="14"/>
      <c r="AB315" s="14"/>
      <c r="AC315" s="14"/>
      <c r="AD315" s="25"/>
      <c r="AE315" s="25"/>
      <c r="AF315" s="26"/>
      <c r="AG315" s="296"/>
      <c r="AH315" s="297"/>
      <c r="AI315" s="297"/>
      <c r="AJ315" s="297"/>
      <c r="AK315" s="297"/>
      <c r="AL315" s="297"/>
      <c r="AM315" s="297"/>
      <c r="AN315" s="297"/>
      <c r="AO315" s="117"/>
      <c r="AP315" s="114"/>
      <c r="AQ315" s="296"/>
      <c r="AR315" s="297"/>
      <c r="AS315" s="297"/>
      <c r="AT315" s="297"/>
      <c r="AU315" s="297"/>
      <c r="AV315" s="297"/>
      <c r="AW315" s="297"/>
      <c r="AX315" s="297"/>
      <c r="AY315" s="117"/>
      <c r="AZ315" s="114"/>
      <c r="BA315" s="297"/>
      <c r="BB315" s="297"/>
      <c r="BC315" s="297"/>
      <c r="BD315" s="297"/>
      <c r="BE315" s="297"/>
      <c r="BF315" s="297"/>
      <c r="BG315" s="297"/>
      <c r="BH315" s="297"/>
      <c r="BI315" s="117"/>
      <c r="BJ315" s="114"/>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c r="DH315" s="129"/>
      <c r="DI315" s="129"/>
      <c r="DJ315" s="129"/>
      <c r="DK315" s="129"/>
      <c r="DL315" s="129"/>
      <c r="DM315" s="129"/>
      <c r="DN315" s="129"/>
      <c r="DO315" s="129"/>
      <c r="DP315" s="129"/>
      <c r="DQ315" s="129"/>
      <c r="DR315" s="129"/>
      <c r="DS315" s="129"/>
      <c r="DT315" s="129"/>
      <c r="DU315" s="129"/>
      <c r="DV315" s="129"/>
      <c r="DW315" s="129"/>
      <c r="DX315" s="129"/>
      <c r="DY315" s="129"/>
      <c r="DZ315" s="129"/>
      <c r="EA315" s="129"/>
      <c r="EB315" s="129"/>
      <c r="EC315" s="129"/>
      <c r="ED315" s="129"/>
      <c r="EE315" s="129"/>
      <c r="EF315" s="129"/>
      <c r="EG315" s="129"/>
      <c r="EH315" s="129"/>
      <c r="EI315" s="129"/>
      <c r="EJ315" s="129"/>
      <c r="EK315" s="129"/>
      <c r="EL315" s="129"/>
      <c r="EM315" s="129"/>
      <c r="EN315" s="129"/>
      <c r="EO315" s="129"/>
      <c r="EP315" s="129"/>
      <c r="EQ315" s="129"/>
      <c r="ER315" s="129"/>
      <c r="ES315" s="129"/>
      <c r="ET315" s="129"/>
      <c r="EU315" s="129"/>
      <c r="EV315" s="129"/>
      <c r="EW315" s="129"/>
    </row>
    <row r="316" spans="1:153" ht="21.75" customHeight="1">
      <c r="A316" s="113"/>
      <c r="B316" s="294"/>
      <c r="C316" s="76"/>
      <c r="D316" s="74"/>
      <c r="E316" s="77"/>
      <c r="F316" s="78"/>
      <c r="G316" s="79"/>
      <c r="H316" s="75" t="s">
        <v>6436</v>
      </c>
      <c r="I316" s="76"/>
      <c r="J316" s="74"/>
      <c r="K316" s="241"/>
      <c r="L316" s="74"/>
      <c r="M316" s="76"/>
      <c r="N316" s="73"/>
      <c r="O316" s="504"/>
      <c r="P316" s="505"/>
      <c r="Q316" s="505"/>
      <c r="R316" s="505"/>
      <c r="S316" s="505"/>
      <c r="T316" s="505"/>
      <c r="U316" s="505"/>
      <c r="V316" s="505"/>
      <c r="W316" s="505"/>
      <c r="X316" s="505"/>
      <c r="Y316" s="505"/>
      <c r="Z316" s="505"/>
      <c r="AA316" s="505"/>
      <c r="AB316" s="505"/>
      <c r="AC316" s="505"/>
      <c r="AD316" s="505"/>
      <c r="AE316" s="506"/>
      <c r="AF316" s="15"/>
      <c r="AG316" s="118"/>
      <c r="AH316" s="312"/>
      <c r="AI316" s="313"/>
      <c r="AJ316" s="313"/>
      <c r="AK316" s="313"/>
      <c r="AL316" s="313"/>
      <c r="AM316" s="313"/>
      <c r="AN316" s="314"/>
      <c r="AO316" s="120"/>
      <c r="AP316" s="115" t="s">
        <v>0</v>
      </c>
      <c r="AQ316" s="119"/>
      <c r="AR316" s="312"/>
      <c r="AS316" s="313"/>
      <c r="AT316" s="313"/>
      <c r="AU316" s="313"/>
      <c r="AV316" s="313"/>
      <c r="AW316" s="313"/>
      <c r="AX316" s="314"/>
      <c r="AY316" s="120"/>
      <c r="AZ316" s="115" t="s">
        <v>1</v>
      </c>
      <c r="BA316" s="119"/>
      <c r="BB316" s="312"/>
      <c r="BC316" s="313"/>
      <c r="BD316" s="313"/>
      <c r="BE316" s="313"/>
      <c r="BF316" s="313"/>
      <c r="BG316" s="313"/>
      <c r="BH316" s="314"/>
      <c r="BI316" s="122"/>
      <c r="BJ316" s="115" t="s">
        <v>2</v>
      </c>
      <c r="BK316" s="129"/>
      <c r="BL316" s="130" t="str">
        <f>IF(BM316&lt;&gt;"","●","")</f>
        <v/>
      </c>
      <c r="BM316" s="132" t="str">
        <f>IF(AND(OR(C316="",E316="",F316="",G316="",O316=""),OR(AH316&gt;0,AR316&gt;0,BB316&gt;0)),"「Ｋコード・Ｊコード番号等」、「診療行為名称」に未記入の欄がありますが、「レセプト件数」、「算定日数」、「算定回数」のいずれかが1以上となっています。正しい手術名情報・レセプト件数・算定日数・算定回数をご記入ください。",IF(AND(AND(C316&lt;&gt;"",E316&lt;&gt;"",F316&lt;&gt;"",G316&lt;&gt;""),OR(AH316&gt;0,AR316&gt;0,BB316&gt;0),COUNTIF(K!$A$1:$A$2257,ASC(C316&amp;E316&amp;F316&amp;G316&amp;IF(I316*1=0,"","-"&amp;I316*1)&amp;IF(K316*1=0,"",K316*1)&amp;IF(M316="","",M316)))=0),"「Ｋコード・Ｊコード番号等」が診療報酬点数表あるいは鹿診療報酬点数表に存在しないコードとなっています。正しいＫコード・Ｊコード番号等をご記入ください。なお、加算・輸血料は報告対象外となります。",IF(OR(AND(OR(AH316=0,AH316=""),OR(AR316&gt;0,BB316&gt;0)),AND(OR(AH316&gt;0,BB316&gt;0),OR(AR316=0,AR316="")),AND(OR(AH316&gt;0,AR316&gt;0),OR(BB316=0,BB316=""))),"「レセプト件数」、「算定日数」、「算定回数」のいずれかが「0」か「空白」となっていますが、それ以外が1以上となっています。正しい手術名情報・レセプト件数・算定日数・算定回数をご記入ください。",IF(OR(AH316&gt;AR316,AH316&gt;BB316),"「算定日数」あるいは「算定回数」が「レセプト件数」よりも小さくなっています。算定レセプトにおける算定日数・算定回数をご記入ください。",IF(AR316&gt;BB316,"「算定回数」が「算定日数」よりも小さくなっています。算定日数における算定回数をご記入ください。","")))))</f>
        <v/>
      </c>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72"/>
      <c r="CW316" s="72"/>
      <c r="CX316" s="72"/>
      <c r="CY316" s="129"/>
      <c r="CZ316" s="129"/>
      <c r="DA316" s="129"/>
      <c r="DB316" s="129"/>
      <c r="DC316" s="129"/>
      <c r="DD316" s="129"/>
      <c r="DE316" s="129"/>
      <c r="DF316" s="129"/>
      <c r="DG316" s="129"/>
      <c r="DH316" s="129"/>
      <c r="DI316" s="129"/>
      <c r="DJ316" s="129"/>
      <c r="DK316" s="129"/>
      <c r="DL316" s="129"/>
      <c r="DM316" s="129"/>
      <c r="DN316" s="129"/>
      <c r="DO316" s="129"/>
      <c r="DP316" s="129"/>
      <c r="DQ316" s="129"/>
      <c r="DR316" s="129"/>
      <c r="DS316" s="129"/>
      <c r="DT316" s="129"/>
      <c r="DU316" s="129"/>
      <c r="DV316" s="129"/>
      <c r="DW316" s="129"/>
      <c r="DX316" s="129"/>
      <c r="DY316" s="129"/>
      <c r="DZ316" s="129"/>
      <c r="EA316" s="129"/>
      <c r="EB316" s="129"/>
      <c r="EC316" s="129"/>
      <c r="ED316" s="129"/>
      <c r="EE316" s="129"/>
      <c r="EF316" s="129"/>
      <c r="EG316" s="129"/>
      <c r="EH316" s="129"/>
      <c r="EI316" s="129"/>
      <c r="EJ316" s="129"/>
      <c r="EK316" s="129"/>
      <c r="EL316" s="129"/>
      <c r="EM316" s="129"/>
      <c r="EN316" s="129"/>
      <c r="EO316" s="129"/>
      <c r="EP316" s="129"/>
      <c r="EQ316" s="129"/>
      <c r="ER316" s="129"/>
      <c r="ES316" s="129"/>
      <c r="ET316" s="129"/>
      <c r="EU316" s="129"/>
      <c r="EV316" s="129"/>
      <c r="EW316" s="129"/>
    </row>
    <row r="317" spans="1:153" ht="3" customHeight="1" thickBot="1">
      <c r="A317" s="113"/>
      <c r="B317" s="16"/>
      <c r="C317" s="17"/>
      <c r="D317" s="17"/>
      <c r="E317" s="17"/>
      <c r="F317" s="18"/>
      <c r="G317" s="17"/>
      <c r="H317" s="298"/>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9"/>
      <c r="AG317" s="299"/>
      <c r="AH317" s="298"/>
      <c r="AI317" s="298"/>
      <c r="AJ317" s="298"/>
      <c r="AK317" s="298"/>
      <c r="AL317" s="298"/>
      <c r="AM317" s="298"/>
      <c r="AN317" s="298"/>
      <c r="AO317" s="121"/>
      <c r="AP317" s="116"/>
      <c r="AQ317" s="299"/>
      <c r="AR317" s="298"/>
      <c r="AS317" s="298"/>
      <c r="AT317" s="298"/>
      <c r="AU317" s="298"/>
      <c r="AV317" s="298"/>
      <c r="AW317" s="298"/>
      <c r="AX317" s="298"/>
      <c r="AY317" s="121"/>
      <c r="AZ317" s="116"/>
      <c r="BA317" s="298"/>
      <c r="BB317" s="298"/>
      <c r="BC317" s="298"/>
      <c r="BD317" s="298"/>
      <c r="BE317" s="298"/>
      <c r="BF317" s="298"/>
      <c r="BG317" s="298"/>
      <c r="BH317" s="298"/>
      <c r="BI317" s="121"/>
      <c r="BJ317" s="116"/>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c r="DH317" s="129"/>
      <c r="DI317" s="129"/>
      <c r="DJ317" s="129"/>
      <c r="DK317" s="129"/>
      <c r="DL317" s="129"/>
      <c r="DM317" s="129"/>
      <c r="DN317" s="129"/>
      <c r="DO317" s="129"/>
      <c r="DP317" s="129"/>
      <c r="DQ317" s="129"/>
      <c r="DR317" s="129"/>
      <c r="DS317" s="129"/>
      <c r="DT317" s="129"/>
      <c r="DU317" s="129"/>
      <c r="DV317" s="129"/>
      <c r="DW317" s="129"/>
      <c r="DX317" s="129"/>
      <c r="DY317" s="129"/>
      <c r="DZ317" s="129"/>
      <c r="EA317" s="129"/>
      <c r="EB317" s="129"/>
      <c r="EC317" s="129"/>
      <c r="ED317" s="129"/>
      <c r="EE317" s="129"/>
      <c r="EF317" s="129"/>
      <c r="EG317" s="129"/>
      <c r="EH317" s="129"/>
      <c r="EI317" s="129"/>
      <c r="EJ317" s="129"/>
      <c r="EK317" s="129"/>
      <c r="EL317" s="129"/>
      <c r="EM317" s="129"/>
      <c r="EN317" s="129"/>
      <c r="EO317" s="129"/>
      <c r="EP317" s="129"/>
      <c r="EQ317" s="129"/>
      <c r="ER317" s="129"/>
      <c r="ES317" s="129"/>
      <c r="ET317" s="129"/>
      <c r="EU317" s="129"/>
      <c r="EV317" s="129"/>
      <c r="EW317" s="129"/>
    </row>
    <row r="318" spans="1:153" ht="9.75" customHeight="1">
      <c r="A318" s="113"/>
      <c r="B318" s="24"/>
      <c r="C318" s="14" t="s">
        <v>6435</v>
      </c>
      <c r="D318" s="25"/>
      <c r="E318" s="25"/>
      <c r="F318" s="14" t="s">
        <v>143</v>
      </c>
      <c r="G318" s="14"/>
      <c r="H318" s="14"/>
      <c r="I318" s="14" t="s">
        <v>144</v>
      </c>
      <c r="J318" s="14"/>
      <c r="K318" s="14" t="s">
        <v>145</v>
      </c>
      <c r="L318" s="14"/>
      <c r="M318" s="14" t="s">
        <v>197</v>
      </c>
      <c r="N318" s="14"/>
      <c r="O318" s="25"/>
      <c r="P318" s="14" t="s">
        <v>146</v>
      </c>
      <c r="Q318" s="14"/>
      <c r="R318" s="14"/>
      <c r="S318" s="14"/>
      <c r="T318" s="14"/>
      <c r="U318" s="14"/>
      <c r="V318" s="14"/>
      <c r="W318" s="14"/>
      <c r="X318" s="14"/>
      <c r="Y318" s="14"/>
      <c r="Z318" s="14"/>
      <c r="AA318" s="14"/>
      <c r="AB318" s="14"/>
      <c r="AC318" s="14"/>
      <c r="AD318" s="25"/>
      <c r="AE318" s="25"/>
      <c r="AF318" s="26"/>
      <c r="AG318" s="296"/>
      <c r="AH318" s="297"/>
      <c r="AI318" s="297"/>
      <c r="AJ318" s="297"/>
      <c r="AK318" s="297"/>
      <c r="AL318" s="297"/>
      <c r="AM318" s="297"/>
      <c r="AN318" s="297"/>
      <c r="AO318" s="117"/>
      <c r="AP318" s="114"/>
      <c r="AQ318" s="296"/>
      <c r="AR318" s="297"/>
      <c r="AS318" s="297"/>
      <c r="AT318" s="297"/>
      <c r="AU318" s="297"/>
      <c r="AV318" s="297"/>
      <c r="AW318" s="297"/>
      <c r="AX318" s="297"/>
      <c r="AY318" s="117"/>
      <c r="AZ318" s="114"/>
      <c r="BA318" s="297"/>
      <c r="BB318" s="297"/>
      <c r="BC318" s="297"/>
      <c r="BD318" s="297"/>
      <c r="BE318" s="297"/>
      <c r="BF318" s="297"/>
      <c r="BG318" s="297"/>
      <c r="BH318" s="297"/>
      <c r="BI318" s="117"/>
      <c r="BJ318" s="114"/>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c r="DH318" s="129"/>
      <c r="DI318" s="129"/>
      <c r="DJ318" s="129"/>
      <c r="DK318" s="129"/>
      <c r="DL318" s="129"/>
      <c r="DM318" s="129"/>
      <c r="DN318" s="129"/>
      <c r="DO318" s="129"/>
      <c r="DP318" s="129"/>
      <c r="DQ318" s="129"/>
      <c r="DR318" s="129"/>
      <c r="DS318" s="129"/>
      <c r="DT318" s="129"/>
      <c r="DU318" s="129"/>
      <c r="DV318" s="129"/>
      <c r="DW318" s="129"/>
      <c r="DX318" s="129"/>
      <c r="DY318" s="129"/>
      <c r="DZ318" s="129"/>
      <c r="EA318" s="129"/>
      <c r="EB318" s="129"/>
      <c r="EC318" s="129"/>
      <c r="ED318" s="129"/>
      <c r="EE318" s="129"/>
      <c r="EF318" s="129"/>
      <c r="EG318" s="129"/>
      <c r="EH318" s="129"/>
      <c r="EI318" s="129"/>
      <c r="EJ318" s="129"/>
      <c r="EK318" s="129"/>
      <c r="EL318" s="129"/>
      <c r="EM318" s="129"/>
      <c r="EN318" s="129"/>
      <c r="EO318" s="129"/>
      <c r="EP318" s="129"/>
      <c r="EQ318" s="129"/>
      <c r="ER318" s="129"/>
      <c r="ES318" s="129"/>
      <c r="ET318" s="129"/>
      <c r="EU318" s="129"/>
      <c r="EV318" s="129"/>
      <c r="EW318" s="129"/>
    </row>
    <row r="319" spans="1:153" ht="21.75" customHeight="1">
      <c r="A319" s="113"/>
      <c r="B319" s="294"/>
      <c r="C319" s="76"/>
      <c r="D319" s="74"/>
      <c r="E319" s="77"/>
      <c r="F319" s="78"/>
      <c r="G319" s="79"/>
      <c r="H319" s="75" t="s">
        <v>6436</v>
      </c>
      <c r="I319" s="76"/>
      <c r="J319" s="74"/>
      <c r="K319" s="241"/>
      <c r="L319" s="74"/>
      <c r="M319" s="76"/>
      <c r="N319" s="73"/>
      <c r="O319" s="504"/>
      <c r="P319" s="505"/>
      <c r="Q319" s="505"/>
      <c r="R319" s="505"/>
      <c r="S319" s="505"/>
      <c r="T319" s="505"/>
      <c r="U319" s="505"/>
      <c r="V319" s="505"/>
      <c r="W319" s="505"/>
      <c r="X319" s="505"/>
      <c r="Y319" s="505"/>
      <c r="Z319" s="505"/>
      <c r="AA319" s="505"/>
      <c r="AB319" s="505"/>
      <c r="AC319" s="505"/>
      <c r="AD319" s="505"/>
      <c r="AE319" s="506"/>
      <c r="AF319" s="15"/>
      <c r="AG319" s="118"/>
      <c r="AH319" s="312"/>
      <c r="AI319" s="313"/>
      <c r="AJ319" s="313"/>
      <c r="AK319" s="313"/>
      <c r="AL319" s="313"/>
      <c r="AM319" s="313"/>
      <c r="AN319" s="314"/>
      <c r="AO319" s="120"/>
      <c r="AP319" s="115" t="s">
        <v>0</v>
      </c>
      <c r="AQ319" s="119"/>
      <c r="AR319" s="312"/>
      <c r="AS319" s="313"/>
      <c r="AT319" s="313"/>
      <c r="AU319" s="313"/>
      <c r="AV319" s="313"/>
      <c r="AW319" s="313"/>
      <c r="AX319" s="314"/>
      <c r="AY319" s="120"/>
      <c r="AZ319" s="115" t="s">
        <v>1</v>
      </c>
      <c r="BA319" s="119"/>
      <c r="BB319" s="312"/>
      <c r="BC319" s="313"/>
      <c r="BD319" s="313"/>
      <c r="BE319" s="313"/>
      <c r="BF319" s="313"/>
      <c r="BG319" s="313"/>
      <c r="BH319" s="314"/>
      <c r="BI319" s="122"/>
      <c r="BJ319" s="115" t="s">
        <v>2</v>
      </c>
      <c r="BK319" s="129"/>
      <c r="BL319" s="130" t="str">
        <f>IF(BM319&lt;&gt;"","●","")</f>
        <v/>
      </c>
      <c r="BM319" s="132" t="str">
        <f>IF(AND(OR(C319="",E319="",F319="",G319="",O319=""),OR(AH319&gt;0,AR319&gt;0,BB319&gt;0)),"「Ｋコード・Ｊコード番号等」、「診療行為名称」に未記入の欄がありますが、「レセプト件数」、「算定日数」、「算定回数」のいずれかが1以上となっています。正しい手術名情報・レセプト件数・算定日数・算定回数をご記入ください。",IF(AND(AND(C319&lt;&gt;"",E319&lt;&gt;"",F319&lt;&gt;"",G319&lt;&gt;""),OR(AH319&gt;0,AR319&gt;0,BB319&gt;0),COUNTIF(K!$A$1:$A$2257,ASC(C319&amp;E319&amp;F319&amp;G319&amp;IF(I319*1=0,"","-"&amp;I319*1)&amp;IF(K319*1=0,"",K319*1)&amp;IF(M319="","",M319)))=0),"「Ｋコード・Ｊコード番号等」が診療報酬点数表あるいは鹿診療報酬点数表に存在しないコードとなっています。正しいＫコード・Ｊコード番号等をご記入ください。なお、加算・輸血料は報告対象外となります。",IF(OR(AND(OR(AH319=0,AH319=""),OR(AR319&gt;0,BB319&gt;0)),AND(OR(AH319&gt;0,BB319&gt;0),OR(AR319=0,AR319="")),AND(OR(AH319&gt;0,AR319&gt;0),OR(BB319=0,BB319=""))),"「レセプト件数」、「算定日数」、「算定回数」のいずれかが「0」か「空白」となっていますが、それ以外が1以上となっています。正しい手術名情報・レセプト件数・算定日数・算定回数をご記入ください。",IF(OR(AH319&gt;AR319,AH319&gt;BB319),"「算定日数」あるいは「算定回数」が「レセプト件数」よりも小さくなっています。算定レセプトにおける算定日数・算定回数をご記入ください。",IF(AR319&gt;BB319,"「算定回数」が「算定日数」よりも小さくなっています。算定日数における算定回数をご記入ください。","")))))</f>
        <v/>
      </c>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72"/>
      <c r="CW319" s="72"/>
      <c r="CX319" s="72"/>
      <c r="CY319" s="129"/>
      <c r="CZ319" s="129"/>
      <c r="DA319" s="129"/>
      <c r="DB319" s="129"/>
      <c r="DC319" s="129"/>
      <c r="DD319" s="129"/>
      <c r="DE319" s="129"/>
      <c r="DF319" s="129"/>
      <c r="DG319" s="129"/>
      <c r="DH319" s="129"/>
      <c r="DI319" s="129"/>
      <c r="DJ319" s="129"/>
      <c r="DK319" s="129"/>
      <c r="DL319" s="129"/>
      <c r="DM319" s="129"/>
      <c r="DN319" s="129"/>
      <c r="DO319" s="129"/>
      <c r="DP319" s="129"/>
      <c r="DQ319" s="129"/>
      <c r="DR319" s="129"/>
      <c r="DS319" s="129"/>
      <c r="DT319" s="129"/>
      <c r="DU319" s="129"/>
      <c r="DV319" s="129"/>
      <c r="DW319" s="129"/>
      <c r="DX319" s="129"/>
      <c r="DY319" s="129"/>
      <c r="DZ319" s="129"/>
      <c r="EA319" s="129"/>
      <c r="EB319" s="129"/>
      <c r="EC319" s="129"/>
      <c r="ED319" s="129"/>
      <c r="EE319" s="129"/>
      <c r="EF319" s="129"/>
      <c r="EG319" s="129"/>
      <c r="EH319" s="129"/>
      <c r="EI319" s="129"/>
      <c r="EJ319" s="129"/>
      <c r="EK319" s="129"/>
      <c r="EL319" s="129"/>
      <c r="EM319" s="129"/>
      <c r="EN319" s="129"/>
      <c r="EO319" s="129"/>
      <c r="EP319" s="129"/>
      <c r="EQ319" s="129"/>
      <c r="ER319" s="129"/>
      <c r="ES319" s="129"/>
      <c r="ET319" s="129"/>
      <c r="EU319" s="129"/>
      <c r="EV319" s="129"/>
      <c r="EW319" s="129"/>
    </row>
    <row r="320" spans="1:153" ht="3" customHeight="1" thickBot="1">
      <c r="A320" s="113"/>
      <c r="B320" s="16"/>
      <c r="C320" s="17"/>
      <c r="D320" s="17"/>
      <c r="E320" s="17"/>
      <c r="F320" s="18"/>
      <c r="G320" s="17"/>
      <c r="H320" s="298"/>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9"/>
      <c r="AG320" s="299"/>
      <c r="AH320" s="298"/>
      <c r="AI320" s="298"/>
      <c r="AJ320" s="298"/>
      <c r="AK320" s="298"/>
      <c r="AL320" s="298"/>
      <c r="AM320" s="298"/>
      <c r="AN320" s="298"/>
      <c r="AO320" s="121"/>
      <c r="AP320" s="116"/>
      <c r="AQ320" s="299"/>
      <c r="AR320" s="298"/>
      <c r="AS320" s="298"/>
      <c r="AT320" s="298"/>
      <c r="AU320" s="298"/>
      <c r="AV320" s="298"/>
      <c r="AW320" s="298"/>
      <c r="AX320" s="298"/>
      <c r="AY320" s="121"/>
      <c r="AZ320" s="116"/>
      <c r="BA320" s="298"/>
      <c r="BB320" s="298"/>
      <c r="BC320" s="298"/>
      <c r="BD320" s="298"/>
      <c r="BE320" s="298"/>
      <c r="BF320" s="298"/>
      <c r="BG320" s="298"/>
      <c r="BH320" s="298"/>
      <c r="BI320" s="121"/>
      <c r="BJ320" s="116"/>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c r="DH320" s="129"/>
      <c r="DI320" s="129"/>
      <c r="DJ320" s="129"/>
      <c r="DK320" s="129"/>
      <c r="DL320" s="129"/>
      <c r="DM320" s="129"/>
      <c r="DN320" s="129"/>
      <c r="DO320" s="129"/>
      <c r="DP320" s="129"/>
      <c r="DQ320" s="129"/>
      <c r="DR320" s="129"/>
      <c r="DS320" s="129"/>
      <c r="DT320" s="129"/>
      <c r="DU320" s="129"/>
      <c r="DV320" s="129"/>
      <c r="DW320" s="129"/>
      <c r="DX320" s="129"/>
      <c r="DY320" s="129"/>
      <c r="DZ320" s="129"/>
      <c r="EA320" s="129"/>
      <c r="EB320" s="129"/>
      <c r="EC320" s="129"/>
      <c r="ED320" s="129"/>
      <c r="EE320" s="129"/>
      <c r="EF320" s="129"/>
      <c r="EG320" s="129"/>
      <c r="EH320" s="129"/>
      <c r="EI320" s="129"/>
      <c r="EJ320" s="129"/>
      <c r="EK320" s="129"/>
      <c r="EL320" s="129"/>
      <c r="EM320" s="129"/>
      <c r="EN320" s="129"/>
      <c r="EO320" s="129"/>
      <c r="EP320" s="129"/>
      <c r="EQ320" s="129"/>
      <c r="ER320" s="129"/>
      <c r="ES320" s="129"/>
      <c r="ET320" s="129"/>
      <c r="EU320" s="129"/>
      <c r="EV320" s="129"/>
      <c r="EW320" s="129"/>
    </row>
    <row r="321" spans="1:153" ht="9.75" customHeight="1">
      <c r="A321" s="113"/>
      <c r="B321" s="24"/>
      <c r="C321" s="14" t="s">
        <v>6435</v>
      </c>
      <c r="D321" s="25"/>
      <c r="E321" s="25"/>
      <c r="F321" s="14" t="s">
        <v>143</v>
      </c>
      <c r="G321" s="14"/>
      <c r="H321" s="14"/>
      <c r="I321" s="14" t="s">
        <v>144</v>
      </c>
      <c r="J321" s="14"/>
      <c r="K321" s="14" t="s">
        <v>145</v>
      </c>
      <c r="L321" s="14"/>
      <c r="M321" s="14" t="s">
        <v>197</v>
      </c>
      <c r="N321" s="14"/>
      <c r="O321" s="25"/>
      <c r="P321" s="14" t="s">
        <v>146</v>
      </c>
      <c r="Q321" s="14"/>
      <c r="R321" s="14"/>
      <c r="S321" s="14"/>
      <c r="T321" s="14"/>
      <c r="U321" s="14"/>
      <c r="V321" s="14"/>
      <c r="W321" s="14"/>
      <c r="X321" s="14"/>
      <c r="Y321" s="14"/>
      <c r="Z321" s="14"/>
      <c r="AA321" s="14"/>
      <c r="AB321" s="14"/>
      <c r="AC321" s="14"/>
      <c r="AD321" s="25"/>
      <c r="AE321" s="25"/>
      <c r="AF321" s="26"/>
      <c r="AG321" s="296"/>
      <c r="AH321" s="297"/>
      <c r="AI321" s="297"/>
      <c r="AJ321" s="297"/>
      <c r="AK321" s="297"/>
      <c r="AL321" s="297"/>
      <c r="AM321" s="297"/>
      <c r="AN321" s="297"/>
      <c r="AO321" s="117"/>
      <c r="AP321" s="114"/>
      <c r="AQ321" s="296"/>
      <c r="AR321" s="297"/>
      <c r="AS321" s="297"/>
      <c r="AT321" s="297"/>
      <c r="AU321" s="297"/>
      <c r="AV321" s="297"/>
      <c r="AW321" s="297"/>
      <c r="AX321" s="297"/>
      <c r="AY321" s="117"/>
      <c r="AZ321" s="114"/>
      <c r="BA321" s="297"/>
      <c r="BB321" s="297"/>
      <c r="BC321" s="297"/>
      <c r="BD321" s="297"/>
      <c r="BE321" s="297"/>
      <c r="BF321" s="297"/>
      <c r="BG321" s="297"/>
      <c r="BH321" s="297"/>
      <c r="BI321" s="117"/>
      <c r="BJ321" s="114"/>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c r="DH321" s="129"/>
      <c r="DI321" s="129"/>
      <c r="DJ321" s="129"/>
      <c r="DK321" s="129"/>
      <c r="DL321" s="129"/>
      <c r="DM321" s="129"/>
      <c r="DN321" s="129"/>
      <c r="DO321" s="129"/>
      <c r="DP321" s="129"/>
      <c r="DQ321" s="129"/>
      <c r="DR321" s="129"/>
      <c r="DS321" s="129"/>
      <c r="DT321" s="129"/>
      <c r="DU321" s="129"/>
      <c r="DV321" s="129"/>
      <c r="DW321" s="129"/>
      <c r="DX321" s="129"/>
      <c r="DY321" s="129"/>
      <c r="DZ321" s="129"/>
      <c r="EA321" s="129"/>
      <c r="EB321" s="129"/>
      <c r="EC321" s="129"/>
      <c r="ED321" s="129"/>
      <c r="EE321" s="129"/>
      <c r="EF321" s="129"/>
      <c r="EG321" s="129"/>
      <c r="EH321" s="129"/>
      <c r="EI321" s="129"/>
      <c r="EJ321" s="129"/>
      <c r="EK321" s="129"/>
      <c r="EL321" s="129"/>
      <c r="EM321" s="129"/>
      <c r="EN321" s="129"/>
      <c r="EO321" s="129"/>
      <c r="EP321" s="129"/>
      <c r="EQ321" s="129"/>
      <c r="ER321" s="129"/>
      <c r="ES321" s="129"/>
      <c r="ET321" s="129"/>
      <c r="EU321" s="129"/>
      <c r="EV321" s="129"/>
      <c r="EW321" s="129"/>
    </row>
    <row r="322" spans="1:153" ht="21.75" customHeight="1">
      <c r="A322" s="113"/>
      <c r="B322" s="294"/>
      <c r="C322" s="76"/>
      <c r="D322" s="74"/>
      <c r="E322" s="77"/>
      <c r="F322" s="78"/>
      <c r="G322" s="79"/>
      <c r="H322" s="75" t="s">
        <v>6436</v>
      </c>
      <c r="I322" s="76"/>
      <c r="J322" s="74"/>
      <c r="K322" s="241"/>
      <c r="L322" s="74"/>
      <c r="M322" s="76"/>
      <c r="N322" s="73"/>
      <c r="O322" s="504"/>
      <c r="P322" s="505"/>
      <c r="Q322" s="505"/>
      <c r="R322" s="505"/>
      <c r="S322" s="505"/>
      <c r="T322" s="505"/>
      <c r="U322" s="505"/>
      <c r="V322" s="505"/>
      <c r="W322" s="505"/>
      <c r="X322" s="505"/>
      <c r="Y322" s="505"/>
      <c r="Z322" s="505"/>
      <c r="AA322" s="505"/>
      <c r="AB322" s="505"/>
      <c r="AC322" s="505"/>
      <c r="AD322" s="505"/>
      <c r="AE322" s="506"/>
      <c r="AF322" s="15"/>
      <c r="AG322" s="118"/>
      <c r="AH322" s="312"/>
      <c r="AI322" s="313"/>
      <c r="AJ322" s="313"/>
      <c r="AK322" s="313"/>
      <c r="AL322" s="313"/>
      <c r="AM322" s="313"/>
      <c r="AN322" s="314"/>
      <c r="AO322" s="120"/>
      <c r="AP322" s="115" t="s">
        <v>0</v>
      </c>
      <c r="AQ322" s="119"/>
      <c r="AR322" s="312"/>
      <c r="AS322" s="313"/>
      <c r="AT322" s="313"/>
      <c r="AU322" s="313"/>
      <c r="AV322" s="313"/>
      <c r="AW322" s="313"/>
      <c r="AX322" s="314"/>
      <c r="AY322" s="120"/>
      <c r="AZ322" s="115" t="s">
        <v>1</v>
      </c>
      <c r="BA322" s="119"/>
      <c r="BB322" s="312"/>
      <c r="BC322" s="313"/>
      <c r="BD322" s="313"/>
      <c r="BE322" s="313"/>
      <c r="BF322" s="313"/>
      <c r="BG322" s="313"/>
      <c r="BH322" s="314"/>
      <c r="BI322" s="122"/>
      <c r="BJ322" s="115" t="s">
        <v>2</v>
      </c>
      <c r="BK322" s="129"/>
      <c r="BL322" s="130" t="str">
        <f>IF(BM322&lt;&gt;"","●","")</f>
        <v/>
      </c>
      <c r="BM322" s="132" t="str">
        <f>IF(AND(OR(C322="",E322="",F322="",G322="",O322=""),OR(AH322&gt;0,AR322&gt;0,BB322&gt;0)),"「Ｋコード・Ｊコード番号等」、「診療行為名称」に未記入の欄がありますが、「レセプト件数」、「算定日数」、「算定回数」のいずれかが1以上となっています。正しい手術名情報・レセプト件数・算定日数・算定回数をご記入ください。",IF(AND(AND(C322&lt;&gt;"",E322&lt;&gt;"",F322&lt;&gt;"",G322&lt;&gt;""),OR(AH322&gt;0,AR322&gt;0,BB322&gt;0),COUNTIF(K!$A$1:$A$2257,ASC(C322&amp;E322&amp;F322&amp;G322&amp;IF(I322*1=0,"","-"&amp;I322*1)&amp;IF(K322*1=0,"",K322*1)&amp;IF(M322="","",M322)))=0),"「Ｋコード・Ｊコード番号等」が診療報酬点数表あるいは鹿診療報酬点数表に存在しないコードとなっています。正しいＫコード・Ｊコード番号等をご記入ください。なお、加算・輸血料は報告対象外となります。",IF(OR(AND(OR(AH322=0,AH322=""),OR(AR322&gt;0,BB322&gt;0)),AND(OR(AH322&gt;0,BB322&gt;0),OR(AR322=0,AR322="")),AND(OR(AH322&gt;0,AR322&gt;0),OR(BB322=0,BB322=""))),"「レセプト件数」、「算定日数」、「算定回数」のいずれかが「0」か「空白」となっていますが、それ以外が1以上となっています。正しい手術名情報・レセプト件数・算定日数・算定回数をご記入ください。",IF(OR(AH322&gt;AR322,AH322&gt;BB322),"「算定日数」あるいは「算定回数」が「レセプト件数」よりも小さくなっています。算定レセプトにおける算定日数・算定回数をご記入ください。",IF(AR322&gt;BB322,"「算定回数」が「算定日数」よりも小さくなっています。算定日数における算定回数をご記入ください。","")))))</f>
        <v/>
      </c>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72"/>
      <c r="CW322" s="72"/>
      <c r="CX322" s="72"/>
      <c r="CY322" s="129"/>
      <c r="CZ322" s="129"/>
      <c r="DA322" s="129"/>
      <c r="DB322" s="129"/>
      <c r="DC322" s="129"/>
      <c r="DD322" s="129"/>
      <c r="DE322" s="129"/>
      <c r="DF322" s="129"/>
      <c r="DG322" s="129"/>
      <c r="DH322" s="129"/>
      <c r="DI322" s="129"/>
      <c r="DJ322" s="129"/>
      <c r="DK322" s="129"/>
      <c r="DL322" s="129"/>
      <c r="DM322" s="129"/>
      <c r="DN322" s="129"/>
      <c r="DO322" s="129"/>
      <c r="DP322" s="129"/>
      <c r="DQ322" s="129"/>
      <c r="DR322" s="129"/>
      <c r="DS322" s="129"/>
      <c r="DT322" s="129"/>
      <c r="DU322" s="129"/>
      <c r="DV322" s="129"/>
      <c r="DW322" s="129"/>
      <c r="DX322" s="129"/>
      <c r="DY322" s="129"/>
      <c r="DZ322" s="129"/>
      <c r="EA322" s="129"/>
      <c r="EB322" s="129"/>
      <c r="EC322" s="129"/>
      <c r="ED322" s="129"/>
      <c r="EE322" s="129"/>
      <c r="EF322" s="129"/>
      <c r="EG322" s="129"/>
      <c r="EH322" s="129"/>
      <c r="EI322" s="129"/>
      <c r="EJ322" s="129"/>
      <c r="EK322" s="129"/>
      <c r="EL322" s="129"/>
      <c r="EM322" s="129"/>
      <c r="EN322" s="129"/>
      <c r="EO322" s="129"/>
      <c r="EP322" s="129"/>
      <c r="EQ322" s="129"/>
      <c r="ER322" s="129"/>
      <c r="ES322" s="129"/>
      <c r="ET322" s="129"/>
      <c r="EU322" s="129"/>
      <c r="EV322" s="129"/>
      <c r="EW322" s="129"/>
    </row>
    <row r="323" spans="1:153" ht="3" customHeight="1" thickBot="1">
      <c r="A323" s="113"/>
      <c r="B323" s="16"/>
      <c r="C323" s="17"/>
      <c r="D323" s="17"/>
      <c r="E323" s="17"/>
      <c r="F323" s="18"/>
      <c r="G323" s="17"/>
      <c r="H323" s="298"/>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9"/>
      <c r="AG323" s="299"/>
      <c r="AH323" s="298"/>
      <c r="AI323" s="298"/>
      <c r="AJ323" s="298"/>
      <c r="AK323" s="298"/>
      <c r="AL323" s="298"/>
      <c r="AM323" s="298"/>
      <c r="AN323" s="298"/>
      <c r="AO323" s="121"/>
      <c r="AP323" s="116"/>
      <c r="AQ323" s="299"/>
      <c r="AR323" s="298"/>
      <c r="AS323" s="298"/>
      <c r="AT323" s="298"/>
      <c r="AU323" s="298"/>
      <c r="AV323" s="298"/>
      <c r="AW323" s="298"/>
      <c r="AX323" s="298"/>
      <c r="AY323" s="121"/>
      <c r="AZ323" s="116"/>
      <c r="BA323" s="298"/>
      <c r="BB323" s="298"/>
      <c r="BC323" s="298"/>
      <c r="BD323" s="298"/>
      <c r="BE323" s="298"/>
      <c r="BF323" s="298"/>
      <c r="BG323" s="298"/>
      <c r="BH323" s="298"/>
      <c r="BI323" s="121"/>
      <c r="BJ323" s="116"/>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c r="DH323" s="129"/>
      <c r="DI323" s="129"/>
      <c r="DJ323" s="129"/>
      <c r="DK323" s="129"/>
      <c r="DL323" s="129"/>
      <c r="DM323" s="129"/>
      <c r="DN323" s="129"/>
      <c r="DO323" s="129"/>
      <c r="DP323" s="129"/>
      <c r="DQ323" s="129"/>
      <c r="DR323" s="129"/>
      <c r="DS323" s="129"/>
      <c r="DT323" s="129"/>
      <c r="DU323" s="129"/>
      <c r="DV323" s="129"/>
      <c r="DW323" s="129"/>
      <c r="DX323" s="129"/>
      <c r="DY323" s="129"/>
      <c r="DZ323" s="129"/>
      <c r="EA323" s="129"/>
      <c r="EB323" s="129"/>
      <c r="EC323" s="129"/>
      <c r="ED323" s="129"/>
      <c r="EE323" s="129"/>
      <c r="EF323" s="129"/>
      <c r="EG323" s="129"/>
      <c r="EH323" s="129"/>
      <c r="EI323" s="129"/>
      <c r="EJ323" s="129"/>
      <c r="EK323" s="129"/>
      <c r="EL323" s="129"/>
      <c r="EM323" s="129"/>
      <c r="EN323" s="129"/>
      <c r="EO323" s="129"/>
      <c r="EP323" s="129"/>
      <c r="EQ323" s="129"/>
      <c r="ER323" s="129"/>
      <c r="ES323" s="129"/>
      <c r="ET323" s="129"/>
      <c r="EU323" s="129"/>
      <c r="EV323" s="129"/>
      <c r="EW323" s="129"/>
    </row>
    <row r="324" spans="1:153" ht="9.75" customHeight="1">
      <c r="A324" s="113"/>
      <c r="B324" s="24"/>
      <c r="C324" s="14" t="s">
        <v>6435</v>
      </c>
      <c r="D324" s="25"/>
      <c r="E324" s="25"/>
      <c r="F324" s="14" t="s">
        <v>143</v>
      </c>
      <c r="G324" s="14"/>
      <c r="H324" s="14"/>
      <c r="I324" s="14" t="s">
        <v>144</v>
      </c>
      <c r="J324" s="14"/>
      <c r="K324" s="14" t="s">
        <v>145</v>
      </c>
      <c r="L324" s="14"/>
      <c r="M324" s="14" t="s">
        <v>197</v>
      </c>
      <c r="N324" s="14"/>
      <c r="O324" s="25"/>
      <c r="P324" s="14" t="s">
        <v>146</v>
      </c>
      <c r="Q324" s="14"/>
      <c r="R324" s="14"/>
      <c r="S324" s="14"/>
      <c r="T324" s="14"/>
      <c r="U324" s="14"/>
      <c r="V324" s="14"/>
      <c r="W324" s="14"/>
      <c r="X324" s="14"/>
      <c r="Y324" s="14"/>
      <c r="Z324" s="14"/>
      <c r="AA324" s="14"/>
      <c r="AB324" s="14"/>
      <c r="AC324" s="14"/>
      <c r="AD324" s="25"/>
      <c r="AE324" s="25"/>
      <c r="AF324" s="26"/>
      <c r="AG324" s="296"/>
      <c r="AH324" s="297"/>
      <c r="AI324" s="297"/>
      <c r="AJ324" s="297"/>
      <c r="AK324" s="297"/>
      <c r="AL324" s="297"/>
      <c r="AM324" s="297"/>
      <c r="AN324" s="297"/>
      <c r="AO324" s="117"/>
      <c r="AP324" s="114"/>
      <c r="AQ324" s="296"/>
      <c r="AR324" s="297"/>
      <c r="AS324" s="297"/>
      <c r="AT324" s="297"/>
      <c r="AU324" s="297"/>
      <c r="AV324" s="297"/>
      <c r="AW324" s="297"/>
      <c r="AX324" s="297"/>
      <c r="AY324" s="117"/>
      <c r="AZ324" s="114"/>
      <c r="BA324" s="297"/>
      <c r="BB324" s="297"/>
      <c r="BC324" s="297"/>
      <c r="BD324" s="297"/>
      <c r="BE324" s="297"/>
      <c r="BF324" s="297"/>
      <c r="BG324" s="297"/>
      <c r="BH324" s="297"/>
      <c r="BI324" s="117"/>
      <c r="BJ324" s="114"/>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c r="DH324" s="129"/>
      <c r="DI324" s="129"/>
      <c r="DJ324" s="129"/>
      <c r="DK324" s="129"/>
      <c r="DL324" s="129"/>
      <c r="DM324" s="129"/>
      <c r="DN324" s="129"/>
      <c r="DO324" s="129"/>
      <c r="DP324" s="129"/>
      <c r="DQ324" s="129"/>
      <c r="DR324" s="129"/>
      <c r="DS324" s="129"/>
      <c r="DT324" s="129"/>
      <c r="DU324" s="129"/>
      <c r="DV324" s="129"/>
      <c r="DW324" s="129"/>
      <c r="DX324" s="129"/>
      <c r="DY324" s="129"/>
      <c r="DZ324" s="129"/>
      <c r="EA324" s="129"/>
      <c r="EB324" s="129"/>
      <c r="EC324" s="129"/>
      <c r="ED324" s="129"/>
      <c r="EE324" s="129"/>
      <c r="EF324" s="129"/>
      <c r="EG324" s="129"/>
      <c r="EH324" s="129"/>
      <c r="EI324" s="129"/>
      <c r="EJ324" s="129"/>
      <c r="EK324" s="129"/>
      <c r="EL324" s="129"/>
      <c r="EM324" s="129"/>
      <c r="EN324" s="129"/>
      <c r="EO324" s="129"/>
      <c r="EP324" s="129"/>
      <c r="EQ324" s="129"/>
      <c r="ER324" s="129"/>
      <c r="ES324" s="129"/>
      <c r="ET324" s="129"/>
      <c r="EU324" s="129"/>
      <c r="EV324" s="129"/>
      <c r="EW324" s="129"/>
    </row>
    <row r="325" spans="1:153" ht="21.75" customHeight="1">
      <c r="A325" s="113"/>
      <c r="B325" s="294"/>
      <c r="C325" s="76"/>
      <c r="D325" s="74"/>
      <c r="E325" s="77"/>
      <c r="F325" s="78"/>
      <c r="G325" s="79"/>
      <c r="H325" s="75" t="s">
        <v>6436</v>
      </c>
      <c r="I325" s="76"/>
      <c r="J325" s="74"/>
      <c r="K325" s="241"/>
      <c r="L325" s="74"/>
      <c r="M325" s="76"/>
      <c r="N325" s="73"/>
      <c r="O325" s="504"/>
      <c r="P325" s="505"/>
      <c r="Q325" s="505"/>
      <c r="R325" s="505"/>
      <c r="S325" s="505"/>
      <c r="T325" s="505"/>
      <c r="U325" s="505"/>
      <c r="V325" s="505"/>
      <c r="W325" s="505"/>
      <c r="X325" s="505"/>
      <c r="Y325" s="505"/>
      <c r="Z325" s="505"/>
      <c r="AA325" s="505"/>
      <c r="AB325" s="505"/>
      <c r="AC325" s="505"/>
      <c r="AD325" s="505"/>
      <c r="AE325" s="506"/>
      <c r="AF325" s="15"/>
      <c r="AG325" s="118"/>
      <c r="AH325" s="312"/>
      <c r="AI325" s="313"/>
      <c r="AJ325" s="313"/>
      <c r="AK325" s="313"/>
      <c r="AL325" s="313"/>
      <c r="AM325" s="313"/>
      <c r="AN325" s="314"/>
      <c r="AO325" s="120"/>
      <c r="AP325" s="115" t="s">
        <v>0</v>
      </c>
      <c r="AQ325" s="119"/>
      <c r="AR325" s="312"/>
      <c r="AS325" s="313"/>
      <c r="AT325" s="313"/>
      <c r="AU325" s="313"/>
      <c r="AV325" s="313"/>
      <c r="AW325" s="313"/>
      <c r="AX325" s="314"/>
      <c r="AY325" s="120"/>
      <c r="AZ325" s="115" t="s">
        <v>1</v>
      </c>
      <c r="BA325" s="119"/>
      <c r="BB325" s="312"/>
      <c r="BC325" s="313"/>
      <c r="BD325" s="313"/>
      <c r="BE325" s="313"/>
      <c r="BF325" s="313"/>
      <c r="BG325" s="313"/>
      <c r="BH325" s="314"/>
      <c r="BI325" s="122"/>
      <c r="BJ325" s="115" t="s">
        <v>2</v>
      </c>
      <c r="BK325" s="129"/>
      <c r="BL325" s="130" t="str">
        <f>IF(BM325&lt;&gt;"","●","")</f>
        <v/>
      </c>
      <c r="BM325" s="132" t="str">
        <f>IF(AND(OR(C325="",E325="",F325="",G325="",O325=""),OR(AH325&gt;0,AR325&gt;0,BB325&gt;0)),"「Ｋコード・Ｊコード番号等」、「診療行為名称」に未記入の欄がありますが、「レセプト件数」、「算定日数」、「算定回数」のいずれかが1以上となっています。正しい手術名情報・レセプト件数・算定日数・算定回数をご記入ください。",IF(AND(AND(C325&lt;&gt;"",E325&lt;&gt;"",F325&lt;&gt;"",G325&lt;&gt;""),OR(AH325&gt;0,AR325&gt;0,BB325&gt;0),COUNTIF(K!$A$1:$A$2257,ASC(C325&amp;E325&amp;F325&amp;G325&amp;IF(I325*1=0,"","-"&amp;I325*1)&amp;IF(K325*1=0,"",K325*1)&amp;IF(M325="","",M325)))=0),"「Ｋコード・Ｊコード番号等」が診療報酬点数表あるいは鹿診療報酬点数表に存在しないコードとなっています。正しいＫコード・Ｊコード番号等をご記入ください。なお、加算・輸血料は報告対象外となります。",IF(OR(AND(OR(AH325=0,AH325=""),OR(AR325&gt;0,BB325&gt;0)),AND(OR(AH325&gt;0,BB325&gt;0),OR(AR325=0,AR325="")),AND(OR(AH325&gt;0,AR325&gt;0),OR(BB325=0,BB325=""))),"「レセプト件数」、「算定日数」、「算定回数」のいずれかが「0」か「空白」となっていますが、それ以外が1以上となっています。正しい手術名情報・レセプト件数・算定日数・算定回数をご記入ください。",IF(OR(AH325&gt;AR325,AH325&gt;BB325),"「算定日数」あるいは「算定回数」が「レセプト件数」よりも小さくなっています。算定レセプトにおける算定日数・算定回数をご記入ください。",IF(AR325&gt;BB325,"「算定回数」が「算定日数」よりも小さくなっています。算定日数における算定回数をご記入ください。","")))))</f>
        <v/>
      </c>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72"/>
      <c r="CW325" s="72"/>
      <c r="CX325" s="72"/>
      <c r="CY325" s="129"/>
      <c r="CZ325" s="129"/>
      <c r="DA325" s="129"/>
      <c r="DB325" s="129"/>
      <c r="DC325" s="129"/>
      <c r="DD325" s="129"/>
      <c r="DE325" s="129"/>
      <c r="DF325" s="129"/>
      <c r="DG325" s="129"/>
      <c r="DH325" s="129"/>
      <c r="DI325" s="129"/>
      <c r="DJ325" s="129"/>
      <c r="DK325" s="129"/>
      <c r="DL325" s="129"/>
      <c r="DM325" s="129"/>
      <c r="DN325" s="129"/>
      <c r="DO325" s="129"/>
      <c r="DP325" s="129"/>
      <c r="DQ325" s="129"/>
      <c r="DR325" s="129"/>
      <c r="DS325" s="129"/>
      <c r="DT325" s="129"/>
      <c r="DU325" s="129"/>
      <c r="DV325" s="129"/>
      <c r="DW325" s="129"/>
      <c r="DX325" s="129"/>
      <c r="DY325" s="129"/>
      <c r="DZ325" s="129"/>
      <c r="EA325" s="129"/>
      <c r="EB325" s="129"/>
      <c r="EC325" s="129"/>
      <c r="ED325" s="129"/>
      <c r="EE325" s="129"/>
      <c r="EF325" s="129"/>
      <c r="EG325" s="129"/>
      <c r="EH325" s="129"/>
      <c r="EI325" s="129"/>
      <c r="EJ325" s="129"/>
      <c r="EK325" s="129"/>
      <c r="EL325" s="129"/>
      <c r="EM325" s="129"/>
      <c r="EN325" s="129"/>
      <c r="EO325" s="129"/>
      <c r="EP325" s="129"/>
      <c r="EQ325" s="129"/>
      <c r="ER325" s="129"/>
      <c r="ES325" s="129"/>
      <c r="ET325" s="129"/>
      <c r="EU325" s="129"/>
      <c r="EV325" s="129"/>
      <c r="EW325" s="129"/>
    </row>
    <row r="326" spans="1:153" ht="3" customHeight="1" thickBot="1">
      <c r="A326" s="113"/>
      <c r="B326" s="16"/>
      <c r="C326" s="17"/>
      <c r="D326" s="17"/>
      <c r="E326" s="17"/>
      <c r="F326" s="18"/>
      <c r="G326" s="17"/>
      <c r="H326" s="298"/>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9"/>
      <c r="AG326" s="299"/>
      <c r="AH326" s="298"/>
      <c r="AI326" s="298"/>
      <c r="AJ326" s="298"/>
      <c r="AK326" s="298"/>
      <c r="AL326" s="298"/>
      <c r="AM326" s="298"/>
      <c r="AN326" s="298"/>
      <c r="AO326" s="121"/>
      <c r="AP326" s="116"/>
      <c r="AQ326" s="299"/>
      <c r="AR326" s="298"/>
      <c r="AS326" s="298"/>
      <c r="AT326" s="298"/>
      <c r="AU326" s="298"/>
      <c r="AV326" s="298"/>
      <c r="AW326" s="298"/>
      <c r="AX326" s="298"/>
      <c r="AY326" s="121"/>
      <c r="AZ326" s="116"/>
      <c r="BA326" s="298"/>
      <c r="BB326" s="298"/>
      <c r="BC326" s="298"/>
      <c r="BD326" s="298"/>
      <c r="BE326" s="298"/>
      <c r="BF326" s="298"/>
      <c r="BG326" s="298"/>
      <c r="BH326" s="298"/>
      <c r="BI326" s="121"/>
      <c r="BJ326" s="116"/>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row>
    <row r="327" spans="1:153" ht="9.75" customHeight="1">
      <c r="A327" s="113"/>
      <c r="B327" s="24"/>
      <c r="C327" s="14" t="s">
        <v>6435</v>
      </c>
      <c r="D327" s="25"/>
      <c r="E327" s="25"/>
      <c r="F327" s="14" t="s">
        <v>143</v>
      </c>
      <c r="G327" s="14"/>
      <c r="H327" s="14"/>
      <c r="I327" s="14" t="s">
        <v>144</v>
      </c>
      <c r="J327" s="14"/>
      <c r="K327" s="14" t="s">
        <v>145</v>
      </c>
      <c r="L327" s="14"/>
      <c r="M327" s="14" t="s">
        <v>197</v>
      </c>
      <c r="N327" s="14"/>
      <c r="O327" s="25"/>
      <c r="P327" s="14" t="s">
        <v>146</v>
      </c>
      <c r="Q327" s="14"/>
      <c r="R327" s="14"/>
      <c r="S327" s="14"/>
      <c r="T327" s="14"/>
      <c r="U327" s="14"/>
      <c r="V327" s="14"/>
      <c r="W327" s="14"/>
      <c r="X327" s="14"/>
      <c r="Y327" s="14"/>
      <c r="Z327" s="14"/>
      <c r="AA327" s="14"/>
      <c r="AB327" s="14"/>
      <c r="AC327" s="14"/>
      <c r="AD327" s="25"/>
      <c r="AE327" s="25"/>
      <c r="AF327" s="26"/>
      <c r="AG327" s="296"/>
      <c r="AH327" s="297"/>
      <c r="AI327" s="297"/>
      <c r="AJ327" s="297"/>
      <c r="AK327" s="297"/>
      <c r="AL327" s="297"/>
      <c r="AM327" s="297"/>
      <c r="AN327" s="297"/>
      <c r="AO327" s="117"/>
      <c r="AP327" s="114"/>
      <c r="AQ327" s="296"/>
      <c r="AR327" s="297"/>
      <c r="AS327" s="297"/>
      <c r="AT327" s="297"/>
      <c r="AU327" s="297"/>
      <c r="AV327" s="297"/>
      <c r="AW327" s="297"/>
      <c r="AX327" s="297"/>
      <c r="AY327" s="117"/>
      <c r="AZ327" s="114"/>
      <c r="BA327" s="297"/>
      <c r="BB327" s="297"/>
      <c r="BC327" s="297"/>
      <c r="BD327" s="297"/>
      <c r="BE327" s="297"/>
      <c r="BF327" s="297"/>
      <c r="BG327" s="297"/>
      <c r="BH327" s="297"/>
      <c r="BI327" s="117"/>
      <c r="BJ327" s="114"/>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c r="DH327" s="129"/>
      <c r="DI327" s="129"/>
      <c r="DJ327" s="129"/>
      <c r="DK327" s="129"/>
      <c r="DL327" s="129"/>
      <c r="DM327" s="129"/>
      <c r="DN327" s="129"/>
      <c r="DO327" s="129"/>
      <c r="DP327" s="129"/>
      <c r="DQ327" s="129"/>
      <c r="DR327" s="129"/>
      <c r="DS327" s="129"/>
      <c r="DT327" s="129"/>
      <c r="DU327" s="129"/>
      <c r="DV327" s="129"/>
      <c r="DW327" s="129"/>
      <c r="DX327" s="129"/>
      <c r="DY327" s="129"/>
      <c r="DZ327" s="129"/>
      <c r="EA327" s="129"/>
      <c r="EB327" s="129"/>
      <c r="EC327" s="129"/>
      <c r="ED327" s="129"/>
      <c r="EE327" s="129"/>
      <c r="EF327" s="129"/>
      <c r="EG327" s="129"/>
      <c r="EH327" s="129"/>
      <c r="EI327" s="129"/>
      <c r="EJ327" s="129"/>
      <c r="EK327" s="129"/>
      <c r="EL327" s="129"/>
      <c r="EM327" s="129"/>
      <c r="EN327" s="129"/>
      <c r="EO327" s="129"/>
      <c r="EP327" s="129"/>
      <c r="EQ327" s="129"/>
      <c r="ER327" s="129"/>
      <c r="ES327" s="129"/>
      <c r="ET327" s="129"/>
      <c r="EU327" s="129"/>
      <c r="EV327" s="129"/>
      <c r="EW327" s="129"/>
    </row>
    <row r="328" spans="1:153" ht="21.75" customHeight="1">
      <c r="A328" s="113"/>
      <c r="B328" s="294"/>
      <c r="C328" s="76"/>
      <c r="D328" s="74"/>
      <c r="E328" s="77"/>
      <c r="F328" s="78"/>
      <c r="G328" s="79"/>
      <c r="H328" s="75" t="s">
        <v>6436</v>
      </c>
      <c r="I328" s="76"/>
      <c r="J328" s="74"/>
      <c r="K328" s="241"/>
      <c r="L328" s="74"/>
      <c r="M328" s="76"/>
      <c r="N328" s="73"/>
      <c r="O328" s="504"/>
      <c r="P328" s="505"/>
      <c r="Q328" s="505"/>
      <c r="R328" s="505"/>
      <c r="S328" s="505"/>
      <c r="T328" s="505"/>
      <c r="U328" s="505"/>
      <c r="V328" s="505"/>
      <c r="W328" s="505"/>
      <c r="X328" s="505"/>
      <c r="Y328" s="505"/>
      <c r="Z328" s="505"/>
      <c r="AA328" s="505"/>
      <c r="AB328" s="505"/>
      <c r="AC328" s="505"/>
      <c r="AD328" s="505"/>
      <c r="AE328" s="506"/>
      <c r="AF328" s="15"/>
      <c r="AG328" s="118"/>
      <c r="AH328" s="312"/>
      <c r="AI328" s="313"/>
      <c r="AJ328" s="313"/>
      <c r="AK328" s="313"/>
      <c r="AL328" s="313"/>
      <c r="AM328" s="313"/>
      <c r="AN328" s="314"/>
      <c r="AO328" s="120"/>
      <c r="AP328" s="115" t="s">
        <v>0</v>
      </c>
      <c r="AQ328" s="119"/>
      <c r="AR328" s="312"/>
      <c r="AS328" s="313"/>
      <c r="AT328" s="313"/>
      <c r="AU328" s="313"/>
      <c r="AV328" s="313"/>
      <c r="AW328" s="313"/>
      <c r="AX328" s="314"/>
      <c r="AY328" s="120"/>
      <c r="AZ328" s="115" t="s">
        <v>1</v>
      </c>
      <c r="BA328" s="119"/>
      <c r="BB328" s="312"/>
      <c r="BC328" s="313"/>
      <c r="BD328" s="313"/>
      <c r="BE328" s="313"/>
      <c r="BF328" s="313"/>
      <c r="BG328" s="313"/>
      <c r="BH328" s="314"/>
      <c r="BI328" s="122"/>
      <c r="BJ328" s="115" t="s">
        <v>2</v>
      </c>
      <c r="BK328" s="129"/>
      <c r="BL328" s="130" t="str">
        <f>IF(BM328&lt;&gt;"","●","")</f>
        <v/>
      </c>
      <c r="BM328" s="132" t="str">
        <f>IF(AND(OR(C328="",E328="",F328="",G328="",O328=""),OR(AH328&gt;0,AR328&gt;0,BB328&gt;0)),"「Ｋコード・Ｊコード番号等」、「診療行為名称」に未記入の欄がありますが、「レセプト件数」、「算定日数」、「算定回数」のいずれかが1以上となっています。正しい手術名情報・レセプト件数・算定日数・算定回数をご記入ください。",IF(AND(AND(C328&lt;&gt;"",E328&lt;&gt;"",F328&lt;&gt;"",G328&lt;&gt;""),OR(AH328&gt;0,AR328&gt;0,BB328&gt;0),COUNTIF(K!$A$1:$A$2257,ASC(C328&amp;E328&amp;F328&amp;G328&amp;IF(I328*1=0,"","-"&amp;I328*1)&amp;IF(K328*1=0,"",K328*1)&amp;IF(M328="","",M328)))=0),"「Ｋコード・Ｊコード番号等」が診療報酬点数表あるいは鹿診療報酬点数表に存在しないコードとなっています。正しいＫコード・Ｊコード番号等をご記入ください。なお、加算・輸血料は報告対象外となります。",IF(OR(AND(OR(AH328=0,AH328=""),OR(AR328&gt;0,BB328&gt;0)),AND(OR(AH328&gt;0,BB328&gt;0),OR(AR328=0,AR328="")),AND(OR(AH328&gt;0,AR328&gt;0),OR(BB328=0,BB328=""))),"「レセプト件数」、「算定日数」、「算定回数」のいずれかが「0」か「空白」となっていますが、それ以外が1以上となっています。正しい手術名情報・レセプト件数・算定日数・算定回数をご記入ください。",IF(OR(AH328&gt;AR328,AH328&gt;BB328),"「算定日数」あるいは「算定回数」が「レセプト件数」よりも小さくなっています。算定レセプトにおける算定日数・算定回数をご記入ください。",IF(AR328&gt;BB328,"「算定回数」が「算定日数」よりも小さくなっています。算定日数における算定回数をご記入ください。","")))))</f>
        <v/>
      </c>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72"/>
      <c r="CW328" s="72"/>
      <c r="CX328" s="72"/>
      <c r="CY328" s="129"/>
      <c r="CZ328" s="129"/>
      <c r="DA328" s="129"/>
      <c r="DB328" s="129"/>
      <c r="DC328" s="129"/>
      <c r="DD328" s="129"/>
      <c r="DE328" s="129"/>
      <c r="DF328" s="129"/>
      <c r="DG328" s="129"/>
      <c r="DH328" s="129"/>
      <c r="DI328" s="129"/>
      <c r="DJ328" s="129"/>
      <c r="DK328" s="129"/>
      <c r="DL328" s="129"/>
      <c r="DM328" s="129"/>
      <c r="DN328" s="129"/>
      <c r="DO328" s="129"/>
      <c r="DP328" s="129"/>
      <c r="DQ328" s="129"/>
      <c r="DR328" s="129"/>
      <c r="DS328" s="129"/>
      <c r="DT328" s="129"/>
      <c r="DU328" s="129"/>
      <c r="DV328" s="129"/>
      <c r="DW328" s="129"/>
      <c r="DX328" s="129"/>
      <c r="DY328" s="129"/>
      <c r="DZ328" s="129"/>
      <c r="EA328" s="129"/>
      <c r="EB328" s="129"/>
      <c r="EC328" s="129"/>
      <c r="ED328" s="129"/>
      <c r="EE328" s="129"/>
      <c r="EF328" s="129"/>
      <c r="EG328" s="129"/>
      <c r="EH328" s="129"/>
      <c r="EI328" s="129"/>
      <c r="EJ328" s="129"/>
      <c r="EK328" s="129"/>
      <c r="EL328" s="129"/>
      <c r="EM328" s="129"/>
      <c r="EN328" s="129"/>
      <c r="EO328" s="129"/>
      <c r="EP328" s="129"/>
      <c r="EQ328" s="129"/>
      <c r="ER328" s="129"/>
      <c r="ES328" s="129"/>
      <c r="ET328" s="129"/>
      <c r="EU328" s="129"/>
      <c r="EV328" s="129"/>
      <c r="EW328" s="129"/>
    </row>
    <row r="329" spans="1:153" ht="3" customHeight="1" thickBot="1">
      <c r="A329" s="113"/>
      <c r="B329" s="16"/>
      <c r="C329" s="17"/>
      <c r="D329" s="17"/>
      <c r="E329" s="17"/>
      <c r="F329" s="18"/>
      <c r="G329" s="17"/>
      <c r="H329" s="298"/>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9"/>
      <c r="AG329" s="299"/>
      <c r="AH329" s="298"/>
      <c r="AI329" s="298"/>
      <c r="AJ329" s="298"/>
      <c r="AK329" s="298"/>
      <c r="AL329" s="298"/>
      <c r="AM329" s="298"/>
      <c r="AN329" s="298"/>
      <c r="AO329" s="121"/>
      <c r="AP329" s="116"/>
      <c r="AQ329" s="299"/>
      <c r="AR329" s="298"/>
      <c r="AS329" s="298"/>
      <c r="AT329" s="298"/>
      <c r="AU329" s="298"/>
      <c r="AV329" s="298"/>
      <c r="AW329" s="298"/>
      <c r="AX329" s="298"/>
      <c r="AY329" s="121"/>
      <c r="AZ329" s="116"/>
      <c r="BA329" s="298"/>
      <c r="BB329" s="298"/>
      <c r="BC329" s="298"/>
      <c r="BD329" s="298"/>
      <c r="BE329" s="298"/>
      <c r="BF329" s="298"/>
      <c r="BG329" s="298"/>
      <c r="BH329" s="298"/>
      <c r="BI329" s="121"/>
      <c r="BJ329" s="116"/>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c r="DH329" s="129"/>
      <c r="DI329" s="129"/>
      <c r="DJ329" s="129"/>
      <c r="DK329" s="129"/>
      <c r="DL329" s="129"/>
      <c r="DM329" s="129"/>
      <c r="DN329" s="129"/>
      <c r="DO329" s="129"/>
      <c r="DP329" s="129"/>
      <c r="DQ329" s="129"/>
      <c r="DR329" s="129"/>
      <c r="DS329" s="129"/>
      <c r="DT329" s="129"/>
      <c r="DU329" s="129"/>
      <c r="DV329" s="129"/>
      <c r="DW329" s="129"/>
      <c r="DX329" s="129"/>
      <c r="DY329" s="129"/>
      <c r="DZ329" s="129"/>
      <c r="EA329" s="129"/>
      <c r="EB329" s="129"/>
      <c r="EC329" s="129"/>
      <c r="ED329" s="129"/>
      <c r="EE329" s="129"/>
      <c r="EF329" s="129"/>
      <c r="EG329" s="129"/>
      <c r="EH329" s="129"/>
      <c r="EI329" s="129"/>
      <c r="EJ329" s="129"/>
      <c r="EK329" s="129"/>
      <c r="EL329" s="129"/>
      <c r="EM329" s="129"/>
      <c r="EN329" s="129"/>
      <c r="EO329" s="129"/>
      <c r="EP329" s="129"/>
      <c r="EQ329" s="129"/>
      <c r="ER329" s="129"/>
      <c r="ES329" s="129"/>
      <c r="ET329" s="129"/>
      <c r="EU329" s="129"/>
      <c r="EV329" s="129"/>
      <c r="EW329" s="129"/>
    </row>
    <row r="330" spans="1:153" ht="9.75" customHeight="1">
      <c r="A330" s="113"/>
      <c r="B330" s="24"/>
      <c r="C330" s="14" t="s">
        <v>6435</v>
      </c>
      <c r="D330" s="25"/>
      <c r="E330" s="25"/>
      <c r="F330" s="14" t="s">
        <v>143</v>
      </c>
      <c r="G330" s="14"/>
      <c r="H330" s="14"/>
      <c r="I330" s="14" t="s">
        <v>144</v>
      </c>
      <c r="J330" s="14"/>
      <c r="K330" s="14" t="s">
        <v>145</v>
      </c>
      <c r="L330" s="14"/>
      <c r="M330" s="14" t="s">
        <v>197</v>
      </c>
      <c r="N330" s="14"/>
      <c r="O330" s="25"/>
      <c r="P330" s="14" t="s">
        <v>146</v>
      </c>
      <c r="Q330" s="14"/>
      <c r="R330" s="14"/>
      <c r="S330" s="14"/>
      <c r="T330" s="14"/>
      <c r="U330" s="14"/>
      <c r="V330" s="14"/>
      <c r="W330" s="14"/>
      <c r="X330" s="14"/>
      <c r="Y330" s="14"/>
      <c r="Z330" s="14"/>
      <c r="AA330" s="14"/>
      <c r="AB330" s="14"/>
      <c r="AC330" s="14"/>
      <c r="AD330" s="25"/>
      <c r="AE330" s="25"/>
      <c r="AF330" s="26"/>
      <c r="AG330" s="296"/>
      <c r="AH330" s="297"/>
      <c r="AI330" s="297"/>
      <c r="AJ330" s="297"/>
      <c r="AK330" s="297"/>
      <c r="AL330" s="297"/>
      <c r="AM330" s="297"/>
      <c r="AN330" s="297"/>
      <c r="AO330" s="117"/>
      <c r="AP330" s="114"/>
      <c r="AQ330" s="296"/>
      <c r="AR330" s="297"/>
      <c r="AS330" s="297"/>
      <c r="AT330" s="297"/>
      <c r="AU330" s="297"/>
      <c r="AV330" s="297"/>
      <c r="AW330" s="297"/>
      <c r="AX330" s="297"/>
      <c r="AY330" s="117"/>
      <c r="AZ330" s="114"/>
      <c r="BA330" s="297"/>
      <c r="BB330" s="297"/>
      <c r="BC330" s="297"/>
      <c r="BD330" s="297"/>
      <c r="BE330" s="297"/>
      <c r="BF330" s="297"/>
      <c r="BG330" s="297"/>
      <c r="BH330" s="297"/>
      <c r="BI330" s="117"/>
      <c r="BJ330" s="114"/>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c r="DH330" s="129"/>
      <c r="DI330" s="129"/>
      <c r="DJ330" s="129"/>
      <c r="DK330" s="129"/>
      <c r="DL330" s="129"/>
      <c r="DM330" s="129"/>
      <c r="DN330" s="129"/>
      <c r="DO330" s="129"/>
      <c r="DP330" s="129"/>
      <c r="DQ330" s="129"/>
      <c r="DR330" s="129"/>
      <c r="DS330" s="129"/>
      <c r="DT330" s="129"/>
      <c r="DU330" s="129"/>
      <c r="DV330" s="129"/>
      <c r="DW330" s="129"/>
      <c r="DX330" s="129"/>
      <c r="DY330" s="129"/>
      <c r="DZ330" s="129"/>
      <c r="EA330" s="129"/>
      <c r="EB330" s="129"/>
      <c r="EC330" s="129"/>
      <c r="ED330" s="129"/>
      <c r="EE330" s="129"/>
      <c r="EF330" s="129"/>
      <c r="EG330" s="129"/>
      <c r="EH330" s="129"/>
      <c r="EI330" s="129"/>
      <c r="EJ330" s="129"/>
      <c r="EK330" s="129"/>
      <c r="EL330" s="129"/>
      <c r="EM330" s="129"/>
      <c r="EN330" s="129"/>
      <c r="EO330" s="129"/>
      <c r="EP330" s="129"/>
      <c r="EQ330" s="129"/>
      <c r="ER330" s="129"/>
      <c r="ES330" s="129"/>
      <c r="ET330" s="129"/>
      <c r="EU330" s="129"/>
      <c r="EV330" s="129"/>
      <c r="EW330" s="129"/>
    </row>
    <row r="331" spans="1:153" ht="21.75" customHeight="1">
      <c r="A331" s="113"/>
      <c r="B331" s="294"/>
      <c r="C331" s="76"/>
      <c r="D331" s="74"/>
      <c r="E331" s="77"/>
      <c r="F331" s="78"/>
      <c r="G331" s="79"/>
      <c r="H331" s="75" t="s">
        <v>6436</v>
      </c>
      <c r="I331" s="76"/>
      <c r="J331" s="74"/>
      <c r="K331" s="241"/>
      <c r="L331" s="74"/>
      <c r="M331" s="76"/>
      <c r="N331" s="73"/>
      <c r="O331" s="504"/>
      <c r="P331" s="505"/>
      <c r="Q331" s="505"/>
      <c r="R331" s="505"/>
      <c r="S331" s="505"/>
      <c r="T331" s="505"/>
      <c r="U331" s="505"/>
      <c r="V331" s="505"/>
      <c r="W331" s="505"/>
      <c r="X331" s="505"/>
      <c r="Y331" s="505"/>
      <c r="Z331" s="505"/>
      <c r="AA331" s="505"/>
      <c r="AB331" s="505"/>
      <c r="AC331" s="505"/>
      <c r="AD331" s="505"/>
      <c r="AE331" s="506"/>
      <c r="AF331" s="15"/>
      <c r="AG331" s="118"/>
      <c r="AH331" s="312"/>
      <c r="AI331" s="313"/>
      <c r="AJ331" s="313"/>
      <c r="AK331" s="313"/>
      <c r="AL331" s="313"/>
      <c r="AM331" s="313"/>
      <c r="AN331" s="314"/>
      <c r="AO331" s="120"/>
      <c r="AP331" s="115" t="s">
        <v>0</v>
      </c>
      <c r="AQ331" s="119"/>
      <c r="AR331" s="312"/>
      <c r="AS331" s="313"/>
      <c r="AT331" s="313"/>
      <c r="AU331" s="313"/>
      <c r="AV331" s="313"/>
      <c r="AW331" s="313"/>
      <c r="AX331" s="314"/>
      <c r="AY331" s="120"/>
      <c r="AZ331" s="115" t="s">
        <v>1</v>
      </c>
      <c r="BA331" s="119"/>
      <c r="BB331" s="312"/>
      <c r="BC331" s="313"/>
      <c r="BD331" s="313"/>
      <c r="BE331" s="313"/>
      <c r="BF331" s="313"/>
      <c r="BG331" s="313"/>
      <c r="BH331" s="314"/>
      <c r="BI331" s="122"/>
      <c r="BJ331" s="115" t="s">
        <v>2</v>
      </c>
      <c r="BK331" s="129"/>
      <c r="BL331" s="130" t="str">
        <f>IF(BM331&lt;&gt;"","●","")</f>
        <v/>
      </c>
      <c r="BM331" s="132" t="str">
        <f>IF(AND(OR(C331="",E331="",F331="",G331="",O331=""),OR(AH331&gt;0,AR331&gt;0,BB331&gt;0)),"「Ｋコード・Ｊコード番号等」、「診療行為名称」に未記入の欄がありますが、「レセプト件数」、「算定日数」、「算定回数」のいずれかが1以上となっています。正しい手術名情報・レセプト件数・算定日数・算定回数をご記入ください。",IF(AND(AND(C331&lt;&gt;"",E331&lt;&gt;"",F331&lt;&gt;"",G331&lt;&gt;""),OR(AH331&gt;0,AR331&gt;0,BB331&gt;0),COUNTIF(K!$A$1:$A$2257,ASC(C331&amp;E331&amp;F331&amp;G331&amp;IF(I331*1=0,"","-"&amp;I331*1)&amp;IF(K331*1=0,"",K331*1)&amp;IF(M331="","",M331)))=0),"「Ｋコード・Ｊコード番号等」が診療報酬点数表あるいは鹿診療報酬点数表に存在しないコードとなっています。正しいＫコード・Ｊコード番号等をご記入ください。なお、加算・輸血料は報告対象外となります。",IF(OR(AND(OR(AH331=0,AH331=""),OR(AR331&gt;0,BB331&gt;0)),AND(OR(AH331&gt;0,BB331&gt;0),OR(AR331=0,AR331="")),AND(OR(AH331&gt;0,AR331&gt;0),OR(BB331=0,BB331=""))),"「レセプト件数」、「算定日数」、「算定回数」のいずれかが「0」か「空白」となっていますが、それ以外が1以上となっています。正しい手術名情報・レセプト件数・算定日数・算定回数をご記入ください。",IF(OR(AH331&gt;AR331,AH331&gt;BB331),"「算定日数」あるいは「算定回数」が「レセプト件数」よりも小さくなっています。算定レセプトにおける算定日数・算定回数をご記入ください。",IF(AR331&gt;BB331,"「算定回数」が「算定日数」よりも小さくなっています。算定日数における算定回数をご記入ください。","")))))</f>
        <v/>
      </c>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72"/>
      <c r="CW331" s="72"/>
      <c r="CX331" s="72"/>
      <c r="CY331" s="129"/>
      <c r="CZ331" s="129"/>
      <c r="DA331" s="129"/>
      <c r="DB331" s="129"/>
      <c r="DC331" s="129"/>
      <c r="DD331" s="129"/>
      <c r="DE331" s="129"/>
      <c r="DF331" s="129"/>
      <c r="DG331" s="129"/>
      <c r="DH331" s="129"/>
      <c r="DI331" s="129"/>
      <c r="DJ331" s="129"/>
      <c r="DK331" s="129"/>
      <c r="DL331" s="129"/>
      <c r="DM331" s="129"/>
      <c r="DN331" s="129"/>
      <c r="DO331" s="129"/>
      <c r="DP331" s="129"/>
      <c r="DQ331" s="129"/>
      <c r="DR331" s="129"/>
      <c r="DS331" s="129"/>
      <c r="DT331" s="129"/>
      <c r="DU331" s="129"/>
      <c r="DV331" s="129"/>
      <c r="DW331" s="129"/>
      <c r="DX331" s="129"/>
      <c r="DY331" s="129"/>
      <c r="DZ331" s="129"/>
      <c r="EA331" s="129"/>
      <c r="EB331" s="129"/>
      <c r="EC331" s="129"/>
      <c r="ED331" s="129"/>
      <c r="EE331" s="129"/>
      <c r="EF331" s="129"/>
      <c r="EG331" s="129"/>
      <c r="EH331" s="129"/>
      <c r="EI331" s="129"/>
      <c r="EJ331" s="129"/>
      <c r="EK331" s="129"/>
      <c r="EL331" s="129"/>
      <c r="EM331" s="129"/>
      <c r="EN331" s="129"/>
      <c r="EO331" s="129"/>
      <c r="EP331" s="129"/>
      <c r="EQ331" s="129"/>
      <c r="ER331" s="129"/>
      <c r="ES331" s="129"/>
      <c r="ET331" s="129"/>
      <c r="EU331" s="129"/>
      <c r="EV331" s="129"/>
      <c r="EW331" s="129"/>
    </row>
    <row r="332" spans="1:153" ht="3" customHeight="1" thickBot="1">
      <c r="A332" s="113"/>
      <c r="B332" s="16"/>
      <c r="C332" s="17"/>
      <c r="D332" s="17"/>
      <c r="E332" s="17"/>
      <c r="F332" s="18"/>
      <c r="G332" s="17"/>
      <c r="H332" s="298"/>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9"/>
      <c r="AG332" s="299"/>
      <c r="AH332" s="298"/>
      <c r="AI332" s="298"/>
      <c r="AJ332" s="298"/>
      <c r="AK332" s="298"/>
      <c r="AL332" s="298"/>
      <c r="AM332" s="298"/>
      <c r="AN332" s="298"/>
      <c r="AO332" s="121"/>
      <c r="AP332" s="116"/>
      <c r="AQ332" s="299"/>
      <c r="AR332" s="298"/>
      <c r="AS332" s="298"/>
      <c r="AT332" s="298"/>
      <c r="AU332" s="298"/>
      <c r="AV332" s="298"/>
      <c r="AW332" s="298"/>
      <c r="AX332" s="298"/>
      <c r="AY332" s="121"/>
      <c r="AZ332" s="116"/>
      <c r="BA332" s="298"/>
      <c r="BB332" s="298"/>
      <c r="BC332" s="298"/>
      <c r="BD332" s="298"/>
      <c r="BE332" s="298"/>
      <c r="BF332" s="298"/>
      <c r="BG332" s="298"/>
      <c r="BH332" s="298"/>
      <c r="BI332" s="121"/>
      <c r="BJ332" s="116"/>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c r="DH332" s="129"/>
      <c r="DI332" s="129"/>
      <c r="DJ332" s="129"/>
      <c r="DK332" s="129"/>
      <c r="DL332" s="129"/>
      <c r="DM332" s="129"/>
      <c r="DN332" s="129"/>
      <c r="DO332" s="129"/>
      <c r="DP332" s="129"/>
      <c r="DQ332" s="129"/>
      <c r="DR332" s="129"/>
      <c r="DS332" s="129"/>
      <c r="DT332" s="129"/>
      <c r="DU332" s="129"/>
      <c r="DV332" s="129"/>
      <c r="DW332" s="129"/>
      <c r="DX332" s="129"/>
      <c r="DY332" s="129"/>
      <c r="DZ332" s="129"/>
      <c r="EA332" s="129"/>
      <c r="EB332" s="129"/>
      <c r="EC332" s="129"/>
      <c r="ED332" s="129"/>
      <c r="EE332" s="129"/>
      <c r="EF332" s="129"/>
      <c r="EG332" s="129"/>
      <c r="EH332" s="129"/>
      <c r="EI332" s="129"/>
      <c r="EJ332" s="129"/>
      <c r="EK332" s="129"/>
      <c r="EL332" s="129"/>
      <c r="EM332" s="129"/>
      <c r="EN332" s="129"/>
      <c r="EO332" s="129"/>
      <c r="EP332" s="129"/>
      <c r="EQ332" s="129"/>
      <c r="ER332" s="129"/>
      <c r="ES332" s="129"/>
      <c r="ET332" s="129"/>
      <c r="EU332" s="129"/>
      <c r="EV332" s="129"/>
      <c r="EW332" s="129"/>
    </row>
    <row r="333" spans="1:153" ht="9.75" customHeight="1">
      <c r="A333" s="113"/>
      <c r="B333" s="24"/>
      <c r="C333" s="14" t="s">
        <v>6435</v>
      </c>
      <c r="D333" s="25"/>
      <c r="E333" s="25"/>
      <c r="F333" s="14" t="s">
        <v>143</v>
      </c>
      <c r="G333" s="14"/>
      <c r="H333" s="14"/>
      <c r="I333" s="14" t="s">
        <v>144</v>
      </c>
      <c r="J333" s="14"/>
      <c r="K333" s="14" t="s">
        <v>145</v>
      </c>
      <c r="L333" s="14"/>
      <c r="M333" s="14" t="s">
        <v>197</v>
      </c>
      <c r="N333" s="14"/>
      <c r="O333" s="25"/>
      <c r="P333" s="14" t="s">
        <v>146</v>
      </c>
      <c r="Q333" s="14"/>
      <c r="R333" s="14"/>
      <c r="S333" s="14"/>
      <c r="T333" s="14"/>
      <c r="U333" s="14"/>
      <c r="V333" s="14"/>
      <c r="W333" s="14"/>
      <c r="X333" s="14"/>
      <c r="Y333" s="14"/>
      <c r="Z333" s="14"/>
      <c r="AA333" s="14"/>
      <c r="AB333" s="14"/>
      <c r="AC333" s="14"/>
      <c r="AD333" s="25"/>
      <c r="AE333" s="25"/>
      <c r="AF333" s="26"/>
      <c r="AG333" s="296"/>
      <c r="AH333" s="297"/>
      <c r="AI333" s="297"/>
      <c r="AJ333" s="297"/>
      <c r="AK333" s="297"/>
      <c r="AL333" s="297"/>
      <c r="AM333" s="297"/>
      <c r="AN333" s="297"/>
      <c r="AO333" s="117"/>
      <c r="AP333" s="114"/>
      <c r="AQ333" s="296"/>
      <c r="AR333" s="297"/>
      <c r="AS333" s="297"/>
      <c r="AT333" s="297"/>
      <c r="AU333" s="297"/>
      <c r="AV333" s="297"/>
      <c r="AW333" s="297"/>
      <c r="AX333" s="297"/>
      <c r="AY333" s="117"/>
      <c r="AZ333" s="114"/>
      <c r="BA333" s="297"/>
      <c r="BB333" s="297"/>
      <c r="BC333" s="297"/>
      <c r="BD333" s="297"/>
      <c r="BE333" s="297"/>
      <c r="BF333" s="297"/>
      <c r="BG333" s="297"/>
      <c r="BH333" s="297"/>
      <c r="BI333" s="117"/>
      <c r="BJ333" s="114"/>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c r="DH333" s="129"/>
      <c r="DI333" s="129"/>
      <c r="DJ333" s="129"/>
      <c r="DK333" s="129"/>
      <c r="DL333" s="129"/>
      <c r="DM333" s="129"/>
      <c r="DN333" s="129"/>
      <c r="DO333" s="129"/>
      <c r="DP333" s="129"/>
      <c r="DQ333" s="129"/>
      <c r="DR333" s="129"/>
      <c r="DS333" s="129"/>
      <c r="DT333" s="129"/>
      <c r="DU333" s="129"/>
      <c r="DV333" s="129"/>
      <c r="DW333" s="129"/>
      <c r="DX333" s="129"/>
      <c r="DY333" s="129"/>
      <c r="DZ333" s="129"/>
      <c r="EA333" s="129"/>
      <c r="EB333" s="129"/>
      <c r="EC333" s="129"/>
      <c r="ED333" s="129"/>
      <c r="EE333" s="129"/>
      <c r="EF333" s="129"/>
      <c r="EG333" s="129"/>
      <c r="EH333" s="129"/>
      <c r="EI333" s="129"/>
      <c r="EJ333" s="129"/>
      <c r="EK333" s="129"/>
      <c r="EL333" s="129"/>
      <c r="EM333" s="129"/>
      <c r="EN333" s="129"/>
      <c r="EO333" s="129"/>
      <c r="EP333" s="129"/>
      <c r="EQ333" s="129"/>
      <c r="ER333" s="129"/>
      <c r="ES333" s="129"/>
      <c r="ET333" s="129"/>
      <c r="EU333" s="129"/>
      <c r="EV333" s="129"/>
      <c r="EW333" s="129"/>
    </row>
    <row r="334" spans="1:153" ht="21.75" customHeight="1">
      <c r="A334" s="113"/>
      <c r="B334" s="294"/>
      <c r="C334" s="76"/>
      <c r="D334" s="74"/>
      <c r="E334" s="77"/>
      <c r="F334" s="78"/>
      <c r="G334" s="79"/>
      <c r="H334" s="75" t="s">
        <v>6436</v>
      </c>
      <c r="I334" s="76"/>
      <c r="J334" s="74"/>
      <c r="K334" s="241"/>
      <c r="L334" s="74"/>
      <c r="M334" s="76"/>
      <c r="N334" s="73"/>
      <c r="O334" s="504"/>
      <c r="P334" s="505"/>
      <c r="Q334" s="505"/>
      <c r="R334" s="505"/>
      <c r="S334" s="505"/>
      <c r="T334" s="505"/>
      <c r="U334" s="505"/>
      <c r="V334" s="505"/>
      <c r="W334" s="505"/>
      <c r="X334" s="505"/>
      <c r="Y334" s="505"/>
      <c r="Z334" s="505"/>
      <c r="AA334" s="505"/>
      <c r="AB334" s="505"/>
      <c r="AC334" s="505"/>
      <c r="AD334" s="505"/>
      <c r="AE334" s="506"/>
      <c r="AF334" s="15"/>
      <c r="AG334" s="118"/>
      <c r="AH334" s="312"/>
      <c r="AI334" s="313"/>
      <c r="AJ334" s="313"/>
      <c r="AK334" s="313"/>
      <c r="AL334" s="313"/>
      <c r="AM334" s="313"/>
      <c r="AN334" s="314"/>
      <c r="AO334" s="120"/>
      <c r="AP334" s="115" t="s">
        <v>0</v>
      </c>
      <c r="AQ334" s="119"/>
      <c r="AR334" s="312"/>
      <c r="AS334" s="313"/>
      <c r="AT334" s="313"/>
      <c r="AU334" s="313"/>
      <c r="AV334" s="313"/>
      <c r="AW334" s="313"/>
      <c r="AX334" s="314"/>
      <c r="AY334" s="120"/>
      <c r="AZ334" s="115" t="s">
        <v>1</v>
      </c>
      <c r="BA334" s="119"/>
      <c r="BB334" s="312"/>
      <c r="BC334" s="313"/>
      <c r="BD334" s="313"/>
      <c r="BE334" s="313"/>
      <c r="BF334" s="313"/>
      <c r="BG334" s="313"/>
      <c r="BH334" s="314"/>
      <c r="BI334" s="122"/>
      <c r="BJ334" s="115" t="s">
        <v>2</v>
      </c>
      <c r="BK334" s="129"/>
      <c r="BL334" s="130" t="str">
        <f>IF(BM334&lt;&gt;"","●","")</f>
        <v/>
      </c>
      <c r="BM334" s="132" t="str">
        <f>IF(AND(OR(C334="",E334="",F334="",G334="",O334=""),OR(AH334&gt;0,AR334&gt;0,BB334&gt;0)),"「Ｋコード・Ｊコード番号等」、「診療行為名称」に未記入の欄がありますが、「レセプト件数」、「算定日数」、「算定回数」のいずれかが1以上となっています。正しい手術名情報・レセプト件数・算定日数・算定回数をご記入ください。",IF(AND(AND(C334&lt;&gt;"",E334&lt;&gt;"",F334&lt;&gt;"",G334&lt;&gt;""),OR(AH334&gt;0,AR334&gt;0,BB334&gt;0),COUNTIF(K!$A$1:$A$2257,ASC(C334&amp;E334&amp;F334&amp;G334&amp;IF(I334*1=0,"","-"&amp;I334*1)&amp;IF(K334*1=0,"",K334*1)&amp;IF(M334="","",M334)))=0),"「Ｋコード・Ｊコード番号等」が診療報酬点数表あるいは鹿診療報酬点数表に存在しないコードとなっています。正しいＫコード・Ｊコード番号等をご記入ください。なお、加算・輸血料は報告対象外となります。",IF(OR(AND(OR(AH334=0,AH334=""),OR(AR334&gt;0,BB334&gt;0)),AND(OR(AH334&gt;0,BB334&gt;0),OR(AR334=0,AR334="")),AND(OR(AH334&gt;0,AR334&gt;0),OR(BB334=0,BB334=""))),"「レセプト件数」、「算定日数」、「算定回数」のいずれかが「0」か「空白」となっていますが、それ以外が1以上となっています。正しい手術名情報・レセプト件数・算定日数・算定回数をご記入ください。",IF(OR(AH334&gt;AR334,AH334&gt;BB334),"「算定日数」あるいは「算定回数」が「レセプト件数」よりも小さくなっています。算定レセプトにおける算定日数・算定回数をご記入ください。",IF(AR334&gt;BB334,"「算定回数」が「算定日数」よりも小さくなっています。算定日数における算定回数をご記入ください。","")))))</f>
        <v/>
      </c>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72"/>
      <c r="CW334" s="72"/>
      <c r="CX334" s="72"/>
      <c r="CY334" s="129"/>
      <c r="CZ334" s="129"/>
      <c r="DA334" s="129"/>
      <c r="DB334" s="129"/>
      <c r="DC334" s="129"/>
      <c r="DD334" s="129"/>
      <c r="DE334" s="129"/>
      <c r="DF334" s="129"/>
      <c r="DG334" s="129"/>
      <c r="DH334" s="129"/>
      <c r="DI334" s="129"/>
      <c r="DJ334" s="129"/>
      <c r="DK334" s="129"/>
      <c r="DL334" s="129"/>
      <c r="DM334" s="129"/>
      <c r="DN334" s="129"/>
      <c r="DO334" s="129"/>
      <c r="DP334" s="129"/>
      <c r="DQ334" s="129"/>
      <c r="DR334" s="129"/>
      <c r="DS334" s="129"/>
      <c r="DT334" s="129"/>
      <c r="DU334" s="129"/>
      <c r="DV334" s="129"/>
      <c r="DW334" s="129"/>
      <c r="DX334" s="129"/>
      <c r="DY334" s="129"/>
      <c r="DZ334" s="129"/>
      <c r="EA334" s="129"/>
      <c r="EB334" s="129"/>
      <c r="EC334" s="129"/>
      <c r="ED334" s="129"/>
      <c r="EE334" s="129"/>
      <c r="EF334" s="129"/>
      <c r="EG334" s="129"/>
      <c r="EH334" s="129"/>
      <c r="EI334" s="129"/>
      <c r="EJ334" s="129"/>
      <c r="EK334" s="129"/>
      <c r="EL334" s="129"/>
      <c r="EM334" s="129"/>
      <c r="EN334" s="129"/>
      <c r="EO334" s="129"/>
      <c r="EP334" s="129"/>
      <c r="EQ334" s="129"/>
      <c r="ER334" s="129"/>
      <c r="ES334" s="129"/>
      <c r="ET334" s="129"/>
      <c r="EU334" s="129"/>
      <c r="EV334" s="129"/>
      <c r="EW334" s="129"/>
    </row>
    <row r="335" spans="1:153" ht="3" customHeight="1" thickBot="1">
      <c r="A335" s="113"/>
      <c r="B335" s="16"/>
      <c r="C335" s="17"/>
      <c r="D335" s="17"/>
      <c r="E335" s="17"/>
      <c r="F335" s="18"/>
      <c r="G335" s="17"/>
      <c r="H335" s="298"/>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9"/>
      <c r="AG335" s="299"/>
      <c r="AH335" s="298"/>
      <c r="AI335" s="298"/>
      <c r="AJ335" s="298"/>
      <c r="AK335" s="298"/>
      <c r="AL335" s="298"/>
      <c r="AM335" s="298"/>
      <c r="AN335" s="298"/>
      <c r="AO335" s="121"/>
      <c r="AP335" s="116"/>
      <c r="AQ335" s="299"/>
      <c r="AR335" s="298"/>
      <c r="AS335" s="298"/>
      <c r="AT335" s="298"/>
      <c r="AU335" s="298"/>
      <c r="AV335" s="298"/>
      <c r="AW335" s="298"/>
      <c r="AX335" s="298"/>
      <c r="AY335" s="121"/>
      <c r="AZ335" s="116"/>
      <c r="BA335" s="298"/>
      <c r="BB335" s="298"/>
      <c r="BC335" s="298"/>
      <c r="BD335" s="298"/>
      <c r="BE335" s="298"/>
      <c r="BF335" s="298"/>
      <c r="BG335" s="298"/>
      <c r="BH335" s="298"/>
      <c r="BI335" s="121"/>
      <c r="BJ335" s="116"/>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29"/>
      <c r="DZ335" s="129"/>
      <c r="EA335" s="129"/>
      <c r="EB335" s="129"/>
      <c r="EC335" s="129"/>
      <c r="ED335" s="129"/>
      <c r="EE335" s="129"/>
      <c r="EF335" s="129"/>
      <c r="EG335" s="129"/>
      <c r="EH335" s="129"/>
      <c r="EI335" s="129"/>
      <c r="EJ335" s="129"/>
      <c r="EK335" s="129"/>
      <c r="EL335" s="129"/>
      <c r="EM335" s="129"/>
      <c r="EN335" s="129"/>
      <c r="EO335" s="129"/>
      <c r="EP335" s="129"/>
      <c r="EQ335" s="129"/>
      <c r="ER335" s="129"/>
      <c r="ES335" s="129"/>
      <c r="ET335" s="129"/>
      <c r="EU335" s="129"/>
      <c r="EV335" s="129"/>
      <c r="EW335" s="129"/>
    </row>
    <row r="336" spans="1:153" ht="9.75" customHeight="1">
      <c r="A336" s="113"/>
      <c r="B336" s="24"/>
      <c r="C336" s="14" t="s">
        <v>6435</v>
      </c>
      <c r="D336" s="25"/>
      <c r="E336" s="25"/>
      <c r="F336" s="14" t="s">
        <v>143</v>
      </c>
      <c r="G336" s="14"/>
      <c r="H336" s="14"/>
      <c r="I336" s="14" t="s">
        <v>144</v>
      </c>
      <c r="J336" s="14"/>
      <c r="K336" s="14" t="s">
        <v>145</v>
      </c>
      <c r="L336" s="14"/>
      <c r="M336" s="14" t="s">
        <v>197</v>
      </c>
      <c r="N336" s="14"/>
      <c r="O336" s="25"/>
      <c r="P336" s="14" t="s">
        <v>146</v>
      </c>
      <c r="Q336" s="14"/>
      <c r="R336" s="14"/>
      <c r="S336" s="14"/>
      <c r="T336" s="14"/>
      <c r="U336" s="14"/>
      <c r="V336" s="14"/>
      <c r="W336" s="14"/>
      <c r="X336" s="14"/>
      <c r="Y336" s="14"/>
      <c r="Z336" s="14"/>
      <c r="AA336" s="14"/>
      <c r="AB336" s="14"/>
      <c r="AC336" s="14"/>
      <c r="AD336" s="25"/>
      <c r="AE336" s="25"/>
      <c r="AF336" s="26"/>
      <c r="AG336" s="296"/>
      <c r="AH336" s="297"/>
      <c r="AI336" s="297"/>
      <c r="AJ336" s="297"/>
      <c r="AK336" s="297"/>
      <c r="AL336" s="297"/>
      <c r="AM336" s="297"/>
      <c r="AN336" s="297"/>
      <c r="AO336" s="117"/>
      <c r="AP336" s="114"/>
      <c r="AQ336" s="296"/>
      <c r="AR336" s="297"/>
      <c r="AS336" s="297"/>
      <c r="AT336" s="297"/>
      <c r="AU336" s="297"/>
      <c r="AV336" s="297"/>
      <c r="AW336" s="297"/>
      <c r="AX336" s="297"/>
      <c r="AY336" s="117"/>
      <c r="AZ336" s="114"/>
      <c r="BA336" s="297"/>
      <c r="BB336" s="297"/>
      <c r="BC336" s="297"/>
      <c r="BD336" s="297"/>
      <c r="BE336" s="297"/>
      <c r="BF336" s="297"/>
      <c r="BG336" s="297"/>
      <c r="BH336" s="297"/>
      <c r="BI336" s="117"/>
      <c r="BJ336" s="114"/>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c r="DH336" s="129"/>
      <c r="DI336" s="129"/>
      <c r="DJ336" s="129"/>
      <c r="DK336" s="129"/>
      <c r="DL336" s="129"/>
      <c r="DM336" s="129"/>
      <c r="DN336" s="129"/>
      <c r="DO336" s="129"/>
      <c r="DP336" s="129"/>
      <c r="DQ336" s="129"/>
      <c r="DR336" s="129"/>
      <c r="DS336" s="129"/>
      <c r="DT336" s="129"/>
      <c r="DU336" s="129"/>
      <c r="DV336" s="129"/>
      <c r="DW336" s="129"/>
      <c r="DX336" s="129"/>
      <c r="DY336" s="129"/>
      <c r="DZ336" s="129"/>
      <c r="EA336" s="129"/>
      <c r="EB336" s="129"/>
      <c r="EC336" s="129"/>
      <c r="ED336" s="129"/>
      <c r="EE336" s="129"/>
      <c r="EF336" s="129"/>
      <c r="EG336" s="129"/>
      <c r="EH336" s="129"/>
      <c r="EI336" s="129"/>
      <c r="EJ336" s="129"/>
      <c r="EK336" s="129"/>
      <c r="EL336" s="129"/>
      <c r="EM336" s="129"/>
      <c r="EN336" s="129"/>
      <c r="EO336" s="129"/>
      <c r="EP336" s="129"/>
      <c r="EQ336" s="129"/>
      <c r="ER336" s="129"/>
      <c r="ES336" s="129"/>
      <c r="ET336" s="129"/>
      <c r="EU336" s="129"/>
      <c r="EV336" s="129"/>
      <c r="EW336" s="129"/>
    </row>
    <row r="337" spans="1:153" ht="21.75" customHeight="1">
      <c r="A337" s="113"/>
      <c r="B337" s="294"/>
      <c r="C337" s="76"/>
      <c r="D337" s="74"/>
      <c r="E337" s="77"/>
      <c r="F337" s="78"/>
      <c r="G337" s="79"/>
      <c r="H337" s="75" t="s">
        <v>6436</v>
      </c>
      <c r="I337" s="76"/>
      <c r="J337" s="74"/>
      <c r="K337" s="241"/>
      <c r="L337" s="74"/>
      <c r="M337" s="76"/>
      <c r="N337" s="73"/>
      <c r="O337" s="504"/>
      <c r="P337" s="505"/>
      <c r="Q337" s="505"/>
      <c r="R337" s="505"/>
      <c r="S337" s="505"/>
      <c r="T337" s="505"/>
      <c r="U337" s="505"/>
      <c r="V337" s="505"/>
      <c r="W337" s="505"/>
      <c r="X337" s="505"/>
      <c r="Y337" s="505"/>
      <c r="Z337" s="505"/>
      <c r="AA337" s="505"/>
      <c r="AB337" s="505"/>
      <c r="AC337" s="505"/>
      <c r="AD337" s="505"/>
      <c r="AE337" s="506"/>
      <c r="AF337" s="15"/>
      <c r="AG337" s="118"/>
      <c r="AH337" s="312"/>
      <c r="AI337" s="313"/>
      <c r="AJ337" s="313"/>
      <c r="AK337" s="313"/>
      <c r="AL337" s="313"/>
      <c r="AM337" s="313"/>
      <c r="AN337" s="314"/>
      <c r="AO337" s="120"/>
      <c r="AP337" s="115" t="s">
        <v>0</v>
      </c>
      <c r="AQ337" s="119"/>
      <c r="AR337" s="312"/>
      <c r="AS337" s="313"/>
      <c r="AT337" s="313"/>
      <c r="AU337" s="313"/>
      <c r="AV337" s="313"/>
      <c r="AW337" s="313"/>
      <c r="AX337" s="314"/>
      <c r="AY337" s="120"/>
      <c r="AZ337" s="115" t="s">
        <v>1</v>
      </c>
      <c r="BA337" s="119"/>
      <c r="BB337" s="312"/>
      <c r="BC337" s="313"/>
      <c r="BD337" s="313"/>
      <c r="BE337" s="313"/>
      <c r="BF337" s="313"/>
      <c r="BG337" s="313"/>
      <c r="BH337" s="314"/>
      <c r="BI337" s="122"/>
      <c r="BJ337" s="115" t="s">
        <v>2</v>
      </c>
      <c r="BK337" s="129"/>
      <c r="BL337" s="130" t="str">
        <f>IF(BM337&lt;&gt;"","●","")</f>
        <v/>
      </c>
      <c r="BM337" s="132" t="str">
        <f>IF(AND(OR(C337="",E337="",F337="",G337="",O337=""),OR(AH337&gt;0,AR337&gt;0,BB337&gt;0)),"「Ｋコード・Ｊコード番号等」、「診療行為名称」に未記入の欄がありますが、「レセプト件数」、「算定日数」、「算定回数」のいずれかが1以上となっています。正しい手術名情報・レセプト件数・算定日数・算定回数をご記入ください。",IF(AND(AND(C337&lt;&gt;"",E337&lt;&gt;"",F337&lt;&gt;"",G337&lt;&gt;""),OR(AH337&gt;0,AR337&gt;0,BB337&gt;0),COUNTIF(K!$A$1:$A$2257,ASC(C337&amp;E337&amp;F337&amp;G337&amp;IF(I337*1=0,"","-"&amp;I337*1)&amp;IF(K337*1=0,"",K337*1)&amp;IF(M337="","",M337)))=0),"「Ｋコード・Ｊコード番号等」が診療報酬点数表あるいは鹿診療報酬点数表に存在しないコードとなっています。正しいＫコード・Ｊコード番号等をご記入ください。なお、加算・輸血料は報告対象外となります。",IF(OR(AND(OR(AH337=0,AH337=""),OR(AR337&gt;0,BB337&gt;0)),AND(OR(AH337&gt;0,BB337&gt;0),OR(AR337=0,AR337="")),AND(OR(AH337&gt;0,AR337&gt;0),OR(BB337=0,BB337=""))),"「レセプト件数」、「算定日数」、「算定回数」のいずれかが「0」か「空白」となっていますが、それ以外が1以上となっています。正しい手術名情報・レセプト件数・算定日数・算定回数をご記入ください。",IF(OR(AH337&gt;AR337,AH337&gt;BB337),"「算定日数」あるいは「算定回数」が「レセプト件数」よりも小さくなっています。算定レセプトにおける算定日数・算定回数をご記入ください。",IF(AR337&gt;BB337,"「算定回数」が「算定日数」よりも小さくなっています。算定日数における算定回数をご記入ください。","")))))</f>
        <v/>
      </c>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72"/>
      <c r="CW337" s="72"/>
      <c r="CX337" s="72"/>
      <c r="CY337" s="129"/>
      <c r="CZ337" s="129"/>
      <c r="DA337" s="129"/>
      <c r="DB337" s="129"/>
      <c r="DC337" s="129"/>
      <c r="DD337" s="129"/>
      <c r="DE337" s="129"/>
      <c r="DF337" s="129"/>
      <c r="DG337" s="129"/>
      <c r="DH337" s="129"/>
      <c r="DI337" s="129"/>
      <c r="DJ337" s="129"/>
      <c r="DK337" s="129"/>
      <c r="DL337" s="129"/>
      <c r="DM337" s="129"/>
      <c r="DN337" s="129"/>
      <c r="DO337" s="129"/>
      <c r="DP337" s="129"/>
      <c r="DQ337" s="129"/>
      <c r="DR337" s="129"/>
      <c r="DS337" s="129"/>
      <c r="DT337" s="129"/>
      <c r="DU337" s="129"/>
      <c r="DV337" s="129"/>
      <c r="DW337" s="129"/>
      <c r="DX337" s="129"/>
      <c r="DY337" s="129"/>
      <c r="DZ337" s="129"/>
      <c r="EA337" s="129"/>
      <c r="EB337" s="129"/>
      <c r="EC337" s="129"/>
      <c r="ED337" s="129"/>
      <c r="EE337" s="129"/>
      <c r="EF337" s="129"/>
      <c r="EG337" s="129"/>
      <c r="EH337" s="129"/>
      <c r="EI337" s="129"/>
      <c r="EJ337" s="129"/>
      <c r="EK337" s="129"/>
      <c r="EL337" s="129"/>
      <c r="EM337" s="129"/>
      <c r="EN337" s="129"/>
      <c r="EO337" s="129"/>
      <c r="EP337" s="129"/>
      <c r="EQ337" s="129"/>
      <c r="ER337" s="129"/>
      <c r="ES337" s="129"/>
      <c r="ET337" s="129"/>
      <c r="EU337" s="129"/>
      <c r="EV337" s="129"/>
      <c r="EW337" s="129"/>
    </row>
    <row r="338" spans="1:153" ht="3" customHeight="1" thickBot="1">
      <c r="A338" s="113"/>
      <c r="B338" s="16"/>
      <c r="C338" s="17"/>
      <c r="D338" s="17"/>
      <c r="E338" s="17"/>
      <c r="F338" s="18"/>
      <c r="G338" s="17"/>
      <c r="H338" s="298"/>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9"/>
      <c r="AG338" s="299"/>
      <c r="AH338" s="298"/>
      <c r="AI338" s="298"/>
      <c r="AJ338" s="298"/>
      <c r="AK338" s="298"/>
      <c r="AL338" s="298"/>
      <c r="AM338" s="298"/>
      <c r="AN338" s="298"/>
      <c r="AO338" s="121"/>
      <c r="AP338" s="116"/>
      <c r="AQ338" s="299"/>
      <c r="AR338" s="298"/>
      <c r="AS338" s="298"/>
      <c r="AT338" s="298"/>
      <c r="AU338" s="298"/>
      <c r="AV338" s="298"/>
      <c r="AW338" s="298"/>
      <c r="AX338" s="298"/>
      <c r="AY338" s="121"/>
      <c r="AZ338" s="116"/>
      <c r="BA338" s="298"/>
      <c r="BB338" s="298"/>
      <c r="BC338" s="298"/>
      <c r="BD338" s="298"/>
      <c r="BE338" s="298"/>
      <c r="BF338" s="298"/>
      <c r="BG338" s="298"/>
      <c r="BH338" s="298"/>
      <c r="BI338" s="121"/>
      <c r="BJ338" s="116"/>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c r="DH338" s="129"/>
      <c r="DI338" s="129"/>
      <c r="DJ338" s="129"/>
      <c r="DK338" s="129"/>
      <c r="DL338" s="129"/>
      <c r="DM338" s="129"/>
      <c r="DN338" s="129"/>
      <c r="DO338" s="129"/>
      <c r="DP338" s="129"/>
      <c r="DQ338" s="129"/>
      <c r="DR338" s="129"/>
      <c r="DS338" s="129"/>
      <c r="DT338" s="129"/>
      <c r="DU338" s="129"/>
      <c r="DV338" s="129"/>
      <c r="DW338" s="129"/>
      <c r="DX338" s="129"/>
      <c r="DY338" s="129"/>
      <c r="DZ338" s="129"/>
      <c r="EA338" s="129"/>
      <c r="EB338" s="129"/>
      <c r="EC338" s="129"/>
      <c r="ED338" s="129"/>
      <c r="EE338" s="129"/>
      <c r="EF338" s="129"/>
      <c r="EG338" s="129"/>
      <c r="EH338" s="129"/>
      <c r="EI338" s="129"/>
      <c r="EJ338" s="129"/>
      <c r="EK338" s="129"/>
      <c r="EL338" s="129"/>
      <c r="EM338" s="129"/>
      <c r="EN338" s="129"/>
      <c r="EO338" s="129"/>
      <c r="EP338" s="129"/>
      <c r="EQ338" s="129"/>
      <c r="ER338" s="129"/>
      <c r="ES338" s="129"/>
      <c r="ET338" s="129"/>
      <c r="EU338" s="129"/>
      <c r="EV338" s="129"/>
      <c r="EW338" s="129"/>
    </row>
    <row r="339" spans="1:153" ht="9.75" customHeight="1">
      <c r="A339" s="113"/>
      <c r="B339" s="24"/>
      <c r="C339" s="14" t="s">
        <v>6435</v>
      </c>
      <c r="D339" s="25"/>
      <c r="E339" s="25"/>
      <c r="F339" s="14" t="s">
        <v>143</v>
      </c>
      <c r="G339" s="14"/>
      <c r="H339" s="14"/>
      <c r="I339" s="14" t="s">
        <v>144</v>
      </c>
      <c r="J339" s="14"/>
      <c r="K339" s="14" t="s">
        <v>145</v>
      </c>
      <c r="L339" s="14"/>
      <c r="M339" s="14" t="s">
        <v>197</v>
      </c>
      <c r="N339" s="14"/>
      <c r="O339" s="25"/>
      <c r="P339" s="14" t="s">
        <v>146</v>
      </c>
      <c r="Q339" s="14"/>
      <c r="R339" s="14"/>
      <c r="S339" s="14"/>
      <c r="T339" s="14"/>
      <c r="U339" s="14"/>
      <c r="V339" s="14"/>
      <c r="W339" s="14"/>
      <c r="X339" s="14"/>
      <c r="Y339" s="14"/>
      <c r="Z339" s="14"/>
      <c r="AA339" s="14"/>
      <c r="AB339" s="14"/>
      <c r="AC339" s="14"/>
      <c r="AD339" s="25"/>
      <c r="AE339" s="25"/>
      <c r="AF339" s="26"/>
      <c r="AG339" s="296"/>
      <c r="AH339" s="297"/>
      <c r="AI339" s="297"/>
      <c r="AJ339" s="297"/>
      <c r="AK339" s="297"/>
      <c r="AL339" s="297"/>
      <c r="AM339" s="297"/>
      <c r="AN339" s="297"/>
      <c r="AO339" s="117"/>
      <c r="AP339" s="114"/>
      <c r="AQ339" s="296"/>
      <c r="AR339" s="297"/>
      <c r="AS339" s="297"/>
      <c r="AT339" s="297"/>
      <c r="AU339" s="297"/>
      <c r="AV339" s="297"/>
      <c r="AW339" s="297"/>
      <c r="AX339" s="297"/>
      <c r="AY339" s="117"/>
      <c r="AZ339" s="114"/>
      <c r="BA339" s="297"/>
      <c r="BB339" s="297"/>
      <c r="BC339" s="297"/>
      <c r="BD339" s="297"/>
      <c r="BE339" s="297"/>
      <c r="BF339" s="297"/>
      <c r="BG339" s="297"/>
      <c r="BH339" s="297"/>
      <c r="BI339" s="117"/>
      <c r="BJ339" s="114"/>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c r="DH339" s="129"/>
      <c r="DI339" s="129"/>
      <c r="DJ339" s="129"/>
      <c r="DK339" s="129"/>
      <c r="DL339" s="129"/>
      <c r="DM339" s="129"/>
      <c r="DN339" s="129"/>
      <c r="DO339" s="129"/>
      <c r="DP339" s="129"/>
      <c r="DQ339" s="129"/>
      <c r="DR339" s="129"/>
      <c r="DS339" s="129"/>
      <c r="DT339" s="129"/>
      <c r="DU339" s="129"/>
      <c r="DV339" s="129"/>
      <c r="DW339" s="129"/>
      <c r="DX339" s="129"/>
      <c r="DY339" s="129"/>
      <c r="DZ339" s="129"/>
      <c r="EA339" s="129"/>
      <c r="EB339" s="129"/>
      <c r="EC339" s="129"/>
      <c r="ED339" s="129"/>
      <c r="EE339" s="129"/>
      <c r="EF339" s="129"/>
      <c r="EG339" s="129"/>
      <c r="EH339" s="129"/>
      <c r="EI339" s="129"/>
      <c r="EJ339" s="129"/>
      <c r="EK339" s="129"/>
      <c r="EL339" s="129"/>
      <c r="EM339" s="129"/>
      <c r="EN339" s="129"/>
      <c r="EO339" s="129"/>
      <c r="EP339" s="129"/>
      <c r="EQ339" s="129"/>
      <c r="ER339" s="129"/>
      <c r="ES339" s="129"/>
      <c r="ET339" s="129"/>
      <c r="EU339" s="129"/>
      <c r="EV339" s="129"/>
      <c r="EW339" s="129"/>
    </row>
    <row r="340" spans="1:153" ht="21.75" customHeight="1">
      <c r="A340" s="113"/>
      <c r="B340" s="294"/>
      <c r="C340" s="76"/>
      <c r="D340" s="74"/>
      <c r="E340" s="77"/>
      <c r="F340" s="78"/>
      <c r="G340" s="79"/>
      <c r="H340" s="75" t="s">
        <v>6436</v>
      </c>
      <c r="I340" s="76"/>
      <c r="J340" s="74"/>
      <c r="K340" s="241"/>
      <c r="L340" s="74"/>
      <c r="M340" s="76"/>
      <c r="N340" s="73"/>
      <c r="O340" s="504"/>
      <c r="P340" s="505"/>
      <c r="Q340" s="505"/>
      <c r="R340" s="505"/>
      <c r="S340" s="505"/>
      <c r="T340" s="505"/>
      <c r="U340" s="505"/>
      <c r="V340" s="505"/>
      <c r="W340" s="505"/>
      <c r="X340" s="505"/>
      <c r="Y340" s="505"/>
      <c r="Z340" s="505"/>
      <c r="AA340" s="505"/>
      <c r="AB340" s="505"/>
      <c r="AC340" s="505"/>
      <c r="AD340" s="505"/>
      <c r="AE340" s="506"/>
      <c r="AF340" s="15"/>
      <c r="AG340" s="118"/>
      <c r="AH340" s="312"/>
      <c r="AI340" s="313"/>
      <c r="AJ340" s="313"/>
      <c r="AK340" s="313"/>
      <c r="AL340" s="313"/>
      <c r="AM340" s="313"/>
      <c r="AN340" s="314"/>
      <c r="AO340" s="120"/>
      <c r="AP340" s="115" t="s">
        <v>0</v>
      </c>
      <c r="AQ340" s="119"/>
      <c r="AR340" s="312"/>
      <c r="AS340" s="313"/>
      <c r="AT340" s="313"/>
      <c r="AU340" s="313"/>
      <c r="AV340" s="313"/>
      <c r="AW340" s="313"/>
      <c r="AX340" s="314"/>
      <c r="AY340" s="120"/>
      <c r="AZ340" s="115" t="s">
        <v>1</v>
      </c>
      <c r="BA340" s="119"/>
      <c r="BB340" s="312"/>
      <c r="BC340" s="313"/>
      <c r="BD340" s="313"/>
      <c r="BE340" s="313"/>
      <c r="BF340" s="313"/>
      <c r="BG340" s="313"/>
      <c r="BH340" s="314"/>
      <c r="BI340" s="122"/>
      <c r="BJ340" s="115" t="s">
        <v>2</v>
      </c>
      <c r="BK340" s="129"/>
      <c r="BL340" s="130" t="str">
        <f>IF(BM340&lt;&gt;"","●","")</f>
        <v/>
      </c>
      <c r="BM340" s="132" t="str">
        <f>IF(AND(OR(C340="",E340="",F340="",G340="",O340=""),OR(AH340&gt;0,AR340&gt;0,BB340&gt;0)),"「Ｋコード・Ｊコード番号等」、「診療行為名称」に未記入の欄がありますが、「レセプト件数」、「算定日数」、「算定回数」のいずれかが1以上となっています。正しい手術名情報・レセプト件数・算定日数・算定回数をご記入ください。",IF(AND(AND(C340&lt;&gt;"",E340&lt;&gt;"",F340&lt;&gt;"",G340&lt;&gt;""),OR(AH340&gt;0,AR340&gt;0,BB340&gt;0),COUNTIF(K!$A$1:$A$2257,ASC(C340&amp;E340&amp;F340&amp;G340&amp;IF(I340*1=0,"","-"&amp;I340*1)&amp;IF(K340*1=0,"",K340*1)&amp;IF(M340="","",M340)))=0),"「Ｋコード・Ｊコード番号等」が診療報酬点数表あるいは鹿診療報酬点数表に存在しないコードとなっています。正しいＫコード・Ｊコード番号等をご記入ください。なお、加算・輸血料は報告対象外となります。",IF(OR(AND(OR(AH340=0,AH340=""),OR(AR340&gt;0,BB340&gt;0)),AND(OR(AH340&gt;0,BB340&gt;0),OR(AR340=0,AR340="")),AND(OR(AH340&gt;0,AR340&gt;0),OR(BB340=0,BB340=""))),"「レセプト件数」、「算定日数」、「算定回数」のいずれかが「0」か「空白」となっていますが、それ以外が1以上となっています。正しい手術名情報・レセプト件数・算定日数・算定回数をご記入ください。",IF(OR(AH340&gt;AR340,AH340&gt;BB340),"「算定日数」あるいは「算定回数」が「レセプト件数」よりも小さくなっています。算定レセプトにおける算定日数・算定回数をご記入ください。",IF(AR340&gt;BB340,"「算定回数」が「算定日数」よりも小さくなっています。算定日数における算定回数をご記入ください。","")))))</f>
        <v/>
      </c>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72"/>
      <c r="CW340" s="72"/>
      <c r="CX340" s="72"/>
      <c r="CY340" s="129"/>
      <c r="CZ340" s="129"/>
      <c r="DA340" s="129"/>
      <c r="DB340" s="129"/>
      <c r="DC340" s="129"/>
      <c r="DD340" s="129"/>
      <c r="DE340" s="129"/>
      <c r="DF340" s="129"/>
      <c r="DG340" s="129"/>
      <c r="DH340" s="129"/>
      <c r="DI340" s="129"/>
      <c r="DJ340" s="129"/>
      <c r="DK340" s="129"/>
      <c r="DL340" s="129"/>
      <c r="DM340" s="129"/>
      <c r="DN340" s="129"/>
      <c r="DO340" s="129"/>
      <c r="DP340" s="129"/>
      <c r="DQ340" s="129"/>
      <c r="DR340" s="129"/>
      <c r="DS340" s="129"/>
      <c r="DT340" s="129"/>
      <c r="DU340" s="129"/>
      <c r="DV340" s="129"/>
      <c r="DW340" s="129"/>
      <c r="DX340" s="129"/>
      <c r="DY340" s="129"/>
      <c r="DZ340" s="129"/>
      <c r="EA340" s="129"/>
      <c r="EB340" s="129"/>
      <c r="EC340" s="129"/>
      <c r="ED340" s="129"/>
      <c r="EE340" s="129"/>
      <c r="EF340" s="129"/>
      <c r="EG340" s="129"/>
      <c r="EH340" s="129"/>
      <c r="EI340" s="129"/>
      <c r="EJ340" s="129"/>
      <c r="EK340" s="129"/>
      <c r="EL340" s="129"/>
      <c r="EM340" s="129"/>
      <c r="EN340" s="129"/>
      <c r="EO340" s="129"/>
      <c r="EP340" s="129"/>
      <c r="EQ340" s="129"/>
      <c r="ER340" s="129"/>
      <c r="ES340" s="129"/>
      <c r="ET340" s="129"/>
      <c r="EU340" s="129"/>
      <c r="EV340" s="129"/>
      <c r="EW340" s="129"/>
    </row>
    <row r="341" spans="1:153" ht="3" customHeight="1" thickBot="1">
      <c r="A341" s="113"/>
      <c r="B341" s="16"/>
      <c r="C341" s="17"/>
      <c r="D341" s="17"/>
      <c r="E341" s="17"/>
      <c r="F341" s="18"/>
      <c r="G341" s="17"/>
      <c r="H341" s="298"/>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9"/>
      <c r="AG341" s="299"/>
      <c r="AH341" s="298"/>
      <c r="AI341" s="298"/>
      <c r="AJ341" s="298"/>
      <c r="AK341" s="298"/>
      <c r="AL341" s="298"/>
      <c r="AM341" s="298"/>
      <c r="AN341" s="298"/>
      <c r="AO341" s="121"/>
      <c r="AP341" s="116"/>
      <c r="AQ341" s="299"/>
      <c r="AR341" s="298"/>
      <c r="AS341" s="298"/>
      <c r="AT341" s="298"/>
      <c r="AU341" s="298"/>
      <c r="AV341" s="298"/>
      <c r="AW341" s="298"/>
      <c r="AX341" s="298"/>
      <c r="AY341" s="121"/>
      <c r="AZ341" s="116"/>
      <c r="BA341" s="298"/>
      <c r="BB341" s="298"/>
      <c r="BC341" s="298"/>
      <c r="BD341" s="298"/>
      <c r="BE341" s="298"/>
      <c r="BF341" s="298"/>
      <c r="BG341" s="298"/>
      <c r="BH341" s="298"/>
      <c r="BI341" s="121"/>
      <c r="BJ341" s="116"/>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c r="DH341" s="129"/>
      <c r="DI341" s="129"/>
      <c r="DJ341" s="129"/>
      <c r="DK341" s="129"/>
      <c r="DL341" s="129"/>
      <c r="DM341" s="129"/>
      <c r="DN341" s="129"/>
      <c r="DO341" s="129"/>
      <c r="DP341" s="129"/>
      <c r="DQ341" s="129"/>
      <c r="DR341" s="129"/>
      <c r="DS341" s="129"/>
      <c r="DT341" s="129"/>
      <c r="DU341" s="129"/>
      <c r="DV341" s="129"/>
      <c r="DW341" s="129"/>
      <c r="DX341" s="129"/>
      <c r="DY341" s="129"/>
      <c r="DZ341" s="129"/>
      <c r="EA341" s="129"/>
      <c r="EB341" s="129"/>
      <c r="EC341" s="129"/>
      <c r="ED341" s="129"/>
      <c r="EE341" s="129"/>
      <c r="EF341" s="129"/>
      <c r="EG341" s="129"/>
      <c r="EH341" s="129"/>
      <c r="EI341" s="129"/>
      <c r="EJ341" s="129"/>
      <c r="EK341" s="129"/>
      <c r="EL341" s="129"/>
      <c r="EM341" s="129"/>
      <c r="EN341" s="129"/>
      <c r="EO341" s="129"/>
      <c r="EP341" s="129"/>
      <c r="EQ341" s="129"/>
      <c r="ER341" s="129"/>
      <c r="ES341" s="129"/>
      <c r="ET341" s="129"/>
      <c r="EU341" s="129"/>
      <c r="EV341" s="129"/>
      <c r="EW341" s="129"/>
    </row>
    <row r="342" spans="1:153" ht="9.75" customHeight="1">
      <c r="A342" s="113"/>
      <c r="B342" s="24"/>
      <c r="C342" s="14" t="s">
        <v>6435</v>
      </c>
      <c r="D342" s="25"/>
      <c r="E342" s="25"/>
      <c r="F342" s="14" t="s">
        <v>143</v>
      </c>
      <c r="G342" s="14"/>
      <c r="H342" s="14"/>
      <c r="I342" s="14" t="s">
        <v>144</v>
      </c>
      <c r="J342" s="14"/>
      <c r="K342" s="14" t="s">
        <v>145</v>
      </c>
      <c r="L342" s="14"/>
      <c r="M342" s="14" t="s">
        <v>197</v>
      </c>
      <c r="N342" s="14"/>
      <c r="O342" s="25"/>
      <c r="P342" s="14" t="s">
        <v>146</v>
      </c>
      <c r="Q342" s="14"/>
      <c r="R342" s="14"/>
      <c r="S342" s="14"/>
      <c r="T342" s="14"/>
      <c r="U342" s="14"/>
      <c r="V342" s="14"/>
      <c r="W342" s="14"/>
      <c r="X342" s="14"/>
      <c r="Y342" s="14"/>
      <c r="Z342" s="14"/>
      <c r="AA342" s="14"/>
      <c r="AB342" s="14"/>
      <c r="AC342" s="14"/>
      <c r="AD342" s="25"/>
      <c r="AE342" s="25"/>
      <c r="AF342" s="26"/>
      <c r="AG342" s="296"/>
      <c r="AH342" s="297"/>
      <c r="AI342" s="297"/>
      <c r="AJ342" s="297"/>
      <c r="AK342" s="297"/>
      <c r="AL342" s="297"/>
      <c r="AM342" s="297"/>
      <c r="AN342" s="297"/>
      <c r="AO342" s="117"/>
      <c r="AP342" s="114"/>
      <c r="AQ342" s="296"/>
      <c r="AR342" s="297"/>
      <c r="AS342" s="297"/>
      <c r="AT342" s="297"/>
      <c r="AU342" s="297"/>
      <c r="AV342" s="297"/>
      <c r="AW342" s="297"/>
      <c r="AX342" s="297"/>
      <c r="AY342" s="117"/>
      <c r="AZ342" s="114"/>
      <c r="BA342" s="297"/>
      <c r="BB342" s="297"/>
      <c r="BC342" s="297"/>
      <c r="BD342" s="297"/>
      <c r="BE342" s="297"/>
      <c r="BF342" s="297"/>
      <c r="BG342" s="297"/>
      <c r="BH342" s="297"/>
      <c r="BI342" s="117"/>
      <c r="BJ342" s="114"/>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c r="DH342" s="129"/>
      <c r="DI342" s="129"/>
      <c r="DJ342" s="129"/>
      <c r="DK342" s="129"/>
      <c r="DL342" s="129"/>
      <c r="DM342" s="129"/>
      <c r="DN342" s="129"/>
      <c r="DO342" s="129"/>
      <c r="DP342" s="129"/>
      <c r="DQ342" s="129"/>
      <c r="DR342" s="129"/>
      <c r="DS342" s="129"/>
      <c r="DT342" s="129"/>
      <c r="DU342" s="129"/>
      <c r="DV342" s="129"/>
      <c r="DW342" s="129"/>
      <c r="DX342" s="129"/>
      <c r="DY342" s="129"/>
      <c r="DZ342" s="129"/>
      <c r="EA342" s="129"/>
      <c r="EB342" s="129"/>
      <c r="EC342" s="129"/>
      <c r="ED342" s="129"/>
      <c r="EE342" s="129"/>
      <c r="EF342" s="129"/>
      <c r="EG342" s="129"/>
      <c r="EH342" s="129"/>
      <c r="EI342" s="129"/>
      <c r="EJ342" s="129"/>
      <c r="EK342" s="129"/>
      <c r="EL342" s="129"/>
      <c r="EM342" s="129"/>
      <c r="EN342" s="129"/>
      <c r="EO342" s="129"/>
      <c r="EP342" s="129"/>
      <c r="EQ342" s="129"/>
      <c r="ER342" s="129"/>
      <c r="ES342" s="129"/>
      <c r="ET342" s="129"/>
      <c r="EU342" s="129"/>
      <c r="EV342" s="129"/>
      <c r="EW342" s="129"/>
    </row>
    <row r="343" spans="1:153" ht="21.75" customHeight="1">
      <c r="A343" s="113"/>
      <c r="B343" s="294"/>
      <c r="C343" s="76"/>
      <c r="D343" s="74"/>
      <c r="E343" s="77"/>
      <c r="F343" s="78"/>
      <c r="G343" s="79"/>
      <c r="H343" s="75" t="s">
        <v>6436</v>
      </c>
      <c r="I343" s="76"/>
      <c r="J343" s="74"/>
      <c r="K343" s="241"/>
      <c r="L343" s="74"/>
      <c r="M343" s="76"/>
      <c r="N343" s="73"/>
      <c r="O343" s="504"/>
      <c r="P343" s="505"/>
      <c r="Q343" s="505"/>
      <c r="R343" s="505"/>
      <c r="S343" s="505"/>
      <c r="T343" s="505"/>
      <c r="U343" s="505"/>
      <c r="V343" s="505"/>
      <c r="W343" s="505"/>
      <c r="X343" s="505"/>
      <c r="Y343" s="505"/>
      <c r="Z343" s="505"/>
      <c r="AA343" s="505"/>
      <c r="AB343" s="505"/>
      <c r="AC343" s="505"/>
      <c r="AD343" s="505"/>
      <c r="AE343" s="506"/>
      <c r="AF343" s="15"/>
      <c r="AG343" s="118"/>
      <c r="AH343" s="312"/>
      <c r="AI343" s="313"/>
      <c r="AJ343" s="313"/>
      <c r="AK343" s="313"/>
      <c r="AL343" s="313"/>
      <c r="AM343" s="313"/>
      <c r="AN343" s="314"/>
      <c r="AO343" s="120"/>
      <c r="AP343" s="115" t="s">
        <v>0</v>
      </c>
      <c r="AQ343" s="119"/>
      <c r="AR343" s="312"/>
      <c r="AS343" s="313"/>
      <c r="AT343" s="313"/>
      <c r="AU343" s="313"/>
      <c r="AV343" s="313"/>
      <c r="AW343" s="313"/>
      <c r="AX343" s="314"/>
      <c r="AY343" s="120"/>
      <c r="AZ343" s="115" t="s">
        <v>1</v>
      </c>
      <c r="BA343" s="119"/>
      <c r="BB343" s="312"/>
      <c r="BC343" s="313"/>
      <c r="BD343" s="313"/>
      <c r="BE343" s="313"/>
      <c r="BF343" s="313"/>
      <c r="BG343" s="313"/>
      <c r="BH343" s="314"/>
      <c r="BI343" s="122"/>
      <c r="BJ343" s="115" t="s">
        <v>2</v>
      </c>
      <c r="BK343" s="129"/>
      <c r="BL343" s="130" t="str">
        <f>IF(BM343&lt;&gt;"","●","")</f>
        <v/>
      </c>
      <c r="BM343" s="132" t="str">
        <f>IF(AND(OR(C343="",E343="",F343="",G343="",O343=""),OR(AH343&gt;0,AR343&gt;0,BB343&gt;0)),"「Ｋコード・Ｊコード番号等」、「診療行為名称」に未記入の欄がありますが、「レセプト件数」、「算定日数」、「算定回数」のいずれかが1以上となっています。正しい手術名情報・レセプト件数・算定日数・算定回数をご記入ください。",IF(AND(AND(C343&lt;&gt;"",E343&lt;&gt;"",F343&lt;&gt;"",G343&lt;&gt;""),OR(AH343&gt;0,AR343&gt;0,BB343&gt;0),COUNTIF(K!$A$1:$A$2257,ASC(C343&amp;E343&amp;F343&amp;G343&amp;IF(I343*1=0,"","-"&amp;I343*1)&amp;IF(K343*1=0,"",K343*1)&amp;IF(M343="","",M343)))=0),"「Ｋコード・Ｊコード番号等」が診療報酬点数表あるいは鹿診療報酬点数表に存在しないコードとなっています。正しいＫコード・Ｊコード番号等をご記入ください。なお、加算・輸血料は報告対象外となります。",IF(OR(AND(OR(AH343=0,AH343=""),OR(AR343&gt;0,BB343&gt;0)),AND(OR(AH343&gt;0,BB343&gt;0),OR(AR343=0,AR343="")),AND(OR(AH343&gt;0,AR343&gt;0),OR(BB343=0,BB343=""))),"「レセプト件数」、「算定日数」、「算定回数」のいずれかが「0」か「空白」となっていますが、それ以外が1以上となっています。正しい手術名情報・レセプト件数・算定日数・算定回数をご記入ください。",IF(OR(AH343&gt;AR343,AH343&gt;BB343),"「算定日数」あるいは「算定回数」が「レセプト件数」よりも小さくなっています。算定レセプトにおける算定日数・算定回数をご記入ください。",IF(AR343&gt;BB343,"「算定回数」が「算定日数」よりも小さくなっています。算定日数における算定回数をご記入ください。","")))))</f>
        <v/>
      </c>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72"/>
      <c r="CW343" s="72"/>
      <c r="CX343" s="72"/>
      <c r="CY343" s="129"/>
      <c r="CZ343" s="129"/>
      <c r="DA343" s="129"/>
      <c r="DB343" s="129"/>
      <c r="DC343" s="129"/>
      <c r="DD343" s="129"/>
      <c r="DE343" s="129"/>
      <c r="DF343" s="129"/>
      <c r="DG343" s="129"/>
      <c r="DH343" s="129"/>
      <c r="DI343" s="129"/>
      <c r="DJ343" s="129"/>
      <c r="DK343" s="129"/>
      <c r="DL343" s="129"/>
      <c r="DM343" s="129"/>
      <c r="DN343" s="129"/>
      <c r="DO343" s="129"/>
      <c r="DP343" s="129"/>
      <c r="DQ343" s="129"/>
      <c r="DR343" s="129"/>
      <c r="DS343" s="129"/>
      <c r="DT343" s="129"/>
      <c r="DU343" s="129"/>
      <c r="DV343" s="129"/>
      <c r="DW343" s="129"/>
      <c r="DX343" s="129"/>
      <c r="DY343" s="129"/>
      <c r="DZ343" s="129"/>
      <c r="EA343" s="129"/>
      <c r="EB343" s="129"/>
      <c r="EC343" s="129"/>
      <c r="ED343" s="129"/>
      <c r="EE343" s="129"/>
      <c r="EF343" s="129"/>
      <c r="EG343" s="129"/>
      <c r="EH343" s="129"/>
      <c r="EI343" s="129"/>
      <c r="EJ343" s="129"/>
      <c r="EK343" s="129"/>
      <c r="EL343" s="129"/>
      <c r="EM343" s="129"/>
      <c r="EN343" s="129"/>
      <c r="EO343" s="129"/>
      <c r="EP343" s="129"/>
      <c r="EQ343" s="129"/>
      <c r="ER343" s="129"/>
      <c r="ES343" s="129"/>
      <c r="ET343" s="129"/>
      <c r="EU343" s="129"/>
      <c r="EV343" s="129"/>
      <c r="EW343" s="129"/>
    </row>
    <row r="344" spans="1:153" ht="3" customHeight="1" thickBot="1">
      <c r="A344" s="113"/>
      <c r="B344" s="16"/>
      <c r="C344" s="17"/>
      <c r="D344" s="17"/>
      <c r="E344" s="17"/>
      <c r="F344" s="18"/>
      <c r="G344" s="17"/>
      <c r="H344" s="298"/>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9"/>
      <c r="AG344" s="299"/>
      <c r="AH344" s="298"/>
      <c r="AI344" s="298"/>
      <c r="AJ344" s="298"/>
      <c r="AK344" s="298"/>
      <c r="AL344" s="298"/>
      <c r="AM344" s="298"/>
      <c r="AN344" s="298"/>
      <c r="AO344" s="121"/>
      <c r="AP344" s="116"/>
      <c r="AQ344" s="299"/>
      <c r="AR344" s="298"/>
      <c r="AS344" s="298"/>
      <c r="AT344" s="298"/>
      <c r="AU344" s="298"/>
      <c r="AV344" s="298"/>
      <c r="AW344" s="298"/>
      <c r="AX344" s="298"/>
      <c r="AY344" s="121"/>
      <c r="AZ344" s="116"/>
      <c r="BA344" s="298"/>
      <c r="BB344" s="298"/>
      <c r="BC344" s="298"/>
      <c r="BD344" s="298"/>
      <c r="BE344" s="298"/>
      <c r="BF344" s="298"/>
      <c r="BG344" s="298"/>
      <c r="BH344" s="298"/>
      <c r="BI344" s="121"/>
      <c r="BJ344" s="116"/>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c r="DH344" s="129"/>
      <c r="DI344" s="129"/>
      <c r="DJ344" s="129"/>
      <c r="DK344" s="129"/>
      <c r="DL344" s="129"/>
      <c r="DM344" s="129"/>
      <c r="DN344" s="129"/>
      <c r="DO344" s="129"/>
      <c r="DP344" s="129"/>
      <c r="DQ344" s="129"/>
      <c r="DR344" s="129"/>
      <c r="DS344" s="129"/>
      <c r="DT344" s="129"/>
      <c r="DU344" s="129"/>
      <c r="DV344" s="129"/>
      <c r="DW344" s="129"/>
      <c r="DX344" s="129"/>
      <c r="DY344" s="129"/>
      <c r="DZ344" s="129"/>
      <c r="EA344" s="129"/>
      <c r="EB344" s="129"/>
      <c r="EC344" s="129"/>
      <c r="ED344" s="129"/>
      <c r="EE344" s="129"/>
      <c r="EF344" s="129"/>
      <c r="EG344" s="129"/>
      <c r="EH344" s="129"/>
      <c r="EI344" s="129"/>
      <c r="EJ344" s="129"/>
      <c r="EK344" s="129"/>
      <c r="EL344" s="129"/>
      <c r="EM344" s="129"/>
      <c r="EN344" s="129"/>
      <c r="EO344" s="129"/>
      <c r="EP344" s="129"/>
      <c r="EQ344" s="129"/>
      <c r="ER344" s="129"/>
      <c r="ES344" s="129"/>
      <c r="ET344" s="129"/>
      <c r="EU344" s="129"/>
      <c r="EV344" s="129"/>
      <c r="EW344" s="129"/>
    </row>
    <row r="345" spans="1:153" ht="9.75" customHeight="1">
      <c r="A345" s="113"/>
      <c r="B345" s="24"/>
      <c r="C345" s="14" t="s">
        <v>6435</v>
      </c>
      <c r="D345" s="25"/>
      <c r="E345" s="25"/>
      <c r="F345" s="14" t="s">
        <v>143</v>
      </c>
      <c r="G345" s="14"/>
      <c r="H345" s="14"/>
      <c r="I345" s="14" t="s">
        <v>144</v>
      </c>
      <c r="J345" s="14"/>
      <c r="K345" s="14" t="s">
        <v>145</v>
      </c>
      <c r="L345" s="14"/>
      <c r="M345" s="14" t="s">
        <v>197</v>
      </c>
      <c r="N345" s="14"/>
      <c r="O345" s="25"/>
      <c r="P345" s="14" t="s">
        <v>146</v>
      </c>
      <c r="Q345" s="14"/>
      <c r="R345" s="14"/>
      <c r="S345" s="14"/>
      <c r="T345" s="14"/>
      <c r="U345" s="14"/>
      <c r="V345" s="14"/>
      <c r="W345" s="14"/>
      <c r="X345" s="14"/>
      <c r="Y345" s="14"/>
      <c r="Z345" s="14"/>
      <c r="AA345" s="14"/>
      <c r="AB345" s="14"/>
      <c r="AC345" s="14"/>
      <c r="AD345" s="25"/>
      <c r="AE345" s="25"/>
      <c r="AF345" s="26"/>
      <c r="AG345" s="296"/>
      <c r="AH345" s="297"/>
      <c r="AI345" s="297"/>
      <c r="AJ345" s="297"/>
      <c r="AK345" s="297"/>
      <c r="AL345" s="297"/>
      <c r="AM345" s="297"/>
      <c r="AN345" s="297"/>
      <c r="AO345" s="117"/>
      <c r="AP345" s="114"/>
      <c r="AQ345" s="296"/>
      <c r="AR345" s="297"/>
      <c r="AS345" s="297"/>
      <c r="AT345" s="297"/>
      <c r="AU345" s="297"/>
      <c r="AV345" s="297"/>
      <c r="AW345" s="297"/>
      <c r="AX345" s="297"/>
      <c r="AY345" s="117"/>
      <c r="AZ345" s="114"/>
      <c r="BA345" s="297"/>
      <c r="BB345" s="297"/>
      <c r="BC345" s="297"/>
      <c r="BD345" s="297"/>
      <c r="BE345" s="297"/>
      <c r="BF345" s="297"/>
      <c r="BG345" s="297"/>
      <c r="BH345" s="297"/>
      <c r="BI345" s="117"/>
      <c r="BJ345" s="114"/>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c r="DH345" s="129"/>
      <c r="DI345" s="129"/>
      <c r="DJ345" s="129"/>
      <c r="DK345" s="129"/>
      <c r="DL345" s="129"/>
      <c r="DM345" s="129"/>
      <c r="DN345" s="129"/>
      <c r="DO345" s="129"/>
      <c r="DP345" s="129"/>
      <c r="DQ345" s="129"/>
      <c r="DR345" s="129"/>
      <c r="DS345" s="129"/>
      <c r="DT345" s="129"/>
      <c r="DU345" s="129"/>
      <c r="DV345" s="129"/>
      <c r="DW345" s="129"/>
      <c r="DX345" s="129"/>
      <c r="DY345" s="129"/>
      <c r="DZ345" s="129"/>
      <c r="EA345" s="129"/>
      <c r="EB345" s="129"/>
      <c r="EC345" s="129"/>
      <c r="ED345" s="129"/>
      <c r="EE345" s="129"/>
      <c r="EF345" s="129"/>
      <c r="EG345" s="129"/>
      <c r="EH345" s="129"/>
      <c r="EI345" s="129"/>
      <c r="EJ345" s="129"/>
      <c r="EK345" s="129"/>
      <c r="EL345" s="129"/>
      <c r="EM345" s="129"/>
      <c r="EN345" s="129"/>
      <c r="EO345" s="129"/>
      <c r="EP345" s="129"/>
      <c r="EQ345" s="129"/>
      <c r="ER345" s="129"/>
      <c r="ES345" s="129"/>
      <c r="ET345" s="129"/>
      <c r="EU345" s="129"/>
      <c r="EV345" s="129"/>
      <c r="EW345" s="129"/>
    </row>
    <row r="346" spans="1:153" ht="21.75" customHeight="1">
      <c r="A346" s="113"/>
      <c r="B346" s="294"/>
      <c r="C346" s="76"/>
      <c r="D346" s="74"/>
      <c r="E346" s="77"/>
      <c r="F346" s="78"/>
      <c r="G346" s="79"/>
      <c r="H346" s="75" t="s">
        <v>6436</v>
      </c>
      <c r="I346" s="76"/>
      <c r="J346" s="74"/>
      <c r="K346" s="241"/>
      <c r="L346" s="74"/>
      <c r="M346" s="76"/>
      <c r="N346" s="73"/>
      <c r="O346" s="504"/>
      <c r="P346" s="505"/>
      <c r="Q346" s="505"/>
      <c r="R346" s="505"/>
      <c r="S346" s="505"/>
      <c r="T346" s="505"/>
      <c r="U346" s="505"/>
      <c r="V346" s="505"/>
      <c r="W346" s="505"/>
      <c r="X346" s="505"/>
      <c r="Y346" s="505"/>
      <c r="Z346" s="505"/>
      <c r="AA346" s="505"/>
      <c r="AB346" s="505"/>
      <c r="AC346" s="505"/>
      <c r="AD346" s="505"/>
      <c r="AE346" s="506"/>
      <c r="AF346" s="15"/>
      <c r="AG346" s="118"/>
      <c r="AH346" s="312"/>
      <c r="AI346" s="313"/>
      <c r="AJ346" s="313"/>
      <c r="AK346" s="313"/>
      <c r="AL346" s="313"/>
      <c r="AM346" s="313"/>
      <c r="AN346" s="314"/>
      <c r="AO346" s="120"/>
      <c r="AP346" s="115" t="s">
        <v>0</v>
      </c>
      <c r="AQ346" s="119"/>
      <c r="AR346" s="312"/>
      <c r="AS346" s="313"/>
      <c r="AT346" s="313"/>
      <c r="AU346" s="313"/>
      <c r="AV346" s="313"/>
      <c r="AW346" s="313"/>
      <c r="AX346" s="314"/>
      <c r="AY346" s="120"/>
      <c r="AZ346" s="115" t="s">
        <v>1</v>
      </c>
      <c r="BA346" s="119"/>
      <c r="BB346" s="312"/>
      <c r="BC346" s="313"/>
      <c r="BD346" s="313"/>
      <c r="BE346" s="313"/>
      <c r="BF346" s="313"/>
      <c r="BG346" s="313"/>
      <c r="BH346" s="314"/>
      <c r="BI346" s="122"/>
      <c r="BJ346" s="115" t="s">
        <v>2</v>
      </c>
      <c r="BK346" s="129"/>
      <c r="BL346" s="130" t="str">
        <f>IF(BM346&lt;&gt;"","●","")</f>
        <v/>
      </c>
      <c r="BM346" s="132" t="str">
        <f>IF(AND(OR(C346="",E346="",F346="",G346="",O346=""),OR(AH346&gt;0,AR346&gt;0,BB346&gt;0)),"「Ｋコード・Ｊコード番号等」、「診療行為名称」に未記入の欄がありますが、「レセプト件数」、「算定日数」、「算定回数」のいずれかが1以上となっています。正しい手術名情報・レセプト件数・算定日数・算定回数をご記入ください。",IF(AND(AND(C346&lt;&gt;"",E346&lt;&gt;"",F346&lt;&gt;"",G346&lt;&gt;""),OR(AH346&gt;0,AR346&gt;0,BB346&gt;0),COUNTIF(K!$A$1:$A$2257,ASC(C346&amp;E346&amp;F346&amp;G346&amp;IF(I346*1=0,"","-"&amp;I346*1)&amp;IF(K346*1=0,"",K346*1)&amp;IF(M346="","",M346)))=0),"「Ｋコード・Ｊコード番号等」が診療報酬点数表あるいは鹿診療報酬点数表に存在しないコードとなっています。正しいＫコード・Ｊコード番号等をご記入ください。なお、加算・輸血料は報告対象外となります。",IF(OR(AND(OR(AH346=0,AH346=""),OR(AR346&gt;0,BB346&gt;0)),AND(OR(AH346&gt;0,BB346&gt;0),OR(AR346=0,AR346="")),AND(OR(AH346&gt;0,AR346&gt;0),OR(BB346=0,BB346=""))),"「レセプト件数」、「算定日数」、「算定回数」のいずれかが「0」か「空白」となっていますが、それ以外が1以上となっています。正しい手術名情報・レセプト件数・算定日数・算定回数をご記入ください。",IF(OR(AH346&gt;AR346,AH346&gt;BB346),"「算定日数」あるいは「算定回数」が「レセプト件数」よりも小さくなっています。算定レセプトにおける算定日数・算定回数をご記入ください。",IF(AR346&gt;BB346,"「算定回数」が「算定日数」よりも小さくなっています。算定日数における算定回数をご記入ください。","")))))</f>
        <v/>
      </c>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72"/>
      <c r="CW346" s="72"/>
      <c r="CX346" s="72"/>
      <c r="CY346" s="129"/>
      <c r="CZ346" s="129"/>
      <c r="DA346" s="129"/>
      <c r="DB346" s="129"/>
      <c r="DC346" s="129"/>
      <c r="DD346" s="129"/>
      <c r="DE346" s="129"/>
      <c r="DF346" s="129"/>
      <c r="DG346" s="129"/>
      <c r="DH346" s="129"/>
      <c r="DI346" s="129"/>
      <c r="DJ346" s="129"/>
      <c r="DK346" s="129"/>
      <c r="DL346" s="129"/>
      <c r="DM346" s="129"/>
      <c r="DN346" s="129"/>
      <c r="DO346" s="129"/>
      <c r="DP346" s="129"/>
      <c r="DQ346" s="129"/>
      <c r="DR346" s="129"/>
      <c r="DS346" s="129"/>
      <c r="DT346" s="129"/>
      <c r="DU346" s="129"/>
      <c r="DV346" s="129"/>
      <c r="DW346" s="129"/>
      <c r="DX346" s="129"/>
      <c r="DY346" s="129"/>
      <c r="DZ346" s="129"/>
      <c r="EA346" s="129"/>
      <c r="EB346" s="129"/>
      <c r="EC346" s="129"/>
      <c r="ED346" s="129"/>
      <c r="EE346" s="129"/>
      <c r="EF346" s="129"/>
      <c r="EG346" s="129"/>
      <c r="EH346" s="129"/>
      <c r="EI346" s="129"/>
      <c r="EJ346" s="129"/>
      <c r="EK346" s="129"/>
      <c r="EL346" s="129"/>
      <c r="EM346" s="129"/>
      <c r="EN346" s="129"/>
      <c r="EO346" s="129"/>
      <c r="EP346" s="129"/>
      <c r="EQ346" s="129"/>
      <c r="ER346" s="129"/>
      <c r="ES346" s="129"/>
      <c r="ET346" s="129"/>
      <c r="EU346" s="129"/>
      <c r="EV346" s="129"/>
      <c r="EW346" s="129"/>
    </row>
    <row r="347" spans="1:153" ht="3" customHeight="1" thickBot="1">
      <c r="A347" s="113"/>
      <c r="B347" s="16"/>
      <c r="C347" s="17"/>
      <c r="D347" s="17"/>
      <c r="E347" s="17"/>
      <c r="F347" s="18"/>
      <c r="G347" s="17"/>
      <c r="H347" s="298"/>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9"/>
      <c r="AG347" s="299"/>
      <c r="AH347" s="298"/>
      <c r="AI347" s="298"/>
      <c r="AJ347" s="298"/>
      <c r="AK347" s="298"/>
      <c r="AL347" s="298"/>
      <c r="AM347" s="298"/>
      <c r="AN347" s="298"/>
      <c r="AO347" s="121"/>
      <c r="AP347" s="116"/>
      <c r="AQ347" s="299"/>
      <c r="AR347" s="298"/>
      <c r="AS347" s="298"/>
      <c r="AT347" s="298"/>
      <c r="AU347" s="298"/>
      <c r="AV347" s="298"/>
      <c r="AW347" s="298"/>
      <c r="AX347" s="298"/>
      <c r="AY347" s="121"/>
      <c r="AZ347" s="116"/>
      <c r="BA347" s="298"/>
      <c r="BB347" s="298"/>
      <c r="BC347" s="298"/>
      <c r="BD347" s="298"/>
      <c r="BE347" s="298"/>
      <c r="BF347" s="298"/>
      <c r="BG347" s="298"/>
      <c r="BH347" s="298"/>
      <c r="BI347" s="121"/>
      <c r="BJ347" s="116"/>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c r="DH347" s="129"/>
      <c r="DI347" s="129"/>
      <c r="DJ347" s="129"/>
      <c r="DK347" s="129"/>
      <c r="DL347" s="129"/>
      <c r="DM347" s="129"/>
      <c r="DN347" s="129"/>
      <c r="DO347" s="129"/>
      <c r="DP347" s="129"/>
      <c r="DQ347" s="129"/>
      <c r="DR347" s="129"/>
      <c r="DS347" s="129"/>
      <c r="DT347" s="129"/>
      <c r="DU347" s="129"/>
      <c r="DV347" s="129"/>
      <c r="DW347" s="129"/>
      <c r="DX347" s="129"/>
      <c r="DY347" s="129"/>
      <c r="DZ347" s="129"/>
      <c r="EA347" s="129"/>
      <c r="EB347" s="129"/>
      <c r="EC347" s="129"/>
      <c r="ED347" s="129"/>
      <c r="EE347" s="129"/>
      <c r="EF347" s="129"/>
      <c r="EG347" s="129"/>
      <c r="EH347" s="129"/>
      <c r="EI347" s="129"/>
      <c r="EJ347" s="129"/>
      <c r="EK347" s="129"/>
      <c r="EL347" s="129"/>
      <c r="EM347" s="129"/>
      <c r="EN347" s="129"/>
      <c r="EO347" s="129"/>
      <c r="EP347" s="129"/>
      <c r="EQ347" s="129"/>
      <c r="ER347" s="129"/>
      <c r="ES347" s="129"/>
      <c r="ET347" s="129"/>
      <c r="EU347" s="129"/>
      <c r="EV347" s="129"/>
      <c r="EW347" s="129"/>
    </row>
    <row r="348" spans="1:153" ht="9.75" customHeight="1">
      <c r="A348" s="113"/>
      <c r="B348" s="24"/>
      <c r="C348" s="14" t="s">
        <v>6435</v>
      </c>
      <c r="D348" s="25"/>
      <c r="E348" s="25"/>
      <c r="F348" s="14" t="s">
        <v>143</v>
      </c>
      <c r="G348" s="14"/>
      <c r="H348" s="14"/>
      <c r="I348" s="14" t="s">
        <v>144</v>
      </c>
      <c r="J348" s="14"/>
      <c r="K348" s="14" t="s">
        <v>145</v>
      </c>
      <c r="L348" s="14"/>
      <c r="M348" s="14" t="s">
        <v>197</v>
      </c>
      <c r="N348" s="14"/>
      <c r="O348" s="25"/>
      <c r="P348" s="14" t="s">
        <v>146</v>
      </c>
      <c r="Q348" s="14"/>
      <c r="R348" s="14"/>
      <c r="S348" s="14"/>
      <c r="T348" s="14"/>
      <c r="U348" s="14"/>
      <c r="V348" s="14"/>
      <c r="W348" s="14"/>
      <c r="X348" s="14"/>
      <c r="Y348" s="14"/>
      <c r="Z348" s="14"/>
      <c r="AA348" s="14"/>
      <c r="AB348" s="14"/>
      <c r="AC348" s="14"/>
      <c r="AD348" s="25"/>
      <c r="AE348" s="25"/>
      <c r="AF348" s="26"/>
      <c r="AG348" s="296"/>
      <c r="AH348" s="297"/>
      <c r="AI348" s="297"/>
      <c r="AJ348" s="297"/>
      <c r="AK348" s="297"/>
      <c r="AL348" s="297"/>
      <c r="AM348" s="297"/>
      <c r="AN348" s="297"/>
      <c r="AO348" s="117"/>
      <c r="AP348" s="114"/>
      <c r="AQ348" s="296"/>
      <c r="AR348" s="297"/>
      <c r="AS348" s="297"/>
      <c r="AT348" s="297"/>
      <c r="AU348" s="297"/>
      <c r="AV348" s="297"/>
      <c r="AW348" s="297"/>
      <c r="AX348" s="297"/>
      <c r="AY348" s="117"/>
      <c r="AZ348" s="114"/>
      <c r="BA348" s="297"/>
      <c r="BB348" s="297"/>
      <c r="BC348" s="297"/>
      <c r="BD348" s="297"/>
      <c r="BE348" s="297"/>
      <c r="BF348" s="297"/>
      <c r="BG348" s="297"/>
      <c r="BH348" s="297"/>
      <c r="BI348" s="117"/>
      <c r="BJ348" s="114"/>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c r="DH348" s="129"/>
      <c r="DI348" s="129"/>
      <c r="DJ348" s="129"/>
      <c r="DK348" s="129"/>
      <c r="DL348" s="129"/>
      <c r="DM348" s="129"/>
      <c r="DN348" s="129"/>
      <c r="DO348" s="129"/>
      <c r="DP348" s="129"/>
      <c r="DQ348" s="129"/>
      <c r="DR348" s="129"/>
      <c r="DS348" s="129"/>
      <c r="DT348" s="129"/>
      <c r="DU348" s="129"/>
      <c r="DV348" s="129"/>
      <c r="DW348" s="129"/>
      <c r="DX348" s="129"/>
      <c r="DY348" s="129"/>
      <c r="DZ348" s="129"/>
      <c r="EA348" s="129"/>
      <c r="EB348" s="129"/>
      <c r="EC348" s="129"/>
      <c r="ED348" s="129"/>
      <c r="EE348" s="129"/>
      <c r="EF348" s="129"/>
      <c r="EG348" s="129"/>
      <c r="EH348" s="129"/>
      <c r="EI348" s="129"/>
      <c r="EJ348" s="129"/>
      <c r="EK348" s="129"/>
      <c r="EL348" s="129"/>
      <c r="EM348" s="129"/>
      <c r="EN348" s="129"/>
      <c r="EO348" s="129"/>
      <c r="EP348" s="129"/>
      <c r="EQ348" s="129"/>
      <c r="ER348" s="129"/>
      <c r="ES348" s="129"/>
      <c r="ET348" s="129"/>
      <c r="EU348" s="129"/>
      <c r="EV348" s="129"/>
      <c r="EW348" s="129"/>
    </row>
    <row r="349" spans="1:153" ht="21.75" customHeight="1">
      <c r="A349" s="113"/>
      <c r="B349" s="294"/>
      <c r="C349" s="76"/>
      <c r="D349" s="74"/>
      <c r="E349" s="77"/>
      <c r="F349" s="78"/>
      <c r="G349" s="79"/>
      <c r="H349" s="75" t="s">
        <v>6436</v>
      </c>
      <c r="I349" s="76"/>
      <c r="J349" s="74"/>
      <c r="K349" s="241"/>
      <c r="L349" s="74"/>
      <c r="M349" s="76"/>
      <c r="N349" s="73"/>
      <c r="O349" s="504"/>
      <c r="P349" s="505"/>
      <c r="Q349" s="505"/>
      <c r="R349" s="505"/>
      <c r="S349" s="505"/>
      <c r="T349" s="505"/>
      <c r="U349" s="505"/>
      <c r="V349" s="505"/>
      <c r="W349" s="505"/>
      <c r="X349" s="505"/>
      <c r="Y349" s="505"/>
      <c r="Z349" s="505"/>
      <c r="AA349" s="505"/>
      <c r="AB349" s="505"/>
      <c r="AC349" s="505"/>
      <c r="AD349" s="505"/>
      <c r="AE349" s="506"/>
      <c r="AF349" s="15"/>
      <c r="AG349" s="118"/>
      <c r="AH349" s="312"/>
      <c r="AI349" s="313"/>
      <c r="AJ349" s="313"/>
      <c r="AK349" s="313"/>
      <c r="AL349" s="313"/>
      <c r="AM349" s="313"/>
      <c r="AN349" s="314"/>
      <c r="AO349" s="120"/>
      <c r="AP349" s="115" t="s">
        <v>0</v>
      </c>
      <c r="AQ349" s="119"/>
      <c r="AR349" s="312"/>
      <c r="AS349" s="313"/>
      <c r="AT349" s="313"/>
      <c r="AU349" s="313"/>
      <c r="AV349" s="313"/>
      <c r="AW349" s="313"/>
      <c r="AX349" s="314"/>
      <c r="AY349" s="120"/>
      <c r="AZ349" s="115" t="s">
        <v>1</v>
      </c>
      <c r="BA349" s="119"/>
      <c r="BB349" s="312"/>
      <c r="BC349" s="313"/>
      <c r="BD349" s="313"/>
      <c r="BE349" s="313"/>
      <c r="BF349" s="313"/>
      <c r="BG349" s="313"/>
      <c r="BH349" s="314"/>
      <c r="BI349" s="122"/>
      <c r="BJ349" s="115" t="s">
        <v>2</v>
      </c>
      <c r="BK349" s="129"/>
      <c r="BL349" s="130" t="str">
        <f>IF(BM349&lt;&gt;"","●","")</f>
        <v/>
      </c>
      <c r="BM349" s="132" t="str">
        <f>IF(AND(OR(C349="",E349="",F349="",G349="",O349=""),OR(AH349&gt;0,AR349&gt;0,BB349&gt;0)),"「Ｋコード・Ｊコード番号等」、「診療行為名称」に未記入の欄がありますが、「レセプト件数」、「算定日数」、「算定回数」のいずれかが1以上となっています。正しい手術名情報・レセプト件数・算定日数・算定回数をご記入ください。",IF(AND(AND(C349&lt;&gt;"",E349&lt;&gt;"",F349&lt;&gt;"",G349&lt;&gt;""),OR(AH349&gt;0,AR349&gt;0,BB349&gt;0),COUNTIF(K!$A$1:$A$2257,ASC(C349&amp;E349&amp;F349&amp;G349&amp;IF(I349*1=0,"","-"&amp;I349*1)&amp;IF(K349*1=0,"",K349*1)&amp;IF(M349="","",M349)))=0),"「Ｋコード・Ｊコード番号等」が診療報酬点数表あるいは鹿診療報酬点数表に存在しないコードとなっています。正しいＫコード・Ｊコード番号等をご記入ください。なお、加算・輸血料は報告対象外となります。",IF(OR(AND(OR(AH349=0,AH349=""),OR(AR349&gt;0,BB349&gt;0)),AND(OR(AH349&gt;0,BB349&gt;0),OR(AR349=0,AR349="")),AND(OR(AH349&gt;0,AR349&gt;0),OR(BB349=0,BB349=""))),"「レセプト件数」、「算定日数」、「算定回数」のいずれかが「0」か「空白」となっていますが、それ以外が1以上となっています。正しい手術名情報・レセプト件数・算定日数・算定回数をご記入ください。",IF(OR(AH349&gt;AR349,AH349&gt;BB349),"「算定日数」あるいは「算定回数」が「レセプト件数」よりも小さくなっています。算定レセプトにおける算定日数・算定回数をご記入ください。",IF(AR349&gt;BB349,"「算定回数」が「算定日数」よりも小さくなっています。算定日数における算定回数をご記入ください。","")))))</f>
        <v/>
      </c>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72"/>
      <c r="CW349" s="72"/>
      <c r="CX349" s="72"/>
      <c r="CY349" s="129"/>
      <c r="CZ349" s="129"/>
      <c r="DA349" s="129"/>
      <c r="DB349" s="129"/>
      <c r="DC349" s="129"/>
      <c r="DD349" s="129"/>
      <c r="DE349" s="129"/>
      <c r="DF349" s="129"/>
      <c r="DG349" s="129"/>
      <c r="DH349" s="129"/>
      <c r="DI349" s="129"/>
      <c r="DJ349" s="129"/>
      <c r="DK349" s="129"/>
      <c r="DL349" s="129"/>
      <c r="DM349" s="129"/>
      <c r="DN349" s="129"/>
      <c r="DO349" s="129"/>
      <c r="DP349" s="129"/>
      <c r="DQ349" s="129"/>
      <c r="DR349" s="129"/>
      <c r="DS349" s="129"/>
      <c r="DT349" s="129"/>
      <c r="DU349" s="129"/>
      <c r="DV349" s="129"/>
      <c r="DW349" s="129"/>
      <c r="DX349" s="129"/>
      <c r="DY349" s="129"/>
      <c r="DZ349" s="129"/>
      <c r="EA349" s="129"/>
      <c r="EB349" s="129"/>
      <c r="EC349" s="129"/>
      <c r="ED349" s="129"/>
      <c r="EE349" s="129"/>
      <c r="EF349" s="129"/>
      <c r="EG349" s="129"/>
      <c r="EH349" s="129"/>
      <c r="EI349" s="129"/>
      <c r="EJ349" s="129"/>
      <c r="EK349" s="129"/>
      <c r="EL349" s="129"/>
      <c r="EM349" s="129"/>
      <c r="EN349" s="129"/>
      <c r="EO349" s="129"/>
      <c r="EP349" s="129"/>
      <c r="EQ349" s="129"/>
      <c r="ER349" s="129"/>
      <c r="ES349" s="129"/>
      <c r="ET349" s="129"/>
      <c r="EU349" s="129"/>
      <c r="EV349" s="129"/>
      <c r="EW349" s="129"/>
    </row>
    <row r="350" spans="1:153" ht="3" customHeight="1" thickBot="1">
      <c r="A350" s="113"/>
      <c r="B350" s="16"/>
      <c r="C350" s="17"/>
      <c r="D350" s="17"/>
      <c r="E350" s="17"/>
      <c r="F350" s="18"/>
      <c r="G350" s="17"/>
      <c r="H350" s="298"/>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9"/>
      <c r="AG350" s="299"/>
      <c r="AH350" s="298"/>
      <c r="AI350" s="298"/>
      <c r="AJ350" s="298"/>
      <c r="AK350" s="298"/>
      <c r="AL350" s="298"/>
      <c r="AM350" s="298"/>
      <c r="AN350" s="298"/>
      <c r="AO350" s="121"/>
      <c r="AP350" s="116"/>
      <c r="AQ350" s="299"/>
      <c r="AR350" s="298"/>
      <c r="AS350" s="298"/>
      <c r="AT350" s="298"/>
      <c r="AU350" s="298"/>
      <c r="AV350" s="298"/>
      <c r="AW350" s="298"/>
      <c r="AX350" s="298"/>
      <c r="AY350" s="121"/>
      <c r="AZ350" s="116"/>
      <c r="BA350" s="298"/>
      <c r="BB350" s="298"/>
      <c r="BC350" s="298"/>
      <c r="BD350" s="298"/>
      <c r="BE350" s="298"/>
      <c r="BF350" s="298"/>
      <c r="BG350" s="298"/>
      <c r="BH350" s="298"/>
      <c r="BI350" s="121"/>
      <c r="BJ350" s="116"/>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c r="DH350" s="129"/>
      <c r="DI350" s="129"/>
      <c r="DJ350" s="129"/>
      <c r="DK350" s="129"/>
      <c r="DL350" s="129"/>
      <c r="DM350" s="129"/>
      <c r="DN350" s="129"/>
      <c r="DO350" s="129"/>
      <c r="DP350" s="129"/>
      <c r="DQ350" s="129"/>
      <c r="DR350" s="129"/>
      <c r="DS350" s="129"/>
      <c r="DT350" s="129"/>
      <c r="DU350" s="129"/>
      <c r="DV350" s="129"/>
      <c r="DW350" s="129"/>
      <c r="DX350" s="129"/>
      <c r="DY350" s="129"/>
      <c r="DZ350" s="129"/>
      <c r="EA350" s="129"/>
      <c r="EB350" s="129"/>
      <c r="EC350" s="129"/>
      <c r="ED350" s="129"/>
      <c r="EE350" s="129"/>
      <c r="EF350" s="129"/>
      <c r="EG350" s="129"/>
      <c r="EH350" s="129"/>
      <c r="EI350" s="129"/>
      <c r="EJ350" s="129"/>
      <c r="EK350" s="129"/>
      <c r="EL350" s="129"/>
      <c r="EM350" s="129"/>
      <c r="EN350" s="129"/>
      <c r="EO350" s="129"/>
      <c r="EP350" s="129"/>
      <c r="EQ350" s="129"/>
      <c r="ER350" s="129"/>
      <c r="ES350" s="129"/>
      <c r="ET350" s="129"/>
      <c r="EU350" s="129"/>
      <c r="EV350" s="129"/>
      <c r="EW350" s="129"/>
    </row>
    <row r="351" spans="1:153" ht="9.75" customHeight="1">
      <c r="A351" s="113"/>
      <c r="B351" s="24"/>
      <c r="C351" s="14" t="s">
        <v>6435</v>
      </c>
      <c r="D351" s="25"/>
      <c r="E351" s="25"/>
      <c r="F351" s="14" t="s">
        <v>143</v>
      </c>
      <c r="G351" s="14"/>
      <c r="H351" s="14"/>
      <c r="I351" s="14" t="s">
        <v>144</v>
      </c>
      <c r="J351" s="14"/>
      <c r="K351" s="14" t="s">
        <v>145</v>
      </c>
      <c r="L351" s="14"/>
      <c r="M351" s="14" t="s">
        <v>197</v>
      </c>
      <c r="N351" s="14"/>
      <c r="O351" s="25"/>
      <c r="P351" s="14" t="s">
        <v>146</v>
      </c>
      <c r="Q351" s="14"/>
      <c r="R351" s="14"/>
      <c r="S351" s="14"/>
      <c r="T351" s="14"/>
      <c r="U351" s="14"/>
      <c r="V351" s="14"/>
      <c r="W351" s="14"/>
      <c r="X351" s="14"/>
      <c r="Y351" s="14"/>
      <c r="Z351" s="14"/>
      <c r="AA351" s="14"/>
      <c r="AB351" s="14"/>
      <c r="AC351" s="14"/>
      <c r="AD351" s="25"/>
      <c r="AE351" s="25"/>
      <c r="AF351" s="26"/>
      <c r="AG351" s="296"/>
      <c r="AH351" s="297"/>
      <c r="AI351" s="297"/>
      <c r="AJ351" s="297"/>
      <c r="AK351" s="297"/>
      <c r="AL351" s="297"/>
      <c r="AM351" s="297"/>
      <c r="AN351" s="297"/>
      <c r="AO351" s="117"/>
      <c r="AP351" s="114"/>
      <c r="AQ351" s="296"/>
      <c r="AR351" s="297"/>
      <c r="AS351" s="297"/>
      <c r="AT351" s="297"/>
      <c r="AU351" s="297"/>
      <c r="AV351" s="297"/>
      <c r="AW351" s="297"/>
      <c r="AX351" s="297"/>
      <c r="AY351" s="117"/>
      <c r="AZ351" s="114"/>
      <c r="BA351" s="297"/>
      <c r="BB351" s="297"/>
      <c r="BC351" s="297"/>
      <c r="BD351" s="297"/>
      <c r="BE351" s="297"/>
      <c r="BF351" s="297"/>
      <c r="BG351" s="297"/>
      <c r="BH351" s="297"/>
      <c r="BI351" s="117"/>
      <c r="BJ351" s="114"/>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c r="DH351" s="129"/>
      <c r="DI351" s="129"/>
      <c r="DJ351" s="129"/>
      <c r="DK351" s="129"/>
      <c r="DL351" s="129"/>
      <c r="DM351" s="129"/>
      <c r="DN351" s="129"/>
      <c r="DO351" s="129"/>
      <c r="DP351" s="129"/>
      <c r="DQ351" s="129"/>
      <c r="DR351" s="129"/>
      <c r="DS351" s="129"/>
      <c r="DT351" s="129"/>
      <c r="DU351" s="129"/>
      <c r="DV351" s="129"/>
      <c r="DW351" s="129"/>
      <c r="DX351" s="129"/>
      <c r="DY351" s="129"/>
      <c r="DZ351" s="129"/>
      <c r="EA351" s="129"/>
      <c r="EB351" s="129"/>
      <c r="EC351" s="129"/>
      <c r="ED351" s="129"/>
      <c r="EE351" s="129"/>
      <c r="EF351" s="129"/>
      <c r="EG351" s="129"/>
      <c r="EH351" s="129"/>
      <c r="EI351" s="129"/>
      <c r="EJ351" s="129"/>
      <c r="EK351" s="129"/>
      <c r="EL351" s="129"/>
      <c r="EM351" s="129"/>
      <c r="EN351" s="129"/>
      <c r="EO351" s="129"/>
      <c r="EP351" s="129"/>
      <c r="EQ351" s="129"/>
      <c r="ER351" s="129"/>
      <c r="ES351" s="129"/>
      <c r="ET351" s="129"/>
      <c r="EU351" s="129"/>
      <c r="EV351" s="129"/>
      <c r="EW351" s="129"/>
    </row>
    <row r="352" spans="1:153" ht="21.75" customHeight="1">
      <c r="A352" s="113"/>
      <c r="B352" s="294"/>
      <c r="C352" s="76"/>
      <c r="D352" s="74"/>
      <c r="E352" s="77"/>
      <c r="F352" s="78"/>
      <c r="G352" s="79"/>
      <c r="H352" s="75" t="s">
        <v>6436</v>
      </c>
      <c r="I352" s="76"/>
      <c r="J352" s="74"/>
      <c r="K352" s="241"/>
      <c r="L352" s="74"/>
      <c r="M352" s="76"/>
      <c r="N352" s="73"/>
      <c r="O352" s="504"/>
      <c r="P352" s="505"/>
      <c r="Q352" s="505"/>
      <c r="R352" s="505"/>
      <c r="S352" s="505"/>
      <c r="T352" s="505"/>
      <c r="U352" s="505"/>
      <c r="V352" s="505"/>
      <c r="W352" s="505"/>
      <c r="X352" s="505"/>
      <c r="Y352" s="505"/>
      <c r="Z352" s="505"/>
      <c r="AA352" s="505"/>
      <c r="AB352" s="505"/>
      <c r="AC352" s="505"/>
      <c r="AD352" s="505"/>
      <c r="AE352" s="506"/>
      <c r="AF352" s="15"/>
      <c r="AG352" s="118"/>
      <c r="AH352" s="312"/>
      <c r="AI352" s="313"/>
      <c r="AJ352" s="313"/>
      <c r="AK352" s="313"/>
      <c r="AL352" s="313"/>
      <c r="AM352" s="313"/>
      <c r="AN352" s="314"/>
      <c r="AO352" s="120"/>
      <c r="AP352" s="115" t="s">
        <v>0</v>
      </c>
      <c r="AQ352" s="119"/>
      <c r="AR352" s="312"/>
      <c r="AS352" s="313"/>
      <c r="AT352" s="313"/>
      <c r="AU352" s="313"/>
      <c r="AV352" s="313"/>
      <c r="AW352" s="313"/>
      <c r="AX352" s="314"/>
      <c r="AY352" s="120"/>
      <c r="AZ352" s="115" t="s">
        <v>1</v>
      </c>
      <c r="BA352" s="119"/>
      <c r="BB352" s="312"/>
      <c r="BC352" s="313"/>
      <c r="BD352" s="313"/>
      <c r="BE352" s="313"/>
      <c r="BF352" s="313"/>
      <c r="BG352" s="313"/>
      <c r="BH352" s="314"/>
      <c r="BI352" s="122"/>
      <c r="BJ352" s="115" t="s">
        <v>2</v>
      </c>
      <c r="BK352" s="129"/>
      <c r="BL352" s="130" t="str">
        <f>IF(BM352&lt;&gt;"","●","")</f>
        <v/>
      </c>
      <c r="BM352" s="132" t="str">
        <f>IF(AND(OR(C352="",E352="",F352="",G352="",O352=""),OR(AH352&gt;0,AR352&gt;0,BB352&gt;0)),"「Ｋコード・Ｊコード番号等」、「診療行為名称」に未記入の欄がありますが、「レセプト件数」、「算定日数」、「算定回数」のいずれかが1以上となっています。正しい手術名情報・レセプト件数・算定日数・算定回数をご記入ください。",IF(AND(AND(C352&lt;&gt;"",E352&lt;&gt;"",F352&lt;&gt;"",G352&lt;&gt;""),OR(AH352&gt;0,AR352&gt;0,BB352&gt;0),COUNTIF(K!$A$1:$A$2257,ASC(C352&amp;E352&amp;F352&amp;G352&amp;IF(I352*1=0,"","-"&amp;I352*1)&amp;IF(K352*1=0,"",K352*1)&amp;IF(M352="","",M352)))=0),"「Ｋコード・Ｊコード番号等」が診療報酬点数表あるいは鹿診療報酬点数表に存在しないコードとなっています。正しいＫコード・Ｊコード番号等をご記入ください。なお、加算・輸血料は報告対象外となります。",IF(OR(AND(OR(AH352=0,AH352=""),OR(AR352&gt;0,BB352&gt;0)),AND(OR(AH352&gt;0,BB352&gt;0),OR(AR352=0,AR352="")),AND(OR(AH352&gt;0,AR352&gt;0),OR(BB352=0,BB352=""))),"「レセプト件数」、「算定日数」、「算定回数」のいずれかが「0」か「空白」となっていますが、それ以外が1以上となっています。正しい手術名情報・レセプト件数・算定日数・算定回数をご記入ください。",IF(OR(AH352&gt;AR352,AH352&gt;BB352),"「算定日数」あるいは「算定回数」が「レセプト件数」よりも小さくなっています。算定レセプトにおける算定日数・算定回数をご記入ください。",IF(AR352&gt;BB352,"「算定回数」が「算定日数」よりも小さくなっています。算定日数における算定回数をご記入ください。","")))))</f>
        <v/>
      </c>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72"/>
      <c r="CW352" s="72"/>
      <c r="CX352" s="72"/>
      <c r="CY352" s="129"/>
      <c r="CZ352" s="129"/>
      <c r="DA352" s="129"/>
      <c r="DB352" s="129"/>
      <c r="DC352" s="129"/>
      <c r="DD352" s="129"/>
      <c r="DE352" s="129"/>
      <c r="DF352" s="129"/>
      <c r="DG352" s="129"/>
      <c r="DH352" s="129"/>
      <c r="DI352" s="129"/>
      <c r="DJ352" s="129"/>
      <c r="DK352" s="129"/>
      <c r="DL352" s="129"/>
      <c r="DM352" s="129"/>
      <c r="DN352" s="129"/>
      <c r="DO352" s="129"/>
      <c r="DP352" s="129"/>
      <c r="DQ352" s="129"/>
      <c r="DR352" s="129"/>
      <c r="DS352" s="129"/>
      <c r="DT352" s="129"/>
      <c r="DU352" s="129"/>
      <c r="DV352" s="129"/>
      <c r="DW352" s="129"/>
      <c r="DX352" s="129"/>
      <c r="DY352" s="129"/>
      <c r="DZ352" s="129"/>
      <c r="EA352" s="129"/>
      <c r="EB352" s="129"/>
      <c r="EC352" s="129"/>
      <c r="ED352" s="129"/>
      <c r="EE352" s="129"/>
      <c r="EF352" s="129"/>
      <c r="EG352" s="129"/>
      <c r="EH352" s="129"/>
      <c r="EI352" s="129"/>
      <c r="EJ352" s="129"/>
      <c r="EK352" s="129"/>
      <c r="EL352" s="129"/>
      <c r="EM352" s="129"/>
      <c r="EN352" s="129"/>
      <c r="EO352" s="129"/>
      <c r="EP352" s="129"/>
      <c r="EQ352" s="129"/>
      <c r="ER352" s="129"/>
      <c r="ES352" s="129"/>
      <c r="ET352" s="129"/>
      <c r="EU352" s="129"/>
      <c r="EV352" s="129"/>
      <c r="EW352" s="129"/>
    </row>
    <row r="353" spans="1:153" ht="3" customHeight="1" thickBot="1">
      <c r="A353" s="113"/>
      <c r="B353" s="16"/>
      <c r="C353" s="17"/>
      <c r="D353" s="17"/>
      <c r="E353" s="17"/>
      <c r="F353" s="18"/>
      <c r="G353" s="17"/>
      <c r="H353" s="298"/>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9"/>
      <c r="AG353" s="299"/>
      <c r="AH353" s="298"/>
      <c r="AI353" s="298"/>
      <c r="AJ353" s="298"/>
      <c r="AK353" s="298"/>
      <c r="AL353" s="298"/>
      <c r="AM353" s="298"/>
      <c r="AN353" s="298"/>
      <c r="AO353" s="121"/>
      <c r="AP353" s="116"/>
      <c r="AQ353" s="299"/>
      <c r="AR353" s="298"/>
      <c r="AS353" s="298"/>
      <c r="AT353" s="298"/>
      <c r="AU353" s="298"/>
      <c r="AV353" s="298"/>
      <c r="AW353" s="298"/>
      <c r="AX353" s="298"/>
      <c r="AY353" s="121"/>
      <c r="AZ353" s="116"/>
      <c r="BA353" s="298"/>
      <c r="BB353" s="298"/>
      <c r="BC353" s="298"/>
      <c r="BD353" s="298"/>
      <c r="BE353" s="298"/>
      <c r="BF353" s="298"/>
      <c r="BG353" s="298"/>
      <c r="BH353" s="298"/>
      <c r="BI353" s="121"/>
      <c r="BJ353" s="116"/>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c r="DN353" s="129"/>
      <c r="DO353" s="129"/>
      <c r="DP353" s="129"/>
      <c r="DQ353" s="129"/>
      <c r="DR353" s="129"/>
      <c r="DS353" s="129"/>
      <c r="DT353" s="129"/>
      <c r="DU353" s="129"/>
      <c r="DV353" s="129"/>
      <c r="DW353" s="129"/>
      <c r="DX353" s="129"/>
      <c r="DY353" s="129"/>
      <c r="DZ353" s="129"/>
      <c r="EA353" s="129"/>
      <c r="EB353" s="129"/>
      <c r="EC353" s="129"/>
      <c r="ED353" s="129"/>
      <c r="EE353" s="129"/>
      <c r="EF353" s="129"/>
      <c r="EG353" s="129"/>
      <c r="EH353" s="129"/>
      <c r="EI353" s="129"/>
      <c r="EJ353" s="129"/>
      <c r="EK353" s="129"/>
      <c r="EL353" s="129"/>
      <c r="EM353" s="129"/>
      <c r="EN353" s="129"/>
      <c r="EO353" s="129"/>
      <c r="EP353" s="129"/>
      <c r="EQ353" s="129"/>
      <c r="ER353" s="129"/>
      <c r="ES353" s="129"/>
      <c r="ET353" s="129"/>
      <c r="EU353" s="129"/>
      <c r="EV353" s="129"/>
      <c r="EW353" s="129"/>
    </row>
    <row r="354" spans="1:153" ht="9.75" customHeight="1">
      <c r="A354" s="113"/>
      <c r="B354" s="24"/>
      <c r="C354" s="14" t="s">
        <v>6435</v>
      </c>
      <c r="D354" s="25"/>
      <c r="E354" s="25"/>
      <c r="F354" s="14" t="s">
        <v>143</v>
      </c>
      <c r="G354" s="14"/>
      <c r="H354" s="14"/>
      <c r="I354" s="14" t="s">
        <v>144</v>
      </c>
      <c r="J354" s="14"/>
      <c r="K354" s="14" t="s">
        <v>145</v>
      </c>
      <c r="L354" s="14"/>
      <c r="M354" s="14" t="s">
        <v>197</v>
      </c>
      <c r="N354" s="14"/>
      <c r="O354" s="25"/>
      <c r="P354" s="14" t="s">
        <v>146</v>
      </c>
      <c r="Q354" s="14"/>
      <c r="R354" s="14"/>
      <c r="S354" s="14"/>
      <c r="T354" s="14"/>
      <c r="U354" s="14"/>
      <c r="V354" s="14"/>
      <c r="W354" s="14"/>
      <c r="X354" s="14"/>
      <c r="Y354" s="14"/>
      <c r="Z354" s="14"/>
      <c r="AA354" s="14"/>
      <c r="AB354" s="14"/>
      <c r="AC354" s="14"/>
      <c r="AD354" s="25"/>
      <c r="AE354" s="25"/>
      <c r="AF354" s="26"/>
      <c r="AG354" s="296"/>
      <c r="AH354" s="297"/>
      <c r="AI354" s="297"/>
      <c r="AJ354" s="297"/>
      <c r="AK354" s="297"/>
      <c r="AL354" s="297"/>
      <c r="AM354" s="297"/>
      <c r="AN354" s="297"/>
      <c r="AO354" s="117"/>
      <c r="AP354" s="114"/>
      <c r="AQ354" s="296"/>
      <c r="AR354" s="297"/>
      <c r="AS354" s="297"/>
      <c r="AT354" s="297"/>
      <c r="AU354" s="297"/>
      <c r="AV354" s="297"/>
      <c r="AW354" s="297"/>
      <c r="AX354" s="297"/>
      <c r="AY354" s="117"/>
      <c r="AZ354" s="114"/>
      <c r="BA354" s="297"/>
      <c r="BB354" s="297"/>
      <c r="BC354" s="297"/>
      <c r="BD354" s="297"/>
      <c r="BE354" s="297"/>
      <c r="BF354" s="297"/>
      <c r="BG354" s="297"/>
      <c r="BH354" s="297"/>
      <c r="BI354" s="117"/>
      <c r="BJ354" s="114"/>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c r="DH354" s="129"/>
      <c r="DI354" s="129"/>
      <c r="DJ354" s="129"/>
      <c r="DK354" s="129"/>
      <c r="DL354" s="129"/>
      <c r="DM354" s="129"/>
      <c r="DN354" s="129"/>
      <c r="DO354" s="129"/>
      <c r="DP354" s="129"/>
      <c r="DQ354" s="129"/>
      <c r="DR354" s="129"/>
      <c r="DS354" s="129"/>
      <c r="DT354" s="129"/>
      <c r="DU354" s="129"/>
      <c r="DV354" s="129"/>
      <c r="DW354" s="129"/>
      <c r="DX354" s="129"/>
      <c r="DY354" s="129"/>
      <c r="DZ354" s="129"/>
      <c r="EA354" s="129"/>
      <c r="EB354" s="129"/>
      <c r="EC354" s="129"/>
      <c r="ED354" s="129"/>
      <c r="EE354" s="129"/>
      <c r="EF354" s="129"/>
      <c r="EG354" s="129"/>
      <c r="EH354" s="129"/>
      <c r="EI354" s="129"/>
      <c r="EJ354" s="129"/>
      <c r="EK354" s="129"/>
      <c r="EL354" s="129"/>
      <c r="EM354" s="129"/>
      <c r="EN354" s="129"/>
      <c r="EO354" s="129"/>
      <c r="EP354" s="129"/>
      <c r="EQ354" s="129"/>
      <c r="ER354" s="129"/>
      <c r="ES354" s="129"/>
      <c r="ET354" s="129"/>
      <c r="EU354" s="129"/>
      <c r="EV354" s="129"/>
      <c r="EW354" s="129"/>
    </row>
    <row r="355" spans="1:153" ht="21.75" customHeight="1">
      <c r="A355" s="113"/>
      <c r="B355" s="294"/>
      <c r="C355" s="76"/>
      <c r="D355" s="74"/>
      <c r="E355" s="77"/>
      <c r="F355" s="78"/>
      <c r="G355" s="79"/>
      <c r="H355" s="75" t="s">
        <v>6436</v>
      </c>
      <c r="I355" s="76"/>
      <c r="J355" s="74"/>
      <c r="K355" s="241"/>
      <c r="L355" s="74"/>
      <c r="M355" s="76"/>
      <c r="N355" s="73"/>
      <c r="O355" s="504"/>
      <c r="P355" s="505"/>
      <c r="Q355" s="505"/>
      <c r="R355" s="505"/>
      <c r="S355" s="505"/>
      <c r="T355" s="505"/>
      <c r="U355" s="505"/>
      <c r="V355" s="505"/>
      <c r="W355" s="505"/>
      <c r="X355" s="505"/>
      <c r="Y355" s="505"/>
      <c r="Z355" s="505"/>
      <c r="AA355" s="505"/>
      <c r="AB355" s="505"/>
      <c r="AC355" s="505"/>
      <c r="AD355" s="505"/>
      <c r="AE355" s="506"/>
      <c r="AF355" s="15"/>
      <c r="AG355" s="118"/>
      <c r="AH355" s="312"/>
      <c r="AI355" s="313"/>
      <c r="AJ355" s="313"/>
      <c r="AK355" s="313"/>
      <c r="AL355" s="313"/>
      <c r="AM355" s="313"/>
      <c r="AN355" s="314"/>
      <c r="AO355" s="120"/>
      <c r="AP355" s="115" t="s">
        <v>0</v>
      </c>
      <c r="AQ355" s="119"/>
      <c r="AR355" s="312"/>
      <c r="AS355" s="313"/>
      <c r="AT355" s="313"/>
      <c r="AU355" s="313"/>
      <c r="AV355" s="313"/>
      <c r="AW355" s="313"/>
      <c r="AX355" s="314"/>
      <c r="AY355" s="120"/>
      <c r="AZ355" s="115" t="s">
        <v>1</v>
      </c>
      <c r="BA355" s="119"/>
      <c r="BB355" s="312"/>
      <c r="BC355" s="313"/>
      <c r="BD355" s="313"/>
      <c r="BE355" s="313"/>
      <c r="BF355" s="313"/>
      <c r="BG355" s="313"/>
      <c r="BH355" s="314"/>
      <c r="BI355" s="122"/>
      <c r="BJ355" s="115" t="s">
        <v>2</v>
      </c>
      <c r="BK355" s="129"/>
      <c r="BL355" s="130" t="str">
        <f>IF(BM355&lt;&gt;"","●","")</f>
        <v/>
      </c>
      <c r="BM355" s="132" t="str">
        <f>IF(AND(OR(C355="",E355="",F355="",G355="",O355=""),OR(AH355&gt;0,AR355&gt;0,BB355&gt;0)),"「Ｋコード・Ｊコード番号等」、「診療行為名称」に未記入の欄がありますが、「レセプト件数」、「算定日数」、「算定回数」のいずれかが1以上となっています。正しい手術名情報・レセプト件数・算定日数・算定回数をご記入ください。",IF(AND(AND(C355&lt;&gt;"",E355&lt;&gt;"",F355&lt;&gt;"",G355&lt;&gt;""),OR(AH355&gt;0,AR355&gt;0,BB355&gt;0),COUNTIF(K!$A$1:$A$2257,ASC(C355&amp;E355&amp;F355&amp;G355&amp;IF(I355*1=0,"","-"&amp;I355*1)&amp;IF(K355*1=0,"",K355*1)&amp;IF(M355="","",M355)))=0),"「Ｋコード・Ｊコード番号等」が診療報酬点数表あるいは鹿診療報酬点数表に存在しないコードとなっています。正しいＫコード・Ｊコード番号等をご記入ください。なお、加算・輸血料は報告対象外となります。",IF(OR(AND(OR(AH355=0,AH355=""),OR(AR355&gt;0,BB355&gt;0)),AND(OR(AH355&gt;0,BB355&gt;0),OR(AR355=0,AR355="")),AND(OR(AH355&gt;0,AR355&gt;0),OR(BB355=0,BB355=""))),"「レセプト件数」、「算定日数」、「算定回数」のいずれかが「0」か「空白」となっていますが、それ以外が1以上となっています。正しい手術名情報・レセプト件数・算定日数・算定回数をご記入ください。",IF(OR(AH355&gt;AR355,AH355&gt;BB355),"「算定日数」あるいは「算定回数」が「レセプト件数」よりも小さくなっています。算定レセプトにおける算定日数・算定回数をご記入ください。",IF(AR355&gt;BB355,"「算定回数」が「算定日数」よりも小さくなっています。算定日数における算定回数をご記入ください。","")))))</f>
        <v/>
      </c>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72"/>
      <c r="CW355" s="72"/>
      <c r="CX355" s="72"/>
      <c r="CY355" s="129"/>
      <c r="CZ355" s="129"/>
      <c r="DA355" s="129"/>
      <c r="DB355" s="129"/>
      <c r="DC355" s="129"/>
      <c r="DD355" s="129"/>
      <c r="DE355" s="129"/>
      <c r="DF355" s="129"/>
      <c r="DG355" s="129"/>
      <c r="DH355" s="129"/>
      <c r="DI355" s="129"/>
      <c r="DJ355" s="129"/>
      <c r="DK355" s="129"/>
      <c r="DL355" s="129"/>
      <c r="DM355" s="129"/>
      <c r="DN355" s="129"/>
      <c r="DO355" s="129"/>
      <c r="DP355" s="129"/>
      <c r="DQ355" s="129"/>
      <c r="DR355" s="129"/>
      <c r="DS355" s="129"/>
      <c r="DT355" s="129"/>
      <c r="DU355" s="129"/>
      <c r="DV355" s="129"/>
      <c r="DW355" s="129"/>
      <c r="DX355" s="129"/>
      <c r="DY355" s="129"/>
      <c r="DZ355" s="129"/>
      <c r="EA355" s="129"/>
      <c r="EB355" s="129"/>
      <c r="EC355" s="129"/>
      <c r="ED355" s="129"/>
      <c r="EE355" s="129"/>
      <c r="EF355" s="129"/>
      <c r="EG355" s="129"/>
      <c r="EH355" s="129"/>
      <c r="EI355" s="129"/>
      <c r="EJ355" s="129"/>
      <c r="EK355" s="129"/>
      <c r="EL355" s="129"/>
      <c r="EM355" s="129"/>
      <c r="EN355" s="129"/>
      <c r="EO355" s="129"/>
      <c r="EP355" s="129"/>
      <c r="EQ355" s="129"/>
      <c r="ER355" s="129"/>
      <c r="ES355" s="129"/>
      <c r="ET355" s="129"/>
      <c r="EU355" s="129"/>
      <c r="EV355" s="129"/>
      <c r="EW355" s="129"/>
    </row>
    <row r="356" spans="1:153" ht="3" customHeight="1" thickBot="1">
      <c r="A356" s="113"/>
      <c r="B356" s="16"/>
      <c r="C356" s="17"/>
      <c r="D356" s="17"/>
      <c r="E356" s="17"/>
      <c r="F356" s="18"/>
      <c r="G356" s="17"/>
      <c r="H356" s="298"/>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9"/>
      <c r="AG356" s="299"/>
      <c r="AH356" s="298"/>
      <c r="AI356" s="298"/>
      <c r="AJ356" s="298"/>
      <c r="AK356" s="298"/>
      <c r="AL356" s="298"/>
      <c r="AM356" s="298"/>
      <c r="AN356" s="298"/>
      <c r="AO356" s="121"/>
      <c r="AP356" s="116"/>
      <c r="AQ356" s="299"/>
      <c r="AR356" s="298"/>
      <c r="AS356" s="298"/>
      <c r="AT356" s="298"/>
      <c r="AU356" s="298"/>
      <c r="AV356" s="298"/>
      <c r="AW356" s="298"/>
      <c r="AX356" s="298"/>
      <c r="AY356" s="121"/>
      <c r="AZ356" s="116"/>
      <c r="BA356" s="298"/>
      <c r="BB356" s="298"/>
      <c r="BC356" s="298"/>
      <c r="BD356" s="298"/>
      <c r="BE356" s="298"/>
      <c r="BF356" s="298"/>
      <c r="BG356" s="298"/>
      <c r="BH356" s="298"/>
      <c r="BI356" s="121"/>
      <c r="BJ356" s="116"/>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c r="DH356" s="129"/>
      <c r="DI356" s="129"/>
      <c r="DJ356" s="129"/>
      <c r="DK356" s="129"/>
      <c r="DL356" s="129"/>
      <c r="DM356" s="129"/>
      <c r="DN356" s="129"/>
      <c r="DO356" s="129"/>
      <c r="DP356" s="129"/>
      <c r="DQ356" s="129"/>
      <c r="DR356" s="129"/>
      <c r="DS356" s="129"/>
      <c r="DT356" s="129"/>
      <c r="DU356" s="129"/>
      <c r="DV356" s="129"/>
      <c r="DW356" s="129"/>
      <c r="DX356" s="129"/>
      <c r="DY356" s="129"/>
      <c r="DZ356" s="129"/>
      <c r="EA356" s="129"/>
      <c r="EB356" s="129"/>
      <c r="EC356" s="129"/>
      <c r="ED356" s="129"/>
      <c r="EE356" s="129"/>
      <c r="EF356" s="129"/>
      <c r="EG356" s="129"/>
      <c r="EH356" s="129"/>
      <c r="EI356" s="129"/>
      <c r="EJ356" s="129"/>
      <c r="EK356" s="129"/>
      <c r="EL356" s="129"/>
      <c r="EM356" s="129"/>
      <c r="EN356" s="129"/>
      <c r="EO356" s="129"/>
      <c r="EP356" s="129"/>
      <c r="EQ356" s="129"/>
      <c r="ER356" s="129"/>
      <c r="ES356" s="129"/>
      <c r="ET356" s="129"/>
      <c r="EU356" s="129"/>
      <c r="EV356" s="129"/>
      <c r="EW356" s="129"/>
    </row>
    <row r="357" spans="1:153" ht="9.75" customHeight="1">
      <c r="A357" s="113"/>
      <c r="B357" s="24"/>
      <c r="C357" s="14" t="s">
        <v>6435</v>
      </c>
      <c r="D357" s="25"/>
      <c r="E357" s="25"/>
      <c r="F357" s="14" t="s">
        <v>143</v>
      </c>
      <c r="G357" s="14"/>
      <c r="H357" s="14"/>
      <c r="I357" s="14" t="s">
        <v>144</v>
      </c>
      <c r="J357" s="14"/>
      <c r="K357" s="14" t="s">
        <v>145</v>
      </c>
      <c r="L357" s="14"/>
      <c r="M357" s="14" t="s">
        <v>197</v>
      </c>
      <c r="N357" s="14"/>
      <c r="O357" s="25"/>
      <c r="P357" s="14" t="s">
        <v>146</v>
      </c>
      <c r="Q357" s="14"/>
      <c r="R357" s="14"/>
      <c r="S357" s="14"/>
      <c r="T357" s="14"/>
      <c r="U357" s="14"/>
      <c r="V357" s="14"/>
      <c r="W357" s="14"/>
      <c r="X357" s="14"/>
      <c r="Y357" s="14"/>
      <c r="Z357" s="14"/>
      <c r="AA357" s="14"/>
      <c r="AB357" s="14"/>
      <c r="AC357" s="14"/>
      <c r="AD357" s="25"/>
      <c r="AE357" s="25"/>
      <c r="AF357" s="26"/>
      <c r="AG357" s="296"/>
      <c r="AH357" s="297"/>
      <c r="AI357" s="297"/>
      <c r="AJ357" s="297"/>
      <c r="AK357" s="297"/>
      <c r="AL357" s="297"/>
      <c r="AM357" s="297"/>
      <c r="AN357" s="297"/>
      <c r="AO357" s="117"/>
      <c r="AP357" s="114"/>
      <c r="AQ357" s="296"/>
      <c r="AR357" s="297"/>
      <c r="AS357" s="297"/>
      <c r="AT357" s="297"/>
      <c r="AU357" s="297"/>
      <c r="AV357" s="297"/>
      <c r="AW357" s="297"/>
      <c r="AX357" s="297"/>
      <c r="AY357" s="117"/>
      <c r="AZ357" s="114"/>
      <c r="BA357" s="297"/>
      <c r="BB357" s="297"/>
      <c r="BC357" s="297"/>
      <c r="BD357" s="297"/>
      <c r="BE357" s="297"/>
      <c r="BF357" s="297"/>
      <c r="BG357" s="297"/>
      <c r="BH357" s="297"/>
      <c r="BI357" s="117"/>
      <c r="BJ357" s="114"/>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c r="DH357" s="129"/>
      <c r="DI357" s="129"/>
      <c r="DJ357" s="129"/>
      <c r="DK357" s="129"/>
      <c r="DL357" s="129"/>
      <c r="DM357" s="129"/>
      <c r="DN357" s="129"/>
      <c r="DO357" s="129"/>
      <c r="DP357" s="129"/>
      <c r="DQ357" s="129"/>
      <c r="DR357" s="129"/>
      <c r="DS357" s="129"/>
      <c r="DT357" s="129"/>
      <c r="DU357" s="129"/>
      <c r="DV357" s="129"/>
      <c r="DW357" s="129"/>
      <c r="DX357" s="129"/>
      <c r="DY357" s="129"/>
      <c r="DZ357" s="129"/>
      <c r="EA357" s="129"/>
      <c r="EB357" s="129"/>
      <c r="EC357" s="129"/>
      <c r="ED357" s="129"/>
      <c r="EE357" s="129"/>
      <c r="EF357" s="129"/>
      <c r="EG357" s="129"/>
      <c r="EH357" s="129"/>
      <c r="EI357" s="129"/>
      <c r="EJ357" s="129"/>
      <c r="EK357" s="129"/>
      <c r="EL357" s="129"/>
      <c r="EM357" s="129"/>
      <c r="EN357" s="129"/>
      <c r="EO357" s="129"/>
      <c r="EP357" s="129"/>
      <c r="EQ357" s="129"/>
      <c r="ER357" s="129"/>
      <c r="ES357" s="129"/>
      <c r="ET357" s="129"/>
      <c r="EU357" s="129"/>
      <c r="EV357" s="129"/>
      <c r="EW357" s="129"/>
    </row>
    <row r="358" spans="1:153" ht="21.75" customHeight="1">
      <c r="A358" s="113"/>
      <c r="B358" s="294"/>
      <c r="C358" s="76"/>
      <c r="D358" s="74"/>
      <c r="E358" s="77"/>
      <c r="F358" s="78"/>
      <c r="G358" s="79"/>
      <c r="H358" s="75" t="s">
        <v>6436</v>
      </c>
      <c r="I358" s="76"/>
      <c r="J358" s="74"/>
      <c r="K358" s="241"/>
      <c r="L358" s="74"/>
      <c r="M358" s="76"/>
      <c r="N358" s="73"/>
      <c r="O358" s="504"/>
      <c r="P358" s="505"/>
      <c r="Q358" s="505"/>
      <c r="R358" s="505"/>
      <c r="S358" s="505"/>
      <c r="T358" s="505"/>
      <c r="U358" s="505"/>
      <c r="V358" s="505"/>
      <c r="W358" s="505"/>
      <c r="X358" s="505"/>
      <c r="Y358" s="505"/>
      <c r="Z358" s="505"/>
      <c r="AA358" s="505"/>
      <c r="AB358" s="505"/>
      <c r="AC358" s="505"/>
      <c r="AD358" s="505"/>
      <c r="AE358" s="506"/>
      <c r="AF358" s="15"/>
      <c r="AG358" s="118"/>
      <c r="AH358" s="312"/>
      <c r="AI358" s="313"/>
      <c r="AJ358" s="313"/>
      <c r="AK358" s="313"/>
      <c r="AL358" s="313"/>
      <c r="AM358" s="313"/>
      <c r="AN358" s="314"/>
      <c r="AO358" s="120"/>
      <c r="AP358" s="115" t="s">
        <v>0</v>
      </c>
      <c r="AQ358" s="119"/>
      <c r="AR358" s="312"/>
      <c r="AS358" s="313"/>
      <c r="AT358" s="313"/>
      <c r="AU358" s="313"/>
      <c r="AV358" s="313"/>
      <c r="AW358" s="313"/>
      <c r="AX358" s="314"/>
      <c r="AY358" s="120"/>
      <c r="AZ358" s="115" t="s">
        <v>1</v>
      </c>
      <c r="BA358" s="119"/>
      <c r="BB358" s="312"/>
      <c r="BC358" s="313"/>
      <c r="BD358" s="313"/>
      <c r="BE358" s="313"/>
      <c r="BF358" s="313"/>
      <c r="BG358" s="313"/>
      <c r="BH358" s="314"/>
      <c r="BI358" s="122"/>
      <c r="BJ358" s="115" t="s">
        <v>2</v>
      </c>
      <c r="BK358" s="129"/>
      <c r="BL358" s="130" t="str">
        <f>IF(BM358&lt;&gt;"","●","")</f>
        <v/>
      </c>
      <c r="BM358" s="132" t="str">
        <f>IF(AND(OR(C358="",E358="",F358="",G358="",O358=""),OR(AH358&gt;0,AR358&gt;0,BB358&gt;0)),"「Ｋコード・Ｊコード番号等」、「診療行為名称」に未記入の欄がありますが、「レセプト件数」、「算定日数」、「算定回数」のいずれかが1以上となっています。正しい手術名情報・レセプト件数・算定日数・算定回数をご記入ください。",IF(AND(AND(C358&lt;&gt;"",E358&lt;&gt;"",F358&lt;&gt;"",G358&lt;&gt;""),OR(AH358&gt;0,AR358&gt;0,BB358&gt;0),COUNTIF(K!$A$1:$A$2257,ASC(C358&amp;E358&amp;F358&amp;G358&amp;IF(I358*1=0,"","-"&amp;I358*1)&amp;IF(K358*1=0,"",K358*1)&amp;IF(M358="","",M358)))=0),"「Ｋコード・Ｊコード番号等」が診療報酬点数表あるいは鹿診療報酬点数表に存在しないコードとなっています。正しいＫコード・Ｊコード番号等をご記入ください。なお、加算・輸血料は報告対象外となります。",IF(OR(AND(OR(AH358=0,AH358=""),OR(AR358&gt;0,BB358&gt;0)),AND(OR(AH358&gt;0,BB358&gt;0),OR(AR358=0,AR358="")),AND(OR(AH358&gt;0,AR358&gt;0),OR(BB358=0,BB358=""))),"「レセプト件数」、「算定日数」、「算定回数」のいずれかが「0」か「空白」となっていますが、それ以外が1以上となっています。正しい手術名情報・レセプト件数・算定日数・算定回数をご記入ください。",IF(OR(AH358&gt;AR358,AH358&gt;BB358),"「算定日数」あるいは「算定回数」が「レセプト件数」よりも小さくなっています。算定レセプトにおける算定日数・算定回数をご記入ください。",IF(AR358&gt;BB358,"「算定回数」が「算定日数」よりも小さくなっています。算定日数における算定回数をご記入ください。","")))))</f>
        <v/>
      </c>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72"/>
      <c r="CW358" s="72"/>
      <c r="CX358" s="72"/>
      <c r="CY358" s="129"/>
      <c r="CZ358" s="129"/>
      <c r="DA358" s="129"/>
      <c r="DB358" s="129"/>
      <c r="DC358" s="129"/>
      <c r="DD358" s="129"/>
      <c r="DE358" s="129"/>
      <c r="DF358" s="129"/>
      <c r="DG358" s="129"/>
      <c r="DH358" s="129"/>
      <c r="DI358" s="129"/>
      <c r="DJ358" s="129"/>
      <c r="DK358" s="129"/>
      <c r="DL358" s="129"/>
      <c r="DM358" s="129"/>
      <c r="DN358" s="129"/>
      <c r="DO358" s="129"/>
      <c r="DP358" s="129"/>
      <c r="DQ358" s="129"/>
      <c r="DR358" s="129"/>
      <c r="DS358" s="129"/>
      <c r="DT358" s="129"/>
      <c r="DU358" s="129"/>
      <c r="DV358" s="129"/>
      <c r="DW358" s="129"/>
      <c r="DX358" s="129"/>
      <c r="DY358" s="129"/>
      <c r="DZ358" s="129"/>
      <c r="EA358" s="129"/>
      <c r="EB358" s="129"/>
      <c r="EC358" s="129"/>
      <c r="ED358" s="129"/>
      <c r="EE358" s="129"/>
      <c r="EF358" s="129"/>
      <c r="EG358" s="129"/>
      <c r="EH358" s="129"/>
      <c r="EI358" s="129"/>
      <c r="EJ358" s="129"/>
      <c r="EK358" s="129"/>
      <c r="EL358" s="129"/>
      <c r="EM358" s="129"/>
      <c r="EN358" s="129"/>
      <c r="EO358" s="129"/>
      <c r="EP358" s="129"/>
      <c r="EQ358" s="129"/>
      <c r="ER358" s="129"/>
      <c r="ES358" s="129"/>
      <c r="ET358" s="129"/>
      <c r="EU358" s="129"/>
      <c r="EV358" s="129"/>
      <c r="EW358" s="129"/>
    </row>
    <row r="359" spans="1:153" ht="3" customHeight="1" thickBot="1">
      <c r="A359" s="113"/>
      <c r="B359" s="16"/>
      <c r="C359" s="17"/>
      <c r="D359" s="17"/>
      <c r="E359" s="17"/>
      <c r="F359" s="18"/>
      <c r="G359" s="17"/>
      <c r="H359" s="298"/>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9"/>
      <c r="AG359" s="299"/>
      <c r="AH359" s="298"/>
      <c r="AI359" s="298"/>
      <c r="AJ359" s="298"/>
      <c r="AK359" s="298"/>
      <c r="AL359" s="298"/>
      <c r="AM359" s="298"/>
      <c r="AN359" s="298"/>
      <c r="AO359" s="121"/>
      <c r="AP359" s="116"/>
      <c r="AQ359" s="299"/>
      <c r="AR359" s="298"/>
      <c r="AS359" s="298"/>
      <c r="AT359" s="298"/>
      <c r="AU359" s="298"/>
      <c r="AV359" s="298"/>
      <c r="AW359" s="298"/>
      <c r="AX359" s="298"/>
      <c r="AY359" s="121"/>
      <c r="AZ359" s="116"/>
      <c r="BA359" s="298"/>
      <c r="BB359" s="298"/>
      <c r="BC359" s="298"/>
      <c r="BD359" s="298"/>
      <c r="BE359" s="298"/>
      <c r="BF359" s="298"/>
      <c r="BG359" s="298"/>
      <c r="BH359" s="298"/>
      <c r="BI359" s="121"/>
      <c r="BJ359" s="116"/>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c r="DH359" s="129"/>
      <c r="DI359" s="129"/>
      <c r="DJ359" s="129"/>
      <c r="DK359" s="129"/>
      <c r="DL359" s="129"/>
      <c r="DM359" s="129"/>
      <c r="DN359" s="129"/>
      <c r="DO359" s="129"/>
      <c r="DP359" s="129"/>
      <c r="DQ359" s="129"/>
      <c r="DR359" s="129"/>
      <c r="DS359" s="129"/>
      <c r="DT359" s="129"/>
      <c r="DU359" s="129"/>
      <c r="DV359" s="129"/>
      <c r="DW359" s="129"/>
      <c r="DX359" s="129"/>
      <c r="DY359" s="129"/>
      <c r="DZ359" s="129"/>
      <c r="EA359" s="129"/>
      <c r="EB359" s="129"/>
      <c r="EC359" s="129"/>
      <c r="ED359" s="129"/>
      <c r="EE359" s="129"/>
      <c r="EF359" s="129"/>
      <c r="EG359" s="129"/>
      <c r="EH359" s="129"/>
      <c r="EI359" s="129"/>
      <c r="EJ359" s="129"/>
      <c r="EK359" s="129"/>
      <c r="EL359" s="129"/>
      <c r="EM359" s="129"/>
      <c r="EN359" s="129"/>
      <c r="EO359" s="129"/>
      <c r="EP359" s="129"/>
      <c r="EQ359" s="129"/>
      <c r="ER359" s="129"/>
      <c r="ES359" s="129"/>
      <c r="ET359" s="129"/>
      <c r="EU359" s="129"/>
      <c r="EV359" s="129"/>
      <c r="EW359" s="129"/>
    </row>
    <row r="360" spans="1:153" ht="9.75" customHeight="1">
      <c r="A360" s="113"/>
      <c r="B360" s="24"/>
      <c r="C360" s="14" t="s">
        <v>6435</v>
      </c>
      <c r="D360" s="25"/>
      <c r="E360" s="25"/>
      <c r="F360" s="14" t="s">
        <v>143</v>
      </c>
      <c r="G360" s="14"/>
      <c r="H360" s="14"/>
      <c r="I360" s="14" t="s">
        <v>144</v>
      </c>
      <c r="J360" s="14"/>
      <c r="K360" s="14" t="s">
        <v>145</v>
      </c>
      <c r="L360" s="14"/>
      <c r="M360" s="14" t="s">
        <v>197</v>
      </c>
      <c r="N360" s="14"/>
      <c r="O360" s="25"/>
      <c r="P360" s="14" t="s">
        <v>146</v>
      </c>
      <c r="Q360" s="14"/>
      <c r="R360" s="14"/>
      <c r="S360" s="14"/>
      <c r="T360" s="14"/>
      <c r="U360" s="14"/>
      <c r="V360" s="14"/>
      <c r="W360" s="14"/>
      <c r="X360" s="14"/>
      <c r="Y360" s="14"/>
      <c r="Z360" s="14"/>
      <c r="AA360" s="14"/>
      <c r="AB360" s="14"/>
      <c r="AC360" s="14"/>
      <c r="AD360" s="25"/>
      <c r="AE360" s="25"/>
      <c r="AF360" s="26"/>
      <c r="AG360" s="296"/>
      <c r="AH360" s="297"/>
      <c r="AI360" s="297"/>
      <c r="AJ360" s="297"/>
      <c r="AK360" s="297"/>
      <c r="AL360" s="297"/>
      <c r="AM360" s="297"/>
      <c r="AN360" s="297"/>
      <c r="AO360" s="117"/>
      <c r="AP360" s="114"/>
      <c r="AQ360" s="296"/>
      <c r="AR360" s="297"/>
      <c r="AS360" s="297"/>
      <c r="AT360" s="297"/>
      <c r="AU360" s="297"/>
      <c r="AV360" s="297"/>
      <c r="AW360" s="297"/>
      <c r="AX360" s="297"/>
      <c r="AY360" s="117"/>
      <c r="AZ360" s="114"/>
      <c r="BA360" s="297"/>
      <c r="BB360" s="297"/>
      <c r="BC360" s="297"/>
      <c r="BD360" s="297"/>
      <c r="BE360" s="297"/>
      <c r="BF360" s="297"/>
      <c r="BG360" s="297"/>
      <c r="BH360" s="297"/>
      <c r="BI360" s="117"/>
      <c r="BJ360" s="114"/>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c r="DH360" s="129"/>
      <c r="DI360" s="129"/>
      <c r="DJ360" s="129"/>
      <c r="DK360" s="129"/>
      <c r="DL360" s="129"/>
      <c r="DM360" s="129"/>
      <c r="DN360" s="129"/>
      <c r="DO360" s="129"/>
      <c r="DP360" s="129"/>
      <c r="DQ360" s="129"/>
      <c r="DR360" s="129"/>
      <c r="DS360" s="129"/>
      <c r="DT360" s="129"/>
      <c r="DU360" s="129"/>
      <c r="DV360" s="129"/>
      <c r="DW360" s="129"/>
      <c r="DX360" s="129"/>
      <c r="DY360" s="129"/>
      <c r="DZ360" s="129"/>
      <c r="EA360" s="129"/>
      <c r="EB360" s="129"/>
      <c r="EC360" s="129"/>
      <c r="ED360" s="129"/>
      <c r="EE360" s="129"/>
      <c r="EF360" s="129"/>
      <c r="EG360" s="129"/>
      <c r="EH360" s="129"/>
      <c r="EI360" s="129"/>
      <c r="EJ360" s="129"/>
      <c r="EK360" s="129"/>
      <c r="EL360" s="129"/>
      <c r="EM360" s="129"/>
      <c r="EN360" s="129"/>
      <c r="EO360" s="129"/>
      <c r="EP360" s="129"/>
      <c r="EQ360" s="129"/>
      <c r="ER360" s="129"/>
      <c r="ES360" s="129"/>
      <c r="ET360" s="129"/>
      <c r="EU360" s="129"/>
      <c r="EV360" s="129"/>
      <c r="EW360" s="129"/>
    </row>
    <row r="361" spans="1:153" ht="21.75" customHeight="1">
      <c r="A361" s="113"/>
      <c r="B361" s="294"/>
      <c r="C361" s="76"/>
      <c r="D361" s="74"/>
      <c r="E361" s="77"/>
      <c r="F361" s="78"/>
      <c r="G361" s="79"/>
      <c r="H361" s="75" t="s">
        <v>6436</v>
      </c>
      <c r="I361" s="76"/>
      <c r="J361" s="74"/>
      <c r="K361" s="241"/>
      <c r="L361" s="74"/>
      <c r="M361" s="76"/>
      <c r="N361" s="73"/>
      <c r="O361" s="504"/>
      <c r="P361" s="505"/>
      <c r="Q361" s="505"/>
      <c r="R361" s="505"/>
      <c r="S361" s="505"/>
      <c r="T361" s="505"/>
      <c r="U361" s="505"/>
      <c r="V361" s="505"/>
      <c r="W361" s="505"/>
      <c r="X361" s="505"/>
      <c r="Y361" s="505"/>
      <c r="Z361" s="505"/>
      <c r="AA361" s="505"/>
      <c r="AB361" s="505"/>
      <c r="AC361" s="505"/>
      <c r="AD361" s="505"/>
      <c r="AE361" s="506"/>
      <c r="AF361" s="15"/>
      <c r="AG361" s="118"/>
      <c r="AH361" s="312"/>
      <c r="AI361" s="313"/>
      <c r="AJ361" s="313"/>
      <c r="AK361" s="313"/>
      <c r="AL361" s="313"/>
      <c r="AM361" s="313"/>
      <c r="AN361" s="314"/>
      <c r="AO361" s="120"/>
      <c r="AP361" s="115" t="s">
        <v>0</v>
      </c>
      <c r="AQ361" s="119"/>
      <c r="AR361" s="312"/>
      <c r="AS361" s="313"/>
      <c r="AT361" s="313"/>
      <c r="AU361" s="313"/>
      <c r="AV361" s="313"/>
      <c r="AW361" s="313"/>
      <c r="AX361" s="314"/>
      <c r="AY361" s="120"/>
      <c r="AZ361" s="115" t="s">
        <v>1</v>
      </c>
      <c r="BA361" s="119"/>
      <c r="BB361" s="312"/>
      <c r="BC361" s="313"/>
      <c r="BD361" s="313"/>
      <c r="BE361" s="313"/>
      <c r="BF361" s="313"/>
      <c r="BG361" s="313"/>
      <c r="BH361" s="314"/>
      <c r="BI361" s="122"/>
      <c r="BJ361" s="115" t="s">
        <v>2</v>
      </c>
      <c r="BK361" s="129"/>
      <c r="BL361" s="130" t="str">
        <f>IF(BM361&lt;&gt;"","●","")</f>
        <v/>
      </c>
      <c r="BM361" s="132" t="str">
        <f>IF(AND(OR(C361="",E361="",F361="",G361="",O361=""),OR(AH361&gt;0,AR361&gt;0,BB361&gt;0)),"「Ｋコード・Ｊコード番号等」、「診療行為名称」に未記入の欄がありますが、「レセプト件数」、「算定日数」、「算定回数」のいずれかが1以上となっています。正しい手術名情報・レセプト件数・算定日数・算定回数をご記入ください。",IF(AND(AND(C361&lt;&gt;"",E361&lt;&gt;"",F361&lt;&gt;"",G361&lt;&gt;""),OR(AH361&gt;0,AR361&gt;0,BB361&gt;0),COUNTIF(K!$A$1:$A$2257,ASC(C361&amp;E361&amp;F361&amp;G361&amp;IF(I361*1=0,"","-"&amp;I361*1)&amp;IF(K361*1=0,"",K361*1)&amp;IF(M361="","",M361)))=0),"「Ｋコード・Ｊコード番号等」が診療報酬点数表あるいは鹿診療報酬点数表に存在しないコードとなっています。正しいＫコード・Ｊコード番号等をご記入ください。なお、加算・輸血料は報告対象外となります。",IF(OR(AND(OR(AH361=0,AH361=""),OR(AR361&gt;0,BB361&gt;0)),AND(OR(AH361&gt;0,BB361&gt;0),OR(AR361=0,AR361="")),AND(OR(AH361&gt;0,AR361&gt;0),OR(BB361=0,BB361=""))),"「レセプト件数」、「算定日数」、「算定回数」のいずれかが「0」か「空白」となっていますが、それ以外が1以上となっています。正しい手術名情報・レセプト件数・算定日数・算定回数をご記入ください。",IF(OR(AH361&gt;AR361,AH361&gt;BB361),"「算定日数」あるいは「算定回数」が「レセプト件数」よりも小さくなっています。算定レセプトにおける算定日数・算定回数をご記入ください。",IF(AR361&gt;BB361,"「算定回数」が「算定日数」よりも小さくなっています。算定日数における算定回数をご記入ください。","")))))</f>
        <v/>
      </c>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72"/>
      <c r="CW361" s="72"/>
      <c r="CX361" s="72"/>
      <c r="CY361" s="129"/>
      <c r="CZ361" s="129"/>
      <c r="DA361" s="129"/>
      <c r="DB361" s="129"/>
      <c r="DC361" s="129"/>
      <c r="DD361" s="129"/>
      <c r="DE361" s="129"/>
      <c r="DF361" s="129"/>
      <c r="DG361" s="129"/>
      <c r="DH361" s="129"/>
      <c r="DI361" s="129"/>
      <c r="DJ361" s="129"/>
      <c r="DK361" s="129"/>
      <c r="DL361" s="129"/>
      <c r="DM361" s="129"/>
      <c r="DN361" s="129"/>
      <c r="DO361" s="129"/>
      <c r="DP361" s="129"/>
      <c r="DQ361" s="129"/>
      <c r="DR361" s="129"/>
      <c r="DS361" s="129"/>
      <c r="DT361" s="129"/>
      <c r="DU361" s="129"/>
      <c r="DV361" s="129"/>
      <c r="DW361" s="129"/>
      <c r="DX361" s="129"/>
      <c r="DY361" s="129"/>
      <c r="DZ361" s="129"/>
      <c r="EA361" s="129"/>
      <c r="EB361" s="129"/>
      <c r="EC361" s="129"/>
      <c r="ED361" s="129"/>
      <c r="EE361" s="129"/>
      <c r="EF361" s="129"/>
      <c r="EG361" s="129"/>
      <c r="EH361" s="129"/>
      <c r="EI361" s="129"/>
      <c r="EJ361" s="129"/>
      <c r="EK361" s="129"/>
      <c r="EL361" s="129"/>
      <c r="EM361" s="129"/>
      <c r="EN361" s="129"/>
      <c r="EO361" s="129"/>
      <c r="EP361" s="129"/>
      <c r="EQ361" s="129"/>
      <c r="ER361" s="129"/>
      <c r="ES361" s="129"/>
      <c r="ET361" s="129"/>
      <c r="EU361" s="129"/>
      <c r="EV361" s="129"/>
      <c r="EW361" s="129"/>
    </row>
    <row r="362" spans="1:153" ht="3" customHeight="1" thickBot="1">
      <c r="A362" s="113"/>
      <c r="B362" s="16"/>
      <c r="C362" s="17"/>
      <c r="D362" s="17"/>
      <c r="E362" s="17"/>
      <c r="F362" s="18"/>
      <c r="G362" s="17"/>
      <c r="H362" s="298"/>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9"/>
      <c r="AG362" s="299"/>
      <c r="AH362" s="298"/>
      <c r="AI362" s="298"/>
      <c r="AJ362" s="298"/>
      <c r="AK362" s="298"/>
      <c r="AL362" s="298"/>
      <c r="AM362" s="298"/>
      <c r="AN362" s="298"/>
      <c r="AO362" s="121"/>
      <c r="AP362" s="116"/>
      <c r="AQ362" s="299"/>
      <c r="AR362" s="298"/>
      <c r="AS362" s="298"/>
      <c r="AT362" s="298"/>
      <c r="AU362" s="298"/>
      <c r="AV362" s="298"/>
      <c r="AW362" s="298"/>
      <c r="AX362" s="298"/>
      <c r="AY362" s="121"/>
      <c r="AZ362" s="116"/>
      <c r="BA362" s="298"/>
      <c r="BB362" s="298"/>
      <c r="BC362" s="298"/>
      <c r="BD362" s="298"/>
      <c r="BE362" s="298"/>
      <c r="BF362" s="298"/>
      <c r="BG362" s="298"/>
      <c r="BH362" s="298"/>
      <c r="BI362" s="121"/>
      <c r="BJ362" s="116"/>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c r="DH362" s="129"/>
      <c r="DI362" s="129"/>
      <c r="DJ362" s="129"/>
      <c r="DK362" s="129"/>
      <c r="DL362" s="129"/>
      <c r="DM362" s="129"/>
      <c r="DN362" s="129"/>
      <c r="DO362" s="129"/>
      <c r="DP362" s="129"/>
      <c r="DQ362" s="129"/>
      <c r="DR362" s="129"/>
      <c r="DS362" s="129"/>
      <c r="DT362" s="129"/>
      <c r="DU362" s="129"/>
      <c r="DV362" s="129"/>
      <c r="DW362" s="129"/>
      <c r="DX362" s="129"/>
      <c r="DY362" s="129"/>
      <c r="DZ362" s="129"/>
      <c r="EA362" s="129"/>
      <c r="EB362" s="129"/>
      <c r="EC362" s="129"/>
      <c r="ED362" s="129"/>
      <c r="EE362" s="129"/>
      <c r="EF362" s="129"/>
      <c r="EG362" s="129"/>
      <c r="EH362" s="129"/>
      <c r="EI362" s="129"/>
      <c r="EJ362" s="129"/>
      <c r="EK362" s="129"/>
      <c r="EL362" s="129"/>
      <c r="EM362" s="129"/>
      <c r="EN362" s="129"/>
      <c r="EO362" s="129"/>
      <c r="EP362" s="129"/>
      <c r="EQ362" s="129"/>
      <c r="ER362" s="129"/>
      <c r="ES362" s="129"/>
      <c r="ET362" s="129"/>
      <c r="EU362" s="129"/>
      <c r="EV362" s="129"/>
      <c r="EW362" s="129"/>
    </row>
    <row r="363" spans="1:153" ht="9.75" customHeight="1">
      <c r="A363" s="113"/>
      <c r="B363" s="24"/>
      <c r="C363" s="14" t="s">
        <v>6435</v>
      </c>
      <c r="D363" s="25"/>
      <c r="E363" s="25"/>
      <c r="F363" s="14" t="s">
        <v>143</v>
      </c>
      <c r="G363" s="14"/>
      <c r="H363" s="14"/>
      <c r="I363" s="14" t="s">
        <v>144</v>
      </c>
      <c r="J363" s="14"/>
      <c r="K363" s="14" t="s">
        <v>145</v>
      </c>
      <c r="L363" s="14"/>
      <c r="M363" s="14" t="s">
        <v>197</v>
      </c>
      <c r="N363" s="14"/>
      <c r="O363" s="25"/>
      <c r="P363" s="14" t="s">
        <v>146</v>
      </c>
      <c r="Q363" s="14"/>
      <c r="R363" s="14"/>
      <c r="S363" s="14"/>
      <c r="T363" s="14"/>
      <c r="U363" s="14"/>
      <c r="V363" s="14"/>
      <c r="W363" s="14"/>
      <c r="X363" s="14"/>
      <c r="Y363" s="14"/>
      <c r="Z363" s="14"/>
      <c r="AA363" s="14"/>
      <c r="AB363" s="14"/>
      <c r="AC363" s="14"/>
      <c r="AD363" s="25"/>
      <c r="AE363" s="25"/>
      <c r="AF363" s="26"/>
      <c r="AG363" s="296"/>
      <c r="AH363" s="297"/>
      <c r="AI363" s="297"/>
      <c r="AJ363" s="297"/>
      <c r="AK363" s="297"/>
      <c r="AL363" s="297"/>
      <c r="AM363" s="297"/>
      <c r="AN363" s="297"/>
      <c r="AO363" s="117"/>
      <c r="AP363" s="114"/>
      <c r="AQ363" s="296"/>
      <c r="AR363" s="297"/>
      <c r="AS363" s="297"/>
      <c r="AT363" s="297"/>
      <c r="AU363" s="297"/>
      <c r="AV363" s="297"/>
      <c r="AW363" s="297"/>
      <c r="AX363" s="297"/>
      <c r="AY363" s="117"/>
      <c r="AZ363" s="114"/>
      <c r="BA363" s="297"/>
      <c r="BB363" s="297"/>
      <c r="BC363" s="297"/>
      <c r="BD363" s="297"/>
      <c r="BE363" s="297"/>
      <c r="BF363" s="297"/>
      <c r="BG363" s="297"/>
      <c r="BH363" s="297"/>
      <c r="BI363" s="117"/>
      <c r="BJ363" s="114"/>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c r="DH363" s="129"/>
      <c r="DI363" s="129"/>
      <c r="DJ363" s="129"/>
      <c r="DK363" s="129"/>
      <c r="DL363" s="129"/>
      <c r="DM363" s="129"/>
      <c r="DN363" s="129"/>
      <c r="DO363" s="129"/>
      <c r="DP363" s="129"/>
      <c r="DQ363" s="129"/>
      <c r="DR363" s="129"/>
      <c r="DS363" s="129"/>
      <c r="DT363" s="129"/>
      <c r="DU363" s="129"/>
      <c r="DV363" s="129"/>
      <c r="DW363" s="129"/>
      <c r="DX363" s="129"/>
      <c r="DY363" s="129"/>
      <c r="DZ363" s="129"/>
      <c r="EA363" s="129"/>
      <c r="EB363" s="129"/>
      <c r="EC363" s="129"/>
      <c r="ED363" s="129"/>
      <c r="EE363" s="129"/>
      <c r="EF363" s="129"/>
      <c r="EG363" s="129"/>
      <c r="EH363" s="129"/>
      <c r="EI363" s="129"/>
      <c r="EJ363" s="129"/>
      <c r="EK363" s="129"/>
      <c r="EL363" s="129"/>
      <c r="EM363" s="129"/>
      <c r="EN363" s="129"/>
      <c r="EO363" s="129"/>
      <c r="EP363" s="129"/>
      <c r="EQ363" s="129"/>
      <c r="ER363" s="129"/>
      <c r="ES363" s="129"/>
      <c r="ET363" s="129"/>
      <c r="EU363" s="129"/>
      <c r="EV363" s="129"/>
      <c r="EW363" s="129"/>
    </row>
    <row r="364" spans="1:153" ht="21.75" customHeight="1">
      <c r="A364" s="113"/>
      <c r="B364" s="294"/>
      <c r="C364" s="76"/>
      <c r="D364" s="74"/>
      <c r="E364" s="77"/>
      <c r="F364" s="78"/>
      <c r="G364" s="79"/>
      <c r="H364" s="75" t="s">
        <v>6436</v>
      </c>
      <c r="I364" s="76"/>
      <c r="J364" s="74"/>
      <c r="K364" s="241"/>
      <c r="L364" s="74"/>
      <c r="M364" s="76"/>
      <c r="N364" s="73"/>
      <c r="O364" s="504"/>
      <c r="P364" s="505"/>
      <c r="Q364" s="505"/>
      <c r="R364" s="505"/>
      <c r="S364" s="505"/>
      <c r="T364" s="505"/>
      <c r="U364" s="505"/>
      <c r="V364" s="505"/>
      <c r="W364" s="505"/>
      <c r="X364" s="505"/>
      <c r="Y364" s="505"/>
      <c r="Z364" s="505"/>
      <c r="AA364" s="505"/>
      <c r="AB364" s="505"/>
      <c r="AC364" s="505"/>
      <c r="AD364" s="505"/>
      <c r="AE364" s="506"/>
      <c r="AF364" s="15"/>
      <c r="AG364" s="118"/>
      <c r="AH364" s="312"/>
      <c r="AI364" s="313"/>
      <c r="AJ364" s="313"/>
      <c r="AK364" s="313"/>
      <c r="AL364" s="313"/>
      <c r="AM364" s="313"/>
      <c r="AN364" s="314"/>
      <c r="AO364" s="120"/>
      <c r="AP364" s="115" t="s">
        <v>0</v>
      </c>
      <c r="AQ364" s="119"/>
      <c r="AR364" s="312"/>
      <c r="AS364" s="313"/>
      <c r="AT364" s="313"/>
      <c r="AU364" s="313"/>
      <c r="AV364" s="313"/>
      <c r="AW364" s="313"/>
      <c r="AX364" s="314"/>
      <c r="AY364" s="120"/>
      <c r="AZ364" s="115" t="s">
        <v>1</v>
      </c>
      <c r="BA364" s="119"/>
      <c r="BB364" s="312"/>
      <c r="BC364" s="313"/>
      <c r="BD364" s="313"/>
      <c r="BE364" s="313"/>
      <c r="BF364" s="313"/>
      <c r="BG364" s="313"/>
      <c r="BH364" s="314"/>
      <c r="BI364" s="122"/>
      <c r="BJ364" s="115" t="s">
        <v>2</v>
      </c>
      <c r="BK364" s="129"/>
      <c r="BL364" s="130" t="str">
        <f>IF(BM364&lt;&gt;"","●","")</f>
        <v/>
      </c>
      <c r="BM364" s="132" t="str">
        <f>IF(AND(OR(C364="",E364="",F364="",G364="",O364=""),OR(AH364&gt;0,AR364&gt;0,BB364&gt;0)),"「Ｋコード・Ｊコード番号等」、「診療行為名称」に未記入の欄がありますが、「レセプト件数」、「算定日数」、「算定回数」のいずれかが1以上となっています。正しい手術名情報・レセプト件数・算定日数・算定回数をご記入ください。",IF(AND(AND(C364&lt;&gt;"",E364&lt;&gt;"",F364&lt;&gt;"",G364&lt;&gt;""),OR(AH364&gt;0,AR364&gt;0,BB364&gt;0),COUNTIF(K!$A$1:$A$2257,ASC(C364&amp;E364&amp;F364&amp;G364&amp;IF(I364*1=0,"","-"&amp;I364*1)&amp;IF(K364*1=0,"",K364*1)&amp;IF(M364="","",M364)))=0),"「Ｋコード・Ｊコード番号等」が診療報酬点数表あるいは鹿診療報酬点数表に存在しないコードとなっています。正しいＫコード・Ｊコード番号等をご記入ください。なお、加算・輸血料は報告対象外となります。",IF(OR(AND(OR(AH364=0,AH364=""),OR(AR364&gt;0,BB364&gt;0)),AND(OR(AH364&gt;0,BB364&gt;0),OR(AR364=0,AR364="")),AND(OR(AH364&gt;0,AR364&gt;0),OR(BB364=0,BB364=""))),"「レセプト件数」、「算定日数」、「算定回数」のいずれかが「0」か「空白」となっていますが、それ以外が1以上となっています。正しい手術名情報・レセプト件数・算定日数・算定回数をご記入ください。",IF(OR(AH364&gt;AR364,AH364&gt;BB364),"「算定日数」あるいは「算定回数」が「レセプト件数」よりも小さくなっています。算定レセプトにおける算定日数・算定回数をご記入ください。",IF(AR364&gt;BB364,"「算定回数」が「算定日数」よりも小さくなっています。算定日数における算定回数をご記入ください。","")))))</f>
        <v/>
      </c>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72"/>
      <c r="CW364" s="72"/>
      <c r="CX364" s="72"/>
      <c r="CY364" s="129"/>
      <c r="CZ364" s="129"/>
      <c r="DA364" s="129"/>
      <c r="DB364" s="129"/>
      <c r="DC364" s="129"/>
      <c r="DD364" s="129"/>
      <c r="DE364" s="129"/>
      <c r="DF364" s="129"/>
      <c r="DG364" s="129"/>
      <c r="DH364" s="129"/>
      <c r="DI364" s="129"/>
      <c r="DJ364" s="129"/>
      <c r="DK364" s="129"/>
      <c r="DL364" s="129"/>
      <c r="DM364" s="129"/>
      <c r="DN364" s="129"/>
      <c r="DO364" s="129"/>
      <c r="DP364" s="129"/>
      <c r="DQ364" s="129"/>
      <c r="DR364" s="129"/>
      <c r="DS364" s="129"/>
      <c r="DT364" s="129"/>
      <c r="DU364" s="129"/>
      <c r="DV364" s="129"/>
      <c r="DW364" s="129"/>
      <c r="DX364" s="129"/>
      <c r="DY364" s="129"/>
      <c r="DZ364" s="129"/>
      <c r="EA364" s="129"/>
      <c r="EB364" s="129"/>
      <c r="EC364" s="129"/>
      <c r="ED364" s="129"/>
      <c r="EE364" s="129"/>
      <c r="EF364" s="129"/>
      <c r="EG364" s="129"/>
      <c r="EH364" s="129"/>
      <c r="EI364" s="129"/>
      <c r="EJ364" s="129"/>
      <c r="EK364" s="129"/>
      <c r="EL364" s="129"/>
      <c r="EM364" s="129"/>
      <c r="EN364" s="129"/>
      <c r="EO364" s="129"/>
      <c r="EP364" s="129"/>
      <c r="EQ364" s="129"/>
      <c r="ER364" s="129"/>
      <c r="ES364" s="129"/>
      <c r="ET364" s="129"/>
      <c r="EU364" s="129"/>
      <c r="EV364" s="129"/>
      <c r="EW364" s="129"/>
    </row>
    <row r="365" spans="1:153" ht="3" customHeight="1" thickBot="1">
      <c r="A365" s="113"/>
      <c r="B365" s="16"/>
      <c r="C365" s="17"/>
      <c r="D365" s="17"/>
      <c r="E365" s="17"/>
      <c r="F365" s="18"/>
      <c r="G365" s="17"/>
      <c r="H365" s="298"/>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9"/>
      <c r="AG365" s="299"/>
      <c r="AH365" s="298"/>
      <c r="AI365" s="298"/>
      <c r="AJ365" s="298"/>
      <c r="AK365" s="298"/>
      <c r="AL365" s="298"/>
      <c r="AM365" s="298"/>
      <c r="AN365" s="298"/>
      <c r="AO365" s="121"/>
      <c r="AP365" s="116"/>
      <c r="AQ365" s="299"/>
      <c r="AR365" s="298"/>
      <c r="AS365" s="298"/>
      <c r="AT365" s="298"/>
      <c r="AU365" s="298"/>
      <c r="AV365" s="298"/>
      <c r="AW365" s="298"/>
      <c r="AX365" s="298"/>
      <c r="AY365" s="121"/>
      <c r="AZ365" s="116"/>
      <c r="BA365" s="298"/>
      <c r="BB365" s="298"/>
      <c r="BC365" s="298"/>
      <c r="BD365" s="298"/>
      <c r="BE365" s="298"/>
      <c r="BF365" s="298"/>
      <c r="BG365" s="298"/>
      <c r="BH365" s="298"/>
      <c r="BI365" s="121"/>
      <c r="BJ365" s="116"/>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c r="DH365" s="129"/>
      <c r="DI365" s="129"/>
      <c r="DJ365" s="129"/>
      <c r="DK365" s="129"/>
      <c r="DL365" s="129"/>
      <c r="DM365" s="129"/>
      <c r="DN365" s="129"/>
      <c r="DO365" s="129"/>
      <c r="DP365" s="129"/>
      <c r="DQ365" s="129"/>
      <c r="DR365" s="129"/>
      <c r="DS365" s="129"/>
      <c r="DT365" s="129"/>
      <c r="DU365" s="129"/>
      <c r="DV365" s="129"/>
      <c r="DW365" s="129"/>
      <c r="DX365" s="129"/>
      <c r="DY365" s="129"/>
      <c r="DZ365" s="129"/>
      <c r="EA365" s="129"/>
      <c r="EB365" s="129"/>
      <c r="EC365" s="129"/>
      <c r="ED365" s="129"/>
      <c r="EE365" s="129"/>
      <c r="EF365" s="129"/>
      <c r="EG365" s="129"/>
      <c r="EH365" s="129"/>
      <c r="EI365" s="129"/>
      <c r="EJ365" s="129"/>
      <c r="EK365" s="129"/>
      <c r="EL365" s="129"/>
      <c r="EM365" s="129"/>
      <c r="EN365" s="129"/>
      <c r="EO365" s="129"/>
      <c r="EP365" s="129"/>
      <c r="EQ365" s="129"/>
      <c r="ER365" s="129"/>
      <c r="ES365" s="129"/>
      <c r="ET365" s="129"/>
      <c r="EU365" s="129"/>
      <c r="EV365" s="129"/>
      <c r="EW365" s="129"/>
    </row>
    <row r="366" spans="1:153" ht="9.75" customHeight="1">
      <c r="A366" s="113"/>
      <c r="B366" s="24"/>
      <c r="C366" s="14" t="s">
        <v>6435</v>
      </c>
      <c r="D366" s="25"/>
      <c r="E366" s="25"/>
      <c r="F366" s="14" t="s">
        <v>143</v>
      </c>
      <c r="G366" s="14"/>
      <c r="H366" s="14"/>
      <c r="I366" s="14" t="s">
        <v>144</v>
      </c>
      <c r="J366" s="14"/>
      <c r="K366" s="14" t="s">
        <v>145</v>
      </c>
      <c r="L366" s="14"/>
      <c r="M366" s="14" t="s">
        <v>197</v>
      </c>
      <c r="N366" s="14"/>
      <c r="O366" s="25"/>
      <c r="P366" s="14" t="s">
        <v>146</v>
      </c>
      <c r="Q366" s="14"/>
      <c r="R366" s="14"/>
      <c r="S366" s="14"/>
      <c r="T366" s="14"/>
      <c r="U366" s="14"/>
      <c r="V366" s="14"/>
      <c r="W366" s="14"/>
      <c r="X366" s="14"/>
      <c r="Y366" s="14"/>
      <c r="Z366" s="14"/>
      <c r="AA366" s="14"/>
      <c r="AB366" s="14"/>
      <c r="AC366" s="14"/>
      <c r="AD366" s="25"/>
      <c r="AE366" s="25"/>
      <c r="AF366" s="26"/>
      <c r="AG366" s="296"/>
      <c r="AH366" s="297"/>
      <c r="AI366" s="297"/>
      <c r="AJ366" s="297"/>
      <c r="AK366" s="297"/>
      <c r="AL366" s="297"/>
      <c r="AM366" s="297"/>
      <c r="AN366" s="297"/>
      <c r="AO366" s="117"/>
      <c r="AP366" s="114"/>
      <c r="AQ366" s="296"/>
      <c r="AR366" s="297"/>
      <c r="AS366" s="297"/>
      <c r="AT366" s="297"/>
      <c r="AU366" s="297"/>
      <c r="AV366" s="297"/>
      <c r="AW366" s="297"/>
      <c r="AX366" s="297"/>
      <c r="AY366" s="117"/>
      <c r="AZ366" s="114"/>
      <c r="BA366" s="297"/>
      <c r="BB366" s="297"/>
      <c r="BC366" s="297"/>
      <c r="BD366" s="297"/>
      <c r="BE366" s="297"/>
      <c r="BF366" s="297"/>
      <c r="BG366" s="297"/>
      <c r="BH366" s="297"/>
      <c r="BI366" s="117"/>
      <c r="BJ366" s="114"/>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c r="DH366" s="129"/>
      <c r="DI366" s="129"/>
      <c r="DJ366" s="129"/>
      <c r="DK366" s="129"/>
      <c r="DL366" s="129"/>
      <c r="DM366" s="129"/>
      <c r="DN366" s="129"/>
      <c r="DO366" s="129"/>
      <c r="DP366" s="129"/>
      <c r="DQ366" s="129"/>
      <c r="DR366" s="129"/>
      <c r="DS366" s="129"/>
      <c r="DT366" s="129"/>
      <c r="DU366" s="129"/>
      <c r="DV366" s="129"/>
      <c r="DW366" s="129"/>
      <c r="DX366" s="129"/>
      <c r="DY366" s="129"/>
      <c r="DZ366" s="129"/>
      <c r="EA366" s="129"/>
      <c r="EB366" s="129"/>
      <c r="EC366" s="129"/>
      <c r="ED366" s="129"/>
      <c r="EE366" s="129"/>
      <c r="EF366" s="129"/>
      <c r="EG366" s="129"/>
      <c r="EH366" s="129"/>
      <c r="EI366" s="129"/>
      <c r="EJ366" s="129"/>
      <c r="EK366" s="129"/>
      <c r="EL366" s="129"/>
      <c r="EM366" s="129"/>
      <c r="EN366" s="129"/>
      <c r="EO366" s="129"/>
      <c r="EP366" s="129"/>
      <c r="EQ366" s="129"/>
      <c r="ER366" s="129"/>
      <c r="ES366" s="129"/>
      <c r="ET366" s="129"/>
      <c r="EU366" s="129"/>
      <c r="EV366" s="129"/>
      <c r="EW366" s="129"/>
    </row>
    <row r="367" spans="1:153" ht="21.75" customHeight="1">
      <c r="A367" s="113"/>
      <c r="B367" s="294"/>
      <c r="C367" s="76"/>
      <c r="D367" s="74"/>
      <c r="E367" s="77"/>
      <c r="F367" s="78"/>
      <c r="G367" s="79"/>
      <c r="H367" s="75" t="s">
        <v>6436</v>
      </c>
      <c r="I367" s="76"/>
      <c r="J367" s="74"/>
      <c r="K367" s="241"/>
      <c r="L367" s="74"/>
      <c r="M367" s="76"/>
      <c r="N367" s="73"/>
      <c r="O367" s="504"/>
      <c r="P367" s="505"/>
      <c r="Q367" s="505"/>
      <c r="R367" s="505"/>
      <c r="S367" s="505"/>
      <c r="T367" s="505"/>
      <c r="U367" s="505"/>
      <c r="V367" s="505"/>
      <c r="W367" s="505"/>
      <c r="X367" s="505"/>
      <c r="Y367" s="505"/>
      <c r="Z367" s="505"/>
      <c r="AA367" s="505"/>
      <c r="AB367" s="505"/>
      <c r="AC367" s="505"/>
      <c r="AD367" s="505"/>
      <c r="AE367" s="506"/>
      <c r="AF367" s="15"/>
      <c r="AG367" s="118"/>
      <c r="AH367" s="312"/>
      <c r="AI367" s="313"/>
      <c r="AJ367" s="313"/>
      <c r="AK367" s="313"/>
      <c r="AL367" s="313"/>
      <c r="AM367" s="313"/>
      <c r="AN367" s="314"/>
      <c r="AO367" s="120"/>
      <c r="AP367" s="115" t="s">
        <v>0</v>
      </c>
      <c r="AQ367" s="119"/>
      <c r="AR367" s="312"/>
      <c r="AS367" s="313"/>
      <c r="AT367" s="313"/>
      <c r="AU367" s="313"/>
      <c r="AV367" s="313"/>
      <c r="AW367" s="313"/>
      <c r="AX367" s="314"/>
      <c r="AY367" s="120"/>
      <c r="AZ367" s="115" t="s">
        <v>1</v>
      </c>
      <c r="BA367" s="119"/>
      <c r="BB367" s="312"/>
      <c r="BC367" s="313"/>
      <c r="BD367" s="313"/>
      <c r="BE367" s="313"/>
      <c r="BF367" s="313"/>
      <c r="BG367" s="313"/>
      <c r="BH367" s="314"/>
      <c r="BI367" s="122"/>
      <c r="BJ367" s="115" t="s">
        <v>2</v>
      </c>
      <c r="BK367" s="129"/>
      <c r="BL367" s="130" t="str">
        <f>IF(BM367&lt;&gt;"","●","")</f>
        <v/>
      </c>
      <c r="BM367" s="132" t="str">
        <f>IF(AND(OR(C367="",E367="",F367="",G367="",O367=""),OR(AH367&gt;0,AR367&gt;0,BB367&gt;0)),"「Ｋコード・Ｊコード番号等」、「診療行為名称」に未記入の欄がありますが、「レセプト件数」、「算定日数」、「算定回数」のいずれかが1以上となっています。正しい手術名情報・レセプト件数・算定日数・算定回数をご記入ください。",IF(AND(AND(C367&lt;&gt;"",E367&lt;&gt;"",F367&lt;&gt;"",G367&lt;&gt;""),OR(AH367&gt;0,AR367&gt;0,BB367&gt;0),COUNTIF(K!$A$1:$A$2257,ASC(C367&amp;E367&amp;F367&amp;G367&amp;IF(I367*1=0,"","-"&amp;I367*1)&amp;IF(K367*1=0,"",K367*1)&amp;IF(M367="","",M367)))=0),"「Ｋコード・Ｊコード番号等」が診療報酬点数表あるいは鹿診療報酬点数表に存在しないコードとなっています。正しいＫコード・Ｊコード番号等をご記入ください。なお、加算・輸血料は報告対象外となります。",IF(OR(AND(OR(AH367=0,AH367=""),OR(AR367&gt;0,BB367&gt;0)),AND(OR(AH367&gt;0,BB367&gt;0),OR(AR367=0,AR367="")),AND(OR(AH367&gt;0,AR367&gt;0),OR(BB367=0,BB367=""))),"「レセプト件数」、「算定日数」、「算定回数」のいずれかが「0」か「空白」となっていますが、それ以外が1以上となっています。正しい手術名情報・レセプト件数・算定日数・算定回数をご記入ください。",IF(OR(AH367&gt;AR367,AH367&gt;BB367),"「算定日数」あるいは「算定回数」が「レセプト件数」よりも小さくなっています。算定レセプトにおける算定日数・算定回数をご記入ください。",IF(AR367&gt;BB367,"「算定回数」が「算定日数」よりも小さくなっています。算定日数における算定回数をご記入ください。","")))))</f>
        <v/>
      </c>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72"/>
      <c r="CW367" s="72"/>
      <c r="CX367" s="72"/>
      <c r="CY367" s="129"/>
      <c r="CZ367" s="129"/>
      <c r="DA367" s="129"/>
      <c r="DB367" s="129"/>
      <c r="DC367" s="129"/>
      <c r="DD367" s="129"/>
      <c r="DE367" s="129"/>
      <c r="DF367" s="129"/>
      <c r="DG367" s="129"/>
      <c r="DH367" s="129"/>
      <c r="DI367" s="129"/>
      <c r="DJ367" s="129"/>
      <c r="DK367" s="129"/>
      <c r="DL367" s="129"/>
      <c r="DM367" s="129"/>
      <c r="DN367" s="129"/>
      <c r="DO367" s="129"/>
      <c r="DP367" s="129"/>
      <c r="DQ367" s="129"/>
      <c r="DR367" s="129"/>
      <c r="DS367" s="129"/>
      <c r="DT367" s="129"/>
      <c r="DU367" s="129"/>
      <c r="DV367" s="129"/>
      <c r="DW367" s="129"/>
      <c r="DX367" s="129"/>
      <c r="DY367" s="129"/>
      <c r="DZ367" s="129"/>
      <c r="EA367" s="129"/>
      <c r="EB367" s="129"/>
      <c r="EC367" s="129"/>
      <c r="ED367" s="129"/>
      <c r="EE367" s="129"/>
      <c r="EF367" s="129"/>
      <c r="EG367" s="129"/>
      <c r="EH367" s="129"/>
      <c r="EI367" s="129"/>
      <c r="EJ367" s="129"/>
      <c r="EK367" s="129"/>
      <c r="EL367" s="129"/>
      <c r="EM367" s="129"/>
      <c r="EN367" s="129"/>
      <c r="EO367" s="129"/>
      <c r="EP367" s="129"/>
      <c r="EQ367" s="129"/>
      <c r="ER367" s="129"/>
      <c r="ES367" s="129"/>
      <c r="ET367" s="129"/>
      <c r="EU367" s="129"/>
      <c r="EV367" s="129"/>
      <c r="EW367" s="129"/>
    </row>
    <row r="368" spans="1:153" ht="3" customHeight="1" thickBot="1">
      <c r="A368" s="113"/>
      <c r="B368" s="16"/>
      <c r="C368" s="17"/>
      <c r="D368" s="17"/>
      <c r="E368" s="17"/>
      <c r="F368" s="18"/>
      <c r="G368" s="17"/>
      <c r="H368" s="298"/>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9"/>
      <c r="AG368" s="299"/>
      <c r="AH368" s="298"/>
      <c r="AI368" s="298"/>
      <c r="AJ368" s="298"/>
      <c r="AK368" s="298"/>
      <c r="AL368" s="298"/>
      <c r="AM368" s="298"/>
      <c r="AN368" s="298"/>
      <c r="AO368" s="121"/>
      <c r="AP368" s="116"/>
      <c r="AQ368" s="299"/>
      <c r="AR368" s="298"/>
      <c r="AS368" s="298"/>
      <c r="AT368" s="298"/>
      <c r="AU368" s="298"/>
      <c r="AV368" s="298"/>
      <c r="AW368" s="298"/>
      <c r="AX368" s="298"/>
      <c r="AY368" s="121"/>
      <c r="AZ368" s="116"/>
      <c r="BA368" s="298"/>
      <c r="BB368" s="298"/>
      <c r="BC368" s="298"/>
      <c r="BD368" s="298"/>
      <c r="BE368" s="298"/>
      <c r="BF368" s="298"/>
      <c r="BG368" s="298"/>
      <c r="BH368" s="298"/>
      <c r="BI368" s="121"/>
      <c r="BJ368" s="116"/>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c r="DH368" s="129"/>
      <c r="DI368" s="129"/>
      <c r="DJ368" s="129"/>
      <c r="DK368" s="129"/>
      <c r="DL368" s="129"/>
      <c r="DM368" s="129"/>
      <c r="DN368" s="129"/>
      <c r="DO368" s="129"/>
      <c r="DP368" s="129"/>
      <c r="DQ368" s="129"/>
      <c r="DR368" s="129"/>
      <c r="DS368" s="129"/>
      <c r="DT368" s="129"/>
      <c r="DU368" s="129"/>
      <c r="DV368" s="129"/>
      <c r="DW368" s="129"/>
      <c r="DX368" s="129"/>
      <c r="DY368" s="129"/>
      <c r="DZ368" s="129"/>
      <c r="EA368" s="129"/>
      <c r="EB368" s="129"/>
      <c r="EC368" s="129"/>
      <c r="ED368" s="129"/>
      <c r="EE368" s="129"/>
      <c r="EF368" s="129"/>
      <c r="EG368" s="129"/>
      <c r="EH368" s="129"/>
      <c r="EI368" s="129"/>
      <c r="EJ368" s="129"/>
      <c r="EK368" s="129"/>
      <c r="EL368" s="129"/>
      <c r="EM368" s="129"/>
      <c r="EN368" s="129"/>
      <c r="EO368" s="129"/>
      <c r="EP368" s="129"/>
      <c r="EQ368" s="129"/>
      <c r="ER368" s="129"/>
      <c r="ES368" s="129"/>
      <c r="ET368" s="129"/>
      <c r="EU368" s="129"/>
      <c r="EV368" s="129"/>
      <c r="EW368" s="129"/>
    </row>
    <row r="369" spans="1:153" ht="9.75" customHeight="1">
      <c r="A369" s="113"/>
      <c r="B369" s="24"/>
      <c r="C369" s="14" t="s">
        <v>6435</v>
      </c>
      <c r="D369" s="25"/>
      <c r="E369" s="25"/>
      <c r="F369" s="14" t="s">
        <v>143</v>
      </c>
      <c r="G369" s="14"/>
      <c r="H369" s="14"/>
      <c r="I369" s="14" t="s">
        <v>144</v>
      </c>
      <c r="J369" s="14"/>
      <c r="K369" s="14" t="s">
        <v>145</v>
      </c>
      <c r="L369" s="14"/>
      <c r="M369" s="14" t="s">
        <v>197</v>
      </c>
      <c r="N369" s="14"/>
      <c r="O369" s="25"/>
      <c r="P369" s="14" t="s">
        <v>146</v>
      </c>
      <c r="Q369" s="14"/>
      <c r="R369" s="14"/>
      <c r="S369" s="14"/>
      <c r="T369" s="14"/>
      <c r="U369" s="14"/>
      <c r="V369" s="14"/>
      <c r="W369" s="14"/>
      <c r="X369" s="14"/>
      <c r="Y369" s="14"/>
      <c r="Z369" s="14"/>
      <c r="AA369" s="14"/>
      <c r="AB369" s="14"/>
      <c r="AC369" s="14"/>
      <c r="AD369" s="25"/>
      <c r="AE369" s="25"/>
      <c r="AF369" s="26"/>
      <c r="AG369" s="296"/>
      <c r="AH369" s="297"/>
      <c r="AI369" s="297"/>
      <c r="AJ369" s="297"/>
      <c r="AK369" s="297"/>
      <c r="AL369" s="297"/>
      <c r="AM369" s="297"/>
      <c r="AN369" s="297"/>
      <c r="AO369" s="117"/>
      <c r="AP369" s="114"/>
      <c r="AQ369" s="296"/>
      <c r="AR369" s="297"/>
      <c r="AS369" s="297"/>
      <c r="AT369" s="297"/>
      <c r="AU369" s="297"/>
      <c r="AV369" s="297"/>
      <c r="AW369" s="297"/>
      <c r="AX369" s="297"/>
      <c r="AY369" s="117"/>
      <c r="AZ369" s="114"/>
      <c r="BA369" s="297"/>
      <c r="BB369" s="297"/>
      <c r="BC369" s="297"/>
      <c r="BD369" s="297"/>
      <c r="BE369" s="297"/>
      <c r="BF369" s="297"/>
      <c r="BG369" s="297"/>
      <c r="BH369" s="297"/>
      <c r="BI369" s="117"/>
      <c r="BJ369" s="114"/>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c r="DH369" s="129"/>
      <c r="DI369" s="129"/>
      <c r="DJ369" s="129"/>
      <c r="DK369" s="129"/>
      <c r="DL369" s="129"/>
      <c r="DM369" s="129"/>
      <c r="DN369" s="129"/>
      <c r="DO369" s="129"/>
      <c r="DP369" s="129"/>
      <c r="DQ369" s="129"/>
      <c r="DR369" s="129"/>
      <c r="DS369" s="129"/>
      <c r="DT369" s="129"/>
      <c r="DU369" s="129"/>
      <c r="DV369" s="129"/>
      <c r="DW369" s="129"/>
      <c r="DX369" s="129"/>
      <c r="DY369" s="129"/>
      <c r="DZ369" s="129"/>
      <c r="EA369" s="129"/>
      <c r="EB369" s="129"/>
      <c r="EC369" s="129"/>
      <c r="ED369" s="129"/>
      <c r="EE369" s="129"/>
      <c r="EF369" s="129"/>
      <c r="EG369" s="129"/>
      <c r="EH369" s="129"/>
      <c r="EI369" s="129"/>
      <c r="EJ369" s="129"/>
      <c r="EK369" s="129"/>
      <c r="EL369" s="129"/>
      <c r="EM369" s="129"/>
      <c r="EN369" s="129"/>
      <c r="EO369" s="129"/>
      <c r="EP369" s="129"/>
      <c r="EQ369" s="129"/>
      <c r="ER369" s="129"/>
      <c r="ES369" s="129"/>
      <c r="ET369" s="129"/>
      <c r="EU369" s="129"/>
      <c r="EV369" s="129"/>
      <c r="EW369" s="129"/>
    </row>
    <row r="370" spans="1:153" ht="21.75" customHeight="1">
      <c r="A370" s="113"/>
      <c r="B370" s="294"/>
      <c r="C370" s="76"/>
      <c r="D370" s="74"/>
      <c r="E370" s="77"/>
      <c r="F370" s="78"/>
      <c r="G370" s="79"/>
      <c r="H370" s="75" t="s">
        <v>6436</v>
      </c>
      <c r="I370" s="76"/>
      <c r="J370" s="74"/>
      <c r="K370" s="241"/>
      <c r="L370" s="74"/>
      <c r="M370" s="76"/>
      <c r="N370" s="73"/>
      <c r="O370" s="504"/>
      <c r="P370" s="505"/>
      <c r="Q370" s="505"/>
      <c r="R370" s="505"/>
      <c r="S370" s="505"/>
      <c r="T370" s="505"/>
      <c r="U370" s="505"/>
      <c r="V370" s="505"/>
      <c r="W370" s="505"/>
      <c r="X370" s="505"/>
      <c r="Y370" s="505"/>
      <c r="Z370" s="505"/>
      <c r="AA370" s="505"/>
      <c r="AB370" s="505"/>
      <c r="AC370" s="505"/>
      <c r="AD370" s="505"/>
      <c r="AE370" s="506"/>
      <c r="AF370" s="15"/>
      <c r="AG370" s="118"/>
      <c r="AH370" s="312"/>
      <c r="AI370" s="313"/>
      <c r="AJ370" s="313"/>
      <c r="AK370" s="313"/>
      <c r="AL370" s="313"/>
      <c r="AM370" s="313"/>
      <c r="AN370" s="314"/>
      <c r="AO370" s="120"/>
      <c r="AP370" s="115" t="s">
        <v>0</v>
      </c>
      <c r="AQ370" s="119"/>
      <c r="AR370" s="312"/>
      <c r="AS370" s="313"/>
      <c r="AT370" s="313"/>
      <c r="AU370" s="313"/>
      <c r="AV370" s="313"/>
      <c r="AW370" s="313"/>
      <c r="AX370" s="314"/>
      <c r="AY370" s="120"/>
      <c r="AZ370" s="115" t="s">
        <v>1</v>
      </c>
      <c r="BA370" s="119"/>
      <c r="BB370" s="312"/>
      <c r="BC370" s="313"/>
      <c r="BD370" s="313"/>
      <c r="BE370" s="313"/>
      <c r="BF370" s="313"/>
      <c r="BG370" s="313"/>
      <c r="BH370" s="314"/>
      <c r="BI370" s="122"/>
      <c r="BJ370" s="115" t="s">
        <v>2</v>
      </c>
      <c r="BK370" s="129"/>
      <c r="BL370" s="130" t="str">
        <f>IF(BM370&lt;&gt;"","●","")</f>
        <v/>
      </c>
      <c r="BM370" s="132" t="str">
        <f>IF(AND(OR(C370="",E370="",F370="",G370="",O370=""),OR(AH370&gt;0,AR370&gt;0,BB370&gt;0)),"「Ｋコード・Ｊコード番号等」、「診療行為名称」に未記入の欄がありますが、「レセプト件数」、「算定日数」、「算定回数」のいずれかが1以上となっています。正しい手術名情報・レセプト件数・算定日数・算定回数をご記入ください。",IF(AND(AND(C370&lt;&gt;"",E370&lt;&gt;"",F370&lt;&gt;"",G370&lt;&gt;""),OR(AH370&gt;0,AR370&gt;0,BB370&gt;0),COUNTIF(K!$A$1:$A$2257,ASC(C370&amp;E370&amp;F370&amp;G370&amp;IF(I370*1=0,"","-"&amp;I370*1)&amp;IF(K370*1=0,"",K370*1)&amp;IF(M370="","",M370)))=0),"「Ｋコード・Ｊコード番号等」が診療報酬点数表あるいは鹿診療報酬点数表に存在しないコードとなっています。正しいＫコード・Ｊコード番号等をご記入ください。なお、加算・輸血料は報告対象外となります。",IF(OR(AND(OR(AH370=0,AH370=""),OR(AR370&gt;0,BB370&gt;0)),AND(OR(AH370&gt;0,BB370&gt;0),OR(AR370=0,AR370="")),AND(OR(AH370&gt;0,AR370&gt;0),OR(BB370=0,BB370=""))),"「レセプト件数」、「算定日数」、「算定回数」のいずれかが「0」か「空白」となっていますが、それ以外が1以上となっています。正しい手術名情報・レセプト件数・算定日数・算定回数をご記入ください。",IF(OR(AH370&gt;AR370,AH370&gt;BB370),"「算定日数」あるいは「算定回数」が「レセプト件数」よりも小さくなっています。算定レセプトにおける算定日数・算定回数をご記入ください。",IF(AR370&gt;BB370,"「算定回数」が「算定日数」よりも小さくなっています。算定日数における算定回数をご記入ください。","")))))</f>
        <v/>
      </c>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72"/>
      <c r="CW370" s="72"/>
      <c r="CX370" s="72"/>
      <c r="CY370" s="129"/>
      <c r="CZ370" s="129"/>
      <c r="DA370" s="129"/>
      <c r="DB370" s="129"/>
      <c r="DC370" s="129"/>
      <c r="DD370" s="129"/>
      <c r="DE370" s="129"/>
      <c r="DF370" s="129"/>
      <c r="DG370" s="129"/>
      <c r="DH370" s="129"/>
      <c r="DI370" s="129"/>
      <c r="DJ370" s="129"/>
      <c r="DK370" s="129"/>
      <c r="DL370" s="129"/>
      <c r="DM370" s="129"/>
      <c r="DN370" s="129"/>
      <c r="DO370" s="129"/>
      <c r="DP370" s="129"/>
      <c r="DQ370" s="129"/>
      <c r="DR370" s="129"/>
      <c r="DS370" s="129"/>
      <c r="DT370" s="129"/>
      <c r="DU370" s="129"/>
      <c r="DV370" s="129"/>
      <c r="DW370" s="129"/>
      <c r="DX370" s="129"/>
      <c r="DY370" s="129"/>
      <c r="DZ370" s="129"/>
      <c r="EA370" s="129"/>
      <c r="EB370" s="129"/>
      <c r="EC370" s="129"/>
      <c r="ED370" s="129"/>
      <c r="EE370" s="129"/>
      <c r="EF370" s="129"/>
      <c r="EG370" s="129"/>
      <c r="EH370" s="129"/>
      <c r="EI370" s="129"/>
      <c r="EJ370" s="129"/>
      <c r="EK370" s="129"/>
      <c r="EL370" s="129"/>
      <c r="EM370" s="129"/>
      <c r="EN370" s="129"/>
      <c r="EO370" s="129"/>
      <c r="EP370" s="129"/>
      <c r="EQ370" s="129"/>
      <c r="ER370" s="129"/>
      <c r="ES370" s="129"/>
      <c r="ET370" s="129"/>
      <c r="EU370" s="129"/>
      <c r="EV370" s="129"/>
      <c r="EW370" s="129"/>
    </row>
    <row r="371" spans="1:153" ht="3" customHeight="1" thickBot="1">
      <c r="A371" s="113"/>
      <c r="B371" s="16"/>
      <c r="C371" s="17"/>
      <c r="D371" s="17"/>
      <c r="E371" s="17"/>
      <c r="F371" s="18"/>
      <c r="G371" s="17"/>
      <c r="H371" s="298"/>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9"/>
      <c r="AG371" s="299"/>
      <c r="AH371" s="298"/>
      <c r="AI371" s="298"/>
      <c r="AJ371" s="298"/>
      <c r="AK371" s="298"/>
      <c r="AL371" s="298"/>
      <c r="AM371" s="298"/>
      <c r="AN371" s="298"/>
      <c r="AO371" s="121"/>
      <c r="AP371" s="116"/>
      <c r="AQ371" s="299"/>
      <c r="AR371" s="298"/>
      <c r="AS371" s="298"/>
      <c r="AT371" s="298"/>
      <c r="AU371" s="298"/>
      <c r="AV371" s="298"/>
      <c r="AW371" s="298"/>
      <c r="AX371" s="298"/>
      <c r="AY371" s="121"/>
      <c r="AZ371" s="116"/>
      <c r="BA371" s="298"/>
      <c r="BB371" s="298"/>
      <c r="BC371" s="298"/>
      <c r="BD371" s="298"/>
      <c r="BE371" s="298"/>
      <c r="BF371" s="298"/>
      <c r="BG371" s="298"/>
      <c r="BH371" s="298"/>
      <c r="BI371" s="121"/>
      <c r="BJ371" s="116"/>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c r="DH371" s="129"/>
      <c r="DI371" s="129"/>
      <c r="DJ371" s="129"/>
      <c r="DK371" s="129"/>
      <c r="DL371" s="129"/>
      <c r="DM371" s="129"/>
      <c r="DN371" s="129"/>
      <c r="DO371" s="129"/>
      <c r="DP371" s="129"/>
      <c r="DQ371" s="129"/>
      <c r="DR371" s="129"/>
      <c r="DS371" s="129"/>
      <c r="DT371" s="129"/>
      <c r="DU371" s="129"/>
      <c r="DV371" s="129"/>
      <c r="DW371" s="129"/>
      <c r="DX371" s="129"/>
      <c r="DY371" s="129"/>
      <c r="DZ371" s="129"/>
      <c r="EA371" s="129"/>
      <c r="EB371" s="129"/>
      <c r="EC371" s="129"/>
      <c r="ED371" s="129"/>
      <c r="EE371" s="129"/>
      <c r="EF371" s="129"/>
      <c r="EG371" s="129"/>
      <c r="EH371" s="129"/>
      <c r="EI371" s="129"/>
      <c r="EJ371" s="129"/>
      <c r="EK371" s="129"/>
      <c r="EL371" s="129"/>
      <c r="EM371" s="129"/>
      <c r="EN371" s="129"/>
      <c r="EO371" s="129"/>
      <c r="EP371" s="129"/>
      <c r="EQ371" s="129"/>
      <c r="ER371" s="129"/>
      <c r="ES371" s="129"/>
      <c r="ET371" s="129"/>
      <c r="EU371" s="129"/>
      <c r="EV371" s="129"/>
      <c r="EW371" s="129"/>
    </row>
    <row r="372" spans="1:153" ht="9.75" customHeight="1">
      <c r="A372" s="113"/>
      <c r="B372" s="24"/>
      <c r="C372" s="14" t="s">
        <v>6435</v>
      </c>
      <c r="D372" s="25"/>
      <c r="E372" s="25"/>
      <c r="F372" s="14" t="s">
        <v>143</v>
      </c>
      <c r="G372" s="14"/>
      <c r="H372" s="14"/>
      <c r="I372" s="14" t="s">
        <v>144</v>
      </c>
      <c r="J372" s="14"/>
      <c r="K372" s="14" t="s">
        <v>145</v>
      </c>
      <c r="L372" s="14"/>
      <c r="M372" s="14" t="s">
        <v>197</v>
      </c>
      <c r="N372" s="14"/>
      <c r="O372" s="25"/>
      <c r="P372" s="14" t="s">
        <v>146</v>
      </c>
      <c r="Q372" s="14"/>
      <c r="R372" s="14"/>
      <c r="S372" s="14"/>
      <c r="T372" s="14"/>
      <c r="U372" s="14"/>
      <c r="V372" s="14"/>
      <c r="W372" s="14"/>
      <c r="X372" s="14"/>
      <c r="Y372" s="14"/>
      <c r="Z372" s="14"/>
      <c r="AA372" s="14"/>
      <c r="AB372" s="14"/>
      <c r="AC372" s="14"/>
      <c r="AD372" s="25"/>
      <c r="AE372" s="25"/>
      <c r="AF372" s="26"/>
      <c r="AG372" s="296"/>
      <c r="AH372" s="297"/>
      <c r="AI372" s="297"/>
      <c r="AJ372" s="297"/>
      <c r="AK372" s="297"/>
      <c r="AL372" s="297"/>
      <c r="AM372" s="297"/>
      <c r="AN372" s="297"/>
      <c r="AO372" s="117"/>
      <c r="AP372" s="114"/>
      <c r="AQ372" s="296"/>
      <c r="AR372" s="297"/>
      <c r="AS372" s="297"/>
      <c r="AT372" s="297"/>
      <c r="AU372" s="297"/>
      <c r="AV372" s="297"/>
      <c r="AW372" s="297"/>
      <c r="AX372" s="297"/>
      <c r="AY372" s="117"/>
      <c r="AZ372" s="114"/>
      <c r="BA372" s="297"/>
      <c r="BB372" s="297"/>
      <c r="BC372" s="297"/>
      <c r="BD372" s="297"/>
      <c r="BE372" s="297"/>
      <c r="BF372" s="297"/>
      <c r="BG372" s="297"/>
      <c r="BH372" s="297"/>
      <c r="BI372" s="117"/>
      <c r="BJ372" s="114"/>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c r="DH372" s="129"/>
      <c r="DI372" s="129"/>
      <c r="DJ372" s="129"/>
      <c r="DK372" s="129"/>
      <c r="DL372" s="129"/>
      <c r="DM372" s="129"/>
      <c r="DN372" s="129"/>
      <c r="DO372" s="129"/>
      <c r="DP372" s="129"/>
      <c r="DQ372" s="129"/>
      <c r="DR372" s="129"/>
      <c r="DS372" s="129"/>
      <c r="DT372" s="129"/>
      <c r="DU372" s="129"/>
      <c r="DV372" s="129"/>
      <c r="DW372" s="129"/>
      <c r="DX372" s="129"/>
      <c r="DY372" s="129"/>
      <c r="DZ372" s="129"/>
      <c r="EA372" s="129"/>
      <c r="EB372" s="129"/>
      <c r="EC372" s="129"/>
      <c r="ED372" s="129"/>
      <c r="EE372" s="129"/>
      <c r="EF372" s="129"/>
      <c r="EG372" s="129"/>
      <c r="EH372" s="129"/>
      <c r="EI372" s="129"/>
      <c r="EJ372" s="129"/>
      <c r="EK372" s="129"/>
      <c r="EL372" s="129"/>
      <c r="EM372" s="129"/>
      <c r="EN372" s="129"/>
      <c r="EO372" s="129"/>
      <c r="EP372" s="129"/>
      <c r="EQ372" s="129"/>
      <c r="ER372" s="129"/>
      <c r="ES372" s="129"/>
      <c r="ET372" s="129"/>
      <c r="EU372" s="129"/>
      <c r="EV372" s="129"/>
      <c r="EW372" s="129"/>
    </row>
    <row r="373" spans="1:153" ht="21.75" customHeight="1">
      <c r="A373" s="113"/>
      <c r="B373" s="294"/>
      <c r="C373" s="76"/>
      <c r="D373" s="74"/>
      <c r="E373" s="77"/>
      <c r="F373" s="78"/>
      <c r="G373" s="79"/>
      <c r="H373" s="75" t="s">
        <v>6436</v>
      </c>
      <c r="I373" s="76"/>
      <c r="J373" s="74"/>
      <c r="K373" s="241"/>
      <c r="L373" s="74"/>
      <c r="M373" s="76"/>
      <c r="N373" s="73"/>
      <c r="O373" s="504"/>
      <c r="P373" s="505"/>
      <c r="Q373" s="505"/>
      <c r="R373" s="505"/>
      <c r="S373" s="505"/>
      <c r="T373" s="505"/>
      <c r="U373" s="505"/>
      <c r="V373" s="505"/>
      <c r="W373" s="505"/>
      <c r="X373" s="505"/>
      <c r="Y373" s="505"/>
      <c r="Z373" s="505"/>
      <c r="AA373" s="505"/>
      <c r="AB373" s="505"/>
      <c r="AC373" s="505"/>
      <c r="AD373" s="505"/>
      <c r="AE373" s="506"/>
      <c r="AF373" s="15"/>
      <c r="AG373" s="118"/>
      <c r="AH373" s="312"/>
      <c r="AI373" s="313"/>
      <c r="AJ373" s="313"/>
      <c r="AK373" s="313"/>
      <c r="AL373" s="313"/>
      <c r="AM373" s="313"/>
      <c r="AN373" s="314"/>
      <c r="AO373" s="120"/>
      <c r="AP373" s="115" t="s">
        <v>0</v>
      </c>
      <c r="AQ373" s="119"/>
      <c r="AR373" s="312"/>
      <c r="AS373" s="313"/>
      <c r="AT373" s="313"/>
      <c r="AU373" s="313"/>
      <c r="AV373" s="313"/>
      <c r="AW373" s="313"/>
      <c r="AX373" s="314"/>
      <c r="AY373" s="120"/>
      <c r="AZ373" s="115" t="s">
        <v>1</v>
      </c>
      <c r="BA373" s="119"/>
      <c r="BB373" s="312"/>
      <c r="BC373" s="313"/>
      <c r="BD373" s="313"/>
      <c r="BE373" s="313"/>
      <c r="BF373" s="313"/>
      <c r="BG373" s="313"/>
      <c r="BH373" s="314"/>
      <c r="BI373" s="122"/>
      <c r="BJ373" s="115" t="s">
        <v>2</v>
      </c>
      <c r="BK373" s="129"/>
      <c r="BL373" s="130" t="str">
        <f>IF(BM373&lt;&gt;"","●","")</f>
        <v/>
      </c>
      <c r="BM373" s="132" t="str">
        <f>IF(AND(OR(C373="",E373="",F373="",G373="",O373=""),OR(AH373&gt;0,AR373&gt;0,BB373&gt;0)),"「Ｋコード・Ｊコード番号等」、「診療行為名称」に未記入の欄がありますが、「レセプト件数」、「算定日数」、「算定回数」のいずれかが1以上となっています。正しい手術名情報・レセプト件数・算定日数・算定回数をご記入ください。",IF(AND(AND(C373&lt;&gt;"",E373&lt;&gt;"",F373&lt;&gt;"",G373&lt;&gt;""),OR(AH373&gt;0,AR373&gt;0,BB373&gt;0),COUNTIF(K!$A$1:$A$2257,ASC(C373&amp;E373&amp;F373&amp;G373&amp;IF(I373*1=0,"","-"&amp;I373*1)&amp;IF(K373*1=0,"",K373*1)&amp;IF(M373="","",M373)))=0),"「Ｋコード・Ｊコード番号等」が診療報酬点数表あるいは鹿診療報酬点数表に存在しないコードとなっています。正しいＫコード・Ｊコード番号等をご記入ください。なお、加算・輸血料は報告対象外となります。",IF(OR(AND(OR(AH373=0,AH373=""),OR(AR373&gt;0,BB373&gt;0)),AND(OR(AH373&gt;0,BB373&gt;0),OR(AR373=0,AR373="")),AND(OR(AH373&gt;0,AR373&gt;0),OR(BB373=0,BB373=""))),"「レセプト件数」、「算定日数」、「算定回数」のいずれかが「0」か「空白」となっていますが、それ以外が1以上となっています。正しい手術名情報・レセプト件数・算定日数・算定回数をご記入ください。",IF(OR(AH373&gt;AR373,AH373&gt;BB373),"「算定日数」あるいは「算定回数」が「レセプト件数」よりも小さくなっています。算定レセプトにおける算定日数・算定回数をご記入ください。",IF(AR373&gt;BB373,"「算定回数」が「算定日数」よりも小さくなっています。算定日数における算定回数をご記入ください。","")))))</f>
        <v/>
      </c>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72"/>
      <c r="CW373" s="72"/>
      <c r="CX373" s="72"/>
      <c r="CY373" s="129"/>
      <c r="CZ373" s="129"/>
      <c r="DA373" s="129"/>
      <c r="DB373" s="129"/>
      <c r="DC373" s="129"/>
      <c r="DD373" s="129"/>
      <c r="DE373" s="129"/>
      <c r="DF373" s="129"/>
      <c r="DG373" s="129"/>
      <c r="DH373" s="129"/>
      <c r="DI373" s="129"/>
      <c r="DJ373" s="129"/>
      <c r="DK373" s="129"/>
      <c r="DL373" s="129"/>
      <c r="DM373" s="129"/>
      <c r="DN373" s="129"/>
      <c r="DO373" s="129"/>
      <c r="DP373" s="129"/>
      <c r="DQ373" s="129"/>
      <c r="DR373" s="129"/>
      <c r="DS373" s="129"/>
      <c r="DT373" s="129"/>
      <c r="DU373" s="129"/>
      <c r="DV373" s="129"/>
      <c r="DW373" s="129"/>
      <c r="DX373" s="129"/>
      <c r="DY373" s="129"/>
      <c r="DZ373" s="129"/>
      <c r="EA373" s="129"/>
      <c r="EB373" s="129"/>
      <c r="EC373" s="129"/>
      <c r="ED373" s="129"/>
      <c r="EE373" s="129"/>
      <c r="EF373" s="129"/>
      <c r="EG373" s="129"/>
      <c r="EH373" s="129"/>
      <c r="EI373" s="129"/>
      <c r="EJ373" s="129"/>
      <c r="EK373" s="129"/>
      <c r="EL373" s="129"/>
      <c r="EM373" s="129"/>
      <c r="EN373" s="129"/>
      <c r="EO373" s="129"/>
      <c r="EP373" s="129"/>
      <c r="EQ373" s="129"/>
      <c r="ER373" s="129"/>
      <c r="ES373" s="129"/>
      <c r="ET373" s="129"/>
      <c r="EU373" s="129"/>
      <c r="EV373" s="129"/>
      <c r="EW373" s="129"/>
    </row>
    <row r="374" spans="1:153" ht="3" customHeight="1" thickBot="1">
      <c r="A374" s="113"/>
      <c r="B374" s="16"/>
      <c r="C374" s="17"/>
      <c r="D374" s="17"/>
      <c r="E374" s="17"/>
      <c r="F374" s="18"/>
      <c r="G374" s="17"/>
      <c r="H374" s="298"/>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9"/>
      <c r="AG374" s="299"/>
      <c r="AH374" s="298"/>
      <c r="AI374" s="298"/>
      <c r="AJ374" s="298"/>
      <c r="AK374" s="298"/>
      <c r="AL374" s="298"/>
      <c r="AM374" s="298"/>
      <c r="AN374" s="298"/>
      <c r="AO374" s="121"/>
      <c r="AP374" s="116"/>
      <c r="AQ374" s="299"/>
      <c r="AR374" s="298"/>
      <c r="AS374" s="298"/>
      <c r="AT374" s="298"/>
      <c r="AU374" s="298"/>
      <c r="AV374" s="298"/>
      <c r="AW374" s="298"/>
      <c r="AX374" s="298"/>
      <c r="AY374" s="121"/>
      <c r="AZ374" s="116"/>
      <c r="BA374" s="298"/>
      <c r="BB374" s="298"/>
      <c r="BC374" s="298"/>
      <c r="BD374" s="298"/>
      <c r="BE374" s="298"/>
      <c r="BF374" s="298"/>
      <c r="BG374" s="298"/>
      <c r="BH374" s="298"/>
      <c r="BI374" s="121"/>
      <c r="BJ374" s="116"/>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c r="DH374" s="129"/>
      <c r="DI374" s="129"/>
      <c r="DJ374" s="129"/>
      <c r="DK374" s="129"/>
      <c r="DL374" s="129"/>
      <c r="DM374" s="129"/>
      <c r="DN374" s="129"/>
      <c r="DO374" s="129"/>
      <c r="DP374" s="129"/>
      <c r="DQ374" s="129"/>
      <c r="DR374" s="129"/>
      <c r="DS374" s="129"/>
      <c r="DT374" s="129"/>
      <c r="DU374" s="129"/>
      <c r="DV374" s="129"/>
      <c r="DW374" s="129"/>
      <c r="DX374" s="129"/>
      <c r="DY374" s="129"/>
      <c r="DZ374" s="129"/>
      <c r="EA374" s="129"/>
      <c r="EB374" s="129"/>
      <c r="EC374" s="129"/>
      <c r="ED374" s="129"/>
      <c r="EE374" s="129"/>
      <c r="EF374" s="129"/>
      <c r="EG374" s="129"/>
      <c r="EH374" s="129"/>
      <c r="EI374" s="129"/>
      <c r="EJ374" s="129"/>
      <c r="EK374" s="129"/>
      <c r="EL374" s="129"/>
      <c r="EM374" s="129"/>
      <c r="EN374" s="129"/>
      <c r="EO374" s="129"/>
      <c r="EP374" s="129"/>
      <c r="EQ374" s="129"/>
      <c r="ER374" s="129"/>
      <c r="ES374" s="129"/>
      <c r="ET374" s="129"/>
      <c r="EU374" s="129"/>
      <c r="EV374" s="129"/>
      <c r="EW374" s="129"/>
    </row>
    <row r="375" spans="1:153" ht="9.75" customHeight="1">
      <c r="A375" s="113"/>
      <c r="B375" s="24"/>
      <c r="C375" s="14" t="s">
        <v>6435</v>
      </c>
      <c r="D375" s="25"/>
      <c r="E375" s="25"/>
      <c r="F375" s="14" t="s">
        <v>143</v>
      </c>
      <c r="G375" s="14"/>
      <c r="H375" s="14"/>
      <c r="I375" s="14" t="s">
        <v>144</v>
      </c>
      <c r="J375" s="14"/>
      <c r="K375" s="14" t="s">
        <v>145</v>
      </c>
      <c r="L375" s="14"/>
      <c r="M375" s="14" t="s">
        <v>197</v>
      </c>
      <c r="N375" s="14"/>
      <c r="O375" s="25"/>
      <c r="P375" s="14" t="s">
        <v>146</v>
      </c>
      <c r="Q375" s="14"/>
      <c r="R375" s="14"/>
      <c r="S375" s="14"/>
      <c r="T375" s="14"/>
      <c r="U375" s="14"/>
      <c r="V375" s="14"/>
      <c r="W375" s="14"/>
      <c r="X375" s="14"/>
      <c r="Y375" s="14"/>
      <c r="Z375" s="14"/>
      <c r="AA375" s="14"/>
      <c r="AB375" s="14"/>
      <c r="AC375" s="14"/>
      <c r="AD375" s="25"/>
      <c r="AE375" s="25"/>
      <c r="AF375" s="26"/>
      <c r="AG375" s="296"/>
      <c r="AH375" s="297"/>
      <c r="AI375" s="297"/>
      <c r="AJ375" s="297"/>
      <c r="AK375" s="297"/>
      <c r="AL375" s="297"/>
      <c r="AM375" s="297"/>
      <c r="AN375" s="297"/>
      <c r="AO375" s="117"/>
      <c r="AP375" s="114"/>
      <c r="AQ375" s="296"/>
      <c r="AR375" s="297"/>
      <c r="AS375" s="297"/>
      <c r="AT375" s="297"/>
      <c r="AU375" s="297"/>
      <c r="AV375" s="297"/>
      <c r="AW375" s="297"/>
      <c r="AX375" s="297"/>
      <c r="AY375" s="117"/>
      <c r="AZ375" s="114"/>
      <c r="BA375" s="297"/>
      <c r="BB375" s="297"/>
      <c r="BC375" s="297"/>
      <c r="BD375" s="297"/>
      <c r="BE375" s="297"/>
      <c r="BF375" s="297"/>
      <c r="BG375" s="297"/>
      <c r="BH375" s="297"/>
      <c r="BI375" s="117"/>
      <c r="BJ375" s="114"/>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c r="DH375" s="129"/>
      <c r="DI375" s="129"/>
      <c r="DJ375" s="129"/>
      <c r="DK375" s="129"/>
      <c r="DL375" s="129"/>
      <c r="DM375" s="129"/>
      <c r="DN375" s="129"/>
      <c r="DO375" s="129"/>
      <c r="DP375" s="129"/>
      <c r="DQ375" s="129"/>
      <c r="DR375" s="129"/>
      <c r="DS375" s="129"/>
      <c r="DT375" s="129"/>
      <c r="DU375" s="129"/>
      <c r="DV375" s="129"/>
      <c r="DW375" s="129"/>
      <c r="DX375" s="129"/>
      <c r="DY375" s="129"/>
      <c r="DZ375" s="129"/>
      <c r="EA375" s="129"/>
      <c r="EB375" s="129"/>
      <c r="EC375" s="129"/>
      <c r="ED375" s="129"/>
      <c r="EE375" s="129"/>
      <c r="EF375" s="129"/>
      <c r="EG375" s="129"/>
      <c r="EH375" s="129"/>
      <c r="EI375" s="129"/>
      <c r="EJ375" s="129"/>
      <c r="EK375" s="129"/>
      <c r="EL375" s="129"/>
      <c r="EM375" s="129"/>
      <c r="EN375" s="129"/>
      <c r="EO375" s="129"/>
      <c r="EP375" s="129"/>
      <c r="EQ375" s="129"/>
      <c r="ER375" s="129"/>
      <c r="ES375" s="129"/>
      <c r="ET375" s="129"/>
      <c r="EU375" s="129"/>
      <c r="EV375" s="129"/>
      <c r="EW375" s="129"/>
    </row>
    <row r="376" spans="1:153" ht="21.75" customHeight="1">
      <c r="A376" s="113"/>
      <c r="B376" s="294"/>
      <c r="C376" s="76"/>
      <c r="D376" s="74"/>
      <c r="E376" s="77"/>
      <c r="F376" s="78"/>
      <c r="G376" s="79"/>
      <c r="H376" s="75" t="s">
        <v>6436</v>
      </c>
      <c r="I376" s="76"/>
      <c r="J376" s="74"/>
      <c r="K376" s="241"/>
      <c r="L376" s="74"/>
      <c r="M376" s="76"/>
      <c r="N376" s="73"/>
      <c r="O376" s="504"/>
      <c r="P376" s="505"/>
      <c r="Q376" s="505"/>
      <c r="R376" s="505"/>
      <c r="S376" s="505"/>
      <c r="T376" s="505"/>
      <c r="U376" s="505"/>
      <c r="V376" s="505"/>
      <c r="W376" s="505"/>
      <c r="X376" s="505"/>
      <c r="Y376" s="505"/>
      <c r="Z376" s="505"/>
      <c r="AA376" s="505"/>
      <c r="AB376" s="505"/>
      <c r="AC376" s="505"/>
      <c r="AD376" s="505"/>
      <c r="AE376" s="506"/>
      <c r="AF376" s="15"/>
      <c r="AG376" s="118"/>
      <c r="AH376" s="312"/>
      <c r="AI376" s="313"/>
      <c r="AJ376" s="313"/>
      <c r="AK376" s="313"/>
      <c r="AL376" s="313"/>
      <c r="AM376" s="313"/>
      <c r="AN376" s="314"/>
      <c r="AO376" s="120"/>
      <c r="AP376" s="115" t="s">
        <v>0</v>
      </c>
      <c r="AQ376" s="119"/>
      <c r="AR376" s="312"/>
      <c r="AS376" s="313"/>
      <c r="AT376" s="313"/>
      <c r="AU376" s="313"/>
      <c r="AV376" s="313"/>
      <c r="AW376" s="313"/>
      <c r="AX376" s="314"/>
      <c r="AY376" s="120"/>
      <c r="AZ376" s="115" t="s">
        <v>1</v>
      </c>
      <c r="BA376" s="119"/>
      <c r="BB376" s="312"/>
      <c r="BC376" s="313"/>
      <c r="BD376" s="313"/>
      <c r="BE376" s="313"/>
      <c r="BF376" s="313"/>
      <c r="BG376" s="313"/>
      <c r="BH376" s="314"/>
      <c r="BI376" s="122"/>
      <c r="BJ376" s="115" t="s">
        <v>2</v>
      </c>
      <c r="BK376" s="129"/>
      <c r="BL376" s="130" t="str">
        <f>IF(BM376&lt;&gt;"","●","")</f>
        <v/>
      </c>
      <c r="BM376" s="132" t="str">
        <f>IF(AND(OR(C376="",E376="",F376="",G376="",O376=""),OR(AH376&gt;0,AR376&gt;0,BB376&gt;0)),"「Ｋコード・Ｊコード番号等」、「診療行為名称」に未記入の欄がありますが、「レセプト件数」、「算定日数」、「算定回数」のいずれかが1以上となっています。正しい手術名情報・レセプト件数・算定日数・算定回数をご記入ください。",IF(AND(AND(C376&lt;&gt;"",E376&lt;&gt;"",F376&lt;&gt;"",G376&lt;&gt;""),OR(AH376&gt;0,AR376&gt;0,BB376&gt;0),COUNTIF(K!$A$1:$A$2257,ASC(C376&amp;E376&amp;F376&amp;G376&amp;IF(I376*1=0,"","-"&amp;I376*1)&amp;IF(K376*1=0,"",K376*1)&amp;IF(M376="","",M376)))=0),"「Ｋコード・Ｊコード番号等」が診療報酬点数表あるいは鹿診療報酬点数表に存在しないコードとなっています。正しいＫコード・Ｊコード番号等をご記入ください。なお、加算・輸血料は報告対象外となります。",IF(OR(AND(OR(AH376=0,AH376=""),OR(AR376&gt;0,BB376&gt;0)),AND(OR(AH376&gt;0,BB376&gt;0),OR(AR376=0,AR376="")),AND(OR(AH376&gt;0,AR376&gt;0),OR(BB376=0,BB376=""))),"「レセプト件数」、「算定日数」、「算定回数」のいずれかが「0」か「空白」となっていますが、それ以外が1以上となっています。正しい手術名情報・レセプト件数・算定日数・算定回数をご記入ください。",IF(OR(AH376&gt;AR376,AH376&gt;BB376),"「算定日数」あるいは「算定回数」が「レセプト件数」よりも小さくなっています。算定レセプトにおける算定日数・算定回数をご記入ください。",IF(AR376&gt;BB376,"「算定回数」が「算定日数」よりも小さくなっています。算定日数における算定回数をご記入ください。","")))))</f>
        <v/>
      </c>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72"/>
      <c r="CW376" s="72"/>
      <c r="CX376" s="72"/>
      <c r="CY376" s="129"/>
      <c r="CZ376" s="129"/>
      <c r="DA376" s="129"/>
      <c r="DB376" s="129"/>
      <c r="DC376" s="129"/>
      <c r="DD376" s="129"/>
      <c r="DE376" s="129"/>
      <c r="DF376" s="129"/>
      <c r="DG376" s="129"/>
      <c r="DH376" s="129"/>
      <c r="DI376" s="129"/>
      <c r="DJ376" s="129"/>
      <c r="DK376" s="129"/>
      <c r="DL376" s="129"/>
      <c r="DM376" s="129"/>
      <c r="DN376" s="129"/>
      <c r="DO376" s="129"/>
      <c r="DP376" s="129"/>
      <c r="DQ376" s="129"/>
      <c r="DR376" s="129"/>
      <c r="DS376" s="129"/>
      <c r="DT376" s="129"/>
      <c r="DU376" s="129"/>
      <c r="DV376" s="129"/>
      <c r="DW376" s="129"/>
      <c r="DX376" s="129"/>
      <c r="DY376" s="129"/>
      <c r="DZ376" s="129"/>
      <c r="EA376" s="129"/>
      <c r="EB376" s="129"/>
      <c r="EC376" s="129"/>
      <c r="ED376" s="129"/>
      <c r="EE376" s="129"/>
      <c r="EF376" s="129"/>
      <c r="EG376" s="129"/>
      <c r="EH376" s="129"/>
      <c r="EI376" s="129"/>
      <c r="EJ376" s="129"/>
      <c r="EK376" s="129"/>
      <c r="EL376" s="129"/>
      <c r="EM376" s="129"/>
      <c r="EN376" s="129"/>
      <c r="EO376" s="129"/>
      <c r="EP376" s="129"/>
      <c r="EQ376" s="129"/>
      <c r="ER376" s="129"/>
      <c r="ES376" s="129"/>
      <c r="ET376" s="129"/>
      <c r="EU376" s="129"/>
      <c r="EV376" s="129"/>
      <c r="EW376" s="129"/>
    </row>
    <row r="377" spans="1:153" ht="3" customHeight="1" thickBot="1">
      <c r="A377" s="113"/>
      <c r="B377" s="16"/>
      <c r="C377" s="17"/>
      <c r="D377" s="17"/>
      <c r="E377" s="17"/>
      <c r="F377" s="18"/>
      <c r="G377" s="17"/>
      <c r="H377" s="298"/>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9"/>
      <c r="AG377" s="299"/>
      <c r="AH377" s="298"/>
      <c r="AI377" s="298"/>
      <c r="AJ377" s="298"/>
      <c r="AK377" s="298"/>
      <c r="AL377" s="298"/>
      <c r="AM377" s="298"/>
      <c r="AN377" s="298"/>
      <c r="AO377" s="121"/>
      <c r="AP377" s="116"/>
      <c r="AQ377" s="299"/>
      <c r="AR377" s="298"/>
      <c r="AS377" s="298"/>
      <c r="AT377" s="298"/>
      <c r="AU377" s="298"/>
      <c r="AV377" s="298"/>
      <c r="AW377" s="298"/>
      <c r="AX377" s="298"/>
      <c r="AY377" s="121"/>
      <c r="AZ377" s="116"/>
      <c r="BA377" s="298"/>
      <c r="BB377" s="298"/>
      <c r="BC377" s="298"/>
      <c r="BD377" s="298"/>
      <c r="BE377" s="298"/>
      <c r="BF377" s="298"/>
      <c r="BG377" s="298"/>
      <c r="BH377" s="298"/>
      <c r="BI377" s="121"/>
      <c r="BJ377" s="116"/>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c r="DH377" s="129"/>
      <c r="DI377" s="129"/>
      <c r="DJ377" s="129"/>
      <c r="DK377" s="129"/>
      <c r="DL377" s="129"/>
      <c r="DM377" s="129"/>
      <c r="DN377" s="129"/>
      <c r="DO377" s="129"/>
      <c r="DP377" s="129"/>
      <c r="DQ377" s="129"/>
      <c r="DR377" s="129"/>
      <c r="DS377" s="129"/>
      <c r="DT377" s="129"/>
      <c r="DU377" s="129"/>
      <c r="DV377" s="129"/>
      <c r="DW377" s="129"/>
      <c r="DX377" s="129"/>
      <c r="DY377" s="129"/>
      <c r="DZ377" s="129"/>
      <c r="EA377" s="129"/>
      <c r="EB377" s="129"/>
      <c r="EC377" s="129"/>
      <c r="ED377" s="129"/>
      <c r="EE377" s="129"/>
      <c r="EF377" s="129"/>
      <c r="EG377" s="129"/>
      <c r="EH377" s="129"/>
      <c r="EI377" s="129"/>
      <c r="EJ377" s="129"/>
      <c r="EK377" s="129"/>
      <c r="EL377" s="129"/>
      <c r="EM377" s="129"/>
      <c r="EN377" s="129"/>
      <c r="EO377" s="129"/>
      <c r="EP377" s="129"/>
      <c r="EQ377" s="129"/>
      <c r="ER377" s="129"/>
      <c r="ES377" s="129"/>
      <c r="ET377" s="129"/>
      <c r="EU377" s="129"/>
      <c r="EV377" s="129"/>
      <c r="EW377" s="129"/>
    </row>
    <row r="378" spans="1:153" ht="9.75" customHeight="1">
      <c r="A378" s="113"/>
      <c r="B378" s="24"/>
      <c r="C378" s="14" t="s">
        <v>6435</v>
      </c>
      <c r="D378" s="25"/>
      <c r="E378" s="25"/>
      <c r="F378" s="14" t="s">
        <v>143</v>
      </c>
      <c r="G378" s="14"/>
      <c r="H378" s="14"/>
      <c r="I378" s="14" t="s">
        <v>144</v>
      </c>
      <c r="J378" s="14"/>
      <c r="K378" s="14" t="s">
        <v>145</v>
      </c>
      <c r="L378" s="14"/>
      <c r="M378" s="14" t="s">
        <v>197</v>
      </c>
      <c r="N378" s="14"/>
      <c r="O378" s="25"/>
      <c r="P378" s="14" t="s">
        <v>146</v>
      </c>
      <c r="Q378" s="14"/>
      <c r="R378" s="14"/>
      <c r="S378" s="14"/>
      <c r="T378" s="14"/>
      <c r="U378" s="14"/>
      <c r="V378" s="14"/>
      <c r="W378" s="14"/>
      <c r="X378" s="14"/>
      <c r="Y378" s="14"/>
      <c r="Z378" s="14"/>
      <c r="AA378" s="14"/>
      <c r="AB378" s="14"/>
      <c r="AC378" s="14"/>
      <c r="AD378" s="25"/>
      <c r="AE378" s="25"/>
      <c r="AF378" s="26"/>
      <c r="AG378" s="296"/>
      <c r="AH378" s="297"/>
      <c r="AI378" s="297"/>
      <c r="AJ378" s="297"/>
      <c r="AK378" s="297"/>
      <c r="AL378" s="297"/>
      <c r="AM378" s="297"/>
      <c r="AN378" s="297"/>
      <c r="AO378" s="117"/>
      <c r="AP378" s="114"/>
      <c r="AQ378" s="296"/>
      <c r="AR378" s="297"/>
      <c r="AS378" s="297"/>
      <c r="AT378" s="297"/>
      <c r="AU378" s="297"/>
      <c r="AV378" s="297"/>
      <c r="AW378" s="297"/>
      <c r="AX378" s="297"/>
      <c r="AY378" s="117"/>
      <c r="AZ378" s="114"/>
      <c r="BA378" s="297"/>
      <c r="BB378" s="297"/>
      <c r="BC378" s="297"/>
      <c r="BD378" s="297"/>
      <c r="BE378" s="297"/>
      <c r="BF378" s="297"/>
      <c r="BG378" s="297"/>
      <c r="BH378" s="297"/>
      <c r="BI378" s="117"/>
      <c r="BJ378" s="114"/>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c r="DH378" s="129"/>
      <c r="DI378" s="129"/>
      <c r="DJ378" s="129"/>
      <c r="DK378" s="129"/>
      <c r="DL378" s="129"/>
      <c r="DM378" s="129"/>
      <c r="DN378" s="129"/>
      <c r="DO378" s="129"/>
      <c r="DP378" s="129"/>
      <c r="DQ378" s="129"/>
      <c r="DR378" s="129"/>
      <c r="DS378" s="129"/>
      <c r="DT378" s="129"/>
      <c r="DU378" s="129"/>
      <c r="DV378" s="129"/>
      <c r="DW378" s="129"/>
      <c r="DX378" s="129"/>
      <c r="DY378" s="129"/>
      <c r="DZ378" s="129"/>
      <c r="EA378" s="129"/>
      <c r="EB378" s="129"/>
      <c r="EC378" s="129"/>
      <c r="ED378" s="129"/>
      <c r="EE378" s="129"/>
      <c r="EF378" s="129"/>
      <c r="EG378" s="129"/>
      <c r="EH378" s="129"/>
      <c r="EI378" s="129"/>
      <c r="EJ378" s="129"/>
      <c r="EK378" s="129"/>
      <c r="EL378" s="129"/>
      <c r="EM378" s="129"/>
      <c r="EN378" s="129"/>
      <c r="EO378" s="129"/>
      <c r="EP378" s="129"/>
      <c r="EQ378" s="129"/>
      <c r="ER378" s="129"/>
      <c r="ES378" s="129"/>
      <c r="ET378" s="129"/>
      <c r="EU378" s="129"/>
      <c r="EV378" s="129"/>
      <c r="EW378" s="129"/>
    </row>
    <row r="379" spans="1:153" ht="21.75" customHeight="1">
      <c r="A379" s="113"/>
      <c r="B379" s="294"/>
      <c r="C379" s="76"/>
      <c r="D379" s="74"/>
      <c r="E379" s="77"/>
      <c r="F379" s="78"/>
      <c r="G379" s="79"/>
      <c r="H379" s="75" t="s">
        <v>6436</v>
      </c>
      <c r="I379" s="76"/>
      <c r="J379" s="74"/>
      <c r="K379" s="241"/>
      <c r="L379" s="74"/>
      <c r="M379" s="76"/>
      <c r="N379" s="73"/>
      <c r="O379" s="504"/>
      <c r="P379" s="505"/>
      <c r="Q379" s="505"/>
      <c r="R379" s="505"/>
      <c r="S379" s="505"/>
      <c r="T379" s="505"/>
      <c r="U379" s="505"/>
      <c r="V379" s="505"/>
      <c r="W379" s="505"/>
      <c r="X379" s="505"/>
      <c r="Y379" s="505"/>
      <c r="Z379" s="505"/>
      <c r="AA379" s="505"/>
      <c r="AB379" s="505"/>
      <c r="AC379" s="505"/>
      <c r="AD379" s="505"/>
      <c r="AE379" s="506"/>
      <c r="AF379" s="15"/>
      <c r="AG379" s="118"/>
      <c r="AH379" s="312"/>
      <c r="AI379" s="313"/>
      <c r="AJ379" s="313"/>
      <c r="AK379" s="313"/>
      <c r="AL379" s="313"/>
      <c r="AM379" s="313"/>
      <c r="AN379" s="314"/>
      <c r="AO379" s="120"/>
      <c r="AP379" s="115" t="s">
        <v>0</v>
      </c>
      <c r="AQ379" s="119"/>
      <c r="AR379" s="312"/>
      <c r="AS379" s="313"/>
      <c r="AT379" s="313"/>
      <c r="AU379" s="313"/>
      <c r="AV379" s="313"/>
      <c r="AW379" s="313"/>
      <c r="AX379" s="314"/>
      <c r="AY379" s="120"/>
      <c r="AZ379" s="115" t="s">
        <v>1</v>
      </c>
      <c r="BA379" s="119"/>
      <c r="BB379" s="312"/>
      <c r="BC379" s="313"/>
      <c r="BD379" s="313"/>
      <c r="BE379" s="313"/>
      <c r="BF379" s="313"/>
      <c r="BG379" s="313"/>
      <c r="BH379" s="314"/>
      <c r="BI379" s="122"/>
      <c r="BJ379" s="115" t="s">
        <v>2</v>
      </c>
      <c r="BK379" s="129"/>
      <c r="BL379" s="130" t="str">
        <f>IF(BM379&lt;&gt;"","●","")</f>
        <v/>
      </c>
      <c r="BM379" s="132" t="str">
        <f>IF(AND(OR(C379="",E379="",F379="",G379="",O379=""),OR(AH379&gt;0,AR379&gt;0,BB379&gt;0)),"「Ｋコード・Ｊコード番号等」、「診療行為名称」に未記入の欄がありますが、「レセプト件数」、「算定日数」、「算定回数」のいずれかが1以上となっています。正しい手術名情報・レセプト件数・算定日数・算定回数をご記入ください。",IF(AND(AND(C379&lt;&gt;"",E379&lt;&gt;"",F379&lt;&gt;"",G379&lt;&gt;""),OR(AH379&gt;0,AR379&gt;0,BB379&gt;0),COUNTIF(K!$A$1:$A$2257,ASC(C379&amp;E379&amp;F379&amp;G379&amp;IF(I379*1=0,"","-"&amp;I379*1)&amp;IF(K379*1=0,"",K379*1)&amp;IF(M379="","",M379)))=0),"「Ｋコード・Ｊコード番号等」が診療報酬点数表あるいは鹿診療報酬点数表に存在しないコードとなっています。正しいＫコード・Ｊコード番号等をご記入ください。なお、加算・輸血料は報告対象外となります。",IF(OR(AND(OR(AH379=0,AH379=""),OR(AR379&gt;0,BB379&gt;0)),AND(OR(AH379&gt;0,BB379&gt;0),OR(AR379=0,AR379="")),AND(OR(AH379&gt;0,AR379&gt;0),OR(BB379=0,BB379=""))),"「レセプト件数」、「算定日数」、「算定回数」のいずれかが「0」か「空白」となっていますが、それ以外が1以上となっています。正しい手術名情報・レセプト件数・算定日数・算定回数をご記入ください。",IF(OR(AH379&gt;AR379,AH379&gt;BB379),"「算定日数」あるいは「算定回数」が「レセプト件数」よりも小さくなっています。算定レセプトにおける算定日数・算定回数をご記入ください。",IF(AR379&gt;BB379,"「算定回数」が「算定日数」よりも小さくなっています。算定日数における算定回数をご記入ください。","")))))</f>
        <v/>
      </c>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72"/>
      <c r="CW379" s="72"/>
      <c r="CX379" s="72"/>
      <c r="CY379" s="129"/>
      <c r="CZ379" s="129"/>
      <c r="DA379" s="129"/>
      <c r="DB379" s="129"/>
      <c r="DC379" s="129"/>
      <c r="DD379" s="129"/>
      <c r="DE379" s="129"/>
      <c r="DF379" s="129"/>
      <c r="DG379" s="129"/>
      <c r="DH379" s="129"/>
      <c r="DI379" s="129"/>
      <c r="DJ379" s="129"/>
      <c r="DK379" s="129"/>
      <c r="DL379" s="129"/>
      <c r="DM379" s="129"/>
      <c r="DN379" s="129"/>
      <c r="DO379" s="129"/>
      <c r="DP379" s="129"/>
      <c r="DQ379" s="129"/>
      <c r="DR379" s="129"/>
      <c r="DS379" s="129"/>
      <c r="DT379" s="129"/>
      <c r="DU379" s="129"/>
      <c r="DV379" s="129"/>
      <c r="DW379" s="129"/>
      <c r="DX379" s="129"/>
      <c r="DY379" s="129"/>
      <c r="DZ379" s="129"/>
      <c r="EA379" s="129"/>
      <c r="EB379" s="129"/>
      <c r="EC379" s="129"/>
      <c r="ED379" s="129"/>
      <c r="EE379" s="129"/>
      <c r="EF379" s="129"/>
      <c r="EG379" s="129"/>
      <c r="EH379" s="129"/>
      <c r="EI379" s="129"/>
      <c r="EJ379" s="129"/>
      <c r="EK379" s="129"/>
      <c r="EL379" s="129"/>
      <c r="EM379" s="129"/>
      <c r="EN379" s="129"/>
      <c r="EO379" s="129"/>
      <c r="EP379" s="129"/>
      <c r="EQ379" s="129"/>
      <c r="ER379" s="129"/>
      <c r="ES379" s="129"/>
      <c r="ET379" s="129"/>
      <c r="EU379" s="129"/>
      <c r="EV379" s="129"/>
      <c r="EW379" s="129"/>
    </row>
    <row r="380" spans="1:153" ht="3" customHeight="1" thickBot="1">
      <c r="A380" s="113"/>
      <c r="B380" s="16"/>
      <c r="C380" s="17"/>
      <c r="D380" s="17"/>
      <c r="E380" s="17"/>
      <c r="F380" s="18"/>
      <c r="G380" s="17"/>
      <c r="H380" s="298"/>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9"/>
      <c r="AG380" s="299"/>
      <c r="AH380" s="298"/>
      <c r="AI380" s="298"/>
      <c r="AJ380" s="298"/>
      <c r="AK380" s="298"/>
      <c r="AL380" s="298"/>
      <c r="AM380" s="298"/>
      <c r="AN380" s="298"/>
      <c r="AO380" s="121"/>
      <c r="AP380" s="116"/>
      <c r="AQ380" s="299"/>
      <c r="AR380" s="298"/>
      <c r="AS380" s="298"/>
      <c r="AT380" s="298"/>
      <c r="AU380" s="298"/>
      <c r="AV380" s="298"/>
      <c r="AW380" s="298"/>
      <c r="AX380" s="298"/>
      <c r="AY380" s="121"/>
      <c r="AZ380" s="116"/>
      <c r="BA380" s="298"/>
      <c r="BB380" s="298"/>
      <c r="BC380" s="298"/>
      <c r="BD380" s="298"/>
      <c r="BE380" s="298"/>
      <c r="BF380" s="298"/>
      <c r="BG380" s="298"/>
      <c r="BH380" s="298"/>
      <c r="BI380" s="121"/>
      <c r="BJ380" s="116"/>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c r="DH380" s="129"/>
      <c r="DI380" s="129"/>
      <c r="DJ380" s="129"/>
      <c r="DK380" s="129"/>
      <c r="DL380" s="129"/>
      <c r="DM380" s="129"/>
      <c r="DN380" s="129"/>
      <c r="DO380" s="129"/>
      <c r="DP380" s="129"/>
      <c r="DQ380" s="129"/>
      <c r="DR380" s="129"/>
      <c r="DS380" s="129"/>
      <c r="DT380" s="129"/>
      <c r="DU380" s="129"/>
      <c r="DV380" s="129"/>
      <c r="DW380" s="129"/>
      <c r="DX380" s="129"/>
      <c r="DY380" s="129"/>
      <c r="DZ380" s="129"/>
      <c r="EA380" s="129"/>
      <c r="EB380" s="129"/>
      <c r="EC380" s="129"/>
      <c r="ED380" s="129"/>
      <c r="EE380" s="129"/>
      <c r="EF380" s="129"/>
      <c r="EG380" s="129"/>
      <c r="EH380" s="129"/>
      <c r="EI380" s="129"/>
      <c r="EJ380" s="129"/>
      <c r="EK380" s="129"/>
      <c r="EL380" s="129"/>
      <c r="EM380" s="129"/>
      <c r="EN380" s="129"/>
      <c r="EO380" s="129"/>
      <c r="EP380" s="129"/>
      <c r="EQ380" s="129"/>
      <c r="ER380" s="129"/>
      <c r="ES380" s="129"/>
      <c r="ET380" s="129"/>
      <c r="EU380" s="129"/>
      <c r="EV380" s="129"/>
      <c r="EW380" s="129"/>
    </row>
    <row r="381" spans="1:153" ht="9.75" customHeight="1">
      <c r="A381" s="113"/>
      <c r="B381" s="24"/>
      <c r="C381" s="14" t="s">
        <v>6435</v>
      </c>
      <c r="D381" s="25"/>
      <c r="E381" s="25"/>
      <c r="F381" s="14" t="s">
        <v>143</v>
      </c>
      <c r="G381" s="14"/>
      <c r="H381" s="14"/>
      <c r="I381" s="14" t="s">
        <v>144</v>
      </c>
      <c r="J381" s="14"/>
      <c r="K381" s="14" t="s">
        <v>145</v>
      </c>
      <c r="L381" s="14"/>
      <c r="M381" s="14" t="s">
        <v>197</v>
      </c>
      <c r="N381" s="14"/>
      <c r="O381" s="25"/>
      <c r="P381" s="14" t="s">
        <v>146</v>
      </c>
      <c r="Q381" s="14"/>
      <c r="R381" s="14"/>
      <c r="S381" s="14"/>
      <c r="T381" s="14"/>
      <c r="U381" s="14"/>
      <c r="V381" s="14"/>
      <c r="W381" s="14"/>
      <c r="X381" s="14"/>
      <c r="Y381" s="14"/>
      <c r="Z381" s="14"/>
      <c r="AA381" s="14"/>
      <c r="AB381" s="14"/>
      <c r="AC381" s="14"/>
      <c r="AD381" s="25"/>
      <c r="AE381" s="25"/>
      <c r="AF381" s="26"/>
      <c r="AG381" s="296"/>
      <c r="AH381" s="297"/>
      <c r="AI381" s="297"/>
      <c r="AJ381" s="297"/>
      <c r="AK381" s="297"/>
      <c r="AL381" s="297"/>
      <c r="AM381" s="297"/>
      <c r="AN381" s="297"/>
      <c r="AO381" s="117"/>
      <c r="AP381" s="114"/>
      <c r="AQ381" s="296"/>
      <c r="AR381" s="297"/>
      <c r="AS381" s="297"/>
      <c r="AT381" s="297"/>
      <c r="AU381" s="297"/>
      <c r="AV381" s="297"/>
      <c r="AW381" s="297"/>
      <c r="AX381" s="297"/>
      <c r="AY381" s="117"/>
      <c r="AZ381" s="114"/>
      <c r="BA381" s="297"/>
      <c r="BB381" s="297"/>
      <c r="BC381" s="297"/>
      <c r="BD381" s="297"/>
      <c r="BE381" s="297"/>
      <c r="BF381" s="297"/>
      <c r="BG381" s="297"/>
      <c r="BH381" s="297"/>
      <c r="BI381" s="117"/>
      <c r="BJ381" s="114"/>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c r="DH381" s="129"/>
      <c r="DI381" s="129"/>
      <c r="DJ381" s="129"/>
      <c r="DK381" s="129"/>
      <c r="DL381" s="129"/>
      <c r="DM381" s="129"/>
      <c r="DN381" s="129"/>
      <c r="DO381" s="129"/>
      <c r="DP381" s="129"/>
      <c r="DQ381" s="129"/>
      <c r="DR381" s="129"/>
      <c r="DS381" s="129"/>
      <c r="DT381" s="129"/>
      <c r="DU381" s="129"/>
      <c r="DV381" s="129"/>
      <c r="DW381" s="129"/>
      <c r="DX381" s="129"/>
      <c r="DY381" s="129"/>
      <c r="DZ381" s="129"/>
      <c r="EA381" s="129"/>
      <c r="EB381" s="129"/>
      <c r="EC381" s="129"/>
      <c r="ED381" s="129"/>
      <c r="EE381" s="129"/>
      <c r="EF381" s="129"/>
      <c r="EG381" s="129"/>
      <c r="EH381" s="129"/>
      <c r="EI381" s="129"/>
      <c r="EJ381" s="129"/>
      <c r="EK381" s="129"/>
      <c r="EL381" s="129"/>
      <c r="EM381" s="129"/>
      <c r="EN381" s="129"/>
      <c r="EO381" s="129"/>
      <c r="EP381" s="129"/>
      <c r="EQ381" s="129"/>
      <c r="ER381" s="129"/>
      <c r="ES381" s="129"/>
      <c r="ET381" s="129"/>
      <c r="EU381" s="129"/>
      <c r="EV381" s="129"/>
      <c r="EW381" s="129"/>
    </row>
    <row r="382" spans="1:153" ht="21.75" customHeight="1">
      <c r="A382" s="113"/>
      <c r="B382" s="294"/>
      <c r="C382" s="76"/>
      <c r="D382" s="74"/>
      <c r="E382" s="77"/>
      <c r="F382" s="78"/>
      <c r="G382" s="79"/>
      <c r="H382" s="75" t="s">
        <v>6436</v>
      </c>
      <c r="I382" s="76"/>
      <c r="J382" s="74"/>
      <c r="K382" s="241"/>
      <c r="L382" s="74"/>
      <c r="M382" s="76"/>
      <c r="N382" s="73"/>
      <c r="O382" s="504"/>
      <c r="P382" s="505"/>
      <c r="Q382" s="505"/>
      <c r="R382" s="505"/>
      <c r="S382" s="505"/>
      <c r="T382" s="505"/>
      <c r="U382" s="505"/>
      <c r="V382" s="505"/>
      <c r="W382" s="505"/>
      <c r="X382" s="505"/>
      <c r="Y382" s="505"/>
      <c r="Z382" s="505"/>
      <c r="AA382" s="505"/>
      <c r="AB382" s="505"/>
      <c r="AC382" s="505"/>
      <c r="AD382" s="505"/>
      <c r="AE382" s="506"/>
      <c r="AF382" s="15"/>
      <c r="AG382" s="118"/>
      <c r="AH382" s="312"/>
      <c r="AI382" s="313"/>
      <c r="AJ382" s="313"/>
      <c r="AK382" s="313"/>
      <c r="AL382" s="313"/>
      <c r="AM382" s="313"/>
      <c r="AN382" s="314"/>
      <c r="AO382" s="120"/>
      <c r="AP382" s="115" t="s">
        <v>0</v>
      </c>
      <c r="AQ382" s="119"/>
      <c r="AR382" s="312"/>
      <c r="AS382" s="313"/>
      <c r="AT382" s="313"/>
      <c r="AU382" s="313"/>
      <c r="AV382" s="313"/>
      <c r="AW382" s="313"/>
      <c r="AX382" s="314"/>
      <c r="AY382" s="120"/>
      <c r="AZ382" s="115" t="s">
        <v>1</v>
      </c>
      <c r="BA382" s="119"/>
      <c r="BB382" s="312"/>
      <c r="BC382" s="313"/>
      <c r="BD382" s="313"/>
      <c r="BE382" s="313"/>
      <c r="BF382" s="313"/>
      <c r="BG382" s="313"/>
      <c r="BH382" s="314"/>
      <c r="BI382" s="122"/>
      <c r="BJ382" s="115" t="s">
        <v>2</v>
      </c>
      <c r="BK382" s="129"/>
      <c r="BL382" s="130" t="str">
        <f>IF(BM382&lt;&gt;"","●","")</f>
        <v/>
      </c>
      <c r="BM382" s="132" t="str">
        <f>IF(AND(OR(C382="",E382="",F382="",G382="",O382=""),OR(AH382&gt;0,AR382&gt;0,BB382&gt;0)),"「Ｋコード・Ｊコード番号等」、「診療行為名称」に未記入の欄がありますが、「レセプト件数」、「算定日数」、「算定回数」のいずれかが1以上となっています。正しい手術名情報・レセプト件数・算定日数・算定回数をご記入ください。",IF(AND(AND(C382&lt;&gt;"",E382&lt;&gt;"",F382&lt;&gt;"",G382&lt;&gt;""),OR(AH382&gt;0,AR382&gt;0,BB382&gt;0),COUNTIF(K!$A$1:$A$2257,ASC(C382&amp;E382&amp;F382&amp;G382&amp;IF(I382*1=0,"","-"&amp;I382*1)&amp;IF(K382*1=0,"",K382*1)&amp;IF(M382="","",M382)))=0),"「Ｋコード・Ｊコード番号等」が診療報酬点数表あるいは鹿診療報酬点数表に存在しないコードとなっています。正しいＫコード・Ｊコード番号等をご記入ください。なお、加算・輸血料は報告対象外となります。",IF(OR(AND(OR(AH382=0,AH382=""),OR(AR382&gt;0,BB382&gt;0)),AND(OR(AH382&gt;0,BB382&gt;0),OR(AR382=0,AR382="")),AND(OR(AH382&gt;0,AR382&gt;0),OR(BB382=0,BB382=""))),"「レセプト件数」、「算定日数」、「算定回数」のいずれかが「0」か「空白」となっていますが、それ以外が1以上となっています。正しい手術名情報・レセプト件数・算定日数・算定回数をご記入ください。",IF(OR(AH382&gt;AR382,AH382&gt;BB382),"「算定日数」あるいは「算定回数」が「レセプト件数」よりも小さくなっています。算定レセプトにおける算定日数・算定回数をご記入ください。",IF(AR382&gt;BB382,"「算定回数」が「算定日数」よりも小さくなっています。算定日数における算定回数をご記入ください。","")))))</f>
        <v/>
      </c>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72"/>
      <c r="CW382" s="72"/>
      <c r="CX382" s="72"/>
      <c r="CY382" s="129"/>
      <c r="CZ382" s="129"/>
      <c r="DA382" s="129"/>
      <c r="DB382" s="129"/>
      <c r="DC382" s="129"/>
      <c r="DD382" s="129"/>
      <c r="DE382" s="129"/>
      <c r="DF382" s="129"/>
      <c r="DG382" s="129"/>
      <c r="DH382" s="129"/>
      <c r="DI382" s="129"/>
      <c r="DJ382" s="129"/>
      <c r="DK382" s="129"/>
      <c r="DL382" s="129"/>
      <c r="DM382" s="129"/>
      <c r="DN382" s="129"/>
      <c r="DO382" s="129"/>
      <c r="DP382" s="129"/>
      <c r="DQ382" s="129"/>
      <c r="DR382" s="129"/>
      <c r="DS382" s="129"/>
      <c r="DT382" s="129"/>
      <c r="DU382" s="129"/>
      <c r="DV382" s="129"/>
      <c r="DW382" s="129"/>
      <c r="DX382" s="129"/>
      <c r="DY382" s="129"/>
      <c r="DZ382" s="129"/>
      <c r="EA382" s="129"/>
      <c r="EB382" s="129"/>
      <c r="EC382" s="129"/>
      <c r="ED382" s="129"/>
      <c r="EE382" s="129"/>
      <c r="EF382" s="129"/>
      <c r="EG382" s="129"/>
      <c r="EH382" s="129"/>
      <c r="EI382" s="129"/>
      <c r="EJ382" s="129"/>
      <c r="EK382" s="129"/>
      <c r="EL382" s="129"/>
      <c r="EM382" s="129"/>
      <c r="EN382" s="129"/>
      <c r="EO382" s="129"/>
      <c r="EP382" s="129"/>
      <c r="EQ382" s="129"/>
      <c r="ER382" s="129"/>
      <c r="ES382" s="129"/>
      <c r="ET382" s="129"/>
      <c r="EU382" s="129"/>
      <c r="EV382" s="129"/>
      <c r="EW382" s="129"/>
    </row>
    <row r="383" spans="1:153" ht="3" customHeight="1" thickBot="1">
      <c r="A383" s="103"/>
      <c r="B383" s="16"/>
      <c r="C383" s="17"/>
      <c r="D383" s="17"/>
      <c r="E383" s="17"/>
      <c r="F383" s="18"/>
      <c r="G383" s="17"/>
      <c r="H383" s="298"/>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9"/>
      <c r="AG383" s="299"/>
      <c r="AH383" s="298"/>
      <c r="AI383" s="298"/>
      <c r="AJ383" s="298"/>
      <c r="AK383" s="298"/>
      <c r="AL383" s="298"/>
      <c r="AM383" s="298"/>
      <c r="AN383" s="298"/>
      <c r="AO383" s="121"/>
      <c r="AP383" s="116"/>
      <c r="AQ383" s="299"/>
      <c r="AR383" s="298"/>
      <c r="AS383" s="298"/>
      <c r="AT383" s="298"/>
      <c r="AU383" s="298"/>
      <c r="AV383" s="298"/>
      <c r="AW383" s="298"/>
      <c r="AX383" s="298"/>
      <c r="AY383" s="121"/>
      <c r="AZ383" s="116"/>
      <c r="BA383" s="298"/>
      <c r="BB383" s="298"/>
      <c r="BC383" s="298"/>
      <c r="BD383" s="298"/>
      <c r="BE383" s="298"/>
      <c r="BF383" s="298"/>
      <c r="BG383" s="298"/>
      <c r="BH383" s="298"/>
      <c r="BI383" s="121"/>
      <c r="BJ383" s="116"/>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c r="DH383" s="129"/>
      <c r="DI383" s="129"/>
      <c r="DJ383" s="129"/>
      <c r="DK383" s="129"/>
      <c r="DL383" s="129"/>
      <c r="DM383" s="129"/>
      <c r="DN383" s="129"/>
      <c r="DO383" s="129"/>
      <c r="DP383" s="129"/>
      <c r="DQ383" s="129"/>
      <c r="DR383" s="129"/>
      <c r="DS383" s="129"/>
      <c r="DT383" s="129"/>
      <c r="DU383" s="129"/>
      <c r="DV383" s="129"/>
      <c r="DW383" s="129"/>
      <c r="DX383" s="129"/>
      <c r="DY383" s="129"/>
      <c r="DZ383" s="129"/>
      <c r="EA383" s="129"/>
      <c r="EB383" s="129"/>
      <c r="EC383" s="129"/>
      <c r="ED383" s="129"/>
      <c r="EE383" s="129"/>
      <c r="EF383" s="129"/>
      <c r="EG383" s="129"/>
      <c r="EH383" s="129"/>
      <c r="EI383" s="129"/>
      <c r="EJ383" s="129"/>
      <c r="EK383" s="129"/>
      <c r="EL383" s="129"/>
      <c r="EM383" s="129"/>
      <c r="EN383" s="129"/>
      <c r="EO383" s="129"/>
      <c r="EP383" s="129"/>
      <c r="EQ383" s="129"/>
      <c r="ER383" s="129"/>
      <c r="ES383" s="129"/>
      <c r="ET383" s="129"/>
      <c r="EU383" s="129"/>
      <c r="EV383" s="129"/>
      <c r="EW383" s="129"/>
    </row>
    <row r="384" spans="1:153" ht="19.5" customHeight="1">
      <c r="A384" s="328" t="s">
        <v>6437</v>
      </c>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c r="AE384" s="329"/>
      <c r="AF384" s="329"/>
      <c r="AG384" s="329"/>
      <c r="AH384" s="329"/>
      <c r="AI384" s="329"/>
      <c r="AJ384" s="329"/>
      <c r="AK384" s="329"/>
      <c r="AL384" s="329"/>
      <c r="AM384" s="329"/>
      <c r="AN384" s="329"/>
      <c r="AO384" s="329"/>
      <c r="AP384" s="329"/>
      <c r="AQ384" s="329"/>
      <c r="AR384" s="329"/>
      <c r="AS384" s="329"/>
      <c r="AT384" s="329"/>
      <c r="AU384" s="329"/>
      <c r="AV384" s="329"/>
      <c r="AW384" s="330"/>
      <c r="AX384" s="330"/>
      <c r="AY384" s="330"/>
      <c r="AZ384" s="330"/>
      <c r="BA384" s="330"/>
      <c r="BB384" s="330"/>
      <c r="BC384" s="330"/>
      <c r="BD384" s="330"/>
      <c r="BE384" s="330"/>
      <c r="BF384" s="330"/>
      <c r="BG384" s="330"/>
      <c r="BH384" s="330"/>
      <c r="BI384" s="330"/>
      <c r="BJ384" s="331"/>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29"/>
      <c r="CW384" s="129"/>
      <c r="CX384" s="129"/>
      <c r="CY384" s="129"/>
      <c r="CZ384" s="129"/>
      <c r="DA384" s="129"/>
      <c r="DB384" s="129"/>
      <c r="DC384" s="129"/>
      <c r="DD384" s="129"/>
      <c r="DE384" s="129"/>
      <c r="DF384" s="129"/>
      <c r="DG384" s="129"/>
      <c r="DH384" s="129"/>
      <c r="DI384" s="129"/>
      <c r="DJ384" s="129"/>
      <c r="DK384" s="129"/>
      <c r="DL384" s="129"/>
      <c r="DM384" s="129"/>
      <c r="DN384" s="129"/>
      <c r="DO384" s="129"/>
      <c r="DP384" s="129"/>
      <c r="DQ384" s="129"/>
      <c r="DR384" s="129"/>
      <c r="DS384" s="129"/>
      <c r="DT384" s="129"/>
      <c r="DU384" s="129"/>
      <c r="DV384" s="129"/>
      <c r="DW384" s="129"/>
      <c r="DX384" s="129"/>
      <c r="DY384" s="129"/>
      <c r="DZ384" s="129"/>
      <c r="EA384" s="129"/>
      <c r="EB384" s="129"/>
      <c r="EC384" s="129"/>
      <c r="ED384" s="129"/>
      <c r="EE384" s="129"/>
      <c r="EF384" s="129"/>
      <c r="EG384" s="129"/>
      <c r="EH384" s="129"/>
      <c r="EI384" s="129"/>
      <c r="EJ384" s="129"/>
      <c r="EK384" s="129"/>
      <c r="EL384" s="129"/>
      <c r="EM384" s="129"/>
      <c r="EN384" s="129"/>
      <c r="EO384" s="129"/>
      <c r="EP384" s="129"/>
      <c r="EQ384" s="129"/>
      <c r="ER384" s="129"/>
      <c r="ES384" s="129"/>
      <c r="ET384" s="129"/>
      <c r="EU384" s="129"/>
      <c r="EV384" s="129"/>
      <c r="EW384" s="129"/>
    </row>
    <row r="385" spans="1:153" s="65" customFormat="1" ht="18.75" customHeight="1" thickBot="1">
      <c r="A385" s="5"/>
      <c r="B385" s="9"/>
      <c r="C385" s="9"/>
      <c r="D385" s="9"/>
      <c r="E385" s="9"/>
      <c r="F385" s="9"/>
      <c r="G385" s="9"/>
      <c r="H385" s="20"/>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395" t="s">
        <v>6385</v>
      </c>
      <c r="AH385" s="396"/>
      <c r="AI385" s="396"/>
      <c r="AJ385" s="396"/>
      <c r="AK385" s="396"/>
      <c r="AL385" s="396"/>
      <c r="AM385" s="396"/>
      <c r="AN385" s="396"/>
      <c r="AO385" s="396"/>
      <c r="AP385" s="397"/>
      <c r="AQ385" s="420" t="s">
        <v>4</v>
      </c>
      <c r="AR385" s="421"/>
      <c r="AS385" s="421"/>
      <c r="AT385" s="421"/>
      <c r="AU385" s="421"/>
      <c r="AV385" s="421"/>
      <c r="AW385" s="421"/>
      <c r="AX385" s="421"/>
      <c r="AY385" s="421"/>
      <c r="AZ385" s="422"/>
      <c r="BA385" s="420" t="s">
        <v>19</v>
      </c>
      <c r="BB385" s="421"/>
      <c r="BC385" s="421"/>
      <c r="BD385" s="421"/>
      <c r="BE385" s="421"/>
      <c r="BF385" s="421"/>
      <c r="BG385" s="421"/>
      <c r="BH385" s="421"/>
      <c r="BI385" s="421"/>
      <c r="BJ385" s="423"/>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row>
    <row r="386" spans="1:153" ht="9.75" customHeight="1">
      <c r="A386" s="113"/>
      <c r="B386" s="24"/>
      <c r="C386" s="14" t="s">
        <v>6435</v>
      </c>
      <c r="D386" s="25"/>
      <c r="E386" s="25"/>
      <c r="F386" s="14" t="s">
        <v>143</v>
      </c>
      <c r="G386" s="14"/>
      <c r="H386" s="14"/>
      <c r="I386" s="14" t="s">
        <v>144</v>
      </c>
      <c r="J386" s="14"/>
      <c r="K386" s="14" t="s">
        <v>145</v>
      </c>
      <c r="L386" s="14"/>
      <c r="M386" s="14" t="s">
        <v>197</v>
      </c>
      <c r="N386" s="14"/>
      <c r="O386" s="25"/>
      <c r="P386" s="14" t="s">
        <v>146</v>
      </c>
      <c r="Q386" s="14"/>
      <c r="R386" s="14"/>
      <c r="S386" s="14"/>
      <c r="T386" s="14"/>
      <c r="U386" s="14"/>
      <c r="V386" s="14"/>
      <c r="W386" s="14"/>
      <c r="X386" s="14"/>
      <c r="Y386" s="14"/>
      <c r="Z386" s="14"/>
      <c r="AA386" s="14"/>
      <c r="AB386" s="14"/>
      <c r="AC386" s="14"/>
      <c r="AD386" s="25"/>
      <c r="AE386" s="25"/>
      <c r="AF386" s="26"/>
      <c r="AG386" s="296"/>
      <c r="AH386" s="297"/>
      <c r="AI386" s="297"/>
      <c r="AJ386" s="297"/>
      <c r="AK386" s="297"/>
      <c r="AL386" s="297"/>
      <c r="AM386" s="297"/>
      <c r="AN386" s="297"/>
      <c r="AO386" s="117"/>
      <c r="AP386" s="114"/>
      <c r="AQ386" s="296"/>
      <c r="AR386" s="297"/>
      <c r="AS386" s="297"/>
      <c r="AT386" s="297"/>
      <c r="AU386" s="297"/>
      <c r="AV386" s="297"/>
      <c r="AW386" s="297"/>
      <c r="AX386" s="297"/>
      <c r="AY386" s="117"/>
      <c r="AZ386" s="114"/>
      <c r="BA386" s="297"/>
      <c r="BB386" s="297"/>
      <c r="BC386" s="297"/>
      <c r="BD386" s="297"/>
      <c r="BE386" s="297"/>
      <c r="BF386" s="297"/>
      <c r="BG386" s="297"/>
      <c r="BH386" s="297"/>
      <c r="BI386" s="117"/>
      <c r="BJ386" s="114"/>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c r="DH386" s="129"/>
      <c r="DI386" s="129"/>
      <c r="DJ386" s="129"/>
      <c r="DK386" s="129"/>
      <c r="DL386" s="129"/>
      <c r="DM386" s="129"/>
      <c r="DN386" s="129"/>
      <c r="DO386" s="129"/>
      <c r="DP386" s="129"/>
      <c r="DQ386" s="129"/>
      <c r="DR386" s="129"/>
      <c r="DS386" s="129"/>
      <c r="DT386" s="129"/>
      <c r="DU386" s="129"/>
      <c r="DV386" s="129"/>
      <c r="DW386" s="129"/>
      <c r="DX386" s="129"/>
      <c r="DY386" s="129"/>
      <c r="DZ386" s="129"/>
      <c r="EA386" s="129"/>
      <c r="EB386" s="129"/>
      <c r="EC386" s="129"/>
      <c r="ED386" s="129"/>
      <c r="EE386" s="129"/>
      <c r="EF386" s="129"/>
      <c r="EG386" s="129"/>
      <c r="EH386" s="129"/>
      <c r="EI386" s="129"/>
      <c r="EJ386" s="129"/>
      <c r="EK386" s="129"/>
      <c r="EL386" s="129"/>
      <c r="EM386" s="129"/>
      <c r="EN386" s="129"/>
      <c r="EO386" s="129"/>
      <c r="EP386" s="129"/>
      <c r="EQ386" s="129"/>
      <c r="ER386" s="129"/>
      <c r="ES386" s="129"/>
      <c r="ET386" s="129"/>
      <c r="EU386" s="129"/>
      <c r="EV386" s="129"/>
      <c r="EW386" s="129"/>
    </row>
    <row r="387" spans="1:153" ht="21.75" customHeight="1">
      <c r="A387" s="113"/>
      <c r="B387" s="294"/>
      <c r="C387" s="76"/>
      <c r="D387" s="74"/>
      <c r="E387" s="77"/>
      <c r="F387" s="78"/>
      <c r="G387" s="79"/>
      <c r="H387" s="75" t="s">
        <v>6436</v>
      </c>
      <c r="I387" s="76"/>
      <c r="J387" s="74"/>
      <c r="K387" s="241"/>
      <c r="L387" s="74"/>
      <c r="M387" s="76"/>
      <c r="N387" s="73"/>
      <c r="O387" s="504"/>
      <c r="P387" s="505"/>
      <c r="Q387" s="505"/>
      <c r="R387" s="505"/>
      <c r="S387" s="505"/>
      <c r="T387" s="505"/>
      <c r="U387" s="505"/>
      <c r="V387" s="505"/>
      <c r="W387" s="505"/>
      <c r="X387" s="505"/>
      <c r="Y387" s="505"/>
      <c r="Z387" s="505"/>
      <c r="AA387" s="505"/>
      <c r="AB387" s="505"/>
      <c r="AC387" s="505"/>
      <c r="AD387" s="505"/>
      <c r="AE387" s="506"/>
      <c r="AF387" s="15"/>
      <c r="AG387" s="118"/>
      <c r="AH387" s="312"/>
      <c r="AI387" s="313"/>
      <c r="AJ387" s="313"/>
      <c r="AK387" s="313"/>
      <c r="AL387" s="313"/>
      <c r="AM387" s="313"/>
      <c r="AN387" s="314"/>
      <c r="AO387" s="120"/>
      <c r="AP387" s="115" t="s">
        <v>0</v>
      </c>
      <c r="AQ387" s="119"/>
      <c r="AR387" s="312"/>
      <c r="AS387" s="313"/>
      <c r="AT387" s="313"/>
      <c r="AU387" s="313"/>
      <c r="AV387" s="313"/>
      <c r="AW387" s="313"/>
      <c r="AX387" s="314"/>
      <c r="AY387" s="120"/>
      <c r="AZ387" s="115" t="s">
        <v>1</v>
      </c>
      <c r="BA387" s="119"/>
      <c r="BB387" s="312"/>
      <c r="BC387" s="313"/>
      <c r="BD387" s="313"/>
      <c r="BE387" s="313"/>
      <c r="BF387" s="313"/>
      <c r="BG387" s="313"/>
      <c r="BH387" s="314"/>
      <c r="BI387" s="122"/>
      <c r="BJ387" s="115" t="s">
        <v>2</v>
      </c>
      <c r="BK387" s="129"/>
      <c r="BL387" s="130" t="str">
        <f>IF(BM387&lt;&gt;"","●","")</f>
        <v/>
      </c>
      <c r="BM387" s="132" t="str">
        <f>IF(AND(OR(C387="",E387="",F387="",G387="",O387=""),OR(AH387&gt;0,AR387&gt;0,BB387&gt;0)),"「Ｋコード・Ｊコード番号等」、「診療行為名称」に未記入の欄がありますが、「レセプト件数」、「算定日数」、「算定回数」のいずれかが1以上となっています。正しい手術名情報・レセプト件数・算定日数・算定回数をご記入ください。",IF(AND(AND(C387&lt;&gt;"",E387&lt;&gt;"",F387&lt;&gt;"",G387&lt;&gt;""),OR(AH387&gt;0,AR387&gt;0,BB387&gt;0),COUNTIF(K!$A$1:$A$2257,ASC(C387&amp;E387&amp;F387&amp;G387&amp;IF(I387*1=0,"","-"&amp;I387*1)&amp;IF(K387*1=0,"",K387*1)&amp;IF(M387="","",M387)))=0),"「Ｋコード・Ｊコード番号等」が診療報酬点数表あるいは鹿診療報酬点数表に存在しないコードとなっています。正しいＫコード・Ｊコード番号等をご記入ください。なお、加算・輸血料は報告対象外となります。",IF(OR(AND(OR(AH387=0,AH387=""),OR(AR387&gt;0,BB387&gt;0)),AND(OR(AH387&gt;0,BB387&gt;0),OR(AR387=0,AR387="")),AND(OR(AH387&gt;0,AR387&gt;0),OR(BB387=0,BB387=""))),"「レセプト件数」、「算定日数」、「算定回数」のいずれかが「0」か「空白」となっていますが、それ以外が1以上となっています。正しい手術名情報・レセプト件数・算定日数・算定回数をご記入ください。",IF(OR(AH387&gt;AR387,AH387&gt;BB387),"「算定日数」あるいは「算定回数」が「レセプト件数」よりも小さくなっています。算定レセプトにおける算定日数・算定回数をご記入ください。",IF(AR387&gt;BB387,"「算定回数」が「算定日数」よりも小さくなっています。算定日数における算定回数をご記入ください。","")))))</f>
        <v/>
      </c>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72"/>
      <c r="CW387" s="72"/>
      <c r="CX387" s="72"/>
      <c r="CY387" s="129"/>
      <c r="CZ387" s="129"/>
      <c r="DA387" s="129"/>
      <c r="DB387" s="129"/>
      <c r="DC387" s="129"/>
      <c r="DD387" s="129"/>
      <c r="DE387" s="129"/>
      <c r="DF387" s="129"/>
      <c r="DG387" s="129"/>
      <c r="DH387" s="129"/>
      <c r="DI387" s="129"/>
      <c r="DJ387" s="129"/>
      <c r="DK387" s="129"/>
      <c r="DL387" s="129"/>
      <c r="DM387" s="129"/>
      <c r="DN387" s="129"/>
      <c r="DO387" s="129"/>
      <c r="DP387" s="129"/>
      <c r="DQ387" s="129"/>
      <c r="DR387" s="129"/>
      <c r="DS387" s="129"/>
      <c r="DT387" s="129"/>
      <c r="DU387" s="129"/>
      <c r="DV387" s="129"/>
      <c r="DW387" s="129"/>
      <c r="DX387" s="129"/>
      <c r="DY387" s="129"/>
      <c r="DZ387" s="129"/>
      <c r="EA387" s="129"/>
      <c r="EB387" s="129"/>
      <c r="EC387" s="129"/>
      <c r="ED387" s="129"/>
      <c r="EE387" s="129"/>
      <c r="EF387" s="129"/>
      <c r="EG387" s="129"/>
      <c r="EH387" s="129"/>
      <c r="EI387" s="129"/>
      <c r="EJ387" s="129"/>
      <c r="EK387" s="129"/>
      <c r="EL387" s="129"/>
      <c r="EM387" s="129"/>
      <c r="EN387" s="129"/>
      <c r="EO387" s="129"/>
      <c r="EP387" s="129"/>
      <c r="EQ387" s="129"/>
      <c r="ER387" s="129"/>
      <c r="ES387" s="129"/>
      <c r="ET387" s="129"/>
      <c r="EU387" s="129"/>
      <c r="EV387" s="129"/>
      <c r="EW387" s="129"/>
    </row>
    <row r="388" spans="1:153" ht="3" customHeight="1" thickBot="1">
      <c r="A388" s="113"/>
      <c r="B388" s="16"/>
      <c r="C388" s="17"/>
      <c r="D388" s="17"/>
      <c r="E388" s="17"/>
      <c r="F388" s="18"/>
      <c r="G388" s="17"/>
      <c r="H388" s="298"/>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9"/>
      <c r="AG388" s="299"/>
      <c r="AH388" s="298"/>
      <c r="AI388" s="298"/>
      <c r="AJ388" s="298"/>
      <c r="AK388" s="298"/>
      <c r="AL388" s="298"/>
      <c r="AM388" s="298"/>
      <c r="AN388" s="298"/>
      <c r="AO388" s="121"/>
      <c r="AP388" s="116"/>
      <c r="AQ388" s="299"/>
      <c r="AR388" s="298"/>
      <c r="AS388" s="298"/>
      <c r="AT388" s="298"/>
      <c r="AU388" s="298"/>
      <c r="AV388" s="298"/>
      <c r="AW388" s="298"/>
      <c r="AX388" s="298"/>
      <c r="AY388" s="121"/>
      <c r="AZ388" s="116"/>
      <c r="BA388" s="298"/>
      <c r="BB388" s="298"/>
      <c r="BC388" s="298"/>
      <c r="BD388" s="298"/>
      <c r="BE388" s="298"/>
      <c r="BF388" s="298"/>
      <c r="BG388" s="298"/>
      <c r="BH388" s="298"/>
      <c r="BI388" s="121"/>
      <c r="BJ388" s="116"/>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c r="CQ388" s="129"/>
      <c r="CR388" s="129"/>
      <c r="CS388" s="129"/>
      <c r="CT388" s="129"/>
      <c r="CU388" s="129"/>
      <c r="CV388" s="129"/>
      <c r="CW388" s="129"/>
      <c r="CX388" s="129"/>
      <c r="CY388" s="129"/>
      <c r="CZ388" s="129"/>
      <c r="DA388" s="129"/>
      <c r="DB388" s="129"/>
      <c r="DC388" s="129"/>
      <c r="DD388" s="129"/>
      <c r="DE388" s="129"/>
      <c r="DF388" s="129"/>
      <c r="DG388" s="129"/>
      <c r="DH388" s="129"/>
      <c r="DI388" s="129"/>
      <c r="DJ388" s="129"/>
      <c r="DK388" s="129"/>
      <c r="DL388" s="129"/>
      <c r="DM388" s="129"/>
      <c r="DN388" s="129"/>
      <c r="DO388" s="129"/>
      <c r="DP388" s="129"/>
      <c r="DQ388" s="129"/>
      <c r="DR388" s="129"/>
      <c r="DS388" s="129"/>
      <c r="DT388" s="129"/>
      <c r="DU388" s="129"/>
      <c r="DV388" s="129"/>
      <c r="DW388" s="129"/>
      <c r="DX388" s="129"/>
      <c r="DY388" s="129"/>
      <c r="DZ388" s="129"/>
      <c r="EA388" s="129"/>
      <c r="EB388" s="129"/>
      <c r="EC388" s="129"/>
      <c r="ED388" s="129"/>
      <c r="EE388" s="129"/>
      <c r="EF388" s="129"/>
      <c r="EG388" s="129"/>
      <c r="EH388" s="129"/>
      <c r="EI388" s="129"/>
      <c r="EJ388" s="129"/>
      <c r="EK388" s="129"/>
      <c r="EL388" s="129"/>
      <c r="EM388" s="129"/>
      <c r="EN388" s="129"/>
      <c r="EO388" s="129"/>
      <c r="EP388" s="129"/>
      <c r="EQ388" s="129"/>
      <c r="ER388" s="129"/>
      <c r="ES388" s="129"/>
      <c r="ET388" s="129"/>
      <c r="EU388" s="129"/>
      <c r="EV388" s="129"/>
      <c r="EW388" s="129"/>
    </row>
    <row r="389" spans="1:153" ht="9.75" customHeight="1">
      <c r="A389" s="113"/>
      <c r="B389" s="24"/>
      <c r="C389" s="14" t="s">
        <v>6435</v>
      </c>
      <c r="D389" s="25"/>
      <c r="E389" s="25"/>
      <c r="F389" s="14" t="s">
        <v>143</v>
      </c>
      <c r="G389" s="14"/>
      <c r="H389" s="14"/>
      <c r="I389" s="14" t="s">
        <v>144</v>
      </c>
      <c r="J389" s="14"/>
      <c r="K389" s="14" t="s">
        <v>145</v>
      </c>
      <c r="L389" s="14"/>
      <c r="M389" s="14" t="s">
        <v>197</v>
      </c>
      <c r="N389" s="14"/>
      <c r="O389" s="25"/>
      <c r="P389" s="14" t="s">
        <v>146</v>
      </c>
      <c r="Q389" s="14"/>
      <c r="R389" s="14"/>
      <c r="S389" s="14"/>
      <c r="T389" s="14"/>
      <c r="U389" s="14"/>
      <c r="V389" s="14"/>
      <c r="W389" s="14"/>
      <c r="X389" s="14"/>
      <c r="Y389" s="14"/>
      <c r="Z389" s="14"/>
      <c r="AA389" s="14"/>
      <c r="AB389" s="14"/>
      <c r="AC389" s="14"/>
      <c r="AD389" s="25"/>
      <c r="AE389" s="25"/>
      <c r="AF389" s="26"/>
      <c r="AG389" s="296"/>
      <c r="AH389" s="297"/>
      <c r="AI389" s="297"/>
      <c r="AJ389" s="297"/>
      <c r="AK389" s="297"/>
      <c r="AL389" s="297"/>
      <c r="AM389" s="297"/>
      <c r="AN389" s="297"/>
      <c r="AO389" s="117"/>
      <c r="AP389" s="114"/>
      <c r="AQ389" s="296"/>
      <c r="AR389" s="297"/>
      <c r="AS389" s="297"/>
      <c r="AT389" s="297"/>
      <c r="AU389" s="297"/>
      <c r="AV389" s="297"/>
      <c r="AW389" s="297"/>
      <c r="AX389" s="297"/>
      <c r="AY389" s="117"/>
      <c r="AZ389" s="114"/>
      <c r="BA389" s="297"/>
      <c r="BB389" s="297"/>
      <c r="BC389" s="297"/>
      <c r="BD389" s="297"/>
      <c r="BE389" s="297"/>
      <c r="BF389" s="297"/>
      <c r="BG389" s="297"/>
      <c r="BH389" s="297"/>
      <c r="BI389" s="117"/>
      <c r="BJ389" s="114"/>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c r="CQ389" s="129"/>
      <c r="CR389" s="129"/>
      <c r="CS389" s="129"/>
      <c r="CT389" s="129"/>
      <c r="CU389" s="129"/>
      <c r="CV389" s="129"/>
      <c r="CW389" s="129"/>
      <c r="CX389" s="129"/>
      <c r="CY389" s="129"/>
      <c r="CZ389" s="129"/>
      <c r="DA389" s="129"/>
      <c r="DB389" s="129"/>
      <c r="DC389" s="129"/>
      <c r="DD389" s="129"/>
      <c r="DE389" s="129"/>
      <c r="DF389" s="129"/>
      <c r="DG389" s="129"/>
      <c r="DH389" s="129"/>
      <c r="DI389" s="129"/>
      <c r="DJ389" s="129"/>
      <c r="DK389" s="129"/>
      <c r="DL389" s="129"/>
      <c r="DM389" s="129"/>
      <c r="DN389" s="129"/>
      <c r="DO389" s="129"/>
      <c r="DP389" s="129"/>
      <c r="DQ389" s="129"/>
      <c r="DR389" s="129"/>
      <c r="DS389" s="129"/>
      <c r="DT389" s="129"/>
      <c r="DU389" s="129"/>
      <c r="DV389" s="129"/>
      <c r="DW389" s="129"/>
      <c r="DX389" s="129"/>
      <c r="DY389" s="129"/>
      <c r="DZ389" s="129"/>
      <c r="EA389" s="129"/>
      <c r="EB389" s="129"/>
      <c r="EC389" s="129"/>
      <c r="ED389" s="129"/>
      <c r="EE389" s="129"/>
      <c r="EF389" s="129"/>
      <c r="EG389" s="129"/>
      <c r="EH389" s="129"/>
      <c r="EI389" s="129"/>
      <c r="EJ389" s="129"/>
      <c r="EK389" s="129"/>
      <c r="EL389" s="129"/>
      <c r="EM389" s="129"/>
      <c r="EN389" s="129"/>
      <c r="EO389" s="129"/>
      <c r="EP389" s="129"/>
      <c r="EQ389" s="129"/>
      <c r="ER389" s="129"/>
      <c r="ES389" s="129"/>
      <c r="ET389" s="129"/>
      <c r="EU389" s="129"/>
      <c r="EV389" s="129"/>
      <c r="EW389" s="129"/>
    </row>
    <row r="390" spans="1:153" ht="21.75" customHeight="1">
      <c r="A390" s="113"/>
      <c r="B390" s="294"/>
      <c r="C390" s="76"/>
      <c r="D390" s="74"/>
      <c r="E390" s="77"/>
      <c r="F390" s="78"/>
      <c r="G390" s="79"/>
      <c r="H390" s="75" t="s">
        <v>6436</v>
      </c>
      <c r="I390" s="76"/>
      <c r="J390" s="74"/>
      <c r="K390" s="241"/>
      <c r="L390" s="74"/>
      <c r="M390" s="76"/>
      <c r="N390" s="73"/>
      <c r="O390" s="504"/>
      <c r="P390" s="505"/>
      <c r="Q390" s="505"/>
      <c r="R390" s="505"/>
      <c r="S390" s="505"/>
      <c r="T390" s="505"/>
      <c r="U390" s="505"/>
      <c r="V390" s="505"/>
      <c r="W390" s="505"/>
      <c r="X390" s="505"/>
      <c r="Y390" s="505"/>
      <c r="Z390" s="505"/>
      <c r="AA390" s="505"/>
      <c r="AB390" s="505"/>
      <c r="AC390" s="505"/>
      <c r="AD390" s="505"/>
      <c r="AE390" s="506"/>
      <c r="AF390" s="15"/>
      <c r="AG390" s="118"/>
      <c r="AH390" s="312"/>
      <c r="AI390" s="313"/>
      <c r="AJ390" s="313"/>
      <c r="AK390" s="313"/>
      <c r="AL390" s="313"/>
      <c r="AM390" s="313"/>
      <c r="AN390" s="314"/>
      <c r="AO390" s="120"/>
      <c r="AP390" s="115" t="s">
        <v>0</v>
      </c>
      <c r="AQ390" s="119"/>
      <c r="AR390" s="312"/>
      <c r="AS390" s="313"/>
      <c r="AT390" s="313"/>
      <c r="AU390" s="313"/>
      <c r="AV390" s="313"/>
      <c r="AW390" s="313"/>
      <c r="AX390" s="314"/>
      <c r="AY390" s="120"/>
      <c r="AZ390" s="115" t="s">
        <v>1</v>
      </c>
      <c r="BA390" s="119"/>
      <c r="BB390" s="312"/>
      <c r="BC390" s="313"/>
      <c r="BD390" s="313"/>
      <c r="BE390" s="313"/>
      <c r="BF390" s="313"/>
      <c r="BG390" s="313"/>
      <c r="BH390" s="314"/>
      <c r="BI390" s="122"/>
      <c r="BJ390" s="115" t="s">
        <v>2</v>
      </c>
      <c r="BK390" s="129"/>
      <c r="BL390" s="130" t="str">
        <f>IF(BM390&lt;&gt;"","●","")</f>
        <v/>
      </c>
      <c r="BM390" s="132" t="str">
        <f>IF(AND(OR(C390="",E390="",F390="",G390="",O390=""),OR(AH390&gt;0,AR390&gt;0,BB390&gt;0)),"「Ｋコード・Ｊコード番号等」、「診療行為名称」に未記入の欄がありますが、「レセプト件数」、「算定日数」、「算定回数」のいずれかが1以上となっています。正しい手術名情報・レセプト件数・算定日数・算定回数をご記入ください。",IF(AND(AND(C390&lt;&gt;"",E390&lt;&gt;"",F390&lt;&gt;"",G390&lt;&gt;""),OR(AH390&gt;0,AR390&gt;0,BB390&gt;0),COUNTIF(K!$A$1:$A$2257,ASC(C390&amp;E390&amp;F390&amp;G390&amp;IF(I390*1=0,"","-"&amp;I390*1)&amp;IF(K390*1=0,"",K390*1)&amp;IF(M390="","",M390)))=0),"「Ｋコード・Ｊコード番号等」が診療報酬点数表あるいは鹿診療報酬点数表に存在しないコードとなっています。正しいＫコード・Ｊコード番号等をご記入ください。なお、加算・輸血料は報告対象外となります。",IF(OR(AND(OR(AH390=0,AH390=""),OR(AR390&gt;0,BB390&gt;0)),AND(OR(AH390&gt;0,BB390&gt;0),OR(AR390=0,AR390="")),AND(OR(AH390&gt;0,AR390&gt;0),OR(BB390=0,BB390=""))),"「レセプト件数」、「算定日数」、「算定回数」のいずれかが「0」か「空白」となっていますが、それ以外が1以上となっています。正しい手術名情報・レセプト件数・算定日数・算定回数をご記入ください。",IF(OR(AH390&gt;AR390,AH390&gt;BB390),"「算定日数」あるいは「算定回数」が「レセプト件数」よりも小さくなっています。算定レセプトにおける算定日数・算定回数をご記入ください。",IF(AR390&gt;BB390,"「算定回数」が「算定日数」よりも小さくなっています。算定日数における算定回数をご記入ください。","")))))</f>
        <v/>
      </c>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72"/>
      <c r="CW390" s="72"/>
      <c r="CX390" s="72"/>
      <c r="CY390" s="129"/>
      <c r="CZ390" s="129"/>
      <c r="DA390" s="129"/>
      <c r="DB390" s="129"/>
      <c r="DC390" s="129"/>
      <c r="DD390" s="129"/>
      <c r="DE390" s="129"/>
      <c r="DF390" s="129"/>
      <c r="DG390" s="129"/>
      <c r="DH390" s="129"/>
      <c r="DI390" s="129"/>
      <c r="DJ390" s="129"/>
      <c r="DK390" s="129"/>
      <c r="DL390" s="129"/>
      <c r="DM390" s="129"/>
      <c r="DN390" s="129"/>
      <c r="DO390" s="129"/>
      <c r="DP390" s="129"/>
      <c r="DQ390" s="129"/>
      <c r="DR390" s="129"/>
      <c r="DS390" s="129"/>
      <c r="DT390" s="129"/>
      <c r="DU390" s="129"/>
      <c r="DV390" s="129"/>
      <c r="DW390" s="129"/>
      <c r="DX390" s="129"/>
      <c r="DY390" s="129"/>
      <c r="DZ390" s="129"/>
      <c r="EA390" s="129"/>
      <c r="EB390" s="129"/>
      <c r="EC390" s="129"/>
      <c r="ED390" s="129"/>
      <c r="EE390" s="129"/>
      <c r="EF390" s="129"/>
      <c r="EG390" s="129"/>
      <c r="EH390" s="129"/>
      <c r="EI390" s="129"/>
      <c r="EJ390" s="129"/>
      <c r="EK390" s="129"/>
      <c r="EL390" s="129"/>
      <c r="EM390" s="129"/>
      <c r="EN390" s="129"/>
      <c r="EO390" s="129"/>
      <c r="EP390" s="129"/>
      <c r="EQ390" s="129"/>
      <c r="ER390" s="129"/>
      <c r="ES390" s="129"/>
      <c r="ET390" s="129"/>
      <c r="EU390" s="129"/>
      <c r="EV390" s="129"/>
      <c r="EW390" s="129"/>
    </row>
    <row r="391" spans="1:153" ht="3" customHeight="1" thickBot="1">
      <c r="A391" s="113"/>
      <c r="B391" s="16"/>
      <c r="C391" s="17"/>
      <c r="D391" s="17"/>
      <c r="E391" s="17"/>
      <c r="F391" s="18"/>
      <c r="G391" s="17"/>
      <c r="H391" s="298"/>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9"/>
      <c r="AG391" s="299"/>
      <c r="AH391" s="298"/>
      <c r="AI391" s="298"/>
      <c r="AJ391" s="298"/>
      <c r="AK391" s="298"/>
      <c r="AL391" s="298"/>
      <c r="AM391" s="298"/>
      <c r="AN391" s="298"/>
      <c r="AO391" s="121"/>
      <c r="AP391" s="116"/>
      <c r="AQ391" s="299"/>
      <c r="AR391" s="298"/>
      <c r="AS391" s="298"/>
      <c r="AT391" s="298"/>
      <c r="AU391" s="298"/>
      <c r="AV391" s="298"/>
      <c r="AW391" s="298"/>
      <c r="AX391" s="298"/>
      <c r="AY391" s="121"/>
      <c r="AZ391" s="116"/>
      <c r="BA391" s="298"/>
      <c r="BB391" s="298"/>
      <c r="BC391" s="298"/>
      <c r="BD391" s="298"/>
      <c r="BE391" s="298"/>
      <c r="BF391" s="298"/>
      <c r="BG391" s="298"/>
      <c r="BH391" s="298"/>
      <c r="BI391" s="121"/>
      <c r="BJ391" s="116"/>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c r="DH391" s="129"/>
      <c r="DI391" s="129"/>
      <c r="DJ391" s="129"/>
      <c r="DK391" s="129"/>
      <c r="DL391" s="129"/>
      <c r="DM391" s="129"/>
      <c r="DN391" s="129"/>
      <c r="DO391" s="129"/>
      <c r="DP391" s="129"/>
      <c r="DQ391" s="129"/>
      <c r="DR391" s="129"/>
      <c r="DS391" s="129"/>
      <c r="DT391" s="129"/>
      <c r="DU391" s="129"/>
      <c r="DV391" s="129"/>
      <c r="DW391" s="129"/>
      <c r="DX391" s="129"/>
      <c r="DY391" s="129"/>
      <c r="DZ391" s="129"/>
      <c r="EA391" s="129"/>
      <c r="EB391" s="129"/>
      <c r="EC391" s="129"/>
      <c r="ED391" s="129"/>
      <c r="EE391" s="129"/>
      <c r="EF391" s="129"/>
      <c r="EG391" s="129"/>
      <c r="EH391" s="129"/>
      <c r="EI391" s="129"/>
      <c r="EJ391" s="129"/>
      <c r="EK391" s="129"/>
      <c r="EL391" s="129"/>
      <c r="EM391" s="129"/>
      <c r="EN391" s="129"/>
      <c r="EO391" s="129"/>
      <c r="EP391" s="129"/>
      <c r="EQ391" s="129"/>
      <c r="ER391" s="129"/>
      <c r="ES391" s="129"/>
      <c r="ET391" s="129"/>
      <c r="EU391" s="129"/>
      <c r="EV391" s="129"/>
      <c r="EW391" s="129"/>
    </row>
    <row r="392" spans="1:153" ht="9.75" customHeight="1">
      <c r="A392" s="113"/>
      <c r="B392" s="24"/>
      <c r="C392" s="14" t="s">
        <v>6435</v>
      </c>
      <c r="D392" s="25"/>
      <c r="E392" s="25"/>
      <c r="F392" s="14" t="s">
        <v>143</v>
      </c>
      <c r="G392" s="14"/>
      <c r="H392" s="14"/>
      <c r="I392" s="14" t="s">
        <v>144</v>
      </c>
      <c r="J392" s="14"/>
      <c r="K392" s="14" t="s">
        <v>145</v>
      </c>
      <c r="L392" s="14"/>
      <c r="M392" s="14" t="s">
        <v>197</v>
      </c>
      <c r="N392" s="14"/>
      <c r="O392" s="25"/>
      <c r="P392" s="14" t="s">
        <v>146</v>
      </c>
      <c r="Q392" s="14"/>
      <c r="R392" s="14"/>
      <c r="S392" s="14"/>
      <c r="T392" s="14"/>
      <c r="U392" s="14"/>
      <c r="V392" s="14"/>
      <c r="W392" s="14"/>
      <c r="X392" s="14"/>
      <c r="Y392" s="14"/>
      <c r="Z392" s="14"/>
      <c r="AA392" s="14"/>
      <c r="AB392" s="14"/>
      <c r="AC392" s="14"/>
      <c r="AD392" s="25"/>
      <c r="AE392" s="25"/>
      <c r="AF392" s="26"/>
      <c r="AG392" s="296"/>
      <c r="AH392" s="297"/>
      <c r="AI392" s="297"/>
      <c r="AJ392" s="297"/>
      <c r="AK392" s="297"/>
      <c r="AL392" s="297"/>
      <c r="AM392" s="297"/>
      <c r="AN392" s="297"/>
      <c r="AO392" s="117"/>
      <c r="AP392" s="114"/>
      <c r="AQ392" s="296"/>
      <c r="AR392" s="297"/>
      <c r="AS392" s="297"/>
      <c r="AT392" s="297"/>
      <c r="AU392" s="297"/>
      <c r="AV392" s="297"/>
      <c r="AW392" s="297"/>
      <c r="AX392" s="297"/>
      <c r="AY392" s="117"/>
      <c r="AZ392" s="114"/>
      <c r="BA392" s="297"/>
      <c r="BB392" s="297"/>
      <c r="BC392" s="297"/>
      <c r="BD392" s="297"/>
      <c r="BE392" s="297"/>
      <c r="BF392" s="297"/>
      <c r="BG392" s="297"/>
      <c r="BH392" s="297"/>
      <c r="BI392" s="117"/>
      <c r="BJ392" s="114"/>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c r="DH392" s="129"/>
      <c r="DI392" s="129"/>
      <c r="DJ392" s="129"/>
      <c r="DK392" s="129"/>
      <c r="DL392" s="129"/>
      <c r="DM392" s="129"/>
      <c r="DN392" s="129"/>
      <c r="DO392" s="129"/>
      <c r="DP392" s="129"/>
      <c r="DQ392" s="129"/>
      <c r="DR392" s="129"/>
      <c r="DS392" s="129"/>
      <c r="DT392" s="129"/>
      <c r="DU392" s="129"/>
      <c r="DV392" s="129"/>
      <c r="DW392" s="129"/>
      <c r="DX392" s="129"/>
      <c r="DY392" s="129"/>
      <c r="DZ392" s="129"/>
      <c r="EA392" s="129"/>
      <c r="EB392" s="129"/>
      <c r="EC392" s="129"/>
      <c r="ED392" s="129"/>
      <c r="EE392" s="129"/>
      <c r="EF392" s="129"/>
      <c r="EG392" s="129"/>
      <c r="EH392" s="129"/>
      <c r="EI392" s="129"/>
      <c r="EJ392" s="129"/>
      <c r="EK392" s="129"/>
      <c r="EL392" s="129"/>
      <c r="EM392" s="129"/>
      <c r="EN392" s="129"/>
      <c r="EO392" s="129"/>
      <c r="EP392" s="129"/>
      <c r="EQ392" s="129"/>
      <c r="ER392" s="129"/>
      <c r="ES392" s="129"/>
      <c r="ET392" s="129"/>
      <c r="EU392" s="129"/>
      <c r="EV392" s="129"/>
      <c r="EW392" s="129"/>
    </row>
    <row r="393" spans="1:153" ht="21.75" customHeight="1">
      <c r="A393" s="113"/>
      <c r="B393" s="294"/>
      <c r="C393" s="76"/>
      <c r="D393" s="74"/>
      <c r="E393" s="77"/>
      <c r="F393" s="78"/>
      <c r="G393" s="79"/>
      <c r="H393" s="75" t="s">
        <v>6436</v>
      </c>
      <c r="I393" s="76"/>
      <c r="J393" s="74"/>
      <c r="K393" s="241"/>
      <c r="L393" s="74"/>
      <c r="M393" s="76"/>
      <c r="N393" s="73"/>
      <c r="O393" s="504"/>
      <c r="P393" s="505"/>
      <c r="Q393" s="505"/>
      <c r="R393" s="505"/>
      <c r="S393" s="505"/>
      <c r="T393" s="505"/>
      <c r="U393" s="505"/>
      <c r="V393" s="505"/>
      <c r="W393" s="505"/>
      <c r="X393" s="505"/>
      <c r="Y393" s="505"/>
      <c r="Z393" s="505"/>
      <c r="AA393" s="505"/>
      <c r="AB393" s="505"/>
      <c r="AC393" s="505"/>
      <c r="AD393" s="505"/>
      <c r="AE393" s="506"/>
      <c r="AF393" s="15"/>
      <c r="AG393" s="118"/>
      <c r="AH393" s="312"/>
      <c r="AI393" s="313"/>
      <c r="AJ393" s="313"/>
      <c r="AK393" s="313"/>
      <c r="AL393" s="313"/>
      <c r="AM393" s="313"/>
      <c r="AN393" s="314"/>
      <c r="AO393" s="120"/>
      <c r="AP393" s="115" t="s">
        <v>0</v>
      </c>
      <c r="AQ393" s="119"/>
      <c r="AR393" s="312"/>
      <c r="AS393" s="313"/>
      <c r="AT393" s="313"/>
      <c r="AU393" s="313"/>
      <c r="AV393" s="313"/>
      <c r="AW393" s="313"/>
      <c r="AX393" s="314"/>
      <c r="AY393" s="120"/>
      <c r="AZ393" s="115" t="s">
        <v>1</v>
      </c>
      <c r="BA393" s="119"/>
      <c r="BB393" s="312"/>
      <c r="BC393" s="313"/>
      <c r="BD393" s="313"/>
      <c r="BE393" s="313"/>
      <c r="BF393" s="313"/>
      <c r="BG393" s="313"/>
      <c r="BH393" s="314"/>
      <c r="BI393" s="122"/>
      <c r="BJ393" s="115" t="s">
        <v>2</v>
      </c>
      <c r="BK393" s="129"/>
      <c r="BL393" s="130" t="str">
        <f>IF(BM393&lt;&gt;"","●","")</f>
        <v/>
      </c>
      <c r="BM393" s="132" t="str">
        <f>IF(AND(OR(C393="",E393="",F393="",G393="",O393=""),OR(AH393&gt;0,AR393&gt;0,BB393&gt;0)),"「Ｋコード・Ｊコード番号等」、「診療行為名称」に未記入の欄がありますが、「レセプト件数」、「算定日数」、「算定回数」のいずれかが1以上となっています。正しい手術名情報・レセプト件数・算定日数・算定回数をご記入ください。",IF(AND(AND(C393&lt;&gt;"",E393&lt;&gt;"",F393&lt;&gt;"",G393&lt;&gt;""),OR(AH393&gt;0,AR393&gt;0,BB393&gt;0),COUNTIF(K!$A$1:$A$2257,ASC(C393&amp;E393&amp;F393&amp;G393&amp;IF(I393*1=0,"","-"&amp;I393*1)&amp;IF(K393*1=0,"",K393*1)&amp;IF(M393="","",M393)))=0),"「Ｋコード・Ｊコード番号等」が診療報酬点数表あるいは鹿診療報酬点数表に存在しないコードとなっています。正しいＫコード・Ｊコード番号等をご記入ください。なお、加算・輸血料は報告対象外となります。",IF(OR(AND(OR(AH393=0,AH393=""),OR(AR393&gt;0,BB393&gt;0)),AND(OR(AH393&gt;0,BB393&gt;0),OR(AR393=0,AR393="")),AND(OR(AH393&gt;0,AR393&gt;0),OR(BB393=0,BB393=""))),"「レセプト件数」、「算定日数」、「算定回数」のいずれかが「0」か「空白」となっていますが、それ以外が1以上となっています。正しい手術名情報・レセプト件数・算定日数・算定回数をご記入ください。",IF(OR(AH393&gt;AR393,AH393&gt;BB393),"「算定日数」あるいは「算定回数」が「レセプト件数」よりも小さくなっています。算定レセプトにおける算定日数・算定回数をご記入ください。",IF(AR393&gt;BB393,"「算定回数」が「算定日数」よりも小さくなっています。算定日数における算定回数をご記入ください。","")))))</f>
        <v/>
      </c>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72"/>
      <c r="CW393" s="72"/>
      <c r="CX393" s="72"/>
      <c r="CY393" s="129"/>
      <c r="CZ393" s="129"/>
      <c r="DA393" s="129"/>
      <c r="DB393" s="129"/>
      <c r="DC393" s="129"/>
      <c r="DD393" s="129"/>
      <c r="DE393" s="129"/>
      <c r="DF393" s="129"/>
      <c r="DG393" s="129"/>
      <c r="DH393" s="129"/>
      <c r="DI393" s="129"/>
      <c r="DJ393" s="129"/>
      <c r="DK393" s="129"/>
      <c r="DL393" s="129"/>
      <c r="DM393" s="129"/>
      <c r="DN393" s="129"/>
      <c r="DO393" s="129"/>
      <c r="DP393" s="129"/>
      <c r="DQ393" s="129"/>
      <c r="DR393" s="129"/>
      <c r="DS393" s="129"/>
      <c r="DT393" s="129"/>
      <c r="DU393" s="129"/>
      <c r="DV393" s="129"/>
      <c r="DW393" s="129"/>
      <c r="DX393" s="129"/>
      <c r="DY393" s="129"/>
      <c r="DZ393" s="129"/>
      <c r="EA393" s="129"/>
      <c r="EB393" s="129"/>
      <c r="EC393" s="129"/>
      <c r="ED393" s="129"/>
      <c r="EE393" s="129"/>
      <c r="EF393" s="129"/>
      <c r="EG393" s="129"/>
      <c r="EH393" s="129"/>
      <c r="EI393" s="129"/>
      <c r="EJ393" s="129"/>
      <c r="EK393" s="129"/>
      <c r="EL393" s="129"/>
      <c r="EM393" s="129"/>
      <c r="EN393" s="129"/>
      <c r="EO393" s="129"/>
      <c r="EP393" s="129"/>
      <c r="EQ393" s="129"/>
      <c r="ER393" s="129"/>
      <c r="ES393" s="129"/>
      <c r="ET393" s="129"/>
      <c r="EU393" s="129"/>
      <c r="EV393" s="129"/>
      <c r="EW393" s="129"/>
    </row>
    <row r="394" spans="1:153" ht="3" customHeight="1" thickBot="1">
      <c r="A394" s="113"/>
      <c r="B394" s="16"/>
      <c r="C394" s="17"/>
      <c r="D394" s="17"/>
      <c r="E394" s="17"/>
      <c r="F394" s="18"/>
      <c r="G394" s="17"/>
      <c r="H394" s="298"/>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9"/>
      <c r="AG394" s="299"/>
      <c r="AH394" s="298"/>
      <c r="AI394" s="298"/>
      <c r="AJ394" s="298"/>
      <c r="AK394" s="298"/>
      <c r="AL394" s="298"/>
      <c r="AM394" s="298"/>
      <c r="AN394" s="298"/>
      <c r="AO394" s="121"/>
      <c r="AP394" s="116"/>
      <c r="AQ394" s="299"/>
      <c r="AR394" s="298"/>
      <c r="AS394" s="298"/>
      <c r="AT394" s="298"/>
      <c r="AU394" s="298"/>
      <c r="AV394" s="298"/>
      <c r="AW394" s="298"/>
      <c r="AX394" s="298"/>
      <c r="AY394" s="121"/>
      <c r="AZ394" s="116"/>
      <c r="BA394" s="298"/>
      <c r="BB394" s="298"/>
      <c r="BC394" s="298"/>
      <c r="BD394" s="298"/>
      <c r="BE394" s="298"/>
      <c r="BF394" s="298"/>
      <c r="BG394" s="298"/>
      <c r="BH394" s="298"/>
      <c r="BI394" s="121"/>
      <c r="BJ394" s="116"/>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c r="DH394" s="129"/>
      <c r="DI394" s="129"/>
      <c r="DJ394" s="129"/>
      <c r="DK394" s="129"/>
      <c r="DL394" s="129"/>
      <c r="DM394" s="129"/>
      <c r="DN394" s="129"/>
      <c r="DO394" s="129"/>
      <c r="DP394" s="129"/>
      <c r="DQ394" s="129"/>
      <c r="DR394" s="129"/>
      <c r="DS394" s="129"/>
      <c r="DT394" s="129"/>
      <c r="DU394" s="129"/>
      <c r="DV394" s="129"/>
      <c r="DW394" s="129"/>
      <c r="DX394" s="129"/>
      <c r="DY394" s="129"/>
      <c r="DZ394" s="129"/>
      <c r="EA394" s="129"/>
      <c r="EB394" s="129"/>
      <c r="EC394" s="129"/>
      <c r="ED394" s="129"/>
      <c r="EE394" s="129"/>
      <c r="EF394" s="129"/>
      <c r="EG394" s="129"/>
      <c r="EH394" s="129"/>
      <c r="EI394" s="129"/>
      <c r="EJ394" s="129"/>
      <c r="EK394" s="129"/>
      <c r="EL394" s="129"/>
      <c r="EM394" s="129"/>
      <c r="EN394" s="129"/>
      <c r="EO394" s="129"/>
      <c r="EP394" s="129"/>
      <c r="EQ394" s="129"/>
      <c r="ER394" s="129"/>
      <c r="ES394" s="129"/>
      <c r="ET394" s="129"/>
      <c r="EU394" s="129"/>
      <c r="EV394" s="129"/>
      <c r="EW394" s="129"/>
    </row>
    <row r="395" spans="1:153" ht="9.75" customHeight="1">
      <c r="A395" s="113"/>
      <c r="B395" s="24"/>
      <c r="C395" s="14" t="s">
        <v>6435</v>
      </c>
      <c r="D395" s="25"/>
      <c r="E395" s="25"/>
      <c r="F395" s="14" t="s">
        <v>143</v>
      </c>
      <c r="G395" s="14"/>
      <c r="H395" s="14"/>
      <c r="I395" s="14" t="s">
        <v>144</v>
      </c>
      <c r="J395" s="14"/>
      <c r="K395" s="14" t="s">
        <v>145</v>
      </c>
      <c r="L395" s="14"/>
      <c r="M395" s="14" t="s">
        <v>197</v>
      </c>
      <c r="N395" s="14"/>
      <c r="O395" s="25"/>
      <c r="P395" s="14" t="s">
        <v>146</v>
      </c>
      <c r="Q395" s="14"/>
      <c r="R395" s="14"/>
      <c r="S395" s="14"/>
      <c r="T395" s="14"/>
      <c r="U395" s="14"/>
      <c r="V395" s="14"/>
      <c r="W395" s="14"/>
      <c r="X395" s="14"/>
      <c r="Y395" s="14"/>
      <c r="Z395" s="14"/>
      <c r="AA395" s="14"/>
      <c r="AB395" s="14"/>
      <c r="AC395" s="14"/>
      <c r="AD395" s="25"/>
      <c r="AE395" s="25"/>
      <c r="AF395" s="26"/>
      <c r="AG395" s="296"/>
      <c r="AH395" s="297"/>
      <c r="AI395" s="297"/>
      <c r="AJ395" s="297"/>
      <c r="AK395" s="297"/>
      <c r="AL395" s="297"/>
      <c r="AM395" s="297"/>
      <c r="AN395" s="297"/>
      <c r="AO395" s="117"/>
      <c r="AP395" s="114"/>
      <c r="AQ395" s="296"/>
      <c r="AR395" s="297"/>
      <c r="AS395" s="297"/>
      <c r="AT395" s="297"/>
      <c r="AU395" s="297"/>
      <c r="AV395" s="297"/>
      <c r="AW395" s="297"/>
      <c r="AX395" s="297"/>
      <c r="AY395" s="117"/>
      <c r="AZ395" s="114"/>
      <c r="BA395" s="297"/>
      <c r="BB395" s="297"/>
      <c r="BC395" s="297"/>
      <c r="BD395" s="297"/>
      <c r="BE395" s="297"/>
      <c r="BF395" s="297"/>
      <c r="BG395" s="297"/>
      <c r="BH395" s="297"/>
      <c r="BI395" s="117"/>
      <c r="BJ395" s="114"/>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c r="DH395" s="129"/>
      <c r="DI395" s="129"/>
      <c r="DJ395" s="129"/>
      <c r="DK395" s="129"/>
      <c r="DL395" s="129"/>
      <c r="DM395" s="129"/>
      <c r="DN395" s="129"/>
      <c r="DO395" s="129"/>
      <c r="DP395" s="129"/>
      <c r="DQ395" s="129"/>
      <c r="DR395" s="129"/>
      <c r="DS395" s="129"/>
      <c r="DT395" s="129"/>
      <c r="DU395" s="129"/>
      <c r="DV395" s="129"/>
      <c r="DW395" s="129"/>
      <c r="DX395" s="129"/>
      <c r="DY395" s="129"/>
      <c r="DZ395" s="129"/>
      <c r="EA395" s="129"/>
      <c r="EB395" s="129"/>
      <c r="EC395" s="129"/>
      <c r="ED395" s="129"/>
      <c r="EE395" s="129"/>
      <c r="EF395" s="129"/>
      <c r="EG395" s="129"/>
      <c r="EH395" s="129"/>
      <c r="EI395" s="129"/>
      <c r="EJ395" s="129"/>
      <c r="EK395" s="129"/>
      <c r="EL395" s="129"/>
      <c r="EM395" s="129"/>
      <c r="EN395" s="129"/>
      <c r="EO395" s="129"/>
      <c r="EP395" s="129"/>
      <c r="EQ395" s="129"/>
      <c r="ER395" s="129"/>
      <c r="ES395" s="129"/>
      <c r="ET395" s="129"/>
      <c r="EU395" s="129"/>
      <c r="EV395" s="129"/>
      <c r="EW395" s="129"/>
    </row>
    <row r="396" spans="1:153" ht="21.75" customHeight="1">
      <c r="A396" s="113"/>
      <c r="B396" s="294"/>
      <c r="C396" s="76"/>
      <c r="D396" s="74"/>
      <c r="E396" s="77"/>
      <c r="F396" s="78"/>
      <c r="G396" s="79"/>
      <c r="H396" s="75" t="s">
        <v>6436</v>
      </c>
      <c r="I396" s="76"/>
      <c r="J396" s="74"/>
      <c r="K396" s="241"/>
      <c r="L396" s="74"/>
      <c r="M396" s="76"/>
      <c r="N396" s="73"/>
      <c r="O396" s="504"/>
      <c r="P396" s="505"/>
      <c r="Q396" s="505"/>
      <c r="R396" s="505"/>
      <c r="S396" s="505"/>
      <c r="T396" s="505"/>
      <c r="U396" s="505"/>
      <c r="V396" s="505"/>
      <c r="W396" s="505"/>
      <c r="X396" s="505"/>
      <c r="Y396" s="505"/>
      <c r="Z396" s="505"/>
      <c r="AA396" s="505"/>
      <c r="AB396" s="505"/>
      <c r="AC396" s="505"/>
      <c r="AD396" s="505"/>
      <c r="AE396" s="506"/>
      <c r="AF396" s="15"/>
      <c r="AG396" s="118"/>
      <c r="AH396" s="312"/>
      <c r="AI396" s="313"/>
      <c r="AJ396" s="313"/>
      <c r="AK396" s="313"/>
      <c r="AL396" s="313"/>
      <c r="AM396" s="313"/>
      <c r="AN396" s="314"/>
      <c r="AO396" s="120"/>
      <c r="AP396" s="115" t="s">
        <v>0</v>
      </c>
      <c r="AQ396" s="119"/>
      <c r="AR396" s="312"/>
      <c r="AS396" s="313"/>
      <c r="AT396" s="313"/>
      <c r="AU396" s="313"/>
      <c r="AV396" s="313"/>
      <c r="AW396" s="313"/>
      <c r="AX396" s="314"/>
      <c r="AY396" s="120"/>
      <c r="AZ396" s="115" t="s">
        <v>1</v>
      </c>
      <c r="BA396" s="119"/>
      <c r="BB396" s="312"/>
      <c r="BC396" s="313"/>
      <c r="BD396" s="313"/>
      <c r="BE396" s="313"/>
      <c r="BF396" s="313"/>
      <c r="BG396" s="313"/>
      <c r="BH396" s="314"/>
      <c r="BI396" s="122"/>
      <c r="BJ396" s="115" t="s">
        <v>2</v>
      </c>
      <c r="BK396" s="129"/>
      <c r="BL396" s="130" t="str">
        <f>IF(BM396&lt;&gt;"","●","")</f>
        <v/>
      </c>
      <c r="BM396" s="132" t="str">
        <f>IF(AND(OR(C396="",E396="",F396="",G396="",O396=""),OR(AH396&gt;0,AR396&gt;0,BB396&gt;0)),"「Ｋコード・Ｊコード番号等」、「診療行為名称」に未記入の欄がありますが、「レセプト件数」、「算定日数」、「算定回数」のいずれかが1以上となっています。正しい手術名情報・レセプト件数・算定日数・算定回数をご記入ください。",IF(AND(AND(C396&lt;&gt;"",E396&lt;&gt;"",F396&lt;&gt;"",G396&lt;&gt;""),OR(AH396&gt;0,AR396&gt;0,BB396&gt;0),COUNTIF(K!$A$1:$A$2257,ASC(C396&amp;E396&amp;F396&amp;G396&amp;IF(I396*1=0,"","-"&amp;I396*1)&amp;IF(K396*1=0,"",K396*1)&amp;IF(M396="","",M396)))=0),"「Ｋコード・Ｊコード番号等」が診療報酬点数表あるいは鹿診療報酬点数表に存在しないコードとなっています。正しいＫコード・Ｊコード番号等をご記入ください。なお、加算・輸血料は報告対象外となります。",IF(OR(AND(OR(AH396=0,AH396=""),OR(AR396&gt;0,BB396&gt;0)),AND(OR(AH396&gt;0,BB396&gt;0),OR(AR396=0,AR396="")),AND(OR(AH396&gt;0,AR396&gt;0),OR(BB396=0,BB396=""))),"「レセプト件数」、「算定日数」、「算定回数」のいずれかが「0」か「空白」となっていますが、それ以外が1以上となっています。正しい手術名情報・レセプト件数・算定日数・算定回数をご記入ください。",IF(OR(AH396&gt;AR396,AH396&gt;BB396),"「算定日数」あるいは「算定回数」が「レセプト件数」よりも小さくなっています。算定レセプトにおける算定日数・算定回数をご記入ください。",IF(AR396&gt;BB396,"「算定回数」が「算定日数」よりも小さくなっています。算定日数における算定回数をご記入ください。","")))))</f>
        <v/>
      </c>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72"/>
      <c r="CW396" s="72"/>
      <c r="CX396" s="72"/>
      <c r="CY396" s="129"/>
      <c r="CZ396" s="129"/>
      <c r="DA396" s="129"/>
      <c r="DB396" s="129"/>
      <c r="DC396" s="129"/>
      <c r="DD396" s="129"/>
      <c r="DE396" s="129"/>
      <c r="DF396" s="129"/>
      <c r="DG396" s="129"/>
      <c r="DH396" s="129"/>
      <c r="DI396" s="129"/>
      <c r="DJ396" s="129"/>
      <c r="DK396" s="129"/>
      <c r="DL396" s="129"/>
      <c r="DM396" s="129"/>
      <c r="DN396" s="129"/>
      <c r="DO396" s="129"/>
      <c r="DP396" s="129"/>
      <c r="DQ396" s="129"/>
      <c r="DR396" s="129"/>
      <c r="DS396" s="129"/>
      <c r="DT396" s="129"/>
      <c r="DU396" s="129"/>
      <c r="DV396" s="129"/>
      <c r="DW396" s="129"/>
      <c r="DX396" s="129"/>
      <c r="DY396" s="129"/>
      <c r="DZ396" s="129"/>
      <c r="EA396" s="129"/>
      <c r="EB396" s="129"/>
      <c r="EC396" s="129"/>
      <c r="ED396" s="129"/>
      <c r="EE396" s="129"/>
      <c r="EF396" s="129"/>
      <c r="EG396" s="129"/>
      <c r="EH396" s="129"/>
      <c r="EI396" s="129"/>
      <c r="EJ396" s="129"/>
      <c r="EK396" s="129"/>
      <c r="EL396" s="129"/>
      <c r="EM396" s="129"/>
      <c r="EN396" s="129"/>
      <c r="EO396" s="129"/>
      <c r="EP396" s="129"/>
      <c r="EQ396" s="129"/>
      <c r="ER396" s="129"/>
      <c r="ES396" s="129"/>
      <c r="ET396" s="129"/>
      <c r="EU396" s="129"/>
      <c r="EV396" s="129"/>
      <c r="EW396" s="129"/>
    </row>
    <row r="397" spans="1:153" ht="3" customHeight="1" thickBot="1">
      <c r="A397" s="113"/>
      <c r="B397" s="16"/>
      <c r="C397" s="17"/>
      <c r="D397" s="17"/>
      <c r="E397" s="17"/>
      <c r="F397" s="18"/>
      <c r="G397" s="17"/>
      <c r="H397" s="298"/>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9"/>
      <c r="AG397" s="299"/>
      <c r="AH397" s="298"/>
      <c r="AI397" s="298"/>
      <c r="AJ397" s="298"/>
      <c r="AK397" s="298"/>
      <c r="AL397" s="298"/>
      <c r="AM397" s="298"/>
      <c r="AN397" s="298"/>
      <c r="AO397" s="121"/>
      <c r="AP397" s="116"/>
      <c r="AQ397" s="299"/>
      <c r="AR397" s="298"/>
      <c r="AS397" s="298"/>
      <c r="AT397" s="298"/>
      <c r="AU397" s="298"/>
      <c r="AV397" s="298"/>
      <c r="AW397" s="298"/>
      <c r="AX397" s="298"/>
      <c r="AY397" s="121"/>
      <c r="AZ397" s="116"/>
      <c r="BA397" s="298"/>
      <c r="BB397" s="298"/>
      <c r="BC397" s="298"/>
      <c r="BD397" s="298"/>
      <c r="BE397" s="298"/>
      <c r="BF397" s="298"/>
      <c r="BG397" s="298"/>
      <c r="BH397" s="298"/>
      <c r="BI397" s="121"/>
      <c r="BJ397" s="116"/>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c r="DH397" s="129"/>
      <c r="DI397" s="129"/>
      <c r="DJ397" s="129"/>
      <c r="DK397" s="129"/>
      <c r="DL397" s="129"/>
      <c r="DM397" s="129"/>
      <c r="DN397" s="129"/>
      <c r="DO397" s="129"/>
      <c r="DP397" s="129"/>
      <c r="DQ397" s="129"/>
      <c r="DR397" s="129"/>
      <c r="DS397" s="129"/>
      <c r="DT397" s="129"/>
      <c r="DU397" s="129"/>
      <c r="DV397" s="129"/>
      <c r="DW397" s="129"/>
      <c r="DX397" s="129"/>
      <c r="DY397" s="129"/>
      <c r="DZ397" s="129"/>
      <c r="EA397" s="129"/>
      <c r="EB397" s="129"/>
      <c r="EC397" s="129"/>
      <c r="ED397" s="129"/>
      <c r="EE397" s="129"/>
      <c r="EF397" s="129"/>
      <c r="EG397" s="129"/>
      <c r="EH397" s="129"/>
      <c r="EI397" s="129"/>
      <c r="EJ397" s="129"/>
      <c r="EK397" s="129"/>
      <c r="EL397" s="129"/>
      <c r="EM397" s="129"/>
      <c r="EN397" s="129"/>
      <c r="EO397" s="129"/>
      <c r="EP397" s="129"/>
      <c r="EQ397" s="129"/>
      <c r="ER397" s="129"/>
      <c r="ES397" s="129"/>
      <c r="ET397" s="129"/>
      <c r="EU397" s="129"/>
      <c r="EV397" s="129"/>
      <c r="EW397" s="129"/>
    </row>
    <row r="398" spans="1:153" ht="9.75" customHeight="1">
      <c r="A398" s="113"/>
      <c r="B398" s="24"/>
      <c r="C398" s="14" t="s">
        <v>6435</v>
      </c>
      <c r="D398" s="25"/>
      <c r="E398" s="25"/>
      <c r="F398" s="14" t="s">
        <v>143</v>
      </c>
      <c r="G398" s="14"/>
      <c r="H398" s="14"/>
      <c r="I398" s="14" t="s">
        <v>144</v>
      </c>
      <c r="J398" s="14"/>
      <c r="K398" s="14" t="s">
        <v>145</v>
      </c>
      <c r="L398" s="14"/>
      <c r="M398" s="14" t="s">
        <v>197</v>
      </c>
      <c r="N398" s="14"/>
      <c r="O398" s="25"/>
      <c r="P398" s="14" t="s">
        <v>146</v>
      </c>
      <c r="Q398" s="14"/>
      <c r="R398" s="14"/>
      <c r="S398" s="14"/>
      <c r="T398" s="14"/>
      <c r="U398" s="14"/>
      <c r="V398" s="14"/>
      <c r="W398" s="14"/>
      <c r="X398" s="14"/>
      <c r="Y398" s="14"/>
      <c r="Z398" s="14"/>
      <c r="AA398" s="14"/>
      <c r="AB398" s="14"/>
      <c r="AC398" s="14"/>
      <c r="AD398" s="25"/>
      <c r="AE398" s="25"/>
      <c r="AF398" s="26"/>
      <c r="AG398" s="296"/>
      <c r="AH398" s="297"/>
      <c r="AI398" s="297"/>
      <c r="AJ398" s="297"/>
      <c r="AK398" s="297"/>
      <c r="AL398" s="297"/>
      <c r="AM398" s="297"/>
      <c r="AN398" s="297"/>
      <c r="AO398" s="117"/>
      <c r="AP398" s="114"/>
      <c r="AQ398" s="296"/>
      <c r="AR398" s="297"/>
      <c r="AS398" s="297"/>
      <c r="AT398" s="297"/>
      <c r="AU398" s="297"/>
      <c r="AV398" s="297"/>
      <c r="AW398" s="297"/>
      <c r="AX398" s="297"/>
      <c r="AY398" s="117"/>
      <c r="AZ398" s="114"/>
      <c r="BA398" s="297"/>
      <c r="BB398" s="297"/>
      <c r="BC398" s="297"/>
      <c r="BD398" s="297"/>
      <c r="BE398" s="297"/>
      <c r="BF398" s="297"/>
      <c r="BG398" s="297"/>
      <c r="BH398" s="297"/>
      <c r="BI398" s="117"/>
      <c r="BJ398" s="114"/>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c r="DH398" s="129"/>
      <c r="DI398" s="129"/>
      <c r="DJ398" s="129"/>
      <c r="DK398" s="129"/>
      <c r="DL398" s="129"/>
      <c r="DM398" s="129"/>
      <c r="DN398" s="129"/>
      <c r="DO398" s="129"/>
      <c r="DP398" s="129"/>
      <c r="DQ398" s="129"/>
      <c r="DR398" s="129"/>
      <c r="DS398" s="129"/>
      <c r="DT398" s="129"/>
      <c r="DU398" s="129"/>
      <c r="DV398" s="129"/>
      <c r="DW398" s="129"/>
      <c r="DX398" s="129"/>
      <c r="DY398" s="129"/>
      <c r="DZ398" s="129"/>
      <c r="EA398" s="129"/>
      <c r="EB398" s="129"/>
      <c r="EC398" s="129"/>
      <c r="ED398" s="129"/>
      <c r="EE398" s="129"/>
      <c r="EF398" s="129"/>
      <c r="EG398" s="129"/>
      <c r="EH398" s="129"/>
      <c r="EI398" s="129"/>
      <c r="EJ398" s="129"/>
      <c r="EK398" s="129"/>
      <c r="EL398" s="129"/>
      <c r="EM398" s="129"/>
      <c r="EN398" s="129"/>
      <c r="EO398" s="129"/>
      <c r="EP398" s="129"/>
      <c r="EQ398" s="129"/>
      <c r="ER398" s="129"/>
      <c r="ES398" s="129"/>
      <c r="ET398" s="129"/>
      <c r="EU398" s="129"/>
      <c r="EV398" s="129"/>
      <c r="EW398" s="129"/>
    </row>
    <row r="399" spans="1:153" ht="21.75" customHeight="1">
      <c r="A399" s="113"/>
      <c r="B399" s="294"/>
      <c r="C399" s="76"/>
      <c r="D399" s="74"/>
      <c r="E399" s="77"/>
      <c r="F399" s="78"/>
      <c r="G399" s="79"/>
      <c r="H399" s="75" t="s">
        <v>6436</v>
      </c>
      <c r="I399" s="76"/>
      <c r="J399" s="74"/>
      <c r="K399" s="241"/>
      <c r="L399" s="74"/>
      <c r="M399" s="76"/>
      <c r="N399" s="73"/>
      <c r="O399" s="504"/>
      <c r="P399" s="505"/>
      <c r="Q399" s="505"/>
      <c r="R399" s="505"/>
      <c r="S399" s="505"/>
      <c r="T399" s="505"/>
      <c r="U399" s="505"/>
      <c r="V399" s="505"/>
      <c r="W399" s="505"/>
      <c r="X399" s="505"/>
      <c r="Y399" s="505"/>
      <c r="Z399" s="505"/>
      <c r="AA399" s="505"/>
      <c r="AB399" s="505"/>
      <c r="AC399" s="505"/>
      <c r="AD399" s="505"/>
      <c r="AE399" s="506"/>
      <c r="AF399" s="15"/>
      <c r="AG399" s="118"/>
      <c r="AH399" s="312"/>
      <c r="AI399" s="313"/>
      <c r="AJ399" s="313"/>
      <c r="AK399" s="313"/>
      <c r="AL399" s="313"/>
      <c r="AM399" s="313"/>
      <c r="AN399" s="314"/>
      <c r="AO399" s="120"/>
      <c r="AP399" s="115" t="s">
        <v>0</v>
      </c>
      <c r="AQ399" s="119"/>
      <c r="AR399" s="312"/>
      <c r="AS399" s="313"/>
      <c r="AT399" s="313"/>
      <c r="AU399" s="313"/>
      <c r="AV399" s="313"/>
      <c r="AW399" s="313"/>
      <c r="AX399" s="314"/>
      <c r="AY399" s="120"/>
      <c r="AZ399" s="115" t="s">
        <v>1</v>
      </c>
      <c r="BA399" s="119"/>
      <c r="BB399" s="312"/>
      <c r="BC399" s="313"/>
      <c r="BD399" s="313"/>
      <c r="BE399" s="313"/>
      <c r="BF399" s="313"/>
      <c r="BG399" s="313"/>
      <c r="BH399" s="314"/>
      <c r="BI399" s="122"/>
      <c r="BJ399" s="115" t="s">
        <v>2</v>
      </c>
      <c r="BK399" s="129"/>
      <c r="BL399" s="130" t="str">
        <f>IF(BM399&lt;&gt;"","●","")</f>
        <v/>
      </c>
      <c r="BM399" s="132" t="str">
        <f>IF(AND(OR(C399="",E399="",F399="",G399="",O399=""),OR(AH399&gt;0,AR399&gt;0,BB399&gt;0)),"「Ｋコード・Ｊコード番号等」、「診療行為名称」に未記入の欄がありますが、「レセプト件数」、「算定日数」、「算定回数」のいずれかが1以上となっています。正しい手術名情報・レセプト件数・算定日数・算定回数をご記入ください。",IF(AND(AND(C399&lt;&gt;"",E399&lt;&gt;"",F399&lt;&gt;"",G399&lt;&gt;""),OR(AH399&gt;0,AR399&gt;0,BB399&gt;0),COUNTIF(K!$A$1:$A$2257,ASC(C399&amp;E399&amp;F399&amp;G399&amp;IF(I399*1=0,"","-"&amp;I399*1)&amp;IF(K399*1=0,"",K399*1)&amp;IF(M399="","",M399)))=0),"「Ｋコード・Ｊコード番号等」が診療報酬点数表あるいは鹿診療報酬点数表に存在しないコードとなっています。正しいＫコード・Ｊコード番号等をご記入ください。なお、加算・輸血料は報告対象外となります。",IF(OR(AND(OR(AH399=0,AH399=""),OR(AR399&gt;0,BB399&gt;0)),AND(OR(AH399&gt;0,BB399&gt;0),OR(AR399=0,AR399="")),AND(OR(AH399&gt;0,AR399&gt;0),OR(BB399=0,BB399=""))),"「レセプト件数」、「算定日数」、「算定回数」のいずれかが「0」か「空白」となっていますが、それ以外が1以上となっています。正しい手術名情報・レセプト件数・算定日数・算定回数をご記入ください。",IF(OR(AH399&gt;AR399,AH399&gt;BB399),"「算定日数」あるいは「算定回数」が「レセプト件数」よりも小さくなっています。算定レセプトにおける算定日数・算定回数をご記入ください。",IF(AR399&gt;BB399,"「算定回数」が「算定日数」よりも小さくなっています。算定日数における算定回数をご記入ください。","")))))</f>
        <v/>
      </c>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72"/>
      <c r="CW399" s="72"/>
      <c r="CX399" s="72"/>
      <c r="CY399" s="129"/>
      <c r="CZ399" s="129"/>
      <c r="DA399" s="129"/>
      <c r="DB399" s="129"/>
      <c r="DC399" s="129"/>
      <c r="DD399" s="129"/>
      <c r="DE399" s="129"/>
      <c r="DF399" s="129"/>
      <c r="DG399" s="129"/>
      <c r="DH399" s="129"/>
      <c r="DI399" s="129"/>
      <c r="DJ399" s="129"/>
      <c r="DK399" s="129"/>
      <c r="DL399" s="129"/>
      <c r="DM399" s="129"/>
      <c r="DN399" s="129"/>
      <c r="DO399" s="129"/>
      <c r="DP399" s="129"/>
      <c r="DQ399" s="129"/>
      <c r="DR399" s="129"/>
      <c r="DS399" s="129"/>
      <c r="DT399" s="129"/>
      <c r="DU399" s="129"/>
      <c r="DV399" s="129"/>
      <c r="DW399" s="129"/>
      <c r="DX399" s="129"/>
      <c r="DY399" s="129"/>
      <c r="DZ399" s="129"/>
      <c r="EA399" s="129"/>
      <c r="EB399" s="129"/>
      <c r="EC399" s="129"/>
      <c r="ED399" s="129"/>
      <c r="EE399" s="129"/>
      <c r="EF399" s="129"/>
      <c r="EG399" s="129"/>
      <c r="EH399" s="129"/>
      <c r="EI399" s="129"/>
      <c r="EJ399" s="129"/>
      <c r="EK399" s="129"/>
      <c r="EL399" s="129"/>
      <c r="EM399" s="129"/>
      <c r="EN399" s="129"/>
      <c r="EO399" s="129"/>
      <c r="EP399" s="129"/>
      <c r="EQ399" s="129"/>
      <c r="ER399" s="129"/>
      <c r="ES399" s="129"/>
      <c r="ET399" s="129"/>
      <c r="EU399" s="129"/>
      <c r="EV399" s="129"/>
      <c r="EW399" s="129"/>
    </row>
    <row r="400" spans="1:153" ht="3" customHeight="1" thickBot="1">
      <c r="A400" s="113"/>
      <c r="B400" s="16"/>
      <c r="C400" s="17"/>
      <c r="D400" s="17"/>
      <c r="E400" s="17"/>
      <c r="F400" s="18"/>
      <c r="G400" s="17"/>
      <c r="H400" s="298"/>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9"/>
      <c r="AG400" s="299"/>
      <c r="AH400" s="298"/>
      <c r="AI400" s="298"/>
      <c r="AJ400" s="298"/>
      <c r="AK400" s="298"/>
      <c r="AL400" s="298"/>
      <c r="AM400" s="298"/>
      <c r="AN400" s="298"/>
      <c r="AO400" s="121"/>
      <c r="AP400" s="116"/>
      <c r="AQ400" s="299"/>
      <c r="AR400" s="298"/>
      <c r="AS400" s="298"/>
      <c r="AT400" s="298"/>
      <c r="AU400" s="298"/>
      <c r="AV400" s="298"/>
      <c r="AW400" s="298"/>
      <c r="AX400" s="298"/>
      <c r="AY400" s="121"/>
      <c r="AZ400" s="116"/>
      <c r="BA400" s="298"/>
      <c r="BB400" s="298"/>
      <c r="BC400" s="298"/>
      <c r="BD400" s="298"/>
      <c r="BE400" s="298"/>
      <c r="BF400" s="298"/>
      <c r="BG400" s="298"/>
      <c r="BH400" s="298"/>
      <c r="BI400" s="121"/>
      <c r="BJ400" s="116"/>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c r="DH400" s="129"/>
      <c r="DI400" s="129"/>
      <c r="DJ400" s="129"/>
      <c r="DK400" s="129"/>
      <c r="DL400" s="129"/>
      <c r="DM400" s="129"/>
      <c r="DN400" s="129"/>
      <c r="DO400" s="129"/>
      <c r="DP400" s="129"/>
      <c r="DQ400" s="129"/>
      <c r="DR400" s="129"/>
      <c r="DS400" s="129"/>
      <c r="DT400" s="129"/>
      <c r="DU400" s="129"/>
      <c r="DV400" s="129"/>
      <c r="DW400" s="129"/>
      <c r="DX400" s="129"/>
      <c r="DY400" s="129"/>
      <c r="DZ400" s="129"/>
      <c r="EA400" s="129"/>
      <c r="EB400" s="129"/>
      <c r="EC400" s="129"/>
      <c r="ED400" s="129"/>
      <c r="EE400" s="129"/>
      <c r="EF400" s="129"/>
      <c r="EG400" s="129"/>
      <c r="EH400" s="129"/>
      <c r="EI400" s="129"/>
      <c r="EJ400" s="129"/>
      <c r="EK400" s="129"/>
      <c r="EL400" s="129"/>
      <c r="EM400" s="129"/>
      <c r="EN400" s="129"/>
      <c r="EO400" s="129"/>
      <c r="EP400" s="129"/>
      <c r="EQ400" s="129"/>
      <c r="ER400" s="129"/>
      <c r="ES400" s="129"/>
      <c r="ET400" s="129"/>
      <c r="EU400" s="129"/>
      <c r="EV400" s="129"/>
      <c r="EW400" s="129"/>
    </row>
    <row r="401" spans="1:153" ht="9.75" customHeight="1">
      <c r="A401" s="113"/>
      <c r="B401" s="24"/>
      <c r="C401" s="14" t="s">
        <v>6435</v>
      </c>
      <c r="D401" s="25"/>
      <c r="E401" s="25"/>
      <c r="F401" s="14" t="s">
        <v>143</v>
      </c>
      <c r="G401" s="14"/>
      <c r="H401" s="14"/>
      <c r="I401" s="14" t="s">
        <v>144</v>
      </c>
      <c r="J401" s="14"/>
      <c r="K401" s="14" t="s">
        <v>145</v>
      </c>
      <c r="L401" s="14"/>
      <c r="M401" s="14" t="s">
        <v>197</v>
      </c>
      <c r="N401" s="14"/>
      <c r="O401" s="25"/>
      <c r="P401" s="14" t="s">
        <v>146</v>
      </c>
      <c r="Q401" s="14"/>
      <c r="R401" s="14"/>
      <c r="S401" s="14"/>
      <c r="T401" s="14"/>
      <c r="U401" s="14"/>
      <c r="V401" s="14"/>
      <c r="W401" s="14"/>
      <c r="X401" s="14"/>
      <c r="Y401" s="14"/>
      <c r="Z401" s="14"/>
      <c r="AA401" s="14"/>
      <c r="AB401" s="14"/>
      <c r="AC401" s="14"/>
      <c r="AD401" s="25"/>
      <c r="AE401" s="25"/>
      <c r="AF401" s="26"/>
      <c r="AG401" s="296"/>
      <c r="AH401" s="297"/>
      <c r="AI401" s="297"/>
      <c r="AJ401" s="297"/>
      <c r="AK401" s="297"/>
      <c r="AL401" s="297"/>
      <c r="AM401" s="297"/>
      <c r="AN401" s="297"/>
      <c r="AO401" s="117"/>
      <c r="AP401" s="114"/>
      <c r="AQ401" s="296"/>
      <c r="AR401" s="297"/>
      <c r="AS401" s="297"/>
      <c r="AT401" s="297"/>
      <c r="AU401" s="297"/>
      <c r="AV401" s="297"/>
      <c r="AW401" s="297"/>
      <c r="AX401" s="297"/>
      <c r="AY401" s="117"/>
      <c r="AZ401" s="114"/>
      <c r="BA401" s="297"/>
      <c r="BB401" s="297"/>
      <c r="BC401" s="297"/>
      <c r="BD401" s="297"/>
      <c r="BE401" s="297"/>
      <c r="BF401" s="297"/>
      <c r="BG401" s="297"/>
      <c r="BH401" s="297"/>
      <c r="BI401" s="117"/>
      <c r="BJ401" s="114"/>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c r="DH401" s="129"/>
      <c r="DI401" s="129"/>
      <c r="DJ401" s="129"/>
      <c r="DK401" s="129"/>
      <c r="DL401" s="129"/>
      <c r="DM401" s="129"/>
      <c r="DN401" s="129"/>
      <c r="DO401" s="129"/>
      <c r="DP401" s="129"/>
      <c r="DQ401" s="129"/>
      <c r="DR401" s="129"/>
      <c r="DS401" s="129"/>
      <c r="DT401" s="129"/>
      <c r="DU401" s="129"/>
      <c r="DV401" s="129"/>
      <c r="DW401" s="129"/>
      <c r="DX401" s="129"/>
      <c r="DY401" s="129"/>
      <c r="DZ401" s="129"/>
      <c r="EA401" s="129"/>
      <c r="EB401" s="129"/>
      <c r="EC401" s="129"/>
      <c r="ED401" s="129"/>
      <c r="EE401" s="129"/>
      <c r="EF401" s="129"/>
      <c r="EG401" s="129"/>
      <c r="EH401" s="129"/>
      <c r="EI401" s="129"/>
      <c r="EJ401" s="129"/>
      <c r="EK401" s="129"/>
      <c r="EL401" s="129"/>
      <c r="EM401" s="129"/>
      <c r="EN401" s="129"/>
      <c r="EO401" s="129"/>
      <c r="EP401" s="129"/>
      <c r="EQ401" s="129"/>
      <c r="ER401" s="129"/>
      <c r="ES401" s="129"/>
      <c r="ET401" s="129"/>
      <c r="EU401" s="129"/>
      <c r="EV401" s="129"/>
      <c r="EW401" s="129"/>
    </row>
    <row r="402" spans="1:153" ht="21.75" customHeight="1">
      <c r="A402" s="113"/>
      <c r="B402" s="294"/>
      <c r="C402" s="76"/>
      <c r="D402" s="74"/>
      <c r="E402" s="77"/>
      <c r="F402" s="78"/>
      <c r="G402" s="79"/>
      <c r="H402" s="75" t="s">
        <v>6436</v>
      </c>
      <c r="I402" s="76"/>
      <c r="J402" s="74"/>
      <c r="K402" s="241"/>
      <c r="L402" s="74"/>
      <c r="M402" s="76"/>
      <c r="N402" s="73"/>
      <c r="O402" s="504"/>
      <c r="P402" s="505"/>
      <c r="Q402" s="505"/>
      <c r="R402" s="505"/>
      <c r="S402" s="505"/>
      <c r="T402" s="505"/>
      <c r="U402" s="505"/>
      <c r="V402" s="505"/>
      <c r="W402" s="505"/>
      <c r="X402" s="505"/>
      <c r="Y402" s="505"/>
      <c r="Z402" s="505"/>
      <c r="AA402" s="505"/>
      <c r="AB402" s="505"/>
      <c r="AC402" s="505"/>
      <c r="AD402" s="505"/>
      <c r="AE402" s="506"/>
      <c r="AF402" s="15"/>
      <c r="AG402" s="118"/>
      <c r="AH402" s="312"/>
      <c r="AI402" s="313"/>
      <c r="AJ402" s="313"/>
      <c r="AK402" s="313"/>
      <c r="AL402" s="313"/>
      <c r="AM402" s="313"/>
      <c r="AN402" s="314"/>
      <c r="AO402" s="120"/>
      <c r="AP402" s="115" t="s">
        <v>0</v>
      </c>
      <c r="AQ402" s="119"/>
      <c r="AR402" s="312"/>
      <c r="AS402" s="313"/>
      <c r="AT402" s="313"/>
      <c r="AU402" s="313"/>
      <c r="AV402" s="313"/>
      <c r="AW402" s="313"/>
      <c r="AX402" s="314"/>
      <c r="AY402" s="120"/>
      <c r="AZ402" s="115" t="s">
        <v>1</v>
      </c>
      <c r="BA402" s="119"/>
      <c r="BB402" s="312"/>
      <c r="BC402" s="313"/>
      <c r="BD402" s="313"/>
      <c r="BE402" s="313"/>
      <c r="BF402" s="313"/>
      <c r="BG402" s="313"/>
      <c r="BH402" s="314"/>
      <c r="BI402" s="122"/>
      <c r="BJ402" s="115" t="s">
        <v>2</v>
      </c>
      <c r="BK402" s="129"/>
      <c r="BL402" s="130" t="str">
        <f>IF(BM402&lt;&gt;"","●","")</f>
        <v/>
      </c>
      <c r="BM402" s="132" t="str">
        <f>IF(AND(OR(C402="",E402="",F402="",G402="",O402=""),OR(AH402&gt;0,AR402&gt;0,BB402&gt;0)),"「Ｋコード・Ｊコード番号等」、「診療行為名称」に未記入の欄がありますが、「レセプト件数」、「算定日数」、「算定回数」のいずれかが1以上となっています。正しい手術名情報・レセプト件数・算定日数・算定回数をご記入ください。",IF(AND(AND(C402&lt;&gt;"",E402&lt;&gt;"",F402&lt;&gt;"",G402&lt;&gt;""),OR(AH402&gt;0,AR402&gt;0,BB402&gt;0),COUNTIF(K!$A$1:$A$2257,ASC(C402&amp;E402&amp;F402&amp;G402&amp;IF(I402*1=0,"","-"&amp;I402*1)&amp;IF(K402*1=0,"",K402*1)&amp;IF(M402="","",M402)))=0),"「Ｋコード・Ｊコード番号等」が診療報酬点数表あるいは鹿診療報酬点数表に存在しないコードとなっています。正しいＫコード・Ｊコード番号等をご記入ください。なお、加算・輸血料は報告対象外となります。",IF(OR(AND(OR(AH402=0,AH402=""),OR(AR402&gt;0,BB402&gt;0)),AND(OR(AH402&gt;0,BB402&gt;0),OR(AR402=0,AR402="")),AND(OR(AH402&gt;0,AR402&gt;0),OR(BB402=0,BB402=""))),"「レセプト件数」、「算定日数」、「算定回数」のいずれかが「0」か「空白」となっていますが、それ以外が1以上となっています。正しい手術名情報・レセプト件数・算定日数・算定回数をご記入ください。",IF(OR(AH402&gt;AR402,AH402&gt;BB402),"「算定日数」あるいは「算定回数」が「レセプト件数」よりも小さくなっています。算定レセプトにおける算定日数・算定回数をご記入ください。",IF(AR402&gt;BB402,"「算定回数」が「算定日数」よりも小さくなっています。算定日数における算定回数をご記入ください。","")))))</f>
        <v/>
      </c>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72"/>
      <c r="CW402" s="72"/>
      <c r="CX402" s="72"/>
      <c r="CY402" s="129"/>
      <c r="CZ402" s="129"/>
      <c r="DA402" s="129"/>
      <c r="DB402" s="129"/>
      <c r="DC402" s="129"/>
      <c r="DD402" s="129"/>
      <c r="DE402" s="129"/>
      <c r="DF402" s="129"/>
      <c r="DG402" s="129"/>
      <c r="DH402" s="129"/>
      <c r="DI402" s="129"/>
      <c r="DJ402" s="129"/>
      <c r="DK402" s="129"/>
      <c r="DL402" s="129"/>
      <c r="DM402" s="129"/>
      <c r="DN402" s="129"/>
      <c r="DO402" s="129"/>
      <c r="DP402" s="129"/>
      <c r="DQ402" s="129"/>
      <c r="DR402" s="129"/>
      <c r="DS402" s="129"/>
      <c r="DT402" s="129"/>
      <c r="DU402" s="129"/>
      <c r="DV402" s="129"/>
      <c r="DW402" s="129"/>
      <c r="DX402" s="129"/>
      <c r="DY402" s="129"/>
      <c r="DZ402" s="129"/>
      <c r="EA402" s="129"/>
      <c r="EB402" s="129"/>
      <c r="EC402" s="129"/>
      <c r="ED402" s="129"/>
      <c r="EE402" s="129"/>
      <c r="EF402" s="129"/>
      <c r="EG402" s="129"/>
      <c r="EH402" s="129"/>
      <c r="EI402" s="129"/>
      <c r="EJ402" s="129"/>
      <c r="EK402" s="129"/>
      <c r="EL402" s="129"/>
      <c r="EM402" s="129"/>
      <c r="EN402" s="129"/>
      <c r="EO402" s="129"/>
      <c r="EP402" s="129"/>
      <c r="EQ402" s="129"/>
      <c r="ER402" s="129"/>
      <c r="ES402" s="129"/>
      <c r="ET402" s="129"/>
      <c r="EU402" s="129"/>
      <c r="EV402" s="129"/>
      <c r="EW402" s="129"/>
    </row>
    <row r="403" spans="1:153" ht="3" customHeight="1" thickBot="1">
      <c r="A403" s="113"/>
      <c r="B403" s="16"/>
      <c r="C403" s="17"/>
      <c r="D403" s="17"/>
      <c r="E403" s="17"/>
      <c r="F403" s="18"/>
      <c r="G403" s="17"/>
      <c r="H403" s="298"/>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9"/>
      <c r="AG403" s="299"/>
      <c r="AH403" s="298"/>
      <c r="AI403" s="298"/>
      <c r="AJ403" s="298"/>
      <c r="AK403" s="298"/>
      <c r="AL403" s="298"/>
      <c r="AM403" s="298"/>
      <c r="AN403" s="298"/>
      <c r="AO403" s="121"/>
      <c r="AP403" s="116"/>
      <c r="AQ403" s="299"/>
      <c r="AR403" s="298"/>
      <c r="AS403" s="298"/>
      <c r="AT403" s="298"/>
      <c r="AU403" s="298"/>
      <c r="AV403" s="298"/>
      <c r="AW403" s="298"/>
      <c r="AX403" s="298"/>
      <c r="AY403" s="121"/>
      <c r="AZ403" s="116"/>
      <c r="BA403" s="298"/>
      <c r="BB403" s="298"/>
      <c r="BC403" s="298"/>
      <c r="BD403" s="298"/>
      <c r="BE403" s="298"/>
      <c r="BF403" s="298"/>
      <c r="BG403" s="298"/>
      <c r="BH403" s="298"/>
      <c r="BI403" s="121"/>
      <c r="BJ403" s="116"/>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c r="DH403" s="129"/>
      <c r="DI403" s="129"/>
      <c r="DJ403" s="129"/>
      <c r="DK403" s="129"/>
      <c r="DL403" s="129"/>
      <c r="DM403" s="129"/>
      <c r="DN403" s="129"/>
      <c r="DO403" s="129"/>
      <c r="DP403" s="129"/>
      <c r="DQ403" s="129"/>
      <c r="DR403" s="129"/>
      <c r="DS403" s="129"/>
      <c r="DT403" s="129"/>
      <c r="DU403" s="129"/>
      <c r="DV403" s="129"/>
      <c r="DW403" s="129"/>
      <c r="DX403" s="129"/>
      <c r="DY403" s="129"/>
      <c r="DZ403" s="129"/>
      <c r="EA403" s="129"/>
      <c r="EB403" s="129"/>
      <c r="EC403" s="129"/>
      <c r="ED403" s="129"/>
      <c r="EE403" s="129"/>
      <c r="EF403" s="129"/>
      <c r="EG403" s="129"/>
      <c r="EH403" s="129"/>
      <c r="EI403" s="129"/>
      <c r="EJ403" s="129"/>
      <c r="EK403" s="129"/>
      <c r="EL403" s="129"/>
      <c r="EM403" s="129"/>
      <c r="EN403" s="129"/>
      <c r="EO403" s="129"/>
      <c r="EP403" s="129"/>
      <c r="EQ403" s="129"/>
      <c r="ER403" s="129"/>
      <c r="ES403" s="129"/>
      <c r="ET403" s="129"/>
      <c r="EU403" s="129"/>
      <c r="EV403" s="129"/>
      <c r="EW403" s="129"/>
    </row>
    <row r="404" spans="1:153" ht="9.75" customHeight="1">
      <c r="A404" s="113"/>
      <c r="B404" s="24"/>
      <c r="C404" s="14" t="s">
        <v>6435</v>
      </c>
      <c r="D404" s="25"/>
      <c r="E404" s="25"/>
      <c r="F404" s="14" t="s">
        <v>143</v>
      </c>
      <c r="G404" s="14"/>
      <c r="H404" s="14"/>
      <c r="I404" s="14" t="s">
        <v>144</v>
      </c>
      <c r="J404" s="14"/>
      <c r="K404" s="14" t="s">
        <v>145</v>
      </c>
      <c r="L404" s="14"/>
      <c r="M404" s="14" t="s">
        <v>197</v>
      </c>
      <c r="N404" s="14"/>
      <c r="O404" s="25"/>
      <c r="P404" s="14" t="s">
        <v>146</v>
      </c>
      <c r="Q404" s="14"/>
      <c r="R404" s="14"/>
      <c r="S404" s="14"/>
      <c r="T404" s="14"/>
      <c r="U404" s="14"/>
      <c r="V404" s="14"/>
      <c r="W404" s="14"/>
      <c r="X404" s="14"/>
      <c r="Y404" s="14"/>
      <c r="Z404" s="14"/>
      <c r="AA404" s="14"/>
      <c r="AB404" s="14"/>
      <c r="AC404" s="14"/>
      <c r="AD404" s="25"/>
      <c r="AE404" s="25"/>
      <c r="AF404" s="26"/>
      <c r="AG404" s="296"/>
      <c r="AH404" s="297"/>
      <c r="AI404" s="297"/>
      <c r="AJ404" s="297"/>
      <c r="AK404" s="297"/>
      <c r="AL404" s="297"/>
      <c r="AM404" s="297"/>
      <c r="AN404" s="297"/>
      <c r="AO404" s="117"/>
      <c r="AP404" s="114"/>
      <c r="AQ404" s="296"/>
      <c r="AR404" s="297"/>
      <c r="AS404" s="297"/>
      <c r="AT404" s="297"/>
      <c r="AU404" s="297"/>
      <c r="AV404" s="297"/>
      <c r="AW404" s="297"/>
      <c r="AX404" s="297"/>
      <c r="AY404" s="117"/>
      <c r="AZ404" s="114"/>
      <c r="BA404" s="297"/>
      <c r="BB404" s="297"/>
      <c r="BC404" s="297"/>
      <c r="BD404" s="297"/>
      <c r="BE404" s="297"/>
      <c r="BF404" s="297"/>
      <c r="BG404" s="297"/>
      <c r="BH404" s="297"/>
      <c r="BI404" s="117"/>
      <c r="BJ404" s="114"/>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c r="DH404" s="129"/>
      <c r="DI404" s="129"/>
      <c r="DJ404" s="129"/>
      <c r="DK404" s="129"/>
      <c r="DL404" s="129"/>
      <c r="DM404" s="129"/>
      <c r="DN404" s="129"/>
      <c r="DO404" s="129"/>
      <c r="DP404" s="129"/>
      <c r="DQ404" s="129"/>
      <c r="DR404" s="129"/>
      <c r="DS404" s="129"/>
      <c r="DT404" s="129"/>
      <c r="DU404" s="129"/>
      <c r="DV404" s="129"/>
      <c r="DW404" s="129"/>
      <c r="DX404" s="129"/>
      <c r="DY404" s="129"/>
      <c r="DZ404" s="129"/>
      <c r="EA404" s="129"/>
      <c r="EB404" s="129"/>
      <c r="EC404" s="129"/>
      <c r="ED404" s="129"/>
      <c r="EE404" s="129"/>
      <c r="EF404" s="129"/>
      <c r="EG404" s="129"/>
      <c r="EH404" s="129"/>
      <c r="EI404" s="129"/>
      <c r="EJ404" s="129"/>
      <c r="EK404" s="129"/>
      <c r="EL404" s="129"/>
      <c r="EM404" s="129"/>
      <c r="EN404" s="129"/>
      <c r="EO404" s="129"/>
      <c r="EP404" s="129"/>
      <c r="EQ404" s="129"/>
      <c r="ER404" s="129"/>
      <c r="ES404" s="129"/>
      <c r="ET404" s="129"/>
      <c r="EU404" s="129"/>
      <c r="EV404" s="129"/>
      <c r="EW404" s="129"/>
    </row>
    <row r="405" spans="1:153" ht="21.75" customHeight="1">
      <c r="A405" s="113"/>
      <c r="B405" s="294"/>
      <c r="C405" s="76"/>
      <c r="D405" s="74"/>
      <c r="E405" s="77"/>
      <c r="F405" s="78"/>
      <c r="G405" s="79"/>
      <c r="H405" s="75" t="s">
        <v>6436</v>
      </c>
      <c r="I405" s="76"/>
      <c r="J405" s="74"/>
      <c r="K405" s="241"/>
      <c r="L405" s="74"/>
      <c r="M405" s="76"/>
      <c r="N405" s="73"/>
      <c r="O405" s="504"/>
      <c r="P405" s="505"/>
      <c r="Q405" s="505"/>
      <c r="R405" s="505"/>
      <c r="S405" s="505"/>
      <c r="T405" s="505"/>
      <c r="U405" s="505"/>
      <c r="V405" s="505"/>
      <c r="W405" s="505"/>
      <c r="X405" s="505"/>
      <c r="Y405" s="505"/>
      <c r="Z405" s="505"/>
      <c r="AA405" s="505"/>
      <c r="AB405" s="505"/>
      <c r="AC405" s="505"/>
      <c r="AD405" s="505"/>
      <c r="AE405" s="506"/>
      <c r="AF405" s="15"/>
      <c r="AG405" s="118"/>
      <c r="AH405" s="312"/>
      <c r="AI405" s="313"/>
      <c r="AJ405" s="313"/>
      <c r="AK405" s="313"/>
      <c r="AL405" s="313"/>
      <c r="AM405" s="313"/>
      <c r="AN405" s="314"/>
      <c r="AO405" s="120"/>
      <c r="AP405" s="115" t="s">
        <v>0</v>
      </c>
      <c r="AQ405" s="119"/>
      <c r="AR405" s="312"/>
      <c r="AS405" s="313"/>
      <c r="AT405" s="313"/>
      <c r="AU405" s="313"/>
      <c r="AV405" s="313"/>
      <c r="AW405" s="313"/>
      <c r="AX405" s="314"/>
      <c r="AY405" s="120"/>
      <c r="AZ405" s="115" t="s">
        <v>1</v>
      </c>
      <c r="BA405" s="119"/>
      <c r="BB405" s="312"/>
      <c r="BC405" s="313"/>
      <c r="BD405" s="313"/>
      <c r="BE405" s="313"/>
      <c r="BF405" s="313"/>
      <c r="BG405" s="313"/>
      <c r="BH405" s="314"/>
      <c r="BI405" s="122"/>
      <c r="BJ405" s="115" t="s">
        <v>2</v>
      </c>
      <c r="BK405" s="129"/>
      <c r="BL405" s="130" t="str">
        <f>IF(BM405&lt;&gt;"","●","")</f>
        <v/>
      </c>
      <c r="BM405" s="132" t="str">
        <f>IF(AND(OR(C405="",E405="",F405="",G405="",O405=""),OR(AH405&gt;0,AR405&gt;0,BB405&gt;0)),"「Ｋコード・Ｊコード番号等」、「診療行為名称」に未記入の欄がありますが、「レセプト件数」、「算定日数」、「算定回数」のいずれかが1以上となっています。正しい手術名情報・レセプト件数・算定日数・算定回数をご記入ください。",IF(AND(AND(C405&lt;&gt;"",E405&lt;&gt;"",F405&lt;&gt;"",G405&lt;&gt;""),OR(AH405&gt;0,AR405&gt;0,BB405&gt;0),COUNTIF(K!$A$1:$A$2257,ASC(C405&amp;E405&amp;F405&amp;G405&amp;IF(I405*1=0,"","-"&amp;I405*1)&amp;IF(K405*1=0,"",K405*1)&amp;IF(M405="","",M405)))=0),"「Ｋコード・Ｊコード番号等」が診療報酬点数表あるいは鹿診療報酬点数表に存在しないコードとなっています。正しいＫコード・Ｊコード番号等をご記入ください。なお、加算・輸血料は報告対象外となります。",IF(OR(AND(OR(AH405=0,AH405=""),OR(AR405&gt;0,BB405&gt;0)),AND(OR(AH405&gt;0,BB405&gt;0),OR(AR405=0,AR405="")),AND(OR(AH405&gt;0,AR405&gt;0),OR(BB405=0,BB405=""))),"「レセプト件数」、「算定日数」、「算定回数」のいずれかが「0」か「空白」となっていますが、それ以外が1以上となっています。正しい手術名情報・レセプト件数・算定日数・算定回数をご記入ください。",IF(OR(AH405&gt;AR405,AH405&gt;BB405),"「算定日数」あるいは「算定回数」が「レセプト件数」よりも小さくなっています。算定レセプトにおける算定日数・算定回数をご記入ください。",IF(AR405&gt;BB405,"「算定回数」が「算定日数」よりも小さくなっています。算定日数における算定回数をご記入ください。","")))))</f>
        <v/>
      </c>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72"/>
      <c r="CW405" s="72"/>
      <c r="CX405" s="72"/>
      <c r="CY405" s="129"/>
      <c r="CZ405" s="129"/>
      <c r="DA405" s="129"/>
      <c r="DB405" s="129"/>
      <c r="DC405" s="129"/>
      <c r="DD405" s="129"/>
      <c r="DE405" s="129"/>
      <c r="DF405" s="129"/>
      <c r="DG405" s="129"/>
      <c r="DH405" s="129"/>
      <c r="DI405" s="129"/>
      <c r="DJ405" s="129"/>
      <c r="DK405" s="129"/>
      <c r="DL405" s="129"/>
      <c r="DM405" s="129"/>
      <c r="DN405" s="129"/>
      <c r="DO405" s="129"/>
      <c r="DP405" s="129"/>
      <c r="DQ405" s="129"/>
      <c r="DR405" s="129"/>
      <c r="DS405" s="129"/>
      <c r="DT405" s="129"/>
      <c r="DU405" s="129"/>
      <c r="DV405" s="129"/>
      <c r="DW405" s="129"/>
      <c r="DX405" s="129"/>
      <c r="DY405" s="129"/>
      <c r="DZ405" s="129"/>
      <c r="EA405" s="129"/>
      <c r="EB405" s="129"/>
      <c r="EC405" s="129"/>
      <c r="ED405" s="129"/>
      <c r="EE405" s="129"/>
      <c r="EF405" s="129"/>
      <c r="EG405" s="129"/>
      <c r="EH405" s="129"/>
      <c r="EI405" s="129"/>
      <c r="EJ405" s="129"/>
      <c r="EK405" s="129"/>
      <c r="EL405" s="129"/>
      <c r="EM405" s="129"/>
      <c r="EN405" s="129"/>
      <c r="EO405" s="129"/>
      <c r="EP405" s="129"/>
      <c r="EQ405" s="129"/>
      <c r="ER405" s="129"/>
      <c r="ES405" s="129"/>
      <c r="ET405" s="129"/>
      <c r="EU405" s="129"/>
      <c r="EV405" s="129"/>
      <c r="EW405" s="129"/>
    </row>
    <row r="406" spans="1:153" ht="3" customHeight="1" thickBot="1">
      <c r="A406" s="113"/>
      <c r="B406" s="16"/>
      <c r="C406" s="17"/>
      <c r="D406" s="17"/>
      <c r="E406" s="17"/>
      <c r="F406" s="18"/>
      <c r="G406" s="17"/>
      <c r="H406" s="298"/>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9"/>
      <c r="AG406" s="299"/>
      <c r="AH406" s="298"/>
      <c r="AI406" s="298"/>
      <c r="AJ406" s="298"/>
      <c r="AK406" s="298"/>
      <c r="AL406" s="298"/>
      <c r="AM406" s="298"/>
      <c r="AN406" s="298"/>
      <c r="AO406" s="121"/>
      <c r="AP406" s="116"/>
      <c r="AQ406" s="299"/>
      <c r="AR406" s="298"/>
      <c r="AS406" s="298"/>
      <c r="AT406" s="298"/>
      <c r="AU406" s="298"/>
      <c r="AV406" s="298"/>
      <c r="AW406" s="298"/>
      <c r="AX406" s="298"/>
      <c r="AY406" s="121"/>
      <c r="AZ406" s="116"/>
      <c r="BA406" s="298"/>
      <c r="BB406" s="298"/>
      <c r="BC406" s="298"/>
      <c r="BD406" s="298"/>
      <c r="BE406" s="298"/>
      <c r="BF406" s="298"/>
      <c r="BG406" s="298"/>
      <c r="BH406" s="298"/>
      <c r="BI406" s="121"/>
      <c r="BJ406" s="116"/>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c r="DH406" s="129"/>
      <c r="DI406" s="129"/>
      <c r="DJ406" s="129"/>
      <c r="DK406" s="129"/>
      <c r="DL406" s="129"/>
      <c r="DM406" s="129"/>
      <c r="DN406" s="129"/>
      <c r="DO406" s="129"/>
      <c r="DP406" s="129"/>
      <c r="DQ406" s="129"/>
      <c r="DR406" s="129"/>
      <c r="DS406" s="129"/>
      <c r="DT406" s="129"/>
      <c r="DU406" s="129"/>
      <c r="DV406" s="129"/>
      <c r="DW406" s="129"/>
      <c r="DX406" s="129"/>
      <c r="DY406" s="129"/>
      <c r="DZ406" s="129"/>
      <c r="EA406" s="129"/>
      <c r="EB406" s="129"/>
      <c r="EC406" s="129"/>
      <c r="ED406" s="129"/>
      <c r="EE406" s="129"/>
      <c r="EF406" s="129"/>
      <c r="EG406" s="129"/>
      <c r="EH406" s="129"/>
      <c r="EI406" s="129"/>
      <c r="EJ406" s="129"/>
      <c r="EK406" s="129"/>
      <c r="EL406" s="129"/>
      <c r="EM406" s="129"/>
      <c r="EN406" s="129"/>
      <c r="EO406" s="129"/>
      <c r="EP406" s="129"/>
      <c r="EQ406" s="129"/>
      <c r="ER406" s="129"/>
      <c r="ES406" s="129"/>
      <c r="ET406" s="129"/>
      <c r="EU406" s="129"/>
      <c r="EV406" s="129"/>
      <c r="EW406" s="129"/>
    </row>
    <row r="407" spans="1:153" ht="9.75" customHeight="1">
      <c r="A407" s="113"/>
      <c r="B407" s="24"/>
      <c r="C407" s="14" t="s">
        <v>6435</v>
      </c>
      <c r="D407" s="25"/>
      <c r="E407" s="25"/>
      <c r="F407" s="14" t="s">
        <v>143</v>
      </c>
      <c r="G407" s="14"/>
      <c r="H407" s="14"/>
      <c r="I407" s="14" t="s">
        <v>144</v>
      </c>
      <c r="J407" s="14"/>
      <c r="K407" s="14" t="s">
        <v>145</v>
      </c>
      <c r="L407" s="14"/>
      <c r="M407" s="14" t="s">
        <v>197</v>
      </c>
      <c r="N407" s="14"/>
      <c r="O407" s="25"/>
      <c r="P407" s="14" t="s">
        <v>146</v>
      </c>
      <c r="Q407" s="14"/>
      <c r="R407" s="14"/>
      <c r="S407" s="14"/>
      <c r="T407" s="14"/>
      <c r="U407" s="14"/>
      <c r="V407" s="14"/>
      <c r="W407" s="14"/>
      <c r="X407" s="14"/>
      <c r="Y407" s="14"/>
      <c r="Z407" s="14"/>
      <c r="AA407" s="14"/>
      <c r="AB407" s="14"/>
      <c r="AC407" s="14"/>
      <c r="AD407" s="25"/>
      <c r="AE407" s="25"/>
      <c r="AF407" s="26"/>
      <c r="AG407" s="296"/>
      <c r="AH407" s="297"/>
      <c r="AI407" s="297"/>
      <c r="AJ407" s="297"/>
      <c r="AK407" s="297"/>
      <c r="AL407" s="297"/>
      <c r="AM407" s="297"/>
      <c r="AN407" s="297"/>
      <c r="AO407" s="117"/>
      <c r="AP407" s="114"/>
      <c r="AQ407" s="296"/>
      <c r="AR407" s="297"/>
      <c r="AS407" s="297"/>
      <c r="AT407" s="297"/>
      <c r="AU407" s="297"/>
      <c r="AV407" s="297"/>
      <c r="AW407" s="297"/>
      <c r="AX407" s="297"/>
      <c r="AY407" s="117"/>
      <c r="AZ407" s="114"/>
      <c r="BA407" s="297"/>
      <c r="BB407" s="297"/>
      <c r="BC407" s="297"/>
      <c r="BD407" s="297"/>
      <c r="BE407" s="297"/>
      <c r="BF407" s="297"/>
      <c r="BG407" s="297"/>
      <c r="BH407" s="297"/>
      <c r="BI407" s="117"/>
      <c r="BJ407" s="114"/>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c r="DH407" s="129"/>
      <c r="DI407" s="129"/>
      <c r="DJ407" s="129"/>
      <c r="DK407" s="129"/>
      <c r="DL407" s="129"/>
      <c r="DM407" s="129"/>
      <c r="DN407" s="129"/>
      <c r="DO407" s="129"/>
      <c r="DP407" s="129"/>
      <c r="DQ407" s="129"/>
      <c r="DR407" s="129"/>
      <c r="DS407" s="129"/>
      <c r="DT407" s="129"/>
      <c r="DU407" s="129"/>
      <c r="DV407" s="129"/>
      <c r="DW407" s="129"/>
      <c r="DX407" s="129"/>
      <c r="DY407" s="129"/>
      <c r="DZ407" s="129"/>
      <c r="EA407" s="129"/>
      <c r="EB407" s="129"/>
      <c r="EC407" s="129"/>
      <c r="ED407" s="129"/>
      <c r="EE407" s="129"/>
      <c r="EF407" s="129"/>
      <c r="EG407" s="129"/>
      <c r="EH407" s="129"/>
      <c r="EI407" s="129"/>
      <c r="EJ407" s="129"/>
      <c r="EK407" s="129"/>
      <c r="EL407" s="129"/>
      <c r="EM407" s="129"/>
      <c r="EN407" s="129"/>
      <c r="EO407" s="129"/>
      <c r="EP407" s="129"/>
      <c r="EQ407" s="129"/>
      <c r="ER407" s="129"/>
      <c r="ES407" s="129"/>
      <c r="ET407" s="129"/>
      <c r="EU407" s="129"/>
      <c r="EV407" s="129"/>
      <c r="EW407" s="129"/>
    </row>
    <row r="408" spans="1:153" ht="21.75" customHeight="1">
      <c r="A408" s="113"/>
      <c r="B408" s="294"/>
      <c r="C408" s="76"/>
      <c r="D408" s="74"/>
      <c r="E408" s="77"/>
      <c r="F408" s="78"/>
      <c r="G408" s="79"/>
      <c r="H408" s="75" t="s">
        <v>6436</v>
      </c>
      <c r="I408" s="76"/>
      <c r="J408" s="74"/>
      <c r="K408" s="241"/>
      <c r="L408" s="74"/>
      <c r="M408" s="76"/>
      <c r="N408" s="73"/>
      <c r="O408" s="504"/>
      <c r="P408" s="505"/>
      <c r="Q408" s="505"/>
      <c r="R408" s="505"/>
      <c r="S408" s="505"/>
      <c r="T408" s="505"/>
      <c r="U408" s="505"/>
      <c r="V408" s="505"/>
      <c r="W408" s="505"/>
      <c r="X408" s="505"/>
      <c r="Y408" s="505"/>
      <c r="Z408" s="505"/>
      <c r="AA408" s="505"/>
      <c r="AB408" s="505"/>
      <c r="AC408" s="505"/>
      <c r="AD408" s="505"/>
      <c r="AE408" s="506"/>
      <c r="AF408" s="15"/>
      <c r="AG408" s="118"/>
      <c r="AH408" s="312"/>
      <c r="AI408" s="313"/>
      <c r="AJ408" s="313"/>
      <c r="AK408" s="313"/>
      <c r="AL408" s="313"/>
      <c r="AM408" s="313"/>
      <c r="AN408" s="314"/>
      <c r="AO408" s="120"/>
      <c r="AP408" s="115" t="s">
        <v>0</v>
      </c>
      <c r="AQ408" s="119"/>
      <c r="AR408" s="312"/>
      <c r="AS408" s="313"/>
      <c r="AT408" s="313"/>
      <c r="AU408" s="313"/>
      <c r="AV408" s="313"/>
      <c r="AW408" s="313"/>
      <c r="AX408" s="314"/>
      <c r="AY408" s="120"/>
      <c r="AZ408" s="115" t="s">
        <v>1</v>
      </c>
      <c r="BA408" s="119"/>
      <c r="BB408" s="312"/>
      <c r="BC408" s="313"/>
      <c r="BD408" s="313"/>
      <c r="BE408" s="313"/>
      <c r="BF408" s="313"/>
      <c r="BG408" s="313"/>
      <c r="BH408" s="314"/>
      <c r="BI408" s="122"/>
      <c r="BJ408" s="115" t="s">
        <v>2</v>
      </c>
      <c r="BK408" s="129"/>
      <c r="BL408" s="130" t="str">
        <f>IF(BM408&lt;&gt;"","●","")</f>
        <v/>
      </c>
      <c r="BM408" s="132" t="str">
        <f>IF(AND(OR(C408="",E408="",F408="",G408="",O408=""),OR(AH408&gt;0,AR408&gt;0,BB408&gt;0)),"「Ｋコード・Ｊコード番号等」、「診療行為名称」に未記入の欄がありますが、「レセプト件数」、「算定日数」、「算定回数」のいずれかが1以上となっています。正しい手術名情報・レセプト件数・算定日数・算定回数をご記入ください。",IF(AND(AND(C408&lt;&gt;"",E408&lt;&gt;"",F408&lt;&gt;"",G408&lt;&gt;""),OR(AH408&gt;0,AR408&gt;0,BB408&gt;0),COUNTIF(K!$A$1:$A$2257,ASC(C408&amp;E408&amp;F408&amp;G408&amp;IF(I408*1=0,"","-"&amp;I408*1)&amp;IF(K408*1=0,"",K408*1)&amp;IF(M408="","",M408)))=0),"「Ｋコード・Ｊコード番号等」が診療報酬点数表あるいは鹿診療報酬点数表に存在しないコードとなっています。正しいＫコード・Ｊコード番号等をご記入ください。なお、加算・輸血料は報告対象外となります。",IF(OR(AND(OR(AH408=0,AH408=""),OR(AR408&gt;0,BB408&gt;0)),AND(OR(AH408&gt;0,BB408&gt;0),OR(AR408=0,AR408="")),AND(OR(AH408&gt;0,AR408&gt;0),OR(BB408=0,BB408=""))),"「レセプト件数」、「算定日数」、「算定回数」のいずれかが「0」か「空白」となっていますが、それ以外が1以上となっています。正しい手術名情報・レセプト件数・算定日数・算定回数をご記入ください。",IF(OR(AH408&gt;AR408,AH408&gt;BB408),"「算定日数」あるいは「算定回数」が「レセプト件数」よりも小さくなっています。算定レセプトにおける算定日数・算定回数をご記入ください。",IF(AR408&gt;BB408,"「算定回数」が「算定日数」よりも小さくなっています。算定日数における算定回数をご記入ください。","")))))</f>
        <v/>
      </c>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72"/>
      <c r="CW408" s="72"/>
      <c r="CX408" s="72"/>
      <c r="CY408" s="129"/>
      <c r="CZ408" s="129"/>
      <c r="DA408" s="129"/>
      <c r="DB408" s="129"/>
      <c r="DC408" s="129"/>
      <c r="DD408" s="129"/>
      <c r="DE408" s="129"/>
      <c r="DF408" s="129"/>
      <c r="DG408" s="129"/>
      <c r="DH408" s="129"/>
      <c r="DI408" s="129"/>
      <c r="DJ408" s="129"/>
      <c r="DK408" s="129"/>
      <c r="DL408" s="129"/>
      <c r="DM408" s="129"/>
      <c r="DN408" s="129"/>
      <c r="DO408" s="129"/>
      <c r="DP408" s="129"/>
      <c r="DQ408" s="129"/>
      <c r="DR408" s="129"/>
      <c r="DS408" s="129"/>
      <c r="DT408" s="129"/>
      <c r="DU408" s="129"/>
      <c r="DV408" s="129"/>
      <c r="DW408" s="129"/>
      <c r="DX408" s="129"/>
      <c r="DY408" s="129"/>
      <c r="DZ408" s="129"/>
      <c r="EA408" s="129"/>
      <c r="EB408" s="129"/>
      <c r="EC408" s="129"/>
      <c r="ED408" s="129"/>
      <c r="EE408" s="129"/>
      <c r="EF408" s="129"/>
      <c r="EG408" s="129"/>
      <c r="EH408" s="129"/>
      <c r="EI408" s="129"/>
      <c r="EJ408" s="129"/>
      <c r="EK408" s="129"/>
      <c r="EL408" s="129"/>
      <c r="EM408" s="129"/>
      <c r="EN408" s="129"/>
      <c r="EO408" s="129"/>
      <c r="EP408" s="129"/>
      <c r="EQ408" s="129"/>
      <c r="ER408" s="129"/>
      <c r="ES408" s="129"/>
      <c r="ET408" s="129"/>
      <c r="EU408" s="129"/>
      <c r="EV408" s="129"/>
      <c r="EW408" s="129"/>
    </row>
    <row r="409" spans="1:153" ht="3" customHeight="1" thickBot="1">
      <c r="A409" s="113"/>
      <c r="B409" s="16"/>
      <c r="C409" s="17"/>
      <c r="D409" s="17"/>
      <c r="E409" s="17"/>
      <c r="F409" s="18"/>
      <c r="G409" s="17"/>
      <c r="H409" s="298"/>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9"/>
      <c r="AG409" s="299"/>
      <c r="AH409" s="298"/>
      <c r="AI409" s="298"/>
      <c r="AJ409" s="298"/>
      <c r="AK409" s="298"/>
      <c r="AL409" s="298"/>
      <c r="AM409" s="298"/>
      <c r="AN409" s="298"/>
      <c r="AO409" s="121"/>
      <c r="AP409" s="116"/>
      <c r="AQ409" s="299"/>
      <c r="AR409" s="298"/>
      <c r="AS409" s="298"/>
      <c r="AT409" s="298"/>
      <c r="AU409" s="298"/>
      <c r="AV409" s="298"/>
      <c r="AW409" s="298"/>
      <c r="AX409" s="298"/>
      <c r="AY409" s="121"/>
      <c r="AZ409" s="116"/>
      <c r="BA409" s="298"/>
      <c r="BB409" s="298"/>
      <c r="BC409" s="298"/>
      <c r="BD409" s="298"/>
      <c r="BE409" s="298"/>
      <c r="BF409" s="298"/>
      <c r="BG409" s="298"/>
      <c r="BH409" s="298"/>
      <c r="BI409" s="121"/>
      <c r="BJ409" s="116"/>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c r="DH409" s="129"/>
      <c r="DI409" s="129"/>
      <c r="DJ409" s="129"/>
      <c r="DK409" s="129"/>
      <c r="DL409" s="129"/>
      <c r="DM409" s="129"/>
      <c r="DN409" s="129"/>
      <c r="DO409" s="129"/>
      <c r="DP409" s="129"/>
      <c r="DQ409" s="129"/>
      <c r="DR409" s="129"/>
      <c r="DS409" s="129"/>
      <c r="DT409" s="129"/>
      <c r="DU409" s="129"/>
      <c r="DV409" s="129"/>
      <c r="DW409" s="129"/>
      <c r="DX409" s="129"/>
      <c r="DY409" s="129"/>
      <c r="DZ409" s="129"/>
      <c r="EA409" s="129"/>
      <c r="EB409" s="129"/>
      <c r="EC409" s="129"/>
      <c r="ED409" s="129"/>
      <c r="EE409" s="129"/>
      <c r="EF409" s="129"/>
      <c r="EG409" s="129"/>
      <c r="EH409" s="129"/>
      <c r="EI409" s="129"/>
      <c r="EJ409" s="129"/>
      <c r="EK409" s="129"/>
      <c r="EL409" s="129"/>
      <c r="EM409" s="129"/>
      <c r="EN409" s="129"/>
      <c r="EO409" s="129"/>
      <c r="EP409" s="129"/>
      <c r="EQ409" s="129"/>
      <c r="ER409" s="129"/>
      <c r="ES409" s="129"/>
      <c r="ET409" s="129"/>
      <c r="EU409" s="129"/>
      <c r="EV409" s="129"/>
      <c r="EW409" s="129"/>
    </row>
    <row r="410" spans="1:153" ht="9.75" customHeight="1">
      <c r="A410" s="113"/>
      <c r="B410" s="24"/>
      <c r="C410" s="14" t="s">
        <v>6435</v>
      </c>
      <c r="D410" s="25"/>
      <c r="E410" s="25"/>
      <c r="F410" s="14" t="s">
        <v>143</v>
      </c>
      <c r="G410" s="14"/>
      <c r="H410" s="14"/>
      <c r="I410" s="14" t="s">
        <v>144</v>
      </c>
      <c r="J410" s="14"/>
      <c r="K410" s="14" t="s">
        <v>145</v>
      </c>
      <c r="L410" s="14"/>
      <c r="M410" s="14" t="s">
        <v>197</v>
      </c>
      <c r="N410" s="14"/>
      <c r="O410" s="25"/>
      <c r="P410" s="14" t="s">
        <v>146</v>
      </c>
      <c r="Q410" s="14"/>
      <c r="R410" s="14"/>
      <c r="S410" s="14"/>
      <c r="T410" s="14"/>
      <c r="U410" s="14"/>
      <c r="V410" s="14"/>
      <c r="W410" s="14"/>
      <c r="X410" s="14"/>
      <c r="Y410" s="14"/>
      <c r="Z410" s="14"/>
      <c r="AA410" s="14"/>
      <c r="AB410" s="14"/>
      <c r="AC410" s="14"/>
      <c r="AD410" s="25"/>
      <c r="AE410" s="25"/>
      <c r="AF410" s="26"/>
      <c r="AG410" s="296"/>
      <c r="AH410" s="297"/>
      <c r="AI410" s="297"/>
      <c r="AJ410" s="297"/>
      <c r="AK410" s="297"/>
      <c r="AL410" s="297"/>
      <c r="AM410" s="297"/>
      <c r="AN410" s="297"/>
      <c r="AO410" s="117"/>
      <c r="AP410" s="114"/>
      <c r="AQ410" s="296"/>
      <c r="AR410" s="297"/>
      <c r="AS410" s="297"/>
      <c r="AT410" s="297"/>
      <c r="AU410" s="297"/>
      <c r="AV410" s="297"/>
      <c r="AW410" s="297"/>
      <c r="AX410" s="297"/>
      <c r="AY410" s="117"/>
      <c r="AZ410" s="114"/>
      <c r="BA410" s="297"/>
      <c r="BB410" s="297"/>
      <c r="BC410" s="297"/>
      <c r="BD410" s="297"/>
      <c r="BE410" s="297"/>
      <c r="BF410" s="297"/>
      <c r="BG410" s="297"/>
      <c r="BH410" s="297"/>
      <c r="BI410" s="117"/>
      <c r="BJ410" s="114"/>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c r="DH410" s="129"/>
      <c r="DI410" s="129"/>
      <c r="DJ410" s="129"/>
      <c r="DK410" s="129"/>
      <c r="DL410" s="129"/>
      <c r="DM410" s="129"/>
      <c r="DN410" s="129"/>
      <c r="DO410" s="129"/>
      <c r="DP410" s="129"/>
      <c r="DQ410" s="129"/>
      <c r="DR410" s="129"/>
      <c r="DS410" s="129"/>
      <c r="DT410" s="129"/>
      <c r="DU410" s="129"/>
      <c r="DV410" s="129"/>
      <c r="DW410" s="129"/>
      <c r="DX410" s="129"/>
      <c r="DY410" s="129"/>
      <c r="DZ410" s="129"/>
      <c r="EA410" s="129"/>
      <c r="EB410" s="129"/>
      <c r="EC410" s="129"/>
      <c r="ED410" s="129"/>
      <c r="EE410" s="129"/>
      <c r="EF410" s="129"/>
      <c r="EG410" s="129"/>
      <c r="EH410" s="129"/>
      <c r="EI410" s="129"/>
      <c r="EJ410" s="129"/>
      <c r="EK410" s="129"/>
      <c r="EL410" s="129"/>
      <c r="EM410" s="129"/>
      <c r="EN410" s="129"/>
      <c r="EO410" s="129"/>
      <c r="EP410" s="129"/>
      <c r="EQ410" s="129"/>
      <c r="ER410" s="129"/>
      <c r="ES410" s="129"/>
      <c r="ET410" s="129"/>
      <c r="EU410" s="129"/>
      <c r="EV410" s="129"/>
      <c r="EW410" s="129"/>
    </row>
    <row r="411" spans="1:153" ht="21.75" customHeight="1">
      <c r="A411" s="113"/>
      <c r="B411" s="294"/>
      <c r="C411" s="76"/>
      <c r="D411" s="74"/>
      <c r="E411" s="77"/>
      <c r="F411" s="78"/>
      <c r="G411" s="79"/>
      <c r="H411" s="75" t="s">
        <v>6436</v>
      </c>
      <c r="I411" s="76"/>
      <c r="J411" s="74"/>
      <c r="K411" s="241"/>
      <c r="L411" s="74"/>
      <c r="M411" s="76"/>
      <c r="N411" s="73"/>
      <c r="O411" s="504"/>
      <c r="P411" s="505"/>
      <c r="Q411" s="505"/>
      <c r="R411" s="505"/>
      <c r="S411" s="505"/>
      <c r="T411" s="505"/>
      <c r="U411" s="505"/>
      <c r="V411" s="505"/>
      <c r="W411" s="505"/>
      <c r="X411" s="505"/>
      <c r="Y411" s="505"/>
      <c r="Z411" s="505"/>
      <c r="AA411" s="505"/>
      <c r="AB411" s="505"/>
      <c r="AC411" s="505"/>
      <c r="AD411" s="505"/>
      <c r="AE411" s="506"/>
      <c r="AF411" s="15"/>
      <c r="AG411" s="118"/>
      <c r="AH411" s="312"/>
      <c r="AI411" s="313"/>
      <c r="AJ411" s="313"/>
      <c r="AK411" s="313"/>
      <c r="AL411" s="313"/>
      <c r="AM411" s="313"/>
      <c r="AN411" s="314"/>
      <c r="AO411" s="120"/>
      <c r="AP411" s="115" t="s">
        <v>0</v>
      </c>
      <c r="AQ411" s="119"/>
      <c r="AR411" s="312"/>
      <c r="AS411" s="313"/>
      <c r="AT411" s="313"/>
      <c r="AU411" s="313"/>
      <c r="AV411" s="313"/>
      <c r="AW411" s="313"/>
      <c r="AX411" s="314"/>
      <c r="AY411" s="120"/>
      <c r="AZ411" s="115" t="s">
        <v>1</v>
      </c>
      <c r="BA411" s="119"/>
      <c r="BB411" s="312"/>
      <c r="BC411" s="313"/>
      <c r="BD411" s="313"/>
      <c r="BE411" s="313"/>
      <c r="BF411" s="313"/>
      <c r="BG411" s="313"/>
      <c r="BH411" s="314"/>
      <c r="BI411" s="122"/>
      <c r="BJ411" s="115" t="s">
        <v>2</v>
      </c>
      <c r="BK411" s="129"/>
      <c r="BL411" s="130" t="str">
        <f>IF(BM411&lt;&gt;"","●","")</f>
        <v/>
      </c>
      <c r="BM411" s="132" t="str">
        <f>IF(AND(OR(C411="",E411="",F411="",G411="",O411=""),OR(AH411&gt;0,AR411&gt;0,BB411&gt;0)),"「Ｋコード・Ｊコード番号等」、「診療行為名称」に未記入の欄がありますが、「レセプト件数」、「算定日数」、「算定回数」のいずれかが1以上となっています。正しい手術名情報・レセプト件数・算定日数・算定回数をご記入ください。",IF(AND(AND(C411&lt;&gt;"",E411&lt;&gt;"",F411&lt;&gt;"",G411&lt;&gt;""),OR(AH411&gt;0,AR411&gt;0,BB411&gt;0),COUNTIF(K!$A$1:$A$2257,ASC(C411&amp;E411&amp;F411&amp;G411&amp;IF(I411*1=0,"","-"&amp;I411*1)&amp;IF(K411*1=0,"",K411*1)&amp;IF(M411="","",M411)))=0),"「Ｋコード・Ｊコード番号等」が診療報酬点数表あるいは鹿診療報酬点数表に存在しないコードとなっています。正しいＫコード・Ｊコード番号等をご記入ください。なお、加算・輸血料は報告対象外となります。",IF(OR(AND(OR(AH411=0,AH411=""),OR(AR411&gt;0,BB411&gt;0)),AND(OR(AH411&gt;0,BB411&gt;0),OR(AR411=0,AR411="")),AND(OR(AH411&gt;0,AR411&gt;0),OR(BB411=0,BB411=""))),"「レセプト件数」、「算定日数」、「算定回数」のいずれかが「0」か「空白」となっていますが、それ以外が1以上となっています。正しい手術名情報・レセプト件数・算定日数・算定回数をご記入ください。",IF(OR(AH411&gt;AR411,AH411&gt;BB411),"「算定日数」あるいは「算定回数」が「レセプト件数」よりも小さくなっています。算定レセプトにおける算定日数・算定回数をご記入ください。",IF(AR411&gt;BB411,"「算定回数」が「算定日数」よりも小さくなっています。算定日数における算定回数をご記入ください。","")))))</f>
        <v/>
      </c>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72"/>
      <c r="CW411" s="72"/>
      <c r="CX411" s="72"/>
      <c r="CY411" s="129"/>
      <c r="CZ411" s="129"/>
      <c r="DA411" s="129"/>
      <c r="DB411" s="129"/>
      <c r="DC411" s="129"/>
      <c r="DD411" s="129"/>
      <c r="DE411" s="129"/>
      <c r="DF411" s="129"/>
      <c r="DG411" s="129"/>
      <c r="DH411" s="129"/>
      <c r="DI411" s="129"/>
      <c r="DJ411" s="129"/>
      <c r="DK411" s="129"/>
      <c r="DL411" s="129"/>
      <c r="DM411" s="129"/>
      <c r="DN411" s="129"/>
      <c r="DO411" s="129"/>
      <c r="DP411" s="129"/>
      <c r="DQ411" s="129"/>
      <c r="DR411" s="129"/>
      <c r="DS411" s="129"/>
      <c r="DT411" s="129"/>
      <c r="DU411" s="129"/>
      <c r="DV411" s="129"/>
      <c r="DW411" s="129"/>
      <c r="DX411" s="129"/>
      <c r="DY411" s="129"/>
      <c r="DZ411" s="129"/>
      <c r="EA411" s="129"/>
      <c r="EB411" s="129"/>
      <c r="EC411" s="129"/>
      <c r="ED411" s="129"/>
      <c r="EE411" s="129"/>
      <c r="EF411" s="129"/>
      <c r="EG411" s="129"/>
      <c r="EH411" s="129"/>
      <c r="EI411" s="129"/>
      <c r="EJ411" s="129"/>
      <c r="EK411" s="129"/>
      <c r="EL411" s="129"/>
      <c r="EM411" s="129"/>
      <c r="EN411" s="129"/>
      <c r="EO411" s="129"/>
      <c r="EP411" s="129"/>
      <c r="EQ411" s="129"/>
      <c r="ER411" s="129"/>
      <c r="ES411" s="129"/>
      <c r="ET411" s="129"/>
      <c r="EU411" s="129"/>
      <c r="EV411" s="129"/>
      <c r="EW411" s="129"/>
    </row>
    <row r="412" spans="1:153" ht="3" customHeight="1" thickBot="1">
      <c r="A412" s="113"/>
      <c r="B412" s="16"/>
      <c r="C412" s="17"/>
      <c r="D412" s="17"/>
      <c r="E412" s="17"/>
      <c r="F412" s="18"/>
      <c r="G412" s="17"/>
      <c r="H412" s="298"/>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9"/>
      <c r="AG412" s="299"/>
      <c r="AH412" s="298"/>
      <c r="AI412" s="298"/>
      <c r="AJ412" s="298"/>
      <c r="AK412" s="298"/>
      <c r="AL412" s="298"/>
      <c r="AM412" s="298"/>
      <c r="AN412" s="298"/>
      <c r="AO412" s="121"/>
      <c r="AP412" s="116"/>
      <c r="AQ412" s="299"/>
      <c r="AR412" s="298"/>
      <c r="AS412" s="298"/>
      <c r="AT412" s="298"/>
      <c r="AU412" s="298"/>
      <c r="AV412" s="298"/>
      <c r="AW412" s="298"/>
      <c r="AX412" s="298"/>
      <c r="AY412" s="121"/>
      <c r="AZ412" s="116"/>
      <c r="BA412" s="298"/>
      <c r="BB412" s="298"/>
      <c r="BC412" s="298"/>
      <c r="BD412" s="298"/>
      <c r="BE412" s="298"/>
      <c r="BF412" s="298"/>
      <c r="BG412" s="298"/>
      <c r="BH412" s="298"/>
      <c r="BI412" s="121"/>
      <c r="BJ412" s="116"/>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c r="DH412" s="129"/>
      <c r="DI412" s="129"/>
      <c r="DJ412" s="129"/>
      <c r="DK412" s="129"/>
      <c r="DL412" s="129"/>
      <c r="DM412" s="129"/>
      <c r="DN412" s="129"/>
      <c r="DO412" s="129"/>
      <c r="DP412" s="129"/>
      <c r="DQ412" s="129"/>
      <c r="DR412" s="129"/>
      <c r="DS412" s="129"/>
      <c r="DT412" s="129"/>
      <c r="DU412" s="129"/>
      <c r="DV412" s="129"/>
      <c r="DW412" s="129"/>
      <c r="DX412" s="129"/>
      <c r="DY412" s="129"/>
      <c r="DZ412" s="129"/>
      <c r="EA412" s="129"/>
      <c r="EB412" s="129"/>
      <c r="EC412" s="129"/>
      <c r="ED412" s="129"/>
      <c r="EE412" s="129"/>
      <c r="EF412" s="129"/>
      <c r="EG412" s="129"/>
      <c r="EH412" s="129"/>
      <c r="EI412" s="129"/>
      <c r="EJ412" s="129"/>
      <c r="EK412" s="129"/>
      <c r="EL412" s="129"/>
      <c r="EM412" s="129"/>
      <c r="EN412" s="129"/>
      <c r="EO412" s="129"/>
      <c r="EP412" s="129"/>
      <c r="EQ412" s="129"/>
      <c r="ER412" s="129"/>
      <c r="ES412" s="129"/>
      <c r="ET412" s="129"/>
      <c r="EU412" s="129"/>
      <c r="EV412" s="129"/>
      <c r="EW412" s="129"/>
    </row>
    <row r="413" spans="1:153" ht="9.75" customHeight="1">
      <c r="A413" s="113"/>
      <c r="B413" s="24"/>
      <c r="C413" s="14" t="s">
        <v>6435</v>
      </c>
      <c r="D413" s="25"/>
      <c r="E413" s="25"/>
      <c r="F413" s="14" t="s">
        <v>143</v>
      </c>
      <c r="G413" s="14"/>
      <c r="H413" s="14"/>
      <c r="I413" s="14" t="s">
        <v>144</v>
      </c>
      <c r="J413" s="14"/>
      <c r="K413" s="14" t="s">
        <v>145</v>
      </c>
      <c r="L413" s="14"/>
      <c r="M413" s="14" t="s">
        <v>197</v>
      </c>
      <c r="N413" s="14"/>
      <c r="O413" s="25"/>
      <c r="P413" s="14" t="s">
        <v>146</v>
      </c>
      <c r="Q413" s="14"/>
      <c r="R413" s="14"/>
      <c r="S413" s="14"/>
      <c r="T413" s="14"/>
      <c r="U413" s="14"/>
      <c r="V413" s="14"/>
      <c r="W413" s="14"/>
      <c r="X413" s="14"/>
      <c r="Y413" s="14"/>
      <c r="Z413" s="14"/>
      <c r="AA413" s="14"/>
      <c r="AB413" s="14"/>
      <c r="AC413" s="14"/>
      <c r="AD413" s="25"/>
      <c r="AE413" s="25"/>
      <c r="AF413" s="26"/>
      <c r="AG413" s="296"/>
      <c r="AH413" s="297"/>
      <c r="AI413" s="297"/>
      <c r="AJ413" s="297"/>
      <c r="AK413" s="297"/>
      <c r="AL413" s="297"/>
      <c r="AM413" s="297"/>
      <c r="AN413" s="297"/>
      <c r="AO413" s="117"/>
      <c r="AP413" s="114"/>
      <c r="AQ413" s="296"/>
      <c r="AR413" s="297"/>
      <c r="AS413" s="297"/>
      <c r="AT413" s="297"/>
      <c r="AU413" s="297"/>
      <c r="AV413" s="297"/>
      <c r="AW413" s="297"/>
      <c r="AX413" s="297"/>
      <c r="AY413" s="117"/>
      <c r="AZ413" s="114"/>
      <c r="BA413" s="297"/>
      <c r="BB413" s="297"/>
      <c r="BC413" s="297"/>
      <c r="BD413" s="297"/>
      <c r="BE413" s="297"/>
      <c r="BF413" s="297"/>
      <c r="BG413" s="297"/>
      <c r="BH413" s="297"/>
      <c r="BI413" s="117"/>
      <c r="BJ413" s="114"/>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c r="DH413" s="129"/>
      <c r="DI413" s="129"/>
      <c r="DJ413" s="129"/>
      <c r="DK413" s="129"/>
      <c r="DL413" s="129"/>
      <c r="DM413" s="129"/>
      <c r="DN413" s="129"/>
      <c r="DO413" s="129"/>
      <c r="DP413" s="129"/>
      <c r="DQ413" s="129"/>
      <c r="DR413" s="129"/>
      <c r="DS413" s="129"/>
      <c r="DT413" s="129"/>
      <c r="DU413" s="129"/>
      <c r="DV413" s="129"/>
      <c r="DW413" s="129"/>
      <c r="DX413" s="129"/>
      <c r="DY413" s="129"/>
      <c r="DZ413" s="129"/>
      <c r="EA413" s="129"/>
      <c r="EB413" s="129"/>
      <c r="EC413" s="129"/>
      <c r="ED413" s="129"/>
      <c r="EE413" s="129"/>
      <c r="EF413" s="129"/>
      <c r="EG413" s="129"/>
      <c r="EH413" s="129"/>
      <c r="EI413" s="129"/>
      <c r="EJ413" s="129"/>
      <c r="EK413" s="129"/>
      <c r="EL413" s="129"/>
      <c r="EM413" s="129"/>
      <c r="EN413" s="129"/>
      <c r="EO413" s="129"/>
      <c r="EP413" s="129"/>
      <c r="EQ413" s="129"/>
      <c r="ER413" s="129"/>
      <c r="ES413" s="129"/>
      <c r="ET413" s="129"/>
      <c r="EU413" s="129"/>
      <c r="EV413" s="129"/>
      <c r="EW413" s="129"/>
    </row>
    <row r="414" spans="1:153" ht="21.75" customHeight="1">
      <c r="A414" s="113"/>
      <c r="B414" s="294"/>
      <c r="C414" s="76"/>
      <c r="D414" s="74"/>
      <c r="E414" s="77"/>
      <c r="F414" s="78"/>
      <c r="G414" s="79"/>
      <c r="H414" s="75" t="s">
        <v>6436</v>
      </c>
      <c r="I414" s="76"/>
      <c r="J414" s="74"/>
      <c r="K414" s="241"/>
      <c r="L414" s="74"/>
      <c r="M414" s="76"/>
      <c r="N414" s="73"/>
      <c r="O414" s="504"/>
      <c r="P414" s="505"/>
      <c r="Q414" s="505"/>
      <c r="R414" s="505"/>
      <c r="S414" s="505"/>
      <c r="T414" s="505"/>
      <c r="U414" s="505"/>
      <c r="V414" s="505"/>
      <c r="W414" s="505"/>
      <c r="X414" s="505"/>
      <c r="Y414" s="505"/>
      <c r="Z414" s="505"/>
      <c r="AA414" s="505"/>
      <c r="AB414" s="505"/>
      <c r="AC414" s="505"/>
      <c r="AD414" s="505"/>
      <c r="AE414" s="506"/>
      <c r="AF414" s="15"/>
      <c r="AG414" s="118"/>
      <c r="AH414" s="312"/>
      <c r="AI414" s="313"/>
      <c r="AJ414" s="313"/>
      <c r="AK414" s="313"/>
      <c r="AL414" s="313"/>
      <c r="AM414" s="313"/>
      <c r="AN414" s="314"/>
      <c r="AO414" s="120"/>
      <c r="AP414" s="115" t="s">
        <v>0</v>
      </c>
      <c r="AQ414" s="119"/>
      <c r="AR414" s="312"/>
      <c r="AS414" s="313"/>
      <c r="AT414" s="313"/>
      <c r="AU414" s="313"/>
      <c r="AV414" s="313"/>
      <c r="AW414" s="313"/>
      <c r="AX414" s="314"/>
      <c r="AY414" s="120"/>
      <c r="AZ414" s="115" t="s">
        <v>1</v>
      </c>
      <c r="BA414" s="119"/>
      <c r="BB414" s="312"/>
      <c r="BC414" s="313"/>
      <c r="BD414" s="313"/>
      <c r="BE414" s="313"/>
      <c r="BF414" s="313"/>
      <c r="BG414" s="313"/>
      <c r="BH414" s="314"/>
      <c r="BI414" s="122"/>
      <c r="BJ414" s="115" t="s">
        <v>2</v>
      </c>
      <c r="BK414" s="129"/>
      <c r="BL414" s="130" t="str">
        <f>IF(BM414&lt;&gt;"","●","")</f>
        <v/>
      </c>
      <c r="BM414" s="132" t="str">
        <f>IF(AND(OR(C414="",E414="",F414="",G414="",O414=""),OR(AH414&gt;0,AR414&gt;0,BB414&gt;0)),"「Ｋコード・Ｊコード番号等」、「診療行為名称」に未記入の欄がありますが、「レセプト件数」、「算定日数」、「算定回数」のいずれかが1以上となっています。正しい手術名情報・レセプト件数・算定日数・算定回数をご記入ください。",IF(AND(AND(C414&lt;&gt;"",E414&lt;&gt;"",F414&lt;&gt;"",G414&lt;&gt;""),OR(AH414&gt;0,AR414&gt;0,BB414&gt;0),COUNTIF(K!$A$1:$A$2257,ASC(C414&amp;E414&amp;F414&amp;G414&amp;IF(I414*1=0,"","-"&amp;I414*1)&amp;IF(K414*1=0,"",K414*1)&amp;IF(M414="","",M414)))=0),"「Ｋコード・Ｊコード番号等」が診療報酬点数表あるいは鹿診療報酬点数表に存在しないコードとなっています。正しいＫコード・Ｊコード番号等をご記入ください。なお、加算・輸血料は報告対象外となります。",IF(OR(AND(OR(AH414=0,AH414=""),OR(AR414&gt;0,BB414&gt;0)),AND(OR(AH414&gt;0,BB414&gt;0),OR(AR414=0,AR414="")),AND(OR(AH414&gt;0,AR414&gt;0),OR(BB414=0,BB414=""))),"「レセプト件数」、「算定日数」、「算定回数」のいずれかが「0」か「空白」となっていますが、それ以外が1以上となっています。正しい手術名情報・レセプト件数・算定日数・算定回数をご記入ください。",IF(OR(AH414&gt;AR414,AH414&gt;BB414),"「算定日数」あるいは「算定回数」が「レセプト件数」よりも小さくなっています。算定レセプトにおける算定日数・算定回数をご記入ください。",IF(AR414&gt;BB414,"「算定回数」が「算定日数」よりも小さくなっています。算定日数における算定回数をご記入ください。","")))))</f>
        <v/>
      </c>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72"/>
      <c r="CW414" s="72"/>
      <c r="CX414" s="72"/>
      <c r="CY414" s="129"/>
      <c r="CZ414" s="129"/>
      <c r="DA414" s="129"/>
      <c r="DB414" s="129"/>
      <c r="DC414" s="129"/>
      <c r="DD414" s="129"/>
      <c r="DE414" s="129"/>
      <c r="DF414" s="129"/>
      <c r="DG414" s="129"/>
      <c r="DH414" s="129"/>
      <c r="DI414" s="129"/>
      <c r="DJ414" s="129"/>
      <c r="DK414" s="129"/>
      <c r="DL414" s="129"/>
      <c r="DM414" s="129"/>
      <c r="DN414" s="129"/>
      <c r="DO414" s="129"/>
      <c r="DP414" s="129"/>
      <c r="DQ414" s="129"/>
      <c r="DR414" s="129"/>
      <c r="DS414" s="129"/>
      <c r="DT414" s="129"/>
      <c r="DU414" s="129"/>
      <c r="DV414" s="129"/>
      <c r="DW414" s="129"/>
      <c r="DX414" s="129"/>
      <c r="DY414" s="129"/>
      <c r="DZ414" s="129"/>
      <c r="EA414" s="129"/>
      <c r="EB414" s="129"/>
      <c r="EC414" s="129"/>
      <c r="ED414" s="129"/>
      <c r="EE414" s="129"/>
      <c r="EF414" s="129"/>
      <c r="EG414" s="129"/>
      <c r="EH414" s="129"/>
      <c r="EI414" s="129"/>
      <c r="EJ414" s="129"/>
      <c r="EK414" s="129"/>
      <c r="EL414" s="129"/>
      <c r="EM414" s="129"/>
      <c r="EN414" s="129"/>
      <c r="EO414" s="129"/>
      <c r="EP414" s="129"/>
      <c r="EQ414" s="129"/>
      <c r="ER414" s="129"/>
      <c r="ES414" s="129"/>
      <c r="ET414" s="129"/>
      <c r="EU414" s="129"/>
      <c r="EV414" s="129"/>
      <c r="EW414" s="129"/>
    </row>
    <row r="415" spans="1:153" ht="3" customHeight="1" thickBot="1">
      <c r="A415" s="113"/>
      <c r="B415" s="16"/>
      <c r="C415" s="17"/>
      <c r="D415" s="17"/>
      <c r="E415" s="17"/>
      <c r="F415" s="18"/>
      <c r="G415" s="17"/>
      <c r="H415" s="298"/>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9"/>
      <c r="AG415" s="299"/>
      <c r="AH415" s="298"/>
      <c r="AI415" s="298"/>
      <c r="AJ415" s="298"/>
      <c r="AK415" s="298"/>
      <c r="AL415" s="298"/>
      <c r="AM415" s="298"/>
      <c r="AN415" s="298"/>
      <c r="AO415" s="121"/>
      <c r="AP415" s="116"/>
      <c r="AQ415" s="299"/>
      <c r="AR415" s="298"/>
      <c r="AS415" s="298"/>
      <c r="AT415" s="298"/>
      <c r="AU415" s="298"/>
      <c r="AV415" s="298"/>
      <c r="AW415" s="298"/>
      <c r="AX415" s="298"/>
      <c r="AY415" s="121"/>
      <c r="AZ415" s="116"/>
      <c r="BA415" s="298"/>
      <c r="BB415" s="298"/>
      <c r="BC415" s="298"/>
      <c r="BD415" s="298"/>
      <c r="BE415" s="298"/>
      <c r="BF415" s="298"/>
      <c r="BG415" s="298"/>
      <c r="BH415" s="298"/>
      <c r="BI415" s="121"/>
      <c r="BJ415" s="116"/>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c r="CQ415" s="129"/>
      <c r="CR415" s="129"/>
      <c r="CS415" s="129"/>
      <c r="CT415" s="129"/>
      <c r="CU415" s="129"/>
      <c r="CV415" s="129"/>
      <c r="CW415" s="129"/>
      <c r="CX415" s="129"/>
      <c r="CY415" s="129"/>
      <c r="CZ415" s="129"/>
      <c r="DA415" s="129"/>
      <c r="DB415" s="129"/>
      <c r="DC415" s="129"/>
      <c r="DD415" s="129"/>
      <c r="DE415" s="129"/>
      <c r="DF415" s="129"/>
      <c r="DG415" s="129"/>
      <c r="DH415" s="129"/>
      <c r="DI415" s="129"/>
      <c r="DJ415" s="129"/>
      <c r="DK415" s="129"/>
      <c r="DL415" s="129"/>
      <c r="DM415" s="129"/>
      <c r="DN415" s="129"/>
      <c r="DO415" s="129"/>
      <c r="DP415" s="129"/>
      <c r="DQ415" s="129"/>
      <c r="DR415" s="129"/>
      <c r="DS415" s="129"/>
      <c r="DT415" s="129"/>
      <c r="DU415" s="129"/>
      <c r="DV415" s="129"/>
      <c r="DW415" s="129"/>
      <c r="DX415" s="129"/>
      <c r="DY415" s="129"/>
      <c r="DZ415" s="129"/>
      <c r="EA415" s="129"/>
      <c r="EB415" s="129"/>
      <c r="EC415" s="129"/>
      <c r="ED415" s="129"/>
      <c r="EE415" s="129"/>
      <c r="EF415" s="129"/>
      <c r="EG415" s="129"/>
      <c r="EH415" s="129"/>
      <c r="EI415" s="129"/>
      <c r="EJ415" s="129"/>
      <c r="EK415" s="129"/>
      <c r="EL415" s="129"/>
      <c r="EM415" s="129"/>
      <c r="EN415" s="129"/>
      <c r="EO415" s="129"/>
      <c r="EP415" s="129"/>
      <c r="EQ415" s="129"/>
      <c r="ER415" s="129"/>
      <c r="ES415" s="129"/>
      <c r="ET415" s="129"/>
      <c r="EU415" s="129"/>
      <c r="EV415" s="129"/>
      <c r="EW415" s="129"/>
    </row>
    <row r="416" spans="1:153" ht="9.75" customHeight="1">
      <c r="A416" s="113"/>
      <c r="B416" s="24"/>
      <c r="C416" s="14" t="s">
        <v>6435</v>
      </c>
      <c r="D416" s="25"/>
      <c r="E416" s="25"/>
      <c r="F416" s="14" t="s">
        <v>143</v>
      </c>
      <c r="G416" s="14"/>
      <c r="H416" s="14"/>
      <c r="I416" s="14" t="s">
        <v>144</v>
      </c>
      <c r="J416" s="14"/>
      <c r="K416" s="14" t="s">
        <v>145</v>
      </c>
      <c r="L416" s="14"/>
      <c r="M416" s="14" t="s">
        <v>197</v>
      </c>
      <c r="N416" s="14"/>
      <c r="O416" s="25"/>
      <c r="P416" s="14" t="s">
        <v>146</v>
      </c>
      <c r="Q416" s="14"/>
      <c r="R416" s="14"/>
      <c r="S416" s="14"/>
      <c r="T416" s="14"/>
      <c r="U416" s="14"/>
      <c r="V416" s="14"/>
      <c r="W416" s="14"/>
      <c r="X416" s="14"/>
      <c r="Y416" s="14"/>
      <c r="Z416" s="14"/>
      <c r="AA416" s="14"/>
      <c r="AB416" s="14"/>
      <c r="AC416" s="14"/>
      <c r="AD416" s="25"/>
      <c r="AE416" s="25"/>
      <c r="AF416" s="26"/>
      <c r="AG416" s="296"/>
      <c r="AH416" s="297"/>
      <c r="AI416" s="297"/>
      <c r="AJ416" s="297"/>
      <c r="AK416" s="297"/>
      <c r="AL416" s="297"/>
      <c r="AM416" s="297"/>
      <c r="AN416" s="297"/>
      <c r="AO416" s="117"/>
      <c r="AP416" s="114"/>
      <c r="AQ416" s="296"/>
      <c r="AR416" s="297"/>
      <c r="AS416" s="297"/>
      <c r="AT416" s="297"/>
      <c r="AU416" s="297"/>
      <c r="AV416" s="297"/>
      <c r="AW416" s="297"/>
      <c r="AX416" s="297"/>
      <c r="AY416" s="117"/>
      <c r="AZ416" s="114"/>
      <c r="BA416" s="297"/>
      <c r="BB416" s="297"/>
      <c r="BC416" s="297"/>
      <c r="BD416" s="297"/>
      <c r="BE416" s="297"/>
      <c r="BF416" s="297"/>
      <c r="BG416" s="297"/>
      <c r="BH416" s="297"/>
      <c r="BI416" s="117"/>
      <c r="BJ416" s="114"/>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c r="DH416" s="129"/>
      <c r="DI416" s="129"/>
      <c r="DJ416" s="129"/>
      <c r="DK416" s="129"/>
      <c r="DL416" s="129"/>
      <c r="DM416" s="129"/>
      <c r="DN416" s="129"/>
      <c r="DO416" s="129"/>
      <c r="DP416" s="129"/>
      <c r="DQ416" s="129"/>
      <c r="DR416" s="129"/>
      <c r="DS416" s="129"/>
      <c r="DT416" s="129"/>
      <c r="DU416" s="129"/>
      <c r="DV416" s="129"/>
      <c r="DW416" s="129"/>
      <c r="DX416" s="129"/>
      <c r="DY416" s="129"/>
      <c r="DZ416" s="129"/>
      <c r="EA416" s="129"/>
      <c r="EB416" s="129"/>
      <c r="EC416" s="129"/>
      <c r="ED416" s="129"/>
      <c r="EE416" s="129"/>
      <c r="EF416" s="129"/>
      <c r="EG416" s="129"/>
      <c r="EH416" s="129"/>
      <c r="EI416" s="129"/>
      <c r="EJ416" s="129"/>
      <c r="EK416" s="129"/>
      <c r="EL416" s="129"/>
      <c r="EM416" s="129"/>
      <c r="EN416" s="129"/>
      <c r="EO416" s="129"/>
      <c r="EP416" s="129"/>
      <c r="EQ416" s="129"/>
      <c r="ER416" s="129"/>
      <c r="ES416" s="129"/>
      <c r="ET416" s="129"/>
      <c r="EU416" s="129"/>
      <c r="EV416" s="129"/>
      <c r="EW416" s="129"/>
    </row>
    <row r="417" spans="1:153" ht="21.75" customHeight="1">
      <c r="A417" s="113"/>
      <c r="B417" s="294"/>
      <c r="C417" s="76"/>
      <c r="D417" s="74"/>
      <c r="E417" s="77"/>
      <c r="F417" s="78"/>
      <c r="G417" s="79"/>
      <c r="H417" s="75" t="s">
        <v>6436</v>
      </c>
      <c r="I417" s="76"/>
      <c r="J417" s="74"/>
      <c r="K417" s="241"/>
      <c r="L417" s="74"/>
      <c r="M417" s="76"/>
      <c r="N417" s="73"/>
      <c r="O417" s="504"/>
      <c r="P417" s="505"/>
      <c r="Q417" s="505"/>
      <c r="R417" s="505"/>
      <c r="S417" s="505"/>
      <c r="T417" s="505"/>
      <c r="U417" s="505"/>
      <c r="V417" s="505"/>
      <c r="W417" s="505"/>
      <c r="X417" s="505"/>
      <c r="Y417" s="505"/>
      <c r="Z417" s="505"/>
      <c r="AA417" s="505"/>
      <c r="AB417" s="505"/>
      <c r="AC417" s="505"/>
      <c r="AD417" s="505"/>
      <c r="AE417" s="506"/>
      <c r="AF417" s="15"/>
      <c r="AG417" s="118"/>
      <c r="AH417" s="312"/>
      <c r="AI417" s="313"/>
      <c r="AJ417" s="313"/>
      <c r="AK417" s="313"/>
      <c r="AL417" s="313"/>
      <c r="AM417" s="313"/>
      <c r="AN417" s="314"/>
      <c r="AO417" s="120"/>
      <c r="AP417" s="115" t="s">
        <v>0</v>
      </c>
      <c r="AQ417" s="119"/>
      <c r="AR417" s="312"/>
      <c r="AS417" s="313"/>
      <c r="AT417" s="313"/>
      <c r="AU417" s="313"/>
      <c r="AV417" s="313"/>
      <c r="AW417" s="313"/>
      <c r="AX417" s="314"/>
      <c r="AY417" s="120"/>
      <c r="AZ417" s="115" t="s">
        <v>1</v>
      </c>
      <c r="BA417" s="119"/>
      <c r="BB417" s="312"/>
      <c r="BC417" s="313"/>
      <c r="BD417" s="313"/>
      <c r="BE417" s="313"/>
      <c r="BF417" s="313"/>
      <c r="BG417" s="313"/>
      <c r="BH417" s="314"/>
      <c r="BI417" s="122"/>
      <c r="BJ417" s="115" t="s">
        <v>2</v>
      </c>
      <c r="BK417" s="129"/>
      <c r="BL417" s="130" t="str">
        <f>IF(BM417&lt;&gt;"","●","")</f>
        <v/>
      </c>
      <c r="BM417" s="132" t="str">
        <f>IF(AND(OR(C417="",E417="",F417="",G417="",O417=""),OR(AH417&gt;0,AR417&gt;0,BB417&gt;0)),"「Ｋコード・Ｊコード番号等」、「診療行為名称」に未記入の欄がありますが、「レセプト件数」、「算定日数」、「算定回数」のいずれかが1以上となっています。正しい手術名情報・レセプト件数・算定日数・算定回数をご記入ください。",IF(AND(AND(C417&lt;&gt;"",E417&lt;&gt;"",F417&lt;&gt;"",G417&lt;&gt;""),OR(AH417&gt;0,AR417&gt;0,BB417&gt;0),COUNTIF(K!$A$1:$A$2257,ASC(C417&amp;E417&amp;F417&amp;G417&amp;IF(I417*1=0,"","-"&amp;I417*1)&amp;IF(K417*1=0,"",K417*1)&amp;IF(M417="","",M417)))=0),"「Ｋコード・Ｊコード番号等」が診療報酬点数表あるいは鹿診療報酬点数表に存在しないコードとなっています。正しいＫコード・Ｊコード番号等をご記入ください。なお、加算・輸血料は報告対象外となります。",IF(OR(AND(OR(AH417=0,AH417=""),OR(AR417&gt;0,BB417&gt;0)),AND(OR(AH417&gt;0,BB417&gt;0),OR(AR417=0,AR417="")),AND(OR(AH417&gt;0,AR417&gt;0),OR(BB417=0,BB417=""))),"「レセプト件数」、「算定日数」、「算定回数」のいずれかが「0」か「空白」となっていますが、それ以外が1以上となっています。正しい手術名情報・レセプト件数・算定日数・算定回数をご記入ください。",IF(OR(AH417&gt;AR417,AH417&gt;BB417),"「算定日数」あるいは「算定回数」が「レセプト件数」よりも小さくなっています。算定レセプトにおける算定日数・算定回数をご記入ください。",IF(AR417&gt;BB417,"「算定回数」が「算定日数」よりも小さくなっています。算定日数における算定回数をご記入ください。","")))))</f>
        <v/>
      </c>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72"/>
      <c r="CW417" s="72"/>
      <c r="CX417" s="72"/>
      <c r="CY417" s="129"/>
      <c r="CZ417" s="129"/>
      <c r="DA417" s="129"/>
      <c r="DB417" s="129"/>
      <c r="DC417" s="129"/>
      <c r="DD417" s="129"/>
      <c r="DE417" s="129"/>
      <c r="DF417" s="129"/>
      <c r="DG417" s="129"/>
      <c r="DH417" s="129"/>
      <c r="DI417" s="129"/>
      <c r="DJ417" s="129"/>
      <c r="DK417" s="129"/>
      <c r="DL417" s="129"/>
      <c r="DM417" s="129"/>
      <c r="DN417" s="129"/>
      <c r="DO417" s="129"/>
      <c r="DP417" s="129"/>
      <c r="DQ417" s="129"/>
      <c r="DR417" s="129"/>
      <c r="DS417" s="129"/>
      <c r="DT417" s="129"/>
      <c r="DU417" s="129"/>
      <c r="DV417" s="129"/>
      <c r="DW417" s="129"/>
      <c r="DX417" s="129"/>
      <c r="DY417" s="129"/>
      <c r="DZ417" s="129"/>
      <c r="EA417" s="129"/>
      <c r="EB417" s="129"/>
      <c r="EC417" s="129"/>
      <c r="ED417" s="129"/>
      <c r="EE417" s="129"/>
      <c r="EF417" s="129"/>
      <c r="EG417" s="129"/>
      <c r="EH417" s="129"/>
      <c r="EI417" s="129"/>
      <c r="EJ417" s="129"/>
      <c r="EK417" s="129"/>
      <c r="EL417" s="129"/>
      <c r="EM417" s="129"/>
      <c r="EN417" s="129"/>
      <c r="EO417" s="129"/>
      <c r="EP417" s="129"/>
      <c r="EQ417" s="129"/>
      <c r="ER417" s="129"/>
      <c r="ES417" s="129"/>
      <c r="ET417" s="129"/>
      <c r="EU417" s="129"/>
      <c r="EV417" s="129"/>
      <c r="EW417" s="129"/>
    </row>
    <row r="418" spans="1:153" ht="3" customHeight="1" thickBot="1">
      <c r="A418" s="113"/>
      <c r="B418" s="16"/>
      <c r="C418" s="17"/>
      <c r="D418" s="17"/>
      <c r="E418" s="17"/>
      <c r="F418" s="18"/>
      <c r="G418" s="17"/>
      <c r="H418" s="298"/>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9"/>
      <c r="AG418" s="299"/>
      <c r="AH418" s="298"/>
      <c r="AI418" s="298"/>
      <c r="AJ418" s="298"/>
      <c r="AK418" s="298"/>
      <c r="AL418" s="298"/>
      <c r="AM418" s="298"/>
      <c r="AN418" s="298"/>
      <c r="AO418" s="121"/>
      <c r="AP418" s="116"/>
      <c r="AQ418" s="299"/>
      <c r="AR418" s="298"/>
      <c r="AS418" s="298"/>
      <c r="AT418" s="298"/>
      <c r="AU418" s="298"/>
      <c r="AV418" s="298"/>
      <c r="AW418" s="298"/>
      <c r="AX418" s="298"/>
      <c r="AY418" s="121"/>
      <c r="AZ418" s="116"/>
      <c r="BA418" s="298"/>
      <c r="BB418" s="298"/>
      <c r="BC418" s="298"/>
      <c r="BD418" s="298"/>
      <c r="BE418" s="298"/>
      <c r="BF418" s="298"/>
      <c r="BG418" s="298"/>
      <c r="BH418" s="298"/>
      <c r="BI418" s="121"/>
      <c r="BJ418" s="116"/>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c r="DH418" s="129"/>
      <c r="DI418" s="129"/>
      <c r="DJ418" s="129"/>
      <c r="DK418" s="129"/>
      <c r="DL418" s="129"/>
      <c r="DM418" s="129"/>
      <c r="DN418" s="129"/>
      <c r="DO418" s="129"/>
      <c r="DP418" s="129"/>
      <c r="DQ418" s="129"/>
      <c r="DR418" s="129"/>
      <c r="DS418" s="129"/>
      <c r="DT418" s="129"/>
      <c r="DU418" s="129"/>
      <c r="DV418" s="129"/>
      <c r="DW418" s="129"/>
      <c r="DX418" s="129"/>
      <c r="DY418" s="129"/>
      <c r="DZ418" s="129"/>
      <c r="EA418" s="129"/>
      <c r="EB418" s="129"/>
      <c r="EC418" s="129"/>
      <c r="ED418" s="129"/>
      <c r="EE418" s="129"/>
      <c r="EF418" s="129"/>
      <c r="EG418" s="129"/>
      <c r="EH418" s="129"/>
      <c r="EI418" s="129"/>
      <c r="EJ418" s="129"/>
      <c r="EK418" s="129"/>
      <c r="EL418" s="129"/>
      <c r="EM418" s="129"/>
      <c r="EN418" s="129"/>
      <c r="EO418" s="129"/>
      <c r="EP418" s="129"/>
      <c r="EQ418" s="129"/>
      <c r="ER418" s="129"/>
      <c r="ES418" s="129"/>
      <c r="ET418" s="129"/>
      <c r="EU418" s="129"/>
      <c r="EV418" s="129"/>
      <c r="EW418" s="129"/>
    </row>
    <row r="419" spans="1:153" ht="9.75" customHeight="1">
      <c r="A419" s="113"/>
      <c r="B419" s="24"/>
      <c r="C419" s="14" t="s">
        <v>6435</v>
      </c>
      <c r="D419" s="25"/>
      <c r="E419" s="25"/>
      <c r="F419" s="14" t="s">
        <v>143</v>
      </c>
      <c r="G419" s="14"/>
      <c r="H419" s="14"/>
      <c r="I419" s="14" t="s">
        <v>144</v>
      </c>
      <c r="J419" s="14"/>
      <c r="K419" s="14" t="s">
        <v>145</v>
      </c>
      <c r="L419" s="14"/>
      <c r="M419" s="14" t="s">
        <v>197</v>
      </c>
      <c r="N419" s="14"/>
      <c r="O419" s="25"/>
      <c r="P419" s="14" t="s">
        <v>146</v>
      </c>
      <c r="Q419" s="14"/>
      <c r="R419" s="14"/>
      <c r="S419" s="14"/>
      <c r="T419" s="14"/>
      <c r="U419" s="14"/>
      <c r="V419" s="14"/>
      <c r="W419" s="14"/>
      <c r="X419" s="14"/>
      <c r="Y419" s="14"/>
      <c r="Z419" s="14"/>
      <c r="AA419" s="14"/>
      <c r="AB419" s="14"/>
      <c r="AC419" s="14"/>
      <c r="AD419" s="25"/>
      <c r="AE419" s="25"/>
      <c r="AF419" s="26"/>
      <c r="AG419" s="296"/>
      <c r="AH419" s="297"/>
      <c r="AI419" s="297"/>
      <c r="AJ419" s="297"/>
      <c r="AK419" s="297"/>
      <c r="AL419" s="297"/>
      <c r="AM419" s="297"/>
      <c r="AN419" s="297"/>
      <c r="AO419" s="117"/>
      <c r="AP419" s="114"/>
      <c r="AQ419" s="296"/>
      <c r="AR419" s="297"/>
      <c r="AS419" s="297"/>
      <c r="AT419" s="297"/>
      <c r="AU419" s="297"/>
      <c r="AV419" s="297"/>
      <c r="AW419" s="297"/>
      <c r="AX419" s="297"/>
      <c r="AY419" s="117"/>
      <c r="AZ419" s="114"/>
      <c r="BA419" s="297"/>
      <c r="BB419" s="297"/>
      <c r="BC419" s="297"/>
      <c r="BD419" s="297"/>
      <c r="BE419" s="297"/>
      <c r="BF419" s="297"/>
      <c r="BG419" s="297"/>
      <c r="BH419" s="297"/>
      <c r="BI419" s="117"/>
      <c r="BJ419" s="114"/>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c r="DH419" s="129"/>
      <c r="DI419" s="129"/>
      <c r="DJ419" s="129"/>
      <c r="DK419" s="129"/>
      <c r="DL419" s="129"/>
      <c r="DM419" s="129"/>
      <c r="DN419" s="129"/>
      <c r="DO419" s="129"/>
      <c r="DP419" s="129"/>
      <c r="DQ419" s="129"/>
      <c r="DR419" s="129"/>
      <c r="DS419" s="129"/>
      <c r="DT419" s="129"/>
      <c r="DU419" s="129"/>
      <c r="DV419" s="129"/>
      <c r="DW419" s="129"/>
      <c r="DX419" s="129"/>
      <c r="DY419" s="129"/>
      <c r="DZ419" s="129"/>
      <c r="EA419" s="129"/>
      <c r="EB419" s="129"/>
      <c r="EC419" s="129"/>
      <c r="ED419" s="129"/>
      <c r="EE419" s="129"/>
      <c r="EF419" s="129"/>
      <c r="EG419" s="129"/>
      <c r="EH419" s="129"/>
      <c r="EI419" s="129"/>
      <c r="EJ419" s="129"/>
      <c r="EK419" s="129"/>
      <c r="EL419" s="129"/>
      <c r="EM419" s="129"/>
      <c r="EN419" s="129"/>
      <c r="EO419" s="129"/>
      <c r="EP419" s="129"/>
      <c r="EQ419" s="129"/>
      <c r="ER419" s="129"/>
      <c r="ES419" s="129"/>
      <c r="ET419" s="129"/>
      <c r="EU419" s="129"/>
      <c r="EV419" s="129"/>
      <c r="EW419" s="129"/>
    </row>
    <row r="420" spans="1:153" ht="21.75" customHeight="1">
      <c r="A420" s="113"/>
      <c r="B420" s="294"/>
      <c r="C420" s="76"/>
      <c r="D420" s="74"/>
      <c r="E420" s="77"/>
      <c r="F420" s="78"/>
      <c r="G420" s="79"/>
      <c r="H420" s="75" t="s">
        <v>6436</v>
      </c>
      <c r="I420" s="76"/>
      <c r="J420" s="74"/>
      <c r="K420" s="241"/>
      <c r="L420" s="74"/>
      <c r="M420" s="76"/>
      <c r="N420" s="73"/>
      <c r="O420" s="504"/>
      <c r="P420" s="505"/>
      <c r="Q420" s="505"/>
      <c r="R420" s="505"/>
      <c r="S420" s="505"/>
      <c r="T420" s="505"/>
      <c r="U420" s="505"/>
      <c r="V420" s="505"/>
      <c r="W420" s="505"/>
      <c r="X420" s="505"/>
      <c r="Y420" s="505"/>
      <c r="Z420" s="505"/>
      <c r="AA420" s="505"/>
      <c r="AB420" s="505"/>
      <c r="AC420" s="505"/>
      <c r="AD420" s="505"/>
      <c r="AE420" s="506"/>
      <c r="AF420" s="15"/>
      <c r="AG420" s="118"/>
      <c r="AH420" s="312"/>
      <c r="AI420" s="313"/>
      <c r="AJ420" s="313"/>
      <c r="AK420" s="313"/>
      <c r="AL420" s="313"/>
      <c r="AM420" s="313"/>
      <c r="AN420" s="314"/>
      <c r="AO420" s="120"/>
      <c r="AP420" s="115" t="s">
        <v>0</v>
      </c>
      <c r="AQ420" s="119"/>
      <c r="AR420" s="312"/>
      <c r="AS420" s="313"/>
      <c r="AT420" s="313"/>
      <c r="AU420" s="313"/>
      <c r="AV420" s="313"/>
      <c r="AW420" s="313"/>
      <c r="AX420" s="314"/>
      <c r="AY420" s="120"/>
      <c r="AZ420" s="115" t="s">
        <v>1</v>
      </c>
      <c r="BA420" s="119"/>
      <c r="BB420" s="312"/>
      <c r="BC420" s="313"/>
      <c r="BD420" s="313"/>
      <c r="BE420" s="313"/>
      <c r="BF420" s="313"/>
      <c r="BG420" s="313"/>
      <c r="BH420" s="314"/>
      <c r="BI420" s="122"/>
      <c r="BJ420" s="115" t="s">
        <v>2</v>
      </c>
      <c r="BK420" s="129"/>
      <c r="BL420" s="130" t="str">
        <f>IF(BM420&lt;&gt;"","●","")</f>
        <v/>
      </c>
      <c r="BM420" s="132" t="str">
        <f>IF(AND(OR(C420="",E420="",F420="",G420="",O420=""),OR(AH420&gt;0,AR420&gt;0,BB420&gt;0)),"「Ｋコード・Ｊコード番号等」、「診療行為名称」に未記入の欄がありますが、「レセプト件数」、「算定日数」、「算定回数」のいずれかが1以上となっています。正しい手術名情報・レセプト件数・算定日数・算定回数をご記入ください。",IF(AND(AND(C420&lt;&gt;"",E420&lt;&gt;"",F420&lt;&gt;"",G420&lt;&gt;""),OR(AH420&gt;0,AR420&gt;0,BB420&gt;0),COUNTIF(K!$A$1:$A$2257,ASC(C420&amp;E420&amp;F420&amp;G420&amp;IF(I420*1=0,"","-"&amp;I420*1)&amp;IF(K420*1=0,"",K420*1)&amp;IF(M420="","",M420)))=0),"「Ｋコード・Ｊコード番号等」が診療報酬点数表あるいは鹿診療報酬点数表に存在しないコードとなっています。正しいＫコード・Ｊコード番号等をご記入ください。なお、加算・輸血料は報告対象外となります。",IF(OR(AND(OR(AH420=0,AH420=""),OR(AR420&gt;0,BB420&gt;0)),AND(OR(AH420&gt;0,BB420&gt;0),OR(AR420=0,AR420="")),AND(OR(AH420&gt;0,AR420&gt;0),OR(BB420=0,BB420=""))),"「レセプト件数」、「算定日数」、「算定回数」のいずれかが「0」か「空白」となっていますが、それ以外が1以上となっています。正しい手術名情報・レセプト件数・算定日数・算定回数をご記入ください。",IF(OR(AH420&gt;AR420,AH420&gt;BB420),"「算定日数」あるいは「算定回数」が「レセプト件数」よりも小さくなっています。算定レセプトにおける算定日数・算定回数をご記入ください。",IF(AR420&gt;BB420,"「算定回数」が「算定日数」よりも小さくなっています。算定日数における算定回数をご記入ください。","")))))</f>
        <v/>
      </c>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72"/>
      <c r="CW420" s="72"/>
      <c r="CX420" s="72"/>
      <c r="CY420" s="129"/>
      <c r="CZ420" s="129"/>
      <c r="DA420" s="129"/>
      <c r="DB420" s="129"/>
      <c r="DC420" s="129"/>
      <c r="DD420" s="129"/>
      <c r="DE420" s="129"/>
      <c r="DF420" s="129"/>
      <c r="DG420" s="129"/>
      <c r="DH420" s="129"/>
      <c r="DI420" s="129"/>
      <c r="DJ420" s="129"/>
      <c r="DK420" s="129"/>
      <c r="DL420" s="129"/>
      <c r="DM420" s="129"/>
      <c r="DN420" s="129"/>
      <c r="DO420" s="129"/>
      <c r="DP420" s="129"/>
      <c r="DQ420" s="129"/>
      <c r="DR420" s="129"/>
      <c r="DS420" s="129"/>
      <c r="DT420" s="129"/>
      <c r="DU420" s="129"/>
      <c r="DV420" s="129"/>
      <c r="DW420" s="129"/>
      <c r="DX420" s="129"/>
      <c r="DY420" s="129"/>
      <c r="DZ420" s="129"/>
      <c r="EA420" s="129"/>
      <c r="EB420" s="129"/>
      <c r="EC420" s="129"/>
      <c r="ED420" s="129"/>
      <c r="EE420" s="129"/>
      <c r="EF420" s="129"/>
      <c r="EG420" s="129"/>
      <c r="EH420" s="129"/>
      <c r="EI420" s="129"/>
      <c r="EJ420" s="129"/>
      <c r="EK420" s="129"/>
      <c r="EL420" s="129"/>
      <c r="EM420" s="129"/>
      <c r="EN420" s="129"/>
      <c r="EO420" s="129"/>
      <c r="EP420" s="129"/>
      <c r="EQ420" s="129"/>
      <c r="ER420" s="129"/>
      <c r="ES420" s="129"/>
      <c r="ET420" s="129"/>
      <c r="EU420" s="129"/>
      <c r="EV420" s="129"/>
      <c r="EW420" s="129"/>
    </row>
    <row r="421" spans="1:153" ht="3" customHeight="1" thickBot="1">
      <c r="A421" s="113"/>
      <c r="B421" s="16"/>
      <c r="C421" s="17"/>
      <c r="D421" s="17"/>
      <c r="E421" s="17"/>
      <c r="F421" s="18"/>
      <c r="G421" s="17"/>
      <c r="H421" s="298"/>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9"/>
      <c r="AG421" s="299"/>
      <c r="AH421" s="298"/>
      <c r="AI421" s="298"/>
      <c r="AJ421" s="298"/>
      <c r="AK421" s="298"/>
      <c r="AL421" s="298"/>
      <c r="AM421" s="298"/>
      <c r="AN421" s="298"/>
      <c r="AO421" s="121"/>
      <c r="AP421" s="116"/>
      <c r="AQ421" s="299"/>
      <c r="AR421" s="298"/>
      <c r="AS421" s="298"/>
      <c r="AT421" s="298"/>
      <c r="AU421" s="298"/>
      <c r="AV421" s="298"/>
      <c r="AW421" s="298"/>
      <c r="AX421" s="298"/>
      <c r="AY421" s="121"/>
      <c r="AZ421" s="116"/>
      <c r="BA421" s="298"/>
      <c r="BB421" s="298"/>
      <c r="BC421" s="298"/>
      <c r="BD421" s="298"/>
      <c r="BE421" s="298"/>
      <c r="BF421" s="298"/>
      <c r="BG421" s="298"/>
      <c r="BH421" s="298"/>
      <c r="BI421" s="121"/>
      <c r="BJ421" s="116"/>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c r="DH421" s="129"/>
      <c r="DI421" s="129"/>
      <c r="DJ421" s="129"/>
      <c r="DK421" s="129"/>
      <c r="DL421" s="129"/>
      <c r="DM421" s="129"/>
      <c r="DN421" s="129"/>
      <c r="DO421" s="129"/>
      <c r="DP421" s="129"/>
      <c r="DQ421" s="129"/>
      <c r="DR421" s="129"/>
      <c r="DS421" s="129"/>
      <c r="DT421" s="129"/>
      <c r="DU421" s="129"/>
      <c r="DV421" s="129"/>
      <c r="DW421" s="129"/>
      <c r="DX421" s="129"/>
      <c r="DY421" s="129"/>
      <c r="DZ421" s="129"/>
      <c r="EA421" s="129"/>
      <c r="EB421" s="129"/>
      <c r="EC421" s="129"/>
      <c r="ED421" s="129"/>
      <c r="EE421" s="129"/>
      <c r="EF421" s="129"/>
      <c r="EG421" s="129"/>
      <c r="EH421" s="129"/>
      <c r="EI421" s="129"/>
      <c r="EJ421" s="129"/>
      <c r="EK421" s="129"/>
      <c r="EL421" s="129"/>
      <c r="EM421" s="129"/>
      <c r="EN421" s="129"/>
      <c r="EO421" s="129"/>
      <c r="EP421" s="129"/>
      <c r="EQ421" s="129"/>
      <c r="ER421" s="129"/>
      <c r="ES421" s="129"/>
      <c r="ET421" s="129"/>
      <c r="EU421" s="129"/>
      <c r="EV421" s="129"/>
      <c r="EW421" s="129"/>
    </row>
    <row r="422" spans="1:153" ht="9.75" customHeight="1">
      <c r="A422" s="113"/>
      <c r="B422" s="24"/>
      <c r="C422" s="14" t="s">
        <v>6435</v>
      </c>
      <c r="D422" s="25"/>
      <c r="E422" s="25"/>
      <c r="F422" s="14" t="s">
        <v>143</v>
      </c>
      <c r="G422" s="14"/>
      <c r="H422" s="14"/>
      <c r="I422" s="14" t="s">
        <v>144</v>
      </c>
      <c r="J422" s="14"/>
      <c r="K422" s="14" t="s">
        <v>145</v>
      </c>
      <c r="L422" s="14"/>
      <c r="M422" s="14" t="s">
        <v>197</v>
      </c>
      <c r="N422" s="14"/>
      <c r="O422" s="25"/>
      <c r="P422" s="14" t="s">
        <v>146</v>
      </c>
      <c r="Q422" s="14"/>
      <c r="R422" s="14"/>
      <c r="S422" s="14"/>
      <c r="T422" s="14"/>
      <c r="U422" s="14"/>
      <c r="V422" s="14"/>
      <c r="W422" s="14"/>
      <c r="X422" s="14"/>
      <c r="Y422" s="14"/>
      <c r="Z422" s="14"/>
      <c r="AA422" s="14"/>
      <c r="AB422" s="14"/>
      <c r="AC422" s="14"/>
      <c r="AD422" s="25"/>
      <c r="AE422" s="25"/>
      <c r="AF422" s="26"/>
      <c r="AG422" s="296"/>
      <c r="AH422" s="297"/>
      <c r="AI422" s="297"/>
      <c r="AJ422" s="297"/>
      <c r="AK422" s="297"/>
      <c r="AL422" s="297"/>
      <c r="AM422" s="297"/>
      <c r="AN422" s="297"/>
      <c r="AO422" s="117"/>
      <c r="AP422" s="114"/>
      <c r="AQ422" s="296"/>
      <c r="AR422" s="297"/>
      <c r="AS422" s="297"/>
      <c r="AT422" s="297"/>
      <c r="AU422" s="297"/>
      <c r="AV422" s="297"/>
      <c r="AW422" s="297"/>
      <c r="AX422" s="297"/>
      <c r="AY422" s="117"/>
      <c r="AZ422" s="114"/>
      <c r="BA422" s="297"/>
      <c r="BB422" s="297"/>
      <c r="BC422" s="297"/>
      <c r="BD422" s="297"/>
      <c r="BE422" s="297"/>
      <c r="BF422" s="297"/>
      <c r="BG422" s="297"/>
      <c r="BH422" s="297"/>
      <c r="BI422" s="117"/>
      <c r="BJ422" s="114"/>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c r="DH422" s="129"/>
      <c r="DI422" s="129"/>
      <c r="DJ422" s="129"/>
      <c r="DK422" s="129"/>
      <c r="DL422" s="129"/>
      <c r="DM422" s="129"/>
      <c r="DN422" s="129"/>
      <c r="DO422" s="129"/>
      <c r="DP422" s="129"/>
      <c r="DQ422" s="129"/>
      <c r="DR422" s="129"/>
      <c r="DS422" s="129"/>
      <c r="DT422" s="129"/>
      <c r="DU422" s="129"/>
      <c r="DV422" s="129"/>
      <c r="DW422" s="129"/>
      <c r="DX422" s="129"/>
      <c r="DY422" s="129"/>
      <c r="DZ422" s="129"/>
      <c r="EA422" s="129"/>
      <c r="EB422" s="129"/>
      <c r="EC422" s="129"/>
      <c r="ED422" s="129"/>
      <c r="EE422" s="129"/>
      <c r="EF422" s="129"/>
      <c r="EG422" s="129"/>
      <c r="EH422" s="129"/>
      <c r="EI422" s="129"/>
      <c r="EJ422" s="129"/>
      <c r="EK422" s="129"/>
      <c r="EL422" s="129"/>
      <c r="EM422" s="129"/>
      <c r="EN422" s="129"/>
      <c r="EO422" s="129"/>
      <c r="EP422" s="129"/>
      <c r="EQ422" s="129"/>
      <c r="ER422" s="129"/>
      <c r="ES422" s="129"/>
      <c r="ET422" s="129"/>
      <c r="EU422" s="129"/>
      <c r="EV422" s="129"/>
      <c r="EW422" s="129"/>
    </row>
    <row r="423" spans="1:153" ht="21.75" customHeight="1">
      <c r="A423" s="113"/>
      <c r="B423" s="294"/>
      <c r="C423" s="76"/>
      <c r="D423" s="74"/>
      <c r="E423" s="77"/>
      <c r="F423" s="78"/>
      <c r="G423" s="79"/>
      <c r="H423" s="75" t="s">
        <v>6436</v>
      </c>
      <c r="I423" s="76"/>
      <c r="J423" s="74"/>
      <c r="K423" s="241"/>
      <c r="L423" s="74"/>
      <c r="M423" s="76"/>
      <c r="N423" s="73"/>
      <c r="O423" s="504"/>
      <c r="P423" s="505"/>
      <c r="Q423" s="505"/>
      <c r="R423" s="505"/>
      <c r="S423" s="505"/>
      <c r="T423" s="505"/>
      <c r="U423" s="505"/>
      <c r="V423" s="505"/>
      <c r="W423" s="505"/>
      <c r="X423" s="505"/>
      <c r="Y423" s="505"/>
      <c r="Z423" s="505"/>
      <c r="AA423" s="505"/>
      <c r="AB423" s="505"/>
      <c r="AC423" s="505"/>
      <c r="AD423" s="505"/>
      <c r="AE423" s="506"/>
      <c r="AF423" s="15"/>
      <c r="AG423" s="118"/>
      <c r="AH423" s="312"/>
      <c r="AI423" s="313"/>
      <c r="AJ423" s="313"/>
      <c r="AK423" s="313"/>
      <c r="AL423" s="313"/>
      <c r="AM423" s="313"/>
      <c r="AN423" s="314"/>
      <c r="AO423" s="120"/>
      <c r="AP423" s="115" t="s">
        <v>0</v>
      </c>
      <c r="AQ423" s="119"/>
      <c r="AR423" s="312"/>
      <c r="AS423" s="313"/>
      <c r="AT423" s="313"/>
      <c r="AU423" s="313"/>
      <c r="AV423" s="313"/>
      <c r="AW423" s="313"/>
      <c r="AX423" s="314"/>
      <c r="AY423" s="120"/>
      <c r="AZ423" s="115" t="s">
        <v>1</v>
      </c>
      <c r="BA423" s="119"/>
      <c r="BB423" s="312"/>
      <c r="BC423" s="313"/>
      <c r="BD423" s="313"/>
      <c r="BE423" s="313"/>
      <c r="BF423" s="313"/>
      <c r="BG423" s="313"/>
      <c r="BH423" s="314"/>
      <c r="BI423" s="122"/>
      <c r="BJ423" s="115" t="s">
        <v>2</v>
      </c>
      <c r="BK423" s="129"/>
      <c r="BL423" s="130" t="str">
        <f>IF(BM423&lt;&gt;"","●","")</f>
        <v/>
      </c>
      <c r="BM423" s="132" t="str">
        <f>IF(AND(OR(C423="",E423="",F423="",G423="",O423=""),OR(AH423&gt;0,AR423&gt;0,BB423&gt;0)),"「Ｋコード・Ｊコード番号等」、「診療行為名称」に未記入の欄がありますが、「レセプト件数」、「算定日数」、「算定回数」のいずれかが1以上となっています。正しい手術名情報・レセプト件数・算定日数・算定回数をご記入ください。",IF(AND(AND(C423&lt;&gt;"",E423&lt;&gt;"",F423&lt;&gt;"",G423&lt;&gt;""),OR(AH423&gt;0,AR423&gt;0,BB423&gt;0),COUNTIF(K!$A$1:$A$2257,ASC(C423&amp;E423&amp;F423&amp;G423&amp;IF(I423*1=0,"","-"&amp;I423*1)&amp;IF(K423*1=0,"",K423*1)&amp;IF(M423="","",M423)))=0),"「Ｋコード・Ｊコード番号等」が診療報酬点数表あるいは鹿診療報酬点数表に存在しないコードとなっています。正しいＫコード・Ｊコード番号等をご記入ください。なお、加算・輸血料は報告対象外となります。",IF(OR(AND(OR(AH423=0,AH423=""),OR(AR423&gt;0,BB423&gt;0)),AND(OR(AH423&gt;0,BB423&gt;0),OR(AR423=0,AR423="")),AND(OR(AH423&gt;0,AR423&gt;0),OR(BB423=0,BB423=""))),"「レセプト件数」、「算定日数」、「算定回数」のいずれかが「0」か「空白」となっていますが、それ以外が1以上となっています。正しい手術名情報・レセプト件数・算定日数・算定回数をご記入ください。",IF(OR(AH423&gt;AR423,AH423&gt;BB423),"「算定日数」あるいは「算定回数」が「レセプト件数」よりも小さくなっています。算定レセプトにおける算定日数・算定回数をご記入ください。",IF(AR423&gt;BB423,"「算定回数」が「算定日数」よりも小さくなっています。算定日数における算定回数をご記入ください。","")))))</f>
        <v/>
      </c>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72"/>
      <c r="CW423" s="72"/>
      <c r="CX423" s="72"/>
      <c r="CY423" s="129"/>
      <c r="CZ423" s="129"/>
      <c r="DA423" s="129"/>
      <c r="DB423" s="129"/>
      <c r="DC423" s="129"/>
      <c r="DD423" s="129"/>
      <c r="DE423" s="129"/>
      <c r="DF423" s="129"/>
      <c r="DG423" s="129"/>
      <c r="DH423" s="129"/>
      <c r="DI423" s="129"/>
      <c r="DJ423" s="129"/>
      <c r="DK423" s="129"/>
      <c r="DL423" s="129"/>
      <c r="DM423" s="129"/>
      <c r="DN423" s="129"/>
      <c r="DO423" s="129"/>
      <c r="DP423" s="129"/>
      <c r="DQ423" s="129"/>
      <c r="DR423" s="129"/>
      <c r="DS423" s="129"/>
      <c r="DT423" s="129"/>
      <c r="DU423" s="129"/>
      <c r="DV423" s="129"/>
      <c r="DW423" s="129"/>
      <c r="DX423" s="129"/>
      <c r="DY423" s="129"/>
      <c r="DZ423" s="129"/>
      <c r="EA423" s="129"/>
      <c r="EB423" s="129"/>
      <c r="EC423" s="129"/>
      <c r="ED423" s="129"/>
      <c r="EE423" s="129"/>
      <c r="EF423" s="129"/>
      <c r="EG423" s="129"/>
      <c r="EH423" s="129"/>
      <c r="EI423" s="129"/>
      <c r="EJ423" s="129"/>
      <c r="EK423" s="129"/>
      <c r="EL423" s="129"/>
      <c r="EM423" s="129"/>
      <c r="EN423" s="129"/>
      <c r="EO423" s="129"/>
      <c r="EP423" s="129"/>
      <c r="EQ423" s="129"/>
      <c r="ER423" s="129"/>
      <c r="ES423" s="129"/>
      <c r="ET423" s="129"/>
      <c r="EU423" s="129"/>
      <c r="EV423" s="129"/>
      <c r="EW423" s="129"/>
    </row>
    <row r="424" spans="1:153" ht="3" customHeight="1" thickBot="1">
      <c r="A424" s="113"/>
      <c r="B424" s="16"/>
      <c r="C424" s="17"/>
      <c r="D424" s="17"/>
      <c r="E424" s="17"/>
      <c r="F424" s="18"/>
      <c r="G424" s="17"/>
      <c r="H424" s="298"/>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9"/>
      <c r="AG424" s="299"/>
      <c r="AH424" s="298"/>
      <c r="AI424" s="298"/>
      <c r="AJ424" s="298"/>
      <c r="AK424" s="298"/>
      <c r="AL424" s="298"/>
      <c r="AM424" s="298"/>
      <c r="AN424" s="298"/>
      <c r="AO424" s="121"/>
      <c r="AP424" s="116"/>
      <c r="AQ424" s="299"/>
      <c r="AR424" s="298"/>
      <c r="AS424" s="298"/>
      <c r="AT424" s="298"/>
      <c r="AU424" s="298"/>
      <c r="AV424" s="298"/>
      <c r="AW424" s="298"/>
      <c r="AX424" s="298"/>
      <c r="AY424" s="121"/>
      <c r="AZ424" s="116"/>
      <c r="BA424" s="298"/>
      <c r="BB424" s="298"/>
      <c r="BC424" s="298"/>
      <c r="BD424" s="298"/>
      <c r="BE424" s="298"/>
      <c r="BF424" s="298"/>
      <c r="BG424" s="298"/>
      <c r="BH424" s="298"/>
      <c r="BI424" s="121"/>
      <c r="BJ424" s="116"/>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c r="DH424" s="129"/>
      <c r="DI424" s="129"/>
      <c r="DJ424" s="129"/>
      <c r="DK424" s="129"/>
      <c r="DL424" s="129"/>
      <c r="DM424" s="129"/>
      <c r="DN424" s="129"/>
      <c r="DO424" s="129"/>
      <c r="DP424" s="129"/>
      <c r="DQ424" s="129"/>
      <c r="DR424" s="129"/>
      <c r="DS424" s="129"/>
      <c r="DT424" s="129"/>
      <c r="DU424" s="129"/>
      <c r="DV424" s="129"/>
      <c r="DW424" s="129"/>
      <c r="DX424" s="129"/>
      <c r="DY424" s="129"/>
      <c r="DZ424" s="129"/>
      <c r="EA424" s="129"/>
      <c r="EB424" s="129"/>
      <c r="EC424" s="129"/>
      <c r="ED424" s="129"/>
      <c r="EE424" s="129"/>
      <c r="EF424" s="129"/>
      <c r="EG424" s="129"/>
      <c r="EH424" s="129"/>
      <c r="EI424" s="129"/>
      <c r="EJ424" s="129"/>
      <c r="EK424" s="129"/>
      <c r="EL424" s="129"/>
      <c r="EM424" s="129"/>
      <c r="EN424" s="129"/>
      <c r="EO424" s="129"/>
      <c r="EP424" s="129"/>
      <c r="EQ424" s="129"/>
      <c r="ER424" s="129"/>
      <c r="ES424" s="129"/>
      <c r="ET424" s="129"/>
      <c r="EU424" s="129"/>
      <c r="EV424" s="129"/>
      <c r="EW424" s="129"/>
    </row>
    <row r="425" spans="1:153" ht="9.75" customHeight="1">
      <c r="A425" s="113"/>
      <c r="B425" s="24"/>
      <c r="C425" s="14" t="s">
        <v>6435</v>
      </c>
      <c r="D425" s="25"/>
      <c r="E425" s="25"/>
      <c r="F425" s="14" t="s">
        <v>143</v>
      </c>
      <c r="G425" s="14"/>
      <c r="H425" s="14"/>
      <c r="I425" s="14" t="s">
        <v>144</v>
      </c>
      <c r="J425" s="14"/>
      <c r="K425" s="14" t="s">
        <v>145</v>
      </c>
      <c r="L425" s="14"/>
      <c r="M425" s="14" t="s">
        <v>197</v>
      </c>
      <c r="N425" s="14"/>
      <c r="O425" s="25"/>
      <c r="P425" s="14" t="s">
        <v>146</v>
      </c>
      <c r="Q425" s="14"/>
      <c r="R425" s="14"/>
      <c r="S425" s="14"/>
      <c r="T425" s="14"/>
      <c r="U425" s="14"/>
      <c r="V425" s="14"/>
      <c r="W425" s="14"/>
      <c r="X425" s="14"/>
      <c r="Y425" s="14"/>
      <c r="Z425" s="14"/>
      <c r="AA425" s="14"/>
      <c r="AB425" s="14"/>
      <c r="AC425" s="14"/>
      <c r="AD425" s="25"/>
      <c r="AE425" s="25"/>
      <c r="AF425" s="26"/>
      <c r="AG425" s="296"/>
      <c r="AH425" s="297"/>
      <c r="AI425" s="297"/>
      <c r="AJ425" s="297"/>
      <c r="AK425" s="297"/>
      <c r="AL425" s="297"/>
      <c r="AM425" s="297"/>
      <c r="AN425" s="297"/>
      <c r="AO425" s="117"/>
      <c r="AP425" s="114"/>
      <c r="AQ425" s="296"/>
      <c r="AR425" s="297"/>
      <c r="AS425" s="297"/>
      <c r="AT425" s="297"/>
      <c r="AU425" s="297"/>
      <c r="AV425" s="297"/>
      <c r="AW425" s="297"/>
      <c r="AX425" s="297"/>
      <c r="AY425" s="117"/>
      <c r="AZ425" s="114"/>
      <c r="BA425" s="297"/>
      <c r="BB425" s="297"/>
      <c r="BC425" s="297"/>
      <c r="BD425" s="297"/>
      <c r="BE425" s="297"/>
      <c r="BF425" s="297"/>
      <c r="BG425" s="297"/>
      <c r="BH425" s="297"/>
      <c r="BI425" s="117"/>
      <c r="BJ425" s="114"/>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c r="DH425" s="129"/>
      <c r="DI425" s="129"/>
      <c r="DJ425" s="129"/>
      <c r="DK425" s="129"/>
      <c r="DL425" s="129"/>
      <c r="DM425" s="129"/>
      <c r="DN425" s="129"/>
      <c r="DO425" s="129"/>
      <c r="DP425" s="129"/>
      <c r="DQ425" s="129"/>
      <c r="DR425" s="129"/>
      <c r="DS425" s="129"/>
      <c r="DT425" s="129"/>
      <c r="DU425" s="129"/>
      <c r="DV425" s="129"/>
      <c r="DW425" s="129"/>
      <c r="DX425" s="129"/>
      <c r="DY425" s="129"/>
      <c r="DZ425" s="129"/>
      <c r="EA425" s="129"/>
      <c r="EB425" s="129"/>
      <c r="EC425" s="129"/>
      <c r="ED425" s="129"/>
      <c r="EE425" s="129"/>
      <c r="EF425" s="129"/>
      <c r="EG425" s="129"/>
      <c r="EH425" s="129"/>
      <c r="EI425" s="129"/>
      <c r="EJ425" s="129"/>
      <c r="EK425" s="129"/>
      <c r="EL425" s="129"/>
      <c r="EM425" s="129"/>
      <c r="EN425" s="129"/>
      <c r="EO425" s="129"/>
      <c r="EP425" s="129"/>
      <c r="EQ425" s="129"/>
      <c r="ER425" s="129"/>
      <c r="ES425" s="129"/>
      <c r="ET425" s="129"/>
      <c r="EU425" s="129"/>
      <c r="EV425" s="129"/>
      <c r="EW425" s="129"/>
    </row>
    <row r="426" spans="1:153" ht="21.75" customHeight="1">
      <c r="A426" s="113"/>
      <c r="B426" s="294"/>
      <c r="C426" s="76"/>
      <c r="D426" s="74"/>
      <c r="E426" s="77"/>
      <c r="F426" s="78"/>
      <c r="G426" s="79"/>
      <c r="H426" s="75" t="s">
        <v>6436</v>
      </c>
      <c r="I426" s="76"/>
      <c r="J426" s="74"/>
      <c r="K426" s="241"/>
      <c r="L426" s="74"/>
      <c r="M426" s="76"/>
      <c r="N426" s="73"/>
      <c r="O426" s="504"/>
      <c r="P426" s="505"/>
      <c r="Q426" s="505"/>
      <c r="R426" s="505"/>
      <c r="S426" s="505"/>
      <c r="T426" s="505"/>
      <c r="U426" s="505"/>
      <c r="V426" s="505"/>
      <c r="W426" s="505"/>
      <c r="X426" s="505"/>
      <c r="Y426" s="505"/>
      <c r="Z426" s="505"/>
      <c r="AA426" s="505"/>
      <c r="AB426" s="505"/>
      <c r="AC426" s="505"/>
      <c r="AD426" s="505"/>
      <c r="AE426" s="506"/>
      <c r="AF426" s="15"/>
      <c r="AG426" s="118"/>
      <c r="AH426" s="312"/>
      <c r="AI426" s="313"/>
      <c r="AJ426" s="313"/>
      <c r="AK426" s="313"/>
      <c r="AL426" s="313"/>
      <c r="AM426" s="313"/>
      <c r="AN426" s="314"/>
      <c r="AO426" s="120"/>
      <c r="AP426" s="115" t="s">
        <v>0</v>
      </c>
      <c r="AQ426" s="119"/>
      <c r="AR426" s="312"/>
      <c r="AS426" s="313"/>
      <c r="AT426" s="313"/>
      <c r="AU426" s="313"/>
      <c r="AV426" s="313"/>
      <c r="AW426" s="313"/>
      <c r="AX426" s="314"/>
      <c r="AY426" s="120"/>
      <c r="AZ426" s="115" t="s">
        <v>1</v>
      </c>
      <c r="BA426" s="119"/>
      <c r="BB426" s="312"/>
      <c r="BC426" s="313"/>
      <c r="BD426" s="313"/>
      <c r="BE426" s="313"/>
      <c r="BF426" s="313"/>
      <c r="BG426" s="313"/>
      <c r="BH426" s="314"/>
      <c r="BI426" s="122"/>
      <c r="BJ426" s="115" t="s">
        <v>2</v>
      </c>
      <c r="BK426" s="129"/>
      <c r="BL426" s="130" t="str">
        <f>IF(BM426&lt;&gt;"","●","")</f>
        <v/>
      </c>
      <c r="BM426" s="132" t="str">
        <f>IF(AND(OR(C426="",E426="",F426="",G426="",O426=""),OR(AH426&gt;0,AR426&gt;0,BB426&gt;0)),"「Ｋコード・Ｊコード番号等」、「診療行為名称」に未記入の欄がありますが、「レセプト件数」、「算定日数」、「算定回数」のいずれかが1以上となっています。正しい手術名情報・レセプト件数・算定日数・算定回数をご記入ください。",IF(AND(AND(C426&lt;&gt;"",E426&lt;&gt;"",F426&lt;&gt;"",G426&lt;&gt;""),OR(AH426&gt;0,AR426&gt;0,BB426&gt;0),COUNTIF(K!$A$1:$A$2257,ASC(C426&amp;E426&amp;F426&amp;G426&amp;IF(I426*1=0,"","-"&amp;I426*1)&amp;IF(K426*1=0,"",K426*1)&amp;IF(M426="","",M426)))=0),"「Ｋコード・Ｊコード番号等」が診療報酬点数表あるいは鹿診療報酬点数表に存在しないコードとなっています。正しいＫコード・Ｊコード番号等をご記入ください。なお、加算・輸血料は報告対象外となります。",IF(OR(AND(OR(AH426=0,AH426=""),OR(AR426&gt;0,BB426&gt;0)),AND(OR(AH426&gt;0,BB426&gt;0),OR(AR426=0,AR426="")),AND(OR(AH426&gt;0,AR426&gt;0),OR(BB426=0,BB426=""))),"「レセプト件数」、「算定日数」、「算定回数」のいずれかが「0」か「空白」となっていますが、それ以外が1以上となっています。正しい手術名情報・レセプト件数・算定日数・算定回数をご記入ください。",IF(OR(AH426&gt;AR426,AH426&gt;BB426),"「算定日数」あるいは「算定回数」が「レセプト件数」よりも小さくなっています。算定レセプトにおける算定日数・算定回数をご記入ください。",IF(AR426&gt;BB426,"「算定回数」が「算定日数」よりも小さくなっています。算定日数における算定回数をご記入ください。","")))))</f>
        <v/>
      </c>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72"/>
      <c r="CW426" s="72"/>
      <c r="CX426" s="72"/>
      <c r="CY426" s="129"/>
      <c r="CZ426" s="129"/>
      <c r="DA426" s="129"/>
      <c r="DB426" s="129"/>
      <c r="DC426" s="129"/>
      <c r="DD426" s="129"/>
      <c r="DE426" s="129"/>
      <c r="DF426" s="129"/>
      <c r="DG426" s="129"/>
      <c r="DH426" s="129"/>
      <c r="DI426" s="129"/>
      <c r="DJ426" s="129"/>
      <c r="DK426" s="129"/>
      <c r="DL426" s="129"/>
      <c r="DM426" s="129"/>
      <c r="DN426" s="129"/>
      <c r="DO426" s="129"/>
      <c r="DP426" s="129"/>
      <c r="DQ426" s="129"/>
      <c r="DR426" s="129"/>
      <c r="DS426" s="129"/>
      <c r="DT426" s="129"/>
      <c r="DU426" s="129"/>
      <c r="DV426" s="129"/>
      <c r="DW426" s="129"/>
      <c r="DX426" s="129"/>
      <c r="DY426" s="129"/>
      <c r="DZ426" s="129"/>
      <c r="EA426" s="129"/>
      <c r="EB426" s="129"/>
      <c r="EC426" s="129"/>
      <c r="ED426" s="129"/>
      <c r="EE426" s="129"/>
      <c r="EF426" s="129"/>
      <c r="EG426" s="129"/>
      <c r="EH426" s="129"/>
      <c r="EI426" s="129"/>
      <c r="EJ426" s="129"/>
      <c r="EK426" s="129"/>
      <c r="EL426" s="129"/>
      <c r="EM426" s="129"/>
      <c r="EN426" s="129"/>
      <c r="EO426" s="129"/>
      <c r="EP426" s="129"/>
      <c r="EQ426" s="129"/>
      <c r="ER426" s="129"/>
      <c r="ES426" s="129"/>
      <c r="ET426" s="129"/>
      <c r="EU426" s="129"/>
      <c r="EV426" s="129"/>
      <c r="EW426" s="129"/>
    </row>
    <row r="427" spans="1:153" ht="3" customHeight="1" thickBot="1">
      <c r="A427" s="113"/>
      <c r="B427" s="16"/>
      <c r="C427" s="17"/>
      <c r="D427" s="17"/>
      <c r="E427" s="17"/>
      <c r="F427" s="18"/>
      <c r="G427" s="17"/>
      <c r="H427" s="298"/>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9"/>
      <c r="AG427" s="299"/>
      <c r="AH427" s="298"/>
      <c r="AI427" s="298"/>
      <c r="AJ427" s="298"/>
      <c r="AK427" s="298"/>
      <c r="AL427" s="298"/>
      <c r="AM427" s="298"/>
      <c r="AN427" s="298"/>
      <c r="AO427" s="121"/>
      <c r="AP427" s="116"/>
      <c r="AQ427" s="299"/>
      <c r="AR427" s="298"/>
      <c r="AS427" s="298"/>
      <c r="AT427" s="298"/>
      <c r="AU427" s="298"/>
      <c r="AV427" s="298"/>
      <c r="AW427" s="298"/>
      <c r="AX427" s="298"/>
      <c r="AY427" s="121"/>
      <c r="AZ427" s="116"/>
      <c r="BA427" s="298"/>
      <c r="BB427" s="298"/>
      <c r="BC427" s="298"/>
      <c r="BD427" s="298"/>
      <c r="BE427" s="298"/>
      <c r="BF427" s="298"/>
      <c r="BG427" s="298"/>
      <c r="BH427" s="298"/>
      <c r="BI427" s="121"/>
      <c r="BJ427" s="116"/>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c r="DH427" s="129"/>
      <c r="DI427" s="129"/>
      <c r="DJ427" s="129"/>
      <c r="DK427" s="129"/>
      <c r="DL427" s="129"/>
      <c r="DM427" s="129"/>
      <c r="DN427" s="129"/>
      <c r="DO427" s="129"/>
      <c r="DP427" s="129"/>
      <c r="DQ427" s="129"/>
      <c r="DR427" s="129"/>
      <c r="DS427" s="129"/>
      <c r="DT427" s="129"/>
      <c r="DU427" s="129"/>
      <c r="DV427" s="129"/>
      <c r="DW427" s="129"/>
      <c r="DX427" s="129"/>
      <c r="DY427" s="129"/>
      <c r="DZ427" s="129"/>
      <c r="EA427" s="129"/>
      <c r="EB427" s="129"/>
      <c r="EC427" s="129"/>
      <c r="ED427" s="129"/>
      <c r="EE427" s="129"/>
      <c r="EF427" s="129"/>
      <c r="EG427" s="129"/>
      <c r="EH427" s="129"/>
      <c r="EI427" s="129"/>
      <c r="EJ427" s="129"/>
      <c r="EK427" s="129"/>
      <c r="EL427" s="129"/>
      <c r="EM427" s="129"/>
      <c r="EN427" s="129"/>
      <c r="EO427" s="129"/>
      <c r="EP427" s="129"/>
      <c r="EQ427" s="129"/>
      <c r="ER427" s="129"/>
      <c r="ES427" s="129"/>
      <c r="ET427" s="129"/>
      <c r="EU427" s="129"/>
      <c r="EV427" s="129"/>
      <c r="EW427" s="129"/>
    </row>
    <row r="428" spans="1:153" ht="9.75" customHeight="1">
      <c r="A428" s="113"/>
      <c r="B428" s="24"/>
      <c r="C428" s="14" t="s">
        <v>6435</v>
      </c>
      <c r="D428" s="25"/>
      <c r="E428" s="25"/>
      <c r="F428" s="14" t="s">
        <v>143</v>
      </c>
      <c r="G428" s="14"/>
      <c r="H428" s="14"/>
      <c r="I428" s="14" t="s">
        <v>144</v>
      </c>
      <c r="J428" s="14"/>
      <c r="K428" s="14" t="s">
        <v>145</v>
      </c>
      <c r="L428" s="14"/>
      <c r="M428" s="14" t="s">
        <v>197</v>
      </c>
      <c r="N428" s="14"/>
      <c r="O428" s="25"/>
      <c r="P428" s="14" t="s">
        <v>146</v>
      </c>
      <c r="Q428" s="14"/>
      <c r="R428" s="14"/>
      <c r="S428" s="14"/>
      <c r="T428" s="14"/>
      <c r="U428" s="14"/>
      <c r="V428" s="14"/>
      <c r="W428" s="14"/>
      <c r="X428" s="14"/>
      <c r="Y428" s="14"/>
      <c r="Z428" s="14"/>
      <c r="AA428" s="14"/>
      <c r="AB428" s="14"/>
      <c r="AC428" s="14"/>
      <c r="AD428" s="25"/>
      <c r="AE428" s="25"/>
      <c r="AF428" s="26"/>
      <c r="AG428" s="296"/>
      <c r="AH428" s="297"/>
      <c r="AI428" s="297"/>
      <c r="AJ428" s="297"/>
      <c r="AK428" s="297"/>
      <c r="AL428" s="297"/>
      <c r="AM428" s="297"/>
      <c r="AN428" s="297"/>
      <c r="AO428" s="117"/>
      <c r="AP428" s="114"/>
      <c r="AQ428" s="296"/>
      <c r="AR428" s="297"/>
      <c r="AS428" s="297"/>
      <c r="AT428" s="297"/>
      <c r="AU428" s="297"/>
      <c r="AV428" s="297"/>
      <c r="AW428" s="297"/>
      <c r="AX428" s="297"/>
      <c r="AY428" s="117"/>
      <c r="AZ428" s="114"/>
      <c r="BA428" s="297"/>
      <c r="BB428" s="297"/>
      <c r="BC428" s="297"/>
      <c r="BD428" s="297"/>
      <c r="BE428" s="297"/>
      <c r="BF428" s="297"/>
      <c r="BG428" s="297"/>
      <c r="BH428" s="297"/>
      <c r="BI428" s="117"/>
      <c r="BJ428" s="114"/>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c r="DH428" s="129"/>
      <c r="DI428" s="129"/>
      <c r="DJ428" s="129"/>
      <c r="DK428" s="129"/>
      <c r="DL428" s="129"/>
      <c r="DM428" s="129"/>
      <c r="DN428" s="129"/>
      <c r="DO428" s="129"/>
      <c r="DP428" s="129"/>
      <c r="DQ428" s="129"/>
      <c r="DR428" s="129"/>
      <c r="DS428" s="129"/>
      <c r="DT428" s="129"/>
      <c r="DU428" s="129"/>
      <c r="DV428" s="129"/>
      <c r="DW428" s="129"/>
      <c r="DX428" s="129"/>
      <c r="DY428" s="129"/>
      <c r="DZ428" s="129"/>
      <c r="EA428" s="129"/>
      <c r="EB428" s="129"/>
      <c r="EC428" s="129"/>
      <c r="ED428" s="129"/>
      <c r="EE428" s="129"/>
      <c r="EF428" s="129"/>
      <c r="EG428" s="129"/>
      <c r="EH428" s="129"/>
      <c r="EI428" s="129"/>
      <c r="EJ428" s="129"/>
      <c r="EK428" s="129"/>
      <c r="EL428" s="129"/>
      <c r="EM428" s="129"/>
      <c r="EN428" s="129"/>
      <c r="EO428" s="129"/>
      <c r="EP428" s="129"/>
      <c r="EQ428" s="129"/>
      <c r="ER428" s="129"/>
      <c r="ES428" s="129"/>
      <c r="ET428" s="129"/>
      <c r="EU428" s="129"/>
      <c r="EV428" s="129"/>
      <c r="EW428" s="129"/>
    </row>
    <row r="429" spans="1:153" ht="21.75" customHeight="1">
      <c r="A429" s="113"/>
      <c r="B429" s="294"/>
      <c r="C429" s="76"/>
      <c r="D429" s="74"/>
      <c r="E429" s="77"/>
      <c r="F429" s="78"/>
      <c r="G429" s="79"/>
      <c r="H429" s="75" t="s">
        <v>6436</v>
      </c>
      <c r="I429" s="76"/>
      <c r="J429" s="74"/>
      <c r="K429" s="241"/>
      <c r="L429" s="74"/>
      <c r="M429" s="76"/>
      <c r="N429" s="73"/>
      <c r="O429" s="504"/>
      <c r="P429" s="505"/>
      <c r="Q429" s="505"/>
      <c r="R429" s="505"/>
      <c r="S429" s="505"/>
      <c r="T429" s="505"/>
      <c r="U429" s="505"/>
      <c r="V429" s="505"/>
      <c r="W429" s="505"/>
      <c r="X429" s="505"/>
      <c r="Y429" s="505"/>
      <c r="Z429" s="505"/>
      <c r="AA429" s="505"/>
      <c r="AB429" s="505"/>
      <c r="AC429" s="505"/>
      <c r="AD429" s="505"/>
      <c r="AE429" s="506"/>
      <c r="AF429" s="15"/>
      <c r="AG429" s="118"/>
      <c r="AH429" s="312"/>
      <c r="AI429" s="313"/>
      <c r="AJ429" s="313"/>
      <c r="AK429" s="313"/>
      <c r="AL429" s="313"/>
      <c r="AM429" s="313"/>
      <c r="AN429" s="314"/>
      <c r="AO429" s="120"/>
      <c r="AP429" s="115" t="s">
        <v>0</v>
      </c>
      <c r="AQ429" s="119"/>
      <c r="AR429" s="312"/>
      <c r="AS429" s="313"/>
      <c r="AT429" s="313"/>
      <c r="AU429" s="313"/>
      <c r="AV429" s="313"/>
      <c r="AW429" s="313"/>
      <c r="AX429" s="314"/>
      <c r="AY429" s="120"/>
      <c r="AZ429" s="115" t="s">
        <v>1</v>
      </c>
      <c r="BA429" s="119"/>
      <c r="BB429" s="312"/>
      <c r="BC429" s="313"/>
      <c r="BD429" s="313"/>
      <c r="BE429" s="313"/>
      <c r="BF429" s="313"/>
      <c r="BG429" s="313"/>
      <c r="BH429" s="314"/>
      <c r="BI429" s="122"/>
      <c r="BJ429" s="115" t="s">
        <v>2</v>
      </c>
      <c r="BK429" s="129"/>
      <c r="BL429" s="130" t="str">
        <f>IF(BM429&lt;&gt;"","●","")</f>
        <v/>
      </c>
      <c r="BM429" s="132" t="str">
        <f>IF(AND(OR(C429="",E429="",F429="",G429="",O429=""),OR(AH429&gt;0,AR429&gt;0,BB429&gt;0)),"「Ｋコード・Ｊコード番号等」、「診療行為名称」に未記入の欄がありますが、「レセプト件数」、「算定日数」、「算定回数」のいずれかが1以上となっています。正しい手術名情報・レセプト件数・算定日数・算定回数をご記入ください。",IF(AND(AND(C429&lt;&gt;"",E429&lt;&gt;"",F429&lt;&gt;"",G429&lt;&gt;""),OR(AH429&gt;0,AR429&gt;0,BB429&gt;0),COUNTIF(K!$A$1:$A$2257,ASC(C429&amp;E429&amp;F429&amp;G429&amp;IF(I429*1=0,"","-"&amp;I429*1)&amp;IF(K429*1=0,"",K429*1)&amp;IF(M429="","",M429)))=0),"「Ｋコード・Ｊコード番号等」が診療報酬点数表あるいは鹿診療報酬点数表に存在しないコードとなっています。正しいＫコード・Ｊコード番号等をご記入ください。なお、加算・輸血料は報告対象外となります。",IF(OR(AND(OR(AH429=0,AH429=""),OR(AR429&gt;0,BB429&gt;0)),AND(OR(AH429&gt;0,BB429&gt;0),OR(AR429=0,AR429="")),AND(OR(AH429&gt;0,AR429&gt;0),OR(BB429=0,BB429=""))),"「レセプト件数」、「算定日数」、「算定回数」のいずれかが「0」か「空白」となっていますが、それ以外が1以上となっています。正しい手術名情報・レセプト件数・算定日数・算定回数をご記入ください。",IF(OR(AH429&gt;AR429,AH429&gt;BB429),"「算定日数」あるいは「算定回数」が「レセプト件数」よりも小さくなっています。算定レセプトにおける算定日数・算定回数をご記入ください。",IF(AR429&gt;BB429,"「算定回数」が「算定日数」よりも小さくなっています。算定日数における算定回数をご記入ください。","")))))</f>
        <v/>
      </c>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72"/>
      <c r="CW429" s="72"/>
      <c r="CX429" s="72"/>
      <c r="CY429" s="129"/>
      <c r="CZ429" s="129"/>
      <c r="DA429" s="129"/>
      <c r="DB429" s="129"/>
      <c r="DC429" s="129"/>
      <c r="DD429" s="129"/>
      <c r="DE429" s="129"/>
      <c r="DF429" s="129"/>
      <c r="DG429" s="129"/>
      <c r="DH429" s="129"/>
      <c r="DI429" s="129"/>
      <c r="DJ429" s="129"/>
      <c r="DK429" s="129"/>
      <c r="DL429" s="129"/>
      <c r="DM429" s="129"/>
      <c r="DN429" s="129"/>
      <c r="DO429" s="129"/>
      <c r="DP429" s="129"/>
      <c r="DQ429" s="129"/>
      <c r="DR429" s="129"/>
      <c r="DS429" s="129"/>
      <c r="DT429" s="129"/>
      <c r="DU429" s="129"/>
      <c r="DV429" s="129"/>
      <c r="DW429" s="129"/>
      <c r="DX429" s="129"/>
      <c r="DY429" s="129"/>
      <c r="DZ429" s="129"/>
      <c r="EA429" s="129"/>
      <c r="EB429" s="129"/>
      <c r="EC429" s="129"/>
      <c r="ED429" s="129"/>
      <c r="EE429" s="129"/>
      <c r="EF429" s="129"/>
      <c r="EG429" s="129"/>
      <c r="EH429" s="129"/>
      <c r="EI429" s="129"/>
      <c r="EJ429" s="129"/>
      <c r="EK429" s="129"/>
      <c r="EL429" s="129"/>
      <c r="EM429" s="129"/>
      <c r="EN429" s="129"/>
      <c r="EO429" s="129"/>
      <c r="EP429" s="129"/>
      <c r="EQ429" s="129"/>
      <c r="ER429" s="129"/>
      <c r="ES429" s="129"/>
      <c r="ET429" s="129"/>
      <c r="EU429" s="129"/>
      <c r="EV429" s="129"/>
      <c r="EW429" s="129"/>
    </row>
    <row r="430" spans="1:153" ht="3" customHeight="1" thickBot="1">
      <c r="A430" s="113"/>
      <c r="B430" s="16"/>
      <c r="C430" s="17"/>
      <c r="D430" s="17"/>
      <c r="E430" s="17"/>
      <c r="F430" s="18"/>
      <c r="G430" s="17"/>
      <c r="H430" s="298"/>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9"/>
      <c r="AG430" s="299"/>
      <c r="AH430" s="298"/>
      <c r="AI430" s="298"/>
      <c r="AJ430" s="298"/>
      <c r="AK430" s="298"/>
      <c r="AL430" s="298"/>
      <c r="AM430" s="298"/>
      <c r="AN430" s="298"/>
      <c r="AO430" s="121"/>
      <c r="AP430" s="116"/>
      <c r="AQ430" s="299"/>
      <c r="AR430" s="298"/>
      <c r="AS430" s="298"/>
      <c r="AT430" s="298"/>
      <c r="AU430" s="298"/>
      <c r="AV430" s="298"/>
      <c r="AW430" s="298"/>
      <c r="AX430" s="298"/>
      <c r="AY430" s="121"/>
      <c r="AZ430" s="116"/>
      <c r="BA430" s="298"/>
      <c r="BB430" s="298"/>
      <c r="BC430" s="298"/>
      <c r="BD430" s="298"/>
      <c r="BE430" s="298"/>
      <c r="BF430" s="298"/>
      <c r="BG430" s="298"/>
      <c r="BH430" s="298"/>
      <c r="BI430" s="121"/>
      <c r="BJ430" s="116"/>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c r="DH430" s="129"/>
      <c r="DI430" s="129"/>
      <c r="DJ430" s="129"/>
      <c r="DK430" s="129"/>
      <c r="DL430" s="129"/>
      <c r="DM430" s="129"/>
      <c r="DN430" s="129"/>
      <c r="DO430" s="129"/>
      <c r="DP430" s="129"/>
      <c r="DQ430" s="129"/>
      <c r="DR430" s="129"/>
      <c r="DS430" s="129"/>
      <c r="DT430" s="129"/>
      <c r="DU430" s="129"/>
      <c r="DV430" s="129"/>
      <c r="DW430" s="129"/>
      <c r="DX430" s="129"/>
      <c r="DY430" s="129"/>
      <c r="DZ430" s="129"/>
      <c r="EA430" s="129"/>
      <c r="EB430" s="129"/>
      <c r="EC430" s="129"/>
      <c r="ED430" s="129"/>
      <c r="EE430" s="129"/>
      <c r="EF430" s="129"/>
      <c r="EG430" s="129"/>
      <c r="EH430" s="129"/>
      <c r="EI430" s="129"/>
      <c r="EJ430" s="129"/>
      <c r="EK430" s="129"/>
      <c r="EL430" s="129"/>
      <c r="EM430" s="129"/>
      <c r="EN430" s="129"/>
      <c r="EO430" s="129"/>
      <c r="EP430" s="129"/>
      <c r="EQ430" s="129"/>
      <c r="ER430" s="129"/>
      <c r="ES430" s="129"/>
      <c r="ET430" s="129"/>
      <c r="EU430" s="129"/>
      <c r="EV430" s="129"/>
      <c r="EW430" s="129"/>
    </row>
    <row r="431" spans="1:153" ht="9.75" customHeight="1">
      <c r="A431" s="113"/>
      <c r="B431" s="24"/>
      <c r="C431" s="14" t="s">
        <v>6435</v>
      </c>
      <c r="D431" s="25"/>
      <c r="E431" s="25"/>
      <c r="F431" s="14" t="s">
        <v>143</v>
      </c>
      <c r="G431" s="14"/>
      <c r="H431" s="14"/>
      <c r="I431" s="14" t="s">
        <v>144</v>
      </c>
      <c r="J431" s="14"/>
      <c r="K431" s="14" t="s">
        <v>145</v>
      </c>
      <c r="L431" s="14"/>
      <c r="M431" s="14" t="s">
        <v>197</v>
      </c>
      <c r="N431" s="14"/>
      <c r="O431" s="25"/>
      <c r="P431" s="14" t="s">
        <v>146</v>
      </c>
      <c r="Q431" s="14"/>
      <c r="R431" s="14"/>
      <c r="S431" s="14"/>
      <c r="T431" s="14"/>
      <c r="U431" s="14"/>
      <c r="V431" s="14"/>
      <c r="W431" s="14"/>
      <c r="X431" s="14"/>
      <c r="Y431" s="14"/>
      <c r="Z431" s="14"/>
      <c r="AA431" s="14"/>
      <c r="AB431" s="14"/>
      <c r="AC431" s="14"/>
      <c r="AD431" s="25"/>
      <c r="AE431" s="25"/>
      <c r="AF431" s="26"/>
      <c r="AG431" s="296"/>
      <c r="AH431" s="297"/>
      <c r="AI431" s="297"/>
      <c r="AJ431" s="297"/>
      <c r="AK431" s="297"/>
      <c r="AL431" s="297"/>
      <c r="AM431" s="297"/>
      <c r="AN431" s="297"/>
      <c r="AO431" s="117"/>
      <c r="AP431" s="114"/>
      <c r="AQ431" s="296"/>
      <c r="AR431" s="297"/>
      <c r="AS431" s="297"/>
      <c r="AT431" s="297"/>
      <c r="AU431" s="297"/>
      <c r="AV431" s="297"/>
      <c r="AW431" s="297"/>
      <c r="AX431" s="297"/>
      <c r="AY431" s="117"/>
      <c r="AZ431" s="114"/>
      <c r="BA431" s="297"/>
      <c r="BB431" s="297"/>
      <c r="BC431" s="297"/>
      <c r="BD431" s="297"/>
      <c r="BE431" s="297"/>
      <c r="BF431" s="297"/>
      <c r="BG431" s="297"/>
      <c r="BH431" s="297"/>
      <c r="BI431" s="117"/>
      <c r="BJ431" s="114"/>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c r="DH431" s="129"/>
      <c r="DI431" s="129"/>
      <c r="DJ431" s="129"/>
      <c r="DK431" s="129"/>
      <c r="DL431" s="129"/>
      <c r="DM431" s="129"/>
      <c r="DN431" s="129"/>
      <c r="DO431" s="129"/>
      <c r="DP431" s="129"/>
      <c r="DQ431" s="129"/>
      <c r="DR431" s="129"/>
      <c r="DS431" s="129"/>
      <c r="DT431" s="129"/>
      <c r="DU431" s="129"/>
      <c r="DV431" s="129"/>
      <c r="DW431" s="129"/>
      <c r="DX431" s="129"/>
      <c r="DY431" s="129"/>
      <c r="DZ431" s="129"/>
      <c r="EA431" s="129"/>
      <c r="EB431" s="129"/>
      <c r="EC431" s="129"/>
      <c r="ED431" s="129"/>
      <c r="EE431" s="129"/>
      <c r="EF431" s="129"/>
      <c r="EG431" s="129"/>
      <c r="EH431" s="129"/>
      <c r="EI431" s="129"/>
      <c r="EJ431" s="129"/>
      <c r="EK431" s="129"/>
      <c r="EL431" s="129"/>
      <c r="EM431" s="129"/>
      <c r="EN431" s="129"/>
      <c r="EO431" s="129"/>
      <c r="EP431" s="129"/>
      <c r="EQ431" s="129"/>
      <c r="ER431" s="129"/>
      <c r="ES431" s="129"/>
      <c r="ET431" s="129"/>
      <c r="EU431" s="129"/>
      <c r="EV431" s="129"/>
      <c r="EW431" s="129"/>
    </row>
    <row r="432" spans="1:153" ht="21.75" customHeight="1">
      <c r="A432" s="113"/>
      <c r="B432" s="294"/>
      <c r="C432" s="76"/>
      <c r="D432" s="74"/>
      <c r="E432" s="77"/>
      <c r="F432" s="78"/>
      <c r="G432" s="79"/>
      <c r="H432" s="75" t="s">
        <v>6436</v>
      </c>
      <c r="I432" s="76"/>
      <c r="J432" s="74"/>
      <c r="K432" s="241"/>
      <c r="L432" s="74"/>
      <c r="M432" s="76"/>
      <c r="N432" s="73"/>
      <c r="O432" s="504"/>
      <c r="P432" s="505"/>
      <c r="Q432" s="505"/>
      <c r="R432" s="505"/>
      <c r="S432" s="505"/>
      <c r="T432" s="505"/>
      <c r="U432" s="505"/>
      <c r="V432" s="505"/>
      <c r="W432" s="505"/>
      <c r="X432" s="505"/>
      <c r="Y432" s="505"/>
      <c r="Z432" s="505"/>
      <c r="AA432" s="505"/>
      <c r="AB432" s="505"/>
      <c r="AC432" s="505"/>
      <c r="AD432" s="505"/>
      <c r="AE432" s="506"/>
      <c r="AF432" s="15"/>
      <c r="AG432" s="118"/>
      <c r="AH432" s="312"/>
      <c r="AI432" s="313"/>
      <c r="AJ432" s="313"/>
      <c r="AK432" s="313"/>
      <c r="AL432" s="313"/>
      <c r="AM432" s="313"/>
      <c r="AN432" s="314"/>
      <c r="AO432" s="120"/>
      <c r="AP432" s="115" t="s">
        <v>0</v>
      </c>
      <c r="AQ432" s="119"/>
      <c r="AR432" s="312"/>
      <c r="AS432" s="313"/>
      <c r="AT432" s="313"/>
      <c r="AU432" s="313"/>
      <c r="AV432" s="313"/>
      <c r="AW432" s="313"/>
      <c r="AX432" s="314"/>
      <c r="AY432" s="120"/>
      <c r="AZ432" s="115" t="s">
        <v>1</v>
      </c>
      <c r="BA432" s="119"/>
      <c r="BB432" s="312"/>
      <c r="BC432" s="313"/>
      <c r="BD432" s="313"/>
      <c r="BE432" s="313"/>
      <c r="BF432" s="313"/>
      <c r="BG432" s="313"/>
      <c r="BH432" s="314"/>
      <c r="BI432" s="122"/>
      <c r="BJ432" s="115" t="s">
        <v>2</v>
      </c>
      <c r="BK432" s="129"/>
      <c r="BL432" s="130" t="str">
        <f>IF(BM432&lt;&gt;"","●","")</f>
        <v/>
      </c>
      <c r="BM432" s="132" t="str">
        <f>IF(AND(OR(C432="",E432="",F432="",G432="",O432=""),OR(AH432&gt;0,AR432&gt;0,BB432&gt;0)),"「Ｋコード・Ｊコード番号等」、「診療行為名称」に未記入の欄がありますが、「レセプト件数」、「算定日数」、「算定回数」のいずれかが1以上となっています。正しい手術名情報・レセプト件数・算定日数・算定回数をご記入ください。",IF(AND(AND(C432&lt;&gt;"",E432&lt;&gt;"",F432&lt;&gt;"",G432&lt;&gt;""),OR(AH432&gt;0,AR432&gt;0,BB432&gt;0),COUNTIF(K!$A$1:$A$2257,ASC(C432&amp;E432&amp;F432&amp;G432&amp;IF(I432*1=0,"","-"&amp;I432*1)&amp;IF(K432*1=0,"",K432*1)&amp;IF(M432="","",M432)))=0),"「Ｋコード・Ｊコード番号等」が診療報酬点数表あるいは鹿診療報酬点数表に存在しないコードとなっています。正しいＫコード・Ｊコード番号等をご記入ください。なお、加算・輸血料は報告対象外となります。",IF(OR(AND(OR(AH432=0,AH432=""),OR(AR432&gt;0,BB432&gt;0)),AND(OR(AH432&gt;0,BB432&gt;0),OR(AR432=0,AR432="")),AND(OR(AH432&gt;0,AR432&gt;0),OR(BB432=0,BB432=""))),"「レセプト件数」、「算定日数」、「算定回数」のいずれかが「0」か「空白」となっていますが、それ以外が1以上となっています。正しい手術名情報・レセプト件数・算定日数・算定回数をご記入ください。",IF(OR(AH432&gt;AR432,AH432&gt;BB432),"「算定日数」あるいは「算定回数」が「レセプト件数」よりも小さくなっています。算定レセプトにおける算定日数・算定回数をご記入ください。",IF(AR432&gt;BB432,"「算定回数」が「算定日数」よりも小さくなっています。算定日数における算定回数をご記入ください。","")))))</f>
        <v/>
      </c>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72"/>
      <c r="CW432" s="72"/>
      <c r="CX432" s="72"/>
      <c r="CY432" s="129"/>
      <c r="CZ432" s="129"/>
      <c r="DA432" s="129"/>
      <c r="DB432" s="129"/>
      <c r="DC432" s="129"/>
      <c r="DD432" s="129"/>
      <c r="DE432" s="129"/>
      <c r="DF432" s="129"/>
      <c r="DG432" s="129"/>
      <c r="DH432" s="129"/>
      <c r="DI432" s="129"/>
      <c r="DJ432" s="129"/>
      <c r="DK432" s="129"/>
      <c r="DL432" s="129"/>
      <c r="DM432" s="129"/>
      <c r="DN432" s="129"/>
      <c r="DO432" s="129"/>
      <c r="DP432" s="129"/>
      <c r="DQ432" s="129"/>
      <c r="DR432" s="129"/>
      <c r="DS432" s="129"/>
      <c r="DT432" s="129"/>
      <c r="DU432" s="129"/>
      <c r="DV432" s="129"/>
      <c r="DW432" s="129"/>
      <c r="DX432" s="129"/>
      <c r="DY432" s="129"/>
      <c r="DZ432" s="129"/>
      <c r="EA432" s="129"/>
      <c r="EB432" s="129"/>
      <c r="EC432" s="129"/>
      <c r="ED432" s="129"/>
      <c r="EE432" s="129"/>
      <c r="EF432" s="129"/>
      <c r="EG432" s="129"/>
      <c r="EH432" s="129"/>
      <c r="EI432" s="129"/>
      <c r="EJ432" s="129"/>
      <c r="EK432" s="129"/>
      <c r="EL432" s="129"/>
      <c r="EM432" s="129"/>
      <c r="EN432" s="129"/>
      <c r="EO432" s="129"/>
      <c r="EP432" s="129"/>
      <c r="EQ432" s="129"/>
      <c r="ER432" s="129"/>
      <c r="ES432" s="129"/>
      <c r="ET432" s="129"/>
      <c r="EU432" s="129"/>
      <c r="EV432" s="129"/>
      <c r="EW432" s="129"/>
    </row>
    <row r="433" spans="1:153" ht="3" customHeight="1" thickBot="1">
      <c r="A433" s="113"/>
      <c r="B433" s="16"/>
      <c r="C433" s="17"/>
      <c r="D433" s="17"/>
      <c r="E433" s="17"/>
      <c r="F433" s="18"/>
      <c r="G433" s="17"/>
      <c r="H433" s="298"/>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9"/>
      <c r="AG433" s="299"/>
      <c r="AH433" s="298"/>
      <c r="AI433" s="298"/>
      <c r="AJ433" s="298"/>
      <c r="AK433" s="298"/>
      <c r="AL433" s="298"/>
      <c r="AM433" s="298"/>
      <c r="AN433" s="298"/>
      <c r="AO433" s="121"/>
      <c r="AP433" s="116"/>
      <c r="AQ433" s="299"/>
      <c r="AR433" s="298"/>
      <c r="AS433" s="298"/>
      <c r="AT433" s="298"/>
      <c r="AU433" s="298"/>
      <c r="AV433" s="298"/>
      <c r="AW433" s="298"/>
      <c r="AX433" s="298"/>
      <c r="AY433" s="121"/>
      <c r="AZ433" s="116"/>
      <c r="BA433" s="298"/>
      <c r="BB433" s="298"/>
      <c r="BC433" s="298"/>
      <c r="BD433" s="298"/>
      <c r="BE433" s="298"/>
      <c r="BF433" s="298"/>
      <c r="BG433" s="298"/>
      <c r="BH433" s="298"/>
      <c r="BI433" s="121"/>
      <c r="BJ433" s="116"/>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c r="DH433" s="129"/>
      <c r="DI433" s="129"/>
      <c r="DJ433" s="129"/>
      <c r="DK433" s="129"/>
      <c r="DL433" s="129"/>
      <c r="DM433" s="129"/>
      <c r="DN433" s="129"/>
      <c r="DO433" s="129"/>
      <c r="DP433" s="129"/>
      <c r="DQ433" s="129"/>
      <c r="DR433" s="129"/>
      <c r="DS433" s="129"/>
      <c r="DT433" s="129"/>
      <c r="DU433" s="129"/>
      <c r="DV433" s="129"/>
      <c r="DW433" s="129"/>
      <c r="DX433" s="129"/>
      <c r="DY433" s="129"/>
      <c r="DZ433" s="129"/>
      <c r="EA433" s="129"/>
      <c r="EB433" s="129"/>
      <c r="EC433" s="129"/>
      <c r="ED433" s="129"/>
      <c r="EE433" s="129"/>
      <c r="EF433" s="129"/>
      <c r="EG433" s="129"/>
      <c r="EH433" s="129"/>
      <c r="EI433" s="129"/>
      <c r="EJ433" s="129"/>
      <c r="EK433" s="129"/>
      <c r="EL433" s="129"/>
      <c r="EM433" s="129"/>
      <c r="EN433" s="129"/>
      <c r="EO433" s="129"/>
      <c r="EP433" s="129"/>
      <c r="EQ433" s="129"/>
      <c r="ER433" s="129"/>
      <c r="ES433" s="129"/>
      <c r="ET433" s="129"/>
      <c r="EU433" s="129"/>
      <c r="EV433" s="129"/>
      <c r="EW433" s="129"/>
    </row>
    <row r="434" spans="1:153" ht="9.75" customHeight="1">
      <c r="A434" s="113"/>
      <c r="B434" s="24"/>
      <c r="C434" s="14" t="s">
        <v>6435</v>
      </c>
      <c r="D434" s="25"/>
      <c r="E434" s="25"/>
      <c r="F434" s="14" t="s">
        <v>143</v>
      </c>
      <c r="G434" s="14"/>
      <c r="H434" s="14"/>
      <c r="I434" s="14" t="s">
        <v>144</v>
      </c>
      <c r="J434" s="14"/>
      <c r="K434" s="14" t="s">
        <v>145</v>
      </c>
      <c r="L434" s="14"/>
      <c r="M434" s="14" t="s">
        <v>197</v>
      </c>
      <c r="N434" s="14"/>
      <c r="O434" s="25"/>
      <c r="P434" s="14" t="s">
        <v>146</v>
      </c>
      <c r="Q434" s="14"/>
      <c r="R434" s="14"/>
      <c r="S434" s="14"/>
      <c r="T434" s="14"/>
      <c r="U434" s="14"/>
      <c r="V434" s="14"/>
      <c r="W434" s="14"/>
      <c r="X434" s="14"/>
      <c r="Y434" s="14"/>
      <c r="Z434" s="14"/>
      <c r="AA434" s="14"/>
      <c r="AB434" s="14"/>
      <c r="AC434" s="14"/>
      <c r="AD434" s="25"/>
      <c r="AE434" s="25"/>
      <c r="AF434" s="26"/>
      <c r="AG434" s="296"/>
      <c r="AH434" s="297"/>
      <c r="AI434" s="297"/>
      <c r="AJ434" s="297"/>
      <c r="AK434" s="297"/>
      <c r="AL434" s="297"/>
      <c r="AM434" s="297"/>
      <c r="AN434" s="297"/>
      <c r="AO434" s="117"/>
      <c r="AP434" s="114"/>
      <c r="AQ434" s="296"/>
      <c r="AR434" s="297"/>
      <c r="AS434" s="297"/>
      <c r="AT434" s="297"/>
      <c r="AU434" s="297"/>
      <c r="AV434" s="297"/>
      <c r="AW434" s="297"/>
      <c r="AX434" s="297"/>
      <c r="AY434" s="117"/>
      <c r="AZ434" s="114"/>
      <c r="BA434" s="297"/>
      <c r="BB434" s="297"/>
      <c r="BC434" s="297"/>
      <c r="BD434" s="297"/>
      <c r="BE434" s="297"/>
      <c r="BF434" s="297"/>
      <c r="BG434" s="297"/>
      <c r="BH434" s="297"/>
      <c r="BI434" s="117"/>
      <c r="BJ434" s="114"/>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c r="DH434" s="129"/>
      <c r="DI434" s="129"/>
      <c r="DJ434" s="129"/>
      <c r="DK434" s="129"/>
      <c r="DL434" s="129"/>
      <c r="DM434" s="129"/>
      <c r="DN434" s="129"/>
      <c r="DO434" s="129"/>
      <c r="DP434" s="129"/>
      <c r="DQ434" s="129"/>
      <c r="DR434" s="129"/>
      <c r="DS434" s="129"/>
      <c r="DT434" s="129"/>
      <c r="DU434" s="129"/>
      <c r="DV434" s="129"/>
      <c r="DW434" s="129"/>
      <c r="DX434" s="129"/>
      <c r="DY434" s="129"/>
      <c r="DZ434" s="129"/>
      <c r="EA434" s="129"/>
      <c r="EB434" s="129"/>
      <c r="EC434" s="129"/>
      <c r="ED434" s="129"/>
      <c r="EE434" s="129"/>
      <c r="EF434" s="129"/>
      <c r="EG434" s="129"/>
      <c r="EH434" s="129"/>
      <c r="EI434" s="129"/>
      <c r="EJ434" s="129"/>
      <c r="EK434" s="129"/>
      <c r="EL434" s="129"/>
      <c r="EM434" s="129"/>
      <c r="EN434" s="129"/>
      <c r="EO434" s="129"/>
      <c r="EP434" s="129"/>
      <c r="EQ434" s="129"/>
      <c r="ER434" s="129"/>
      <c r="ES434" s="129"/>
      <c r="ET434" s="129"/>
      <c r="EU434" s="129"/>
      <c r="EV434" s="129"/>
      <c r="EW434" s="129"/>
    </row>
    <row r="435" spans="1:153" ht="21.75" customHeight="1">
      <c r="A435" s="113"/>
      <c r="B435" s="294"/>
      <c r="C435" s="76"/>
      <c r="D435" s="74"/>
      <c r="E435" s="77"/>
      <c r="F435" s="78"/>
      <c r="G435" s="79"/>
      <c r="H435" s="75" t="s">
        <v>6436</v>
      </c>
      <c r="I435" s="76"/>
      <c r="J435" s="74"/>
      <c r="K435" s="241"/>
      <c r="L435" s="74"/>
      <c r="M435" s="76"/>
      <c r="N435" s="73"/>
      <c r="O435" s="504"/>
      <c r="P435" s="505"/>
      <c r="Q435" s="505"/>
      <c r="R435" s="505"/>
      <c r="S435" s="505"/>
      <c r="T435" s="505"/>
      <c r="U435" s="505"/>
      <c r="V435" s="505"/>
      <c r="W435" s="505"/>
      <c r="X435" s="505"/>
      <c r="Y435" s="505"/>
      <c r="Z435" s="505"/>
      <c r="AA435" s="505"/>
      <c r="AB435" s="505"/>
      <c r="AC435" s="505"/>
      <c r="AD435" s="505"/>
      <c r="AE435" s="506"/>
      <c r="AF435" s="15"/>
      <c r="AG435" s="118"/>
      <c r="AH435" s="312"/>
      <c r="AI435" s="313"/>
      <c r="AJ435" s="313"/>
      <c r="AK435" s="313"/>
      <c r="AL435" s="313"/>
      <c r="AM435" s="313"/>
      <c r="AN435" s="314"/>
      <c r="AO435" s="120"/>
      <c r="AP435" s="115" t="s">
        <v>0</v>
      </c>
      <c r="AQ435" s="119"/>
      <c r="AR435" s="312"/>
      <c r="AS435" s="313"/>
      <c r="AT435" s="313"/>
      <c r="AU435" s="313"/>
      <c r="AV435" s="313"/>
      <c r="AW435" s="313"/>
      <c r="AX435" s="314"/>
      <c r="AY435" s="120"/>
      <c r="AZ435" s="115" t="s">
        <v>1</v>
      </c>
      <c r="BA435" s="119"/>
      <c r="BB435" s="312"/>
      <c r="BC435" s="313"/>
      <c r="BD435" s="313"/>
      <c r="BE435" s="313"/>
      <c r="BF435" s="313"/>
      <c r="BG435" s="313"/>
      <c r="BH435" s="314"/>
      <c r="BI435" s="122"/>
      <c r="BJ435" s="115" t="s">
        <v>2</v>
      </c>
      <c r="BK435" s="129"/>
      <c r="BL435" s="130" t="str">
        <f>IF(BM435&lt;&gt;"","●","")</f>
        <v/>
      </c>
      <c r="BM435" s="132" t="str">
        <f>IF(AND(OR(C435="",E435="",F435="",G435="",O435=""),OR(AH435&gt;0,AR435&gt;0,BB435&gt;0)),"「Ｋコード・Ｊコード番号等」、「診療行為名称」に未記入の欄がありますが、「レセプト件数」、「算定日数」、「算定回数」のいずれかが1以上となっています。正しい手術名情報・レセプト件数・算定日数・算定回数をご記入ください。",IF(AND(AND(C435&lt;&gt;"",E435&lt;&gt;"",F435&lt;&gt;"",G435&lt;&gt;""),OR(AH435&gt;0,AR435&gt;0,BB435&gt;0),COUNTIF(K!$A$1:$A$2257,ASC(C435&amp;E435&amp;F435&amp;G435&amp;IF(I435*1=0,"","-"&amp;I435*1)&amp;IF(K435*1=0,"",K435*1)&amp;IF(M435="","",M435)))=0),"「Ｋコード・Ｊコード番号等」が診療報酬点数表あるいは鹿診療報酬点数表に存在しないコードとなっています。正しいＫコード・Ｊコード番号等をご記入ください。なお、加算・輸血料は報告対象外となります。",IF(OR(AND(OR(AH435=0,AH435=""),OR(AR435&gt;0,BB435&gt;0)),AND(OR(AH435&gt;0,BB435&gt;0),OR(AR435=0,AR435="")),AND(OR(AH435&gt;0,AR435&gt;0),OR(BB435=0,BB435=""))),"「レセプト件数」、「算定日数」、「算定回数」のいずれかが「0」か「空白」となっていますが、それ以外が1以上となっています。正しい手術名情報・レセプト件数・算定日数・算定回数をご記入ください。",IF(OR(AH435&gt;AR435,AH435&gt;BB435),"「算定日数」あるいは「算定回数」が「レセプト件数」よりも小さくなっています。算定レセプトにおける算定日数・算定回数をご記入ください。",IF(AR435&gt;BB435,"「算定回数」が「算定日数」よりも小さくなっています。算定日数における算定回数をご記入ください。","")))))</f>
        <v/>
      </c>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72"/>
      <c r="CW435" s="72"/>
      <c r="CX435" s="72"/>
      <c r="CY435" s="129"/>
      <c r="CZ435" s="129"/>
      <c r="DA435" s="129"/>
      <c r="DB435" s="129"/>
      <c r="DC435" s="129"/>
      <c r="DD435" s="129"/>
      <c r="DE435" s="129"/>
      <c r="DF435" s="129"/>
      <c r="DG435" s="129"/>
      <c r="DH435" s="129"/>
      <c r="DI435" s="129"/>
      <c r="DJ435" s="129"/>
      <c r="DK435" s="129"/>
      <c r="DL435" s="129"/>
      <c r="DM435" s="129"/>
      <c r="DN435" s="129"/>
      <c r="DO435" s="129"/>
      <c r="DP435" s="129"/>
      <c r="DQ435" s="129"/>
      <c r="DR435" s="129"/>
      <c r="DS435" s="129"/>
      <c r="DT435" s="129"/>
      <c r="DU435" s="129"/>
      <c r="DV435" s="129"/>
      <c r="DW435" s="129"/>
      <c r="DX435" s="129"/>
      <c r="DY435" s="129"/>
      <c r="DZ435" s="129"/>
      <c r="EA435" s="129"/>
      <c r="EB435" s="129"/>
      <c r="EC435" s="129"/>
      <c r="ED435" s="129"/>
      <c r="EE435" s="129"/>
      <c r="EF435" s="129"/>
      <c r="EG435" s="129"/>
      <c r="EH435" s="129"/>
      <c r="EI435" s="129"/>
      <c r="EJ435" s="129"/>
      <c r="EK435" s="129"/>
      <c r="EL435" s="129"/>
      <c r="EM435" s="129"/>
      <c r="EN435" s="129"/>
      <c r="EO435" s="129"/>
      <c r="EP435" s="129"/>
      <c r="EQ435" s="129"/>
      <c r="ER435" s="129"/>
      <c r="ES435" s="129"/>
      <c r="ET435" s="129"/>
      <c r="EU435" s="129"/>
      <c r="EV435" s="129"/>
      <c r="EW435" s="129"/>
    </row>
    <row r="436" spans="1:153" ht="3" customHeight="1" thickBot="1">
      <c r="A436" s="113"/>
      <c r="B436" s="16"/>
      <c r="C436" s="17"/>
      <c r="D436" s="17"/>
      <c r="E436" s="17"/>
      <c r="F436" s="18"/>
      <c r="G436" s="17"/>
      <c r="H436" s="298"/>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9"/>
      <c r="AG436" s="299"/>
      <c r="AH436" s="298"/>
      <c r="AI436" s="298"/>
      <c r="AJ436" s="298"/>
      <c r="AK436" s="298"/>
      <c r="AL436" s="298"/>
      <c r="AM436" s="298"/>
      <c r="AN436" s="298"/>
      <c r="AO436" s="121"/>
      <c r="AP436" s="116"/>
      <c r="AQ436" s="299"/>
      <c r="AR436" s="298"/>
      <c r="AS436" s="298"/>
      <c r="AT436" s="298"/>
      <c r="AU436" s="298"/>
      <c r="AV436" s="298"/>
      <c r="AW436" s="298"/>
      <c r="AX436" s="298"/>
      <c r="AY436" s="121"/>
      <c r="AZ436" s="116"/>
      <c r="BA436" s="298"/>
      <c r="BB436" s="298"/>
      <c r="BC436" s="298"/>
      <c r="BD436" s="298"/>
      <c r="BE436" s="298"/>
      <c r="BF436" s="298"/>
      <c r="BG436" s="298"/>
      <c r="BH436" s="298"/>
      <c r="BI436" s="121"/>
      <c r="BJ436" s="116"/>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c r="DH436" s="129"/>
      <c r="DI436" s="129"/>
      <c r="DJ436" s="129"/>
      <c r="DK436" s="129"/>
      <c r="DL436" s="129"/>
      <c r="DM436" s="129"/>
      <c r="DN436" s="129"/>
      <c r="DO436" s="129"/>
      <c r="DP436" s="129"/>
      <c r="DQ436" s="129"/>
      <c r="DR436" s="129"/>
      <c r="DS436" s="129"/>
      <c r="DT436" s="129"/>
      <c r="DU436" s="129"/>
      <c r="DV436" s="129"/>
      <c r="DW436" s="129"/>
      <c r="DX436" s="129"/>
      <c r="DY436" s="129"/>
      <c r="DZ436" s="129"/>
      <c r="EA436" s="129"/>
      <c r="EB436" s="129"/>
      <c r="EC436" s="129"/>
      <c r="ED436" s="129"/>
      <c r="EE436" s="129"/>
      <c r="EF436" s="129"/>
      <c r="EG436" s="129"/>
      <c r="EH436" s="129"/>
      <c r="EI436" s="129"/>
      <c r="EJ436" s="129"/>
      <c r="EK436" s="129"/>
      <c r="EL436" s="129"/>
      <c r="EM436" s="129"/>
      <c r="EN436" s="129"/>
      <c r="EO436" s="129"/>
      <c r="EP436" s="129"/>
      <c r="EQ436" s="129"/>
      <c r="ER436" s="129"/>
      <c r="ES436" s="129"/>
      <c r="ET436" s="129"/>
      <c r="EU436" s="129"/>
      <c r="EV436" s="129"/>
      <c r="EW436" s="129"/>
    </row>
    <row r="437" spans="1:153" ht="9.75" customHeight="1">
      <c r="A437" s="113"/>
      <c r="B437" s="24"/>
      <c r="C437" s="14" t="s">
        <v>6435</v>
      </c>
      <c r="D437" s="25"/>
      <c r="E437" s="25"/>
      <c r="F437" s="14" t="s">
        <v>143</v>
      </c>
      <c r="G437" s="14"/>
      <c r="H437" s="14"/>
      <c r="I437" s="14" t="s">
        <v>144</v>
      </c>
      <c r="J437" s="14"/>
      <c r="K437" s="14" t="s">
        <v>145</v>
      </c>
      <c r="L437" s="14"/>
      <c r="M437" s="14" t="s">
        <v>197</v>
      </c>
      <c r="N437" s="14"/>
      <c r="O437" s="25"/>
      <c r="P437" s="14" t="s">
        <v>146</v>
      </c>
      <c r="Q437" s="14"/>
      <c r="R437" s="14"/>
      <c r="S437" s="14"/>
      <c r="T437" s="14"/>
      <c r="U437" s="14"/>
      <c r="V437" s="14"/>
      <c r="W437" s="14"/>
      <c r="X437" s="14"/>
      <c r="Y437" s="14"/>
      <c r="Z437" s="14"/>
      <c r="AA437" s="14"/>
      <c r="AB437" s="14"/>
      <c r="AC437" s="14"/>
      <c r="AD437" s="25"/>
      <c r="AE437" s="25"/>
      <c r="AF437" s="26"/>
      <c r="AG437" s="296"/>
      <c r="AH437" s="297"/>
      <c r="AI437" s="297"/>
      <c r="AJ437" s="297"/>
      <c r="AK437" s="297"/>
      <c r="AL437" s="297"/>
      <c r="AM437" s="297"/>
      <c r="AN437" s="297"/>
      <c r="AO437" s="117"/>
      <c r="AP437" s="114"/>
      <c r="AQ437" s="296"/>
      <c r="AR437" s="297"/>
      <c r="AS437" s="297"/>
      <c r="AT437" s="297"/>
      <c r="AU437" s="297"/>
      <c r="AV437" s="297"/>
      <c r="AW437" s="297"/>
      <c r="AX437" s="297"/>
      <c r="AY437" s="117"/>
      <c r="AZ437" s="114"/>
      <c r="BA437" s="297"/>
      <c r="BB437" s="297"/>
      <c r="BC437" s="297"/>
      <c r="BD437" s="297"/>
      <c r="BE437" s="297"/>
      <c r="BF437" s="297"/>
      <c r="BG437" s="297"/>
      <c r="BH437" s="297"/>
      <c r="BI437" s="117"/>
      <c r="BJ437" s="114"/>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c r="DH437" s="129"/>
      <c r="DI437" s="129"/>
      <c r="DJ437" s="129"/>
      <c r="DK437" s="129"/>
      <c r="DL437" s="129"/>
      <c r="DM437" s="129"/>
      <c r="DN437" s="129"/>
      <c r="DO437" s="129"/>
      <c r="DP437" s="129"/>
      <c r="DQ437" s="129"/>
      <c r="DR437" s="129"/>
      <c r="DS437" s="129"/>
      <c r="DT437" s="129"/>
      <c r="DU437" s="129"/>
      <c r="DV437" s="129"/>
      <c r="DW437" s="129"/>
      <c r="DX437" s="129"/>
      <c r="DY437" s="129"/>
      <c r="DZ437" s="129"/>
      <c r="EA437" s="129"/>
      <c r="EB437" s="129"/>
      <c r="EC437" s="129"/>
      <c r="ED437" s="129"/>
      <c r="EE437" s="129"/>
      <c r="EF437" s="129"/>
      <c r="EG437" s="129"/>
      <c r="EH437" s="129"/>
      <c r="EI437" s="129"/>
      <c r="EJ437" s="129"/>
      <c r="EK437" s="129"/>
      <c r="EL437" s="129"/>
      <c r="EM437" s="129"/>
      <c r="EN437" s="129"/>
      <c r="EO437" s="129"/>
      <c r="EP437" s="129"/>
      <c r="EQ437" s="129"/>
      <c r="ER437" s="129"/>
      <c r="ES437" s="129"/>
      <c r="ET437" s="129"/>
      <c r="EU437" s="129"/>
      <c r="EV437" s="129"/>
      <c r="EW437" s="129"/>
    </row>
    <row r="438" spans="1:153" ht="21.75" customHeight="1">
      <c r="A438" s="113"/>
      <c r="B438" s="294"/>
      <c r="C438" s="76"/>
      <c r="D438" s="74"/>
      <c r="E438" s="77"/>
      <c r="F438" s="78"/>
      <c r="G438" s="79"/>
      <c r="H438" s="75" t="s">
        <v>6436</v>
      </c>
      <c r="I438" s="76"/>
      <c r="J438" s="74"/>
      <c r="K438" s="241"/>
      <c r="L438" s="74"/>
      <c r="M438" s="76"/>
      <c r="N438" s="73"/>
      <c r="O438" s="504"/>
      <c r="P438" s="505"/>
      <c r="Q438" s="505"/>
      <c r="R438" s="505"/>
      <c r="S438" s="505"/>
      <c r="T438" s="505"/>
      <c r="U438" s="505"/>
      <c r="V438" s="505"/>
      <c r="W438" s="505"/>
      <c r="X438" s="505"/>
      <c r="Y438" s="505"/>
      <c r="Z438" s="505"/>
      <c r="AA438" s="505"/>
      <c r="AB438" s="505"/>
      <c r="AC438" s="505"/>
      <c r="AD438" s="505"/>
      <c r="AE438" s="506"/>
      <c r="AF438" s="15"/>
      <c r="AG438" s="118"/>
      <c r="AH438" s="312"/>
      <c r="AI438" s="313"/>
      <c r="AJ438" s="313"/>
      <c r="AK438" s="313"/>
      <c r="AL438" s="313"/>
      <c r="AM438" s="313"/>
      <c r="AN438" s="314"/>
      <c r="AO438" s="120"/>
      <c r="AP438" s="115" t="s">
        <v>0</v>
      </c>
      <c r="AQ438" s="119"/>
      <c r="AR438" s="312"/>
      <c r="AS438" s="313"/>
      <c r="AT438" s="313"/>
      <c r="AU438" s="313"/>
      <c r="AV438" s="313"/>
      <c r="AW438" s="313"/>
      <c r="AX438" s="314"/>
      <c r="AY438" s="120"/>
      <c r="AZ438" s="115" t="s">
        <v>1</v>
      </c>
      <c r="BA438" s="119"/>
      <c r="BB438" s="312"/>
      <c r="BC438" s="313"/>
      <c r="BD438" s="313"/>
      <c r="BE438" s="313"/>
      <c r="BF438" s="313"/>
      <c r="BG438" s="313"/>
      <c r="BH438" s="314"/>
      <c r="BI438" s="122"/>
      <c r="BJ438" s="115" t="s">
        <v>2</v>
      </c>
      <c r="BK438" s="129"/>
      <c r="BL438" s="130" t="str">
        <f>IF(BM438&lt;&gt;"","●","")</f>
        <v/>
      </c>
      <c r="BM438" s="132" t="str">
        <f>IF(AND(OR(C438="",E438="",F438="",G438="",O438=""),OR(AH438&gt;0,AR438&gt;0,BB438&gt;0)),"「Ｋコード・Ｊコード番号等」、「診療行為名称」に未記入の欄がありますが、「レセプト件数」、「算定日数」、「算定回数」のいずれかが1以上となっています。正しい手術名情報・レセプト件数・算定日数・算定回数をご記入ください。",IF(AND(AND(C438&lt;&gt;"",E438&lt;&gt;"",F438&lt;&gt;"",G438&lt;&gt;""),OR(AH438&gt;0,AR438&gt;0,BB438&gt;0),COUNTIF(K!$A$1:$A$2257,ASC(C438&amp;E438&amp;F438&amp;G438&amp;IF(I438*1=0,"","-"&amp;I438*1)&amp;IF(K438*1=0,"",K438*1)&amp;IF(M438="","",M438)))=0),"「Ｋコード・Ｊコード番号等」が診療報酬点数表あるいは鹿診療報酬点数表に存在しないコードとなっています。正しいＫコード・Ｊコード番号等をご記入ください。なお、加算・輸血料は報告対象外となります。",IF(OR(AND(OR(AH438=0,AH438=""),OR(AR438&gt;0,BB438&gt;0)),AND(OR(AH438&gt;0,BB438&gt;0),OR(AR438=0,AR438="")),AND(OR(AH438&gt;0,AR438&gt;0),OR(BB438=0,BB438=""))),"「レセプト件数」、「算定日数」、「算定回数」のいずれかが「0」か「空白」となっていますが、それ以外が1以上となっています。正しい手術名情報・レセプト件数・算定日数・算定回数をご記入ください。",IF(OR(AH438&gt;AR438,AH438&gt;BB438),"「算定日数」あるいは「算定回数」が「レセプト件数」よりも小さくなっています。算定レセプトにおける算定日数・算定回数をご記入ください。",IF(AR438&gt;BB438,"「算定回数」が「算定日数」よりも小さくなっています。算定日数における算定回数をご記入ください。","")))))</f>
        <v/>
      </c>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72"/>
      <c r="CW438" s="72"/>
      <c r="CX438" s="72"/>
      <c r="CY438" s="129"/>
      <c r="CZ438" s="129"/>
      <c r="DA438" s="129"/>
      <c r="DB438" s="129"/>
      <c r="DC438" s="129"/>
      <c r="DD438" s="129"/>
      <c r="DE438" s="129"/>
      <c r="DF438" s="129"/>
      <c r="DG438" s="129"/>
      <c r="DH438" s="129"/>
      <c r="DI438" s="129"/>
      <c r="DJ438" s="129"/>
      <c r="DK438" s="129"/>
      <c r="DL438" s="129"/>
      <c r="DM438" s="129"/>
      <c r="DN438" s="129"/>
      <c r="DO438" s="129"/>
      <c r="DP438" s="129"/>
      <c r="DQ438" s="129"/>
      <c r="DR438" s="129"/>
      <c r="DS438" s="129"/>
      <c r="DT438" s="129"/>
      <c r="DU438" s="129"/>
      <c r="DV438" s="129"/>
      <c r="DW438" s="129"/>
      <c r="DX438" s="129"/>
      <c r="DY438" s="129"/>
      <c r="DZ438" s="129"/>
      <c r="EA438" s="129"/>
      <c r="EB438" s="129"/>
      <c r="EC438" s="129"/>
      <c r="ED438" s="129"/>
      <c r="EE438" s="129"/>
      <c r="EF438" s="129"/>
      <c r="EG438" s="129"/>
      <c r="EH438" s="129"/>
      <c r="EI438" s="129"/>
      <c r="EJ438" s="129"/>
      <c r="EK438" s="129"/>
      <c r="EL438" s="129"/>
      <c r="EM438" s="129"/>
      <c r="EN438" s="129"/>
      <c r="EO438" s="129"/>
      <c r="EP438" s="129"/>
      <c r="EQ438" s="129"/>
      <c r="ER438" s="129"/>
      <c r="ES438" s="129"/>
      <c r="ET438" s="129"/>
      <c r="EU438" s="129"/>
      <c r="EV438" s="129"/>
      <c r="EW438" s="129"/>
    </row>
    <row r="439" spans="1:153" ht="3" customHeight="1" thickBot="1">
      <c r="A439" s="113"/>
      <c r="B439" s="16"/>
      <c r="C439" s="17"/>
      <c r="D439" s="17"/>
      <c r="E439" s="17"/>
      <c r="F439" s="18"/>
      <c r="G439" s="17"/>
      <c r="H439" s="298"/>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9"/>
      <c r="AG439" s="299"/>
      <c r="AH439" s="298"/>
      <c r="AI439" s="298"/>
      <c r="AJ439" s="298"/>
      <c r="AK439" s="298"/>
      <c r="AL439" s="298"/>
      <c r="AM439" s="298"/>
      <c r="AN439" s="298"/>
      <c r="AO439" s="121"/>
      <c r="AP439" s="116"/>
      <c r="AQ439" s="299"/>
      <c r="AR439" s="298"/>
      <c r="AS439" s="298"/>
      <c r="AT439" s="298"/>
      <c r="AU439" s="298"/>
      <c r="AV439" s="298"/>
      <c r="AW439" s="298"/>
      <c r="AX439" s="298"/>
      <c r="AY439" s="121"/>
      <c r="AZ439" s="116"/>
      <c r="BA439" s="298"/>
      <c r="BB439" s="298"/>
      <c r="BC439" s="298"/>
      <c r="BD439" s="298"/>
      <c r="BE439" s="298"/>
      <c r="BF439" s="298"/>
      <c r="BG439" s="298"/>
      <c r="BH439" s="298"/>
      <c r="BI439" s="121"/>
      <c r="BJ439" s="116"/>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c r="DH439" s="129"/>
      <c r="DI439" s="129"/>
      <c r="DJ439" s="129"/>
      <c r="DK439" s="129"/>
      <c r="DL439" s="129"/>
      <c r="DM439" s="129"/>
      <c r="DN439" s="129"/>
      <c r="DO439" s="129"/>
      <c r="DP439" s="129"/>
      <c r="DQ439" s="129"/>
      <c r="DR439" s="129"/>
      <c r="DS439" s="129"/>
      <c r="DT439" s="129"/>
      <c r="DU439" s="129"/>
      <c r="DV439" s="129"/>
      <c r="DW439" s="129"/>
      <c r="DX439" s="129"/>
      <c r="DY439" s="129"/>
      <c r="DZ439" s="129"/>
      <c r="EA439" s="129"/>
      <c r="EB439" s="129"/>
      <c r="EC439" s="129"/>
      <c r="ED439" s="129"/>
      <c r="EE439" s="129"/>
      <c r="EF439" s="129"/>
      <c r="EG439" s="129"/>
      <c r="EH439" s="129"/>
      <c r="EI439" s="129"/>
      <c r="EJ439" s="129"/>
      <c r="EK439" s="129"/>
      <c r="EL439" s="129"/>
      <c r="EM439" s="129"/>
      <c r="EN439" s="129"/>
      <c r="EO439" s="129"/>
      <c r="EP439" s="129"/>
      <c r="EQ439" s="129"/>
      <c r="ER439" s="129"/>
      <c r="ES439" s="129"/>
      <c r="ET439" s="129"/>
      <c r="EU439" s="129"/>
      <c r="EV439" s="129"/>
      <c r="EW439" s="129"/>
    </row>
    <row r="440" spans="1:153" ht="9.75" customHeight="1">
      <c r="A440" s="113"/>
      <c r="B440" s="24"/>
      <c r="C440" s="14" t="s">
        <v>6435</v>
      </c>
      <c r="D440" s="25"/>
      <c r="E440" s="25"/>
      <c r="F440" s="14" t="s">
        <v>143</v>
      </c>
      <c r="G440" s="14"/>
      <c r="H440" s="14"/>
      <c r="I440" s="14" t="s">
        <v>144</v>
      </c>
      <c r="J440" s="14"/>
      <c r="K440" s="14" t="s">
        <v>145</v>
      </c>
      <c r="L440" s="14"/>
      <c r="M440" s="14" t="s">
        <v>197</v>
      </c>
      <c r="N440" s="14"/>
      <c r="O440" s="25"/>
      <c r="P440" s="14" t="s">
        <v>146</v>
      </c>
      <c r="Q440" s="14"/>
      <c r="R440" s="14"/>
      <c r="S440" s="14"/>
      <c r="T440" s="14"/>
      <c r="U440" s="14"/>
      <c r="V440" s="14"/>
      <c r="W440" s="14"/>
      <c r="X440" s="14"/>
      <c r="Y440" s="14"/>
      <c r="Z440" s="14"/>
      <c r="AA440" s="14"/>
      <c r="AB440" s="14"/>
      <c r="AC440" s="14"/>
      <c r="AD440" s="25"/>
      <c r="AE440" s="25"/>
      <c r="AF440" s="26"/>
      <c r="AG440" s="296"/>
      <c r="AH440" s="297"/>
      <c r="AI440" s="297"/>
      <c r="AJ440" s="297"/>
      <c r="AK440" s="297"/>
      <c r="AL440" s="297"/>
      <c r="AM440" s="297"/>
      <c r="AN440" s="297"/>
      <c r="AO440" s="117"/>
      <c r="AP440" s="114"/>
      <c r="AQ440" s="296"/>
      <c r="AR440" s="297"/>
      <c r="AS440" s="297"/>
      <c r="AT440" s="297"/>
      <c r="AU440" s="297"/>
      <c r="AV440" s="297"/>
      <c r="AW440" s="297"/>
      <c r="AX440" s="297"/>
      <c r="AY440" s="117"/>
      <c r="AZ440" s="114"/>
      <c r="BA440" s="297"/>
      <c r="BB440" s="297"/>
      <c r="BC440" s="297"/>
      <c r="BD440" s="297"/>
      <c r="BE440" s="297"/>
      <c r="BF440" s="297"/>
      <c r="BG440" s="297"/>
      <c r="BH440" s="297"/>
      <c r="BI440" s="117"/>
      <c r="BJ440" s="114"/>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c r="DH440" s="129"/>
      <c r="DI440" s="129"/>
      <c r="DJ440" s="129"/>
      <c r="DK440" s="129"/>
      <c r="DL440" s="129"/>
      <c r="DM440" s="129"/>
      <c r="DN440" s="129"/>
      <c r="DO440" s="129"/>
      <c r="DP440" s="129"/>
      <c r="DQ440" s="129"/>
      <c r="DR440" s="129"/>
      <c r="DS440" s="129"/>
      <c r="DT440" s="129"/>
      <c r="DU440" s="129"/>
      <c r="DV440" s="129"/>
      <c r="DW440" s="129"/>
      <c r="DX440" s="129"/>
      <c r="DY440" s="129"/>
      <c r="DZ440" s="129"/>
      <c r="EA440" s="129"/>
      <c r="EB440" s="129"/>
      <c r="EC440" s="129"/>
      <c r="ED440" s="129"/>
      <c r="EE440" s="129"/>
      <c r="EF440" s="129"/>
      <c r="EG440" s="129"/>
      <c r="EH440" s="129"/>
      <c r="EI440" s="129"/>
      <c r="EJ440" s="129"/>
      <c r="EK440" s="129"/>
      <c r="EL440" s="129"/>
      <c r="EM440" s="129"/>
      <c r="EN440" s="129"/>
      <c r="EO440" s="129"/>
      <c r="EP440" s="129"/>
      <c r="EQ440" s="129"/>
      <c r="ER440" s="129"/>
      <c r="ES440" s="129"/>
      <c r="ET440" s="129"/>
      <c r="EU440" s="129"/>
      <c r="EV440" s="129"/>
      <c r="EW440" s="129"/>
    </row>
    <row r="441" spans="1:153" ht="21.75" customHeight="1">
      <c r="A441" s="113"/>
      <c r="B441" s="294"/>
      <c r="C441" s="76"/>
      <c r="D441" s="74"/>
      <c r="E441" s="77"/>
      <c r="F441" s="78"/>
      <c r="G441" s="79"/>
      <c r="H441" s="75" t="s">
        <v>6436</v>
      </c>
      <c r="I441" s="76"/>
      <c r="J441" s="74"/>
      <c r="K441" s="241"/>
      <c r="L441" s="74"/>
      <c r="M441" s="76"/>
      <c r="N441" s="73"/>
      <c r="O441" s="504"/>
      <c r="P441" s="505"/>
      <c r="Q441" s="505"/>
      <c r="R441" s="505"/>
      <c r="S441" s="505"/>
      <c r="T441" s="505"/>
      <c r="U441" s="505"/>
      <c r="V441" s="505"/>
      <c r="W441" s="505"/>
      <c r="X441" s="505"/>
      <c r="Y441" s="505"/>
      <c r="Z441" s="505"/>
      <c r="AA441" s="505"/>
      <c r="AB441" s="505"/>
      <c r="AC441" s="505"/>
      <c r="AD441" s="505"/>
      <c r="AE441" s="506"/>
      <c r="AF441" s="15"/>
      <c r="AG441" s="118"/>
      <c r="AH441" s="312"/>
      <c r="AI441" s="313"/>
      <c r="AJ441" s="313"/>
      <c r="AK441" s="313"/>
      <c r="AL441" s="313"/>
      <c r="AM441" s="313"/>
      <c r="AN441" s="314"/>
      <c r="AO441" s="120"/>
      <c r="AP441" s="115" t="s">
        <v>0</v>
      </c>
      <c r="AQ441" s="119"/>
      <c r="AR441" s="312"/>
      <c r="AS441" s="313"/>
      <c r="AT441" s="313"/>
      <c r="AU441" s="313"/>
      <c r="AV441" s="313"/>
      <c r="AW441" s="313"/>
      <c r="AX441" s="314"/>
      <c r="AY441" s="120"/>
      <c r="AZ441" s="115" t="s">
        <v>1</v>
      </c>
      <c r="BA441" s="119"/>
      <c r="BB441" s="312"/>
      <c r="BC441" s="313"/>
      <c r="BD441" s="313"/>
      <c r="BE441" s="313"/>
      <c r="BF441" s="313"/>
      <c r="BG441" s="313"/>
      <c r="BH441" s="314"/>
      <c r="BI441" s="122"/>
      <c r="BJ441" s="115" t="s">
        <v>2</v>
      </c>
      <c r="BK441" s="129"/>
      <c r="BL441" s="130" t="str">
        <f>IF(BM441&lt;&gt;"","●","")</f>
        <v/>
      </c>
      <c r="BM441" s="132" t="str">
        <f>IF(AND(OR(C441="",E441="",F441="",G441="",O441=""),OR(AH441&gt;0,AR441&gt;0,BB441&gt;0)),"「Ｋコード・Ｊコード番号等」、「診療行為名称」に未記入の欄がありますが、「レセプト件数」、「算定日数」、「算定回数」のいずれかが1以上となっています。正しい手術名情報・レセプト件数・算定日数・算定回数をご記入ください。",IF(AND(AND(C441&lt;&gt;"",E441&lt;&gt;"",F441&lt;&gt;"",G441&lt;&gt;""),OR(AH441&gt;0,AR441&gt;0,BB441&gt;0),COUNTIF(K!$A$1:$A$2257,ASC(C441&amp;E441&amp;F441&amp;G441&amp;IF(I441*1=0,"","-"&amp;I441*1)&amp;IF(K441*1=0,"",K441*1)&amp;IF(M441="","",M441)))=0),"「Ｋコード・Ｊコード番号等」が診療報酬点数表あるいは鹿診療報酬点数表に存在しないコードとなっています。正しいＫコード・Ｊコード番号等をご記入ください。なお、加算・輸血料は報告対象外となります。",IF(OR(AND(OR(AH441=0,AH441=""),OR(AR441&gt;0,BB441&gt;0)),AND(OR(AH441&gt;0,BB441&gt;0),OR(AR441=0,AR441="")),AND(OR(AH441&gt;0,AR441&gt;0),OR(BB441=0,BB441=""))),"「レセプト件数」、「算定日数」、「算定回数」のいずれかが「0」か「空白」となっていますが、それ以外が1以上となっています。正しい手術名情報・レセプト件数・算定日数・算定回数をご記入ください。",IF(OR(AH441&gt;AR441,AH441&gt;BB441),"「算定日数」あるいは「算定回数」が「レセプト件数」よりも小さくなっています。算定レセプトにおける算定日数・算定回数をご記入ください。",IF(AR441&gt;BB441,"「算定回数」が「算定日数」よりも小さくなっています。算定日数における算定回数をご記入ください。","")))))</f>
        <v/>
      </c>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72"/>
      <c r="CW441" s="72"/>
      <c r="CX441" s="72"/>
      <c r="CY441" s="129"/>
      <c r="CZ441" s="129"/>
      <c r="DA441" s="129"/>
      <c r="DB441" s="129"/>
      <c r="DC441" s="129"/>
      <c r="DD441" s="129"/>
      <c r="DE441" s="129"/>
      <c r="DF441" s="129"/>
      <c r="DG441" s="129"/>
      <c r="DH441" s="129"/>
      <c r="DI441" s="129"/>
      <c r="DJ441" s="129"/>
      <c r="DK441" s="129"/>
      <c r="DL441" s="129"/>
      <c r="DM441" s="129"/>
      <c r="DN441" s="129"/>
      <c r="DO441" s="129"/>
      <c r="DP441" s="129"/>
      <c r="DQ441" s="129"/>
      <c r="DR441" s="129"/>
      <c r="DS441" s="129"/>
      <c r="DT441" s="129"/>
      <c r="DU441" s="129"/>
      <c r="DV441" s="129"/>
      <c r="DW441" s="129"/>
      <c r="DX441" s="129"/>
      <c r="DY441" s="129"/>
      <c r="DZ441" s="129"/>
      <c r="EA441" s="129"/>
      <c r="EB441" s="129"/>
      <c r="EC441" s="129"/>
      <c r="ED441" s="129"/>
      <c r="EE441" s="129"/>
      <c r="EF441" s="129"/>
      <c r="EG441" s="129"/>
      <c r="EH441" s="129"/>
      <c r="EI441" s="129"/>
      <c r="EJ441" s="129"/>
      <c r="EK441" s="129"/>
      <c r="EL441" s="129"/>
      <c r="EM441" s="129"/>
      <c r="EN441" s="129"/>
      <c r="EO441" s="129"/>
      <c r="EP441" s="129"/>
      <c r="EQ441" s="129"/>
      <c r="ER441" s="129"/>
      <c r="ES441" s="129"/>
      <c r="ET441" s="129"/>
      <c r="EU441" s="129"/>
      <c r="EV441" s="129"/>
      <c r="EW441" s="129"/>
    </row>
    <row r="442" spans="1:153" ht="3" customHeight="1" thickBot="1">
      <c r="A442" s="113"/>
      <c r="B442" s="16"/>
      <c r="C442" s="17"/>
      <c r="D442" s="17"/>
      <c r="E442" s="17"/>
      <c r="F442" s="18"/>
      <c r="G442" s="17"/>
      <c r="H442" s="298"/>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9"/>
      <c r="AG442" s="299"/>
      <c r="AH442" s="298"/>
      <c r="AI442" s="298"/>
      <c r="AJ442" s="298"/>
      <c r="AK442" s="298"/>
      <c r="AL442" s="298"/>
      <c r="AM442" s="298"/>
      <c r="AN442" s="298"/>
      <c r="AO442" s="121"/>
      <c r="AP442" s="116"/>
      <c r="AQ442" s="299"/>
      <c r="AR442" s="298"/>
      <c r="AS442" s="298"/>
      <c r="AT442" s="298"/>
      <c r="AU442" s="298"/>
      <c r="AV442" s="298"/>
      <c r="AW442" s="298"/>
      <c r="AX442" s="298"/>
      <c r="AY442" s="121"/>
      <c r="AZ442" s="116"/>
      <c r="BA442" s="298"/>
      <c r="BB442" s="298"/>
      <c r="BC442" s="298"/>
      <c r="BD442" s="298"/>
      <c r="BE442" s="298"/>
      <c r="BF442" s="298"/>
      <c r="BG442" s="298"/>
      <c r="BH442" s="298"/>
      <c r="BI442" s="121"/>
      <c r="BJ442" s="116"/>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c r="DH442" s="129"/>
      <c r="DI442" s="129"/>
      <c r="DJ442" s="129"/>
      <c r="DK442" s="129"/>
      <c r="DL442" s="129"/>
      <c r="DM442" s="129"/>
      <c r="DN442" s="129"/>
      <c r="DO442" s="129"/>
      <c r="DP442" s="129"/>
      <c r="DQ442" s="129"/>
      <c r="DR442" s="129"/>
      <c r="DS442" s="129"/>
      <c r="DT442" s="129"/>
      <c r="DU442" s="129"/>
      <c r="DV442" s="129"/>
      <c r="DW442" s="129"/>
      <c r="DX442" s="129"/>
      <c r="DY442" s="129"/>
      <c r="DZ442" s="129"/>
      <c r="EA442" s="129"/>
      <c r="EB442" s="129"/>
      <c r="EC442" s="129"/>
      <c r="ED442" s="129"/>
      <c r="EE442" s="129"/>
      <c r="EF442" s="129"/>
      <c r="EG442" s="129"/>
      <c r="EH442" s="129"/>
      <c r="EI442" s="129"/>
      <c r="EJ442" s="129"/>
      <c r="EK442" s="129"/>
      <c r="EL442" s="129"/>
      <c r="EM442" s="129"/>
      <c r="EN442" s="129"/>
      <c r="EO442" s="129"/>
      <c r="EP442" s="129"/>
      <c r="EQ442" s="129"/>
      <c r="ER442" s="129"/>
      <c r="ES442" s="129"/>
      <c r="ET442" s="129"/>
      <c r="EU442" s="129"/>
      <c r="EV442" s="129"/>
      <c r="EW442" s="129"/>
    </row>
    <row r="443" spans="1:153" ht="9.75" customHeight="1">
      <c r="A443" s="113"/>
      <c r="B443" s="24"/>
      <c r="C443" s="14" t="s">
        <v>6435</v>
      </c>
      <c r="D443" s="25"/>
      <c r="E443" s="25"/>
      <c r="F443" s="14" t="s">
        <v>143</v>
      </c>
      <c r="G443" s="14"/>
      <c r="H443" s="14"/>
      <c r="I443" s="14" t="s">
        <v>144</v>
      </c>
      <c r="J443" s="14"/>
      <c r="K443" s="14" t="s">
        <v>145</v>
      </c>
      <c r="L443" s="14"/>
      <c r="M443" s="14" t="s">
        <v>197</v>
      </c>
      <c r="N443" s="14"/>
      <c r="O443" s="25"/>
      <c r="P443" s="14" t="s">
        <v>146</v>
      </c>
      <c r="Q443" s="14"/>
      <c r="R443" s="14"/>
      <c r="S443" s="14"/>
      <c r="T443" s="14"/>
      <c r="U443" s="14"/>
      <c r="V443" s="14"/>
      <c r="W443" s="14"/>
      <c r="X443" s="14"/>
      <c r="Y443" s="14"/>
      <c r="Z443" s="14"/>
      <c r="AA443" s="14"/>
      <c r="AB443" s="14"/>
      <c r="AC443" s="14"/>
      <c r="AD443" s="25"/>
      <c r="AE443" s="25"/>
      <c r="AF443" s="26"/>
      <c r="AG443" s="296"/>
      <c r="AH443" s="297"/>
      <c r="AI443" s="297"/>
      <c r="AJ443" s="297"/>
      <c r="AK443" s="297"/>
      <c r="AL443" s="297"/>
      <c r="AM443" s="297"/>
      <c r="AN443" s="297"/>
      <c r="AO443" s="117"/>
      <c r="AP443" s="114"/>
      <c r="AQ443" s="296"/>
      <c r="AR443" s="297"/>
      <c r="AS443" s="297"/>
      <c r="AT443" s="297"/>
      <c r="AU443" s="297"/>
      <c r="AV443" s="297"/>
      <c r="AW443" s="297"/>
      <c r="AX443" s="297"/>
      <c r="AY443" s="117"/>
      <c r="AZ443" s="114"/>
      <c r="BA443" s="297"/>
      <c r="BB443" s="297"/>
      <c r="BC443" s="297"/>
      <c r="BD443" s="297"/>
      <c r="BE443" s="297"/>
      <c r="BF443" s="297"/>
      <c r="BG443" s="297"/>
      <c r="BH443" s="297"/>
      <c r="BI443" s="117"/>
      <c r="BJ443" s="114"/>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c r="DH443" s="129"/>
      <c r="DI443" s="129"/>
      <c r="DJ443" s="129"/>
      <c r="DK443" s="129"/>
      <c r="DL443" s="129"/>
      <c r="DM443" s="129"/>
      <c r="DN443" s="129"/>
      <c r="DO443" s="129"/>
      <c r="DP443" s="129"/>
      <c r="DQ443" s="129"/>
      <c r="DR443" s="129"/>
      <c r="DS443" s="129"/>
      <c r="DT443" s="129"/>
      <c r="DU443" s="129"/>
      <c r="DV443" s="129"/>
      <c r="DW443" s="129"/>
      <c r="DX443" s="129"/>
      <c r="DY443" s="129"/>
      <c r="DZ443" s="129"/>
      <c r="EA443" s="129"/>
      <c r="EB443" s="129"/>
      <c r="EC443" s="129"/>
      <c r="ED443" s="129"/>
      <c r="EE443" s="129"/>
      <c r="EF443" s="129"/>
      <c r="EG443" s="129"/>
      <c r="EH443" s="129"/>
      <c r="EI443" s="129"/>
      <c r="EJ443" s="129"/>
      <c r="EK443" s="129"/>
      <c r="EL443" s="129"/>
      <c r="EM443" s="129"/>
      <c r="EN443" s="129"/>
      <c r="EO443" s="129"/>
      <c r="EP443" s="129"/>
      <c r="EQ443" s="129"/>
      <c r="ER443" s="129"/>
      <c r="ES443" s="129"/>
      <c r="ET443" s="129"/>
      <c r="EU443" s="129"/>
      <c r="EV443" s="129"/>
      <c r="EW443" s="129"/>
    </row>
    <row r="444" spans="1:153" ht="21.75" customHeight="1">
      <c r="A444" s="113"/>
      <c r="B444" s="294"/>
      <c r="C444" s="76"/>
      <c r="D444" s="74"/>
      <c r="E444" s="77"/>
      <c r="F444" s="78"/>
      <c r="G444" s="79"/>
      <c r="H444" s="75" t="s">
        <v>6436</v>
      </c>
      <c r="I444" s="76"/>
      <c r="J444" s="74"/>
      <c r="K444" s="241"/>
      <c r="L444" s="74"/>
      <c r="M444" s="76"/>
      <c r="N444" s="73"/>
      <c r="O444" s="504"/>
      <c r="P444" s="505"/>
      <c r="Q444" s="505"/>
      <c r="R444" s="505"/>
      <c r="S444" s="505"/>
      <c r="T444" s="505"/>
      <c r="U444" s="505"/>
      <c r="V444" s="505"/>
      <c r="W444" s="505"/>
      <c r="X444" s="505"/>
      <c r="Y444" s="505"/>
      <c r="Z444" s="505"/>
      <c r="AA444" s="505"/>
      <c r="AB444" s="505"/>
      <c r="AC444" s="505"/>
      <c r="AD444" s="505"/>
      <c r="AE444" s="506"/>
      <c r="AF444" s="15"/>
      <c r="AG444" s="118"/>
      <c r="AH444" s="312"/>
      <c r="AI444" s="313"/>
      <c r="AJ444" s="313"/>
      <c r="AK444" s="313"/>
      <c r="AL444" s="313"/>
      <c r="AM444" s="313"/>
      <c r="AN444" s="314"/>
      <c r="AO444" s="120"/>
      <c r="AP444" s="115" t="s">
        <v>0</v>
      </c>
      <c r="AQ444" s="119"/>
      <c r="AR444" s="312"/>
      <c r="AS444" s="313"/>
      <c r="AT444" s="313"/>
      <c r="AU444" s="313"/>
      <c r="AV444" s="313"/>
      <c r="AW444" s="313"/>
      <c r="AX444" s="314"/>
      <c r="AY444" s="120"/>
      <c r="AZ444" s="115" t="s">
        <v>1</v>
      </c>
      <c r="BA444" s="119"/>
      <c r="BB444" s="312"/>
      <c r="BC444" s="313"/>
      <c r="BD444" s="313"/>
      <c r="BE444" s="313"/>
      <c r="BF444" s="313"/>
      <c r="BG444" s="313"/>
      <c r="BH444" s="314"/>
      <c r="BI444" s="122"/>
      <c r="BJ444" s="115" t="s">
        <v>2</v>
      </c>
      <c r="BK444" s="129"/>
      <c r="BL444" s="130" t="str">
        <f>IF(BM444&lt;&gt;"","●","")</f>
        <v/>
      </c>
      <c r="BM444" s="132" t="str">
        <f>IF(AND(OR(C444="",E444="",F444="",G444="",O444=""),OR(AH444&gt;0,AR444&gt;0,BB444&gt;0)),"「Ｋコード・Ｊコード番号等」、「診療行為名称」に未記入の欄がありますが、「レセプト件数」、「算定日数」、「算定回数」のいずれかが1以上となっています。正しい手術名情報・レセプト件数・算定日数・算定回数をご記入ください。",IF(AND(AND(C444&lt;&gt;"",E444&lt;&gt;"",F444&lt;&gt;"",G444&lt;&gt;""),OR(AH444&gt;0,AR444&gt;0,BB444&gt;0),COUNTIF(K!$A$1:$A$2257,ASC(C444&amp;E444&amp;F444&amp;G444&amp;IF(I444*1=0,"","-"&amp;I444*1)&amp;IF(K444*1=0,"",K444*1)&amp;IF(M444="","",M444)))=0),"「Ｋコード・Ｊコード番号等」が診療報酬点数表あるいは鹿診療報酬点数表に存在しないコードとなっています。正しいＫコード・Ｊコード番号等をご記入ください。なお、加算・輸血料は報告対象外となります。",IF(OR(AND(OR(AH444=0,AH444=""),OR(AR444&gt;0,BB444&gt;0)),AND(OR(AH444&gt;0,BB444&gt;0),OR(AR444=0,AR444="")),AND(OR(AH444&gt;0,AR444&gt;0),OR(BB444=0,BB444=""))),"「レセプト件数」、「算定日数」、「算定回数」のいずれかが「0」か「空白」となっていますが、それ以外が1以上となっています。正しい手術名情報・レセプト件数・算定日数・算定回数をご記入ください。",IF(OR(AH444&gt;AR444,AH444&gt;BB444),"「算定日数」あるいは「算定回数」が「レセプト件数」よりも小さくなっています。算定レセプトにおける算定日数・算定回数をご記入ください。",IF(AR444&gt;BB444,"「算定回数」が「算定日数」よりも小さくなっています。算定日数における算定回数をご記入ください。","")))))</f>
        <v/>
      </c>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72"/>
      <c r="CW444" s="72"/>
      <c r="CX444" s="72"/>
      <c r="CY444" s="129"/>
      <c r="CZ444" s="129"/>
      <c r="DA444" s="129"/>
      <c r="DB444" s="129"/>
      <c r="DC444" s="129"/>
      <c r="DD444" s="129"/>
      <c r="DE444" s="129"/>
      <c r="DF444" s="129"/>
      <c r="DG444" s="129"/>
      <c r="DH444" s="129"/>
      <c r="DI444" s="129"/>
      <c r="DJ444" s="129"/>
      <c r="DK444" s="129"/>
      <c r="DL444" s="129"/>
      <c r="DM444" s="129"/>
      <c r="DN444" s="129"/>
      <c r="DO444" s="129"/>
      <c r="DP444" s="129"/>
      <c r="DQ444" s="129"/>
      <c r="DR444" s="129"/>
      <c r="DS444" s="129"/>
      <c r="DT444" s="129"/>
      <c r="DU444" s="129"/>
      <c r="DV444" s="129"/>
      <c r="DW444" s="129"/>
      <c r="DX444" s="129"/>
      <c r="DY444" s="129"/>
      <c r="DZ444" s="129"/>
      <c r="EA444" s="129"/>
      <c r="EB444" s="129"/>
      <c r="EC444" s="129"/>
      <c r="ED444" s="129"/>
      <c r="EE444" s="129"/>
      <c r="EF444" s="129"/>
      <c r="EG444" s="129"/>
      <c r="EH444" s="129"/>
      <c r="EI444" s="129"/>
      <c r="EJ444" s="129"/>
      <c r="EK444" s="129"/>
      <c r="EL444" s="129"/>
      <c r="EM444" s="129"/>
      <c r="EN444" s="129"/>
      <c r="EO444" s="129"/>
      <c r="EP444" s="129"/>
      <c r="EQ444" s="129"/>
      <c r="ER444" s="129"/>
      <c r="ES444" s="129"/>
      <c r="ET444" s="129"/>
      <c r="EU444" s="129"/>
      <c r="EV444" s="129"/>
      <c r="EW444" s="129"/>
    </row>
    <row r="445" spans="1:153" ht="3" customHeight="1" thickBot="1">
      <c r="A445" s="113"/>
      <c r="B445" s="16"/>
      <c r="C445" s="17"/>
      <c r="D445" s="17"/>
      <c r="E445" s="17"/>
      <c r="F445" s="18"/>
      <c r="G445" s="17"/>
      <c r="H445" s="298"/>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9"/>
      <c r="AG445" s="299"/>
      <c r="AH445" s="298"/>
      <c r="AI445" s="298"/>
      <c r="AJ445" s="298"/>
      <c r="AK445" s="298"/>
      <c r="AL445" s="298"/>
      <c r="AM445" s="298"/>
      <c r="AN445" s="298"/>
      <c r="AO445" s="121"/>
      <c r="AP445" s="116"/>
      <c r="AQ445" s="299"/>
      <c r="AR445" s="298"/>
      <c r="AS445" s="298"/>
      <c r="AT445" s="298"/>
      <c r="AU445" s="298"/>
      <c r="AV445" s="298"/>
      <c r="AW445" s="298"/>
      <c r="AX445" s="298"/>
      <c r="AY445" s="121"/>
      <c r="AZ445" s="116"/>
      <c r="BA445" s="298"/>
      <c r="BB445" s="298"/>
      <c r="BC445" s="298"/>
      <c r="BD445" s="298"/>
      <c r="BE445" s="298"/>
      <c r="BF445" s="298"/>
      <c r="BG445" s="298"/>
      <c r="BH445" s="298"/>
      <c r="BI445" s="121"/>
      <c r="BJ445" s="116"/>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c r="DH445" s="129"/>
      <c r="DI445" s="129"/>
      <c r="DJ445" s="129"/>
      <c r="DK445" s="129"/>
      <c r="DL445" s="129"/>
      <c r="DM445" s="129"/>
      <c r="DN445" s="129"/>
      <c r="DO445" s="129"/>
      <c r="DP445" s="129"/>
      <c r="DQ445" s="129"/>
      <c r="DR445" s="129"/>
      <c r="DS445" s="129"/>
      <c r="DT445" s="129"/>
      <c r="DU445" s="129"/>
      <c r="DV445" s="129"/>
      <c r="DW445" s="129"/>
      <c r="DX445" s="129"/>
      <c r="DY445" s="129"/>
      <c r="DZ445" s="129"/>
      <c r="EA445" s="129"/>
      <c r="EB445" s="129"/>
      <c r="EC445" s="129"/>
      <c r="ED445" s="129"/>
      <c r="EE445" s="129"/>
      <c r="EF445" s="129"/>
      <c r="EG445" s="129"/>
      <c r="EH445" s="129"/>
      <c r="EI445" s="129"/>
      <c r="EJ445" s="129"/>
      <c r="EK445" s="129"/>
      <c r="EL445" s="129"/>
      <c r="EM445" s="129"/>
      <c r="EN445" s="129"/>
      <c r="EO445" s="129"/>
      <c r="EP445" s="129"/>
      <c r="EQ445" s="129"/>
      <c r="ER445" s="129"/>
      <c r="ES445" s="129"/>
      <c r="ET445" s="129"/>
      <c r="EU445" s="129"/>
      <c r="EV445" s="129"/>
      <c r="EW445" s="129"/>
    </row>
    <row r="446" spans="1:153" ht="9.75" customHeight="1">
      <c r="A446" s="113"/>
      <c r="B446" s="24"/>
      <c r="C446" s="14" t="s">
        <v>6435</v>
      </c>
      <c r="D446" s="25"/>
      <c r="E446" s="25"/>
      <c r="F446" s="14" t="s">
        <v>143</v>
      </c>
      <c r="G446" s="14"/>
      <c r="H446" s="14"/>
      <c r="I446" s="14" t="s">
        <v>144</v>
      </c>
      <c r="J446" s="14"/>
      <c r="K446" s="14" t="s">
        <v>145</v>
      </c>
      <c r="L446" s="14"/>
      <c r="M446" s="14" t="s">
        <v>197</v>
      </c>
      <c r="N446" s="14"/>
      <c r="O446" s="25"/>
      <c r="P446" s="14" t="s">
        <v>146</v>
      </c>
      <c r="Q446" s="14"/>
      <c r="R446" s="14"/>
      <c r="S446" s="14"/>
      <c r="T446" s="14"/>
      <c r="U446" s="14"/>
      <c r="V446" s="14"/>
      <c r="W446" s="14"/>
      <c r="X446" s="14"/>
      <c r="Y446" s="14"/>
      <c r="Z446" s="14"/>
      <c r="AA446" s="14"/>
      <c r="AB446" s="14"/>
      <c r="AC446" s="14"/>
      <c r="AD446" s="25"/>
      <c r="AE446" s="25"/>
      <c r="AF446" s="26"/>
      <c r="AG446" s="296"/>
      <c r="AH446" s="297"/>
      <c r="AI446" s="297"/>
      <c r="AJ446" s="297"/>
      <c r="AK446" s="297"/>
      <c r="AL446" s="297"/>
      <c r="AM446" s="297"/>
      <c r="AN446" s="297"/>
      <c r="AO446" s="117"/>
      <c r="AP446" s="114"/>
      <c r="AQ446" s="296"/>
      <c r="AR446" s="297"/>
      <c r="AS446" s="297"/>
      <c r="AT446" s="297"/>
      <c r="AU446" s="297"/>
      <c r="AV446" s="297"/>
      <c r="AW446" s="297"/>
      <c r="AX446" s="297"/>
      <c r="AY446" s="117"/>
      <c r="AZ446" s="114"/>
      <c r="BA446" s="297"/>
      <c r="BB446" s="297"/>
      <c r="BC446" s="297"/>
      <c r="BD446" s="297"/>
      <c r="BE446" s="297"/>
      <c r="BF446" s="297"/>
      <c r="BG446" s="297"/>
      <c r="BH446" s="297"/>
      <c r="BI446" s="117"/>
      <c r="BJ446" s="114"/>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c r="DH446" s="129"/>
      <c r="DI446" s="129"/>
      <c r="DJ446" s="129"/>
      <c r="DK446" s="129"/>
      <c r="DL446" s="129"/>
      <c r="DM446" s="129"/>
      <c r="DN446" s="129"/>
      <c r="DO446" s="129"/>
      <c r="DP446" s="129"/>
      <c r="DQ446" s="129"/>
      <c r="DR446" s="129"/>
      <c r="DS446" s="129"/>
      <c r="DT446" s="129"/>
      <c r="DU446" s="129"/>
      <c r="DV446" s="129"/>
      <c r="DW446" s="129"/>
      <c r="DX446" s="129"/>
      <c r="DY446" s="129"/>
      <c r="DZ446" s="129"/>
      <c r="EA446" s="129"/>
      <c r="EB446" s="129"/>
      <c r="EC446" s="129"/>
      <c r="ED446" s="129"/>
      <c r="EE446" s="129"/>
      <c r="EF446" s="129"/>
      <c r="EG446" s="129"/>
      <c r="EH446" s="129"/>
      <c r="EI446" s="129"/>
      <c r="EJ446" s="129"/>
      <c r="EK446" s="129"/>
      <c r="EL446" s="129"/>
      <c r="EM446" s="129"/>
      <c r="EN446" s="129"/>
      <c r="EO446" s="129"/>
      <c r="EP446" s="129"/>
      <c r="EQ446" s="129"/>
      <c r="ER446" s="129"/>
      <c r="ES446" s="129"/>
      <c r="ET446" s="129"/>
      <c r="EU446" s="129"/>
      <c r="EV446" s="129"/>
      <c r="EW446" s="129"/>
    </row>
    <row r="447" spans="1:153" ht="21.75" customHeight="1">
      <c r="A447" s="113"/>
      <c r="B447" s="294"/>
      <c r="C447" s="76"/>
      <c r="D447" s="74"/>
      <c r="E447" s="77"/>
      <c r="F447" s="78"/>
      <c r="G447" s="79"/>
      <c r="H447" s="75" t="s">
        <v>6436</v>
      </c>
      <c r="I447" s="76"/>
      <c r="J447" s="74"/>
      <c r="K447" s="241"/>
      <c r="L447" s="74"/>
      <c r="M447" s="76"/>
      <c r="N447" s="73"/>
      <c r="O447" s="504"/>
      <c r="P447" s="505"/>
      <c r="Q447" s="505"/>
      <c r="R447" s="505"/>
      <c r="S447" s="505"/>
      <c r="T447" s="505"/>
      <c r="U447" s="505"/>
      <c r="V447" s="505"/>
      <c r="W447" s="505"/>
      <c r="X447" s="505"/>
      <c r="Y447" s="505"/>
      <c r="Z447" s="505"/>
      <c r="AA447" s="505"/>
      <c r="AB447" s="505"/>
      <c r="AC447" s="505"/>
      <c r="AD447" s="505"/>
      <c r="AE447" s="506"/>
      <c r="AF447" s="15"/>
      <c r="AG447" s="118"/>
      <c r="AH447" s="312"/>
      <c r="AI447" s="313"/>
      <c r="AJ447" s="313"/>
      <c r="AK447" s="313"/>
      <c r="AL447" s="313"/>
      <c r="AM447" s="313"/>
      <c r="AN447" s="314"/>
      <c r="AO447" s="120"/>
      <c r="AP447" s="115" t="s">
        <v>0</v>
      </c>
      <c r="AQ447" s="119"/>
      <c r="AR447" s="312"/>
      <c r="AS447" s="313"/>
      <c r="AT447" s="313"/>
      <c r="AU447" s="313"/>
      <c r="AV447" s="313"/>
      <c r="AW447" s="313"/>
      <c r="AX447" s="314"/>
      <c r="AY447" s="120"/>
      <c r="AZ447" s="115" t="s">
        <v>1</v>
      </c>
      <c r="BA447" s="119"/>
      <c r="BB447" s="312"/>
      <c r="BC447" s="313"/>
      <c r="BD447" s="313"/>
      <c r="BE447" s="313"/>
      <c r="BF447" s="313"/>
      <c r="BG447" s="313"/>
      <c r="BH447" s="314"/>
      <c r="BI447" s="122"/>
      <c r="BJ447" s="115" t="s">
        <v>2</v>
      </c>
      <c r="BK447" s="129"/>
      <c r="BL447" s="130" t="str">
        <f>IF(BM447&lt;&gt;"","●","")</f>
        <v/>
      </c>
      <c r="BM447" s="132" t="str">
        <f>IF(AND(OR(C447="",E447="",F447="",G447="",O447=""),OR(AH447&gt;0,AR447&gt;0,BB447&gt;0)),"「Ｋコード・Ｊコード番号等」、「診療行為名称」に未記入の欄がありますが、「レセプト件数」、「算定日数」、「算定回数」のいずれかが1以上となっています。正しい手術名情報・レセプト件数・算定日数・算定回数をご記入ください。",IF(AND(AND(C447&lt;&gt;"",E447&lt;&gt;"",F447&lt;&gt;"",G447&lt;&gt;""),OR(AH447&gt;0,AR447&gt;0,BB447&gt;0),COUNTIF(K!$A$1:$A$2257,ASC(C447&amp;E447&amp;F447&amp;G447&amp;IF(I447*1=0,"","-"&amp;I447*1)&amp;IF(K447*1=0,"",K447*1)&amp;IF(M447="","",M447)))=0),"「Ｋコード・Ｊコード番号等」が診療報酬点数表あるいは鹿診療報酬点数表に存在しないコードとなっています。正しいＫコード・Ｊコード番号等をご記入ください。なお、加算・輸血料は報告対象外となります。",IF(OR(AND(OR(AH447=0,AH447=""),OR(AR447&gt;0,BB447&gt;0)),AND(OR(AH447&gt;0,BB447&gt;0),OR(AR447=0,AR447="")),AND(OR(AH447&gt;0,AR447&gt;0),OR(BB447=0,BB447=""))),"「レセプト件数」、「算定日数」、「算定回数」のいずれかが「0」か「空白」となっていますが、それ以外が1以上となっています。正しい手術名情報・レセプト件数・算定日数・算定回数をご記入ください。",IF(OR(AH447&gt;AR447,AH447&gt;BB447),"「算定日数」あるいは「算定回数」が「レセプト件数」よりも小さくなっています。算定レセプトにおける算定日数・算定回数をご記入ください。",IF(AR447&gt;BB447,"「算定回数」が「算定日数」よりも小さくなっています。算定日数における算定回数をご記入ください。","")))))</f>
        <v/>
      </c>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72"/>
      <c r="CW447" s="72"/>
      <c r="CX447" s="72"/>
      <c r="CY447" s="129"/>
      <c r="CZ447" s="129"/>
      <c r="DA447" s="129"/>
      <c r="DB447" s="129"/>
      <c r="DC447" s="129"/>
      <c r="DD447" s="129"/>
      <c r="DE447" s="129"/>
      <c r="DF447" s="129"/>
      <c r="DG447" s="129"/>
      <c r="DH447" s="129"/>
      <c r="DI447" s="129"/>
      <c r="DJ447" s="129"/>
      <c r="DK447" s="129"/>
      <c r="DL447" s="129"/>
      <c r="DM447" s="129"/>
      <c r="DN447" s="129"/>
      <c r="DO447" s="129"/>
      <c r="DP447" s="129"/>
      <c r="DQ447" s="129"/>
      <c r="DR447" s="129"/>
      <c r="DS447" s="129"/>
      <c r="DT447" s="129"/>
      <c r="DU447" s="129"/>
      <c r="DV447" s="129"/>
      <c r="DW447" s="129"/>
      <c r="DX447" s="129"/>
      <c r="DY447" s="129"/>
      <c r="DZ447" s="129"/>
      <c r="EA447" s="129"/>
      <c r="EB447" s="129"/>
      <c r="EC447" s="129"/>
      <c r="ED447" s="129"/>
      <c r="EE447" s="129"/>
      <c r="EF447" s="129"/>
      <c r="EG447" s="129"/>
      <c r="EH447" s="129"/>
      <c r="EI447" s="129"/>
      <c r="EJ447" s="129"/>
      <c r="EK447" s="129"/>
      <c r="EL447" s="129"/>
      <c r="EM447" s="129"/>
      <c r="EN447" s="129"/>
      <c r="EO447" s="129"/>
      <c r="EP447" s="129"/>
      <c r="EQ447" s="129"/>
      <c r="ER447" s="129"/>
      <c r="ES447" s="129"/>
      <c r="ET447" s="129"/>
      <c r="EU447" s="129"/>
      <c r="EV447" s="129"/>
      <c r="EW447" s="129"/>
    </row>
    <row r="448" spans="1:153" ht="3" customHeight="1" thickBot="1">
      <c r="A448" s="113"/>
      <c r="B448" s="16"/>
      <c r="C448" s="17"/>
      <c r="D448" s="17"/>
      <c r="E448" s="17"/>
      <c r="F448" s="18"/>
      <c r="G448" s="17"/>
      <c r="H448" s="298"/>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9"/>
      <c r="AG448" s="299"/>
      <c r="AH448" s="298"/>
      <c r="AI448" s="298"/>
      <c r="AJ448" s="298"/>
      <c r="AK448" s="298"/>
      <c r="AL448" s="298"/>
      <c r="AM448" s="298"/>
      <c r="AN448" s="298"/>
      <c r="AO448" s="121"/>
      <c r="AP448" s="116"/>
      <c r="AQ448" s="299"/>
      <c r="AR448" s="298"/>
      <c r="AS448" s="298"/>
      <c r="AT448" s="298"/>
      <c r="AU448" s="298"/>
      <c r="AV448" s="298"/>
      <c r="AW448" s="298"/>
      <c r="AX448" s="298"/>
      <c r="AY448" s="121"/>
      <c r="AZ448" s="116"/>
      <c r="BA448" s="298"/>
      <c r="BB448" s="298"/>
      <c r="BC448" s="298"/>
      <c r="BD448" s="298"/>
      <c r="BE448" s="298"/>
      <c r="BF448" s="298"/>
      <c r="BG448" s="298"/>
      <c r="BH448" s="298"/>
      <c r="BI448" s="121"/>
      <c r="BJ448" s="116"/>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c r="DH448" s="129"/>
      <c r="DI448" s="129"/>
      <c r="DJ448" s="129"/>
      <c r="DK448" s="129"/>
      <c r="DL448" s="129"/>
      <c r="DM448" s="129"/>
      <c r="DN448" s="129"/>
      <c r="DO448" s="129"/>
      <c r="DP448" s="129"/>
      <c r="DQ448" s="129"/>
      <c r="DR448" s="129"/>
      <c r="DS448" s="129"/>
      <c r="DT448" s="129"/>
      <c r="DU448" s="129"/>
      <c r="DV448" s="129"/>
      <c r="DW448" s="129"/>
      <c r="DX448" s="129"/>
      <c r="DY448" s="129"/>
      <c r="DZ448" s="129"/>
      <c r="EA448" s="129"/>
      <c r="EB448" s="129"/>
      <c r="EC448" s="129"/>
      <c r="ED448" s="129"/>
      <c r="EE448" s="129"/>
      <c r="EF448" s="129"/>
      <c r="EG448" s="129"/>
      <c r="EH448" s="129"/>
      <c r="EI448" s="129"/>
      <c r="EJ448" s="129"/>
      <c r="EK448" s="129"/>
      <c r="EL448" s="129"/>
      <c r="EM448" s="129"/>
      <c r="EN448" s="129"/>
      <c r="EO448" s="129"/>
      <c r="EP448" s="129"/>
      <c r="EQ448" s="129"/>
      <c r="ER448" s="129"/>
      <c r="ES448" s="129"/>
      <c r="ET448" s="129"/>
      <c r="EU448" s="129"/>
      <c r="EV448" s="129"/>
      <c r="EW448" s="129"/>
    </row>
    <row r="449" spans="1:153" ht="9.75" customHeight="1">
      <c r="A449" s="113"/>
      <c r="B449" s="24"/>
      <c r="C449" s="14" t="s">
        <v>6435</v>
      </c>
      <c r="D449" s="25"/>
      <c r="E449" s="25"/>
      <c r="F449" s="14" t="s">
        <v>143</v>
      </c>
      <c r="G449" s="14"/>
      <c r="H449" s="14"/>
      <c r="I449" s="14" t="s">
        <v>144</v>
      </c>
      <c r="J449" s="14"/>
      <c r="K449" s="14" t="s">
        <v>145</v>
      </c>
      <c r="L449" s="14"/>
      <c r="M449" s="14" t="s">
        <v>197</v>
      </c>
      <c r="N449" s="14"/>
      <c r="O449" s="25"/>
      <c r="P449" s="14" t="s">
        <v>146</v>
      </c>
      <c r="Q449" s="14"/>
      <c r="R449" s="14"/>
      <c r="S449" s="14"/>
      <c r="T449" s="14"/>
      <c r="U449" s="14"/>
      <c r="V449" s="14"/>
      <c r="W449" s="14"/>
      <c r="X449" s="14"/>
      <c r="Y449" s="14"/>
      <c r="Z449" s="14"/>
      <c r="AA449" s="14"/>
      <c r="AB449" s="14"/>
      <c r="AC449" s="14"/>
      <c r="AD449" s="25"/>
      <c r="AE449" s="25"/>
      <c r="AF449" s="26"/>
      <c r="AG449" s="296"/>
      <c r="AH449" s="297"/>
      <c r="AI449" s="297"/>
      <c r="AJ449" s="297"/>
      <c r="AK449" s="297"/>
      <c r="AL449" s="297"/>
      <c r="AM449" s="297"/>
      <c r="AN449" s="297"/>
      <c r="AO449" s="117"/>
      <c r="AP449" s="114"/>
      <c r="AQ449" s="296"/>
      <c r="AR449" s="297"/>
      <c r="AS449" s="297"/>
      <c r="AT449" s="297"/>
      <c r="AU449" s="297"/>
      <c r="AV449" s="297"/>
      <c r="AW449" s="297"/>
      <c r="AX449" s="297"/>
      <c r="AY449" s="117"/>
      <c r="AZ449" s="114"/>
      <c r="BA449" s="297"/>
      <c r="BB449" s="297"/>
      <c r="BC449" s="297"/>
      <c r="BD449" s="297"/>
      <c r="BE449" s="297"/>
      <c r="BF449" s="297"/>
      <c r="BG449" s="297"/>
      <c r="BH449" s="297"/>
      <c r="BI449" s="117"/>
      <c r="BJ449" s="114"/>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c r="DH449" s="129"/>
      <c r="DI449" s="129"/>
      <c r="DJ449" s="129"/>
      <c r="DK449" s="129"/>
      <c r="DL449" s="129"/>
      <c r="DM449" s="129"/>
      <c r="DN449" s="129"/>
      <c r="DO449" s="129"/>
      <c r="DP449" s="129"/>
      <c r="DQ449" s="129"/>
      <c r="DR449" s="129"/>
      <c r="DS449" s="129"/>
      <c r="DT449" s="129"/>
      <c r="DU449" s="129"/>
      <c r="DV449" s="129"/>
      <c r="DW449" s="129"/>
      <c r="DX449" s="129"/>
      <c r="DY449" s="129"/>
      <c r="DZ449" s="129"/>
      <c r="EA449" s="129"/>
      <c r="EB449" s="129"/>
      <c r="EC449" s="129"/>
      <c r="ED449" s="129"/>
      <c r="EE449" s="129"/>
      <c r="EF449" s="129"/>
      <c r="EG449" s="129"/>
      <c r="EH449" s="129"/>
      <c r="EI449" s="129"/>
      <c r="EJ449" s="129"/>
      <c r="EK449" s="129"/>
      <c r="EL449" s="129"/>
      <c r="EM449" s="129"/>
      <c r="EN449" s="129"/>
      <c r="EO449" s="129"/>
      <c r="EP449" s="129"/>
      <c r="EQ449" s="129"/>
      <c r="ER449" s="129"/>
      <c r="ES449" s="129"/>
      <c r="ET449" s="129"/>
      <c r="EU449" s="129"/>
      <c r="EV449" s="129"/>
      <c r="EW449" s="129"/>
    </row>
    <row r="450" spans="1:153" ht="21.75" customHeight="1">
      <c r="A450" s="113"/>
      <c r="B450" s="294"/>
      <c r="C450" s="76"/>
      <c r="D450" s="74"/>
      <c r="E450" s="77"/>
      <c r="F450" s="78"/>
      <c r="G450" s="79"/>
      <c r="H450" s="75" t="s">
        <v>6436</v>
      </c>
      <c r="I450" s="76"/>
      <c r="J450" s="74"/>
      <c r="K450" s="241"/>
      <c r="L450" s="74"/>
      <c r="M450" s="76"/>
      <c r="N450" s="73"/>
      <c r="O450" s="504"/>
      <c r="P450" s="505"/>
      <c r="Q450" s="505"/>
      <c r="R450" s="505"/>
      <c r="S450" s="505"/>
      <c r="T450" s="505"/>
      <c r="U450" s="505"/>
      <c r="V450" s="505"/>
      <c r="W450" s="505"/>
      <c r="X450" s="505"/>
      <c r="Y450" s="505"/>
      <c r="Z450" s="505"/>
      <c r="AA450" s="505"/>
      <c r="AB450" s="505"/>
      <c r="AC450" s="505"/>
      <c r="AD450" s="505"/>
      <c r="AE450" s="506"/>
      <c r="AF450" s="15"/>
      <c r="AG450" s="118"/>
      <c r="AH450" s="312"/>
      <c r="AI450" s="313"/>
      <c r="AJ450" s="313"/>
      <c r="AK450" s="313"/>
      <c r="AL450" s="313"/>
      <c r="AM450" s="313"/>
      <c r="AN450" s="314"/>
      <c r="AO450" s="120"/>
      <c r="AP450" s="115" t="s">
        <v>0</v>
      </c>
      <c r="AQ450" s="119"/>
      <c r="AR450" s="312"/>
      <c r="AS450" s="313"/>
      <c r="AT450" s="313"/>
      <c r="AU450" s="313"/>
      <c r="AV450" s="313"/>
      <c r="AW450" s="313"/>
      <c r="AX450" s="314"/>
      <c r="AY450" s="120"/>
      <c r="AZ450" s="115" t="s">
        <v>1</v>
      </c>
      <c r="BA450" s="119"/>
      <c r="BB450" s="312"/>
      <c r="BC450" s="313"/>
      <c r="BD450" s="313"/>
      <c r="BE450" s="313"/>
      <c r="BF450" s="313"/>
      <c r="BG450" s="313"/>
      <c r="BH450" s="314"/>
      <c r="BI450" s="122"/>
      <c r="BJ450" s="115" t="s">
        <v>2</v>
      </c>
      <c r="BK450" s="129"/>
      <c r="BL450" s="130" t="str">
        <f>IF(BM450&lt;&gt;"","●","")</f>
        <v/>
      </c>
      <c r="BM450" s="132" t="str">
        <f>IF(AND(OR(C450="",E450="",F450="",G450="",O450=""),OR(AH450&gt;0,AR450&gt;0,BB450&gt;0)),"「Ｋコード・Ｊコード番号等」、「診療行為名称」に未記入の欄がありますが、「レセプト件数」、「算定日数」、「算定回数」のいずれかが1以上となっています。正しい手術名情報・レセプト件数・算定日数・算定回数をご記入ください。",IF(AND(AND(C450&lt;&gt;"",E450&lt;&gt;"",F450&lt;&gt;"",G450&lt;&gt;""),OR(AH450&gt;0,AR450&gt;0,BB450&gt;0),COUNTIF(K!$A$1:$A$2257,ASC(C450&amp;E450&amp;F450&amp;G450&amp;IF(I450*1=0,"","-"&amp;I450*1)&amp;IF(K450*1=0,"",K450*1)&amp;IF(M450="","",M450)))=0),"「Ｋコード・Ｊコード番号等」が診療報酬点数表あるいは鹿診療報酬点数表に存在しないコードとなっています。正しいＫコード・Ｊコード番号等をご記入ください。なお、加算・輸血料は報告対象外となります。",IF(OR(AND(OR(AH450=0,AH450=""),OR(AR450&gt;0,BB450&gt;0)),AND(OR(AH450&gt;0,BB450&gt;0),OR(AR450=0,AR450="")),AND(OR(AH450&gt;0,AR450&gt;0),OR(BB450=0,BB450=""))),"「レセプト件数」、「算定日数」、「算定回数」のいずれかが「0」か「空白」となっていますが、それ以外が1以上となっています。正しい手術名情報・レセプト件数・算定日数・算定回数をご記入ください。",IF(OR(AH450&gt;AR450,AH450&gt;BB450),"「算定日数」あるいは「算定回数」が「レセプト件数」よりも小さくなっています。算定レセプトにおける算定日数・算定回数をご記入ください。",IF(AR450&gt;BB450,"「算定回数」が「算定日数」よりも小さくなっています。算定日数における算定回数をご記入ください。","")))))</f>
        <v/>
      </c>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72"/>
      <c r="CW450" s="72"/>
      <c r="CX450" s="72"/>
      <c r="CY450" s="129"/>
      <c r="CZ450" s="129"/>
      <c r="DA450" s="129"/>
      <c r="DB450" s="129"/>
      <c r="DC450" s="129"/>
      <c r="DD450" s="129"/>
      <c r="DE450" s="129"/>
      <c r="DF450" s="129"/>
      <c r="DG450" s="129"/>
      <c r="DH450" s="129"/>
      <c r="DI450" s="129"/>
      <c r="DJ450" s="129"/>
      <c r="DK450" s="129"/>
      <c r="DL450" s="129"/>
      <c r="DM450" s="129"/>
      <c r="DN450" s="129"/>
      <c r="DO450" s="129"/>
      <c r="DP450" s="129"/>
      <c r="DQ450" s="129"/>
      <c r="DR450" s="129"/>
      <c r="DS450" s="129"/>
      <c r="DT450" s="129"/>
      <c r="DU450" s="129"/>
      <c r="DV450" s="129"/>
      <c r="DW450" s="129"/>
      <c r="DX450" s="129"/>
      <c r="DY450" s="129"/>
      <c r="DZ450" s="129"/>
      <c r="EA450" s="129"/>
      <c r="EB450" s="129"/>
      <c r="EC450" s="129"/>
      <c r="ED450" s="129"/>
      <c r="EE450" s="129"/>
      <c r="EF450" s="129"/>
      <c r="EG450" s="129"/>
      <c r="EH450" s="129"/>
      <c r="EI450" s="129"/>
      <c r="EJ450" s="129"/>
      <c r="EK450" s="129"/>
      <c r="EL450" s="129"/>
      <c r="EM450" s="129"/>
      <c r="EN450" s="129"/>
      <c r="EO450" s="129"/>
      <c r="EP450" s="129"/>
      <c r="EQ450" s="129"/>
      <c r="ER450" s="129"/>
      <c r="ES450" s="129"/>
      <c r="ET450" s="129"/>
      <c r="EU450" s="129"/>
      <c r="EV450" s="129"/>
      <c r="EW450" s="129"/>
    </row>
    <row r="451" spans="1:153" ht="3" customHeight="1" thickBot="1">
      <c r="A451" s="113"/>
      <c r="B451" s="16"/>
      <c r="C451" s="17"/>
      <c r="D451" s="17"/>
      <c r="E451" s="17"/>
      <c r="F451" s="18"/>
      <c r="G451" s="17"/>
      <c r="H451" s="298"/>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9"/>
      <c r="AG451" s="299"/>
      <c r="AH451" s="298"/>
      <c r="AI451" s="298"/>
      <c r="AJ451" s="298"/>
      <c r="AK451" s="298"/>
      <c r="AL451" s="298"/>
      <c r="AM451" s="298"/>
      <c r="AN451" s="298"/>
      <c r="AO451" s="121"/>
      <c r="AP451" s="116"/>
      <c r="AQ451" s="299"/>
      <c r="AR451" s="298"/>
      <c r="AS451" s="298"/>
      <c r="AT451" s="298"/>
      <c r="AU451" s="298"/>
      <c r="AV451" s="298"/>
      <c r="AW451" s="298"/>
      <c r="AX451" s="298"/>
      <c r="AY451" s="121"/>
      <c r="AZ451" s="116"/>
      <c r="BA451" s="298"/>
      <c r="BB451" s="298"/>
      <c r="BC451" s="298"/>
      <c r="BD451" s="298"/>
      <c r="BE451" s="298"/>
      <c r="BF451" s="298"/>
      <c r="BG451" s="298"/>
      <c r="BH451" s="298"/>
      <c r="BI451" s="121"/>
      <c r="BJ451" s="116"/>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c r="DH451" s="129"/>
      <c r="DI451" s="129"/>
      <c r="DJ451" s="129"/>
      <c r="DK451" s="129"/>
      <c r="DL451" s="129"/>
      <c r="DM451" s="129"/>
      <c r="DN451" s="129"/>
      <c r="DO451" s="129"/>
      <c r="DP451" s="129"/>
      <c r="DQ451" s="129"/>
      <c r="DR451" s="129"/>
      <c r="DS451" s="129"/>
      <c r="DT451" s="129"/>
      <c r="DU451" s="129"/>
      <c r="DV451" s="129"/>
      <c r="DW451" s="129"/>
      <c r="DX451" s="129"/>
      <c r="DY451" s="129"/>
      <c r="DZ451" s="129"/>
      <c r="EA451" s="129"/>
      <c r="EB451" s="129"/>
      <c r="EC451" s="129"/>
      <c r="ED451" s="129"/>
      <c r="EE451" s="129"/>
      <c r="EF451" s="129"/>
      <c r="EG451" s="129"/>
      <c r="EH451" s="129"/>
      <c r="EI451" s="129"/>
      <c r="EJ451" s="129"/>
      <c r="EK451" s="129"/>
      <c r="EL451" s="129"/>
      <c r="EM451" s="129"/>
      <c r="EN451" s="129"/>
      <c r="EO451" s="129"/>
      <c r="EP451" s="129"/>
      <c r="EQ451" s="129"/>
      <c r="ER451" s="129"/>
      <c r="ES451" s="129"/>
      <c r="ET451" s="129"/>
      <c r="EU451" s="129"/>
      <c r="EV451" s="129"/>
      <c r="EW451" s="129"/>
    </row>
    <row r="452" spans="1:153" ht="9.75" customHeight="1">
      <c r="A452" s="113"/>
      <c r="B452" s="24"/>
      <c r="C452" s="14" t="s">
        <v>6435</v>
      </c>
      <c r="D452" s="25"/>
      <c r="E452" s="25"/>
      <c r="F452" s="14" t="s">
        <v>143</v>
      </c>
      <c r="G452" s="14"/>
      <c r="H452" s="14"/>
      <c r="I452" s="14" t="s">
        <v>144</v>
      </c>
      <c r="J452" s="14"/>
      <c r="K452" s="14" t="s">
        <v>145</v>
      </c>
      <c r="L452" s="14"/>
      <c r="M452" s="14" t="s">
        <v>197</v>
      </c>
      <c r="N452" s="14"/>
      <c r="O452" s="25"/>
      <c r="P452" s="14" t="s">
        <v>146</v>
      </c>
      <c r="Q452" s="14"/>
      <c r="R452" s="14"/>
      <c r="S452" s="14"/>
      <c r="T452" s="14"/>
      <c r="U452" s="14"/>
      <c r="V452" s="14"/>
      <c r="W452" s="14"/>
      <c r="X452" s="14"/>
      <c r="Y452" s="14"/>
      <c r="Z452" s="14"/>
      <c r="AA452" s="14"/>
      <c r="AB452" s="14"/>
      <c r="AC452" s="14"/>
      <c r="AD452" s="25"/>
      <c r="AE452" s="25"/>
      <c r="AF452" s="26"/>
      <c r="AG452" s="296"/>
      <c r="AH452" s="297"/>
      <c r="AI452" s="297"/>
      <c r="AJ452" s="297"/>
      <c r="AK452" s="297"/>
      <c r="AL452" s="297"/>
      <c r="AM452" s="297"/>
      <c r="AN452" s="297"/>
      <c r="AO452" s="117"/>
      <c r="AP452" s="114"/>
      <c r="AQ452" s="296"/>
      <c r="AR452" s="297"/>
      <c r="AS452" s="297"/>
      <c r="AT452" s="297"/>
      <c r="AU452" s="297"/>
      <c r="AV452" s="297"/>
      <c r="AW452" s="297"/>
      <c r="AX452" s="297"/>
      <c r="AY452" s="117"/>
      <c r="AZ452" s="114"/>
      <c r="BA452" s="297"/>
      <c r="BB452" s="297"/>
      <c r="BC452" s="297"/>
      <c r="BD452" s="297"/>
      <c r="BE452" s="297"/>
      <c r="BF452" s="297"/>
      <c r="BG452" s="297"/>
      <c r="BH452" s="297"/>
      <c r="BI452" s="117"/>
      <c r="BJ452" s="114"/>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c r="DH452" s="129"/>
      <c r="DI452" s="129"/>
      <c r="DJ452" s="129"/>
      <c r="DK452" s="129"/>
      <c r="DL452" s="129"/>
      <c r="DM452" s="129"/>
      <c r="DN452" s="129"/>
      <c r="DO452" s="129"/>
      <c r="DP452" s="129"/>
      <c r="DQ452" s="129"/>
      <c r="DR452" s="129"/>
      <c r="DS452" s="129"/>
      <c r="DT452" s="129"/>
      <c r="DU452" s="129"/>
      <c r="DV452" s="129"/>
      <c r="DW452" s="129"/>
      <c r="DX452" s="129"/>
      <c r="DY452" s="129"/>
      <c r="DZ452" s="129"/>
      <c r="EA452" s="129"/>
      <c r="EB452" s="129"/>
      <c r="EC452" s="129"/>
      <c r="ED452" s="129"/>
      <c r="EE452" s="129"/>
      <c r="EF452" s="129"/>
      <c r="EG452" s="129"/>
      <c r="EH452" s="129"/>
      <c r="EI452" s="129"/>
      <c r="EJ452" s="129"/>
      <c r="EK452" s="129"/>
      <c r="EL452" s="129"/>
      <c r="EM452" s="129"/>
      <c r="EN452" s="129"/>
      <c r="EO452" s="129"/>
      <c r="EP452" s="129"/>
      <c r="EQ452" s="129"/>
      <c r="ER452" s="129"/>
      <c r="ES452" s="129"/>
      <c r="ET452" s="129"/>
      <c r="EU452" s="129"/>
      <c r="EV452" s="129"/>
      <c r="EW452" s="129"/>
    </row>
    <row r="453" spans="1:153" ht="21.75" customHeight="1">
      <c r="A453" s="113"/>
      <c r="B453" s="294"/>
      <c r="C453" s="76"/>
      <c r="D453" s="74"/>
      <c r="E453" s="77"/>
      <c r="F453" s="78"/>
      <c r="G453" s="79"/>
      <c r="H453" s="75" t="s">
        <v>6436</v>
      </c>
      <c r="I453" s="76"/>
      <c r="J453" s="74"/>
      <c r="K453" s="241"/>
      <c r="L453" s="74"/>
      <c r="M453" s="76"/>
      <c r="N453" s="73"/>
      <c r="O453" s="504"/>
      <c r="P453" s="505"/>
      <c r="Q453" s="505"/>
      <c r="R453" s="505"/>
      <c r="S453" s="505"/>
      <c r="T453" s="505"/>
      <c r="U453" s="505"/>
      <c r="V453" s="505"/>
      <c r="W453" s="505"/>
      <c r="X453" s="505"/>
      <c r="Y453" s="505"/>
      <c r="Z453" s="505"/>
      <c r="AA453" s="505"/>
      <c r="AB453" s="505"/>
      <c r="AC453" s="505"/>
      <c r="AD453" s="505"/>
      <c r="AE453" s="506"/>
      <c r="AF453" s="15"/>
      <c r="AG453" s="118"/>
      <c r="AH453" s="312"/>
      <c r="AI453" s="313"/>
      <c r="AJ453" s="313"/>
      <c r="AK453" s="313"/>
      <c r="AL453" s="313"/>
      <c r="AM453" s="313"/>
      <c r="AN453" s="314"/>
      <c r="AO453" s="120"/>
      <c r="AP453" s="115" t="s">
        <v>0</v>
      </c>
      <c r="AQ453" s="119"/>
      <c r="AR453" s="312"/>
      <c r="AS453" s="313"/>
      <c r="AT453" s="313"/>
      <c r="AU453" s="313"/>
      <c r="AV453" s="313"/>
      <c r="AW453" s="313"/>
      <c r="AX453" s="314"/>
      <c r="AY453" s="120"/>
      <c r="AZ453" s="115" t="s">
        <v>1</v>
      </c>
      <c r="BA453" s="119"/>
      <c r="BB453" s="312"/>
      <c r="BC453" s="313"/>
      <c r="BD453" s="313"/>
      <c r="BE453" s="313"/>
      <c r="BF453" s="313"/>
      <c r="BG453" s="313"/>
      <c r="BH453" s="314"/>
      <c r="BI453" s="122"/>
      <c r="BJ453" s="115" t="s">
        <v>2</v>
      </c>
      <c r="BK453" s="129"/>
      <c r="BL453" s="130" t="str">
        <f>IF(BM453&lt;&gt;"","●","")</f>
        <v/>
      </c>
      <c r="BM453" s="132" t="str">
        <f>IF(AND(OR(C453="",E453="",F453="",G453="",O453=""),OR(AH453&gt;0,AR453&gt;0,BB453&gt;0)),"「Ｋコード・Ｊコード番号等」、「診療行為名称」に未記入の欄がありますが、「レセプト件数」、「算定日数」、「算定回数」のいずれかが1以上となっています。正しい手術名情報・レセプト件数・算定日数・算定回数をご記入ください。",IF(AND(AND(C453&lt;&gt;"",E453&lt;&gt;"",F453&lt;&gt;"",G453&lt;&gt;""),OR(AH453&gt;0,AR453&gt;0,BB453&gt;0),COUNTIF(K!$A$1:$A$2257,ASC(C453&amp;E453&amp;F453&amp;G453&amp;IF(I453*1=0,"","-"&amp;I453*1)&amp;IF(K453*1=0,"",K453*1)&amp;IF(M453="","",M453)))=0),"「Ｋコード・Ｊコード番号等」が診療報酬点数表あるいは鹿診療報酬点数表に存在しないコードとなっています。正しいＫコード・Ｊコード番号等をご記入ください。なお、加算・輸血料は報告対象外となります。",IF(OR(AND(OR(AH453=0,AH453=""),OR(AR453&gt;0,BB453&gt;0)),AND(OR(AH453&gt;0,BB453&gt;0),OR(AR453=0,AR453="")),AND(OR(AH453&gt;0,AR453&gt;0),OR(BB453=0,BB453=""))),"「レセプト件数」、「算定日数」、「算定回数」のいずれかが「0」か「空白」となっていますが、それ以外が1以上となっています。正しい手術名情報・レセプト件数・算定日数・算定回数をご記入ください。",IF(OR(AH453&gt;AR453,AH453&gt;BB453),"「算定日数」あるいは「算定回数」が「レセプト件数」よりも小さくなっています。算定レセプトにおける算定日数・算定回数をご記入ください。",IF(AR453&gt;BB453,"「算定回数」が「算定日数」よりも小さくなっています。算定日数における算定回数をご記入ください。","")))))</f>
        <v/>
      </c>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72"/>
      <c r="CW453" s="72"/>
      <c r="CX453" s="72"/>
      <c r="CY453" s="129"/>
      <c r="CZ453" s="129"/>
      <c r="DA453" s="129"/>
      <c r="DB453" s="129"/>
      <c r="DC453" s="129"/>
      <c r="DD453" s="129"/>
      <c r="DE453" s="129"/>
      <c r="DF453" s="129"/>
      <c r="DG453" s="129"/>
      <c r="DH453" s="129"/>
      <c r="DI453" s="129"/>
      <c r="DJ453" s="129"/>
      <c r="DK453" s="129"/>
      <c r="DL453" s="129"/>
      <c r="DM453" s="129"/>
      <c r="DN453" s="129"/>
      <c r="DO453" s="129"/>
      <c r="DP453" s="129"/>
      <c r="DQ453" s="129"/>
      <c r="DR453" s="129"/>
      <c r="DS453" s="129"/>
      <c r="DT453" s="129"/>
      <c r="DU453" s="129"/>
      <c r="DV453" s="129"/>
      <c r="DW453" s="129"/>
      <c r="DX453" s="129"/>
      <c r="DY453" s="129"/>
      <c r="DZ453" s="129"/>
      <c r="EA453" s="129"/>
      <c r="EB453" s="129"/>
      <c r="EC453" s="129"/>
      <c r="ED453" s="129"/>
      <c r="EE453" s="129"/>
      <c r="EF453" s="129"/>
      <c r="EG453" s="129"/>
      <c r="EH453" s="129"/>
      <c r="EI453" s="129"/>
      <c r="EJ453" s="129"/>
      <c r="EK453" s="129"/>
      <c r="EL453" s="129"/>
      <c r="EM453" s="129"/>
      <c r="EN453" s="129"/>
      <c r="EO453" s="129"/>
      <c r="EP453" s="129"/>
      <c r="EQ453" s="129"/>
      <c r="ER453" s="129"/>
      <c r="ES453" s="129"/>
      <c r="ET453" s="129"/>
      <c r="EU453" s="129"/>
      <c r="EV453" s="129"/>
      <c r="EW453" s="129"/>
    </row>
    <row r="454" spans="1:153" ht="3" customHeight="1" thickBot="1">
      <c r="A454" s="113"/>
      <c r="B454" s="16"/>
      <c r="C454" s="17"/>
      <c r="D454" s="17"/>
      <c r="E454" s="17"/>
      <c r="F454" s="18"/>
      <c r="G454" s="17"/>
      <c r="H454" s="298"/>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9"/>
      <c r="AG454" s="299"/>
      <c r="AH454" s="298"/>
      <c r="AI454" s="298"/>
      <c r="AJ454" s="298"/>
      <c r="AK454" s="298"/>
      <c r="AL454" s="298"/>
      <c r="AM454" s="298"/>
      <c r="AN454" s="298"/>
      <c r="AO454" s="121"/>
      <c r="AP454" s="116"/>
      <c r="AQ454" s="299"/>
      <c r="AR454" s="298"/>
      <c r="AS454" s="298"/>
      <c r="AT454" s="298"/>
      <c r="AU454" s="298"/>
      <c r="AV454" s="298"/>
      <c r="AW454" s="298"/>
      <c r="AX454" s="298"/>
      <c r="AY454" s="121"/>
      <c r="AZ454" s="116"/>
      <c r="BA454" s="298"/>
      <c r="BB454" s="298"/>
      <c r="BC454" s="298"/>
      <c r="BD454" s="298"/>
      <c r="BE454" s="298"/>
      <c r="BF454" s="298"/>
      <c r="BG454" s="298"/>
      <c r="BH454" s="298"/>
      <c r="BI454" s="121"/>
      <c r="BJ454" s="116"/>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c r="DH454" s="129"/>
      <c r="DI454" s="129"/>
      <c r="DJ454" s="129"/>
      <c r="DK454" s="129"/>
      <c r="DL454" s="129"/>
      <c r="DM454" s="129"/>
      <c r="DN454" s="129"/>
      <c r="DO454" s="129"/>
      <c r="DP454" s="129"/>
      <c r="DQ454" s="129"/>
      <c r="DR454" s="129"/>
      <c r="DS454" s="129"/>
      <c r="DT454" s="129"/>
      <c r="DU454" s="129"/>
      <c r="DV454" s="129"/>
      <c r="DW454" s="129"/>
      <c r="DX454" s="129"/>
      <c r="DY454" s="129"/>
      <c r="DZ454" s="129"/>
      <c r="EA454" s="129"/>
      <c r="EB454" s="129"/>
      <c r="EC454" s="129"/>
      <c r="ED454" s="129"/>
      <c r="EE454" s="129"/>
      <c r="EF454" s="129"/>
      <c r="EG454" s="129"/>
      <c r="EH454" s="129"/>
      <c r="EI454" s="129"/>
      <c r="EJ454" s="129"/>
      <c r="EK454" s="129"/>
      <c r="EL454" s="129"/>
      <c r="EM454" s="129"/>
      <c r="EN454" s="129"/>
      <c r="EO454" s="129"/>
      <c r="EP454" s="129"/>
      <c r="EQ454" s="129"/>
      <c r="ER454" s="129"/>
      <c r="ES454" s="129"/>
      <c r="ET454" s="129"/>
      <c r="EU454" s="129"/>
      <c r="EV454" s="129"/>
      <c r="EW454" s="129"/>
    </row>
    <row r="455" spans="1:153" ht="9.75" customHeight="1">
      <c r="A455" s="113"/>
      <c r="B455" s="24"/>
      <c r="C455" s="14" t="s">
        <v>6435</v>
      </c>
      <c r="D455" s="25"/>
      <c r="E455" s="25"/>
      <c r="F455" s="14" t="s">
        <v>143</v>
      </c>
      <c r="G455" s="14"/>
      <c r="H455" s="14"/>
      <c r="I455" s="14" t="s">
        <v>144</v>
      </c>
      <c r="J455" s="14"/>
      <c r="K455" s="14" t="s">
        <v>145</v>
      </c>
      <c r="L455" s="14"/>
      <c r="M455" s="14" t="s">
        <v>197</v>
      </c>
      <c r="N455" s="14"/>
      <c r="O455" s="25"/>
      <c r="P455" s="14" t="s">
        <v>146</v>
      </c>
      <c r="Q455" s="14"/>
      <c r="R455" s="14"/>
      <c r="S455" s="14"/>
      <c r="T455" s="14"/>
      <c r="U455" s="14"/>
      <c r="V455" s="14"/>
      <c r="W455" s="14"/>
      <c r="X455" s="14"/>
      <c r="Y455" s="14"/>
      <c r="Z455" s="14"/>
      <c r="AA455" s="14"/>
      <c r="AB455" s="14"/>
      <c r="AC455" s="14"/>
      <c r="AD455" s="25"/>
      <c r="AE455" s="25"/>
      <c r="AF455" s="26"/>
      <c r="AG455" s="296"/>
      <c r="AH455" s="297"/>
      <c r="AI455" s="297"/>
      <c r="AJ455" s="297"/>
      <c r="AK455" s="297"/>
      <c r="AL455" s="297"/>
      <c r="AM455" s="297"/>
      <c r="AN455" s="297"/>
      <c r="AO455" s="117"/>
      <c r="AP455" s="114"/>
      <c r="AQ455" s="296"/>
      <c r="AR455" s="297"/>
      <c r="AS455" s="297"/>
      <c r="AT455" s="297"/>
      <c r="AU455" s="297"/>
      <c r="AV455" s="297"/>
      <c r="AW455" s="297"/>
      <c r="AX455" s="297"/>
      <c r="AY455" s="117"/>
      <c r="AZ455" s="114"/>
      <c r="BA455" s="297"/>
      <c r="BB455" s="297"/>
      <c r="BC455" s="297"/>
      <c r="BD455" s="297"/>
      <c r="BE455" s="297"/>
      <c r="BF455" s="297"/>
      <c r="BG455" s="297"/>
      <c r="BH455" s="297"/>
      <c r="BI455" s="117"/>
      <c r="BJ455" s="114"/>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c r="DH455" s="129"/>
      <c r="DI455" s="129"/>
      <c r="DJ455" s="129"/>
      <c r="DK455" s="129"/>
      <c r="DL455" s="129"/>
      <c r="DM455" s="129"/>
      <c r="DN455" s="129"/>
      <c r="DO455" s="129"/>
      <c r="DP455" s="129"/>
      <c r="DQ455" s="129"/>
      <c r="DR455" s="129"/>
      <c r="DS455" s="129"/>
      <c r="DT455" s="129"/>
      <c r="DU455" s="129"/>
      <c r="DV455" s="129"/>
      <c r="DW455" s="129"/>
      <c r="DX455" s="129"/>
      <c r="DY455" s="129"/>
      <c r="DZ455" s="129"/>
      <c r="EA455" s="129"/>
      <c r="EB455" s="129"/>
      <c r="EC455" s="129"/>
      <c r="ED455" s="129"/>
      <c r="EE455" s="129"/>
      <c r="EF455" s="129"/>
      <c r="EG455" s="129"/>
      <c r="EH455" s="129"/>
      <c r="EI455" s="129"/>
      <c r="EJ455" s="129"/>
      <c r="EK455" s="129"/>
      <c r="EL455" s="129"/>
      <c r="EM455" s="129"/>
      <c r="EN455" s="129"/>
      <c r="EO455" s="129"/>
      <c r="EP455" s="129"/>
      <c r="EQ455" s="129"/>
      <c r="ER455" s="129"/>
      <c r="ES455" s="129"/>
      <c r="ET455" s="129"/>
      <c r="EU455" s="129"/>
      <c r="EV455" s="129"/>
      <c r="EW455" s="129"/>
    </row>
    <row r="456" spans="1:153" ht="21.75" customHeight="1">
      <c r="A456" s="113"/>
      <c r="B456" s="294"/>
      <c r="C456" s="76"/>
      <c r="D456" s="74"/>
      <c r="E456" s="77"/>
      <c r="F456" s="78"/>
      <c r="G456" s="79"/>
      <c r="H456" s="75" t="s">
        <v>6436</v>
      </c>
      <c r="I456" s="76"/>
      <c r="J456" s="74"/>
      <c r="K456" s="241"/>
      <c r="L456" s="74"/>
      <c r="M456" s="76"/>
      <c r="N456" s="73"/>
      <c r="O456" s="504"/>
      <c r="P456" s="505"/>
      <c r="Q456" s="505"/>
      <c r="R456" s="505"/>
      <c r="S456" s="505"/>
      <c r="T456" s="505"/>
      <c r="U456" s="505"/>
      <c r="V456" s="505"/>
      <c r="W456" s="505"/>
      <c r="X456" s="505"/>
      <c r="Y456" s="505"/>
      <c r="Z456" s="505"/>
      <c r="AA456" s="505"/>
      <c r="AB456" s="505"/>
      <c r="AC456" s="505"/>
      <c r="AD456" s="505"/>
      <c r="AE456" s="506"/>
      <c r="AF456" s="15"/>
      <c r="AG456" s="118"/>
      <c r="AH456" s="312"/>
      <c r="AI456" s="313"/>
      <c r="AJ456" s="313"/>
      <c r="AK456" s="313"/>
      <c r="AL456" s="313"/>
      <c r="AM456" s="313"/>
      <c r="AN456" s="314"/>
      <c r="AO456" s="120"/>
      <c r="AP456" s="115" t="s">
        <v>0</v>
      </c>
      <c r="AQ456" s="119"/>
      <c r="AR456" s="312"/>
      <c r="AS456" s="313"/>
      <c r="AT456" s="313"/>
      <c r="AU456" s="313"/>
      <c r="AV456" s="313"/>
      <c r="AW456" s="313"/>
      <c r="AX456" s="314"/>
      <c r="AY456" s="120"/>
      <c r="AZ456" s="115" t="s">
        <v>1</v>
      </c>
      <c r="BA456" s="119"/>
      <c r="BB456" s="312"/>
      <c r="BC456" s="313"/>
      <c r="BD456" s="313"/>
      <c r="BE456" s="313"/>
      <c r="BF456" s="313"/>
      <c r="BG456" s="313"/>
      <c r="BH456" s="314"/>
      <c r="BI456" s="122"/>
      <c r="BJ456" s="115" t="s">
        <v>2</v>
      </c>
      <c r="BK456" s="129"/>
      <c r="BL456" s="130" t="str">
        <f>IF(BM456&lt;&gt;"","●","")</f>
        <v/>
      </c>
      <c r="BM456" s="132" t="str">
        <f>IF(AND(OR(C456="",E456="",F456="",G456="",O456=""),OR(AH456&gt;0,AR456&gt;0,BB456&gt;0)),"「Ｋコード・Ｊコード番号等」、「診療行為名称」に未記入の欄がありますが、「レセプト件数」、「算定日数」、「算定回数」のいずれかが1以上となっています。正しい手術名情報・レセプト件数・算定日数・算定回数をご記入ください。",IF(AND(AND(C456&lt;&gt;"",E456&lt;&gt;"",F456&lt;&gt;"",G456&lt;&gt;""),OR(AH456&gt;0,AR456&gt;0,BB456&gt;0),COUNTIF(K!$A$1:$A$2257,ASC(C456&amp;E456&amp;F456&amp;G456&amp;IF(I456*1=0,"","-"&amp;I456*1)&amp;IF(K456*1=0,"",K456*1)&amp;IF(M456="","",M456)))=0),"「Ｋコード・Ｊコード番号等」が診療報酬点数表あるいは鹿診療報酬点数表に存在しないコードとなっています。正しいＫコード・Ｊコード番号等をご記入ください。なお、加算・輸血料は報告対象外となります。",IF(OR(AND(OR(AH456=0,AH456=""),OR(AR456&gt;0,BB456&gt;0)),AND(OR(AH456&gt;0,BB456&gt;0),OR(AR456=0,AR456="")),AND(OR(AH456&gt;0,AR456&gt;0),OR(BB456=0,BB456=""))),"「レセプト件数」、「算定日数」、「算定回数」のいずれかが「0」か「空白」となっていますが、それ以外が1以上となっています。正しい手術名情報・レセプト件数・算定日数・算定回数をご記入ください。",IF(OR(AH456&gt;AR456,AH456&gt;BB456),"「算定日数」あるいは「算定回数」が「レセプト件数」よりも小さくなっています。算定レセプトにおける算定日数・算定回数をご記入ください。",IF(AR456&gt;BB456,"「算定回数」が「算定日数」よりも小さくなっています。算定日数における算定回数をご記入ください。","")))))</f>
        <v/>
      </c>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72"/>
      <c r="CW456" s="72"/>
      <c r="CX456" s="72"/>
      <c r="CY456" s="129"/>
      <c r="CZ456" s="129"/>
      <c r="DA456" s="129"/>
      <c r="DB456" s="129"/>
      <c r="DC456" s="129"/>
      <c r="DD456" s="129"/>
      <c r="DE456" s="129"/>
      <c r="DF456" s="129"/>
      <c r="DG456" s="129"/>
      <c r="DH456" s="129"/>
      <c r="DI456" s="129"/>
      <c r="DJ456" s="129"/>
      <c r="DK456" s="129"/>
      <c r="DL456" s="129"/>
      <c r="DM456" s="129"/>
      <c r="DN456" s="129"/>
      <c r="DO456" s="129"/>
      <c r="DP456" s="129"/>
      <c r="DQ456" s="129"/>
      <c r="DR456" s="129"/>
      <c r="DS456" s="129"/>
      <c r="DT456" s="129"/>
      <c r="DU456" s="129"/>
      <c r="DV456" s="129"/>
      <c r="DW456" s="129"/>
      <c r="DX456" s="129"/>
      <c r="DY456" s="129"/>
      <c r="DZ456" s="129"/>
      <c r="EA456" s="129"/>
      <c r="EB456" s="129"/>
      <c r="EC456" s="129"/>
      <c r="ED456" s="129"/>
      <c r="EE456" s="129"/>
      <c r="EF456" s="129"/>
      <c r="EG456" s="129"/>
      <c r="EH456" s="129"/>
      <c r="EI456" s="129"/>
      <c r="EJ456" s="129"/>
      <c r="EK456" s="129"/>
      <c r="EL456" s="129"/>
      <c r="EM456" s="129"/>
      <c r="EN456" s="129"/>
      <c r="EO456" s="129"/>
      <c r="EP456" s="129"/>
      <c r="EQ456" s="129"/>
      <c r="ER456" s="129"/>
      <c r="ES456" s="129"/>
      <c r="ET456" s="129"/>
      <c r="EU456" s="129"/>
      <c r="EV456" s="129"/>
      <c r="EW456" s="129"/>
    </row>
    <row r="457" spans="1:153" ht="3" customHeight="1" thickBot="1">
      <c r="A457" s="113"/>
      <c r="B457" s="16"/>
      <c r="C457" s="17"/>
      <c r="D457" s="17"/>
      <c r="E457" s="17"/>
      <c r="F457" s="18"/>
      <c r="G457" s="17"/>
      <c r="H457" s="298"/>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9"/>
      <c r="AG457" s="299"/>
      <c r="AH457" s="298"/>
      <c r="AI457" s="298"/>
      <c r="AJ457" s="298"/>
      <c r="AK457" s="298"/>
      <c r="AL457" s="298"/>
      <c r="AM457" s="298"/>
      <c r="AN457" s="298"/>
      <c r="AO457" s="121"/>
      <c r="AP457" s="116"/>
      <c r="AQ457" s="299"/>
      <c r="AR457" s="298"/>
      <c r="AS457" s="298"/>
      <c r="AT457" s="298"/>
      <c r="AU457" s="298"/>
      <c r="AV457" s="298"/>
      <c r="AW457" s="298"/>
      <c r="AX457" s="298"/>
      <c r="AY457" s="121"/>
      <c r="AZ457" s="116"/>
      <c r="BA457" s="298"/>
      <c r="BB457" s="298"/>
      <c r="BC457" s="298"/>
      <c r="BD457" s="298"/>
      <c r="BE457" s="298"/>
      <c r="BF457" s="298"/>
      <c r="BG457" s="298"/>
      <c r="BH457" s="298"/>
      <c r="BI457" s="121"/>
      <c r="BJ457" s="116"/>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c r="DH457" s="129"/>
      <c r="DI457" s="129"/>
      <c r="DJ457" s="129"/>
      <c r="DK457" s="129"/>
      <c r="DL457" s="129"/>
      <c r="DM457" s="129"/>
      <c r="DN457" s="129"/>
      <c r="DO457" s="129"/>
      <c r="DP457" s="129"/>
      <c r="DQ457" s="129"/>
      <c r="DR457" s="129"/>
      <c r="DS457" s="129"/>
      <c r="DT457" s="129"/>
      <c r="DU457" s="129"/>
      <c r="DV457" s="129"/>
      <c r="DW457" s="129"/>
      <c r="DX457" s="129"/>
      <c r="DY457" s="129"/>
      <c r="DZ457" s="129"/>
      <c r="EA457" s="129"/>
      <c r="EB457" s="129"/>
      <c r="EC457" s="129"/>
      <c r="ED457" s="129"/>
      <c r="EE457" s="129"/>
      <c r="EF457" s="129"/>
      <c r="EG457" s="129"/>
      <c r="EH457" s="129"/>
      <c r="EI457" s="129"/>
      <c r="EJ457" s="129"/>
      <c r="EK457" s="129"/>
      <c r="EL457" s="129"/>
      <c r="EM457" s="129"/>
      <c r="EN457" s="129"/>
      <c r="EO457" s="129"/>
      <c r="EP457" s="129"/>
      <c r="EQ457" s="129"/>
      <c r="ER457" s="129"/>
      <c r="ES457" s="129"/>
      <c r="ET457" s="129"/>
      <c r="EU457" s="129"/>
      <c r="EV457" s="129"/>
      <c r="EW457" s="129"/>
    </row>
    <row r="458" spans="1:153" ht="9.75" customHeight="1">
      <c r="A458" s="113"/>
      <c r="B458" s="24"/>
      <c r="C458" s="14" t="s">
        <v>6435</v>
      </c>
      <c r="D458" s="25"/>
      <c r="E458" s="25"/>
      <c r="F458" s="14" t="s">
        <v>143</v>
      </c>
      <c r="G458" s="14"/>
      <c r="H458" s="14"/>
      <c r="I458" s="14" t="s">
        <v>144</v>
      </c>
      <c r="J458" s="14"/>
      <c r="K458" s="14" t="s">
        <v>145</v>
      </c>
      <c r="L458" s="14"/>
      <c r="M458" s="14" t="s">
        <v>197</v>
      </c>
      <c r="N458" s="14"/>
      <c r="O458" s="25"/>
      <c r="P458" s="14" t="s">
        <v>146</v>
      </c>
      <c r="Q458" s="14"/>
      <c r="R458" s="14"/>
      <c r="S458" s="14"/>
      <c r="T458" s="14"/>
      <c r="U458" s="14"/>
      <c r="V458" s="14"/>
      <c r="W458" s="14"/>
      <c r="X458" s="14"/>
      <c r="Y458" s="14"/>
      <c r="Z458" s="14"/>
      <c r="AA458" s="14"/>
      <c r="AB458" s="14"/>
      <c r="AC458" s="14"/>
      <c r="AD458" s="25"/>
      <c r="AE458" s="25"/>
      <c r="AF458" s="26"/>
      <c r="AG458" s="296"/>
      <c r="AH458" s="297"/>
      <c r="AI458" s="297"/>
      <c r="AJ458" s="297"/>
      <c r="AK458" s="297"/>
      <c r="AL458" s="297"/>
      <c r="AM458" s="297"/>
      <c r="AN458" s="297"/>
      <c r="AO458" s="117"/>
      <c r="AP458" s="114"/>
      <c r="AQ458" s="296"/>
      <c r="AR458" s="297"/>
      <c r="AS458" s="297"/>
      <c r="AT458" s="297"/>
      <c r="AU458" s="297"/>
      <c r="AV458" s="297"/>
      <c r="AW458" s="297"/>
      <c r="AX458" s="297"/>
      <c r="AY458" s="117"/>
      <c r="AZ458" s="114"/>
      <c r="BA458" s="297"/>
      <c r="BB458" s="297"/>
      <c r="BC458" s="297"/>
      <c r="BD458" s="297"/>
      <c r="BE458" s="297"/>
      <c r="BF458" s="297"/>
      <c r="BG458" s="297"/>
      <c r="BH458" s="297"/>
      <c r="BI458" s="117"/>
      <c r="BJ458" s="114"/>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c r="DH458" s="129"/>
      <c r="DI458" s="129"/>
      <c r="DJ458" s="129"/>
      <c r="DK458" s="129"/>
      <c r="DL458" s="129"/>
      <c r="DM458" s="129"/>
      <c r="DN458" s="129"/>
      <c r="DO458" s="129"/>
      <c r="DP458" s="129"/>
      <c r="DQ458" s="129"/>
      <c r="DR458" s="129"/>
      <c r="DS458" s="129"/>
      <c r="DT458" s="129"/>
      <c r="DU458" s="129"/>
      <c r="DV458" s="129"/>
      <c r="DW458" s="129"/>
      <c r="DX458" s="129"/>
      <c r="DY458" s="129"/>
      <c r="DZ458" s="129"/>
      <c r="EA458" s="129"/>
      <c r="EB458" s="129"/>
      <c r="EC458" s="129"/>
      <c r="ED458" s="129"/>
      <c r="EE458" s="129"/>
      <c r="EF458" s="129"/>
      <c r="EG458" s="129"/>
      <c r="EH458" s="129"/>
      <c r="EI458" s="129"/>
      <c r="EJ458" s="129"/>
      <c r="EK458" s="129"/>
      <c r="EL458" s="129"/>
      <c r="EM458" s="129"/>
      <c r="EN458" s="129"/>
      <c r="EO458" s="129"/>
      <c r="EP458" s="129"/>
      <c r="EQ458" s="129"/>
      <c r="ER458" s="129"/>
      <c r="ES458" s="129"/>
      <c r="ET458" s="129"/>
      <c r="EU458" s="129"/>
      <c r="EV458" s="129"/>
      <c r="EW458" s="129"/>
    </row>
    <row r="459" spans="1:153" ht="21.75" customHeight="1">
      <c r="A459" s="113"/>
      <c r="B459" s="294"/>
      <c r="C459" s="76"/>
      <c r="D459" s="74"/>
      <c r="E459" s="77"/>
      <c r="F459" s="78"/>
      <c r="G459" s="79"/>
      <c r="H459" s="75" t="s">
        <v>6436</v>
      </c>
      <c r="I459" s="76"/>
      <c r="J459" s="74"/>
      <c r="K459" s="241"/>
      <c r="L459" s="74"/>
      <c r="M459" s="76"/>
      <c r="N459" s="73"/>
      <c r="O459" s="504"/>
      <c r="P459" s="505"/>
      <c r="Q459" s="505"/>
      <c r="R459" s="505"/>
      <c r="S459" s="505"/>
      <c r="T459" s="505"/>
      <c r="U459" s="505"/>
      <c r="V459" s="505"/>
      <c r="W459" s="505"/>
      <c r="X459" s="505"/>
      <c r="Y459" s="505"/>
      <c r="Z459" s="505"/>
      <c r="AA459" s="505"/>
      <c r="AB459" s="505"/>
      <c r="AC459" s="505"/>
      <c r="AD459" s="505"/>
      <c r="AE459" s="506"/>
      <c r="AF459" s="15"/>
      <c r="AG459" s="118"/>
      <c r="AH459" s="312"/>
      <c r="AI459" s="313"/>
      <c r="AJ459" s="313"/>
      <c r="AK459" s="313"/>
      <c r="AL459" s="313"/>
      <c r="AM459" s="313"/>
      <c r="AN459" s="314"/>
      <c r="AO459" s="120"/>
      <c r="AP459" s="115" t="s">
        <v>0</v>
      </c>
      <c r="AQ459" s="119"/>
      <c r="AR459" s="312"/>
      <c r="AS459" s="313"/>
      <c r="AT459" s="313"/>
      <c r="AU459" s="313"/>
      <c r="AV459" s="313"/>
      <c r="AW459" s="313"/>
      <c r="AX459" s="314"/>
      <c r="AY459" s="120"/>
      <c r="AZ459" s="115" t="s">
        <v>1</v>
      </c>
      <c r="BA459" s="119"/>
      <c r="BB459" s="312"/>
      <c r="BC459" s="313"/>
      <c r="BD459" s="313"/>
      <c r="BE459" s="313"/>
      <c r="BF459" s="313"/>
      <c r="BG459" s="313"/>
      <c r="BH459" s="314"/>
      <c r="BI459" s="122"/>
      <c r="BJ459" s="115" t="s">
        <v>2</v>
      </c>
      <c r="BK459" s="129"/>
      <c r="BL459" s="130" t="str">
        <f>IF(BM459&lt;&gt;"","●","")</f>
        <v/>
      </c>
      <c r="BM459" s="132" t="str">
        <f>IF(AND(OR(C459="",E459="",F459="",G459="",O459=""),OR(AH459&gt;0,AR459&gt;0,BB459&gt;0)),"「Ｋコード・Ｊコード番号等」、「診療行為名称」に未記入の欄がありますが、「レセプト件数」、「算定日数」、「算定回数」のいずれかが1以上となっています。正しい手術名情報・レセプト件数・算定日数・算定回数をご記入ください。",IF(AND(AND(C459&lt;&gt;"",E459&lt;&gt;"",F459&lt;&gt;"",G459&lt;&gt;""),OR(AH459&gt;0,AR459&gt;0,BB459&gt;0),COUNTIF(K!$A$1:$A$2257,ASC(C459&amp;E459&amp;F459&amp;G459&amp;IF(I459*1=0,"","-"&amp;I459*1)&amp;IF(K459*1=0,"",K459*1)&amp;IF(M459="","",M459)))=0),"「Ｋコード・Ｊコード番号等」が診療報酬点数表あるいは鹿診療報酬点数表に存在しないコードとなっています。正しいＫコード・Ｊコード番号等をご記入ください。なお、加算・輸血料は報告対象外となります。",IF(OR(AND(OR(AH459=0,AH459=""),OR(AR459&gt;0,BB459&gt;0)),AND(OR(AH459&gt;0,BB459&gt;0),OR(AR459=0,AR459="")),AND(OR(AH459&gt;0,AR459&gt;0),OR(BB459=0,BB459=""))),"「レセプト件数」、「算定日数」、「算定回数」のいずれかが「0」か「空白」となっていますが、それ以外が1以上となっています。正しい手術名情報・レセプト件数・算定日数・算定回数をご記入ください。",IF(OR(AH459&gt;AR459,AH459&gt;BB459),"「算定日数」あるいは「算定回数」が「レセプト件数」よりも小さくなっています。算定レセプトにおける算定日数・算定回数をご記入ください。",IF(AR459&gt;BB459,"「算定回数」が「算定日数」よりも小さくなっています。算定日数における算定回数をご記入ください。","")))))</f>
        <v/>
      </c>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72"/>
      <c r="CW459" s="72"/>
      <c r="CX459" s="72"/>
      <c r="CY459" s="129"/>
      <c r="CZ459" s="129"/>
      <c r="DA459" s="129"/>
      <c r="DB459" s="129"/>
      <c r="DC459" s="129"/>
      <c r="DD459" s="129"/>
      <c r="DE459" s="129"/>
      <c r="DF459" s="129"/>
      <c r="DG459" s="129"/>
      <c r="DH459" s="129"/>
      <c r="DI459" s="129"/>
      <c r="DJ459" s="129"/>
      <c r="DK459" s="129"/>
      <c r="DL459" s="129"/>
      <c r="DM459" s="129"/>
      <c r="DN459" s="129"/>
      <c r="DO459" s="129"/>
      <c r="DP459" s="129"/>
      <c r="DQ459" s="129"/>
      <c r="DR459" s="129"/>
      <c r="DS459" s="129"/>
      <c r="DT459" s="129"/>
      <c r="DU459" s="129"/>
      <c r="DV459" s="129"/>
      <c r="DW459" s="129"/>
      <c r="DX459" s="129"/>
      <c r="DY459" s="129"/>
      <c r="DZ459" s="129"/>
      <c r="EA459" s="129"/>
      <c r="EB459" s="129"/>
      <c r="EC459" s="129"/>
      <c r="ED459" s="129"/>
      <c r="EE459" s="129"/>
      <c r="EF459" s="129"/>
      <c r="EG459" s="129"/>
      <c r="EH459" s="129"/>
      <c r="EI459" s="129"/>
      <c r="EJ459" s="129"/>
      <c r="EK459" s="129"/>
      <c r="EL459" s="129"/>
      <c r="EM459" s="129"/>
      <c r="EN459" s="129"/>
      <c r="EO459" s="129"/>
      <c r="EP459" s="129"/>
      <c r="EQ459" s="129"/>
      <c r="ER459" s="129"/>
      <c r="ES459" s="129"/>
      <c r="ET459" s="129"/>
      <c r="EU459" s="129"/>
      <c r="EV459" s="129"/>
      <c r="EW459" s="129"/>
    </row>
    <row r="460" spans="1:153" ht="3" customHeight="1" thickBot="1">
      <c r="A460" s="103"/>
      <c r="B460" s="16"/>
      <c r="C460" s="17"/>
      <c r="D460" s="17"/>
      <c r="E460" s="17"/>
      <c r="F460" s="18"/>
      <c r="G460" s="17"/>
      <c r="H460" s="298"/>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9"/>
      <c r="AG460" s="299"/>
      <c r="AH460" s="298"/>
      <c r="AI460" s="298"/>
      <c r="AJ460" s="298"/>
      <c r="AK460" s="298"/>
      <c r="AL460" s="298"/>
      <c r="AM460" s="298"/>
      <c r="AN460" s="298"/>
      <c r="AO460" s="121"/>
      <c r="AP460" s="116"/>
      <c r="AQ460" s="299"/>
      <c r="AR460" s="298"/>
      <c r="AS460" s="298"/>
      <c r="AT460" s="298"/>
      <c r="AU460" s="298"/>
      <c r="AV460" s="298"/>
      <c r="AW460" s="298"/>
      <c r="AX460" s="298"/>
      <c r="AY460" s="121"/>
      <c r="AZ460" s="116"/>
      <c r="BA460" s="298"/>
      <c r="BB460" s="298"/>
      <c r="BC460" s="298"/>
      <c r="BD460" s="298"/>
      <c r="BE460" s="298"/>
      <c r="BF460" s="298"/>
      <c r="BG460" s="298"/>
      <c r="BH460" s="298"/>
      <c r="BI460" s="121"/>
      <c r="BJ460" s="116"/>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c r="DH460" s="129"/>
      <c r="DI460" s="129"/>
      <c r="DJ460" s="129"/>
      <c r="DK460" s="129"/>
      <c r="DL460" s="129"/>
      <c r="DM460" s="129"/>
      <c r="DN460" s="129"/>
      <c r="DO460" s="129"/>
      <c r="DP460" s="129"/>
      <c r="DQ460" s="129"/>
      <c r="DR460" s="129"/>
      <c r="DS460" s="129"/>
      <c r="DT460" s="129"/>
      <c r="DU460" s="129"/>
      <c r="DV460" s="129"/>
      <c r="DW460" s="129"/>
      <c r="DX460" s="129"/>
      <c r="DY460" s="129"/>
      <c r="DZ460" s="129"/>
      <c r="EA460" s="129"/>
      <c r="EB460" s="129"/>
      <c r="EC460" s="129"/>
      <c r="ED460" s="129"/>
      <c r="EE460" s="129"/>
      <c r="EF460" s="129"/>
      <c r="EG460" s="129"/>
      <c r="EH460" s="129"/>
      <c r="EI460" s="129"/>
      <c r="EJ460" s="129"/>
      <c r="EK460" s="129"/>
      <c r="EL460" s="129"/>
      <c r="EM460" s="129"/>
      <c r="EN460" s="129"/>
      <c r="EO460" s="129"/>
      <c r="EP460" s="129"/>
      <c r="EQ460" s="129"/>
      <c r="ER460" s="129"/>
      <c r="ES460" s="129"/>
      <c r="ET460" s="129"/>
      <c r="EU460" s="129"/>
      <c r="EV460" s="129"/>
      <c r="EW460" s="129"/>
    </row>
    <row r="461" spans="1:153" ht="19.5" customHeight="1">
      <c r="A461" s="328" t="s">
        <v>6437</v>
      </c>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c r="AK461" s="329"/>
      <c r="AL461" s="329"/>
      <c r="AM461" s="329"/>
      <c r="AN461" s="329"/>
      <c r="AO461" s="329"/>
      <c r="AP461" s="329"/>
      <c r="AQ461" s="329"/>
      <c r="AR461" s="329"/>
      <c r="AS461" s="329"/>
      <c r="AT461" s="329"/>
      <c r="AU461" s="329"/>
      <c r="AV461" s="329"/>
      <c r="AW461" s="330"/>
      <c r="AX461" s="330"/>
      <c r="AY461" s="330"/>
      <c r="AZ461" s="330"/>
      <c r="BA461" s="330"/>
      <c r="BB461" s="330"/>
      <c r="BC461" s="330"/>
      <c r="BD461" s="330"/>
      <c r="BE461" s="330"/>
      <c r="BF461" s="330"/>
      <c r="BG461" s="330"/>
      <c r="BH461" s="330"/>
      <c r="BI461" s="330"/>
      <c r="BJ461" s="331"/>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c r="DH461" s="129"/>
      <c r="DI461" s="129"/>
      <c r="DJ461" s="129"/>
      <c r="DK461" s="129"/>
      <c r="DL461" s="129"/>
      <c r="DM461" s="129"/>
      <c r="DN461" s="129"/>
      <c r="DO461" s="129"/>
      <c r="DP461" s="129"/>
      <c r="DQ461" s="129"/>
      <c r="DR461" s="129"/>
      <c r="DS461" s="129"/>
      <c r="DT461" s="129"/>
      <c r="DU461" s="129"/>
      <c r="DV461" s="129"/>
      <c r="DW461" s="129"/>
      <c r="DX461" s="129"/>
      <c r="DY461" s="129"/>
      <c r="DZ461" s="129"/>
      <c r="EA461" s="129"/>
      <c r="EB461" s="129"/>
      <c r="EC461" s="129"/>
      <c r="ED461" s="129"/>
      <c r="EE461" s="129"/>
      <c r="EF461" s="129"/>
      <c r="EG461" s="129"/>
      <c r="EH461" s="129"/>
      <c r="EI461" s="129"/>
      <c r="EJ461" s="129"/>
      <c r="EK461" s="129"/>
      <c r="EL461" s="129"/>
      <c r="EM461" s="129"/>
      <c r="EN461" s="129"/>
      <c r="EO461" s="129"/>
      <c r="EP461" s="129"/>
      <c r="EQ461" s="129"/>
      <c r="ER461" s="129"/>
      <c r="ES461" s="129"/>
      <c r="ET461" s="129"/>
      <c r="EU461" s="129"/>
      <c r="EV461" s="129"/>
      <c r="EW461" s="129"/>
    </row>
    <row r="462" spans="1:153" s="65" customFormat="1" ht="18.75" customHeight="1" thickBot="1">
      <c r="A462" s="5"/>
      <c r="B462" s="9"/>
      <c r="C462" s="9"/>
      <c r="D462" s="9"/>
      <c r="E462" s="9"/>
      <c r="F462" s="9"/>
      <c r="G462" s="9"/>
      <c r="H462" s="20"/>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395" t="s">
        <v>6385</v>
      </c>
      <c r="AH462" s="396"/>
      <c r="AI462" s="396"/>
      <c r="AJ462" s="396"/>
      <c r="AK462" s="396"/>
      <c r="AL462" s="396"/>
      <c r="AM462" s="396"/>
      <c r="AN462" s="396"/>
      <c r="AO462" s="396"/>
      <c r="AP462" s="397"/>
      <c r="AQ462" s="420" t="s">
        <v>4</v>
      </c>
      <c r="AR462" s="421"/>
      <c r="AS462" s="421"/>
      <c r="AT462" s="421"/>
      <c r="AU462" s="421"/>
      <c r="AV462" s="421"/>
      <c r="AW462" s="421"/>
      <c r="AX462" s="421"/>
      <c r="AY462" s="421"/>
      <c r="AZ462" s="422"/>
      <c r="BA462" s="420" t="s">
        <v>19</v>
      </c>
      <c r="BB462" s="421"/>
      <c r="BC462" s="421"/>
      <c r="BD462" s="421"/>
      <c r="BE462" s="421"/>
      <c r="BF462" s="421"/>
      <c r="BG462" s="421"/>
      <c r="BH462" s="421"/>
      <c r="BI462" s="421"/>
      <c r="BJ462" s="423"/>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row>
    <row r="463" spans="1:153" ht="9.75" customHeight="1">
      <c r="A463" s="113"/>
      <c r="B463" s="24"/>
      <c r="C463" s="14" t="s">
        <v>6435</v>
      </c>
      <c r="D463" s="25"/>
      <c r="E463" s="25"/>
      <c r="F463" s="14" t="s">
        <v>143</v>
      </c>
      <c r="G463" s="14"/>
      <c r="H463" s="14"/>
      <c r="I463" s="14" t="s">
        <v>144</v>
      </c>
      <c r="J463" s="14"/>
      <c r="K463" s="14" t="s">
        <v>145</v>
      </c>
      <c r="L463" s="14"/>
      <c r="M463" s="14" t="s">
        <v>197</v>
      </c>
      <c r="N463" s="14"/>
      <c r="O463" s="25"/>
      <c r="P463" s="14" t="s">
        <v>146</v>
      </c>
      <c r="Q463" s="14"/>
      <c r="R463" s="14"/>
      <c r="S463" s="14"/>
      <c r="T463" s="14"/>
      <c r="U463" s="14"/>
      <c r="V463" s="14"/>
      <c r="W463" s="14"/>
      <c r="X463" s="14"/>
      <c r="Y463" s="14"/>
      <c r="Z463" s="14"/>
      <c r="AA463" s="14"/>
      <c r="AB463" s="14"/>
      <c r="AC463" s="14"/>
      <c r="AD463" s="25"/>
      <c r="AE463" s="25"/>
      <c r="AF463" s="26"/>
      <c r="AG463" s="296"/>
      <c r="AH463" s="297"/>
      <c r="AI463" s="297"/>
      <c r="AJ463" s="297"/>
      <c r="AK463" s="297"/>
      <c r="AL463" s="297"/>
      <c r="AM463" s="297"/>
      <c r="AN463" s="297"/>
      <c r="AO463" s="117"/>
      <c r="AP463" s="114"/>
      <c r="AQ463" s="296"/>
      <c r="AR463" s="297"/>
      <c r="AS463" s="297"/>
      <c r="AT463" s="297"/>
      <c r="AU463" s="297"/>
      <c r="AV463" s="297"/>
      <c r="AW463" s="297"/>
      <c r="AX463" s="297"/>
      <c r="AY463" s="117"/>
      <c r="AZ463" s="114"/>
      <c r="BA463" s="297"/>
      <c r="BB463" s="297"/>
      <c r="BC463" s="297"/>
      <c r="BD463" s="297"/>
      <c r="BE463" s="297"/>
      <c r="BF463" s="297"/>
      <c r="BG463" s="297"/>
      <c r="BH463" s="297"/>
      <c r="BI463" s="117"/>
      <c r="BJ463" s="114"/>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c r="DH463" s="129"/>
      <c r="DI463" s="129"/>
      <c r="DJ463" s="129"/>
      <c r="DK463" s="129"/>
      <c r="DL463" s="129"/>
      <c r="DM463" s="129"/>
      <c r="DN463" s="129"/>
      <c r="DO463" s="129"/>
      <c r="DP463" s="129"/>
      <c r="DQ463" s="129"/>
      <c r="DR463" s="129"/>
      <c r="DS463" s="129"/>
      <c r="DT463" s="129"/>
      <c r="DU463" s="129"/>
      <c r="DV463" s="129"/>
      <c r="DW463" s="129"/>
      <c r="DX463" s="129"/>
      <c r="DY463" s="129"/>
      <c r="DZ463" s="129"/>
      <c r="EA463" s="129"/>
      <c r="EB463" s="129"/>
      <c r="EC463" s="129"/>
      <c r="ED463" s="129"/>
      <c r="EE463" s="129"/>
      <c r="EF463" s="129"/>
      <c r="EG463" s="129"/>
      <c r="EH463" s="129"/>
      <c r="EI463" s="129"/>
      <c r="EJ463" s="129"/>
      <c r="EK463" s="129"/>
      <c r="EL463" s="129"/>
      <c r="EM463" s="129"/>
      <c r="EN463" s="129"/>
      <c r="EO463" s="129"/>
      <c r="EP463" s="129"/>
      <c r="EQ463" s="129"/>
      <c r="ER463" s="129"/>
      <c r="ES463" s="129"/>
      <c r="ET463" s="129"/>
      <c r="EU463" s="129"/>
      <c r="EV463" s="129"/>
      <c r="EW463" s="129"/>
    </row>
    <row r="464" spans="1:153" ht="21.75" customHeight="1">
      <c r="A464" s="113"/>
      <c r="B464" s="294"/>
      <c r="C464" s="76"/>
      <c r="D464" s="74"/>
      <c r="E464" s="77"/>
      <c r="F464" s="78"/>
      <c r="G464" s="79"/>
      <c r="H464" s="75" t="s">
        <v>6436</v>
      </c>
      <c r="I464" s="76"/>
      <c r="J464" s="74"/>
      <c r="K464" s="241"/>
      <c r="L464" s="74"/>
      <c r="M464" s="76"/>
      <c r="N464" s="73"/>
      <c r="O464" s="504"/>
      <c r="P464" s="505"/>
      <c r="Q464" s="505"/>
      <c r="R464" s="505"/>
      <c r="S464" s="505"/>
      <c r="T464" s="505"/>
      <c r="U464" s="505"/>
      <c r="V464" s="505"/>
      <c r="W464" s="505"/>
      <c r="X464" s="505"/>
      <c r="Y464" s="505"/>
      <c r="Z464" s="505"/>
      <c r="AA464" s="505"/>
      <c r="AB464" s="505"/>
      <c r="AC464" s="505"/>
      <c r="AD464" s="505"/>
      <c r="AE464" s="506"/>
      <c r="AF464" s="15"/>
      <c r="AG464" s="118"/>
      <c r="AH464" s="312"/>
      <c r="AI464" s="313"/>
      <c r="AJ464" s="313"/>
      <c r="AK464" s="313"/>
      <c r="AL464" s="313"/>
      <c r="AM464" s="313"/>
      <c r="AN464" s="314"/>
      <c r="AO464" s="120"/>
      <c r="AP464" s="115" t="s">
        <v>0</v>
      </c>
      <c r="AQ464" s="119"/>
      <c r="AR464" s="312"/>
      <c r="AS464" s="313"/>
      <c r="AT464" s="313"/>
      <c r="AU464" s="313"/>
      <c r="AV464" s="313"/>
      <c r="AW464" s="313"/>
      <c r="AX464" s="314"/>
      <c r="AY464" s="120"/>
      <c r="AZ464" s="115" t="s">
        <v>1</v>
      </c>
      <c r="BA464" s="119"/>
      <c r="BB464" s="312"/>
      <c r="BC464" s="313"/>
      <c r="BD464" s="313"/>
      <c r="BE464" s="313"/>
      <c r="BF464" s="313"/>
      <c r="BG464" s="313"/>
      <c r="BH464" s="314"/>
      <c r="BI464" s="122"/>
      <c r="BJ464" s="115" t="s">
        <v>2</v>
      </c>
      <c r="BK464" s="129"/>
      <c r="BL464" s="130" t="str">
        <f>IF(BM464&lt;&gt;"","●","")</f>
        <v/>
      </c>
      <c r="BM464" s="132" t="str">
        <f>IF(AND(OR(C464="",E464="",F464="",G464="",O464=""),OR(AH464&gt;0,AR464&gt;0,BB464&gt;0)),"「Ｋコード・Ｊコード番号等」、「診療行為名称」に未記入の欄がありますが、「レセプト件数」、「算定日数」、「算定回数」のいずれかが1以上となっています。正しい手術名情報・レセプト件数・算定日数・算定回数をご記入ください。",IF(AND(AND(C464&lt;&gt;"",E464&lt;&gt;"",F464&lt;&gt;"",G464&lt;&gt;""),OR(AH464&gt;0,AR464&gt;0,BB464&gt;0),COUNTIF(K!$A$1:$A$2257,ASC(C464&amp;E464&amp;F464&amp;G464&amp;IF(I464*1=0,"","-"&amp;I464*1)&amp;IF(K464*1=0,"",K464*1)&amp;IF(M464="","",M464)))=0),"「Ｋコード・Ｊコード番号等」が診療報酬点数表あるいは鹿診療報酬点数表に存在しないコードとなっています。正しいＫコード・Ｊコード番号等をご記入ください。なお、加算・輸血料は報告対象外となります。",IF(OR(AND(OR(AH464=0,AH464=""),OR(AR464&gt;0,BB464&gt;0)),AND(OR(AH464&gt;0,BB464&gt;0),OR(AR464=0,AR464="")),AND(OR(AH464&gt;0,AR464&gt;0),OR(BB464=0,BB464=""))),"「レセプト件数」、「算定日数」、「算定回数」のいずれかが「0」か「空白」となっていますが、それ以外が1以上となっています。正しい手術名情報・レセプト件数・算定日数・算定回数をご記入ください。",IF(OR(AH464&gt;AR464,AH464&gt;BB464),"「算定日数」あるいは「算定回数」が「レセプト件数」よりも小さくなっています。算定レセプトにおける算定日数・算定回数をご記入ください。",IF(AR464&gt;BB464,"「算定回数」が「算定日数」よりも小さくなっています。算定日数における算定回数をご記入ください。","")))))</f>
        <v/>
      </c>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72"/>
      <c r="CW464" s="72"/>
      <c r="CX464" s="72"/>
      <c r="CY464" s="129"/>
      <c r="CZ464" s="129"/>
      <c r="DA464" s="129"/>
      <c r="DB464" s="129"/>
      <c r="DC464" s="129"/>
      <c r="DD464" s="129"/>
      <c r="DE464" s="129"/>
      <c r="DF464" s="129"/>
      <c r="DG464" s="129"/>
      <c r="DH464" s="129"/>
      <c r="DI464" s="129"/>
      <c r="DJ464" s="129"/>
      <c r="DK464" s="129"/>
      <c r="DL464" s="129"/>
      <c r="DM464" s="129"/>
      <c r="DN464" s="129"/>
      <c r="DO464" s="129"/>
      <c r="DP464" s="129"/>
      <c r="DQ464" s="129"/>
      <c r="DR464" s="129"/>
      <c r="DS464" s="129"/>
      <c r="DT464" s="129"/>
      <c r="DU464" s="129"/>
      <c r="DV464" s="129"/>
      <c r="DW464" s="129"/>
      <c r="DX464" s="129"/>
      <c r="DY464" s="129"/>
      <c r="DZ464" s="129"/>
      <c r="EA464" s="129"/>
      <c r="EB464" s="129"/>
      <c r="EC464" s="129"/>
      <c r="ED464" s="129"/>
      <c r="EE464" s="129"/>
      <c r="EF464" s="129"/>
      <c r="EG464" s="129"/>
      <c r="EH464" s="129"/>
      <c r="EI464" s="129"/>
      <c r="EJ464" s="129"/>
      <c r="EK464" s="129"/>
      <c r="EL464" s="129"/>
      <c r="EM464" s="129"/>
      <c r="EN464" s="129"/>
      <c r="EO464" s="129"/>
      <c r="EP464" s="129"/>
      <c r="EQ464" s="129"/>
      <c r="ER464" s="129"/>
      <c r="ES464" s="129"/>
      <c r="ET464" s="129"/>
      <c r="EU464" s="129"/>
      <c r="EV464" s="129"/>
      <c r="EW464" s="129"/>
    </row>
    <row r="465" spans="1:153" ht="3" customHeight="1" thickBot="1">
      <c r="A465" s="113"/>
      <c r="B465" s="16"/>
      <c r="C465" s="17"/>
      <c r="D465" s="17"/>
      <c r="E465" s="17"/>
      <c r="F465" s="18"/>
      <c r="G465" s="17"/>
      <c r="H465" s="298"/>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9"/>
      <c r="AG465" s="299"/>
      <c r="AH465" s="298"/>
      <c r="AI465" s="298"/>
      <c r="AJ465" s="298"/>
      <c r="AK465" s="298"/>
      <c r="AL465" s="298"/>
      <c r="AM465" s="298"/>
      <c r="AN465" s="298"/>
      <c r="AO465" s="121"/>
      <c r="AP465" s="116"/>
      <c r="AQ465" s="299"/>
      <c r="AR465" s="298"/>
      <c r="AS465" s="298"/>
      <c r="AT465" s="298"/>
      <c r="AU465" s="298"/>
      <c r="AV465" s="298"/>
      <c r="AW465" s="298"/>
      <c r="AX465" s="298"/>
      <c r="AY465" s="121"/>
      <c r="AZ465" s="116"/>
      <c r="BA465" s="298"/>
      <c r="BB465" s="298"/>
      <c r="BC465" s="298"/>
      <c r="BD465" s="298"/>
      <c r="BE465" s="298"/>
      <c r="BF465" s="298"/>
      <c r="BG465" s="298"/>
      <c r="BH465" s="298"/>
      <c r="BI465" s="121"/>
      <c r="BJ465" s="116"/>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29"/>
      <c r="CY465" s="129"/>
      <c r="CZ465" s="129"/>
      <c r="DA465" s="129"/>
      <c r="DB465" s="129"/>
      <c r="DC465" s="129"/>
      <c r="DD465" s="129"/>
      <c r="DE465" s="129"/>
      <c r="DF465" s="129"/>
      <c r="DG465" s="129"/>
      <c r="DH465" s="129"/>
      <c r="DI465" s="129"/>
      <c r="DJ465" s="129"/>
      <c r="DK465" s="129"/>
      <c r="DL465" s="129"/>
      <c r="DM465" s="129"/>
      <c r="DN465" s="129"/>
      <c r="DO465" s="129"/>
      <c r="DP465" s="129"/>
      <c r="DQ465" s="129"/>
      <c r="DR465" s="129"/>
      <c r="DS465" s="129"/>
      <c r="DT465" s="129"/>
      <c r="DU465" s="129"/>
      <c r="DV465" s="129"/>
      <c r="DW465" s="129"/>
      <c r="DX465" s="129"/>
      <c r="DY465" s="129"/>
      <c r="DZ465" s="129"/>
      <c r="EA465" s="129"/>
      <c r="EB465" s="129"/>
      <c r="EC465" s="129"/>
      <c r="ED465" s="129"/>
      <c r="EE465" s="129"/>
      <c r="EF465" s="129"/>
      <c r="EG465" s="129"/>
      <c r="EH465" s="129"/>
      <c r="EI465" s="129"/>
      <c r="EJ465" s="129"/>
      <c r="EK465" s="129"/>
      <c r="EL465" s="129"/>
      <c r="EM465" s="129"/>
      <c r="EN465" s="129"/>
      <c r="EO465" s="129"/>
      <c r="EP465" s="129"/>
      <c r="EQ465" s="129"/>
      <c r="ER465" s="129"/>
      <c r="ES465" s="129"/>
      <c r="ET465" s="129"/>
      <c r="EU465" s="129"/>
      <c r="EV465" s="129"/>
      <c r="EW465" s="129"/>
    </row>
    <row r="466" spans="1:153" ht="9.75" customHeight="1">
      <c r="A466" s="113"/>
      <c r="B466" s="24"/>
      <c r="C466" s="14" t="s">
        <v>6435</v>
      </c>
      <c r="D466" s="25"/>
      <c r="E466" s="25"/>
      <c r="F466" s="14" t="s">
        <v>143</v>
      </c>
      <c r="G466" s="14"/>
      <c r="H466" s="14"/>
      <c r="I466" s="14" t="s">
        <v>144</v>
      </c>
      <c r="J466" s="14"/>
      <c r="K466" s="14" t="s">
        <v>145</v>
      </c>
      <c r="L466" s="14"/>
      <c r="M466" s="14" t="s">
        <v>197</v>
      </c>
      <c r="N466" s="14"/>
      <c r="O466" s="25"/>
      <c r="P466" s="14" t="s">
        <v>146</v>
      </c>
      <c r="Q466" s="14"/>
      <c r="R466" s="14"/>
      <c r="S466" s="14"/>
      <c r="T466" s="14"/>
      <c r="U466" s="14"/>
      <c r="V466" s="14"/>
      <c r="W466" s="14"/>
      <c r="X466" s="14"/>
      <c r="Y466" s="14"/>
      <c r="Z466" s="14"/>
      <c r="AA466" s="14"/>
      <c r="AB466" s="14"/>
      <c r="AC466" s="14"/>
      <c r="AD466" s="25"/>
      <c r="AE466" s="25"/>
      <c r="AF466" s="26"/>
      <c r="AG466" s="296"/>
      <c r="AH466" s="297"/>
      <c r="AI466" s="297"/>
      <c r="AJ466" s="297"/>
      <c r="AK466" s="297"/>
      <c r="AL466" s="297"/>
      <c r="AM466" s="297"/>
      <c r="AN466" s="297"/>
      <c r="AO466" s="117"/>
      <c r="AP466" s="114"/>
      <c r="AQ466" s="296"/>
      <c r="AR466" s="297"/>
      <c r="AS466" s="297"/>
      <c r="AT466" s="297"/>
      <c r="AU466" s="297"/>
      <c r="AV466" s="297"/>
      <c r="AW466" s="297"/>
      <c r="AX466" s="297"/>
      <c r="AY466" s="117"/>
      <c r="AZ466" s="114"/>
      <c r="BA466" s="297"/>
      <c r="BB466" s="297"/>
      <c r="BC466" s="297"/>
      <c r="BD466" s="297"/>
      <c r="BE466" s="297"/>
      <c r="BF466" s="297"/>
      <c r="BG466" s="297"/>
      <c r="BH466" s="297"/>
      <c r="BI466" s="117"/>
      <c r="BJ466" s="114"/>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c r="DH466" s="129"/>
      <c r="DI466" s="129"/>
      <c r="DJ466" s="129"/>
      <c r="DK466" s="129"/>
      <c r="DL466" s="129"/>
      <c r="DM466" s="129"/>
      <c r="DN466" s="129"/>
      <c r="DO466" s="129"/>
      <c r="DP466" s="129"/>
      <c r="DQ466" s="129"/>
      <c r="DR466" s="129"/>
      <c r="DS466" s="129"/>
      <c r="DT466" s="129"/>
      <c r="DU466" s="129"/>
      <c r="DV466" s="129"/>
      <c r="DW466" s="129"/>
      <c r="DX466" s="129"/>
      <c r="DY466" s="129"/>
      <c r="DZ466" s="129"/>
      <c r="EA466" s="129"/>
      <c r="EB466" s="129"/>
      <c r="EC466" s="129"/>
      <c r="ED466" s="129"/>
      <c r="EE466" s="129"/>
      <c r="EF466" s="129"/>
      <c r="EG466" s="129"/>
      <c r="EH466" s="129"/>
      <c r="EI466" s="129"/>
      <c r="EJ466" s="129"/>
      <c r="EK466" s="129"/>
      <c r="EL466" s="129"/>
      <c r="EM466" s="129"/>
      <c r="EN466" s="129"/>
      <c r="EO466" s="129"/>
      <c r="EP466" s="129"/>
      <c r="EQ466" s="129"/>
      <c r="ER466" s="129"/>
      <c r="ES466" s="129"/>
      <c r="ET466" s="129"/>
      <c r="EU466" s="129"/>
      <c r="EV466" s="129"/>
      <c r="EW466" s="129"/>
    </row>
    <row r="467" spans="1:153" ht="21.75" customHeight="1">
      <c r="A467" s="113"/>
      <c r="B467" s="294"/>
      <c r="C467" s="76"/>
      <c r="D467" s="74"/>
      <c r="E467" s="77"/>
      <c r="F467" s="78"/>
      <c r="G467" s="79"/>
      <c r="H467" s="75" t="s">
        <v>6436</v>
      </c>
      <c r="I467" s="76"/>
      <c r="J467" s="74"/>
      <c r="K467" s="241"/>
      <c r="L467" s="74"/>
      <c r="M467" s="76"/>
      <c r="N467" s="73"/>
      <c r="O467" s="504"/>
      <c r="P467" s="505"/>
      <c r="Q467" s="505"/>
      <c r="R467" s="505"/>
      <c r="S467" s="505"/>
      <c r="T467" s="505"/>
      <c r="U467" s="505"/>
      <c r="V467" s="505"/>
      <c r="W467" s="505"/>
      <c r="X467" s="505"/>
      <c r="Y467" s="505"/>
      <c r="Z467" s="505"/>
      <c r="AA467" s="505"/>
      <c r="AB467" s="505"/>
      <c r="AC467" s="505"/>
      <c r="AD467" s="505"/>
      <c r="AE467" s="506"/>
      <c r="AF467" s="15"/>
      <c r="AG467" s="118"/>
      <c r="AH467" s="312"/>
      <c r="AI467" s="313"/>
      <c r="AJ467" s="313"/>
      <c r="AK467" s="313"/>
      <c r="AL467" s="313"/>
      <c r="AM467" s="313"/>
      <c r="AN467" s="314"/>
      <c r="AO467" s="120"/>
      <c r="AP467" s="115" t="s">
        <v>0</v>
      </c>
      <c r="AQ467" s="119"/>
      <c r="AR467" s="312"/>
      <c r="AS467" s="313"/>
      <c r="AT467" s="313"/>
      <c r="AU467" s="313"/>
      <c r="AV467" s="313"/>
      <c r="AW467" s="313"/>
      <c r="AX467" s="314"/>
      <c r="AY467" s="120"/>
      <c r="AZ467" s="115" t="s">
        <v>1</v>
      </c>
      <c r="BA467" s="119"/>
      <c r="BB467" s="312"/>
      <c r="BC467" s="313"/>
      <c r="BD467" s="313"/>
      <c r="BE467" s="313"/>
      <c r="BF467" s="313"/>
      <c r="BG467" s="313"/>
      <c r="BH467" s="314"/>
      <c r="BI467" s="122"/>
      <c r="BJ467" s="115" t="s">
        <v>2</v>
      </c>
      <c r="BK467" s="129"/>
      <c r="BL467" s="130" t="str">
        <f>IF(BM467&lt;&gt;"","●","")</f>
        <v/>
      </c>
      <c r="BM467" s="132" t="str">
        <f>IF(AND(OR(C467="",E467="",F467="",G467="",O467=""),OR(AH467&gt;0,AR467&gt;0,BB467&gt;0)),"「Ｋコード・Ｊコード番号等」、「診療行為名称」に未記入の欄がありますが、「レセプト件数」、「算定日数」、「算定回数」のいずれかが1以上となっています。正しい手術名情報・レセプト件数・算定日数・算定回数をご記入ください。",IF(AND(AND(C467&lt;&gt;"",E467&lt;&gt;"",F467&lt;&gt;"",G467&lt;&gt;""),OR(AH467&gt;0,AR467&gt;0,BB467&gt;0),COUNTIF(K!$A$1:$A$2257,ASC(C467&amp;E467&amp;F467&amp;G467&amp;IF(I467*1=0,"","-"&amp;I467*1)&amp;IF(K467*1=0,"",K467*1)&amp;IF(M467="","",M467)))=0),"「Ｋコード・Ｊコード番号等」が診療報酬点数表あるいは鹿診療報酬点数表に存在しないコードとなっています。正しいＫコード・Ｊコード番号等をご記入ください。なお、加算・輸血料は報告対象外となります。",IF(OR(AND(OR(AH467=0,AH467=""),OR(AR467&gt;0,BB467&gt;0)),AND(OR(AH467&gt;0,BB467&gt;0),OR(AR467=0,AR467="")),AND(OR(AH467&gt;0,AR467&gt;0),OR(BB467=0,BB467=""))),"「レセプト件数」、「算定日数」、「算定回数」のいずれかが「0」か「空白」となっていますが、それ以外が1以上となっています。正しい手術名情報・レセプト件数・算定日数・算定回数をご記入ください。",IF(OR(AH467&gt;AR467,AH467&gt;BB467),"「算定日数」あるいは「算定回数」が「レセプト件数」よりも小さくなっています。算定レセプトにおける算定日数・算定回数をご記入ください。",IF(AR467&gt;BB467,"「算定回数」が「算定日数」よりも小さくなっています。算定日数における算定回数をご記入ください。","")))))</f>
        <v/>
      </c>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72"/>
      <c r="CW467" s="72"/>
      <c r="CX467" s="72"/>
      <c r="CY467" s="129"/>
      <c r="CZ467" s="129"/>
      <c r="DA467" s="129"/>
      <c r="DB467" s="129"/>
      <c r="DC467" s="129"/>
      <c r="DD467" s="129"/>
      <c r="DE467" s="129"/>
      <c r="DF467" s="129"/>
      <c r="DG467" s="129"/>
      <c r="DH467" s="129"/>
      <c r="DI467" s="129"/>
      <c r="DJ467" s="129"/>
      <c r="DK467" s="129"/>
      <c r="DL467" s="129"/>
      <c r="DM467" s="129"/>
      <c r="DN467" s="129"/>
      <c r="DO467" s="129"/>
      <c r="DP467" s="129"/>
      <c r="DQ467" s="129"/>
      <c r="DR467" s="129"/>
      <c r="DS467" s="129"/>
      <c r="DT467" s="129"/>
      <c r="DU467" s="129"/>
      <c r="DV467" s="129"/>
      <c r="DW467" s="129"/>
      <c r="DX467" s="129"/>
      <c r="DY467" s="129"/>
      <c r="DZ467" s="129"/>
      <c r="EA467" s="129"/>
      <c r="EB467" s="129"/>
      <c r="EC467" s="129"/>
      <c r="ED467" s="129"/>
      <c r="EE467" s="129"/>
      <c r="EF467" s="129"/>
      <c r="EG467" s="129"/>
      <c r="EH467" s="129"/>
      <c r="EI467" s="129"/>
      <c r="EJ467" s="129"/>
      <c r="EK467" s="129"/>
      <c r="EL467" s="129"/>
      <c r="EM467" s="129"/>
      <c r="EN467" s="129"/>
      <c r="EO467" s="129"/>
      <c r="EP467" s="129"/>
      <c r="EQ467" s="129"/>
      <c r="ER467" s="129"/>
      <c r="ES467" s="129"/>
      <c r="ET467" s="129"/>
      <c r="EU467" s="129"/>
      <c r="EV467" s="129"/>
      <c r="EW467" s="129"/>
    </row>
    <row r="468" spans="1:153" ht="3" customHeight="1" thickBot="1">
      <c r="A468" s="113"/>
      <c r="B468" s="16"/>
      <c r="C468" s="17"/>
      <c r="D468" s="17"/>
      <c r="E468" s="17"/>
      <c r="F468" s="18"/>
      <c r="G468" s="17"/>
      <c r="H468" s="298"/>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9"/>
      <c r="AG468" s="299"/>
      <c r="AH468" s="298"/>
      <c r="AI468" s="298"/>
      <c r="AJ468" s="298"/>
      <c r="AK468" s="298"/>
      <c r="AL468" s="298"/>
      <c r="AM468" s="298"/>
      <c r="AN468" s="298"/>
      <c r="AO468" s="121"/>
      <c r="AP468" s="116"/>
      <c r="AQ468" s="299"/>
      <c r="AR468" s="298"/>
      <c r="AS468" s="298"/>
      <c r="AT468" s="298"/>
      <c r="AU468" s="298"/>
      <c r="AV468" s="298"/>
      <c r="AW468" s="298"/>
      <c r="AX468" s="298"/>
      <c r="AY468" s="121"/>
      <c r="AZ468" s="116"/>
      <c r="BA468" s="298"/>
      <c r="BB468" s="298"/>
      <c r="BC468" s="298"/>
      <c r="BD468" s="298"/>
      <c r="BE468" s="298"/>
      <c r="BF468" s="298"/>
      <c r="BG468" s="298"/>
      <c r="BH468" s="298"/>
      <c r="BI468" s="121"/>
      <c r="BJ468" s="116"/>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29"/>
      <c r="CW468" s="129"/>
      <c r="CX468" s="129"/>
      <c r="CY468" s="129"/>
      <c r="CZ468" s="129"/>
      <c r="DA468" s="129"/>
      <c r="DB468" s="129"/>
      <c r="DC468" s="129"/>
      <c r="DD468" s="129"/>
      <c r="DE468" s="129"/>
      <c r="DF468" s="129"/>
      <c r="DG468" s="129"/>
      <c r="DH468" s="129"/>
      <c r="DI468" s="129"/>
      <c r="DJ468" s="129"/>
      <c r="DK468" s="129"/>
      <c r="DL468" s="129"/>
      <c r="DM468" s="129"/>
      <c r="DN468" s="129"/>
      <c r="DO468" s="129"/>
      <c r="DP468" s="129"/>
      <c r="DQ468" s="129"/>
      <c r="DR468" s="129"/>
      <c r="DS468" s="129"/>
      <c r="DT468" s="129"/>
      <c r="DU468" s="129"/>
      <c r="DV468" s="129"/>
      <c r="DW468" s="129"/>
      <c r="DX468" s="129"/>
      <c r="DY468" s="129"/>
      <c r="DZ468" s="129"/>
      <c r="EA468" s="129"/>
      <c r="EB468" s="129"/>
      <c r="EC468" s="129"/>
      <c r="ED468" s="129"/>
      <c r="EE468" s="129"/>
      <c r="EF468" s="129"/>
      <c r="EG468" s="129"/>
      <c r="EH468" s="129"/>
      <c r="EI468" s="129"/>
      <c r="EJ468" s="129"/>
      <c r="EK468" s="129"/>
      <c r="EL468" s="129"/>
      <c r="EM468" s="129"/>
      <c r="EN468" s="129"/>
      <c r="EO468" s="129"/>
      <c r="EP468" s="129"/>
      <c r="EQ468" s="129"/>
      <c r="ER468" s="129"/>
      <c r="ES468" s="129"/>
      <c r="ET468" s="129"/>
      <c r="EU468" s="129"/>
      <c r="EV468" s="129"/>
      <c r="EW468" s="129"/>
    </row>
    <row r="469" spans="1:153" ht="9.75" customHeight="1">
      <c r="A469" s="113"/>
      <c r="B469" s="24"/>
      <c r="C469" s="14" t="s">
        <v>6435</v>
      </c>
      <c r="D469" s="25"/>
      <c r="E469" s="25"/>
      <c r="F469" s="14" t="s">
        <v>143</v>
      </c>
      <c r="G469" s="14"/>
      <c r="H469" s="14"/>
      <c r="I469" s="14" t="s">
        <v>144</v>
      </c>
      <c r="J469" s="14"/>
      <c r="K469" s="14" t="s">
        <v>145</v>
      </c>
      <c r="L469" s="14"/>
      <c r="M469" s="14" t="s">
        <v>197</v>
      </c>
      <c r="N469" s="14"/>
      <c r="O469" s="25"/>
      <c r="P469" s="14" t="s">
        <v>146</v>
      </c>
      <c r="Q469" s="14"/>
      <c r="R469" s="14"/>
      <c r="S469" s="14"/>
      <c r="T469" s="14"/>
      <c r="U469" s="14"/>
      <c r="V469" s="14"/>
      <c r="W469" s="14"/>
      <c r="X469" s="14"/>
      <c r="Y469" s="14"/>
      <c r="Z469" s="14"/>
      <c r="AA469" s="14"/>
      <c r="AB469" s="14"/>
      <c r="AC469" s="14"/>
      <c r="AD469" s="25"/>
      <c r="AE469" s="25"/>
      <c r="AF469" s="26"/>
      <c r="AG469" s="296"/>
      <c r="AH469" s="297"/>
      <c r="AI469" s="297"/>
      <c r="AJ469" s="297"/>
      <c r="AK469" s="297"/>
      <c r="AL469" s="297"/>
      <c r="AM469" s="297"/>
      <c r="AN469" s="297"/>
      <c r="AO469" s="117"/>
      <c r="AP469" s="114"/>
      <c r="AQ469" s="296"/>
      <c r="AR469" s="297"/>
      <c r="AS469" s="297"/>
      <c r="AT469" s="297"/>
      <c r="AU469" s="297"/>
      <c r="AV469" s="297"/>
      <c r="AW469" s="297"/>
      <c r="AX469" s="297"/>
      <c r="AY469" s="117"/>
      <c r="AZ469" s="114"/>
      <c r="BA469" s="297"/>
      <c r="BB469" s="297"/>
      <c r="BC469" s="297"/>
      <c r="BD469" s="297"/>
      <c r="BE469" s="297"/>
      <c r="BF469" s="297"/>
      <c r="BG469" s="297"/>
      <c r="BH469" s="297"/>
      <c r="BI469" s="117"/>
      <c r="BJ469" s="114"/>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c r="DH469" s="129"/>
      <c r="DI469" s="129"/>
      <c r="DJ469" s="129"/>
      <c r="DK469" s="129"/>
      <c r="DL469" s="129"/>
      <c r="DM469" s="129"/>
      <c r="DN469" s="129"/>
      <c r="DO469" s="129"/>
      <c r="DP469" s="129"/>
      <c r="DQ469" s="129"/>
      <c r="DR469" s="129"/>
      <c r="DS469" s="129"/>
      <c r="DT469" s="129"/>
      <c r="DU469" s="129"/>
      <c r="DV469" s="129"/>
      <c r="DW469" s="129"/>
      <c r="DX469" s="129"/>
      <c r="DY469" s="129"/>
      <c r="DZ469" s="129"/>
      <c r="EA469" s="129"/>
      <c r="EB469" s="129"/>
      <c r="EC469" s="129"/>
      <c r="ED469" s="129"/>
      <c r="EE469" s="129"/>
      <c r="EF469" s="129"/>
      <c r="EG469" s="129"/>
      <c r="EH469" s="129"/>
      <c r="EI469" s="129"/>
      <c r="EJ469" s="129"/>
      <c r="EK469" s="129"/>
      <c r="EL469" s="129"/>
      <c r="EM469" s="129"/>
      <c r="EN469" s="129"/>
      <c r="EO469" s="129"/>
      <c r="EP469" s="129"/>
      <c r="EQ469" s="129"/>
      <c r="ER469" s="129"/>
      <c r="ES469" s="129"/>
      <c r="ET469" s="129"/>
      <c r="EU469" s="129"/>
      <c r="EV469" s="129"/>
      <c r="EW469" s="129"/>
    </row>
    <row r="470" spans="1:153" ht="21.75" customHeight="1">
      <c r="A470" s="113"/>
      <c r="B470" s="294"/>
      <c r="C470" s="76"/>
      <c r="D470" s="74"/>
      <c r="E470" s="77"/>
      <c r="F470" s="78"/>
      <c r="G470" s="79"/>
      <c r="H470" s="75" t="s">
        <v>6436</v>
      </c>
      <c r="I470" s="76"/>
      <c r="J470" s="74"/>
      <c r="K470" s="241"/>
      <c r="L470" s="74"/>
      <c r="M470" s="76"/>
      <c r="N470" s="73"/>
      <c r="O470" s="504"/>
      <c r="P470" s="505"/>
      <c r="Q470" s="505"/>
      <c r="R470" s="505"/>
      <c r="S470" s="505"/>
      <c r="T470" s="505"/>
      <c r="U470" s="505"/>
      <c r="V470" s="505"/>
      <c r="W470" s="505"/>
      <c r="X470" s="505"/>
      <c r="Y470" s="505"/>
      <c r="Z470" s="505"/>
      <c r="AA470" s="505"/>
      <c r="AB470" s="505"/>
      <c r="AC470" s="505"/>
      <c r="AD470" s="505"/>
      <c r="AE470" s="506"/>
      <c r="AF470" s="15"/>
      <c r="AG470" s="118"/>
      <c r="AH470" s="312"/>
      <c r="AI470" s="313"/>
      <c r="AJ470" s="313"/>
      <c r="AK470" s="313"/>
      <c r="AL470" s="313"/>
      <c r="AM470" s="313"/>
      <c r="AN470" s="314"/>
      <c r="AO470" s="120"/>
      <c r="AP470" s="115" t="s">
        <v>0</v>
      </c>
      <c r="AQ470" s="119"/>
      <c r="AR470" s="312"/>
      <c r="AS470" s="313"/>
      <c r="AT470" s="313"/>
      <c r="AU470" s="313"/>
      <c r="AV470" s="313"/>
      <c r="AW470" s="313"/>
      <c r="AX470" s="314"/>
      <c r="AY470" s="120"/>
      <c r="AZ470" s="115" t="s">
        <v>1</v>
      </c>
      <c r="BA470" s="119"/>
      <c r="BB470" s="312"/>
      <c r="BC470" s="313"/>
      <c r="BD470" s="313"/>
      <c r="BE470" s="313"/>
      <c r="BF470" s="313"/>
      <c r="BG470" s="313"/>
      <c r="BH470" s="314"/>
      <c r="BI470" s="122"/>
      <c r="BJ470" s="115" t="s">
        <v>2</v>
      </c>
      <c r="BK470" s="129"/>
      <c r="BL470" s="130" t="str">
        <f>IF(BM470&lt;&gt;"","●","")</f>
        <v/>
      </c>
      <c r="BM470" s="132" t="str">
        <f>IF(AND(OR(C470="",E470="",F470="",G470="",O470=""),OR(AH470&gt;0,AR470&gt;0,BB470&gt;0)),"「Ｋコード・Ｊコード番号等」、「診療行為名称」に未記入の欄がありますが、「レセプト件数」、「算定日数」、「算定回数」のいずれかが1以上となっています。正しい手術名情報・レセプト件数・算定日数・算定回数をご記入ください。",IF(AND(AND(C470&lt;&gt;"",E470&lt;&gt;"",F470&lt;&gt;"",G470&lt;&gt;""),OR(AH470&gt;0,AR470&gt;0,BB470&gt;0),COUNTIF(K!$A$1:$A$2257,ASC(C470&amp;E470&amp;F470&amp;G470&amp;IF(I470*1=0,"","-"&amp;I470*1)&amp;IF(K470*1=0,"",K470*1)&amp;IF(M470="","",M470)))=0),"「Ｋコード・Ｊコード番号等」が診療報酬点数表あるいは鹿診療報酬点数表に存在しないコードとなっています。正しいＫコード・Ｊコード番号等をご記入ください。なお、加算・輸血料は報告対象外となります。",IF(OR(AND(OR(AH470=0,AH470=""),OR(AR470&gt;0,BB470&gt;0)),AND(OR(AH470&gt;0,BB470&gt;0),OR(AR470=0,AR470="")),AND(OR(AH470&gt;0,AR470&gt;0),OR(BB470=0,BB470=""))),"「レセプト件数」、「算定日数」、「算定回数」のいずれかが「0」か「空白」となっていますが、それ以外が1以上となっています。正しい手術名情報・レセプト件数・算定日数・算定回数をご記入ください。",IF(OR(AH470&gt;AR470,AH470&gt;BB470),"「算定日数」あるいは「算定回数」が「レセプト件数」よりも小さくなっています。算定レセプトにおける算定日数・算定回数をご記入ください。",IF(AR470&gt;BB470,"「算定回数」が「算定日数」よりも小さくなっています。算定日数における算定回数をご記入ください。","")))))</f>
        <v/>
      </c>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72"/>
      <c r="CW470" s="72"/>
      <c r="CX470" s="72"/>
      <c r="CY470" s="129"/>
      <c r="CZ470" s="129"/>
      <c r="DA470" s="129"/>
      <c r="DB470" s="129"/>
      <c r="DC470" s="129"/>
      <c r="DD470" s="129"/>
      <c r="DE470" s="129"/>
      <c r="DF470" s="129"/>
      <c r="DG470" s="129"/>
      <c r="DH470" s="129"/>
      <c r="DI470" s="129"/>
      <c r="DJ470" s="129"/>
      <c r="DK470" s="129"/>
      <c r="DL470" s="129"/>
      <c r="DM470" s="129"/>
      <c r="DN470" s="129"/>
      <c r="DO470" s="129"/>
      <c r="DP470" s="129"/>
      <c r="DQ470" s="129"/>
      <c r="DR470" s="129"/>
      <c r="DS470" s="129"/>
      <c r="DT470" s="129"/>
      <c r="DU470" s="129"/>
      <c r="DV470" s="129"/>
      <c r="DW470" s="129"/>
      <c r="DX470" s="129"/>
      <c r="DY470" s="129"/>
      <c r="DZ470" s="129"/>
      <c r="EA470" s="129"/>
      <c r="EB470" s="129"/>
      <c r="EC470" s="129"/>
      <c r="ED470" s="129"/>
      <c r="EE470" s="129"/>
      <c r="EF470" s="129"/>
      <c r="EG470" s="129"/>
      <c r="EH470" s="129"/>
      <c r="EI470" s="129"/>
      <c r="EJ470" s="129"/>
      <c r="EK470" s="129"/>
      <c r="EL470" s="129"/>
      <c r="EM470" s="129"/>
      <c r="EN470" s="129"/>
      <c r="EO470" s="129"/>
      <c r="EP470" s="129"/>
      <c r="EQ470" s="129"/>
      <c r="ER470" s="129"/>
      <c r="ES470" s="129"/>
      <c r="ET470" s="129"/>
      <c r="EU470" s="129"/>
      <c r="EV470" s="129"/>
      <c r="EW470" s="129"/>
    </row>
    <row r="471" spans="1:153" ht="3" customHeight="1" thickBot="1">
      <c r="A471" s="113"/>
      <c r="B471" s="16"/>
      <c r="C471" s="17"/>
      <c r="D471" s="17"/>
      <c r="E471" s="17"/>
      <c r="F471" s="18"/>
      <c r="G471" s="17"/>
      <c r="H471" s="298"/>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9"/>
      <c r="AG471" s="299"/>
      <c r="AH471" s="298"/>
      <c r="AI471" s="298"/>
      <c r="AJ471" s="298"/>
      <c r="AK471" s="298"/>
      <c r="AL471" s="298"/>
      <c r="AM471" s="298"/>
      <c r="AN471" s="298"/>
      <c r="AO471" s="121"/>
      <c r="AP471" s="116"/>
      <c r="AQ471" s="299"/>
      <c r="AR471" s="298"/>
      <c r="AS471" s="298"/>
      <c r="AT471" s="298"/>
      <c r="AU471" s="298"/>
      <c r="AV471" s="298"/>
      <c r="AW471" s="298"/>
      <c r="AX471" s="298"/>
      <c r="AY471" s="121"/>
      <c r="AZ471" s="116"/>
      <c r="BA471" s="298"/>
      <c r="BB471" s="298"/>
      <c r="BC471" s="298"/>
      <c r="BD471" s="298"/>
      <c r="BE471" s="298"/>
      <c r="BF471" s="298"/>
      <c r="BG471" s="298"/>
      <c r="BH471" s="298"/>
      <c r="BI471" s="121"/>
      <c r="BJ471" s="116"/>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29"/>
      <c r="CW471" s="129"/>
      <c r="CX471" s="129"/>
      <c r="CY471" s="129"/>
      <c r="CZ471" s="129"/>
      <c r="DA471" s="129"/>
      <c r="DB471" s="129"/>
      <c r="DC471" s="129"/>
      <c r="DD471" s="129"/>
      <c r="DE471" s="129"/>
      <c r="DF471" s="129"/>
      <c r="DG471" s="129"/>
      <c r="DH471" s="129"/>
      <c r="DI471" s="129"/>
      <c r="DJ471" s="129"/>
      <c r="DK471" s="129"/>
      <c r="DL471" s="129"/>
      <c r="DM471" s="129"/>
      <c r="DN471" s="129"/>
      <c r="DO471" s="129"/>
      <c r="DP471" s="129"/>
      <c r="DQ471" s="129"/>
      <c r="DR471" s="129"/>
      <c r="DS471" s="129"/>
      <c r="DT471" s="129"/>
      <c r="DU471" s="129"/>
      <c r="DV471" s="129"/>
      <c r="DW471" s="129"/>
      <c r="DX471" s="129"/>
      <c r="DY471" s="129"/>
      <c r="DZ471" s="129"/>
      <c r="EA471" s="129"/>
      <c r="EB471" s="129"/>
      <c r="EC471" s="129"/>
      <c r="ED471" s="129"/>
      <c r="EE471" s="129"/>
      <c r="EF471" s="129"/>
      <c r="EG471" s="129"/>
      <c r="EH471" s="129"/>
      <c r="EI471" s="129"/>
      <c r="EJ471" s="129"/>
      <c r="EK471" s="129"/>
      <c r="EL471" s="129"/>
      <c r="EM471" s="129"/>
      <c r="EN471" s="129"/>
      <c r="EO471" s="129"/>
      <c r="EP471" s="129"/>
      <c r="EQ471" s="129"/>
      <c r="ER471" s="129"/>
      <c r="ES471" s="129"/>
      <c r="ET471" s="129"/>
      <c r="EU471" s="129"/>
      <c r="EV471" s="129"/>
      <c r="EW471" s="129"/>
    </row>
    <row r="472" spans="1:153" ht="9.75" customHeight="1">
      <c r="A472" s="113"/>
      <c r="B472" s="24"/>
      <c r="C472" s="14" t="s">
        <v>6435</v>
      </c>
      <c r="D472" s="25"/>
      <c r="E472" s="25"/>
      <c r="F472" s="14" t="s">
        <v>143</v>
      </c>
      <c r="G472" s="14"/>
      <c r="H472" s="14"/>
      <c r="I472" s="14" t="s">
        <v>144</v>
      </c>
      <c r="J472" s="14"/>
      <c r="K472" s="14" t="s">
        <v>145</v>
      </c>
      <c r="L472" s="14"/>
      <c r="M472" s="14" t="s">
        <v>197</v>
      </c>
      <c r="N472" s="14"/>
      <c r="O472" s="25"/>
      <c r="P472" s="14" t="s">
        <v>146</v>
      </c>
      <c r="Q472" s="14"/>
      <c r="R472" s="14"/>
      <c r="S472" s="14"/>
      <c r="T472" s="14"/>
      <c r="U472" s="14"/>
      <c r="V472" s="14"/>
      <c r="W472" s="14"/>
      <c r="X472" s="14"/>
      <c r="Y472" s="14"/>
      <c r="Z472" s="14"/>
      <c r="AA472" s="14"/>
      <c r="AB472" s="14"/>
      <c r="AC472" s="14"/>
      <c r="AD472" s="25"/>
      <c r="AE472" s="25"/>
      <c r="AF472" s="26"/>
      <c r="AG472" s="296"/>
      <c r="AH472" s="297"/>
      <c r="AI472" s="297"/>
      <c r="AJ472" s="297"/>
      <c r="AK472" s="297"/>
      <c r="AL472" s="297"/>
      <c r="AM472" s="297"/>
      <c r="AN472" s="297"/>
      <c r="AO472" s="117"/>
      <c r="AP472" s="114"/>
      <c r="AQ472" s="296"/>
      <c r="AR472" s="297"/>
      <c r="AS472" s="297"/>
      <c r="AT472" s="297"/>
      <c r="AU472" s="297"/>
      <c r="AV472" s="297"/>
      <c r="AW472" s="297"/>
      <c r="AX472" s="297"/>
      <c r="AY472" s="117"/>
      <c r="AZ472" s="114"/>
      <c r="BA472" s="297"/>
      <c r="BB472" s="297"/>
      <c r="BC472" s="297"/>
      <c r="BD472" s="297"/>
      <c r="BE472" s="297"/>
      <c r="BF472" s="297"/>
      <c r="BG472" s="297"/>
      <c r="BH472" s="297"/>
      <c r="BI472" s="117"/>
      <c r="BJ472" s="114"/>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c r="DH472" s="129"/>
      <c r="DI472" s="129"/>
      <c r="DJ472" s="129"/>
      <c r="DK472" s="129"/>
      <c r="DL472" s="129"/>
      <c r="DM472" s="129"/>
      <c r="DN472" s="129"/>
      <c r="DO472" s="129"/>
      <c r="DP472" s="129"/>
      <c r="DQ472" s="129"/>
      <c r="DR472" s="129"/>
      <c r="DS472" s="129"/>
      <c r="DT472" s="129"/>
      <c r="DU472" s="129"/>
      <c r="DV472" s="129"/>
      <c r="DW472" s="129"/>
      <c r="DX472" s="129"/>
      <c r="DY472" s="129"/>
      <c r="DZ472" s="129"/>
      <c r="EA472" s="129"/>
      <c r="EB472" s="129"/>
      <c r="EC472" s="129"/>
      <c r="ED472" s="129"/>
      <c r="EE472" s="129"/>
      <c r="EF472" s="129"/>
      <c r="EG472" s="129"/>
      <c r="EH472" s="129"/>
      <c r="EI472" s="129"/>
      <c r="EJ472" s="129"/>
      <c r="EK472" s="129"/>
      <c r="EL472" s="129"/>
      <c r="EM472" s="129"/>
      <c r="EN472" s="129"/>
      <c r="EO472" s="129"/>
      <c r="EP472" s="129"/>
      <c r="EQ472" s="129"/>
      <c r="ER472" s="129"/>
      <c r="ES472" s="129"/>
      <c r="ET472" s="129"/>
      <c r="EU472" s="129"/>
      <c r="EV472" s="129"/>
      <c r="EW472" s="129"/>
    </row>
    <row r="473" spans="1:153" ht="21.75" customHeight="1">
      <c r="A473" s="113"/>
      <c r="B473" s="294"/>
      <c r="C473" s="76"/>
      <c r="D473" s="74"/>
      <c r="E473" s="77"/>
      <c r="F473" s="78"/>
      <c r="G473" s="79"/>
      <c r="H473" s="75" t="s">
        <v>6436</v>
      </c>
      <c r="I473" s="76"/>
      <c r="J473" s="74"/>
      <c r="K473" s="241"/>
      <c r="L473" s="74"/>
      <c r="M473" s="76"/>
      <c r="N473" s="73"/>
      <c r="O473" s="504"/>
      <c r="P473" s="505"/>
      <c r="Q473" s="505"/>
      <c r="R473" s="505"/>
      <c r="S473" s="505"/>
      <c r="T473" s="505"/>
      <c r="U473" s="505"/>
      <c r="V473" s="505"/>
      <c r="W473" s="505"/>
      <c r="X473" s="505"/>
      <c r="Y473" s="505"/>
      <c r="Z473" s="505"/>
      <c r="AA473" s="505"/>
      <c r="AB473" s="505"/>
      <c r="AC473" s="505"/>
      <c r="AD473" s="505"/>
      <c r="AE473" s="506"/>
      <c r="AF473" s="15"/>
      <c r="AG473" s="118"/>
      <c r="AH473" s="312"/>
      <c r="AI473" s="313"/>
      <c r="AJ473" s="313"/>
      <c r="AK473" s="313"/>
      <c r="AL473" s="313"/>
      <c r="AM473" s="313"/>
      <c r="AN473" s="314"/>
      <c r="AO473" s="120"/>
      <c r="AP473" s="115" t="s">
        <v>0</v>
      </c>
      <c r="AQ473" s="119"/>
      <c r="AR473" s="312"/>
      <c r="AS473" s="313"/>
      <c r="AT473" s="313"/>
      <c r="AU473" s="313"/>
      <c r="AV473" s="313"/>
      <c r="AW473" s="313"/>
      <c r="AX473" s="314"/>
      <c r="AY473" s="120"/>
      <c r="AZ473" s="115" t="s">
        <v>1</v>
      </c>
      <c r="BA473" s="119"/>
      <c r="BB473" s="312"/>
      <c r="BC473" s="313"/>
      <c r="BD473" s="313"/>
      <c r="BE473" s="313"/>
      <c r="BF473" s="313"/>
      <c r="BG473" s="313"/>
      <c r="BH473" s="314"/>
      <c r="BI473" s="122"/>
      <c r="BJ473" s="115" t="s">
        <v>2</v>
      </c>
      <c r="BK473" s="129"/>
      <c r="BL473" s="130" t="str">
        <f>IF(BM473&lt;&gt;"","●","")</f>
        <v/>
      </c>
      <c r="BM473" s="132" t="str">
        <f>IF(AND(OR(C473="",E473="",F473="",G473="",O473=""),OR(AH473&gt;0,AR473&gt;0,BB473&gt;0)),"「Ｋコード・Ｊコード番号等」、「診療行為名称」に未記入の欄がありますが、「レセプト件数」、「算定日数」、「算定回数」のいずれかが1以上となっています。正しい手術名情報・レセプト件数・算定日数・算定回数をご記入ください。",IF(AND(AND(C473&lt;&gt;"",E473&lt;&gt;"",F473&lt;&gt;"",G473&lt;&gt;""),OR(AH473&gt;0,AR473&gt;0,BB473&gt;0),COUNTIF(K!$A$1:$A$2257,ASC(C473&amp;E473&amp;F473&amp;G473&amp;IF(I473*1=0,"","-"&amp;I473*1)&amp;IF(K473*1=0,"",K473*1)&amp;IF(M473="","",M473)))=0),"「Ｋコード・Ｊコード番号等」が診療報酬点数表あるいは鹿診療報酬点数表に存在しないコードとなっています。正しいＫコード・Ｊコード番号等をご記入ください。なお、加算・輸血料は報告対象外となります。",IF(OR(AND(OR(AH473=0,AH473=""),OR(AR473&gt;0,BB473&gt;0)),AND(OR(AH473&gt;0,BB473&gt;0),OR(AR473=0,AR473="")),AND(OR(AH473&gt;0,AR473&gt;0),OR(BB473=0,BB473=""))),"「レセプト件数」、「算定日数」、「算定回数」のいずれかが「0」か「空白」となっていますが、それ以外が1以上となっています。正しい手術名情報・レセプト件数・算定日数・算定回数をご記入ください。",IF(OR(AH473&gt;AR473,AH473&gt;BB473),"「算定日数」あるいは「算定回数」が「レセプト件数」よりも小さくなっています。算定レセプトにおける算定日数・算定回数をご記入ください。",IF(AR473&gt;BB473,"「算定回数」が「算定日数」よりも小さくなっています。算定日数における算定回数をご記入ください。","")))))</f>
        <v/>
      </c>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72"/>
      <c r="CW473" s="72"/>
      <c r="CX473" s="72"/>
      <c r="CY473" s="129"/>
      <c r="CZ473" s="129"/>
      <c r="DA473" s="129"/>
      <c r="DB473" s="129"/>
      <c r="DC473" s="129"/>
      <c r="DD473" s="129"/>
      <c r="DE473" s="129"/>
      <c r="DF473" s="129"/>
      <c r="DG473" s="129"/>
      <c r="DH473" s="129"/>
      <c r="DI473" s="129"/>
      <c r="DJ473" s="129"/>
      <c r="DK473" s="129"/>
      <c r="DL473" s="129"/>
      <c r="DM473" s="129"/>
      <c r="DN473" s="129"/>
      <c r="DO473" s="129"/>
      <c r="DP473" s="129"/>
      <c r="DQ473" s="129"/>
      <c r="DR473" s="129"/>
      <c r="DS473" s="129"/>
      <c r="DT473" s="129"/>
      <c r="DU473" s="129"/>
      <c r="DV473" s="129"/>
      <c r="DW473" s="129"/>
      <c r="DX473" s="129"/>
      <c r="DY473" s="129"/>
      <c r="DZ473" s="129"/>
      <c r="EA473" s="129"/>
      <c r="EB473" s="129"/>
      <c r="EC473" s="129"/>
      <c r="ED473" s="129"/>
      <c r="EE473" s="129"/>
      <c r="EF473" s="129"/>
      <c r="EG473" s="129"/>
      <c r="EH473" s="129"/>
      <c r="EI473" s="129"/>
      <c r="EJ473" s="129"/>
      <c r="EK473" s="129"/>
      <c r="EL473" s="129"/>
      <c r="EM473" s="129"/>
      <c r="EN473" s="129"/>
      <c r="EO473" s="129"/>
      <c r="EP473" s="129"/>
      <c r="EQ473" s="129"/>
      <c r="ER473" s="129"/>
      <c r="ES473" s="129"/>
      <c r="ET473" s="129"/>
      <c r="EU473" s="129"/>
      <c r="EV473" s="129"/>
      <c r="EW473" s="129"/>
    </row>
    <row r="474" spans="1:153" ht="3" customHeight="1" thickBot="1">
      <c r="A474" s="113"/>
      <c r="B474" s="16"/>
      <c r="C474" s="17"/>
      <c r="D474" s="17"/>
      <c r="E474" s="17"/>
      <c r="F474" s="18"/>
      <c r="G474" s="17"/>
      <c r="H474" s="298"/>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9"/>
      <c r="AG474" s="299"/>
      <c r="AH474" s="298"/>
      <c r="AI474" s="298"/>
      <c r="AJ474" s="298"/>
      <c r="AK474" s="298"/>
      <c r="AL474" s="298"/>
      <c r="AM474" s="298"/>
      <c r="AN474" s="298"/>
      <c r="AO474" s="121"/>
      <c r="AP474" s="116"/>
      <c r="AQ474" s="299"/>
      <c r="AR474" s="298"/>
      <c r="AS474" s="298"/>
      <c r="AT474" s="298"/>
      <c r="AU474" s="298"/>
      <c r="AV474" s="298"/>
      <c r="AW474" s="298"/>
      <c r="AX474" s="298"/>
      <c r="AY474" s="121"/>
      <c r="AZ474" s="116"/>
      <c r="BA474" s="298"/>
      <c r="BB474" s="298"/>
      <c r="BC474" s="298"/>
      <c r="BD474" s="298"/>
      <c r="BE474" s="298"/>
      <c r="BF474" s="298"/>
      <c r="BG474" s="298"/>
      <c r="BH474" s="298"/>
      <c r="BI474" s="121"/>
      <c r="BJ474" s="116"/>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c r="DH474" s="129"/>
      <c r="DI474" s="129"/>
      <c r="DJ474" s="129"/>
      <c r="DK474" s="129"/>
      <c r="DL474" s="129"/>
      <c r="DM474" s="129"/>
      <c r="DN474" s="129"/>
      <c r="DO474" s="129"/>
      <c r="DP474" s="129"/>
      <c r="DQ474" s="129"/>
      <c r="DR474" s="129"/>
      <c r="DS474" s="129"/>
      <c r="DT474" s="129"/>
      <c r="DU474" s="129"/>
      <c r="DV474" s="129"/>
      <c r="DW474" s="129"/>
      <c r="DX474" s="129"/>
      <c r="DY474" s="129"/>
      <c r="DZ474" s="129"/>
      <c r="EA474" s="129"/>
      <c r="EB474" s="129"/>
      <c r="EC474" s="129"/>
      <c r="ED474" s="129"/>
      <c r="EE474" s="129"/>
      <c r="EF474" s="129"/>
      <c r="EG474" s="129"/>
      <c r="EH474" s="129"/>
      <c r="EI474" s="129"/>
      <c r="EJ474" s="129"/>
      <c r="EK474" s="129"/>
      <c r="EL474" s="129"/>
      <c r="EM474" s="129"/>
      <c r="EN474" s="129"/>
      <c r="EO474" s="129"/>
      <c r="EP474" s="129"/>
      <c r="EQ474" s="129"/>
      <c r="ER474" s="129"/>
      <c r="ES474" s="129"/>
      <c r="ET474" s="129"/>
      <c r="EU474" s="129"/>
      <c r="EV474" s="129"/>
      <c r="EW474" s="129"/>
    </row>
    <row r="475" spans="1:153" ht="9.75" customHeight="1">
      <c r="A475" s="113"/>
      <c r="B475" s="24"/>
      <c r="C475" s="14" t="s">
        <v>6435</v>
      </c>
      <c r="D475" s="25"/>
      <c r="E475" s="25"/>
      <c r="F475" s="14" t="s">
        <v>143</v>
      </c>
      <c r="G475" s="14"/>
      <c r="H475" s="14"/>
      <c r="I475" s="14" t="s">
        <v>144</v>
      </c>
      <c r="J475" s="14"/>
      <c r="K475" s="14" t="s">
        <v>145</v>
      </c>
      <c r="L475" s="14"/>
      <c r="M475" s="14" t="s">
        <v>197</v>
      </c>
      <c r="N475" s="14"/>
      <c r="O475" s="25"/>
      <c r="P475" s="14" t="s">
        <v>146</v>
      </c>
      <c r="Q475" s="14"/>
      <c r="R475" s="14"/>
      <c r="S475" s="14"/>
      <c r="T475" s="14"/>
      <c r="U475" s="14"/>
      <c r="V475" s="14"/>
      <c r="W475" s="14"/>
      <c r="X475" s="14"/>
      <c r="Y475" s="14"/>
      <c r="Z475" s="14"/>
      <c r="AA475" s="14"/>
      <c r="AB475" s="14"/>
      <c r="AC475" s="14"/>
      <c r="AD475" s="25"/>
      <c r="AE475" s="25"/>
      <c r="AF475" s="26"/>
      <c r="AG475" s="296"/>
      <c r="AH475" s="297"/>
      <c r="AI475" s="297"/>
      <c r="AJ475" s="297"/>
      <c r="AK475" s="297"/>
      <c r="AL475" s="297"/>
      <c r="AM475" s="297"/>
      <c r="AN475" s="297"/>
      <c r="AO475" s="117"/>
      <c r="AP475" s="114"/>
      <c r="AQ475" s="296"/>
      <c r="AR475" s="297"/>
      <c r="AS475" s="297"/>
      <c r="AT475" s="297"/>
      <c r="AU475" s="297"/>
      <c r="AV475" s="297"/>
      <c r="AW475" s="297"/>
      <c r="AX475" s="297"/>
      <c r="AY475" s="117"/>
      <c r="AZ475" s="114"/>
      <c r="BA475" s="297"/>
      <c r="BB475" s="297"/>
      <c r="BC475" s="297"/>
      <c r="BD475" s="297"/>
      <c r="BE475" s="297"/>
      <c r="BF475" s="297"/>
      <c r="BG475" s="297"/>
      <c r="BH475" s="297"/>
      <c r="BI475" s="117"/>
      <c r="BJ475" s="114"/>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c r="DH475" s="129"/>
      <c r="DI475" s="129"/>
      <c r="DJ475" s="129"/>
      <c r="DK475" s="129"/>
      <c r="DL475" s="129"/>
      <c r="DM475" s="129"/>
      <c r="DN475" s="129"/>
      <c r="DO475" s="129"/>
      <c r="DP475" s="129"/>
      <c r="DQ475" s="129"/>
      <c r="DR475" s="129"/>
      <c r="DS475" s="129"/>
      <c r="DT475" s="129"/>
      <c r="DU475" s="129"/>
      <c r="DV475" s="129"/>
      <c r="DW475" s="129"/>
      <c r="DX475" s="129"/>
      <c r="DY475" s="129"/>
      <c r="DZ475" s="129"/>
      <c r="EA475" s="129"/>
      <c r="EB475" s="129"/>
      <c r="EC475" s="129"/>
      <c r="ED475" s="129"/>
      <c r="EE475" s="129"/>
      <c r="EF475" s="129"/>
      <c r="EG475" s="129"/>
      <c r="EH475" s="129"/>
      <c r="EI475" s="129"/>
      <c r="EJ475" s="129"/>
      <c r="EK475" s="129"/>
      <c r="EL475" s="129"/>
      <c r="EM475" s="129"/>
      <c r="EN475" s="129"/>
      <c r="EO475" s="129"/>
      <c r="EP475" s="129"/>
      <c r="EQ475" s="129"/>
      <c r="ER475" s="129"/>
      <c r="ES475" s="129"/>
      <c r="ET475" s="129"/>
      <c r="EU475" s="129"/>
      <c r="EV475" s="129"/>
      <c r="EW475" s="129"/>
    </row>
    <row r="476" spans="1:153" ht="21.75" customHeight="1">
      <c r="A476" s="113"/>
      <c r="B476" s="294"/>
      <c r="C476" s="76"/>
      <c r="D476" s="74"/>
      <c r="E476" s="77"/>
      <c r="F476" s="78"/>
      <c r="G476" s="79"/>
      <c r="H476" s="75" t="s">
        <v>6436</v>
      </c>
      <c r="I476" s="76"/>
      <c r="J476" s="74"/>
      <c r="K476" s="241"/>
      <c r="L476" s="74"/>
      <c r="M476" s="76"/>
      <c r="N476" s="73"/>
      <c r="O476" s="504"/>
      <c r="P476" s="505"/>
      <c r="Q476" s="505"/>
      <c r="R476" s="505"/>
      <c r="S476" s="505"/>
      <c r="T476" s="505"/>
      <c r="U476" s="505"/>
      <c r="V476" s="505"/>
      <c r="W476" s="505"/>
      <c r="X476" s="505"/>
      <c r="Y476" s="505"/>
      <c r="Z476" s="505"/>
      <c r="AA476" s="505"/>
      <c r="AB476" s="505"/>
      <c r="AC476" s="505"/>
      <c r="AD476" s="505"/>
      <c r="AE476" s="506"/>
      <c r="AF476" s="15"/>
      <c r="AG476" s="118"/>
      <c r="AH476" s="312"/>
      <c r="AI476" s="313"/>
      <c r="AJ476" s="313"/>
      <c r="AK476" s="313"/>
      <c r="AL476" s="313"/>
      <c r="AM476" s="313"/>
      <c r="AN476" s="314"/>
      <c r="AO476" s="120"/>
      <c r="AP476" s="115" t="s">
        <v>0</v>
      </c>
      <c r="AQ476" s="119"/>
      <c r="AR476" s="312"/>
      <c r="AS476" s="313"/>
      <c r="AT476" s="313"/>
      <c r="AU476" s="313"/>
      <c r="AV476" s="313"/>
      <c r="AW476" s="313"/>
      <c r="AX476" s="314"/>
      <c r="AY476" s="120"/>
      <c r="AZ476" s="115" t="s">
        <v>1</v>
      </c>
      <c r="BA476" s="119"/>
      <c r="BB476" s="312"/>
      <c r="BC476" s="313"/>
      <c r="BD476" s="313"/>
      <c r="BE476" s="313"/>
      <c r="BF476" s="313"/>
      <c r="BG476" s="313"/>
      <c r="BH476" s="314"/>
      <c r="BI476" s="122"/>
      <c r="BJ476" s="115" t="s">
        <v>2</v>
      </c>
      <c r="BK476" s="129"/>
      <c r="BL476" s="130" t="str">
        <f>IF(BM476&lt;&gt;"","●","")</f>
        <v/>
      </c>
      <c r="BM476" s="132" t="str">
        <f>IF(AND(OR(C476="",E476="",F476="",G476="",O476=""),OR(AH476&gt;0,AR476&gt;0,BB476&gt;0)),"「Ｋコード・Ｊコード番号等」、「診療行為名称」に未記入の欄がありますが、「レセプト件数」、「算定日数」、「算定回数」のいずれかが1以上となっています。正しい手術名情報・レセプト件数・算定日数・算定回数をご記入ください。",IF(AND(AND(C476&lt;&gt;"",E476&lt;&gt;"",F476&lt;&gt;"",G476&lt;&gt;""),OR(AH476&gt;0,AR476&gt;0,BB476&gt;0),COUNTIF(K!$A$1:$A$2257,ASC(C476&amp;E476&amp;F476&amp;G476&amp;IF(I476*1=0,"","-"&amp;I476*1)&amp;IF(K476*1=0,"",K476*1)&amp;IF(M476="","",M476)))=0),"「Ｋコード・Ｊコード番号等」が診療報酬点数表あるいは鹿診療報酬点数表に存在しないコードとなっています。正しいＫコード・Ｊコード番号等をご記入ください。なお、加算・輸血料は報告対象外となります。",IF(OR(AND(OR(AH476=0,AH476=""),OR(AR476&gt;0,BB476&gt;0)),AND(OR(AH476&gt;0,BB476&gt;0),OR(AR476=0,AR476="")),AND(OR(AH476&gt;0,AR476&gt;0),OR(BB476=0,BB476=""))),"「レセプト件数」、「算定日数」、「算定回数」のいずれかが「0」か「空白」となっていますが、それ以外が1以上となっています。正しい手術名情報・レセプト件数・算定日数・算定回数をご記入ください。",IF(OR(AH476&gt;AR476,AH476&gt;BB476),"「算定日数」あるいは「算定回数」が「レセプト件数」よりも小さくなっています。算定レセプトにおける算定日数・算定回数をご記入ください。",IF(AR476&gt;BB476,"「算定回数」が「算定日数」よりも小さくなっています。算定日数における算定回数をご記入ください。","")))))</f>
        <v/>
      </c>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72"/>
      <c r="CW476" s="72"/>
      <c r="CX476" s="72"/>
      <c r="CY476" s="129"/>
      <c r="CZ476" s="129"/>
      <c r="DA476" s="129"/>
      <c r="DB476" s="129"/>
      <c r="DC476" s="129"/>
      <c r="DD476" s="129"/>
      <c r="DE476" s="129"/>
      <c r="DF476" s="129"/>
      <c r="DG476" s="129"/>
      <c r="DH476" s="129"/>
      <c r="DI476" s="129"/>
      <c r="DJ476" s="129"/>
      <c r="DK476" s="129"/>
      <c r="DL476" s="129"/>
      <c r="DM476" s="129"/>
      <c r="DN476" s="129"/>
      <c r="DO476" s="129"/>
      <c r="DP476" s="129"/>
      <c r="DQ476" s="129"/>
      <c r="DR476" s="129"/>
      <c r="DS476" s="129"/>
      <c r="DT476" s="129"/>
      <c r="DU476" s="129"/>
      <c r="DV476" s="129"/>
      <c r="DW476" s="129"/>
      <c r="DX476" s="129"/>
      <c r="DY476" s="129"/>
      <c r="DZ476" s="129"/>
      <c r="EA476" s="129"/>
      <c r="EB476" s="129"/>
      <c r="EC476" s="129"/>
      <c r="ED476" s="129"/>
      <c r="EE476" s="129"/>
      <c r="EF476" s="129"/>
      <c r="EG476" s="129"/>
      <c r="EH476" s="129"/>
      <c r="EI476" s="129"/>
      <c r="EJ476" s="129"/>
      <c r="EK476" s="129"/>
      <c r="EL476" s="129"/>
      <c r="EM476" s="129"/>
      <c r="EN476" s="129"/>
      <c r="EO476" s="129"/>
      <c r="EP476" s="129"/>
      <c r="EQ476" s="129"/>
      <c r="ER476" s="129"/>
      <c r="ES476" s="129"/>
      <c r="ET476" s="129"/>
      <c r="EU476" s="129"/>
      <c r="EV476" s="129"/>
      <c r="EW476" s="129"/>
    </row>
    <row r="477" spans="1:153" ht="3" customHeight="1" thickBot="1">
      <c r="A477" s="113"/>
      <c r="B477" s="16"/>
      <c r="C477" s="17"/>
      <c r="D477" s="17"/>
      <c r="E477" s="17"/>
      <c r="F477" s="18"/>
      <c r="G477" s="17"/>
      <c r="H477" s="298"/>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9"/>
      <c r="AG477" s="299"/>
      <c r="AH477" s="298"/>
      <c r="AI477" s="298"/>
      <c r="AJ477" s="298"/>
      <c r="AK477" s="298"/>
      <c r="AL477" s="298"/>
      <c r="AM477" s="298"/>
      <c r="AN477" s="298"/>
      <c r="AO477" s="121"/>
      <c r="AP477" s="116"/>
      <c r="AQ477" s="299"/>
      <c r="AR477" s="298"/>
      <c r="AS477" s="298"/>
      <c r="AT477" s="298"/>
      <c r="AU477" s="298"/>
      <c r="AV477" s="298"/>
      <c r="AW477" s="298"/>
      <c r="AX477" s="298"/>
      <c r="AY477" s="121"/>
      <c r="AZ477" s="116"/>
      <c r="BA477" s="298"/>
      <c r="BB477" s="298"/>
      <c r="BC477" s="298"/>
      <c r="BD477" s="298"/>
      <c r="BE477" s="298"/>
      <c r="BF477" s="298"/>
      <c r="BG477" s="298"/>
      <c r="BH477" s="298"/>
      <c r="BI477" s="121"/>
      <c r="BJ477" s="116"/>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129"/>
      <c r="CW477" s="129"/>
      <c r="CX477" s="129"/>
      <c r="CY477" s="129"/>
      <c r="CZ477" s="129"/>
      <c r="DA477" s="129"/>
      <c r="DB477" s="129"/>
      <c r="DC477" s="129"/>
      <c r="DD477" s="129"/>
      <c r="DE477" s="129"/>
      <c r="DF477" s="129"/>
      <c r="DG477" s="129"/>
      <c r="DH477" s="129"/>
      <c r="DI477" s="129"/>
      <c r="DJ477" s="129"/>
      <c r="DK477" s="129"/>
      <c r="DL477" s="129"/>
      <c r="DM477" s="129"/>
      <c r="DN477" s="129"/>
      <c r="DO477" s="129"/>
      <c r="DP477" s="129"/>
      <c r="DQ477" s="129"/>
      <c r="DR477" s="129"/>
      <c r="DS477" s="129"/>
      <c r="DT477" s="129"/>
      <c r="DU477" s="129"/>
      <c r="DV477" s="129"/>
      <c r="DW477" s="129"/>
      <c r="DX477" s="129"/>
      <c r="DY477" s="129"/>
      <c r="DZ477" s="129"/>
      <c r="EA477" s="129"/>
      <c r="EB477" s="129"/>
      <c r="EC477" s="129"/>
      <c r="ED477" s="129"/>
      <c r="EE477" s="129"/>
      <c r="EF477" s="129"/>
      <c r="EG477" s="129"/>
      <c r="EH477" s="129"/>
      <c r="EI477" s="129"/>
      <c r="EJ477" s="129"/>
      <c r="EK477" s="129"/>
      <c r="EL477" s="129"/>
      <c r="EM477" s="129"/>
      <c r="EN477" s="129"/>
      <c r="EO477" s="129"/>
      <c r="EP477" s="129"/>
      <c r="EQ477" s="129"/>
      <c r="ER477" s="129"/>
      <c r="ES477" s="129"/>
      <c r="ET477" s="129"/>
      <c r="EU477" s="129"/>
      <c r="EV477" s="129"/>
      <c r="EW477" s="129"/>
    </row>
    <row r="478" spans="1:153" ht="9.75" customHeight="1">
      <c r="A478" s="113"/>
      <c r="B478" s="24"/>
      <c r="C478" s="14" t="s">
        <v>6435</v>
      </c>
      <c r="D478" s="25"/>
      <c r="E478" s="25"/>
      <c r="F478" s="14" t="s">
        <v>143</v>
      </c>
      <c r="G478" s="14"/>
      <c r="H478" s="14"/>
      <c r="I478" s="14" t="s">
        <v>144</v>
      </c>
      <c r="J478" s="14"/>
      <c r="K478" s="14" t="s">
        <v>145</v>
      </c>
      <c r="L478" s="14"/>
      <c r="M478" s="14" t="s">
        <v>197</v>
      </c>
      <c r="N478" s="14"/>
      <c r="O478" s="25"/>
      <c r="P478" s="14" t="s">
        <v>146</v>
      </c>
      <c r="Q478" s="14"/>
      <c r="R478" s="14"/>
      <c r="S478" s="14"/>
      <c r="T478" s="14"/>
      <c r="U478" s="14"/>
      <c r="V478" s="14"/>
      <c r="W478" s="14"/>
      <c r="X478" s="14"/>
      <c r="Y478" s="14"/>
      <c r="Z478" s="14"/>
      <c r="AA478" s="14"/>
      <c r="AB478" s="14"/>
      <c r="AC478" s="14"/>
      <c r="AD478" s="25"/>
      <c r="AE478" s="25"/>
      <c r="AF478" s="26"/>
      <c r="AG478" s="296"/>
      <c r="AH478" s="297"/>
      <c r="AI478" s="297"/>
      <c r="AJ478" s="297"/>
      <c r="AK478" s="297"/>
      <c r="AL478" s="297"/>
      <c r="AM478" s="297"/>
      <c r="AN478" s="297"/>
      <c r="AO478" s="117"/>
      <c r="AP478" s="114"/>
      <c r="AQ478" s="296"/>
      <c r="AR478" s="297"/>
      <c r="AS478" s="297"/>
      <c r="AT478" s="297"/>
      <c r="AU478" s="297"/>
      <c r="AV478" s="297"/>
      <c r="AW478" s="297"/>
      <c r="AX478" s="297"/>
      <c r="AY478" s="117"/>
      <c r="AZ478" s="114"/>
      <c r="BA478" s="297"/>
      <c r="BB478" s="297"/>
      <c r="BC478" s="297"/>
      <c r="BD478" s="297"/>
      <c r="BE478" s="297"/>
      <c r="BF478" s="297"/>
      <c r="BG478" s="297"/>
      <c r="BH478" s="297"/>
      <c r="BI478" s="117"/>
      <c r="BJ478" s="114"/>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c r="DH478" s="129"/>
      <c r="DI478" s="129"/>
      <c r="DJ478" s="129"/>
      <c r="DK478" s="129"/>
      <c r="DL478" s="129"/>
      <c r="DM478" s="129"/>
      <c r="DN478" s="129"/>
      <c r="DO478" s="129"/>
      <c r="DP478" s="129"/>
      <c r="DQ478" s="129"/>
      <c r="DR478" s="129"/>
      <c r="DS478" s="129"/>
      <c r="DT478" s="129"/>
      <c r="DU478" s="129"/>
      <c r="DV478" s="129"/>
      <c r="DW478" s="129"/>
      <c r="DX478" s="129"/>
      <c r="DY478" s="129"/>
      <c r="DZ478" s="129"/>
      <c r="EA478" s="129"/>
      <c r="EB478" s="129"/>
      <c r="EC478" s="129"/>
      <c r="ED478" s="129"/>
      <c r="EE478" s="129"/>
      <c r="EF478" s="129"/>
      <c r="EG478" s="129"/>
      <c r="EH478" s="129"/>
      <c r="EI478" s="129"/>
      <c r="EJ478" s="129"/>
      <c r="EK478" s="129"/>
      <c r="EL478" s="129"/>
      <c r="EM478" s="129"/>
      <c r="EN478" s="129"/>
      <c r="EO478" s="129"/>
      <c r="EP478" s="129"/>
      <c r="EQ478" s="129"/>
      <c r="ER478" s="129"/>
      <c r="ES478" s="129"/>
      <c r="ET478" s="129"/>
      <c r="EU478" s="129"/>
      <c r="EV478" s="129"/>
      <c r="EW478" s="129"/>
    </row>
    <row r="479" spans="1:153" ht="21.75" customHeight="1">
      <c r="A479" s="113"/>
      <c r="B479" s="294"/>
      <c r="C479" s="76"/>
      <c r="D479" s="74"/>
      <c r="E479" s="77"/>
      <c r="F479" s="78"/>
      <c r="G479" s="79"/>
      <c r="H479" s="75" t="s">
        <v>6436</v>
      </c>
      <c r="I479" s="76"/>
      <c r="J479" s="74"/>
      <c r="K479" s="241"/>
      <c r="L479" s="74"/>
      <c r="M479" s="76"/>
      <c r="N479" s="73"/>
      <c r="O479" s="504"/>
      <c r="P479" s="505"/>
      <c r="Q479" s="505"/>
      <c r="R479" s="505"/>
      <c r="S479" s="505"/>
      <c r="T479" s="505"/>
      <c r="U479" s="505"/>
      <c r="V479" s="505"/>
      <c r="W479" s="505"/>
      <c r="X479" s="505"/>
      <c r="Y479" s="505"/>
      <c r="Z479" s="505"/>
      <c r="AA479" s="505"/>
      <c r="AB479" s="505"/>
      <c r="AC479" s="505"/>
      <c r="AD479" s="505"/>
      <c r="AE479" s="506"/>
      <c r="AF479" s="15"/>
      <c r="AG479" s="118"/>
      <c r="AH479" s="312"/>
      <c r="AI479" s="313"/>
      <c r="AJ479" s="313"/>
      <c r="AK479" s="313"/>
      <c r="AL479" s="313"/>
      <c r="AM479" s="313"/>
      <c r="AN479" s="314"/>
      <c r="AO479" s="120"/>
      <c r="AP479" s="115" t="s">
        <v>0</v>
      </c>
      <c r="AQ479" s="119"/>
      <c r="AR479" s="312"/>
      <c r="AS479" s="313"/>
      <c r="AT479" s="313"/>
      <c r="AU479" s="313"/>
      <c r="AV479" s="313"/>
      <c r="AW479" s="313"/>
      <c r="AX479" s="314"/>
      <c r="AY479" s="120"/>
      <c r="AZ479" s="115" t="s">
        <v>1</v>
      </c>
      <c r="BA479" s="119"/>
      <c r="BB479" s="312"/>
      <c r="BC479" s="313"/>
      <c r="BD479" s="313"/>
      <c r="BE479" s="313"/>
      <c r="BF479" s="313"/>
      <c r="BG479" s="313"/>
      <c r="BH479" s="314"/>
      <c r="BI479" s="122"/>
      <c r="BJ479" s="115" t="s">
        <v>2</v>
      </c>
      <c r="BK479" s="129"/>
      <c r="BL479" s="130" t="str">
        <f>IF(BM479&lt;&gt;"","●","")</f>
        <v/>
      </c>
      <c r="BM479" s="132" t="str">
        <f>IF(AND(OR(C479="",E479="",F479="",G479="",O479=""),OR(AH479&gt;0,AR479&gt;0,BB479&gt;0)),"「Ｋコード・Ｊコード番号等」、「診療行為名称」に未記入の欄がありますが、「レセプト件数」、「算定日数」、「算定回数」のいずれかが1以上となっています。正しい手術名情報・レセプト件数・算定日数・算定回数をご記入ください。",IF(AND(AND(C479&lt;&gt;"",E479&lt;&gt;"",F479&lt;&gt;"",G479&lt;&gt;""),OR(AH479&gt;0,AR479&gt;0,BB479&gt;0),COUNTIF(K!$A$1:$A$2257,ASC(C479&amp;E479&amp;F479&amp;G479&amp;IF(I479*1=0,"","-"&amp;I479*1)&amp;IF(K479*1=0,"",K479*1)&amp;IF(M479="","",M479)))=0),"「Ｋコード・Ｊコード番号等」が診療報酬点数表あるいは鹿診療報酬点数表に存在しないコードとなっています。正しいＫコード・Ｊコード番号等をご記入ください。なお、加算・輸血料は報告対象外となります。",IF(OR(AND(OR(AH479=0,AH479=""),OR(AR479&gt;0,BB479&gt;0)),AND(OR(AH479&gt;0,BB479&gt;0),OR(AR479=0,AR479="")),AND(OR(AH479&gt;0,AR479&gt;0),OR(BB479=0,BB479=""))),"「レセプト件数」、「算定日数」、「算定回数」のいずれかが「0」か「空白」となっていますが、それ以外が1以上となっています。正しい手術名情報・レセプト件数・算定日数・算定回数をご記入ください。",IF(OR(AH479&gt;AR479,AH479&gt;BB479),"「算定日数」あるいは「算定回数」が「レセプト件数」よりも小さくなっています。算定レセプトにおける算定日数・算定回数をご記入ください。",IF(AR479&gt;BB479,"「算定回数」が「算定日数」よりも小さくなっています。算定日数における算定回数をご記入ください。","")))))</f>
        <v/>
      </c>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72"/>
      <c r="CW479" s="72"/>
      <c r="CX479" s="72"/>
      <c r="CY479" s="129"/>
      <c r="CZ479" s="129"/>
      <c r="DA479" s="129"/>
      <c r="DB479" s="129"/>
      <c r="DC479" s="129"/>
      <c r="DD479" s="129"/>
      <c r="DE479" s="129"/>
      <c r="DF479" s="129"/>
      <c r="DG479" s="129"/>
      <c r="DH479" s="129"/>
      <c r="DI479" s="129"/>
      <c r="DJ479" s="129"/>
      <c r="DK479" s="129"/>
      <c r="DL479" s="129"/>
      <c r="DM479" s="129"/>
      <c r="DN479" s="129"/>
      <c r="DO479" s="129"/>
      <c r="DP479" s="129"/>
      <c r="DQ479" s="129"/>
      <c r="DR479" s="129"/>
      <c r="DS479" s="129"/>
      <c r="DT479" s="129"/>
      <c r="DU479" s="129"/>
      <c r="DV479" s="129"/>
      <c r="DW479" s="129"/>
      <c r="DX479" s="129"/>
      <c r="DY479" s="129"/>
      <c r="DZ479" s="129"/>
      <c r="EA479" s="129"/>
      <c r="EB479" s="129"/>
      <c r="EC479" s="129"/>
      <c r="ED479" s="129"/>
      <c r="EE479" s="129"/>
      <c r="EF479" s="129"/>
      <c r="EG479" s="129"/>
      <c r="EH479" s="129"/>
      <c r="EI479" s="129"/>
      <c r="EJ479" s="129"/>
      <c r="EK479" s="129"/>
      <c r="EL479" s="129"/>
      <c r="EM479" s="129"/>
      <c r="EN479" s="129"/>
      <c r="EO479" s="129"/>
      <c r="EP479" s="129"/>
      <c r="EQ479" s="129"/>
      <c r="ER479" s="129"/>
      <c r="ES479" s="129"/>
      <c r="ET479" s="129"/>
      <c r="EU479" s="129"/>
      <c r="EV479" s="129"/>
      <c r="EW479" s="129"/>
    </row>
    <row r="480" spans="1:153" ht="3" customHeight="1" thickBot="1">
      <c r="A480" s="113"/>
      <c r="B480" s="16"/>
      <c r="C480" s="17"/>
      <c r="D480" s="17"/>
      <c r="E480" s="17"/>
      <c r="F480" s="18"/>
      <c r="G480" s="17"/>
      <c r="H480" s="298"/>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9"/>
      <c r="AG480" s="299"/>
      <c r="AH480" s="298"/>
      <c r="AI480" s="298"/>
      <c r="AJ480" s="298"/>
      <c r="AK480" s="298"/>
      <c r="AL480" s="298"/>
      <c r="AM480" s="298"/>
      <c r="AN480" s="298"/>
      <c r="AO480" s="121"/>
      <c r="AP480" s="116"/>
      <c r="AQ480" s="299"/>
      <c r="AR480" s="298"/>
      <c r="AS480" s="298"/>
      <c r="AT480" s="298"/>
      <c r="AU480" s="298"/>
      <c r="AV480" s="298"/>
      <c r="AW480" s="298"/>
      <c r="AX480" s="298"/>
      <c r="AY480" s="121"/>
      <c r="AZ480" s="116"/>
      <c r="BA480" s="298"/>
      <c r="BB480" s="298"/>
      <c r="BC480" s="298"/>
      <c r="BD480" s="298"/>
      <c r="BE480" s="298"/>
      <c r="BF480" s="298"/>
      <c r="BG480" s="298"/>
      <c r="BH480" s="298"/>
      <c r="BI480" s="121"/>
      <c r="BJ480" s="116"/>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c r="DH480" s="129"/>
      <c r="DI480" s="129"/>
      <c r="DJ480" s="129"/>
      <c r="DK480" s="129"/>
      <c r="DL480" s="129"/>
      <c r="DM480" s="129"/>
      <c r="DN480" s="129"/>
      <c r="DO480" s="129"/>
      <c r="DP480" s="129"/>
      <c r="DQ480" s="129"/>
      <c r="DR480" s="129"/>
      <c r="DS480" s="129"/>
      <c r="DT480" s="129"/>
      <c r="DU480" s="129"/>
      <c r="DV480" s="129"/>
      <c r="DW480" s="129"/>
      <c r="DX480" s="129"/>
      <c r="DY480" s="129"/>
      <c r="DZ480" s="129"/>
      <c r="EA480" s="129"/>
      <c r="EB480" s="129"/>
      <c r="EC480" s="129"/>
      <c r="ED480" s="129"/>
      <c r="EE480" s="129"/>
      <c r="EF480" s="129"/>
      <c r="EG480" s="129"/>
      <c r="EH480" s="129"/>
      <c r="EI480" s="129"/>
      <c r="EJ480" s="129"/>
      <c r="EK480" s="129"/>
      <c r="EL480" s="129"/>
      <c r="EM480" s="129"/>
      <c r="EN480" s="129"/>
      <c r="EO480" s="129"/>
      <c r="EP480" s="129"/>
      <c r="EQ480" s="129"/>
      <c r="ER480" s="129"/>
      <c r="ES480" s="129"/>
      <c r="ET480" s="129"/>
      <c r="EU480" s="129"/>
      <c r="EV480" s="129"/>
      <c r="EW480" s="129"/>
    </row>
    <row r="481" spans="1:153" ht="9.75" customHeight="1">
      <c r="A481" s="113"/>
      <c r="B481" s="24"/>
      <c r="C481" s="14" t="s">
        <v>6435</v>
      </c>
      <c r="D481" s="25"/>
      <c r="E481" s="25"/>
      <c r="F481" s="14" t="s">
        <v>143</v>
      </c>
      <c r="G481" s="14"/>
      <c r="H481" s="14"/>
      <c r="I481" s="14" t="s">
        <v>144</v>
      </c>
      <c r="J481" s="14"/>
      <c r="K481" s="14" t="s">
        <v>145</v>
      </c>
      <c r="L481" s="14"/>
      <c r="M481" s="14" t="s">
        <v>197</v>
      </c>
      <c r="N481" s="14"/>
      <c r="O481" s="25"/>
      <c r="P481" s="14" t="s">
        <v>146</v>
      </c>
      <c r="Q481" s="14"/>
      <c r="R481" s="14"/>
      <c r="S481" s="14"/>
      <c r="T481" s="14"/>
      <c r="U481" s="14"/>
      <c r="V481" s="14"/>
      <c r="W481" s="14"/>
      <c r="X481" s="14"/>
      <c r="Y481" s="14"/>
      <c r="Z481" s="14"/>
      <c r="AA481" s="14"/>
      <c r="AB481" s="14"/>
      <c r="AC481" s="14"/>
      <c r="AD481" s="25"/>
      <c r="AE481" s="25"/>
      <c r="AF481" s="26"/>
      <c r="AG481" s="296"/>
      <c r="AH481" s="297"/>
      <c r="AI481" s="297"/>
      <c r="AJ481" s="297"/>
      <c r="AK481" s="297"/>
      <c r="AL481" s="297"/>
      <c r="AM481" s="297"/>
      <c r="AN481" s="297"/>
      <c r="AO481" s="117"/>
      <c r="AP481" s="114"/>
      <c r="AQ481" s="296"/>
      <c r="AR481" s="297"/>
      <c r="AS481" s="297"/>
      <c r="AT481" s="297"/>
      <c r="AU481" s="297"/>
      <c r="AV481" s="297"/>
      <c r="AW481" s="297"/>
      <c r="AX481" s="297"/>
      <c r="AY481" s="117"/>
      <c r="AZ481" s="114"/>
      <c r="BA481" s="297"/>
      <c r="BB481" s="297"/>
      <c r="BC481" s="297"/>
      <c r="BD481" s="297"/>
      <c r="BE481" s="297"/>
      <c r="BF481" s="297"/>
      <c r="BG481" s="297"/>
      <c r="BH481" s="297"/>
      <c r="BI481" s="117"/>
      <c r="BJ481" s="114"/>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c r="DB481" s="129"/>
      <c r="DC481" s="129"/>
      <c r="DD481" s="129"/>
      <c r="DE481" s="129"/>
      <c r="DF481" s="129"/>
      <c r="DG481" s="129"/>
      <c r="DH481" s="129"/>
      <c r="DI481" s="129"/>
      <c r="DJ481" s="129"/>
      <c r="DK481" s="129"/>
      <c r="DL481" s="129"/>
      <c r="DM481" s="129"/>
      <c r="DN481" s="129"/>
      <c r="DO481" s="129"/>
      <c r="DP481" s="129"/>
      <c r="DQ481" s="129"/>
      <c r="DR481" s="129"/>
      <c r="DS481" s="129"/>
      <c r="DT481" s="129"/>
      <c r="DU481" s="129"/>
      <c r="DV481" s="129"/>
      <c r="DW481" s="129"/>
      <c r="DX481" s="129"/>
      <c r="DY481" s="129"/>
      <c r="DZ481" s="129"/>
      <c r="EA481" s="129"/>
      <c r="EB481" s="129"/>
      <c r="EC481" s="129"/>
      <c r="ED481" s="129"/>
      <c r="EE481" s="129"/>
      <c r="EF481" s="129"/>
      <c r="EG481" s="129"/>
      <c r="EH481" s="129"/>
      <c r="EI481" s="129"/>
      <c r="EJ481" s="129"/>
      <c r="EK481" s="129"/>
      <c r="EL481" s="129"/>
      <c r="EM481" s="129"/>
      <c r="EN481" s="129"/>
      <c r="EO481" s="129"/>
      <c r="EP481" s="129"/>
      <c r="EQ481" s="129"/>
      <c r="ER481" s="129"/>
      <c r="ES481" s="129"/>
      <c r="ET481" s="129"/>
      <c r="EU481" s="129"/>
      <c r="EV481" s="129"/>
      <c r="EW481" s="129"/>
    </row>
    <row r="482" spans="1:153" ht="21.75" customHeight="1">
      <c r="A482" s="113"/>
      <c r="B482" s="294"/>
      <c r="C482" s="76"/>
      <c r="D482" s="74"/>
      <c r="E482" s="77"/>
      <c r="F482" s="78"/>
      <c r="G482" s="79"/>
      <c r="H482" s="75" t="s">
        <v>6436</v>
      </c>
      <c r="I482" s="76"/>
      <c r="J482" s="74"/>
      <c r="K482" s="241"/>
      <c r="L482" s="74"/>
      <c r="M482" s="76"/>
      <c r="N482" s="73"/>
      <c r="O482" s="504"/>
      <c r="P482" s="505"/>
      <c r="Q482" s="505"/>
      <c r="R482" s="505"/>
      <c r="S482" s="505"/>
      <c r="T482" s="505"/>
      <c r="U482" s="505"/>
      <c r="V482" s="505"/>
      <c r="W482" s="505"/>
      <c r="X482" s="505"/>
      <c r="Y482" s="505"/>
      <c r="Z482" s="505"/>
      <c r="AA482" s="505"/>
      <c r="AB482" s="505"/>
      <c r="AC482" s="505"/>
      <c r="AD482" s="505"/>
      <c r="AE482" s="506"/>
      <c r="AF482" s="15"/>
      <c r="AG482" s="118"/>
      <c r="AH482" s="312"/>
      <c r="AI482" s="313"/>
      <c r="AJ482" s="313"/>
      <c r="AK482" s="313"/>
      <c r="AL482" s="313"/>
      <c r="AM482" s="313"/>
      <c r="AN482" s="314"/>
      <c r="AO482" s="120"/>
      <c r="AP482" s="115" t="s">
        <v>0</v>
      </c>
      <c r="AQ482" s="119"/>
      <c r="AR482" s="312"/>
      <c r="AS482" s="313"/>
      <c r="AT482" s="313"/>
      <c r="AU482" s="313"/>
      <c r="AV482" s="313"/>
      <c r="AW482" s="313"/>
      <c r="AX482" s="314"/>
      <c r="AY482" s="120"/>
      <c r="AZ482" s="115" t="s">
        <v>1</v>
      </c>
      <c r="BA482" s="119"/>
      <c r="BB482" s="312"/>
      <c r="BC482" s="313"/>
      <c r="BD482" s="313"/>
      <c r="BE482" s="313"/>
      <c r="BF482" s="313"/>
      <c r="BG482" s="313"/>
      <c r="BH482" s="314"/>
      <c r="BI482" s="122"/>
      <c r="BJ482" s="115" t="s">
        <v>2</v>
      </c>
      <c r="BK482" s="129"/>
      <c r="BL482" s="130" t="str">
        <f>IF(BM482&lt;&gt;"","●","")</f>
        <v/>
      </c>
      <c r="BM482" s="132" t="str">
        <f>IF(AND(OR(C482="",E482="",F482="",G482="",O482=""),OR(AH482&gt;0,AR482&gt;0,BB482&gt;0)),"「Ｋコード・Ｊコード番号等」、「診療行為名称」に未記入の欄がありますが、「レセプト件数」、「算定日数」、「算定回数」のいずれかが1以上となっています。正しい手術名情報・レセプト件数・算定日数・算定回数をご記入ください。",IF(AND(AND(C482&lt;&gt;"",E482&lt;&gt;"",F482&lt;&gt;"",G482&lt;&gt;""),OR(AH482&gt;0,AR482&gt;0,BB482&gt;0),COUNTIF(K!$A$1:$A$2257,ASC(C482&amp;E482&amp;F482&amp;G482&amp;IF(I482*1=0,"","-"&amp;I482*1)&amp;IF(K482*1=0,"",K482*1)&amp;IF(M482="","",M482)))=0),"「Ｋコード・Ｊコード番号等」が診療報酬点数表あるいは鹿診療報酬点数表に存在しないコードとなっています。正しいＫコード・Ｊコード番号等をご記入ください。なお、加算・輸血料は報告対象外となります。",IF(OR(AND(OR(AH482=0,AH482=""),OR(AR482&gt;0,BB482&gt;0)),AND(OR(AH482&gt;0,BB482&gt;0),OR(AR482=0,AR482="")),AND(OR(AH482&gt;0,AR482&gt;0),OR(BB482=0,BB482=""))),"「レセプト件数」、「算定日数」、「算定回数」のいずれかが「0」か「空白」となっていますが、それ以外が1以上となっています。正しい手術名情報・レセプト件数・算定日数・算定回数をご記入ください。",IF(OR(AH482&gt;AR482,AH482&gt;BB482),"「算定日数」あるいは「算定回数」が「レセプト件数」よりも小さくなっています。算定レセプトにおける算定日数・算定回数をご記入ください。",IF(AR482&gt;BB482,"「算定回数」が「算定日数」よりも小さくなっています。算定日数における算定回数をご記入ください。","")))))</f>
        <v/>
      </c>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72"/>
      <c r="CW482" s="72"/>
      <c r="CX482" s="72"/>
      <c r="CY482" s="129"/>
      <c r="CZ482" s="129"/>
      <c r="DA482" s="129"/>
      <c r="DB482" s="129"/>
      <c r="DC482" s="129"/>
      <c r="DD482" s="129"/>
      <c r="DE482" s="129"/>
      <c r="DF482" s="129"/>
      <c r="DG482" s="129"/>
      <c r="DH482" s="129"/>
      <c r="DI482" s="129"/>
      <c r="DJ482" s="129"/>
      <c r="DK482" s="129"/>
      <c r="DL482" s="129"/>
      <c r="DM482" s="129"/>
      <c r="DN482" s="129"/>
      <c r="DO482" s="129"/>
      <c r="DP482" s="129"/>
      <c r="DQ482" s="129"/>
      <c r="DR482" s="129"/>
      <c r="DS482" s="129"/>
      <c r="DT482" s="129"/>
      <c r="DU482" s="129"/>
      <c r="DV482" s="129"/>
      <c r="DW482" s="129"/>
      <c r="DX482" s="129"/>
      <c r="DY482" s="129"/>
      <c r="DZ482" s="129"/>
      <c r="EA482" s="129"/>
      <c r="EB482" s="129"/>
      <c r="EC482" s="129"/>
      <c r="ED482" s="129"/>
      <c r="EE482" s="129"/>
      <c r="EF482" s="129"/>
      <c r="EG482" s="129"/>
      <c r="EH482" s="129"/>
      <c r="EI482" s="129"/>
      <c r="EJ482" s="129"/>
      <c r="EK482" s="129"/>
      <c r="EL482" s="129"/>
      <c r="EM482" s="129"/>
      <c r="EN482" s="129"/>
      <c r="EO482" s="129"/>
      <c r="EP482" s="129"/>
      <c r="EQ482" s="129"/>
      <c r="ER482" s="129"/>
      <c r="ES482" s="129"/>
      <c r="ET482" s="129"/>
      <c r="EU482" s="129"/>
      <c r="EV482" s="129"/>
      <c r="EW482" s="129"/>
    </row>
    <row r="483" spans="1:153" ht="3" customHeight="1" thickBot="1">
      <c r="A483" s="113"/>
      <c r="B483" s="16"/>
      <c r="C483" s="17"/>
      <c r="D483" s="17"/>
      <c r="E483" s="17"/>
      <c r="F483" s="18"/>
      <c r="G483" s="17"/>
      <c r="H483" s="298"/>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9"/>
      <c r="AG483" s="299"/>
      <c r="AH483" s="298"/>
      <c r="AI483" s="298"/>
      <c r="AJ483" s="298"/>
      <c r="AK483" s="298"/>
      <c r="AL483" s="298"/>
      <c r="AM483" s="298"/>
      <c r="AN483" s="298"/>
      <c r="AO483" s="121"/>
      <c r="AP483" s="116"/>
      <c r="AQ483" s="299"/>
      <c r="AR483" s="298"/>
      <c r="AS483" s="298"/>
      <c r="AT483" s="298"/>
      <c r="AU483" s="298"/>
      <c r="AV483" s="298"/>
      <c r="AW483" s="298"/>
      <c r="AX483" s="298"/>
      <c r="AY483" s="121"/>
      <c r="AZ483" s="116"/>
      <c r="BA483" s="298"/>
      <c r="BB483" s="298"/>
      <c r="BC483" s="298"/>
      <c r="BD483" s="298"/>
      <c r="BE483" s="298"/>
      <c r="BF483" s="298"/>
      <c r="BG483" s="298"/>
      <c r="BH483" s="298"/>
      <c r="BI483" s="121"/>
      <c r="BJ483" s="116"/>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c r="DB483" s="129"/>
      <c r="DC483" s="129"/>
      <c r="DD483" s="129"/>
      <c r="DE483" s="129"/>
      <c r="DF483" s="129"/>
      <c r="DG483" s="129"/>
      <c r="DH483" s="129"/>
      <c r="DI483" s="129"/>
      <c r="DJ483" s="129"/>
      <c r="DK483" s="129"/>
      <c r="DL483" s="129"/>
      <c r="DM483" s="129"/>
      <c r="DN483" s="129"/>
      <c r="DO483" s="129"/>
      <c r="DP483" s="129"/>
      <c r="DQ483" s="129"/>
      <c r="DR483" s="129"/>
      <c r="DS483" s="129"/>
      <c r="DT483" s="129"/>
      <c r="DU483" s="129"/>
      <c r="DV483" s="129"/>
      <c r="DW483" s="129"/>
      <c r="DX483" s="129"/>
      <c r="DY483" s="129"/>
      <c r="DZ483" s="129"/>
      <c r="EA483" s="129"/>
      <c r="EB483" s="129"/>
      <c r="EC483" s="129"/>
      <c r="ED483" s="129"/>
      <c r="EE483" s="129"/>
      <c r="EF483" s="129"/>
      <c r="EG483" s="129"/>
      <c r="EH483" s="129"/>
      <c r="EI483" s="129"/>
      <c r="EJ483" s="129"/>
      <c r="EK483" s="129"/>
      <c r="EL483" s="129"/>
      <c r="EM483" s="129"/>
      <c r="EN483" s="129"/>
      <c r="EO483" s="129"/>
      <c r="EP483" s="129"/>
      <c r="EQ483" s="129"/>
      <c r="ER483" s="129"/>
      <c r="ES483" s="129"/>
      <c r="ET483" s="129"/>
      <c r="EU483" s="129"/>
      <c r="EV483" s="129"/>
      <c r="EW483" s="129"/>
    </row>
    <row r="484" spans="1:153" ht="9.75" customHeight="1">
      <c r="A484" s="113"/>
      <c r="B484" s="24"/>
      <c r="C484" s="14" t="s">
        <v>6435</v>
      </c>
      <c r="D484" s="25"/>
      <c r="E484" s="25"/>
      <c r="F484" s="14" t="s">
        <v>143</v>
      </c>
      <c r="G484" s="14"/>
      <c r="H484" s="14"/>
      <c r="I484" s="14" t="s">
        <v>144</v>
      </c>
      <c r="J484" s="14"/>
      <c r="K484" s="14" t="s">
        <v>145</v>
      </c>
      <c r="L484" s="14"/>
      <c r="M484" s="14" t="s">
        <v>197</v>
      </c>
      <c r="N484" s="14"/>
      <c r="O484" s="25"/>
      <c r="P484" s="14" t="s">
        <v>146</v>
      </c>
      <c r="Q484" s="14"/>
      <c r="R484" s="14"/>
      <c r="S484" s="14"/>
      <c r="T484" s="14"/>
      <c r="U484" s="14"/>
      <c r="V484" s="14"/>
      <c r="W484" s="14"/>
      <c r="X484" s="14"/>
      <c r="Y484" s="14"/>
      <c r="Z484" s="14"/>
      <c r="AA484" s="14"/>
      <c r="AB484" s="14"/>
      <c r="AC484" s="14"/>
      <c r="AD484" s="25"/>
      <c r="AE484" s="25"/>
      <c r="AF484" s="26"/>
      <c r="AG484" s="296"/>
      <c r="AH484" s="297"/>
      <c r="AI484" s="297"/>
      <c r="AJ484" s="297"/>
      <c r="AK484" s="297"/>
      <c r="AL484" s="297"/>
      <c r="AM484" s="297"/>
      <c r="AN484" s="297"/>
      <c r="AO484" s="117"/>
      <c r="AP484" s="114"/>
      <c r="AQ484" s="296"/>
      <c r="AR484" s="297"/>
      <c r="AS484" s="297"/>
      <c r="AT484" s="297"/>
      <c r="AU484" s="297"/>
      <c r="AV484" s="297"/>
      <c r="AW484" s="297"/>
      <c r="AX484" s="297"/>
      <c r="AY484" s="117"/>
      <c r="AZ484" s="114"/>
      <c r="BA484" s="297"/>
      <c r="BB484" s="297"/>
      <c r="BC484" s="297"/>
      <c r="BD484" s="297"/>
      <c r="BE484" s="297"/>
      <c r="BF484" s="297"/>
      <c r="BG484" s="297"/>
      <c r="BH484" s="297"/>
      <c r="BI484" s="117"/>
      <c r="BJ484" s="114"/>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c r="DH484" s="129"/>
      <c r="DI484" s="129"/>
      <c r="DJ484" s="129"/>
      <c r="DK484" s="129"/>
      <c r="DL484" s="129"/>
      <c r="DM484" s="129"/>
      <c r="DN484" s="129"/>
      <c r="DO484" s="129"/>
      <c r="DP484" s="129"/>
      <c r="DQ484" s="129"/>
      <c r="DR484" s="129"/>
      <c r="DS484" s="129"/>
      <c r="DT484" s="129"/>
      <c r="DU484" s="129"/>
      <c r="DV484" s="129"/>
      <c r="DW484" s="129"/>
      <c r="DX484" s="129"/>
      <c r="DY484" s="129"/>
      <c r="DZ484" s="129"/>
      <c r="EA484" s="129"/>
      <c r="EB484" s="129"/>
      <c r="EC484" s="129"/>
      <c r="ED484" s="129"/>
      <c r="EE484" s="129"/>
      <c r="EF484" s="129"/>
      <c r="EG484" s="129"/>
      <c r="EH484" s="129"/>
      <c r="EI484" s="129"/>
      <c r="EJ484" s="129"/>
      <c r="EK484" s="129"/>
      <c r="EL484" s="129"/>
      <c r="EM484" s="129"/>
      <c r="EN484" s="129"/>
      <c r="EO484" s="129"/>
      <c r="EP484" s="129"/>
      <c r="EQ484" s="129"/>
      <c r="ER484" s="129"/>
      <c r="ES484" s="129"/>
      <c r="ET484" s="129"/>
      <c r="EU484" s="129"/>
      <c r="EV484" s="129"/>
      <c r="EW484" s="129"/>
    </row>
    <row r="485" spans="1:153" ht="21.75" customHeight="1">
      <c r="A485" s="113"/>
      <c r="B485" s="294"/>
      <c r="C485" s="76"/>
      <c r="D485" s="74"/>
      <c r="E485" s="77"/>
      <c r="F485" s="78"/>
      <c r="G485" s="79"/>
      <c r="H485" s="75" t="s">
        <v>6436</v>
      </c>
      <c r="I485" s="76"/>
      <c r="J485" s="74"/>
      <c r="K485" s="241"/>
      <c r="L485" s="74"/>
      <c r="M485" s="76"/>
      <c r="N485" s="73"/>
      <c r="O485" s="504"/>
      <c r="P485" s="505"/>
      <c r="Q485" s="505"/>
      <c r="R485" s="505"/>
      <c r="S485" s="505"/>
      <c r="T485" s="505"/>
      <c r="U485" s="505"/>
      <c r="V485" s="505"/>
      <c r="W485" s="505"/>
      <c r="X485" s="505"/>
      <c r="Y485" s="505"/>
      <c r="Z485" s="505"/>
      <c r="AA485" s="505"/>
      <c r="AB485" s="505"/>
      <c r="AC485" s="505"/>
      <c r="AD485" s="505"/>
      <c r="AE485" s="506"/>
      <c r="AF485" s="15"/>
      <c r="AG485" s="118"/>
      <c r="AH485" s="312"/>
      <c r="AI485" s="313"/>
      <c r="AJ485" s="313"/>
      <c r="AK485" s="313"/>
      <c r="AL485" s="313"/>
      <c r="AM485" s="313"/>
      <c r="AN485" s="314"/>
      <c r="AO485" s="120"/>
      <c r="AP485" s="115" t="s">
        <v>0</v>
      </c>
      <c r="AQ485" s="119"/>
      <c r="AR485" s="312"/>
      <c r="AS485" s="313"/>
      <c r="AT485" s="313"/>
      <c r="AU485" s="313"/>
      <c r="AV485" s="313"/>
      <c r="AW485" s="313"/>
      <c r="AX485" s="314"/>
      <c r="AY485" s="120"/>
      <c r="AZ485" s="115" t="s">
        <v>1</v>
      </c>
      <c r="BA485" s="119"/>
      <c r="BB485" s="312"/>
      <c r="BC485" s="313"/>
      <c r="BD485" s="313"/>
      <c r="BE485" s="313"/>
      <c r="BF485" s="313"/>
      <c r="BG485" s="313"/>
      <c r="BH485" s="314"/>
      <c r="BI485" s="122"/>
      <c r="BJ485" s="115" t="s">
        <v>2</v>
      </c>
      <c r="BK485" s="129"/>
      <c r="BL485" s="130" t="str">
        <f>IF(BM485&lt;&gt;"","●","")</f>
        <v/>
      </c>
      <c r="BM485" s="132" t="str">
        <f>IF(AND(OR(C485="",E485="",F485="",G485="",O485=""),OR(AH485&gt;0,AR485&gt;0,BB485&gt;0)),"「Ｋコード・Ｊコード番号等」、「診療行為名称」に未記入の欄がありますが、「レセプト件数」、「算定日数」、「算定回数」のいずれかが1以上となっています。正しい手術名情報・レセプト件数・算定日数・算定回数をご記入ください。",IF(AND(AND(C485&lt;&gt;"",E485&lt;&gt;"",F485&lt;&gt;"",G485&lt;&gt;""),OR(AH485&gt;0,AR485&gt;0,BB485&gt;0),COUNTIF(K!$A$1:$A$2257,ASC(C485&amp;E485&amp;F485&amp;G485&amp;IF(I485*1=0,"","-"&amp;I485*1)&amp;IF(K485*1=0,"",K485*1)&amp;IF(M485="","",M485)))=0),"「Ｋコード・Ｊコード番号等」が診療報酬点数表あるいは鹿診療報酬点数表に存在しないコードとなっています。正しいＫコード・Ｊコード番号等をご記入ください。なお、加算・輸血料は報告対象外となります。",IF(OR(AND(OR(AH485=0,AH485=""),OR(AR485&gt;0,BB485&gt;0)),AND(OR(AH485&gt;0,BB485&gt;0),OR(AR485=0,AR485="")),AND(OR(AH485&gt;0,AR485&gt;0),OR(BB485=0,BB485=""))),"「レセプト件数」、「算定日数」、「算定回数」のいずれかが「0」か「空白」となっていますが、それ以外が1以上となっています。正しい手術名情報・レセプト件数・算定日数・算定回数をご記入ください。",IF(OR(AH485&gt;AR485,AH485&gt;BB485),"「算定日数」あるいは「算定回数」が「レセプト件数」よりも小さくなっています。算定レセプトにおける算定日数・算定回数をご記入ください。",IF(AR485&gt;BB485,"「算定回数」が「算定日数」よりも小さくなっています。算定日数における算定回数をご記入ください。","")))))</f>
        <v/>
      </c>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72"/>
      <c r="CW485" s="72"/>
      <c r="CX485" s="72"/>
      <c r="CY485" s="129"/>
      <c r="CZ485" s="129"/>
      <c r="DA485" s="129"/>
      <c r="DB485" s="129"/>
      <c r="DC485" s="129"/>
      <c r="DD485" s="129"/>
      <c r="DE485" s="129"/>
      <c r="DF485" s="129"/>
      <c r="DG485" s="129"/>
      <c r="DH485" s="129"/>
      <c r="DI485" s="129"/>
      <c r="DJ485" s="129"/>
      <c r="DK485" s="129"/>
      <c r="DL485" s="129"/>
      <c r="DM485" s="129"/>
      <c r="DN485" s="129"/>
      <c r="DO485" s="129"/>
      <c r="DP485" s="129"/>
      <c r="DQ485" s="129"/>
      <c r="DR485" s="129"/>
      <c r="DS485" s="129"/>
      <c r="DT485" s="129"/>
      <c r="DU485" s="129"/>
      <c r="DV485" s="129"/>
      <c r="DW485" s="129"/>
      <c r="DX485" s="129"/>
      <c r="DY485" s="129"/>
      <c r="DZ485" s="129"/>
      <c r="EA485" s="129"/>
      <c r="EB485" s="129"/>
      <c r="EC485" s="129"/>
      <c r="ED485" s="129"/>
      <c r="EE485" s="129"/>
      <c r="EF485" s="129"/>
      <c r="EG485" s="129"/>
      <c r="EH485" s="129"/>
      <c r="EI485" s="129"/>
      <c r="EJ485" s="129"/>
      <c r="EK485" s="129"/>
      <c r="EL485" s="129"/>
      <c r="EM485" s="129"/>
      <c r="EN485" s="129"/>
      <c r="EO485" s="129"/>
      <c r="EP485" s="129"/>
      <c r="EQ485" s="129"/>
      <c r="ER485" s="129"/>
      <c r="ES485" s="129"/>
      <c r="ET485" s="129"/>
      <c r="EU485" s="129"/>
      <c r="EV485" s="129"/>
      <c r="EW485" s="129"/>
    </row>
    <row r="486" spans="1:153" ht="3" customHeight="1" thickBot="1">
      <c r="A486" s="113"/>
      <c r="B486" s="16"/>
      <c r="C486" s="17"/>
      <c r="D486" s="17"/>
      <c r="E486" s="17"/>
      <c r="F486" s="18"/>
      <c r="G486" s="17"/>
      <c r="H486" s="298"/>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9"/>
      <c r="AG486" s="299"/>
      <c r="AH486" s="298"/>
      <c r="AI486" s="298"/>
      <c r="AJ486" s="298"/>
      <c r="AK486" s="298"/>
      <c r="AL486" s="298"/>
      <c r="AM486" s="298"/>
      <c r="AN486" s="298"/>
      <c r="AO486" s="121"/>
      <c r="AP486" s="116"/>
      <c r="AQ486" s="299"/>
      <c r="AR486" s="298"/>
      <c r="AS486" s="298"/>
      <c r="AT486" s="298"/>
      <c r="AU486" s="298"/>
      <c r="AV486" s="298"/>
      <c r="AW486" s="298"/>
      <c r="AX486" s="298"/>
      <c r="AY486" s="121"/>
      <c r="AZ486" s="116"/>
      <c r="BA486" s="298"/>
      <c r="BB486" s="298"/>
      <c r="BC486" s="298"/>
      <c r="BD486" s="298"/>
      <c r="BE486" s="298"/>
      <c r="BF486" s="298"/>
      <c r="BG486" s="298"/>
      <c r="BH486" s="298"/>
      <c r="BI486" s="121"/>
      <c r="BJ486" s="116"/>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29"/>
      <c r="CW486" s="129"/>
      <c r="CX486" s="129"/>
      <c r="CY486" s="129"/>
      <c r="CZ486" s="129"/>
      <c r="DA486" s="129"/>
      <c r="DB486" s="129"/>
      <c r="DC486" s="129"/>
      <c r="DD486" s="129"/>
      <c r="DE486" s="129"/>
      <c r="DF486" s="129"/>
      <c r="DG486" s="129"/>
      <c r="DH486" s="129"/>
      <c r="DI486" s="129"/>
      <c r="DJ486" s="129"/>
      <c r="DK486" s="129"/>
      <c r="DL486" s="129"/>
      <c r="DM486" s="129"/>
      <c r="DN486" s="129"/>
      <c r="DO486" s="129"/>
      <c r="DP486" s="129"/>
      <c r="DQ486" s="129"/>
      <c r="DR486" s="129"/>
      <c r="DS486" s="129"/>
      <c r="DT486" s="129"/>
      <c r="DU486" s="129"/>
      <c r="DV486" s="129"/>
      <c r="DW486" s="129"/>
      <c r="DX486" s="129"/>
      <c r="DY486" s="129"/>
      <c r="DZ486" s="129"/>
      <c r="EA486" s="129"/>
      <c r="EB486" s="129"/>
      <c r="EC486" s="129"/>
      <c r="ED486" s="129"/>
      <c r="EE486" s="129"/>
      <c r="EF486" s="129"/>
      <c r="EG486" s="129"/>
      <c r="EH486" s="129"/>
      <c r="EI486" s="129"/>
      <c r="EJ486" s="129"/>
      <c r="EK486" s="129"/>
      <c r="EL486" s="129"/>
      <c r="EM486" s="129"/>
      <c r="EN486" s="129"/>
      <c r="EO486" s="129"/>
      <c r="EP486" s="129"/>
      <c r="EQ486" s="129"/>
      <c r="ER486" s="129"/>
      <c r="ES486" s="129"/>
      <c r="ET486" s="129"/>
      <c r="EU486" s="129"/>
      <c r="EV486" s="129"/>
      <c r="EW486" s="129"/>
    </row>
    <row r="487" spans="1:153" ht="9.75" customHeight="1">
      <c r="A487" s="113"/>
      <c r="B487" s="24"/>
      <c r="C487" s="14" t="s">
        <v>6435</v>
      </c>
      <c r="D487" s="25"/>
      <c r="E487" s="25"/>
      <c r="F487" s="14" t="s">
        <v>143</v>
      </c>
      <c r="G487" s="14"/>
      <c r="H487" s="14"/>
      <c r="I487" s="14" t="s">
        <v>144</v>
      </c>
      <c r="J487" s="14"/>
      <c r="K487" s="14" t="s">
        <v>145</v>
      </c>
      <c r="L487" s="14"/>
      <c r="M487" s="14" t="s">
        <v>197</v>
      </c>
      <c r="N487" s="14"/>
      <c r="O487" s="25"/>
      <c r="P487" s="14" t="s">
        <v>146</v>
      </c>
      <c r="Q487" s="14"/>
      <c r="R487" s="14"/>
      <c r="S487" s="14"/>
      <c r="T487" s="14"/>
      <c r="U487" s="14"/>
      <c r="V487" s="14"/>
      <c r="W487" s="14"/>
      <c r="X487" s="14"/>
      <c r="Y487" s="14"/>
      <c r="Z487" s="14"/>
      <c r="AA487" s="14"/>
      <c r="AB487" s="14"/>
      <c r="AC487" s="14"/>
      <c r="AD487" s="25"/>
      <c r="AE487" s="25"/>
      <c r="AF487" s="26"/>
      <c r="AG487" s="296"/>
      <c r="AH487" s="297"/>
      <c r="AI487" s="297"/>
      <c r="AJ487" s="297"/>
      <c r="AK487" s="297"/>
      <c r="AL487" s="297"/>
      <c r="AM487" s="297"/>
      <c r="AN487" s="297"/>
      <c r="AO487" s="117"/>
      <c r="AP487" s="114"/>
      <c r="AQ487" s="296"/>
      <c r="AR487" s="297"/>
      <c r="AS487" s="297"/>
      <c r="AT487" s="297"/>
      <c r="AU487" s="297"/>
      <c r="AV487" s="297"/>
      <c r="AW487" s="297"/>
      <c r="AX487" s="297"/>
      <c r="AY487" s="117"/>
      <c r="AZ487" s="114"/>
      <c r="BA487" s="297"/>
      <c r="BB487" s="297"/>
      <c r="BC487" s="297"/>
      <c r="BD487" s="297"/>
      <c r="BE487" s="297"/>
      <c r="BF487" s="297"/>
      <c r="BG487" s="297"/>
      <c r="BH487" s="297"/>
      <c r="BI487" s="117"/>
      <c r="BJ487" s="114"/>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c r="DH487" s="129"/>
      <c r="DI487" s="129"/>
      <c r="DJ487" s="129"/>
      <c r="DK487" s="129"/>
      <c r="DL487" s="129"/>
      <c r="DM487" s="129"/>
      <c r="DN487" s="129"/>
      <c r="DO487" s="129"/>
      <c r="DP487" s="129"/>
      <c r="DQ487" s="129"/>
      <c r="DR487" s="129"/>
      <c r="DS487" s="129"/>
      <c r="DT487" s="129"/>
      <c r="DU487" s="129"/>
      <c r="DV487" s="129"/>
      <c r="DW487" s="129"/>
      <c r="DX487" s="129"/>
      <c r="DY487" s="129"/>
      <c r="DZ487" s="129"/>
      <c r="EA487" s="129"/>
      <c r="EB487" s="129"/>
      <c r="EC487" s="129"/>
      <c r="ED487" s="129"/>
      <c r="EE487" s="129"/>
      <c r="EF487" s="129"/>
      <c r="EG487" s="129"/>
      <c r="EH487" s="129"/>
      <c r="EI487" s="129"/>
      <c r="EJ487" s="129"/>
      <c r="EK487" s="129"/>
      <c r="EL487" s="129"/>
      <c r="EM487" s="129"/>
      <c r="EN487" s="129"/>
      <c r="EO487" s="129"/>
      <c r="EP487" s="129"/>
      <c r="EQ487" s="129"/>
      <c r="ER487" s="129"/>
      <c r="ES487" s="129"/>
      <c r="ET487" s="129"/>
      <c r="EU487" s="129"/>
      <c r="EV487" s="129"/>
      <c r="EW487" s="129"/>
    </row>
    <row r="488" spans="1:153" ht="21.75" customHeight="1">
      <c r="A488" s="113"/>
      <c r="B488" s="294"/>
      <c r="C488" s="76"/>
      <c r="D488" s="74"/>
      <c r="E488" s="77"/>
      <c r="F488" s="78"/>
      <c r="G488" s="79"/>
      <c r="H488" s="75" t="s">
        <v>6436</v>
      </c>
      <c r="I488" s="76"/>
      <c r="J488" s="74"/>
      <c r="K488" s="241"/>
      <c r="L488" s="74"/>
      <c r="M488" s="76"/>
      <c r="N488" s="73"/>
      <c r="O488" s="504"/>
      <c r="P488" s="505"/>
      <c r="Q488" s="505"/>
      <c r="R488" s="505"/>
      <c r="S488" s="505"/>
      <c r="T488" s="505"/>
      <c r="U488" s="505"/>
      <c r="V488" s="505"/>
      <c r="W488" s="505"/>
      <c r="X488" s="505"/>
      <c r="Y488" s="505"/>
      <c r="Z488" s="505"/>
      <c r="AA488" s="505"/>
      <c r="AB488" s="505"/>
      <c r="AC488" s="505"/>
      <c r="AD488" s="505"/>
      <c r="AE488" s="506"/>
      <c r="AF488" s="15"/>
      <c r="AG488" s="118"/>
      <c r="AH488" s="312"/>
      <c r="AI488" s="313"/>
      <c r="AJ488" s="313"/>
      <c r="AK488" s="313"/>
      <c r="AL488" s="313"/>
      <c r="AM488" s="313"/>
      <c r="AN488" s="314"/>
      <c r="AO488" s="120"/>
      <c r="AP488" s="115" t="s">
        <v>0</v>
      </c>
      <c r="AQ488" s="119"/>
      <c r="AR488" s="312"/>
      <c r="AS488" s="313"/>
      <c r="AT488" s="313"/>
      <c r="AU488" s="313"/>
      <c r="AV488" s="313"/>
      <c r="AW488" s="313"/>
      <c r="AX488" s="314"/>
      <c r="AY488" s="120"/>
      <c r="AZ488" s="115" t="s">
        <v>1</v>
      </c>
      <c r="BA488" s="119"/>
      <c r="BB488" s="312"/>
      <c r="BC488" s="313"/>
      <c r="BD488" s="313"/>
      <c r="BE488" s="313"/>
      <c r="BF488" s="313"/>
      <c r="BG488" s="313"/>
      <c r="BH488" s="314"/>
      <c r="BI488" s="122"/>
      <c r="BJ488" s="115" t="s">
        <v>2</v>
      </c>
      <c r="BK488" s="129"/>
      <c r="BL488" s="130" t="str">
        <f>IF(BM488&lt;&gt;"","●","")</f>
        <v/>
      </c>
      <c r="BM488" s="132" t="str">
        <f>IF(AND(OR(C488="",E488="",F488="",G488="",O488=""),OR(AH488&gt;0,AR488&gt;0,BB488&gt;0)),"「Ｋコード・Ｊコード番号等」、「診療行為名称」に未記入の欄がありますが、「レセプト件数」、「算定日数」、「算定回数」のいずれかが1以上となっています。正しい手術名情報・レセプト件数・算定日数・算定回数をご記入ください。",IF(AND(AND(C488&lt;&gt;"",E488&lt;&gt;"",F488&lt;&gt;"",G488&lt;&gt;""),OR(AH488&gt;0,AR488&gt;0,BB488&gt;0),COUNTIF(K!$A$1:$A$2257,ASC(C488&amp;E488&amp;F488&amp;G488&amp;IF(I488*1=0,"","-"&amp;I488*1)&amp;IF(K488*1=0,"",K488*1)&amp;IF(M488="","",M488)))=0),"「Ｋコード・Ｊコード番号等」が診療報酬点数表あるいは鹿診療報酬点数表に存在しないコードとなっています。正しいＫコード・Ｊコード番号等をご記入ください。なお、加算・輸血料は報告対象外となります。",IF(OR(AND(OR(AH488=0,AH488=""),OR(AR488&gt;0,BB488&gt;0)),AND(OR(AH488&gt;0,BB488&gt;0),OR(AR488=0,AR488="")),AND(OR(AH488&gt;0,AR488&gt;0),OR(BB488=0,BB488=""))),"「レセプト件数」、「算定日数」、「算定回数」のいずれかが「0」か「空白」となっていますが、それ以外が1以上となっています。正しい手術名情報・レセプト件数・算定日数・算定回数をご記入ください。",IF(OR(AH488&gt;AR488,AH488&gt;BB488),"「算定日数」あるいは「算定回数」が「レセプト件数」よりも小さくなっています。算定レセプトにおける算定日数・算定回数をご記入ください。",IF(AR488&gt;BB488,"「算定回数」が「算定日数」よりも小さくなっています。算定日数における算定回数をご記入ください。","")))))</f>
        <v/>
      </c>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72"/>
      <c r="CW488" s="72"/>
      <c r="CX488" s="72"/>
      <c r="CY488" s="129"/>
      <c r="CZ488" s="129"/>
      <c r="DA488" s="129"/>
      <c r="DB488" s="129"/>
      <c r="DC488" s="129"/>
      <c r="DD488" s="129"/>
      <c r="DE488" s="129"/>
      <c r="DF488" s="129"/>
      <c r="DG488" s="129"/>
      <c r="DH488" s="129"/>
      <c r="DI488" s="129"/>
      <c r="DJ488" s="129"/>
      <c r="DK488" s="129"/>
      <c r="DL488" s="129"/>
      <c r="DM488" s="129"/>
      <c r="DN488" s="129"/>
      <c r="DO488" s="129"/>
      <c r="DP488" s="129"/>
      <c r="DQ488" s="129"/>
      <c r="DR488" s="129"/>
      <c r="DS488" s="129"/>
      <c r="DT488" s="129"/>
      <c r="DU488" s="129"/>
      <c r="DV488" s="129"/>
      <c r="DW488" s="129"/>
      <c r="DX488" s="129"/>
      <c r="DY488" s="129"/>
      <c r="DZ488" s="129"/>
      <c r="EA488" s="129"/>
      <c r="EB488" s="129"/>
      <c r="EC488" s="129"/>
      <c r="ED488" s="129"/>
      <c r="EE488" s="129"/>
      <c r="EF488" s="129"/>
      <c r="EG488" s="129"/>
      <c r="EH488" s="129"/>
      <c r="EI488" s="129"/>
      <c r="EJ488" s="129"/>
      <c r="EK488" s="129"/>
      <c r="EL488" s="129"/>
      <c r="EM488" s="129"/>
      <c r="EN488" s="129"/>
      <c r="EO488" s="129"/>
      <c r="EP488" s="129"/>
      <c r="EQ488" s="129"/>
      <c r="ER488" s="129"/>
      <c r="ES488" s="129"/>
      <c r="ET488" s="129"/>
      <c r="EU488" s="129"/>
      <c r="EV488" s="129"/>
      <c r="EW488" s="129"/>
    </row>
    <row r="489" spans="1:153" ht="3" customHeight="1" thickBot="1">
      <c r="A489" s="113"/>
      <c r="B489" s="16"/>
      <c r="C489" s="17"/>
      <c r="D489" s="17"/>
      <c r="E489" s="17"/>
      <c r="F489" s="18"/>
      <c r="G489" s="17"/>
      <c r="H489" s="298"/>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9"/>
      <c r="AG489" s="299"/>
      <c r="AH489" s="298"/>
      <c r="AI489" s="298"/>
      <c r="AJ489" s="298"/>
      <c r="AK489" s="298"/>
      <c r="AL489" s="298"/>
      <c r="AM489" s="298"/>
      <c r="AN489" s="298"/>
      <c r="AO489" s="121"/>
      <c r="AP489" s="116"/>
      <c r="AQ489" s="299"/>
      <c r="AR489" s="298"/>
      <c r="AS489" s="298"/>
      <c r="AT489" s="298"/>
      <c r="AU489" s="298"/>
      <c r="AV489" s="298"/>
      <c r="AW489" s="298"/>
      <c r="AX489" s="298"/>
      <c r="AY489" s="121"/>
      <c r="AZ489" s="116"/>
      <c r="BA489" s="298"/>
      <c r="BB489" s="298"/>
      <c r="BC489" s="298"/>
      <c r="BD489" s="298"/>
      <c r="BE489" s="298"/>
      <c r="BF489" s="298"/>
      <c r="BG489" s="298"/>
      <c r="BH489" s="298"/>
      <c r="BI489" s="121"/>
      <c r="BJ489" s="116"/>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c r="DH489" s="129"/>
      <c r="DI489" s="129"/>
      <c r="DJ489" s="129"/>
      <c r="DK489" s="129"/>
      <c r="DL489" s="129"/>
      <c r="DM489" s="129"/>
      <c r="DN489" s="129"/>
      <c r="DO489" s="129"/>
      <c r="DP489" s="129"/>
      <c r="DQ489" s="129"/>
      <c r="DR489" s="129"/>
      <c r="DS489" s="129"/>
      <c r="DT489" s="129"/>
      <c r="DU489" s="129"/>
      <c r="DV489" s="129"/>
      <c r="DW489" s="129"/>
      <c r="DX489" s="129"/>
      <c r="DY489" s="129"/>
      <c r="DZ489" s="129"/>
      <c r="EA489" s="129"/>
      <c r="EB489" s="129"/>
      <c r="EC489" s="129"/>
      <c r="ED489" s="129"/>
      <c r="EE489" s="129"/>
      <c r="EF489" s="129"/>
      <c r="EG489" s="129"/>
      <c r="EH489" s="129"/>
      <c r="EI489" s="129"/>
      <c r="EJ489" s="129"/>
      <c r="EK489" s="129"/>
      <c r="EL489" s="129"/>
      <c r="EM489" s="129"/>
      <c r="EN489" s="129"/>
      <c r="EO489" s="129"/>
      <c r="EP489" s="129"/>
      <c r="EQ489" s="129"/>
      <c r="ER489" s="129"/>
      <c r="ES489" s="129"/>
      <c r="ET489" s="129"/>
      <c r="EU489" s="129"/>
      <c r="EV489" s="129"/>
      <c r="EW489" s="129"/>
    </row>
    <row r="490" spans="1:153" ht="9.75" customHeight="1">
      <c r="A490" s="113"/>
      <c r="B490" s="24"/>
      <c r="C490" s="14" t="s">
        <v>6435</v>
      </c>
      <c r="D490" s="25"/>
      <c r="E490" s="25"/>
      <c r="F490" s="14" t="s">
        <v>143</v>
      </c>
      <c r="G490" s="14"/>
      <c r="H490" s="14"/>
      <c r="I490" s="14" t="s">
        <v>144</v>
      </c>
      <c r="J490" s="14"/>
      <c r="K490" s="14" t="s">
        <v>145</v>
      </c>
      <c r="L490" s="14"/>
      <c r="M490" s="14" t="s">
        <v>197</v>
      </c>
      <c r="N490" s="14"/>
      <c r="O490" s="25"/>
      <c r="P490" s="14" t="s">
        <v>146</v>
      </c>
      <c r="Q490" s="14"/>
      <c r="R490" s="14"/>
      <c r="S490" s="14"/>
      <c r="T490" s="14"/>
      <c r="U490" s="14"/>
      <c r="V490" s="14"/>
      <c r="W490" s="14"/>
      <c r="X490" s="14"/>
      <c r="Y490" s="14"/>
      <c r="Z490" s="14"/>
      <c r="AA490" s="14"/>
      <c r="AB490" s="14"/>
      <c r="AC490" s="14"/>
      <c r="AD490" s="25"/>
      <c r="AE490" s="25"/>
      <c r="AF490" s="26"/>
      <c r="AG490" s="296"/>
      <c r="AH490" s="297"/>
      <c r="AI490" s="297"/>
      <c r="AJ490" s="297"/>
      <c r="AK490" s="297"/>
      <c r="AL490" s="297"/>
      <c r="AM490" s="297"/>
      <c r="AN490" s="297"/>
      <c r="AO490" s="117"/>
      <c r="AP490" s="114"/>
      <c r="AQ490" s="296"/>
      <c r="AR490" s="297"/>
      <c r="AS490" s="297"/>
      <c r="AT490" s="297"/>
      <c r="AU490" s="297"/>
      <c r="AV490" s="297"/>
      <c r="AW490" s="297"/>
      <c r="AX490" s="297"/>
      <c r="AY490" s="117"/>
      <c r="AZ490" s="114"/>
      <c r="BA490" s="297"/>
      <c r="BB490" s="297"/>
      <c r="BC490" s="297"/>
      <c r="BD490" s="297"/>
      <c r="BE490" s="297"/>
      <c r="BF490" s="297"/>
      <c r="BG490" s="297"/>
      <c r="BH490" s="297"/>
      <c r="BI490" s="117"/>
      <c r="BJ490" s="114"/>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c r="DH490" s="129"/>
      <c r="DI490" s="129"/>
      <c r="DJ490" s="129"/>
      <c r="DK490" s="129"/>
      <c r="DL490" s="129"/>
      <c r="DM490" s="129"/>
      <c r="DN490" s="129"/>
      <c r="DO490" s="129"/>
      <c r="DP490" s="129"/>
      <c r="DQ490" s="129"/>
      <c r="DR490" s="129"/>
      <c r="DS490" s="129"/>
      <c r="DT490" s="129"/>
      <c r="DU490" s="129"/>
      <c r="DV490" s="129"/>
      <c r="DW490" s="129"/>
      <c r="DX490" s="129"/>
      <c r="DY490" s="129"/>
      <c r="DZ490" s="129"/>
      <c r="EA490" s="129"/>
      <c r="EB490" s="129"/>
      <c r="EC490" s="129"/>
      <c r="ED490" s="129"/>
      <c r="EE490" s="129"/>
      <c r="EF490" s="129"/>
      <c r="EG490" s="129"/>
      <c r="EH490" s="129"/>
      <c r="EI490" s="129"/>
      <c r="EJ490" s="129"/>
      <c r="EK490" s="129"/>
      <c r="EL490" s="129"/>
      <c r="EM490" s="129"/>
      <c r="EN490" s="129"/>
      <c r="EO490" s="129"/>
      <c r="EP490" s="129"/>
      <c r="EQ490" s="129"/>
      <c r="ER490" s="129"/>
      <c r="ES490" s="129"/>
      <c r="ET490" s="129"/>
      <c r="EU490" s="129"/>
      <c r="EV490" s="129"/>
      <c r="EW490" s="129"/>
    </row>
    <row r="491" spans="1:153" ht="21.75" customHeight="1">
      <c r="A491" s="113"/>
      <c r="B491" s="294"/>
      <c r="C491" s="76"/>
      <c r="D491" s="74"/>
      <c r="E491" s="77"/>
      <c r="F491" s="78"/>
      <c r="G491" s="79"/>
      <c r="H491" s="75" t="s">
        <v>6436</v>
      </c>
      <c r="I491" s="76"/>
      <c r="J491" s="74"/>
      <c r="K491" s="241"/>
      <c r="L491" s="74"/>
      <c r="M491" s="76"/>
      <c r="N491" s="73"/>
      <c r="O491" s="504"/>
      <c r="P491" s="505"/>
      <c r="Q491" s="505"/>
      <c r="R491" s="505"/>
      <c r="S491" s="505"/>
      <c r="T491" s="505"/>
      <c r="U491" s="505"/>
      <c r="V491" s="505"/>
      <c r="W491" s="505"/>
      <c r="X491" s="505"/>
      <c r="Y491" s="505"/>
      <c r="Z491" s="505"/>
      <c r="AA491" s="505"/>
      <c r="AB491" s="505"/>
      <c r="AC491" s="505"/>
      <c r="AD491" s="505"/>
      <c r="AE491" s="506"/>
      <c r="AF491" s="15"/>
      <c r="AG491" s="118"/>
      <c r="AH491" s="312"/>
      <c r="AI491" s="313"/>
      <c r="AJ491" s="313"/>
      <c r="AK491" s="313"/>
      <c r="AL491" s="313"/>
      <c r="AM491" s="313"/>
      <c r="AN491" s="314"/>
      <c r="AO491" s="120"/>
      <c r="AP491" s="115" t="s">
        <v>0</v>
      </c>
      <c r="AQ491" s="119"/>
      <c r="AR491" s="312"/>
      <c r="AS491" s="313"/>
      <c r="AT491" s="313"/>
      <c r="AU491" s="313"/>
      <c r="AV491" s="313"/>
      <c r="AW491" s="313"/>
      <c r="AX491" s="314"/>
      <c r="AY491" s="120"/>
      <c r="AZ491" s="115" t="s">
        <v>1</v>
      </c>
      <c r="BA491" s="119"/>
      <c r="BB491" s="312"/>
      <c r="BC491" s="313"/>
      <c r="BD491" s="313"/>
      <c r="BE491" s="313"/>
      <c r="BF491" s="313"/>
      <c r="BG491" s="313"/>
      <c r="BH491" s="314"/>
      <c r="BI491" s="122"/>
      <c r="BJ491" s="115" t="s">
        <v>2</v>
      </c>
      <c r="BK491" s="129"/>
      <c r="BL491" s="130" t="str">
        <f>IF(BM491&lt;&gt;"","●","")</f>
        <v/>
      </c>
      <c r="BM491" s="132" t="str">
        <f>IF(AND(OR(C491="",E491="",F491="",G491="",O491=""),OR(AH491&gt;0,AR491&gt;0,BB491&gt;0)),"「Ｋコード・Ｊコード番号等」、「診療行為名称」に未記入の欄がありますが、「レセプト件数」、「算定日数」、「算定回数」のいずれかが1以上となっています。正しい手術名情報・レセプト件数・算定日数・算定回数をご記入ください。",IF(AND(AND(C491&lt;&gt;"",E491&lt;&gt;"",F491&lt;&gt;"",G491&lt;&gt;""),OR(AH491&gt;0,AR491&gt;0,BB491&gt;0),COUNTIF(K!$A$1:$A$2257,ASC(C491&amp;E491&amp;F491&amp;G491&amp;IF(I491*1=0,"","-"&amp;I491*1)&amp;IF(K491*1=0,"",K491*1)&amp;IF(M491="","",M491)))=0),"「Ｋコード・Ｊコード番号等」が診療報酬点数表あるいは鹿診療報酬点数表に存在しないコードとなっています。正しいＫコード・Ｊコード番号等をご記入ください。なお、加算・輸血料は報告対象外となります。",IF(OR(AND(OR(AH491=0,AH491=""),OR(AR491&gt;0,BB491&gt;0)),AND(OR(AH491&gt;0,BB491&gt;0),OR(AR491=0,AR491="")),AND(OR(AH491&gt;0,AR491&gt;0),OR(BB491=0,BB491=""))),"「レセプト件数」、「算定日数」、「算定回数」のいずれかが「0」か「空白」となっていますが、それ以外が1以上となっています。正しい手術名情報・レセプト件数・算定日数・算定回数をご記入ください。",IF(OR(AH491&gt;AR491,AH491&gt;BB491),"「算定日数」あるいは「算定回数」が「レセプト件数」よりも小さくなっています。算定レセプトにおける算定日数・算定回数をご記入ください。",IF(AR491&gt;BB491,"「算定回数」が「算定日数」よりも小さくなっています。算定日数における算定回数をご記入ください。","")))))</f>
        <v/>
      </c>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72"/>
      <c r="CW491" s="72"/>
      <c r="CX491" s="72"/>
      <c r="CY491" s="129"/>
      <c r="CZ491" s="129"/>
      <c r="DA491" s="129"/>
      <c r="DB491" s="129"/>
      <c r="DC491" s="129"/>
      <c r="DD491" s="129"/>
      <c r="DE491" s="129"/>
      <c r="DF491" s="129"/>
      <c r="DG491" s="129"/>
      <c r="DH491" s="129"/>
      <c r="DI491" s="129"/>
      <c r="DJ491" s="129"/>
      <c r="DK491" s="129"/>
      <c r="DL491" s="129"/>
      <c r="DM491" s="129"/>
      <c r="DN491" s="129"/>
      <c r="DO491" s="129"/>
      <c r="DP491" s="129"/>
      <c r="DQ491" s="129"/>
      <c r="DR491" s="129"/>
      <c r="DS491" s="129"/>
      <c r="DT491" s="129"/>
      <c r="DU491" s="129"/>
      <c r="DV491" s="129"/>
      <c r="DW491" s="129"/>
      <c r="DX491" s="129"/>
      <c r="DY491" s="129"/>
      <c r="DZ491" s="129"/>
      <c r="EA491" s="129"/>
      <c r="EB491" s="129"/>
      <c r="EC491" s="129"/>
      <c r="ED491" s="129"/>
      <c r="EE491" s="129"/>
      <c r="EF491" s="129"/>
      <c r="EG491" s="129"/>
      <c r="EH491" s="129"/>
      <c r="EI491" s="129"/>
      <c r="EJ491" s="129"/>
      <c r="EK491" s="129"/>
      <c r="EL491" s="129"/>
      <c r="EM491" s="129"/>
      <c r="EN491" s="129"/>
      <c r="EO491" s="129"/>
      <c r="EP491" s="129"/>
      <c r="EQ491" s="129"/>
      <c r="ER491" s="129"/>
      <c r="ES491" s="129"/>
      <c r="ET491" s="129"/>
      <c r="EU491" s="129"/>
      <c r="EV491" s="129"/>
      <c r="EW491" s="129"/>
    </row>
    <row r="492" spans="1:153" ht="3" customHeight="1" thickBot="1">
      <c r="A492" s="113"/>
      <c r="B492" s="16"/>
      <c r="C492" s="17"/>
      <c r="D492" s="17"/>
      <c r="E492" s="17"/>
      <c r="F492" s="18"/>
      <c r="G492" s="17"/>
      <c r="H492" s="298"/>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9"/>
      <c r="AG492" s="299"/>
      <c r="AH492" s="298"/>
      <c r="AI492" s="298"/>
      <c r="AJ492" s="298"/>
      <c r="AK492" s="298"/>
      <c r="AL492" s="298"/>
      <c r="AM492" s="298"/>
      <c r="AN492" s="298"/>
      <c r="AO492" s="121"/>
      <c r="AP492" s="116"/>
      <c r="AQ492" s="299"/>
      <c r="AR492" s="298"/>
      <c r="AS492" s="298"/>
      <c r="AT492" s="298"/>
      <c r="AU492" s="298"/>
      <c r="AV492" s="298"/>
      <c r="AW492" s="298"/>
      <c r="AX492" s="298"/>
      <c r="AY492" s="121"/>
      <c r="AZ492" s="116"/>
      <c r="BA492" s="298"/>
      <c r="BB492" s="298"/>
      <c r="BC492" s="298"/>
      <c r="BD492" s="298"/>
      <c r="BE492" s="298"/>
      <c r="BF492" s="298"/>
      <c r="BG492" s="298"/>
      <c r="BH492" s="298"/>
      <c r="BI492" s="121"/>
      <c r="BJ492" s="116"/>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29"/>
      <c r="CW492" s="129"/>
      <c r="CX492" s="129"/>
      <c r="CY492" s="129"/>
      <c r="CZ492" s="129"/>
      <c r="DA492" s="129"/>
      <c r="DB492" s="129"/>
      <c r="DC492" s="129"/>
      <c r="DD492" s="129"/>
      <c r="DE492" s="129"/>
      <c r="DF492" s="129"/>
      <c r="DG492" s="129"/>
      <c r="DH492" s="129"/>
      <c r="DI492" s="129"/>
      <c r="DJ492" s="129"/>
      <c r="DK492" s="129"/>
      <c r="DL492" s="129"/>
      <c r="DM492" s="129"/>
      <c r="DN492" s="129"/>
      <c r="DO492" s="129"/>
      <c r="DP492" s="129"/>
      <c r="DQ492" s="129"/>
      <c r="DR492" s="129"/>
      <c r="DS492" s="129"/>
      <c r="DT492" s="129"/>
      <c r="DU492" s="129"/>
      <c r="DV492" s="129"/>
      <c r="DW492" s="129"/>
      <c r="DX492" s="129"/>
      <c r="DY492" s="129"/>
      <c r="DZ492" s="129"/>
      <c r="EA492" s="129"/>
      <c r="EB492" s="129"/>
      <c r="EC492" s="129"/>
      <c r="ED492" s="129"/>
      <c r="EE492" s="129"/>
      <c r="EF492" s="129"/>
      <c r="EG492" s="129"/>
      <c r="EH492" s="129"/>
      <c r="EI492" s="129"/>
      <c r="EJ492" s="129"/>
      <c r="EK492" s="129"/>
      <c r="EL492" s="129"/>
      <c r="EM492" s="129"/>
      <c r="EN492" s="129"/>
      <c r="EO492" s="129"/>
      <c r="EP492" s="129"/>
      <c r="EQ492" s="129"/>
      <c r="ER492" s="129"/>
      <c r="ES492" s="129"/>
      <c r="ET492" s="129"/>
      <c r="EU492" s="129"/>
      <c r="EV492" s="129"/>
      <c r="EW492" s="129"/>
    </row>
    <row r="493" spans="1:153" ht="9.75" customHeight="1">
      <c r="A493" s="113"/>
      <c r="B493" s="24"/>
      <c r="C493" s="14" t="s">
        <v>6435</v>
      </c>
      <c r="D493" s="25"/>
      <c r="E493" s="25"/>
      <c r="F493" s="14" t="s">
        <v>143</v>
      </c>
      <c r="G493" s="14"/>
      <c r="H493" s="14"/>
      <c r="I493" s="14" t="s">
        <v>144</v>
      </c>
      <c r="J493" s="14"/>
      <c r="K493" s="14" t="s">
        <v>145</v>
      </c>
      <c r="L493" s="14"/>
      <c r="M493" s="14" t="s">
        <v>197</v>
      </c>
      <c r="N493" s="14"/>
      <c r="O493" s="25"/>
      <c r="P493" s="14" t="s">
        <v>146</v>
      </c>
      <c r="Q493" s="14"/>
      <c r="R493" s="14"/>
      <c r="S493" s="14"/>
      <c r="T493" s="14"/>
      <c r="U493" s="14"/>
      <c r="V493" s="14"/>
      <c r="W493" s="14"/>
      <c r="X493" s="14"/>
      <c r="Y493" s="14"/>
      <c r="Z493" s="14"/>
      <c r="AA493" s="14"/>
      <c r="AB493" s="14"/>
      <c r="AC493" s="14"/>
      <c r="AD493" s="25"/>
      <c r="AE493" s="25"/>
      <c r="AF493" s="26"/>
      <c r="AG493" s="296"/>
      <c r="AH493" s="297"/>
      <c r="AI493" s="297"/>
      <c r="AJ493" s="297"/>
      <c r="AK493" s="297"/>
      <c r="AL493" s="297"/>
      <c r="AM493" s="297"/>
      <c r="AN493" s="297"/>
      <c r="AO493" s="117"/>
      <c r="AP493" s="114"/>
      <c r="AQ493" s="296"/>
      <c r="AR493" s="297"/>
      <c r="AS493" s="297"/>
      <c r="AT493" s="297"/>
      <c r="AU493" s="297"/>
      <c r="AV493" s="297"/>
      <c r="AW493" s="297"/>
      <c r="AX493" s="297"/>
      <c r="AY493" s="117"/>
      <c r="AZ493" s="114"/>
      <c r="BA493" s="297"/>
      <c r="BB493" s="297"/>
      <c r="BC493" s="297"/>
      <c r="BD493" s="297"/>
      <c r="BE493" s="297"/>
      <c r="BF493" s="297"/>
      <c r="BG493" s="297"/>
      <c r="BH493" s="297"/>
      <c r="BI493" s="117"/>
      <c r="BJ493" s="114"/>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c r="DH493" s="129"/>
      <c r="DI493" s="129"/>
      <c r="DJ493" s="129"/>
      <c r="DK493" s="129"/>
      <c r="DL493" s="129"/>
      <c r="DM493" s="129"/>
      <c r="DN493" s="129"/>
      <c r="DO493" s="129"/>
      <c r="DP493" s="129"/>
      <c r="DQ493" s="129"/>
      <c r="DR493" s="129"/>
      <c r="DS493" s="129"/>
      <c r="DT493" s="129"/>
      <c r="DU493" s="129"/>
      <c r="DV493" s="129"/>
      <c r="DW493" s="129"/>
      <c r="DX493" s="129"/>
      <c r="DY493" s="129"/>
      <c r="DZ493" s="129"/>
      <c r="EA493" s="129"/>
      <c r="EB493" s="129"/>
      <c r="EC493" s="129"/>
      <c r="ED493" s="129"/>
      <c r="EE493" s="129"/>
      <c r="EF493" s="129"/>
      <c r="EG493" s="129"/>
      <c r="EH493" s="129"/>
      <c r="EI493" s="129"/>
      <c r="EJ493" s="129"/>
      <c r="EK493" s="129"/>
      <c r="EL493" s="129"/>
      <c r="EM493" s="129"/>
      <c r="EN493" s="129"/>
      <c r="EO493" s="129"/>
      <c r="EP493" s="129"/>
      <c r="EQ493" s="129"/>
      <c r="ER493" s="129"/>
      <c r="ES493" s="129"/>
      <c r="ET493" s="129"/>
      <c r="EU493" s="129"/>
      <c r="EV493" s="129"/>
      <c r="EW493" s="129"/>
    </row>
    <row r="494" spans="1:153" ht="21.75" customHeight="1">
      <c r="A494" s="113"/>
      <c r="B494" s="294"/>
      <c r="C494" s="76"/>
      <c r="D494" s="74"/>
      <c r="E494" s="77"/>
      <c r="F494" s="78"/>
      <c r="G494" s="79"/>
      <c r="H494" s="75" t="s">
        <v>6436</v>
      </c>
      <c r="I494" s="76"/>
      <c r="J494" s="74"/>
      <c r="K494" s="241"/>
      <c r="L494" s="74"/>
      <c r="M494" s="76"/>
      <c r="N494" s="73"/>
      <c r="O494" s="504"/>
      <c r="P494" s="505"/>
      <c r="Q494" s="505"/>
      <c r="R494" s="505"/>
      <c r="S494" s="505"/>
      <c r="T494" s="505"/>
      <c r="U494" s="505"/>
      <c r="V494" s="505"/>
      <c r="W494" s="505"/>
      <c r="X494" s="505"/>
      <c r="Y494" s="505"/>
      <c r="Z494" s="505"/>
      <c r="AA494" s="505"/>
      <c r="AB494" s="505"/>
      <c r="AC494" s="505"/>
      <c r="AD494" s="505"/>
      <c r="AE494" s="506"/>
      <c r="AF494" s="15"/>
      <c r="AG494" s="118"/>
      <c r="AH494" s="312"/>
      <c r="AI494" s="313"/>
      <c r="AJ494" s="313"/>
      <c r="AK494" s="313"/>
      <c r="AL494" s="313"/>
      <c r="AM494" s="313"/>
      <c r="AN494" s="314"/>
      <c r="AO494" s="120"/>
      <c r="AP494" s="115" t="s">
        <v>0</v>
      </c>
      <c r="AQ494" s="119"/>
      <c r="AR494" s="312"/>
      <c r="AS494" s="313"/>
      <c r="AT494" s="313"/>
      <c r="AU494" s="313"/>
      <c r="AV494" s="313"/>
      <c r="AW494" s="313"/>
      <c r="AX494" s="314"/>
      <c r="AY494" s="120"/>
      <c r="AZ494" s="115" t="s">
        <v>1</v>
      </c>
      <c r="BA494" s="119"/>
      <c r="BB494" s="312"/>
      <c r="BC494" s="313"/>
      <c r="BD494" s="313"/>
      <c r="BE494" s="313"/>
      <c r="BF494" s="313"/>
      <c r="BG494" s="313"/>
      <c r="BH494" s="314"/>
      <c r="BI494" s="122"/>
      <c r="BJ494" s="115" t="s">
        <v>2</v>
      </c>
      <c r="BK494" s="129"/>
      <c r="BL494" s="130" t="str">
        <f>IF(BM494&lt;&gt;"","●","")</f>
        <v/>
      </c>
      <c r="BM494" s="132" t="str">
        <f>IF(AND(OR(C494="",E494="",F494="",G494="",O494=""),OR(AH494&gt;0,AR494&gt;0,BB494&gt;0)),"「Ｋコード・Ｊコード番号等」、「診療行為名称」に未記入の欄がありますが、「レセプト件数」、「算定日数」、「算定回数」のいずれかが1以上となっています。正しい手術名情報・レセプト件数・算定日数・算定回数をご記入ください。",IF(AND(AND(C494&lt;&gt;"",E494&lt;&gt;"",F494&lt;&gt;"",G494&lt;&gt;""),OR(AH494&gt;0,AR494&gt;0,BB494&gt;0),COUNTIF(K!$A$1:$A$2257,ASC(C494&amp;E494&amp;F494&amp;G494&amp;IF(I494*1=0,"","-"&amp;I494*1)&amp;IF(K494*1=0,"",K494*1)&amp;IF(M494="","",M494)))=0),"「Ｋコード・Ｊコード番号等」が診療報酬点数表あるいは鹿診療報酬点数表に存在しないコードとなっています。正しいＫコード・Ｊコード番号等をご記入ください。なお、加算・輸血料は報告対象外となります。",IF(OR(AND(OR(AH494=0,AH494=""),OR(AR494&gt;0,BB494&gt;0)),AND(OR(AH494&gt;0,BB494&gt;0),OR(AR494=0,AR494="")),AND(OR(AH494&gt;0,AR494&gt;0),OR(BB494=0,BB494=""))),"「レセプト件数」、「算定日数」、「算定回数」のいずれかが「0」か「空白」となっていますが、それ以外が1以上となっています。正しい手術名情報・レセプト件数・算定日数・算定回数をご記入ください。",IF(OR(AH494&gt;AR494,AH494&gt;BB494),"「算定日数」あるいは「算定回数」が「レセプト件数」よりも小さくなっています。算定レセプトにおける算定日数・算定回数をご記入ください。",IF(AR494&gt;BB494,"「算定回数」が「算定日数」よりも小さくなっています。算定日数における算定回数をご記入ください。","")))))</f>
        <v/>
      </c>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72"/>
      <c r="CW494" s="72"/>
      <c r="CX494" s="72"/>
      <c r="CY494" s="129"/>
      <c r="CZ494" s="129"/>
      <c r="DA494" s="129"/>
      <c r="DB494" s="129"/>
      <c r="DC494" s="129"/>
      <c r="DD494" s="129"/>
      <c r="DE494" s="129"/>
      <c r="DF494" s="129"/>
      <c r="DG494" s="129"/>
      <c r="DH494" s="129"/>
      <c r="DI494" s="129"/>
      <c r="DJ494" s="129"/>
      <c r="DK494" s="129"/>
      <c r="DL494" s="129"/>
      <c r="DM494" s="129"/>
      <c r="DN494" s="129"/>
      <c r="DO494" s="129"/>
      <c r="DP494" s="129"/>
      <c r="DQ494" s="129"/>
      <c r="DR494" s="129"/>
      <c r="DS494" s="129"/>
      <c r="DT494" s="129"/>
      <c r="DU494" s="129"/>
      <c r="DV494" s="129"/>
      <c r="DW494" s="129"/>
      <c r="DX494" s="129"/>
      <c r="DY494" s="129"/>
      <c r="DZ494" s="129"/>
      <c r="EA494" s="129"/>
      <c r="EB494" s="129"/>
      <c r="EC494" s="129"/>
      <c r="ED494" s="129"/>
      <c r="EE494" s="129"/>
      <c r="EF494" s="129"/>
      <c r="EG494" s="129"/>
      <c r="EH494" s="129"/>
      <c r="EI494" s="129"/>
      <c r="EJ494" s="129"/>
      <c r="EK494" s="129"/>
      <c r="EL494" s="129"/>
      <c r="EM494" s="129"/>
      <c r="EN494" s="129"/>
      <c r="EO494" s="129"/>
      <c r="EP494" s="129"/>
      <c r="EQ494" s="129"/>
      <c r="ER494" s="129"/>
      <c r="ES494" s="129"/>
      <c r="ET494" s="129"/>
      <c r="EU494" s="129"/>
      <c r="EV494" s="129"/>
      <c r="EW494" s="129"/>
    </row>
    <row r="495" spans="1:153" ht="3" customHeight="1" thickBot="1">
      <c r="A495" s="113"/>
      <c r="B495" s="16"/>
      <c r="C495" s="17"/>
      <c r="D495" s="17"/>
      <c r="E495" s="17"/>
      <c r="F495" s="18"/>
      <c r="G495" s="17"/>
      <c r="H495" s="298"/>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9"/>
      <c r="AG495" s="299"/>
      <c r="AH495" s="298"/>
      <c r="AI495" s="298"/>
      <c r="AJ495" s="298"/>
      <c r="AK495" s="298"/>
      <c r="AL495" s="298"/>
      <c r="AM495" s="298"/>
      <c r="AN495" s="298"/>
      <c r="AO495" s="121"/>
      <c r="AP495" s="116"/>
      <c r="AQ495" s="299"/>
      <c r="AR495" s="298"/>
      <c r="AS495" s="298"/>
      <c r="AT495" s="298"/>
      <c r="AU495" s="298"/>
      <c r="AV495" s="298"/>
      <c r="AW495" s="298"/>
      <c r="AX495" s="298"/>
      <c r="AY495" s="121"/>
      <c r="AZ495" s="116"/>
      <c r="BA495" s="298"/>
      <c r="BB495" s="298"/>
      <c r="BC495" s="298"/>
      <c r="BD495" s="298"/>
      <c r="BE495" s="298"/>
      <c r="BF495" s="298"/>
      <c r="BG495" s="298"/>
      <c r="BH495" s="298"/>
      <c r="BI495" s="121"/>
      <c r="BJ495" s="116"/>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c r="DH495" s="129"/>
      <c r="DI495" s="129"/>
      <c r="DJ495" s="129"/>
      <c r="DK495" s="129"/>
      <c r="DL495" s="129"/>
      <c r="DM495" s="129"/>
      <c r="DN495" s="129"/>
      <c r="DO495" s="129"/>
      <c r="DP495" s="129"/>
      <c r="DQ495" s="129"/>
      <c r="DR495" s="129"/>
      <c r="DS495" s="129"/>
      <c r="DT495" s="129"/>
      <c r="DU495" s="129"/>
      <c r="DV495" s="129"/>
      <c r="DW495" s="129"/>
      <c r="DX495" s="129"/>
      <c r="DY495" s="129"/>
      <c r="DZ495" s="129"/>
      <c r="EA495" s="129"/>
      <c r="EB495" s="129"/>
      <c r="EC495" s="129"/>
      <c r="ED495" s="129"/>
      <c r="EE495" s="129"/>
      <c r="EF495" s="129"/>
      <c r="EG495" s="129"/>
      <c r="EH495" s="129"/>
      <c r="EI495" s="129"/>
      <c r="EJ495" s="129"/>
      <c r="EK495" s="129"/>
      <c r="EL495" s="129"/>
      <c r="EM495" s="129"/>
      <c r="EN495" s="129"/>
      <c r="EO495" s="129"/>
      <c r="EP495" s="129"/>
      <c r="EQ495" s="129"/>
      <c r="ER495" s="129"/>
      <c r="ES495" s="129"/>
      <c r="ET495" s="129"/>
      <c r="EU495" s="129"/>
      <c r="EV495" s="129"/>
      <c r="EW495" s="129"/>
    </row>
    <row r="496" spans="1:153" ht="9.75" customHeight="1">
      <c r="A496" s="113"/>
      <c r="B496" s="24"/>
      <c r="C496" s="14" t="s">
        <v>6435</v>
      </c>
      <c r="D496" s="25"/>
      <c r="E496" s="25"/>
      <c r="F496" s="14" t="s">
        <v>143</v>
      </c>
      <c r="G496" s="14"/>
      <c r="H496" s="14"/>
      <c r="I496" s="14" t="s">
        <v>144</v>
      </c>
      <c r="J496" s="14"/>
      <c r="K496" s="14" t="s">
        <v>145</v>
      </c>
      <c r="L496" s="14"/>
      <c r="M496" s="14" t="s">
        <v>197</v>
      </c>
      <c r="N496" s="14"/>
      <c r="O496" s="25"/>
      <c r="P496" s="14" t="s">
        <v>146</v>
      </c>
      <c r="Q496" s="14"/>
      <c r="R496" s="14"/>
      <c r="S496" s="14"/>
      <c r="T496" s="14"/>
      <c r="U496" s="14"/>
      <c r="V496" s="14"/>
      <c r="W496" s="14"/>
      <c r="X496" s="14"/>
      <c r="Y496" s="14"/>
      <c r="Z496" s="14"/>
      <c r="AA496" s="14"/>
      <c r="AB496" s="14"/>
      <c r="AC496" s="14"/>
      <c r="AD496" s="25"/>
      <c r="AE496" s="25"/>
      <c r="AF496" s="26"/>
      <c r="AG496" s="296"/>
      <c r="AH496" s="297"/>
      <c r="AI496" s="297"/>
      <c r="AJ496" s="297"/>
      <c r="AK496" s="297"/>
      <c r="AL496" s="297"/>
      <c r="AM496" s="297"/>
      <c r="AN496" s="297"/>
      <c r="AO496" s="117"/>
      <c r="AP496" s="114"/>
      <c r="AQ496" s="296"/>
      <c r="AR496" s="297"/>
      <c r="AS496" s="297"/>
      <c r="AT496" s="297"/>
      <c r="AU496" s="297"/>
      <c r="AV496" s="297"/>
      <c r="AW496" s="297"/>
      <c r="AX496" s="297"/>
      <c r="AY496" s="117"/>
      <c r="AZ496" s="114"/>
      <c r="BA496" s="297"/>
      <c r="BB496" s="297"/>
      <c r="BC496" s="297"/>
      <c r="BD496" s="297"/>
      <c r="BE496" s="297"/>
      <c r="BF496" s="297"/>
      <c r="BG496" s="297"/>
      <c r="BH496" s="297"/>
      <c r="BI496" s="117"/>
      <c r="BJ496" s="114"/>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c r="DH496" s="129"/>
      <c r="DI496" s="129"/>
      <c r="DJ496" s="129"/>
      <c r="DK496" s="129"/>
      <c r="DL496" s="129"/>
      <c r="DM496" s="129"/>
      <c r="DN496" s="129"/>
      <c r="DO496" s="129"/>
      <c r="DP496" s="129"/>
      <c r="DQ496" s="129"/>
      <c r="DR496" s="129"/>
      <c r="DS496" s="129"/>
      <c r="DT496" s="129"/>
      <c r="DU496" s="129"/>
      <c r="DV496" s="129"/>
      <c r="DW496" s="129"/>
      <c r="DX496" s="129"/>
      <c r="DY496" s="129"/>
      <c r="DZ496" s="129"/>
      <c r="EA496" s="129"/>
      <c r="EB496" s="129"/>
      <c r="EC496" s="129"/>
      <c r="ED496" s="129"/>
      <c r="EE496" s="129"/>
      <c r="EF496" s="129"/>
      <c r="EG496" s="129"/>
      <c r="EH496" s="129"/>
      <c r="EI496" s="129"/>
      <c r="EJ496" s="129"/>
      <c r="EK496" s="129"/>
      <c r="EL496" s="129"/>
      <c r="EM496" s="129"/>
      <c r="EN496" s="129"/>
      <c r="EO496" s="129"/>
      <c r="EP496" s="129"/>
      <c r="EQ496" s="129"/>
      <c r="ER496" s="129"/>
      <c r="ES496" s="129"/>
      <c r="ET496" s="129"/>
      <c r="EU496" s="129"/>
      <c r="EV496" s="129"/>
      <c r="EW496" s="129"/>
    </row>
    <row r="497" spans="1:153" ht="21.75" customHeight="1">
      <c r="A497" s="113"/>
      <c r="B497" s="294"/>
      <c r="C497" s="76"/>
      <c r="D497" s="74"/>
      <c r="E497" s="77"/>
      <c r="F497" s="78"/>
      <c r="G497" s="79"/>
      <c r="H497" s="75" t="s">
        <v>6436</v>
      </c>
      <c r="I497" s="76"/>
      <c r="J497" s="74"/>
      <c r="K497" s="241"/>
      <c r="L497" s="74"/>
      <c r="M497" s="76"/>
      <c r="N497" s="73"/>
      <c r="O497" s="504"/>
      <c r="P497" s="505"/>
      <c r="Q497" s="505"/>
      <c r="R497" s="505"/>
      <c r="S497" s="505"/>
      <c r="T497" s="505"/>
      <c r="U497" s="505"/>
      <c r="V497" s="505"/>
      <c r="W497" s="505"/>
      <c r="X497" s="505"/>
      <c r="Y497" s="505"/>
      <c r="Z497" s="505"/>
      <c r="AA497" s="505"/>
      <c r="AB497" s="505"/>
      <c r="AC497" s="505"/>
      <c r="AD497" s="505"/>
      <c r="AE497" s="506"/>
      <c r="AF497" s="15"/>
      <c r="AG497" s="118"/>
      <c r="AH497" s="312"/>
      <c r="AI497" s="313"/>
      <c r="AJ497" s="313"/>
      <c r="AK497" s="313"/>
      <c r="AL497" s="313"/>
      <c r="AM497" s="313"/>
      <c r="AN497" s="314"/>
      <c r="AO497" s="120"/>
      <c r="AP497" s="115" t="s">
        <v>0</v>
      </c>
      <c r="AQ497" s="119"/>
      <c r="AR497" s="312"/>
      <c r="AS497" s="313"/>
      <c r="AT497" s="313"/>
      <c r="AU497" s="313"/>
      <c r="AV497" s="313"/>
      <c r="AW497" s="313"/>
      <c r="AX497" s="314"/>
      <c r="AY497" s="120"/>
      <c r="AZ497" s="115" t="s">
        <v>1</v>
      </c>
      <c r="BA497" s="119"/>
      <c r="BB497" s="312"/>
      <c r="BC497" s="313"/>
      <c r="BD497" s="313"/>
      <c r="BE497" s="313"/>
      <c r="BF497" s="313"/>
      <c r="BG497" s="313"/>
      <c r="BH497" s="314"/>
      <c r="BI497" s="122"/>
      <c r="BJ497" s="115" t="s">
        <v>2</v>
      </c>
      <c r="BK497" s="129"/>
      <c r="BL497" s="130" t="str">
        <f>IF(BM497&lt;&gt;"","●","")</f>
        <v/>
      </c>
      <c r="BM497" s="132" t="str">
        <f>IF(AND(OR(C497="",E497="",F497="",G497="",O497=""),OR(AH497&gt;0,AR497&gt;0,BB497&gt;0)),"「Ｋコード・Ｊコード番号等」、「診療行為名称」に未記入の欄がありますが、「レセプト件数」、「算定日数」、「算定回数」のいずれかが1以上となっています。正しい手術名情報・レセプト件数・算定日数・算定回数をご記入ください。",IF(AND(AND(C497&lt;&gt;"",E497&lt;&gt;"",F497&lt;&gt;"",G497&lt;&gt;""),OR(AH497&gt;0,AR497&gt;0,BB497&gt;0),COUNTIF(K!$A$1:$A$2257,ASC(C497&amp;E497&amp;F497&amp;G497&amp;IF(I497*1=0,"","-"&amp;I497*1)&amp;IF(K497*1=0,"",K497*1)&amp;IF(M497="","",M497)))=0),"「Ｋコード・Ｊコード番号等」が診療報酬点数表あるいは鹿診療報酬点数表に存在しないコードとなっています。正しいＫコード・Ｊコード番号等をご記入ください。なお、加算・輸血料は報告対象外となります。",IF(OR(AND(OR(AH497=0,AH497=""),OR(AR497&gt;0,BB497&gt;0)),AND(OR(AH497&gt;0,BB497&gt;0),OR(AR497=0,AR497="")),AND(OR(AH497&gt;0,AR497&gt;0),OR(BB497=0,BB497=""))),"「レセプト件数」、「算定日数」、「算定回数」のいずれかが「0」か「空白」となっていますが、それ以外が1以上となっています。正しい手術名情報・レセプト件数・算定日数・算定回数をご記入ください。",IF(OR(AH497&gt;AR497,AH497&gt;BB497),"「算定日数」あるいは「算定回数」が「レセプト件数」よりも小さくなっています。算定レセプトにおける算定日数・算定回数をご記入ください。",IF(AR497&gt;BB497,"「算定回数」が「算定日数」よりも小さくなっています。算定日数における算定回数をご記入ください。","")))))</f>
        <v/>
      </c>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72"/>
      <c r="CW497" s="72"/>
      <c r="CX497" s="72"/>
      <c r="CY497" s="129"/>
      <c r="CZ497" s="129"/>
      <c r="DA497" s="129"/>
      <c r="DB497" s="129"/>
      <c r="DC497" s="129"/>
      <c r="DD497" s="129"/>
      <c r="DE497" s="129"/>
      <c r="DF497" s="129"/>
      <c r="DG497" s="129"/>
      <c r="DH497" s="129"/>
      <c r="DI497" s="129"/>
      <c r="DJ497" s="129"/>
      <c r="DK497" s="129"/>
      <c r="DL497" s="129"/>
      <c r="DM497" s="129"/>
      <c r="DN497" s="129"/>
      <c r="DO497" s="129"/>
      <c r="DP497" s="129"/>
      <c r="DQ497" s="129"/>
      <c r="DR497" s="129"/>
      <c r="DS497" s="129"/>
      <c r="DT497" s="129"/>
      <c r="DU497" s="129"/>
      <c r="DV497" s="129"/>
      <c r="DW497" s="129"/>
      <c r="DX497" s="129"/>
      <c r="DY497" s="129"/>
      <c r="DZ497" s="129"/>
      <c r="EA497" s="129"/>
      <c r="EB497" s="129"/>
      <c r="EC497" s="129"/>
      <c r="ED497" s="129"/>
      <c r="EE497" s="129"/>
      <c r="EF497" s="129"/>
      <c r="EG497" s="129"/>
      <c r="EH497" s="129"/>
      <c r="EI497" s="129"/>
      <c r="EJ497" s="129"/>
      <c r="EK497" s="129"/>
      <c r="EL497" s="129"/>
      <c r="EM497" s="129"/>
      <c r="EN497" s="129"/>
      <c r="EO497" s="129"/>
      <c r="EP497" s="129"/>
      <c r="EQ497" s="129"/>
      <c r="ER497" s="129"/>
      <c r="ES497" s="129"/>
      <c r="ET497" s="129"/>
      <c r="EU497" s="129"/>
      <c r="EV497" s="129"/>
      <c r="EW497" s="129"/>
    </row>
    <row r="498" spans="1:153" ht="3" customHeight="1" thickBot="1">
      <c r="A498" s="113"/>
      <c r="B498" s="16"/>
      <c r="C498" s="17"/>
      <c r="D498" s="17"/>
      <c r="E498" s="17"/>
      <c r="F498" s="18"/>
      <c r="G498" s="17"/>
      <c r="H498" s="298"/>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9"/>
      <c r="AG498" s="299"/>
      <c r="AH498" s="298"/>
      <c r="AI498" s="298"/>
      <c r="AJ498" s="298"/>
      <c r="AK498" s="298"/>
      <c r="AL498" s="298"/>
      <c r="AM498" s="298"/>
      <c r="AN498" s="298"/>
      <c r="AO498" s="121"/>
      <c r="AP498" s="116"/>
      <c r="AQ498" s="299"/>
      <c r="AR498" s="298"/>
      <c r="AS498" s="298"/>
      <c r="AT498" s="298"/>
      <c r="AU498" s="298"/>
      <c r="AV498" s="298"/>
      <c r="AW498" s="298"/>
      <c r="AX498" s="298"/>
      <c r="AY498" s="121"/>
      <c r="AZ498" s="116"/>
      <c r="BA498" s="298"/>
      <c r="BB498" s="298"/>
      <c r="BC498" s="298"/>
      <c r="BD498" s="298"/>
      <c r="BE498" s="298"/>
      <c r="BF498" s="298"/>
      <c r="BG498" s="298"/>
      <c r="BH498" s="298"/>
      <c r="BI498" s="121"/>
      <c r="BJ498" s="116"/>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c r="DH498" s="129"/>
      <c r="DI498" s="129"/>
      <c r="DJ498" s="129"/>
      <c r="DK498" s="129"/>
      <c r="DL498" s="129"/>
      <c r="DM498" s="129"/>
      <c r="DN498" s="129"/>
      <c r="DO498" s="129"/>
      <c r="DP498" s="129"/>
      <c r="DQ498" s="129"/>
      <c r="DR498" s="129"/>
      <c r="DS498" s="129"/>
      <c r="DT498" s="129"/>
      <c r="DU498" s="129"/>
      <c r="DV498" s="129"/>
      <c r="DW498" s="129"/>
      <c r="DX498" s="129"/>
      <c r="DY498" s="129"/>
      <c r="DZ498" s="129"/>
      <c r="EA498" s="129"/>
      <c r="EB498" s="129"/>
      <c r="EC498" s="129"/>
      <c r="ED498" s="129"/>
      <c r="EE498" s="129"/>
      <c r="EF498" s="129"/>
      <c r="EG498" s="129"/>
      <c r="EH498" s="129"/>
      <c r="EI498" s="129"/>
      <c r="EJ498" s="129"/>
      <c r="EK498" s="129"/>
      <c r="EL498" s="129"/>
      <c r="EM498" s="129"/>
      <c r="EN498" s="129"/>
      <c r="EO498" s="129"/>
      <c r="EP498" s="129"/>
      <c r="EQ498" s="129"/>
      <c r="ER498" s="129"/>
      <c r="ES498" s="129"/>
      <c r="ET498" s="129"/>
      <c r="EU498" s="129"/>
      <c r="EV498" s="129"/>
      <c r="EW498" s="129"/>
    </row>
    <row r="499" spans="1:153" ht="9.75" customHeight="1">
      <c r="A499" s="113"/>
      <c r="B499" s="24"/>
      <c r="C499" s="14" t="s">
        <v>6435</v>
      </c>
      <c r="D499" s="25"/>
      <c r="E499" s="25"/>
      <c r="F499" s="14" t="s">
        <v>143</v>
      </c>
      <c r="G499" s="14"/>
      <c r="H499" s="14"/>
      <c r="I499" s="14" t="s">
        <v>144</v>
      </c>
      <c r="J499" s="14"/>
      <c r="K499" s="14" t="s">
        <v>145</v>
      </c>
      <c r="L499" s="14"/>
      <c r="M499" s="14" t="s">
        <v>197</v>
      </c>
      <c r="N499" s="14"/>
      <c r="O499" s="25"/>
      <c r="P499" s="14" t="s">
        <v>146</v>
      </c>
      <c r="Q499" s="14"/>
      <c r="R499" s="14"/>
      <c r="S499" s="14"/>
      <c r="T499" s="14"/>
      <c r="U499" s="14"/>
      <c r="V499" s="14"/>
      <c r="W499" s="14"/>
      <c r="X499" s="14"/>
      <c r="Y499" s="14"/>
      <c r="Z499" s="14"/>
      <c r="AA499" s="14"/>
      <c r="AB499" s="14"/>
      <c r="AC499" s="14"/>
      <c r="AD499" s="25"/>
      <c r="AE499" s="25"/>
      <c r="AF499" s="26"/>
      <c r="AG499" s="296"/>
      <c r="AH499" s="297"/>
      <c r="AI499" s="297"/>
      <c r="AJ499" s="297"/>
      <c r="AK499" s="297"/>
      <c r="AL499" s="297"/>
      <c r="AM499" s="297"/>
      <c r="AN499" s="297"/>
      <c r="AO499" s="117"/>
      <c r="AP499" s="114"/>
      <c r="AQ499" s="296"/>
      <c r="AR499" s="297"/>
      <c r="AS499" s="297"/>
      <c r="AT499" s="297"/>
      <c r="AU499" s="297"/>
      <c r="AV499" s="297"/>
      <c r="AW499" s="297"/>
      <c r="AX499" s="297"/>
      <c r="AY499" s="117"/>
      <c r="AZ499" s="114"/>
      <c r="BA499" s="297"/>
      <c r="BB499" s="297"/>
      <c r="BC499" s="297"/>
      <c r="BD499" s="297"/>
      <c r="BE499" s="297"/>
      <c r="BF499" s="297"/>
      <c r="BG499" s="297"/>
      <c r="BH499" s="297"/>
      <c r="BI499" s="117"/>
      <c r="BJ499" s="114"/>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c r="CQ499" s="129"/>
      <c r="CR499" s="129"/>
      <c r="CS499" s="129"/>
      <c r="CT499" s="129"/>
      <c r="CU499" s="129"/>
      <c r="CV499" s="129"/>
      <c r="CW499" s="129"/>
      <c r="CX499" s="129"/>
      <c r="CY499" s="129"/>
      <c r="CZ499" s="129"/>
      <c r="DA499" s="129"/>
      <c r="DB499" s="129"/>
      <c r="DC499" s="129"/>
      <c r="DD499" s="129"/>
      <c r="DE499" s="129"/>
      <c r="DF499" s="129"/>
      <c r="DG499" s="129"/>
      <c r="DH499" s="129"/>
      <c r="DI499" s="129"/>
      <c r="DJ499" s="129"/>
      <c r="DK499" s="129"/>
      <c r="DL499" s="129"/>
      <c r="DM499" s="129"/>
      <c r="DN499" s="129"/>
      <c r="DO499" s="129"/>
      <c r="DP499" s="129"/>
      <c r="DQ499" s="129"/>
      <c r="DR499" s="129"/>
      <c r="DS499" s="129"/>
      <c r="DT499" s="129"/>
      <c r="DU499" s="129"/>
      <c r="DV499" s="129"/>
      <c r="DW499" s="129"/>
      <c r="DX499" s="129"/>
      <c r="DY499" s="129"/>
      <c r="DZ499" s="129"/>
      <c r="EA499" s="129"/>
      <c r="EB499" s="129"/>
      <c r="EC499" s="129"/>
      <c r="ED499" s="129"/>
      <c r="EE499" s="129"/>
      <c r="EF499" s="129"/>
      <c r="EG499" s="129"/>
      <c r="EH499" s="129"/>
      <c r="EI499" s="129"/>
      <c r="EJ499" s="129"/>
      <c r="EK499" s="129"/>
      <c r="EL499" s="129"/>
      <c r="EM499" s="129"/>
      <c r="EN499" s="129"/>
      <c r="EO499" s="129"/>
      <c r="EP499" s="129"/>
      <c r="EQ499" s="129"/>
      <c r="ER499" s="129"/>
      <c r="ES499" s="129"/>
      <c r="ET499" s="129"/>
      <c r="EU499" s="129"/>
      <c r="EV499" s="129"/>
      <c r="EW499" s="129"/>
    </row>
    <row r="500" spans="1:153" ht="21.75" customHeight="1">
      <c r="A500" s="113"/>
      <c r="B500" s="294"/>
      <c r="C500" s="76"/>
      <c r="D500" s="74"/>
      <c r="E500" s="77"/>
      <c r="F500" s="78"/>
      <c r="G500" s="79"/>
      <c r="H500" s="75" t="s">
        <v>6436</v>
      </c>
      <c r="I500" s="76"/>
      <c r="J500" s="74"/>
      <c r="K500" s="241"/>
      <c r="L500" s="74"/>
      <c r="M500" s="76"/>
      <c r="N500" s="73"/>
      <c r="O500" s="504"/>
      <c r="P500" s="505"/>
      <c r="Q500" s="505"/>
      <c r="R500" s="505"/>
      <c r="S500" s="505"/>
      <c r="T500" s="505"/>
      <c r="U500" s="505"/>
      <c r="V500" s="505"/>
      <c r="W500" s="505"/>
      <c r="X500" s="505"/>
      <c r="Y500" s="505"/>
      <c r="Z500" s="505"/>
      <c r="AA500" s="505"/>
      <c r="AB500" s="505"/>
      <c r="AC500" s="505"/>
      <c r="AD500" s="505"/>
      <c r="AE500" s="506"/>
      <c r="AF500" s="15"/>
      <c r="AG500" s="118"/>
      <c r="AH500" s="312"/>
      <c r="AI500" s="313"/>
      <c r="AJ500" s="313"/>
      <c r="AK500" s="313"/>
      <c r="AL500" s="313"/>
      <c r="AM500" s="313"/>
      <c r="AN500" s="314"/>
      <c r="AO500" s="120"/>
      <c r="AP500" s="115" t="s">
        <v>0</v>
      </c>
      <c r="AQ500" s="119"/>
      <c r="AR500" s="312"/>
      <c r="AS500" s="313"/>
      <c r="AT500" s="313"/>
      <c r="AU500" s="313"/>
      <c r="AV500" s="313"/>
      <c r="AW500" s="313"/>
      <c r="AX500" s="314"/>
      <c r="AY500" s="120"/>
      <c r="AZ500" s="115" t="s">
        <v>1</v>
      </c>
      <c r="BA500" s="119"/>
      <c r="BB500" s="312"/>
      <c r="BC500" s="313"/>
      <c r="BD500" s="313"/>
      <c r="BE500" s="313"/>
      <c r="BF500" s="313"/>
      <c r="BG500" s="313"/>
      <c r="BH500" s="314"/>
      <c r="BI500" s="122"/>
      <c r="BJ500" s="115" t="s">
        <v>2</v>
      </c>
      <c r="BK500" s="129"/>
      <c r="BL500" s="130" t="str">
        <f>IF(BM500&lt;&gt;"","●","")</f>
        <v/>
      </c>
      <c r="BM500" s="132" t="str">
        <f>IF(AND(OR(C500="",E500="",F500="",G500="",O500=""),OR(AH500&gt;0,AR500&gt;0,BB500&gt;0)),"「Ｋコード・Ｊコード番号等」、「診療行為名称」に未記入の欄がありますが、「レセプト件数」、「算定日数」、「算定回数」のいずれかが1以上となっています。正しい手術名情報・レセプト件数・算定日数・算定回数をご記入ください。",IF(AND(AND(C500&lt;&gt;"",E500&lt;&gt;"",F500&lt;&gt;"",G500&lt;&gt;""),OR(AH500&gt;0,AR500&gt;0,BB500&gt;0),COUNTIF(K!$A$1:$A$2257,ASC(C500&amp;E500&amp;F500&amp;G500&amp;IF(I500*1=0,"","-"&amp;I500*1)&amp;IF(K500*1=0,"",K500*1)&amp;IF(M500="","",M500)))=0),"「Ｋコード・Ｊコード番号等」が診療報酬点数表あるいは鹿診療報酬点数表に存在しないコードとなっています。正しいＫコード・Ｊコード番号等をご記入ください。なお、加算・輸血料は報告対象外となります。",IF(OR(AND(OR(AH500=0,AH500=""),OR(AR500&gt;0,BB500&gt;0)),AND(OR(AH500&gt;0,BB500&gt;0),OR(AR500=0,AR500="")),AND(OR(AH500&gt;0,AR500&gt;0),OR(BB500=0,BB500=""))),"「レセプト件数」、「算定日数」、「算定回数」のいずれかが「0」か「空白」となっていますが、それ以外が1以上となっています。正しい手術名情報・レセプト件数・算定日数・算定回数をご記入ください。",IF(OR(AH500&gt;AR500,AH500&gt;BB500),"「算定日数」あるいは「算定回数」が「レセプト件数」よりも小さくなっています。算定レセプトにおける算定日数・算定回数をご記入ください。",IF(AR500&gt;BB500,"「算定回数」が「算定日数」よりも小さくなっています。算定日数における算定回数をご記入ください。","")))))</f>
        <v/>
      </c>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72"/>
      <c r="CW500" s="72"/>
      <c r="CX500" s="72"/>
      <c r="CY500" s="129"/>
      <c r="CZ500" s="129"/>
      <c r="DA500" s="129"/>
      <c r="DB500" s="129"/>
      <c r="DC500" s="129"/>
      <c r="DD500" s="129"/>
      <c r="DE500" s="129"/>
      <c r="DF500" s="129"/>
      <c r="DG500" s="129"/>
      <c r="DH500" s="129"/>
      <c r="DI500" s="129"/>
      <c r="DJ500" s="129"/>
      <c r="DK500" s="129"/>
      <c r="DL500" s="129"/>
      <c r="DM500" s="129"/>
      <c r="DN500" s="129"/>
      <c r="DO500" s="129"/>
      <c r="DP500" s="129"/>
      <c r="DQ500" s="129"/>
      <c r="DR500" s="129"/>
      <c r="DS500" s="129"/>
      <c r="DT500" s="129"/>
      <c r="DU500" s="129"/>
      <c r="DV500" s="129"/>
      <c r="DW500" s="129"/>
      <c r="DX500" s="129"/>
      <c r="DY500" s="129"/>
      <c r="DZ500" s="129"/>
      <c r="EA500" s="129"/>
      <c r="EB500" s="129"/>
      <c r="EC500" s="129"/>
      <c r="ED500" s="129"/>
      <c r="EE500" s="129"/>
      <c r="EF500" s="129"/>
      <c r="EG500" s="129"/>
      <c r="EH500" s="129"/>
      <c r="EI500" s="129"/>
      <c r="EJ500" s="129"/>
      <c r="EK500" s="129"/>
      <c r="EL500" s="129"/>
      <c r="EM500" s="129"/>
      <c r="EN500" s="129"/>
      <c r="EO500" s="129"/>
      <c r="EP500" s="129"/>
      <c r="EQ500" s="129"/>
      <c r="ER500" s="129"/>
      <c r="ES500" s="129"/>
      <c r="ET500" s="129"/>
      <c r="EU500" s="129"/>
      <c r="EV500" s="129"/>
      <c r="EW500" s="129"/>
    </row>
    <row r="501" spans="1:153" ht="3" customHeight="1" thickBot="1">
      <c r="A501" s="113"/>
      <c r="B501" s="16"/>
      <c r="C501" s="17"/>
      <c r="D501" s="17"/>
      <c r="E501" s="17"/>
      <c r="F501" s="18"/>
      <c r="G501" s="17"/>
      <c r="H501" s="298"/>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9"/>
      <c r="AG501" s="299"/>
      <c r="AH501" s="298"/>
      <c r="AI501" s="298"/>
      <c r="AJ501" s="298"/>
      <c r="AK501" s="298"/>
      <c r="AL501" s="298"/>
      <c r="AM501" s="298"/>
      <c r="AN501" s="298"/>
      <c r="AO501" s="121"/>
      <c r="AP501" s="116"/>
      <c r="AQ501" s="299"/>
      <c r="AR501" s="298"/>
      <c r="AS501" s="298"/>
      <c r="AT501" s="298"/>
      <c r="AU501" s="298"/>
      <c r="AV501" s="298"/>
      <c r="AW501" s="298"/>
      <c r="AX501" s="298"/>
      <c r="AY501" s="121"/>
      <c r="AZ501" s="116"/>
      <c r="BA501" s="298"/>
      <c r="BB501" s="298"/>
      <c r="BC501" s="298"/>
      <c r="BD501" s="298"/>
      <c r="BE501" s="298"/>
      <c r="BF501" s="298"/>
      <c r="BG501" s="298"/>
      <c r="BH501" s="298"/>
      <c r="BI501" s="121"/>
      <c r="BJ501" s="116"/>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29"/>
      <c r="CW501" s="129"/>
      <c r="CX501" s="129"/>
      <c r="CY501" s="129"/>
      <c r="CZ501" s="129"/>
      <c r="DA501" s="129"/>
      <c r="DB501" s="129"/>
      <c r="DC501" s="129"/>
      <c r="DD501" s="129"/>
      <c r="DE501" s="129"/>
      <c r="DF501" s="129"/>
      <c r="DG501" s="129"/>
      <c r="DH501" s="129"/>
      <c r="DI501" s="129"/>
      <c r="DJ501" s="129"/>
      <c r="DK501" s="129"/>
      <c r="DL501" s="129"/>
      <c r="DM501" s="129"/>
      <c r="DN501" s="129"/>
      <c r="DO501" s="129"/>
      <c r="DP501" s="129"/>
      <c r="DQ501" s="129"/>
      <c r="DR501" s="129"/>
      <c r="DS501" s="129"/>
      <c r="DT501" s="129"/>
      <c r="DU501" s="129"/>
      <c r="DV501" s="129"/>
      <c r="DW501" s="129"/>
      <c r="DX501" s="129"/>
      <c r="DY501" s="129"/>
      <c r="DZ501" s="129"/>
      <c r="EA501" s="129"/>
      <c r="EB501" s="129"/>
      <c r="EC501" s="129"/>
      <c r="ED501" s="129"/>
      <c r="EE501" s="129"/>
      <c r="EF501" s="129"/>
      <c r="EG501" s="129"/>
      <c r="EH501" s="129"/>
      <c r="EI501" s="129"/>
      <c r="EJ501" s="129"/>
      <c r="EK501" s="129"/>
      <c r="EL501" s="129"/>
      <c r="EM501" s="129"/>
      <c r="EN501" s="129"/>
      <c r="EO501" s="129"/>
      <c r="EP501" s="129"/>
      <c r="EQ501" s="129"/>
      <c r="ER501" s="129"/>
      <c r="ES501" s="129"/>
      <c r="ET501" s="129"/>
      <c r="EU501" s="129"/>
      <c r="EV501" s="129"/>
      <c r="EW501" s="129"/>
    </row>
    <row r="502" spans="1:153" ht="9.75" customHeight="1">
      <c r="A502" s="113"/>
      <c r="B502" s="24"/>
      <c r="C502" s="14" t="s">
        <v>6435</v>
      </c>
      <c r="D502" s="25"/>
      <c r="E502" s="25"/>
      <c r="F502" s="14" t="s">
        <v>143</v>
      </c>
      <c r="G502" s="14"/>
      <c r="H502" s="14"/>
      <c r="I502" s="14" t="s">
        <v>144</v>
      </c>
      <c r="J502" s="14"/>
      <c r="K502" s="14" t="s">
        <v>145</v>
      </c>
      <c r="L502" s="14"/>
      <c r="M502" s="14" t="s">
        <v>197</v>
      </c>
      <c r="N502" s="14"/>
      <c r="O502" s="25"/>
      <c r="P502" s="14" t="s">
        <v>146</v>
      </c>
      <c r="Q502" s="14"/>
      <c r="R502" s="14"/>
      <c r="S502" s="14"/>
      <c r="T502" s="14"/>
      <c r="U502" s="14"/>
      <c r="V502" s="14"/>
      <c r="W502" s="14"/>
      <c r="X502" s="14"/>
      <c r="Y502" s="14"/>
      <c r="Z502" s="14"/>
      <c r="AA502" s="14"/>
      <c r="AB502" s="14"/>
      <c r="AC502" s="14"/>
      <c r="AD502" s="25"/>
      <c r="AE502" s="25"/>
      <c r="AF502" s="26"/>
      <c r="AG502" s="296"/>
      <c r="AH502" s="297"/>
      <c r="AI502" s="297"/>
      <c r="AJ502" s="297"/>
      <c r="AK502" s="297"/>
      <c r="AL502" s="297"/>
      <c r="AM502" s="297"/>
      <c r="AN502" s="297"/>
      <c r="AO502" s="117"/>
      <c r="AP502" s="114"/>
      <c r="AQ502" s="296"/>
      <c r="AR502" s="297"/>
      <c r="AS502" s="297"/>
      <c r="AT502" s="297"/>
      <c r="AU502" s="297"/>
      <c r="AV502" s="297"/>
      <c r="AW502" s="297"/>
      <c r="AX502" s="297"/>
      <c r="AY502" s="117"/>
      <c r="AZ502" s="114"/>
      <c r="BA502" s="297"/>
      <c r="BB502" s="297"/>
      <c r="BC502" s="297"/>
      <c r="BD502" s="297"/>
      <c r="BE502" s="297"/>
      <c r="BF502" s="297"/>
      <c r="BG502" s="297"/>
      <c r="BH502" s="297"/>
      <c r="BI502" s="117"/>
      <c r="BJ502" s="114"/>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c r="DH502" s="129"/>
      <c r="DI502" s="129"/>
      <c r="DJ502" s="129"/>
      <c r="DK502" s="129"/>
      <c r="DL502" s="129"/>
      <c r="DM502" s="129"/>
      <c r="DN502" s="129"/>
      <c r="DO502" s="129"/>
      <c r="DP502" s="129"/>
      <c r="DQ502" s="129"/>
      <c r="DR502" s="129"/>
      <c r="DS502" s="129"/>
      <c r="DT502" s="129"/>
      <c r="DU502" s="129"/>
      <c r="DV502" s="129"/>
      <c r="DW502" s="129"/>
      <c r="DX502" s="129"/>
      <c r="DY502" s="129"/>
      <c r="DZ502" s="129"/>
      <c r="EA502" s="129"/>
      <c r="EB502" s="129"/>
      <c r="EC502" s="129"/>
      <c r="ED502" s="129"/>
      <c r="EE502" s="129"/>
      <c r="EF502" s="129"/>
      <c r="EG502" s="129"/>
      <c r="EH502" s="129"/>
      <c r="EI502" s="129"/>
      <c r="EJ502" s="129"/>
      <c r="EK502" s="129"/>
      <c r="EL502" s="129"/>
      <c r="EM502" s="129"/>
      <c r="EN502" s="129"/>
      <c r="EO502" s="129"/>
      <c r="EP502" s="129"/>
      <c r="EQ502" s="129"/>
      <c r="ER502" s="129"/>
      <c r="ES502" s="129"/>
      <c r="ET502" s="129"/>
      <c r="EU502" s="129"/>
      <c r="EV502" s="129"/>
      <c r="EW502" s="129"/>
    </row>
    <row r="503" spans="1:153" ht="21.75" customHeight="1">
      <c r="A503" s="113"/>
      <c r="B503" s="294"/>
      <c r="C503" s="76"/>
      <c r="D503" s="74"/>
      <c r="E503" s="77"/>
      <c r="F503" s="78"/>
      <c r="G503" s="79"/>
      <c r="H503" s="75" t="s">
        <v>6436</v>
      </c>
      <c r="I503" s="76"/>
      <c r="J503" s="74"/>
      <c r="K503" s="241"/>
      <c r="L503" s="74"/>
      <c r="M503" s="76"/>
      <c r="N503" s="73"/>
      <c r="O503" s="504"/>
      <c r="P503" s="505"/>
      <c r="Q503" s="505"/>
      <c r="R503" s="505"/>
      <c r="S503" s="505"/>
      <c r="T503" s="505"/>
      <c r="U503" s="505"/>
      <c r="V503" s="505"/>
      <c r="W503" s="505"/>
      <c r="X503" s="505"/>
      <c r="Y503" s="505"/>
      <c r="Z503" s="505"/>
      <c r="AA503" s="505"/>
      <c r="AB503" s="505"/>
      <c r="AC503" s="505"/>
      <c r="AD503" s="505"/>
      <c r="AE503" s="506"/>
      <c r="AF503" s="15"/>
      <c r="AG503" s="118"/>
      <c r="AH503" s="312"/>
      <c r="AI503" s="313"/>
      <c r="AJ503" s="313"/>
      <c r="AK503" s="313"/>
      <c r="AL503" s="313"/>
      <c r="AM503" s="313"/>
      <c r="AN503" s="314"/>
      <c r="AO503" s="120"/>
      <c r="AP503" s="115" t="s">
        <v>0</v>
      </c>
      <c r="AQ503" s="119"/>
      <c r="AR503" s="312"/>
      <c r="AS503" s="313"/>
      <c r="AT503" s="313"/>
      <c r="AU503" s="313"/>
      <c r="AV503" s="313"/>
      <c r="AW503" s="313"/>
      <c r="AX503" s="314"/>
      <c r="AY503" s="120"/>
      <c r="AZ503" s="115" t="s">
        <v>1</v>
      </c>
      <c r="BA503" s="119"/>
      <c r="BB503" s="312"/>
      <c r="BC503" s="313"/>
      <c r="BD503" s="313"/>
      <c r="BE503" s="313"/>
      <c r="BF503" s="313"/>
      <c r="BG503" s="313"/>
      <c r="BH503" s="314"/>
      <c r="BI503" s="122"/>
      <c r="BJ503" s="115" t="s">
        <v>2</v>
      </c>
      <c r="BK503" s="129"/>
      <c r="BL503" s="130" t="str">
        <f>IF(BM503&lt;&gt;"","●","")</f>
        <v/>
      </c>
      <c r="BM503" s="132" t="str">
        <f>IF(AND(OR(C503="",E503="",F503="",G503="",O503=""),OR(AH503&gt;0,AR503&gt;0,BB503&gt;0)),"「Ｋコード・Ｊコード番号等」、「診療行為名称」に未記入の欄がありますが、「レセプト件数」、「算定日数」、「算定回数」のいずれかが1以上となっています。正しい手術名情報・レセプト件数・算定日数・算定回数をご記入ください。",IF(AND(AND(C503&lt;&gt;"",E503&lt;&gt;"",F503&lt;&gt;"",G503&lt;&gt;""),OR(AH503&gt;0,AR503&gt;0,BB503&gt;0),COUNTIF(K!$A$1:$A$2257,ASC(C503&amp;E503&amp;F503&amp;G503&amp;IF(I503*1=0,"","-"&amp;I503*1)&amp;IF(K503*1=0,"",K503*1)&amp;IF(M503="","",M503)))=0),"「Ｋコード・Ｊコード番号等」が診療報酬点数表あるいは鹿診療報酬点数表に存在しないコードとなっています。正しいＫコード・Ｊコード番号等をご記入ください。なお、加算・輸血料は報告対象外となります。",IF(OR(AND(OR(AH503=0,AH503=""),OR(AR503&gt;0,BB503&gt;0)),AND(OR(AH503&gt;0,BB503&gt;0),OR(AR503=0,AR503="")),AND(OR(AH503&gt;0,AR503&gt;0),OR(BB503=0,BB503=""))),"「レセプト件数」、「算定日数」、「算定回数」のいずれかが「0」か「空白」となっていますが、それ以外が1以上となっています。正しい手術名情報・レセプト件数・算定日数・算定回数をご記入ください。",IF(OR(AH503&gt;AR503,AH503&gt;BB503),"「算定日数」あるいは「算定回数」が「レセプト件数」よりも小さくなっています。算定レセプトにおける算定日数・算定回数をご記入ください。",IF(AR503&gt;BB503,"「算定回数」が「算定日数」よりも小さくなっています。算定日数における算定回数をご記入ください。","")))))</f>
        <v/>
      </c>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72"/>
      <c r="CW503" s="72"/>
      <c r="CX503" s="72"/>
      <c r="CY503" s="129"/>
      <c r="CZ503" s="129"/>
      <c r="DA503" s="129"/>
      <c r="DB503" s="129"/>
      <c r="DC503" s="129"/>
      <c r="DD503" s="129"/>
      <c r="DE503" s="129"/>
      <c r="DF503" s="129"/>
      <c r="DG503" s="129"/>
      <c r="DH503" s="129"/>
      <c r="DI503" s="129"/>
      <c r="DJ503" s="129"/>
      <c r="DK503" s="129"/>
      <c r="DL503" s="129"/>
      <c r="DM503" s="129"/>
      <c r="DN503" s="129"/>
      <c r="DO503" s="129"/>
      <c r="DP503" s="129"/>
      <c r="DQ503" s="129"/>
      <c r="DR503" s="129"/>
      <c r="DS503" s="129"/>
      <c r="DT503" s="129"/>
      <c r="DU503" s="129"/>
      <c r="DV503" s="129"/>
      <c r="DW503" s="129"/>
      <c r="DX503" s="129"/>
      <c r="DY503" s="129"/>
      <c r="DZ503" s="129"/>
      <c r="EA503" s="129"/>
      <c r="EB503" s="129"/>
      <c r="EC503" s="129"/>
      <c r="ED503" s="129"/>
      <c r="EE503" s="129"/>
      <c r="EF503" s="129"/>
      <c r="EG503" s="129"/>
      <c r="EH503" s="129"/>
      <c r="EI503" s="129"/>
      <c r="EJ503" s="129"/>
      <c r="EK503" s="129"/>
      <c r="EL503" s="129"/>
      <c r="EM503" s="129"/>
      <c r="EN503" s="129"/>
      <c r="EO503" s="129"/>
      <c r="EP503" s="129"/>
      <c r="EQ503" s="129"/>
      <c r="ER503" s="129"/>
      <c r="ES503" s="129"/>
      <c r="ET503" s="129"/>
      <c r="EU503" s="129"/>
      <c r="EV503" s="129"/>
      <c r="EW503" s="129"/>
    </row>
    <row r="504" spans="1:153" ht="3" customHeight="1" thickBot="1">
      <c r="A504" s="113"/>
      <c r="B504" s="16"/>
      <c r="C504" s="17"/>
      <c r="D504" s="17"/>
      <c r="E504" s="17"/>
      <c r="F504" s="18"/>
      <c r="G504" s="17"/>
      <c r="H504" s="298"/>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9"/>
      <c r="AG504" s="299"/>
      <c r="AH504" s="298"/>
      <c r="AI504" s="298"/>
      <c r="AJ504" s="298"/>
      <c r="AK504" s="298"/>
      <c r="AL504" s="298"/>
      <c r="AM504" s="298"/>
      <c r="AN504" s="298"/>
      <c r="AO504" s="121"/>
      <c r="AP504" s="116"/>
      <c r="AQ504" s="299"/>
      <c r="AR504" s="298"/>
      <c r="AS504" s="298"/>
      <c r="AT504" s="298"/>
      <c r="AU504" s="298"/>
      <c r="AV504" s="298"/>
      <c r="AW504" s="298"/>
      <c r="AX504" s="298"/>
      <c r="AY504" s="121"/>
      <c r="AZ504" s="116"/>
      <c r="BA504" s="298"/>
      <c r="BB504" s="298"/>
      <c r="BC504" s="298"/>
      <c r="BD504" s="298"/>
      <c r="BE504" s="298"/>
      <c r="BF504" s="298"/>
      <c r="BG504" s="298"/>
      <c r="BH504" s="298"/>
      <c r="BI504" s="121"/>
      <c r="BJ504" s="116"/>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29"/>
      <c r="CY504" s="129"/>
      <c r="CZ504" s="129"/>
      <c r="DA504" s="129"/>
      <c r="DB504" s="129"/>
      <c r="DC504" s="129"/>
      <c r="DD504" s="129"/>
      <c r="DE504" s="129"/>
      <c r="DF504" s="129"/>
      <c r="DG504" s="129"/>
      <c r="DH504" s="129"/>
      <c r="DI504" s="129"/>
      <c r="DJ504" s="129"/>
      <c r="DK504" s="129"/>
      <c r="DL504" s="129"/>
      <c r="DM504" s="129"/>
      <c r="DN504" s="129"/>
      <c r="DO504" s="129"/>
      <c r="DP504" s="129"/>
      <c r="DQ504" s="129"/>
      <c r="DR504" s="129"/>
      <c r="DS504" s="129"/>
      <c r="DT504" s="129"/>
      <c r="DU504" s="129"/>
      <c r="DV504" s="129"/>
      <c r="DW504" s="129"/>
      <c r="DX504" s="129"/>
      <c r="DY504" s="129"/>
      <c r="DZ504" s="129"/>
      <c r="EA504" s="129"/>
      <c r="EB504" s="129"/>
      <c r="EC504" s="129"/>
      <c r="ED504" s="129"/>
      <c r="EE504" s="129"/>
      <c r="EF504" s="129"/>
      <c r="EG504" s="129"/>
      <c r="EH504" s="129"/>
      <c r="EI504" s="129"/>
      <c r="EJ504" s="129"/>
      <c r="EK504" s="129"/>
      <c r="EL504" s="129"/>
      <c r="EM504" s="129"/>
      <c r="EN504" s="129"/>
      <c r="EO504" s="129"/>
      <c r="EP504" s="129"/>
      <c r="EQ504" s="129"/>
      <c r="ER504" s="129"/>
      <c r="ES504" s="129"/>
      <c r="ET504" s="129"/>
      <c r="EU504" s="129"/>
      <c r="EV504" s="129"/>
      <c r="EW504" s="129"/>
    </row>
    <row r="505" spans="1:153" ht="9.75" customHeight="1">
      <c r="A505" s="113"/>
      <c r="B505" s="24"/>
      <c r="C505" s="14" t="s">
        <v>6435</v>
      </c>
      <c r="D505" s="25"/>
      <c r="E505" s="25"/>
      <c r="F505" s="14" t="s">
        <v>143</v>
      </c>
      <c r="G505" s="14"/>
      <c r="H505" s="14"/>
      <c r="I505" s="14" t="s">
        <v>144</v>
      </c>
      <c r="J505" s="14"/>
      <c r="K505" s="14" t="s">
        <v>145</v>
      </c>
      <c r="L505" s="14"/>
      <c r="M505" s="14" t="s">
        <v>197</v>
      </c>
      <c r="N505" s="14"/>
      <c r="O505" s="25"/>
      <c r="P505" s="14" t="s">
        <v>146</v>
      </c>
      <c r="Q505" s="14"/>
      <c r="R505" s="14"/>
      <c r="S505" s="14"/>
      <c r="T505" s="14"/>
      <c r="U505" s="14"/>
      <c r="V505" s="14"/>
      <c r="W505" s="14"/>
      <c r="X505" s="14"/>
      <c r="Y505" s="14"/>
      <c r="Z505" s="14"/>
      <c r="AA505" s="14"/>
      <c r="AB505" s="14"/>
      <c r="AC505" s="14"/>
      <c r="AD505" s="25"/>
      <c r="AE505" s="25"/>
      <c r="AF505" s="26"/>
      <c r="AG505" s="296"/>
      <c r="AH505" s="297"/>
      <c r="AI505" s="297"/>
      <c r="AJ505" s="297"/>
      <c r="AK505" s="297"/>
      <c r="AL505" s="297"/>
      <c r="AM505" s="297"/>
      <c r="AN505" s="297"/>
      <c r="AO505" s="117"/>
      <c r="AP505" s="114"/>
      <c r="AQ505" s="296"/>
      <c r="AR505" s="297"/>
      <c r="AS505" s="297"/>
      <c r="AT505" s="297"/>
      <c r="AU505" s="297"/>
      <c r="AV505" s="297"/>
      <c r="AW505" s="297"/>
      <c r="AX505" s="297"/>
      <c r="AY505" s="117"/>
      <c r="AZ505" s="114"/>
      <c r="BA505" s="297"/>
      <c r="BB505" s="297"/>
      <c r="BC505" s="297"/>
      <c r="BD505" s="297"/>
      <c r="BE505" s="297"/>
      <c r="BF505" s="297"/>
      <c r="BG505" s="297"/>
      <c r="BH505" s="297"/>
      <c r="BI505" s="117"/>
      <c r="BJ505" s="114"/>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c r="DH505" s="129"/>
      <c r="DI505" s="129"/>
      <c r="DJ505" s="129"/>
      <c r="DK505" s="129"/>
      <c r="DL505" s="129"/>
      <c r="DM505" s="129"/>
      <c r="DN505" s="129"/>
      <c r="DO505" s="129"/>
      <c r="DP505" s="129"/>
      <c r="DQ505" s="129"/>
      <c r="DR505" s="129"/>
      <c r="DS505" s="129"/>
      <c r="DT505" s="129"/>
      <c r="DU505" s="129"/>
      <c r="DV505" s="129"/>
      <c r="DW505" s="129"/>
      <c r="DX505" s="129"/>
      <c r="DY505" s="129"/>
      <c r="DZ505" s="129"/>
      <c r="EA505" s="129"/>
      <c r="EB505" s="129"/>
      <c r="EC505" s="129"/>
      <c r="ED505" s="129"/>
      <c r="EE505" s="129"/>
      <c r="EF505" s="129"/>
      <c r="EG505" s="129"/>
      <c r="EH505" s="129"/>
      <c r="EI505" s="129"/>
      <c r="EJ505" s="129"/>
      <c r="EK505" s="129"/>
      <c r="EL505" s="129"/>
      <c r="EM505" s="129"/>
      <c r="EN505" s="129"/>
      <c r="EO505" s="129"/>
      <c r="EP505" s="129"/>
      <c r="EQ505" s="129"/>
      <c r="ER505" s="129"/>
      <c r="ES505" s="129"/>
      <c r="ET505" s="129"/>
      <c r="EU505" s="129"/>
      <c r="EV505" s="129"/>
      <c r="EW505" s="129"/>
    </row>
    <row r="506" spans="1:153" ht="21.75" customHeight="1">
      <c r="A506" s="113"/>
      <c r="B506" s="294"/>
      <c r="C506" s="76"/>
      <c r="D506" s="74"/>
      <c r="E506" s="77"/>
      <c r="F506" s="78"/>
      <c r="G506" s="79"/>
      <c r="H506" s="75" t="s">
        <v>6436</v>
      </c>
      <c r="I506" s="76"/>
      <c r="J506" s="74"/>
      <c r="K506" s="241"/>
      <c r="L506" s="74"/>
      <c r="M506" s="76"/>
      <c r="N506" s="73"/>
      <c r="O506" s="504"/>
      <c r="P506" s="505"/>
      <c r="Q506" s="505"/>
      <c r="R506" s="505"/>
      <c r="S506" s="505"/>
      <c r="T506" s="505"/>
      <c r="U506" s="505"/>
      <c r="V506" s="505"/>
      <c r="W506" s="505"/>
      <c r="X506" s="505"/>
      <c r="Y506" s="505"/>
      <c r="Z506" s="505"/>
      <c r="AA506" s="505"/>
      <c r="AB506" s="505"/>
      <c r="AC506" s="505"/>
      <c r="AD506" s="505"/>
      <c r="AE506" s="506"/>
      <c r="AF506" s="15"/>
      <c r="AG506" s="118"/>
      <c r="AH506" s="312"/>
      <c r="AI506" s="313"/>
      <c r="AJ506" s="313"/>
      <c r="AK506" s="313"/>
      <c r="AL506" s="313"/>
      <c r="AM506" s="313"/>
      <c r="AN506" s="314"/>
      <c r="AO506" s="120"/>
      <c r="AP506" s="115" t="s">
        <v>0</v>
      </c>
      <c r="AQ506" s="119"/>
      <c r="AR506" s="312"/>
      <c r="AS506" s="313"/>
      <c r="AT506" s="313"/>
      <c r="AU506" s="313"/>
      <c r="AV506" s="313"/>
      <c r="AW506" s="313"/>
      <c r="AX506" s="314"/>
      <c r="AY506" s="120"/>
      <c r="AZ506" s="115" t="s">
        <v>1</v>
      </c>
      <c r="BA506" s="119"/>
      <c r="BB506" s="312"/>
      <c r="BC506" s="313"/>
      <c r="BD506" s="313"/>
      <c r="BE506" s="313"/>
      <c r="BF506" s="313"/>
      <c r="BG506" s="313"/>
      <c r="BH506" s="314"/>
      <c r="BI506" s="122"/>
      <c r="BJ506" s="115" t="s">
        <v>2</v>
      </c>
      <c r="BK506" s="129"/>
      <c r="BL506" s="130" t="str">
        <f>IF(BM506&lt;&gt;"","●","")</f>
        <v/>
      </c>
      <c r="BM506" s="132" t="str">
        <f>IF(AND(OR(C506="",E506="",F506="",G506="",O506=""),OR(AH506&gt;0,AR506&gt;0,BB506&gt;0)),"「Ｋコード・Ｊコード番号等」、「診療行為名称」に未記入の欄がありますが、「レセプト件数」、「算定日数」、「算定回数」のいずれかが1以上となっています。正しい手術名情報・レセプト件数・算定日数・算定回数をご記入ください。",IF(AND(AND(C506&lt;&gt;"",E506&lt;&gt;"",F506&lt;&gt;"",G506&lt;&gt;""),OR(AH506&gt;0,AR506&gt;0,BB506&gt;0),COUNTIF(K!$A$1:$A$2257,ASC(C506&amp;E506&amp;F506&amp;G506&amp;IF(I506*1=0,"","-"&amp;I506*1)&amp;IF(K506*1=0,"",K506*1)&amp;IF(M506="","",M506)))=0),"「Ｋコード・Ｊコード番号等」が診療報酬点数表あるいは鹿診療報酬点数表に存在しないコードとなっています。正しいＫコード・Ｊコード番号等をご記入ください。なお、加算・輸血料は報告対象外となります。",IF(OR(AND(OR(AH506=0,AH506=""),OR(AR506&gt;0,BB506&gt;0)),AND(OR(AH506&gt;0,BB506&gt;0),OR(AR506=0,AR506="")),AND(OR(AH506&gt;0,AR506&gt;0),OR(BB506=0,BB506=""))),"「レセプト件数」、「算定日数」、「算定回数」のいずれかが「0」か「空白」となっていますが、それ以外が1以上となっています。正しい手術名情報・レセプト件数・算定日数・算定回数をご記入ください。",IF(OR(AH506&gt;AR506,AH506&gt;BB506),"「算定日数」あるいは「算定回数」が「レセプト件数」よりも小さくなっています。算定レセプトにおける算定日数・算定回数をご記入ください。",IF(AR506&gt;BB506,"「算定回数」が「算定日数」よりも小さくなっています。算定日数における算定回数をご記入ください。","")))))</f>
        <v/>
      </c>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72"/>
      <c r="CW506" s="72"/>
      <c r="CX506" s="72"/>
      <c r="CY506" s="129"/>
      <c r="CZ506" s="129"/>
      <c r="DA506" s="129"/>
      <c r="DB506" s="129"/>
      <c r="DC506" s="129"/>
      <c r="DD506" s="129"/>
      <c r="DE506" s="129"/>
      <c r="DF506" s="129"/>
      <c r="DG506" s="129"/>
      <c r="DH506" s="129"/>
      <c r="DI506" s="129"/>
      <c r="DJ506" s="129"/>
      <c r="DK506" s="129"/>
      <c r="DL506" s="129"/>
      <c r="DM506" s="129"/>
      <c r="DN506" s="129"/>
      <c r="DO506" s="129"/>
      <c r="DP506" s="129"/>
      <c r="DQ506" s="129"/>
      <c r="DR506" s="129"/>
      <c r="DS506" s="129"/>
      <c r="DT506" s="129"/>
      <c r="DU506" s="129"/>
      <c r="DV506" s="129"/>
      <c r="DW506" s="129"/>
      <c r="DX506" s="129"/>
      <c r="DY506" s="129"/>
      <c r="DZ506" s="129"/>
      <c r="EA506" s="129"/>
      <c r="EB506" s="129"/>
      <c r="EC506" s="129"/>
      <c r="ED506" s="129"/>
      <c r="EE506" s="129"/>
      <c r="EF506" s="129"/>
      <c r="EG506" s="129"/>
      <c r="EH506" s="129"/>
      <c r="EI506" s="129"/>
      <c r="EJ506" s="129"/>
      <c r="EK506" s="129"/>
      <c r="EL506" s="129"/>
      <c r="EM506" s="129"/>
      <c r="EN506" s="129"/>
      <c r="EO506" s="129"/>
      <c r="EP506" s="129"/>
      <c r="EQ506" s="129"/>
      <c r="ER506" s="129"/>
      <c r="ES506" s="129"/>
      <c r="ET506" s="129"/>
      <c r="EU506" s="129"/>
      <c r="EV506" s="129"/>
      <c r="EW506" s="129"/>
    </row>
    <row r="507" spans="1:153" ht="3" customHeight="1" thickBot="1">
      <c r="A507" s="113"/>
      <c r="B507" s="16"/>
      <c r="C507" s="17"/>
      <c r="D507" s="17"/>
      <c r="E507" s="17"/>
      <c r="F507" s="18"/>
      <c r="G507" s="17"/>
      <c r="H507" s="298"/>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9"/>
      <c r="AG507" s="299"/>
      <c r="AH507" s="298"/>
      <c r="AI507" s="298"/>
      <c r="AJ507" s="298"/>
      <c r="AK507" s="298"/>
      <c r="AL507" s="298"/>
      <c r="AM507" s="298"/>
      <c r="AN507" s="298"/>
      <c r="AO507" s="121"/>
      <c r="AP507" s="116"/>
      <c r="AQ507" s="299"/>
      <c r="AR507" s="298"/>
      <c r="AS507" s="298"/>
      <c r="AT507" s="298"/>
      <c r="AU507" s="298"/>
      <c r="AV507" s="298"/>
      <c r="AW507" s="298"/>
      <c r="AX507" s="298"/>
      <c r="AY507" s="121"/>
      <c r="AZ507" s="116"/>
      <c r="BA507" s="298"/>
      <c r="BB507" s="298"/>
      <c r="BC507" s="298"/>
      <c r="BD507" s="298"/>
      <c r="BE507" s="298"/>
      <c r="BF507" s="298"/>
      <c r="BG507" s="298"/>
      <c r="BH507" s="298"/>
      <c r="BI507" s="121"/>
      <c r="BJ507" s="116"/>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c r="DH507" s="129"/>
      <c r="DI507" s="129"/>
      <c r="DJ507" s="129"/>
      <c r="DK507" s="129"/>
      <c r="DL507" s="129"/>
      <c r="DM507" s="129"/>
      <c r="DN507" s="129"/>
      <c r="DO507" s="129"/>
      <c r="DP507" s="129"/>
      <c r="DQ507" s="129"/>
      <c r="DR507" s="129"/>
      <c r="DS507" s="129"/>
      <c r="DT507" s="129"/>
      <c r="DU507" s="129"/>
      <c r="DV507" s="129"/>
      <c r="DW507" s="129"/>
      <c r="DX507" s="129"/>
      <c r="DY507" s="129"/>
      <c r="DZ507" s="129"/>
      <c r="EA507" s="129"/>
      <c r="EB507" s="129"/>
      <c r="EC507" s="129"/>
      <c r="ED507" s="129"/>
      <c r="EE507" s="129"/>
      <c r="EF507" s="129"/>
      <c r="EG507" s="129"/>
      <c r="EH507" s="129"/>
      <c r="EI507" s="129"/>
      <c r="EJ507" s="129"/>
      <c r="EK507" s="129"/>
      <c r="EL507" s="129"/>
      <c r="EM507" s="129"/>
      <c r="EN507" s="129"/>
      <c r="EO507" s="129"/>
      <c r="EP507" s="129"/>
      <c r="EQ507" s="129"/>
      <c r="ER507" s="129"/>
      <c r="ES507" s="129"/>
      <c r="ET507" s="129"/>
      <c r="EU507" s="129"/>
      <c r="EV507" s="129"/>
      <c r="EW507" s="129"/>
    </row>
    <row r="508" spans="1:153" ht="9.75" customHeight="1">
      <c r="A508" s="113"/>
      <c r="B508" s="24"/>
      <c r="C508" s="14" t="s">
        <v>6435</v>
      </c>
      <c r="D508" s="25"/>
      <c r="E508" s="25"/>
      <c r="F508" s="14" t="s">
        <v>143</v>
      </c>
      <c r="G508" s="14"/>
      <c r="H508" s="14"/>
      <c r="I508" s="14" t="s">
        <v>144</v>
      </c>
      <c r="J508" s="14"/>
      <c r="K508" s="14" t="s">
        <v>145</v>
      </c>
      <c r="L508" s="14"/>
      <c r="M508" s="14" t="s">
        <v>197</v>
      </c>
      <c r="N508" s="14"/>
      <c r="O508" s="25"/>
      <c r="P508" s="14" t="s">
        <v>146</v>
      </c>
      <c r="Q508" s="14"/>
      <c r="R508" s="14"/>
      <c r="S508" s="14"/>
      <c r="T508" s="14"/>
      <c r="U508" s="14"/>
      <c r="V508" s="14"/>
      <c r="W508" s="14"/>
      <c r="X508" s="14"/>
      <c r="Y508" s="14"/>
      <c r="Z508" s="14"/>
      <c r="AA508" s="14"/>
      <c r="AB508" s="14"/>
      <c r="AC508" s="14"/>
      <c r="AD508" s="25"/>
      <c r="AE508" s="25"/>
      <c r="AF508" s="26"/>
      <c r="AG508" s="296"/>
      <c r="AH508" s="297"/>
      <c r="AI508" s="297"/>
      <c r="AJ508" s="297"/>
      <c r="AK508" s="297"/>
      <c r="AL508" s="297"/>
      <c r="AM508" s="297"/>
      <c r="AN508" s="297"/>
      <c r="AO508" s="117"/>
      <c r="AP508" s="114"/>
      <c r="AQ508" s="296"/>
      <c r="AR508" s="297"/>
      <c r="AS508" s="297"/>
      <c r="AT508" s="297"/>
      <c r="AU508" s="297"/>
      <c r="AV508" s="297"/>
      <c r="AW508" s="297"/>
      <c r="AX508" s="297"/>
      <c r="AY508" s="117"/>
      <c r="AZ508" s="114"/>
      <c r="BA508" s="297"/>
      <c r="BB508" s="297"/>
      <c r="BC508" s="297"/>
      <c r="BD508" s="297"/>
      <c r="BE508" s="297"/>
      <c r="BF508" s="297"/>
      <c r="BG508" s="297"/>
      <c r="BH508" s="297"/>
      <c r="BI508" s="117"/>
      <c r="BJ508" s="114"/>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c r="DH508" s="129"/>
      <c r="DI508" s="129"/>
      <c r="DJ508" s="129"/>
      <c r="DK508" s="129"/>
      <c r="DL508" s="129"/>
      <c r="DM508" s="129"/>
      <c r="DN508" s="129"/>
      <c r="DO508" s="129"/>
      <c r="DP508" s="129"/>
      <c r="DQ508" s="129"/>
      <c r="DR508" s="129"/>
      <c r="DS508" s="129"/>
      <c r="DT508" s="129"/>
      <c r="DU508" s="129"/>
      <c r="DV508" s="129"/>
      <c r="DW508" s="129"/>
      <c r="DX508" s="129"/>
      <c r="DY508" s="129"/>
      <c r="DZ508" s="129"/>
      <c r="EA508" s="129"/>
      <c r="EB508" s="129"/>
      <c r="EC508" s="129"/>
      <c r="ED508" s="129"/>
      <c r="EE508" s="129"/>
      <c r="EF508" s="129"/>
      <c r="EG508" s="129"/>
      <c r="EH508" s="129"/>
      <c r="EI508" s="129"/>
      <c r="EJ508" s="129"/>
      <c r="EK508" s="129"/>
      <c r="EL508" s="129"/>
      <c r="EM508" s="129"/>
      <c r="EN508" s="129"/>
      <c r="EO508" s="129"/>
      <c r="EP508" s="129"/>
      <c r="EQ508" s="129"/>
      <c r="ER508" s="129"/>
      <c r="ES508" s="129"/>
      <c r="ET508" s="129"/>
      <c r="EU508" s="129"/>
      <c r="EV508" s="129"/>
      <c r="EW508" s="129"/>
    </row>
    <row r="509" spans="1:153" ht="21.75" customHeight="1">
      <c r="A509" s="113"/>
      <c r="B509" s="294"/>
      <c r="C509" s="76"/>
      <c r="D509" s="74"/>
      <c r="E509" s="77"/>
      <c r="F509" s="78"/>
      <c r="G509" s="79"/>
      <c r="H509" s="75" t="s">
        <v>6436</v>
      </c>
      <c r="I509" s="76"/>
      <c r="J509" s="74"/>
      <c r="K509" s="241"/>
      <c r="L509" s="74"/>
      <c r="M509" s="76"/>
      <c r="N509" s="73"/>
      <c r="O509" s="504"/>
      <c r="P509" s="505"/>
      <c r="Q509" s="505"/>
      <c r="R509" s="505"/>
      <c r="S509" s="505"/>
      <c r="T509" s="505"/>
      <c r="U509" s="505"/>
      <c r="V509" s="505"/>
      <c r="W509" s="505"/>
      <c r="X509" s="505"/>
      <c r="Y509" s="505"/>
      <c r="Z509" s="505"/>
      <c r="AA509" s="505"/>
      <c r="AB509" s="505"/>
      <c r="AC509" s="505"/>
      <c r="AD509" s="505"/>
      <c r="AE509" s="506"/>
      <c r="AF509" s="15"/>
      <c r="AG509" s="118"/>
      <c r="AH509" s="312"/>
      <c r="AI509" s="313"/>
      <c r="AJ509" s="313"/>
      <c r="AK509" s="313"/>
      <c r="AL509" s="313"/>
      <c r="AM509" s="313"/>
      <c r="AN509" s="314"/>
      <c r="AO509" s="120"/>
      <c r="AP509" s="115" t="s">
        <v>0</v>
      </c>
      <c r="AQ509" s="119"/>
      <c r="AR509" s="312"/>
      <c r="AS509" s="313"/>
      <c r="AT509" s="313"/>
      <c r="AU509" s="313"/>
      <c r="AV509" s="313"/>
      <c r="AW509" s="313"/>
      <c r="AX509" s="314"/>
      <c r="AY509" s="120"/>
      <c r="AZ509" s="115" t="s">
        <v>1</v>
      </c>
      <c r="BA509" s="119"/>
      <c r="BB509" s="312"/>
      <c r="BC509" s="313"/>
      <c r="BD509" s="313"/>
      <c r="BE509" s="313"/>
      <c r="BF509" s="313"/>
      <c r="BG509" s="313"/>
      <c r="BH509" s="314"/>
      <c r="BI509" s="122"/>
      <c r="BJ509" s="115" t="s">
        <v>2</v>
      </c>
      <c r="BK509" s="129"/>
      <c r="BL509" s="130" t="str">
        <f>IF(BM509&lt;&gt;"","●","")</f>
        <v/>
      </c>
      <c r="BM509" s="132" t="str">
        <f>IF(AND(OR(C509="",E509="",F509="",G509="",O509=""),OR(AH509&gt;0,AR509&gt;0,BB509&gt;0)),"「Ｋコード・Ｊコード番号等」、「診療行為名称」に未記入の欄がありますが、「レセプト件数」、「算定日数」、「算定回数」のいずれかが1以上となっています。正しい手術名情報・レセプト件数・算定日数・算定回数をご記入ください。",IF(AND(AND(C509&lt;&gt;"",E509&lt;&gt;"",F509&lt;&gt;"",G509&lt;&gt;""),OR(AH509&gt;0,AR509&gt;0,BB509&gt;0),COUNTIF(K!$A$1:$A$2257,ASC(C509&amp;E509&amp;F509&amp;G509&amp;IF(I509*1=0,"","-"&amp;I509*1)&amp;IF(K509*1=0,"",K509*1)&amp;IF(M509="","",M509)))=0),"「Ｋコード・Ｊコード番号等」が診療報酬点数表あるいは鹿診療報酬点数表に存在しないコードとなっています。正しいＫコード・Ｊコード番号等をご記入ください。なお、加算・輸血料は報告対象外となります。",IF(OR(AND(OR(AH509=0,AH509=""),OR(AR509&gt;0,BB509&gt;0)),AND(OR(AH509&gt;0,BB509&gt;0),OR(AR509=0,AR509="")),AND(OR(AH509&gt;0,AR509&gt;0),OR(BB509=0,BB509=""))),"「レセプト件数」、「算定日数」、「算定回数」のいずれかが「0」か「空白」となっていますが、それ以外が1以上となっています。正しい手術名情報・レセプト件数・算定日数・算定回数をご記入ください。",IF(OR(AH509&gt;AR509,AH509&gt;BB509),"「算定日数」あるいは「算定回数」が「レセプト件数」よりも小さくなっています。算定レセプトにおける算定日数・算定回数をご記入ください。",IF(AR509&gt;BB509,"「算定回数」が「算定日数」よりも小さくなっています。算定日数における算定回数をご記入ください。","")))))</f>
        <v/>
      </c>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72"/>
      <c r="CW509" s="72"/>
      <c r="CX509" s="72"/>
      <c r="CY509" s="129"/>
      <c r="CZ509" s="129"/>
      <c r="DA509" s="129"/>
      <c r="DB509" s="129"/>
      <c r="DC509" s="129"/>
      <c r="DD509" s="129"/>
      <c r="DE509" s="129"/>
      <c r="DF509" s="129"/>
      <c r="DG509" s="129"/>
      <c r="DH509" s="129"/>
      <c r="DI509" s="129"/>
      <c r="DJ509" s="129"/>
      <c r="DK509" s="129"/>
      <c r="DL509" s="129"/>
      <c r="DM509" s="129"/>
      <c r="DN509" s="129"/>
      <c r="DO509" s="129"/>
      <c r="DP509" s="129"/>
      <c r="DQ509" s="129"/>
      <c r="DR509" s="129"/>
      <c r="DS509" s="129"/>
      <c r="DT509" s="129"/>
      <c r="DU509" s="129"/>
      <c r="DV509" s="129"/>
      <c r="DW509" s="129"/>
      <c r="DX509" s="129"/>
      <c r="DY509" s="129"/>
      <c r="DZ509" s="129"/>
      <c r="EA509" s="129"/>
      <c r="EB509" s="129"/>
      <c r="EC509" s="129"/>
      <c r="ED509" s="129"/>
      <c r="EE509" s="129"/>
      <c r="EF509" s="129"/>
      <c r="EG509" s="129"/>
      <c r="EH509" s="129"/>
      <c r="EI509" s="129"/>
      <c r="EJ509" s="129"/>
      <c r="EK509" s="129"/>
      <c r="EL509" s="129"/>
      <c r="EM509" s="129"/>
      <c r="EN509" s="129"/>
      <c r="EO509" s="129"/>
      <c r="EP509" s="129"/>
      <c r="EQ509" s="129"/>
      <c r="ER509" s="129"/>
      <c r="ES509" s="129"/>
      <c r="ET509" s="129"/>
      <c r="EU509" s="129"/>
      <c r="EV509" s="129"/>
      <c r="EW509" s="129"/>
    </row>
    <row r="510" spans="1:153" ht="3" customHeight="1" thickBot="1">
      <c r="A510" s="113"/>
      <c r="B510" s="16"/>
      <c r="C510" s="17"/>
      <c r="D510" s="17"/>
      <c r="E510" s="17"/>
      <c r="F510" s="18"/>
      <c r="G510" s="17"/>
      <c r="H510" s="298"/>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9"/>
      <c r="AG510" s="299"/>
      <c r="AH510" s="298"/>
      <c r="AI510" s="298"/>
      <c r="AJ510" s="298"/>
      <c r="AK510" s="298"/>
      <c r="AL510" s="298"/>
      <c r="AM510" s="298"/>
      <c r="AN510" s="298"/>
      <c r="AO510" s="121"/>
      <c r="AP510" s="116"/>
      <c r="AQ510" s="299"/>
      <c r="AR510" s="298"/>
      <c r="AS510" s="298"/>
      <c r="AT510" s="298"/>
      <c r="AU510" s="298"/>
      <c r="AV510" s="298"/>
      <c r="AW510" s="298"/>
      <c r="AX510" s="298"/>
      <c r="AY510" s="121"/>
      <c r="AZ510" s="116"/>
      <c r="BA510" s="298"/>
      <c r="BB510" s="298"/>
      <c r="BC510" s="298"/>
      <c r="BD510" s="298"/>
      <c r="BE510" s="298"/>
      <c r="BF510" s="298"/>
      <c r="BG510" s="298"/>
      <c r="BH510" s="298"/>
      <c r="BI510" s="121"/>
      <c r="BJ510" s="116"/>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29"/>
      <c r="CW510" s="129"/>
      <c r="CX510" s="129"/>
      <c r="CY510" s="129"/>
      <c r="CZ510" s="129"/>
      <c r="DA510" s="129"/>
      <c r="DB510" s="129"/>
      <c r="DC510" s="129"/>
      <c r="DD510" s="129"/>
      <c r="DE510" s="129"/>
      <c r="DF510" s="129"/>
      <c r="DG510" s="129"/>
      <c r="DH510" s="129"/>
      <c r="DI510" s="129"/>
      <c r="DJ510" s="129"/>
      <c r="DK510" s="129"/>
      <c r="DL510" s="129"/>
      <c r="DM510" s="129"/>
      <c r="DN510" s="129"/>
      <c r="DO510" s="129"/>
      <c r="DP510" s="129"/>
      <c r="DQ510" s="129"/>
      <c r="DR510" s="129"/>
      <c r="DS510" s="129"/>
      <c r="DT510" s="129"/>
      <c r="DU510" s="129"/>
      <c r="DV510" s="129"/>
      <c r="DW510" s="129"/>
      <c r="DX510" s="129"/>
      <c r="DY510" s="129"/>
      <c r="DZ510" s="129"/>
      <c r="EA510" s="129"/>
      <c r="EB510" s="129"/>
      <c r="EC510" s="129"/>
      <c r="ED510" s="129"/>
      <c r="EE510" s="129"/>
      <c r="EF510" s="129"/>
      <c r="EG510" s="129"/>
      <c r="EH510" s="129"/>
      <c r="EI510" s="129"/>
      <c r="EJ510" s="129"/>
      <c r="EK510" s="129"/>
      <c r="EL510" s="129"/>
      <c r="EM510" s="129"/>
      <c r="EN510" s="129"/>
      <c r="EO510" s="129"/>
      <c r="EP510" s="129"/>
      <c r="EQ510" s="129"/>
      <c r="ER510" s="129"/>
      <c r="ES510" s="129"/>
      <c r="ET510" s="129"/>
      <c r="EU510" s="129"/>
      <c r="EV510" s="129"/>
      <c r="EW510" s="129"/>
    </row>
    <row r="511" spans="1:153" ht="9.75" customHeight="1">
      <c r="A511" s="113"/>
      <c r="B511" s="24"/>
      <c r="C511" s="14" t="s">
        <v>6435</v>
      </c>
      <c r="D511" s="25"/>
      <c r="E511" s="25"/>
      <c r="F511" s="14" t="s">
        <v>143</v>
      </c>
      <c r="G511" s="14"/>
      <c r="H511" s="14"/>
      <c r="I511" s="14" t="s">
        <v>144</v>
      </c>
      <c r="J511" s="14"/>
      <c r="K511" s="14" t="s">
        <v>145</v>
      </c>
      <c r="L511" s="14"/>
      <c r="M511" s="14" t="s">
        <v>197</v>
      </c>
      <c r="N511" s="14"/>
      <c r="O511" s="25"/>
      <c r="P511" s="14" t="s">
        <v>146</v>
      </c>
      <c r="Q511" s="14"/>
      <c r="R511" s="14"/>
      <c r="S511" s="14"/>
      <c r="T511" s="14"/>
      <c r="U511" s="14"/>
      <c r="V511" s="14"/>
      <c r="W511" s="14"/>
      <c r="X511" s="14"/>
      <c r="Y511" s="14"/>
      <c r="Z511" s="14"/>
      <c r="AA511" s="14"/>
      <c r="AB511" s="14"/>
      <c r="AC511" s="14"/>
      <c r="AD511" s="25"/>
      <c r="AE511" s="25"/>
      <c r="AF511" s="26"/>
      <c r="AG511" s="296"/>
      <c r="AH511" s="297"/>
      <c r="AI511" s="297"/>
      <c r="AJ511" s="297"/>
      <c r="AK511" s="297"/>
      <c r="AL511" s="297"/>
      <c r="AM511" s="297"/>
      <c r="AN511" s="297"/>
      <c r="AO511" s="117"/>
      <c r="AP511" s="114"/>
      <c r="AQ511" s="296"/>
      <c r="AR511" s="297"/>
      <c r="AS511" s="297"/>
      <c r="AT511" s="297"/>
      <c r="AU511" s="297"/>
      <c r="AV511" s="297"/>
      <c r="AW511" s="297"/>
      <c r="AX511" s="297"/>
      <c r="AY511" s="117"/>
      <c r="AZ511" s="114"/>
      <c r="BA511" s="297"/>
      <c r="BB511" s="297"/>
      <c r="BC511" s="297"/>
      <c r="BD511" s="297"/>
      <c r="BE511" s="297"/>
      <c r="BF511" s="297"/>
      <c r="BG511" s="297"/>
      <c r="BH511" s="297"/>
      <c r="BI511" s="117"/>
      <c r="BJ511" s="114"/>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c r="DH511" s="129"/>
      <c r="DI511" s="129"/>
      <c r="DJ511" s="129"/>
      <c r="DK511" s="129"/>
      <c r="DL511" s="129"/>
      <c r="DM511" s="129"/>
      <c r="DN511" s="129"/>
      <c r="DO511" s="129"/>
      <c r="DP511" s="129"/>
      <c r="DQ511" s="129"/>
      <c r="DR511" s="129"/>
      <c r="DS511" s="129"/>
      <c r="DT511" s="129"/>
      <c r="DU511" s="129"/>
      <c r="DV511" s="129"/>
      <c r="DW511" s="129"/>
      <c r="DX511" s="129"/>
      <c r="DY511" s="129"/>
      <c r="DZ511" s="129"/>
      <c r="EA511" s="129"/>
      <c r="EB511" s="129"/>
      <c r="EC511" s="129"/>
      <c r="ED511" s="129"/>
      <c r="EE511" s="129"/>
      <c r="EF511" s="129"/>
      <c r="EG511" s="129"/>
      <c r="EH511" s="129"/>
      <c r="EI511" s="129"/>
      <c r="EJ511" s="129"/>
      <c r="EK511" s="129"/>
      <c r="EL511" s="129"/>
      <c r="EM511" s="129"/>
      <c r="EN511" s="129"/>
      <c r="EO511" s="129"/>
      <c r="EP511" s="129"/>
      <c r="EQ511" s="129"/>
      <c r="ER511" s="129"/>
      <c r="ES511" s="129"/>
      <c r="ET511" s="129"/>
      <c r="EU511" s="129"/>
      <c r="EV511" s="129"/>
      <c r="EW511" s="129"/>
    </row>
    <row r="512" spans="1:153" ht="21.75" customHeight="1">
      <c r="A512" s="113"/>
      <c r="B512" s="294"/>
      <c r="C512" s="76"/>
      <c r="D512" s="74"/>
      <c r="E512" s="77"/>
      <c r="F512" s="78"/>
      <c r="G512" s="79"/>
      <c r="H512" s="75" t="s">
        <v>6436</v>
      </c>
      <c r="I512" s="76"/>
      <c r="J512" s="74"/>
      <c r="K512" s="241"/>
      <c r="L512" s="74"/>
      <c r="M512" s="76"/>
      <c r="N512" s="73"/>
      <c r="O512" s="504"/>
      <c r="P512" s="505"/>
      <c r="Q512" s="505"/>
      <c r="R512" s="505"/>
      <c r="S512" s="505"/>
      <c r="T512" s="505"/>
      <c r="U512" s="505"/>
      <c r="V512" s="505"/>
      <c r="W512" s="505"/>
      <c r="X512" s="505"/>
      <c r="Y512" s="505"/>
      <c r="Z512" s="505"/>
      <c r="AA512" s="505"/>
      <c r="AB512" s="505"/>
      <c r="AC512" s="505"/>
      <c r="AD512" s="505"/>
      <c r="AE512" s="506"/>
      <c r="AF512" s="15"/>
      <c r="AG512" s="118"/>
      <c r="AH512" s="312"/>
      <c r="AI512" s="313"/>
      <c r="AJ512" s="313"/>
      <c r="AK512" s="313"/>
      <c r="AL512" s="313"/>
      <c r="AM512" s="313"/>
      <c r="AN512" s="314"/>
      <c r="AO512" s="120"/>
      <c r="AP512" s="115" t="s">
        <v>0</v>
      </c>
      <c r="AQ512" s="119"/>
      <c r="AR512" s="312"/>
      <c r="AS512" s="313"/>
      <c r="AT512" s="313"/>
      <c r="AU512" s="313"/>
      <c r="AV512" s="313"/>
      <c r="AW512" s="313"/>
      <c r="AX512" s="314"/>
      <c r="AY512" s="120"/>
      <c r="AZ512" s="115" t="s">
        <v>1</v>
      </c>
      <c r="BA512" s="119"/>
      <c r="BB512" s="312"/>
      <c r="BC512" s="313"/>
      <c r="BD512" s="313"/>
      <c r="BE512" s="313"/>
      <c r="BF512" s="313"/>
      <c r="BG512" s="313"/>
      <c r="BH512" s="314"/>
      <c r="BI512" s="122"/>
      <c r="BJ512" s="115" t="s">
        <v>2</v>
      </c>
      <c r="BK512" s="129"/>
      <c r="BL512" s="130" t="str">
        <f>IF(BM512&lt;&gt;"","●","")</f>
        <v/>
      </c>
      <c r="BM512" s="132" t="str">
        <f>IF(AND(OR(C512="",E512="",F512="",G512="",O512=""),OR(AH512&gt;0,AR512&gt;0,BB512&gt;0)),"「Ｋコード・Ｊコード番号等」、「診療行為名称」に未記入の欄がありますが、「レセプト件数」、「算定日数」、「算定回数」のいずれかが1以上となっています。正しい手術名情報・レセプト件数・算定日数・算定回数をご記入ください。",IF(AND(AND(C512&lt;&gt;"",E512&lt;&gt;"",F512&lt;&gt;"",G512&lt;&gt;""),OR(AH512&gt;0,AR512&gt;0,BB512&gt;0),COUNTIF(K!$A$1:$A$2257,ASC(C512&amp;E512&amp;F512&amp;G512&amp;IF(I512*1=0,"","-"&amp;I512*1)&amp;IF(K512*1=0,"",K512*1)&amp;IF(M512="","",M512)))=0),"「Ｋコード・Ｊコード番号等」が診療報酬点数表あるいは鹿診療報酬点数表に存在しないコードとなっています。正しいＫコード・Ｊコード番号等をご記入ください。なお、加算・輸血料は報告対象外となります。",IF(OR(AND(OR(AH512=0,AH512=""),OR(AR512&gt;0,BB512&gt;0)),AND(OR(AH512&gt;0,BB512&gt;0),OR(AR512=0,AR512="")),AND(OR(AH512&gt;0,AR512&gt;0),OR(BB512=0,BB512=""))),"「レセプト件数」、「算定日数」、「算定回数」のいずれかが「0」か「空白」となっていますが、それ以外が1以上となっています。正しい手術名情報・レセプト件数・算定日数・算定回数をご記入ください。",IF(OR(AH512&gt;AR512,AH512&gt;BB512),"「算定日数」あるいは「算定回数」が「レセプト件数」よりも小さくなっています。算定レセプトにおける算定日数・算定回数をご記入ください。",IF(AR512&gt;BB512,"「算定回数」が「算定日数」よりも小さくなっています。算定日数における算定回数をご記入ください。","")))))</f>
        <v/>
      </c>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72"/>
      <c r="CW512" s="72"/>
      <c r="CX512" s="72"/>
      <c r="CY512" s="129"/>
      <c r="CZ512" s="129"/>
      <c r="DA512" s="129"/>
      <c r="DB512" s="129"/>
      <c r="DC512" s="129"/>
      <c r="DD512" s="129"/>
      <c r="DE512" s="129"/>
      <c r="DF512" s="129"/>
      <c r="DG512" s="129"/>
      <c r="DH512" s="129"/>
      <c r="DI512" s="129"/>
      <c r="DJ512" s="129"/>
      <c r="DK512" s="129"/>
      <c r="DL512" s="129"/>
      <c r="DM512" s="129"/>
      <c r="DN512" s="129"/>
      <c r="DO512" s="129"/>
      <c r="DP512" s="129"/>
      <c r="DQ512" s="129"/>
      <c r="DR512" s="129"/>
      <c r="DS512" s="129"/>
      <c r="DT512" s="129"/>
      <c r="DU512" s="129"/>
      <c r="DV512" s="129"/>
      <c r="DW512" s="129"/>
      <c r="DX512" s="129"/>
      <c r="DY512" s="129"/>
      <c r="DZ512" s="129"/>
      <c r="EA512" s="129"/>
      <c r="EB512" s="129"/>
      <c r="EC512" s="129"/>
      <c r="ED512" s="129"/>
      <c r="EE512" s="129"/>
      <c r="EF512" s="129"/>
      <c r="EG512" s="129"/>
      <c r="EH512" s="129"/>
      <c r="EI512" s="129"/>
      <c r="EJ512" s="129"/>
      <c r="EK512" s="129"/>
      <c r="EL512" s="129"/>
      <c r="EM512" s="129"/>
      <c r="EN512" s="129"/>
      <c r="EO512" s="129"/>
      <c r="EP512" s="129"/>
      <c r="EQ512" s="129"/>
      <c r="ER512" s="129"/>
      <c r="ES512" s="129"/>
      <c r="ET512" s="129"/>
      <c r="EU512" s="129"/>
      <c r="EV512" s="129"/>
      <c r="EW512" s="129"/>
    </row>
    <row r="513" spans="1:153" ht="3" customHeight="1" thickBot="1">
      <c r="A513" s="113"/>
      <c r="B513" s="16"/>
      <c r="C513" s="17"/>
      <c r="D513" s="17"/>
      <c r="E513" s="17"/>
      <c r="F513" s="18"/>
      <c r="G513" s="17"/>
      <c r="H513" s="298"/>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9"/>
      <c r="AG513" s="299"/>
      <c r="AH513" s="298"/>
      <c r="AI513" s="298"/>
      <c r="AJ513" s="298"/>
      <c r="AK513" s="298"/>
      <c r="AL513" s="298"/>
      <c r="AM513" s="298"/>
      <c r="AN513" s="298"/>
      <c r="AO513" s="121"/>
      <c r="AP513" s="116"/>
      <c r="AQ513" s="299"/>
      <c r="AR513" s="298"/>
      <c r="AS513" s="298"/>
      <c r="AT513" s="298"/>
      <c r="AU513" s="298"/>
      <c r="AV513" s="298"/>
      <c r="AW513" s="298"/>
      <c r="AX513" s="298"/>
      <c r="AY513" s="121"/>
      <c r="AZ513" s="116"/>
      <c r="BA513" s="298"/>
      <c r="BB513" s="298"/>
      <c r="BC513" s="298"/>
      <c r="BD513" s="298"/>
      <c r="BE513" s="298"/>
      <c r="BF513" s="298"/>
      <c r="BG513" s="298"/>
      <c r="BH513" s="298"/>
      <c r="BI513" s="121"/>
      <c r="BJ513" s="116"/>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c r="DH513" s="129"/>
      <c r="DI513" s="129"/>
      <c r="DJ513" s="129"/>
      <c r="DK513" s="129"/>
      <c r="DL513" s="129"/>
      <c r="DM513" s="129"/>
      <c r="DN513" s="129"/>
      <c r="DO513" s="129"/>
      <c r="DP513" s="129"/>
      <c r="DQ513" s="129"/>
      <c r="DR513" s="129"/>
      <c r="DS513" s="129"/>
      <c r="DT513" s="129"/>
      <c r="DU513" s="129"/>
      <c r="DV513" s="129"/>
      <c r="DW513" s="129"/>
      <c r="DX513" s="129"/>
      <c r="DY513" s="129"/>
      <c r="DZ513" s="129"/>
      <c r="EA513" s="129"/>
      <c r="EB513" s="129"/>
      <c r="EC513" s="129"/>
      <c r="ED513" s="129"/>
      <c r="EE513" s="129"/>
      <c r="EF513" s="129"/>
      <c r="EG513" s="129"/>
      <c r="EH513" s="129"/>
      <c r="EI513" s="129"/>
      <c r="EJ513" s="129"/>
      <c r="EK513" s="129"/>
      <c r="EL513" s="129"/>
      <c r="EM513" s="129"/>
      <c r="EN513" s="129"/>
      <c r="EO513" s="129"/>
      <c r="EP513" s="129"/>
      <c r="EQ513" s="129"/>
      <c r="ER513" s="129"/>
      <c r="ES513" s="129"/>
      <c r="ET513" s="129"/>
      <c r="EU513" s="129"/>
      <c r="EV513" s="129"/>
      <c r="EW513" s="129"/>
    </row>
    <row r="514" spans="1:153" ht="9.75" customHeight="1">
      <c r="A514" s="113"/>
      <c r="B514" s="24"/>
      <c r="C514" s="14" t="s">
        <v>6435</v>
      </c>
      <c r="D514" s="25"/>
      <c r="E514" s="25"/>
      <c r="F514" s="14" t="s">
        <v>143</v>
      </c>
      <c r="G514" s="14"/>
      <c r="H514" s="14"/>
      <c r="I514" s="14" t="s">
        <v>144</v>
      </c>
      <c r="J514" s="14"/>
      <c r="K514" s="14" t="s">
        <v>145</v>
      </c>
      <c r="L514" s="14"/>
      <c r="M514" s="14" t="s">
        <v>197</v>
      </c>
      <c r="N514" s="14"/>
      <c r="O514" s="25"/>
      <c r="P514" s="14" t="s">
        <v>146</v>
      </c>
      <c r="Q514" s="14"/>
      <c r="R514" s="14"/>
      <c r="S514" s="14"/>
      <c r="T514" s="14"/>
      <c r="U514" s="14"/>
      <c r="V514" s="14"/>
      <c r="W514" s="14"/>
      <c r="X514" s="14"/>
      <c r="Y514" s="14"/>
      <c r="Z514" s="14"/>
      <c r="AA514" s="14"/>
      <c r="AB514" s="14"/>
      <c r="AC514" s="14"/>
      <c r="AD514" s="25"/>
      <c r="AE514" s="25"/>
      <c r="AF514" s="26"/>
      <c r="AG514" s="296"/>
      <c r="AH514" s="297"/>
      <c r="AI514" s="297"/>
      <c r="AJ514" s="297"/>
      <c r="AK514" s="297"/>
      <c r="AL514" s="297"/>
      <c r="AM514" s="297"/>
      <c r="AN514" s="297"/>
      <c r="AO514" s="117"/>
      <c r="AP514" s="114"/>
      <c r="AQ514" s="296"/>
      <c r="AR514" s="297"/>
      <c r="AS514" s="297"/>
      <c r="AT514" s="297"/>
      <c r="AU514" s="297"/>
      <c r="AV514" s="297"/>
      <c r="AW514" s="297"/>
      <c r="AX514" s="297"/>
      <c r="AY514" s="117"/>
      <c r="AZ514" s="114"/>
      <c r="BA514" s="297"/>
      <c r="BB514" s="297"/>
      <c r="BC514" s="297"/>
      <c r="BD514" s="297"/>
      <c r="BE514" s="297"/>
      <c r="BF514" s="297"/>
      <c r="BG514" s="297"/>
      <c r="BH514" s="297"/>
      <c r="BI514" s="117"/>
      <c r="BJ514" s="114"/>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c r="DH514" s="129"/>
      <c r="DI514" s="129"/>
      <c r="DJ514" s="129"/>
      <c r="DK514" s="129"/>
      <c r="DL514" s="129"/>
      <c r="DM514" s="129"/>
      <c r="DN514" s="129"/>
      <c r="DO514" s="129"/>
      <c r="DP514" s="129"/>
      <c r="DQ514" s="129"/>
      <c r="DR514" s="129"/>
      <c r="DS514" s="129"/>
      <c r="DT514" s="129"/>
      <c r="DU514" s="129"/>
      <c r="DV514" s="129"/>
      <c r="DW514" s="129"/>
      <c r="DX514" s="129"/>
      <c r="DY514" s="129"/>
      <c r="DZ514" s="129"/>
      <c r="EA514" s="129"/>
      <c r="EB514" s="129"/>
      <c r="EC514" s="129"/>
      <c r="ED514" s="129"/>
      <c r="EE514" s="129"/>
      <c r="EF514" s="129"/>
      <c r="EG514" s="129"/>
      <c r="EH514" s="129"/>
      <c r="EI514" s="129"/>
      <c r="EJ514" s="129"/>
      <c r="EK514" s="129"/>
      <c r="EL514" s="129"/>
      <c r="EM514" s="129"/>
      <c r="EN514" s="129"/>
      <c r="EO514" s="129"/>
      <c r="EP514" s="129"/>
      <c r="EQ514" s="129"/>
      <c r="ER514" s="129"/>
      <c r="ES514" s="129"/>
      <c r="ET514" s="129"/>
      <c r="EU514" s="129"/>
      <c r="EV514" s="129"/>
      <c r="EW514" s="129"/>
    </row>
    <row r="515" spans="1:153" ht="21.75" customHeight="1">
      <c r="A515" s="113"/>
      <c r="B515" s="294"/>
      <c r="C515" s="76"/>
      <c r="D515" s="74"/>
      <c r="E515" s="77"/>
      <c r="F515" s="78"/>
      <c r="G515" s="79"/>
      <c r="H515" s="75" t="s">
        <v>6436</v>
      </c>
      <c r="I515" s="76"/>
      <c r="J515" s="74"/>
      <c r="K515" s="241"/>
      <c r="L515" s="74"/>
      <c r="M515" s="76"/>
      <c r="N515" s="73"/>
      <c r="O515" s="504"/>
      <c r="P515" s="505"/>
      <c r="Q515" s="505"/>
      <c r="R515" s="505"/>
      <c r="S515" s="505"/>
      <c r="T515" s="505"/>
      <c r="U515" s="505"/>
      <c r="V515" s="505"/>
      <c r="W515" s="505"/>
      <c r="X515" s="505"/>
      <c r="Y515" s="505"/>
      <c r="Z515" s="505"/>
      <c r="AA515" s="505"/>
      <c r="AB515" s="505"/>
      <c r="AC515" s="505"/>
      <c r="AD515" s="505"/>
      <c r="AE515" s="506"/>
      <c r="AF515" s="15"/>
      <c r="AG515" s="118"/>
      <c r="AH515" s="312"/>
      <c r="AI515" s="313"/>
      <c r="AJ515" s="313"/>
      <c r="AK515" s="313"/>
      <c r="AL515" s="313"/>
      <c r="AM515" s="313"/>
      <c r="AN515" s="314"/>
      <c r="AO515" s="120"/>
      <c r="AP515" s="115" t="s">
        <v>0</v>
      </c>
      <c r="AQ515" s="119"/>
      <c r="AR515" s="312"/>
      <c r="AS515" s="313"/>
      <c r="AT515" s="313"/>
      <c r="AU515" s="313"/>
      <c r="AV515" s="313"/>
      <c r="AW515" s="313"/>
      <c r="AX515" s="314"/>
      <c r="AY515" s="120"/>
      <c r="AZ515" s="115" t="s">
        <v>1</v>
      </c>
      <c r="BA515" s="119"/>
      <c r="BB515" s="312"/>
      <c r="BC515" s="313"/>
      <c r="BD515" s="313"/>
      <c r="BE515" s="313"/>
      <c r="BF515" s="313"/>
      <c r="BG515" s="313"/>
      <c r="BH515" s="314"/>
      <c r="BI515" s="122"/>
      <c r="BJ515" s="115" t="s">
        <v>2</v>
      </c>
      <c r="BK515" s="129"/>
      <c r="BL515" s="130" t="str">
        <f>IF(BM515&lt;&gt;"","●","")</f>
        <v/>
      </c>
      <c r="BM515" s="132" t="str">
        <f>IF(AND(OR(C515="",E515="",F515="",G515="",O515=""),OR(AH515&gt;0,AR515&gt;0,BB515&gt;0)),"「Ｋコード・Ｊコード番号等」、「診療行為名称」に未記入の欄がありますが、「レセプト件数」、「算定日数」、「算定回数」のいずれかが1以上となっています。正しい手術名情報・レセプト件数・算定日数・算定回数をご記入ください。",IF(AND(AND(C515&lt;&gt;"",E515&lt;&gt;"",F515&lt;&gt;"",G515&lt;&gt;""),OR(AH515&gt;0,AR515&gt;0,BB515&gt;0),COUNTIF(K!$A$1:$A$2257,ASC(C515&amp;E515&amp;F515&amp;G515&amp;IF(I515*1=0,"","-"&amp;I515*1)&amp;IF(K515*1=0,"",K515*1)&amp;IF(M515="","",M515)))=0),"「Ｋコード・Ｊコード番号等」が診療報酬点数表あるいは鹿診療報酬点数表に存在しないコードとなっています。正しいＫコード・Ｊコード番号等をご記入ください。なお、加算・輸血料は報告対象外となります。",IF(OR(AND(OR(AH515=0,AH515=""),OR(AR515&gt;0,BB515&gt;0)),AND(OR(AH515&gt;0,BB515&gt;0),OR(AR515=0,AR515="")),AND(OR(AH515&gt;0,AR515&gt;0),OR(BB515=0,BB515=""))),"「レセプト件数」、「算定日数」、「算定回数」のいずれかが「0」か「空白」となっていますが、それ以外が1以上となっています。正しい手術名情報・レセプト件数・算定日数・算定回数をご記入ください。",IF(OR(AH515&gt;AR515,AH515&gt;BB515),"「算定日数」あるいは「算定回数」が「レセプト件数」よりも小さくなっています。算定レセプトにおける算定日数・算定回数をご記入ください。",IF(AR515&gt;BB515,"「算定回数」が「算定日数」よりも小さくなっています。算定日数における算定回数をご記入ください。","")))))</f>
        <v/>
      </c>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72"/>
      <c r="CW515" s="72"/>
      <c r="CX515" s="72"/>
      <c r="CY515" s="129"/>
      <c r="CZ515" s="129"/>
      <c r="DA515" s="129"/>
      <c r="DB515" s="129"/>
      <c r="DC515" s="129"/>
      <c r="DD515" s="129"/>
      <c r="DE515" s="129"/>
      <c r="DF515" s="129"/>
      <c r="DG515" s="129"/>
      <c r="DH515" s="129"/>
      <c r="DI515" s="129"/>
      <c r="DJ515" s="129"/>
      <c r="DK515" s="129"/>
      <c r="DL515" s="129"/>
      <c r="DM515" s="129"/>
      <c r="DN515" s="129"/>
      <c r="DO515" s="129"/>
      <c r="DP515" s="129"/>
      <c r="DQ515" s="129"/>
      <c r="DR515" s="129"/>
      <c r="DS515" s="129"/>
      <c r="DT515" s="129"/>
      <c r="DU515" s="129"/>
      <c r="DV515" s="129"/>
      <c r="DW515" s="129"/>
      <c r="DX515" s="129"/>
      <c r="DY515" s="129"/>
      <c r="DZ515" s="129"/>
      <c r="EA515" s="129"/>
      <c r="EB515" s="129"/>
      <c r="EC515" s="129"/>
      <c r="ED515" s="129"/>
      <c r="EE515" s="129"/>
      <c r="EF515" s="129"/>
      <c r="EG515" s="129"/>
      <c r="EH515" s="129"/>
      <c r="EI515" s="129"/>
      <c r="EJ515" s="129"/>
      <c r="EK515" s="129"/>
      <c r="EL515" s="129"/>
      <c r="EM515" s="129"/>
      <c r="EN515" s="129"/>
      <c r="EO515" s="129"/>
      <c r="EP515" s="129"/>
      <c r="EQ515" s="129"/>
      <c r="ER515" s="129"/>
      <c r="ES515" s="129"/>
      <c r="ET515" s="129"/>
      <c r="EU515" s="129"/>
      <c r="EV515" s="129"/>
      <c r="EW515" s="129"/>
    </row>
    <row r="516" spans="1:153" ht="3" customHeight="1" thickBot="1">
      <c r="A516" s="113"/>
      <c r="B516" s="16"/>
      <c r="C516" s="17"/>
      <c r="D516" s="17"/>
      <c r="E516" s="17"/>
      <c r="F516" s="18"/>
      <c r="G516" s="17"/>
      <c r="H516" s="298"/>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9"/>
      <c r="AG516" s="299"/>
      <c r="AH516" s="298"/>
      <c r="AI516" s="298"/>
      <c r="AJ516" s="298"/>
      <c r="AK516" s="298"/>
      <c r="AL516" s="298"/>
      <c r="AM516" s="298"/>
      <c r="AN516" s="298"/>
      <c r="AO516" s="121"/>
      <c r="AP516" s="116"/>
      <c r="AQ516" s="299"/>
      <c r="AR516" s="298"/>
      <c r="AS516" s="298"/>
      <c r="AT516" s="298"/>
      <c r="AU516" s="298"/>
      <c r="AV516" s="298"/>
      <c r="AW516" s="298"/>
      <c r="AX516" s="298"/>
      <c r="AY516" s="121"/>
      <c r="AZ516" s="116"/>
      <c r="BA516" s="298"/>
      <c r="BB516" s="298"/>
      <c r="BC516" s="298"/>
      <c r="BD516" s="298"/>
      <c r="BE516" s="298"/>
      <c r="BF516" s="298"/>
      <c r="BG516" s="298"/>
      <c r="BH516" s="298"/>
      <c r="BI516" s="121"/>
      <c r="BJ516" s="116"/>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29"/>
      <c r="CY516" s="129"/>
      <c r="CZ516" s="129"/>
      <c r="DA516" s="129"/>
      <c r="DB516" s="129"/>
      <c r="DC516" s="129"/>
      <c r="DD516" s="129"/>
      <c r="DE516" s="129"/>
      <c r="DF516" s="129"/>
      <c r="DG516" s="129"/>
      <c r="DH516" s="129"/>
      <c r="DI516" s="129"/>
      <c r="DJ516" s="129"/>
      <c r="DK516" s="129"/>
      <c r="DL516" s="129"/>
      <c r="DM516" s="129"/>
      <c r="DN516" s="129"/>
      <c r="DO516" s="129"/>
      <c r="DP516" s="129"/>
      <c r="DQ516" s="129"/>
      <c r="DR516" s="129"/>
      <c r="DS516" s="129"/>
      <c r="DT516" s="129"/>
      <c r="DU516" s="129"/>
      <c r="DV516" s="129"/>
      <c r="DW516" s="129"/>
      <c r="DX516" s="129"/>
      <c r="DY516" s="129"/>
      <c r="DZ516" s="129"/>
      <c r="EA516" s="129"/>
      <c r="EB516" s="129"/>
      <c r="EC516" s="129"/>
      <c r="ED516" s="129"/>
      <c r="EE516" s="129"/>
      <c r="EF516" s="129"/>
      <c r="EG516" s="129"/>
      <c r="EH516" s="129"/>
      <c r="EI516" s="129"/>
      <c r="EJ516" s="129"/>
      <c r="EK516" s="129"/>
      <c r="EL516" s="129"/>
      <c r="EM516" s="129"/>
      <c r="EN516" s="129"/>
      <c r="EO516" s="129"/>
      <c r="EP516" s="129"/>
      <c r="EQ516" s="129"/>
      <c r="ER516" s="129"/>
      <c r="ES516" s="129"/>
      <c r="ET516" s="129"/>
      <c r="EU516" s="129"/>
      <c r="EV516" s="129"/>
      <c r="EW516" s="129"/>
    </row>
    <row r="517" spans="1:153" ht="9.75" customHeight="1">
      <c r="A517" s="113"/>
      <c r="B517" s="24"/>
      <c r="C517" s="14" t="s">
        <v>6435</v>
      </c>
      <c r="D517" s="25"/>
      <c r="E517" s="25"/>
      <c r="F517" s="14" t="s">
        <v>143</v>
      </c>
      <c r="G517" s="14"/>
      <c r="H517" s="14"/>
      <c r="I517" s="14" t="s">
        <v>144</v>
      </c>
      <c r="J517" s="14"/>
      <c r="K517" s="14" t="s">
        <v>145</v>
      </c>
      <c r="L517" s="14"/>
      <c r="M517" s="14" t="s">
        <v>197</v>
      </c>
      <c r="N517" s="14"/>
      <c r="O517" s="25"/>
      <c r="P517" s="14" t="s">
        <v>146</v>
      </c>
      <c r="Q517" s="14"/>
      <c r="R517" s="14"/>
      <c r="S517" s="14"/>
      <c r="T517" s="14"/>
      <c r="U517" s="14"/>
      <c r="V517" s="14"/>
      <c r="W517" s="14"/>
      <c r="X517" s="14"/>
      <c r="Y517" s="14"/>
      <c r="Z517" s="14"/>
      <c r="AA517" s="14"/>
      <c r="AB517" s="14"/>
      <c r="AC517" s="14"/>
      <c r="AD517" s="25"/>
      <c r="AE517" s="25"/>
      <c r="AF517" s="26"/>
      <c r="AG517" s="296"/>
      <c r="AH517" s="297"/>
      <c r="AI517" s="297"/>
      <c r="AJ517" s="297"/>
      <c r="AK517" s="297"/>
      <c r="AL517" s="297"/>
      <c r="AM517" s="297"/>
      <c r="AN517" s="297"/>
      <c r="AO517" s="117"/>
      <c r="AP517" s="114"/>
      <c r="AQ517" s="296"/>
      <c r="AR517" s="297"/>
      <c r="AS517" s="297"/>
      <c r="AT517" s="297"/>
      <c r="AU517" s="297"/>
      <c r="AV517" s="297"/>
      <c r="AW517" s="297"/>
      <c r="AX517" s="297"/>
      <c r="AY517" s="117"/>
      <c r="AZ517" s="114"/>
      <c r="BA517" s="297"/>
      <c r="BB517" s="297"/>
      <c r="BC517" s="297"/>
      <c r="BD517" s="297"/>
      <c r="BE517" s="297"/>
      <c r="BF517" s="297"/>
      <c r="BG517" s="297"/>
      <c r="BH517" s="297"/>
      <c r="BI517" s="117"/>
      <c r="BJ517" s="114"/>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c r="DH517" s="129"/>
      <c r="DI517" s="129"/>
      <c r="DJ517" s="129"/>
      <c r="DK517" s="129"/>
      <c r="DL517" s="129"/>
      <c r="DM517" s="129"/>
      <c r="DN517" s="129"/>
      <c r="DO517" s="129"/>
      <c r="DP517" s="129"/>
      <c r="DQ517" s="129"/>
      <c r="DR517" s="129"/>
      <c r="DS517" s="129"/>
      <c r="DT517" s="129"/>
      <c r="DU517" s="129"/>
      <c r="DV517" s="129"/>
      <c r="DW517" s="129"/>
      <c r="DX517" s="129"/>
      <c r="DY517" s="129"/>
      <c r="DZ517" s="129"/>
      <c r="EA517" s="129"/>
      <c r="EB517" s="129"/>
      <c r="EC517" s="129"/>
      <c r="ED517" s="129"/>
      <c r="EE517" s="129"/>
      <c r="EF517" s="129"/>
      <c r="EG517" s="129"/>
      <c r="EH517" s="129"/>
      <c r="EI517" s="129"/>
      <c r="EJ517" s="129"/>
      <c r="EK517" s="129"/>
      <c r="EL517" s="129"/>
      <c r="EM517" s="129"/>
      <c r="EN517" s="129"/>
      <c r="EO517" s="129"/>
      <c r="EP517" s="129"/>
      <c r="EQ517" s="129"/>
      <c r="ER517" s="129"/>
      <c r="ES517" s="129"/>
      <c r="ET517" s="129"/>
      <c r="EU517" s="129"/>
      <c r="EV517" s="129"/>
      <c r="EW517" s="129"/>
    </row>
    <row r="518" spans="1:153" ht="21.75" customHeight="1">
      <c r="A518" s="113"/>
      <c r="B518" s="294"/>
      <c r="C518" s="76"/>
      <c r="D518" s="74"/>
      <c r="E518" s="77"/>
      <c r="F518" s="78"/>
      <c r="G518" s="79"/>
      <c r="H518" s="75" t="s">
        <v>6436</v>
      </c>
      <c r="I518" s="76"/>
      <c r="J518" s="74"/>
      <c r="K518" s="241"/>
      <c r="L518" s="74"/>
      <c r="M518" s="76"/>
      <c r="N518" s="73"/>
      <c r="O518" s="504"/>
      <c r="P518" s="505"/>
      <c r="Q518" s="505"/>
      <c r="R518" s="505"/>
      <c r="S518" s="505"/>
      <c r="T518" s="505"/>
      <c r="U518" s="505"/>
      <c r="V518" s="505"/>
      <c r="W518" s="505"/>
      <c r="X518" s="505"/>
      <c r="Y518" s="505"/>
      <c r="Z518" s="505"/>
      <c r="AA518" s="505"/>
      <c r="AB518" s="505"/>
      <c r="AC518" s="505"/>
      <c r="AD518" s="505"/>
      <c r="AE518" s="506"/>
      <c r="AF518" s="15"/>
      <c r="AG518" s="118"/>
      <c r="AH518" s="312"/>
      <c r="AI518" s="313"/>
      <c r="AJ518" s="313"/>
      <c r="AK518" s="313"/>
      <c r="AL518" s="313"/>
      <c r="AM518" s="313"/>
      <c r="AN518" s="314"/>
      <c r="AO518" s="120"/>
      <c r="AP518" s="115" t="s">
        <v>0</v>
      </c>
      <c r="AQ518" s="119"/>
      <c r="AR518" s="312"/>
      <c r="AS518" s="313"/>
      <c r="AT518" s="313"/>
      <c r="AU518" s="313"/>
      <c r="AV518" s="313"/>
      <c r="AW518" s="313"/>
      <c r="AX518" s="314"/>
      <c r="AY518" s="120"/>
      <c r="AZ518" s="115" t="s">
        <v>1</v>
      </c>
      <c r="BA518" s="119"/>
      <c r="BB518" s="312"/>
      <c r="BC518" s="313"/>
      <c r="BD518" s="313"/>
      <c r="BE518" s="313"/>
      <c r="BF518" s="313"/>
      <c r="BG518" s="313"/>
      <c r="BH518" s="314"/>
      <c r="BI518" s="122"/>
      <c r="BJ518" s="115" t="s">
        <v>2</v>
      </c>
      <c r="BK518" s="129"/>
      <c r="BL518" s="130" t="str">
        <f>IF(BM518&lt;&gt;"","●","")</f>
        <v/>
      </c>
      <c r="BM518" s="132" t="str">
        <f>IF(AND(OR(C518="",E518="",F518="",G518="",O518=""),OR(AH518&gt;0,AR518&gt;0,BB518&gt;0)),"「Ｋコード・Ｊコード番号等」、「診療行為名称」に未記入の欄がありますが、「レセプト件数」、「算定日数」、「算定回数」のいずれかが1以上となっています。正しい手術名情報・レセプト件数・算定日数・算定回数をご記入ください。",IF(AND(AND(C518&lt;&gt;"",E518&lt;&gt;"",F518&lt;&gt;"",G518&lt;&gt;""),OR(AH518&gt;0,AR518&gt;0,BB518&gt;0),COUNTIF(K!$A$1:$A$2257,ASC(C518&amp;E518&amp;F518&amp;G518&amp;IF(I518*1=0,"","-"&amp;I518*1)&amp;IF(K518*1=0,"",K518*1)&amp;IF(M518="","",M518)))=0),"「Ｋコード・Ｊコード番号等」が診療報酬点数表あるいは鹿診療報酬点数表に存在しないコードとなっています。正しいＫコード・Ｊコード番号等をご記入ください。なお、加算・輸血料は報告対象外となります。",IF(OR(AND(OR(AH518=0,AH518=""),OR(AR518&gt;0,BB518&gt;0)),AND(OR(AH518&gt;0,BB518&gt;0),OR(AR518=0,AR518="")),AND(OR(AH518&gt;0,AR518&gt;0),OR(BB518=0,BB518=""))),"「レセプト件数」、「算定日数」、「算定回数」のいずれかが「0」か「空白」となっていますが、それ以外が1以上となっています。正しい手術名情報・レセプト件数・算定日数・算定回数をご記入ください。",IF(OR(AH518&gt;AR518,AH518&gt;BB518),"「算定日数」あるいは「算定回数」が「レセプト件数」よりも小さくなっています。算定レセプトにおける算定日数・算定回数をご記入ください。",IF(AR518&gt;BB518,"「算定回数」が「算定日数」よりも小さくなっています。算定日数における算定回数をご記入ください。","")))))</f>
        <v/>
      </c>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72"/>
      <c r="CW518" s="72"/>
      <c r="CX518" s="72"/>
      <c r="CY518" s="129"/>
      <c r="CZ518" s="129"/>
      <c r="DA518" s="129"/>
      <c r="DB518" s="129"/>
      <c r="DC518" s="129"/>
      <c r="DD518" s="129"/>
      <c r="DE518" s="129"/>
      <c r="DF518" s="129"/>
      <c r="DG518" s="129"/>
      <c r="DH518" s="129"/>
      <c r="DI518" s="129"/>
      <c r="DJ518" s="129"/>
      <c r="DK518" s="129"/>
      <c r="DL518" s="129"/>
      <c r="DM518" s="129"/>
      <c r="DN518" s="129"/>
      <c r="DO518" s="129"/>
      <c r="DP518" s="129"/>
      <c r="DQ518" s="129"/>
      <c r="DR518" s="129"/>
      <c r="DS518" s="129"/>
      <c r="DT518" s="129"/>
      <c r="DU518" s="129"/>
      <c r="DV518" s="129"/>
      <c r="DW518" s="129"/>
      <c r="DX518" s="129"/>
      <c r="DY518" s="129"/>
      <c r="DZ518" s="129"/>
      <c r="EA518" s="129"/>
      <c r="EB518" s="129"/>
      <c r="EC518" s="129"/>
      <c r="ED518" s="129"/>
      <c r="EE518" s="129"/>
      <c r="EF518" s="129"/>
      <c r="EG518" s="129"/>
      <c r="EH518" s="129"/>
      <c r="EI518" s="129"/>
      <c r="EJ518" s="129"/>
      <c r="EK518" s="129"/>
      <c r="EL518" s="129"/>
      <c r="EM518" s="129"/>
      <c r="EN518" s="129"/>
      <c r="EO518" s="129"/>
      <c r="EP518" s="129"/>
      <c r="EQ518" s="129"/>
      <c r="ER518" s="129"/>
      <c r="ES518" s="129"/>
      <c r="ET518" s="129"/>
      <c r="EU518" s="129"/>
      <c r="EV518" s="129"/>
      <c r="EW518" s="129"/>
    </row>
    <row r="519" spans="1:153" ht="3" customHeight="1" thickBot="1">
      <c r="A519" s="113"/>
      <c r="B519" s="16"/>
      <c r="C519" s="17"/>
      <c r="D519" s="17"/>
      <c r="E519" s="17"/>
      <c r="F519" s="18"/>
      <c r="G519" s="17"/>
      <c r="H519" s="298"/>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9"/>
      <c r="AG519" s="299"/>
      <c r="AH519" s="298"/>
      <c r="AI519" s="298"/>
      <c r="AJ519" s="298"/>
      <c r="AK519" s="298"/>
      <c r="AL519" s="298"/>
      <c r="AM519" s="298"/>
      <c r="AN519" s="298"/>
      <c r="AO519" s="121"/>
      <c r="AP519" s="116"/>
      <c r="AQ519" s="299"/>
      <c r="AR519" s="298"/>
      <c r="AS519" s="298"/>
      <c r="AT519" s="298"/>
      <c r="AU519" s="298"/>
      <c r="AV519" s="298"/>
      <c r="AW519" s="298"/>
      <c r="AX519" s="298"/>
      <c r="AY519" s="121"/>
      <c r="AZ519" s="116"/>
      <c r="BA519" s="298"/>
      <c r="BB519" s="298"/>
      <c r="BC519" s="298"/>
      <c r="BD519" s="298"/>
      <c r="BE519" s="298"/>
      <c r="BF519" s="298"/>
      <c r="BG519" s="298"/>
      <c r="BH519" s="298"/>
      <c r="BI519" s="121"/>
      <c r="BJ519" s="116"/>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c r="DH519" s="129"/>
      <c r="DI519" s="129"/>
      <c r="DJ519" s="129"/>
      <c r="DK519" s="129"/>
      <c r="DL519" s="129"/>
      <c r="DM519" s="129"/>
      <c r="DN519" s="129"/>
      <c r="DO519" s="129"/>
      <c r="DP519" s="129"/>
      <c r="DQ519" s="129"/>
      <c r="DR519" s="129"/>
      <c r="DS519" s="129"/>
      <c r="DT519" s="129"/>
      <c r="DU519" s="129"/>
      <c r="DV519" s="129"/>
      <c r="DW519" s="129"/>
      <c r="DX519" s="129"/>
      <c r="DY519" s="129"/>
      <c r="DZ519" s="129"/>
      <c r="EA519" s="129"/>
      <c r="EB519" s="129"/>
      <c r="EC519" s="129"/>
      <c r="ED519" s="129"/>
      <c r="EE519" s="129"/>
      <c r="EF519" s="129"/>
      <c r="EG519" s="129"/>
      <c r="EH519" s="129"/>
      <c r="EI519" s="129"/>
      <c r="EJ519" s="129"/>
      <c r="EK519" s="129"/>
      <c r="EL519" s="129"/>
      <c r="EM519" s="129"/>
      <c r="EN519" s="129"/>
      <c r="EO519" s="129"/>
      <c r="EP519" s="129"/>
      <c r="EQ519" s="129"/>
      <c r="ER519" s="129"/>
      <c r="ES519" s="129"/>
      <c r="ET519" s="129"/>
      <c r="EU519" s="129"/>
      <c r="EV519" s="129"/>
      <c r="EW519" s="129"/>
    </row>
    <row r="520" spans="1:153" ht="9.75" customHeight="1">
      <c r="A520" s="113"/>
      <c r="B520" s="24"/>
      <c r="C520" s="14" t="s">
        <v>6435</v>
      </c>
      <c r="D520" s="25"/>
      <c r="E520" s="25"/>
      <c r="F520" s="14" t="s">
        <v>143</v>
      </c>
      <c r="G520" s="14"/>
      <c r="H520" s="14"/>
      <c r="I520" s="14" t="s">
        <v>144</v>
      </c>
      <c r="J520" s="14"/>
      <c r="K520" s="14" t="s">
        <v>145</v>
      </c>
      <c r="L520" s="14"/>
      <c r="M520" s="14" t="s">
        <v>197</v>
      </c>
      <c r="N520" s="14"/>
      <c r="O520" s="25"/>
      <c r="P520" s="14" t="s">
        <v>146</v>
      </c>
      <c r="Q520" s="14"/>
      <c r="R520" s="14"/>
      <c r="S520" s="14"/>
      <c r="T520" s="14"/>
      <c r="U520" s="14"/>
      <c r="V520" s="14"/>
      <c r="W520" s="14"/>
      <c r="X520" s="14"/>
      <c r="Y520" s="14"/>
      <c r="Z520" s="14"/>
      <c r="AA520" s="14"/>
      <c r="AB520" s="14"/>
      <c r="AC520" s="14"/>
      <c r="AD520" s="25"/>
      <c r="AE520" s="25"/>
      <c r="AF520" s="26"/>
      <c r="AG520" s="296"/>
      <c r="AH520" s="297"/>
      <c r="AI520" s="297"/>
      <c r="AJ520" s="297"/>
      <c r="AK520" s="297"/>
      <c r="AL520" s="297"/>
      <c r="AM520" s="297"/>
      <c r="AN520" s="297"/>
      <c r="AO520" s="117"/>
      <c r="AP520" s="114"/>
      <c r="AQ520" s="296"/>
      <c r="AR520" s="297"/>
      <c r="AS520" s="297"/>
      <c r="AT520" s="297"/>
      <c r="AU520" s="297"/>
      <c r="AV520" s="297"/>
      <c r="AW520" s="297"/>
      <c r="AX520" s="297"/>
      <c r="AY520" s="117"/>
      <c r="AZ520" s="114"/>
      <c r="BA520" s="297"/>
      <c r="BB520" s="297"/>
      <c r="BC520" s="297"/>
      <c r="BD520" s="297"/>
      <c r="BE520" s="297"/>
      <c r="BF520" s="297"/>
      <c r="BG520" s="297"/>
      <c r="BH520" s="297"/>
      <c r="BI520" s="117"/>
      <c r="BJ520" s="114"/>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c r="DH520" s="129"/>
      <c r="DI520" s="129"/>
      <c r="DJ520" s="129"/>
      <c r="DK520" s="129"/>
      <c r="DL520" s="129"/>
      <c r="DM520" s="129"/>
      <c r="DN520" s="129"/>
      <c r="DO520" s="129"/>
      <c r="DP520" s="129"/>
      <c r="DQ520" s="129"/>
      <c r="DR520" s="129"/>
      <c r="DS520" s="129"/>
      <c r="DT520" s="129"/>
      <c r="DU520" s="129"/>
      <c r="DV520" s="129"/>
      <c r="DW520" s="129"/>
      <c r="DX520" s="129"/>
      <c r="DY520" s="129"/>
      <c r="DZ520" s="129"/>
      <c r="EA520" s="129"/>
      <c r="EB520" s="129"/>
      <c r="EC520" s="129"/>
      <c r="ED520" s="129"/>
      <c r="EE520" s="129"/>
      <c r="EF520" s="129"/>
      <c r="EG520" s="129"/>
      <c r="EH520" s="129"/>
      <c r="EI520" s="129"/>
      <c r="EJ520" s="129"/>
      <c r="EK520" s="129"/>
      <c r="EL520" s="129"/>
      <c r="EM520" s="129"/>
      <c r="EN520" s="129"/>
      <c r="EO520" s="129"/>
      <c r="EP520" s="129"/>
      <c r="EQ520" s="129"/>
      <c r="ER520" s="129"/>
      <c r="ES520" s="129"/>
      <c r="ET520" s="129"/>
      <c r="EU520" s="129"/>
      <c r="EV520" s="129"/>
      <c r="EW520" s="129"/>
    </row>
    <row r="521" spans="1:153" ht="21.75" customHeight="1">
      <c r="A521" s="113"/>
      <c r="B521" s="294"/>
      <c r="C521" s="76"/>
      <c r="D521" s="74"/>
      <c r="E521" s="77"/>
      <c r="F521" s="78"/>
      <c r="G521" s="79"/>
      <c r="H521" s="75" t="s">
        <v>6436</v>
      </c>
      <c r="I521" s="76"/>
      <c r="J521" s="74"/>
      <c r="K521" s="241"/>
      <c r="L521" s="74"/>
      <c r="M521" s="76"/>
      <c r="N521" s="73"/>
      <c r="O521" s="504"/>
      <c r="P521" s="505"/>
      <c r="Q521" s="505"/>
      <c r="R521" s="505"/>
      <c r="S521" s="505"/>
      <c r="T521" s="505"/>
      <c r="U521" s="505"/>
      <c r="V521" s="505"/>
      <c r="W521" s="505"/>
      <c r="X521" s="505"/>
      <c r="Y521" s="505"/>
      <c r="Z521" s="505"/>
      <c r="AA521" s="505"/>
      <c r="AB521" s="505"/>
      <c r="AC521" s="505"/>
      <c r="AD521" s="505"/>
      <c r="AE521" s="506"/>
      <c r="AF521" s="15"/>
      <c r="AG521" s="118"/>
      <c r="AH521" s="312"/>
      <c r="AI521" s="313"/>
      <c r="AJ521" s="313"/>
      <c r="AK521" s="313"/>
      <c r="AL521" s="313"/>
      <c r="AM521" s="313"/>
      <c r="AN521" s="314"/>
      <c r="AO521" s="120"/>
      <c r="AP521" s="115" t="s">
        <v>0</v>
      </c>
      <c r="AQ521" s="119"/>
      <c r="AR521" s="312"/>
      <c r="AS521" s="313"/>
      <c r="AT521" s="313"/>
      <c r="AU521" s="313"/>
      <c r="AV521" s="313"/>
      <c r="AW521" s="313"/>
      <c r="AX521" s="314"/>
      <c r="AY521" s="120"/>
      <c r="AZ521" s="115" t="s">
        <v>1</v>
      </c>
      <c r="BA521" s="119"/>
      <c r="BB521" s="312"/>
      <c r="BC521" s="313"/>
      <c r="BD521" s="313"/>
      <c r="BE521" s="313"/>
      <c r="BF521" s="313"/>
      <c r="BG521" s="313"/>
      <c r="BH521" s="314"/>
      <c r="BI521" s="122"/>
      <c r="BJ521" s="115" t="s">
        <v>2</v>
      </c>
      <c r="BK521" s="129"/>
      <c r="BL521" s="130" t="str">
        <f>IF(BM521&lt;&gt;"","●","")</f>
        <v/>
      </c>
      <c r="BM521" s="132" t="str">
        <f>IF(AND(OR(C521="",E521="",F521="",G521="",O521=""),OR(AH521&gt;0,AR521&gt;0,BB521&gt;0)),"「Ｋコード・Ｊコード番号等」、「診療行為名称」に未記入の欄がありますが、「レセプト件数」、「算定日数」、「算定回数」のいずれかが1以上となっています。正しい手術名情報・レセプト件数・算定日数・算定回数をご記入ください。",IF(AND(AND(C521&lt;&gt;"",E521&lt;&gt;"",F521&lt;&gt;"",G521&lt;&gt;""),OR(AH521&gt;0,AR521&gt;0,BB521&gt;0),COUNTIF(K!$A$1:$A$2257,ASC(C521&amp;E521&amp;F521&amp;G521&amp;IF(I521*1=0,"","-"&amp;I521*1)&amp;IF(K521*1=0,"",K521*1)&amp;IF(M521="","",M521)))=0),"「Ｋコード・Ｊコード番号等」が診療報酬点数表あるいは鹿診療報酬点数表に存在しないコードとなっています。正しいＫコード・Ｊコード番号等をご記入ください。なお、加算・輸血料は報告対象外となります。",IF(OR(AND(OR(AH521=0,AH521=""),OR(AR521&gt;0,BB521&gt;0)),AND(OR(AH521&gt;0,BB521&gt;0),OR(AR521=0,AR521="")),AND(OR(AH521&gt;0,AR521&gt;0),OR(BB521=0,BB521=""))),"「レセプト件数」、「算定日数」、「算定回数」のいずれかが「0」か「空白」となっていますが、それ以外が1以上となっています。正しい手術名情報・レセプト件数・算定日数・算定回数をご記入ください。",IF(OR(AH521&gt;AR521,AH521&gt;BB521),"「算定日数」あるいは「算定回数」が「レセプト件数」よりも小さくなっています。算定レセプトにおける算定日数・算定回数をご記入ください。",IF(AR521&gt;BB521,"「算定回数」が「算定日数」よりも小さくなっています。算定日数における算定回数をご記入ください。","")))))</f>
        <v/>
      </c>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72"/>
      <c r="CW521" s="72"/>
      <c r="CX521" s="72"/>
      <c r="CY521" s="129"/>
      <c r="CZ521" s="129"/>
      <c r="DA521" s="129"/>
      <c r="DB521" s="129"/>
      <c r="DC521" s="129"/>
      <c r="DD521" s="129"/>
      <c r="DE521" s="129"/>
      <c r="DF521" s="129"/>
      <c r="DG521" s="129"/>
      <c r="DH521" s="129"/>
      <c r="DI521" s="129"/>
      <c r="DJ521" s="129"/>
      <c r="DK521" s="129"/>
      <c r="DL521" s="129"/>
      <c r="DM521" s="129"/>
      <c r="DN521" s="129"/>
      <c r="DO521" s="129"/>
      <c r="DP521" s="129"/>
      <c r="DQ521" s="129"/>
      <c r="DR521" s="129"/>
      <c r="DS521" s="129"/>
      <c r="DT521" s="129"/>
      <c r="DU521" s="129"/>
      <c r="DV521" s="129"/>
      <c r="DW521" s="129"/>
      <c r="DX521" s="129"/>
      <c r="DY521" s="129"/>
      <c r="DZ521" s="129"/>
      <c r="EA521" s="129"/>
      <c r="EB521" s="129"/>
      <c r="EC521" s="129"/>
      <c r="ED521" s="129"/>
      <c r="EE521" s="129"/>
      <c r="EF521" s="129"/>
      <c r="EG521" s="129"/>
      <c r="EH521" s="129"/>
      <c r="EI521" s="129"/>
      <c r="EJ521" s="129"/>
      <c r="EK521" s="129"/>
      <c r="EL521" s="129"/>
      <c r="EM521" s="129"/>
      <c r="EN521" s="129"/>
      <c r="EO521" s="129"/>
      <c r="EP521" s="129"/>
      <c r="EQ521" s="129"/>
      <c r="ER521" s="129"/>
      <c r="ES521" s="129"/>
      <c r="ET521" s="129"/>
      <c r="EU521" s="129"/>
      <c r="EV521" s="129"/>
      <c r="EW521" s="129"/>
    </row>
    <row r="522" spans="1:153" ht="3" customHeight="1" thickBot="1">
      <c r="A522" s="113"/>
      <c r="B522" s="16"/>
      <c r="C522" s="17"/>
      <c r="D522" s="17"/>
      <c r="E522" s="17"/>
      <c r="F522" s="18"/>
      <c r="G522" s="17"/>
      <c r="H522" s="298"/>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9"/>
      <c r="AG522" s="299"/>
      <c r="AH522" s="298"/>
      <c r="AI522" s="298"/>
      <c r="AJ522" s="298"/>
      <c r="AK522" s="298"/>
      <c r="AL522" s="298"/>
      <c r="AM522" s="298"/>
      <c r="AN522" s="298"/>
      <c r="AO522" s="121"/>
      <c r="AP522" s="116"/>
      <c r="AQ522" s="299"/>
      <c r="AR522" s="298"/>
      <c r="AS522" s="298"/>
      <c r="AT522" s="298"/>
      <c r="AU522" s="298"/>
      <c r="AV522" s="298"/>
      <c r="AW522" s="298"/>
      <c r="AX522" s="298"/>
      <c r="AY522" s="121"/>
      <c r="AZ522" s="116"/>
      <c r="BA522" s="298"/>
      <c r="BB522" s="298"/>
      <c r="BC522" s="298"/>
      <c r="BD522" s="298"/>
      <c r="BE522" s="298"/>
      <c r="BF522" s="298"/>
      <c r="BG522" s="298"/>
      <c r="BH522" s="298"/>
      <c r="BI522" s="121"/>
      <c r="BJ522" s="116"/>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29"/>
      <c r="CW522" s="129"/>
      <c r="CX522" s="129"/>
      <c r="CY522" s="129"/>
      <c r="CZ522" s="129"/>
      <c r="DA522" s="129"/>
      <c r="DB522" s="129"/>
      <c r="DC522" s="129"/>
      <c r="DD522" s="129"/>
      <c r="DE522" s="129"/>
      <c r="DF522" s="129"/>
      <c r="DG522" s="129"/>
      <c r="DH522" s="129"/>
      <c r="DI522" s="129"/>
      <c r="DJ522" s="129"/>
      <c r="DK522" s="129"/>
      <c r="DL522" s="129"/>
      <c r="DM522" s="129"/>
      <c r="DN522" s="129"/>
      <c r="DO522" s="129"/>
      <c r="DP522" s="129"/>
      <c r="DQ522" s="129"/>
      <c r="DR522" s="129"/>
      <c r="DS522" s="129"/>
      <c r="DT522" s="129"/>
      <c r="DU522" s="129"/>
      <c r="DV522" s="129"/>
      <c r="DW522" s="129"/>
      <c r="DX522" s="129"/>
      <c r="DY522" s="129"/>
      <c r="DZ522" s="129"/>
      <c r="EA522" s="129"/>
      <c r="EB522" s="129"/>
      <c r="EC522" s="129"/>
      <c r="ED522" s="129"/>
      <c r="EE522" s="129"/>
      <c r="EF522" s="129"/>
      <c r="EG522" s="129"/>
      <c r="EH522" s="129"/>
      <c r="EI522" s="129"/>
      <c r="EJ522" s="129"/>
      <c r="EK522" s="129"/>
      <c r="EL522" s="129"/>
      <c r="EM522" s="129"/>
      <c r="EN522" s="129"/>
      <c r="EO522" s="129"/>
      <c r="EP522" s="129"/>
      <c r="EQ522" s="129"/>
      <c r="ER522" s="129"/>
      <c r="ES522" s="129"/>
      <c r="ET522" s="129"/>
      <c r="EU522" s="129"/>
      <c r="EV522" s="129"/>
      <c r="EW522" s="129"/>
    </row>
    <row r="523" spans="1:153" ht="9.75" customHeight="1">
      <c r="A523" s="113"/>
      <c r="B523" s="24"/>
      <c r="C523" s="14" t="s">
        <v>6435</v>
      </c>
      <c r="D523" s="25"/>
      <c r="E523" s="25"/>
      <c r="F523" s="14" t="s">
        <v>143</v>
      </c>
      <c r="G523" s="14"/>
      <c r="H523" s="14"/>
      <c r="I523" s="14" t="s">
        <v>144</v>
      </c>
      <c r="J523" s="14"/>
      <c r="K523" s="14" t="s">
        <v>145</v>
      </c>
      <c r="L523" s="14"/>
      <c r="M523" s="14" t="s">
        <v>197</v>
      </c>
      <c r="N523" s="14"/>
      <c r="O523" s="25"/>
      <c r="P523" s="14" t="s">
        <v>146</v>
      </c>
      <c r="Q523" s="14"/>
      <c r="R523" s="14"/>
      <c r="S523" s="14"/>
      <c r="T523" s="14"/>
      <c r="U523" s="14"/>
      <c r="V523" s="14"/>
      <c r="W523" s="14"/>
      <c r="X523" s="14"/>
      <c r="Y523" s="14"/>
      <c r="Z523" s="14"/>
      <c r="AA523" s="14"/>
      <c r="AB523" s="14"/>
      <c r="AC523" s="14"/>
      <c r="AD523" s="25"/>
      <c r="AE523" s="25"/>
      <c r="AF523" s="26"/>
      <c r="AG523" s="296"/>
      <c r="AH523" s="297"/>
      <c r="AI523" s="297"/>
      <c r="AJ523" s="297"/>
      <c r="AK523" s="297"/>
      <c r="AL523" s="297"/>
      <c r="AM523" s="297"/>
      <c r="AN523" s="297"/>
      <c r="AO523" s="117"/>
      <c r="AP523" s="114"/>
      <c r="AQ523" s="296"/>
      <c r="AR523" s="297"/>
      <c r="AS523" s="297"/>
      <c r="AT523" s="297"/>
      <c r="AU523" s="297"/>
      <c r="AV523" s="297"/>
      <c r="AW523" s="297"/>
      <c r="AX523" s="297"/>
      <c r="AY523" s="117"/>
      <c r="AZ523" s="114"/>
      <c r="BA523" s="297"/>
      <c r="BB523" s="297"/>
      <c r="BC523" s="297"/>
      <c r="BD523" s="297"/>
      <c r="BE523" s="297"/>
      <c r="BF523" s="297"/>
      <c r="BG523" s="297"/>
      <c r="BH523" s="297"/>
      <c r="BI523" s="117"/>
      <c r="BJ523" s="114"/>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c r="DH523" s="129"/>
      <c r="DI523" s="129"/>
      <c r="DJ523" s="129"/>
      <c r="DK523" s="129"/>
      <c r="DL523" s="129"/>
      <c r="DM523" s="129"/>
      <c r="DN523" s="129"/>
      <c r="DO523" s="129"/>
      <c r="DP523" s="129"/>
      <c r="DQ523" s="129"/>
      <c r="DR523" s="129"/>
      <c r="DS523" s="129"/>
      <c r="DT523" s="129"/>
      <c r="DU523" s="129"/>
      <c r="DV523" s="129"/>
      <c r="DW523" s="129"/>
      <c r="DX523" s="129"/>
      <c r="DY523" s="129"/>
      <c r="DZ523" s="129"/>
      <c r="EA523" s="129"/>
      <c r="EB523" s="129"/>
      <c r="EC523" s="129"/>
      <c r="ED523" s="129"/>
      <c r="EE523" s="129"/>
      <c r="EF523" s="129"/>
      <c r="EG523" s="129"/>
      <c r="EH523" s="129"/>
      <c r="EI523" s="129"/>
      <c r="EJ523" s="129"/>
      <c r="EK523" s="129"/>
      <c r="EL523" s="129"/>
      <c r="EM523" s="129"/>
      <c r="EN523" s="129"/>
      <c r="EO523" s="129"/>
      <c r="EP523" s="129"/>
      <c r="EQ523" s="129"/>
      <c r="ER523" s="129"/>
      <c r="ES523" s="129"/>
      <c r="ET523" s="129"/>
      <c r="EU523" s="129"/>
      <c r="EV523" s="129"/>
      <c r="EW523" s="129"/>
    </row>
    <row r="524" spans="1:153" ht="21.75" customHeight="1">
      <c r="A524" s="113"/>
      <c r="B524" s="294"/>
      <c r="C524" s="76"/>
      <c r="D524" s="74"/>
      <c r="E524" s="77"/>
      <c r="F524" s="78"/>
      <c r="G524" s="79"/>
      <c r="H524" s="75" t="s">
        <v>6436</v>
      </c>
      <c r="I524" s="76"/>
      <c r="J524" s="74"/>
      <c r="K524" s="241"/>
      <c r="L524" s="74"/>
      <c r="M524" s="76"/>
      <c r="N524" s="73"/>
      <c r="O524" s="504"/>
      <c r="P524" s="505"/>
      <c r="Q524" s="505"/>
      <c r="R524" s="505"/>
      <c r="S524" s="505"/>
      <c r="T524" s="505"/>
      <c r="U524" s="505"/>
      <c r="V524" s="505"/>
      <c r="W524" s="505"/>
      <c r="X524" s="505"/>
      <c r="Y524" s="505"/>
      <c r="Z524" s="505"/>
      <c r="AA524" s="505"/>
      <c r="AB524" s="505"/>
      <c r="AC524" s="505"/>
      <c r="AD524" s="505"/>
      <c r="AE524" s="506"/>
      <c r="AF524" s="15"/>
      <c r="AG524" s="118"/>
      <c r="AH524" s="312"/>
      <c r="AI524" s="313"/>
      <c r="AJ524" s="313"/>
      <c r="AK524" s="313"/>
      <c r="AL524" s="313"/>
      <c r="AM524" s="313"/>
      <c r="AN524" s="314"/>
      <c r="AO524" s="120"/>
      <c r="AP524" s="115" t="s">
        <v>0</v>
      </c>
      <c r="AQ524" s="119"/>
      <c r="AR524" s="312"/>
      <c r="AS524" s="313"/>
      <c r="AT524" s="313"/>
      <c r="AU524" s="313"/>
      <c r="AV524" s="313"/>
      <c r="AW524" s="313"/>
      <c r="AX524" s="314"/>
      <c r="AY524" s="120"/>
      <c r="AZ524" s="115" t="s">
        <v>1</v>
      </c>
      <c r="BA524" s="119"/>
      <c r="BB524" s="312"/>
      <c r="BC524" s="313"/>
      <c r="BD524" s="313"/>
      <c r="BE524" s="313"/>
      <c r="BF524" s="313"/>
      <c r="BG524" s="313"/>
      <c r="BH524" s="314"/>
      <c r="BI524" s="122"/>
      <c r="BJ524" s="115" t="s">
        <v>2</v>
      </c>
      <c r="BK524" s="129"/>
      <c r="BL524" s="130" t="str">
        <f>IF(BM524&lt;&gt;"","●","")</f>
        <v/>
      </c>
      <c r="BM524" s="132" t="str">
        <f>IF(AND(OR(C524="",E524="",F524="",G524="",O524=""),OR(AH524&gt;0,AR524&gt;0,BB524&gt;0)),"「Ｋコード・Ｊコード番号等」、「診療行為名称」に未記入の欄がありますが、「レセプト件数」、「算定日数」、「算定回数」のいずれかが1以上となっています。正しい手術名情報・レセプト件数・算定日数・算定回数をご記入ください。",IF(AND(AND(C524&lt;&gt;"",E524&lt;&gt;"",F524&lt;&gt;"",G524&lt;&gt;""),OR(AH524&gt;0,AR524&gt;0,BB524&gt;0),COUNTIF(K!$A$1:$A$2257,ASC(C524&amp;E524&amp;F524&amp;G524&amp;IF(I524*1=0,"","-"&amp;I524*1)&amp;IF(K524*1=0,"",K524*1)&amp;IF(M524="","",M524)))=0),"「Ｋコード・Ｊコード番号等」が診療報酬点数表あるいは鹿診療報酬点数表に存在しないコードとなっています。正しいＫコード・Ｊコード番号等をご記入ください。なお、加算・輸血料は報告対象外となります。",IF(OR(AND(OR(AH524=0,AH524=""),OR(AR524&gt;0,BB524&gt;0)),AND(OR(AH524&gt;0,BB524&gt;0),OR(AR524=0,AR524="")),AND(OR(AH524&gt;0,AR524&gt;0),OR(BB524=0,BB524=""))),"「レセプト件数」、「算定日数」、「算定回数」のいずれかが「0」か「空白」となっていますが、それ以外が1以上となっています。正しい手術名情報・レセプト件数・算定日数・算定回数をご記入ください。",IF(OR(AH524&gt;AR524,AH524&gt;BB524),"「算定日数」あるいは「算定回数」が「レセプト件数」よりも小さくなっています。算定レセプトにおける算定日数・算定回数をご記入ください。",IF(AR524&gt;BB524,"「算定回数」が「算定日数」よりも小さくなっています。算定日数における算定回数をご記入ください。","")))))</f>
        <v/>
      </c>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72"/>
      <c r="CW524" s="72"/>
      <c r="CX524" s="72"/>
      <c r="CY524" s="129"/>
      <c r="CZ524" s="129"/>
      <c r="DA524" s="129"/>
      <c r="DB524" s="129"/>
      <c r="DC524" s="129"/>
      <c r="DD524" s="129"/>
      <c r="DE524" s="129"/>
      <c r="DF524" s="129"/>
      <c r="DG524" s="129"/>
      <c r="DH524" s="129"/>
      <c r="DI524" s="129"/>
      <c r="DJ524" s="129"/>
      <c r="DK524" s="129"/>
      <c r="DL524" s="129"/>
      <c r="DM524" s="129"/>
      <c r="DN524" s="129"/>
      <c r="DO524" s="129"/>
      <c r="DP524" s="129"/>
      <c r="DQ524" s="129"/>
      <c r="DR524" s="129"/>
      <c r="DS524" s="129"/>
      <c r="DT524" s="129"/>
      <c r="DU524" s="129"/>
      <c r="DV524" s="129"/>
      <c r="DW524" s="129"/>
      <c r="DX524" s="129"/>
      <c r="DY524" s="129"/>
      <c r="DZ524" s="129"/>
      <c r="EA524" s="129"/>
      <c r="EB524" s="129"/>
      <c r="EC524" s="129"/>
      <c r="ED524" s="129"/>
      <c r="EE524" s="129"/>
      <c r="EF524" s="129"/>
      <c r="EG524" s="129"/>
      <c r="EH524" s="129"/>
      <c r="EI524" s="129"/>
      <c r="EJ524" s="129"/>
      <c r="EK524" s="129"/>
      <c r="EL524" s="129"/>
      <c r="EM524" s="129"/>
      <c r="EN524" s="129"/>
      <c r="EO524" s="129"/>
      <c r="EP524" s="129"/>
      <c r="EQ524" s="129"/>
      <c r="ER524" s="129"/>
      <c r="ES524" s="129"/>
      <c r="ET524" s="129"/>
      <c r="EU524" s="129"/>
      <c r="EV524" s="129"/>
      <c r="EW524" s="129"/>
    </row>
    <row r="525" spans="1:153" ht="3" customHeight="1" thickBot="1">
      <c r="A525" s="113"/>
      <c r="B525" s="16"/>
      <c r="C525" s="17"/>
      <c r="D525" s="17"/>
      <c r="E525" s="17"/>
      <c r="F525" s="18"/>
      <c r="G525" s="17"/>
      <c r="H525" s="298"/>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9"/>
      <c r="AG525" s="299"/>
      <c r="AH525" s="298"/>
      <c r="AI525" s="298"/>
      <c r="AJ525" s="298"/>
      <c r="AK525" s="298"/>
      <c r="AL525" s="298"/>
      <c r="AM525" s="298"/>
      <c r="AN525" s="298"/>
      <c r="AO525" s="121"/>
      <c r="AP525" s="116"/>
      <c r="AQ525" s="299"/>
      <c r="AR525" s="298"/>
      <c r="AS525" s="298"/>
      <c r="AT525" s="298"/>
      <c r="AU525" s="298"/>
      <c r="AV525" s="298"/>
      <c r="AW525" s="298"/>
      <c r="AX525" s="298"/>
      <c r="AY525" s="121"/>
      <c r="AZ525" s="116"/>
      <c r="BA525" s="298"/>
      <c r="BB525" s="298"/>
      <c r="BC525" s="298"/>
      <c r="BD525" s="298"/>
      <c r="BE525" s="298"/>
      <c r="BF525" s="298"/>
      <c r="BG525" s="298"/>
      <c r="BH525" s="298"/>
      <c r="BI525" s="121"/>
      <c r="BJ525" s="116"/>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29"/>
      <c r="CW525" s="129"/>
      <c r="CX525" s="129"/>
      <c r="CY525" s="129"/>
      <c r="CZ525" s="129"/>
      <c r="DA525" s="129"/>
      <c r="DB525" s="129"/>
      <c r="DC525" s="129"/>
      <c r="DD525" s="129"/>
      <c r="DE525" s="129"/>
      <c r="DF525" s="129"/>
      <c r="DG525" s="129"/>
      <c r="DH525" s="129"/>
      <c r="DI525" s="129"/>
      <c r="DJ525" s="129"/>
      <c r="DK525" s="129"/>
      <c r="DL525" s="129"/>
      <c r="DM525" s="129"/>
      <c r="DN525" s="129"/>
      <c r="DO525" s="129"/>
      <c r="DP525" s="129"/>
      <c r="DQ525" s="129"/>
      <c r="DR525" s="129"/>
      <c r="DS525" s="129"/>
      <c r="DT525" s="129"/>
      <c r="DU525" s="129"/>
      <c r="DV525" s="129"/>
      <c r="DW525" s="129"/>
      <c r="DX525" s="129"/>
      <c r="DY525" s="129"/>
      <c r="DZ525" s="129"/>
      <c r="EA525" s="129"/>
      <c r="EB525" s="129"/>
      <c r="EC525" s="129"/>
      <c r="ED525" s="129"/>
      <c r="EE525" s="129"/>
      <c r="EF525" s="129"/>
      <c r="EG525" s="129"/>
      <c r="EH525" s="129"/>
      <c r="EI525" s="129"/>
      <c r="EJ525" s="129"/>
      <c r="EK525" s="129"/>
      <c r="EL525" s="129"/>
      <c r="EM525" s="129"/>
      <c r="EN525" s="129"/>
      <c r="EO525" s="129"/>
      <c r="EP525" s="129"/>
      <c r="EQ525" s="129"/>
      <c r="ER525" s="129"/>
      <c r="ES525" s="129"/>
      <c r="ET525" s="129"/>
      <c r="EU525" s="129"/>
      <c r="EV525" s="129"/>
      <c r="EW525" s="129"/>
    </row>
    <row r="526" spans="1:153" ht="9.75" customHeight="1">
      <c r="A526" s="113"/>
      <c r="B526" s="24"/>
      <c r="C526" s="14" t="s">
        <v>6435</v>
      </c>
      <c r="D526" s="25"/>
      <c r="E526" s="25"/>
      <c r="F526" s="14" t="s">
        <v>143</v>
      </c>
      <c r="G526" s="14"/>
      <c r="H526" s="14"/>
      <c r="I526" s="14" t="s">
        <v>144</v>
      </c>
      <c r="J526" s="14"/>
      <c r="K526" s="14" t="s">
        <v>145</v>
      </c>
      <c r="L526" s="14"/>
      <c r="M526" s="14" t="s">
        <v>197</v>
      </c>
      <c r="N526" s="14"/>
      <c r="O526" s="25"/>
      <c r="P526" s="14" t="s">
        <v>146</v>
      </c>
      <c r="Q526" s="14"/>
      <c r="R526" s="14"/>
      <c r="S526" s="14"/>
      <c r="T526" s="14"/>
      <c r="U526" s="14"/>
      <c r="V526" s="14"/>
      <c r="W526" s="14"/>
      <c r="X526" s="14"/>
      <c r="Y526" s="14"/>
      <c r="Z526" s="14"/>
      <c r="AA526" s="14"/>
      <c r="AB526" s="14"/>
      <c r="AC526" s="14"/>
      <c r="AD526" s="25"/>
      <c r="AE526" s="25"/>
      <c r="AF526" s="26"/>
      <c r="AG526" s="296"/>
      <c r="AH526" s="297"/>
      <c r="AI526" s="297"/>
      <c r="AJ526" s="297"/>
      <c r="AK526" s="297"/>
      <c r="AL526" s="297"/>
      <c r="AM526" s="297"/>
      <c r="AN526" s="297"/>
      <c r="AO526" s="117"/>
      <c r="AP526" s="114"/>
      <c r="AQ526" s="296"/>
      <c r="AR526" s="297"/>
      <c r="AS526" s="297"/>
      <c r="AT526" s="297"/>
      <c r="AU526" s="297"/>
      <c r="AV526" s="297"/>
      <c r="AW526" s="297"/>
      <c r="AX526" s="297"/>
      <c r="AY526" s="117"/>
      <c r="AZ526" s="114"/>
      <c r="BA526" s="297"/>
      <c r="BB526" s="297"/>
      <c r="BC526" s="297"/>
      <c r="BD526" s="297"/>
      <c r="BE526" s="297"/>
      <c r="BF526" s="297"/>
      <c r="BG526" s="297"/>
      <c r="BH526" s="297"/>
      <c r="BI526" s="117"/>
      <c r="BJ526" s="114"/>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c r="DH526" s="129"/>
      <c r="DI526" s="129"/>
      <c r="DJ526" s="129"/>
      <c r="DK526" s="129"/>
      <c r="DL526" s="129"/>
      <c r="DM526" s="129"/>
      <c r="DN526" s="129"/>
      <c r="DO526" s="129"/>
      <c r="DP526" s="129"/>
      <c r="DQ526" s="129"/>
      <c r="DR526" s="129"/>
      <c r="DS526" s="129"/>
      <c r="DT526" s="129"/>
      <c r="DU526" s="129"/>
      <c r="DV526" s="129"/>
      <c r="DW526" s="129"/>
      <c r="DX526" s="129"/>
      <c r="DY526" s="129"/>
      <c r="DZ526" s="129"/>
      <c r="EA526" s="129"/>
      <c r="EB526" s="129"/>
      <c r="EC526" s="129"/>
      <c r="ED526" s="129"/>
      <c r="EE526" s="129"/>
      <c r="EF526" s="129"/>
      <c r="EG526" s="129"/>
      <c r="EH526" s="129"/>
      <c r="EI526" s="129"/>
      <c r="EJ526" s="129"/>
      <c r="EK526" s="129"/>
      <c r="EL526" s="129"/>
      <c r="EM526" s="129"/>
      <c r="EN526" s="129"/>
      <c r="EO526" s="129"/>
      <c r="EP526" s="129"/>
      <c r="EQ526" s="129"/>
      <c r="ER526" s="129"/>
      <c r="ES526" s="129"/>
      <c r="ET526" s="129"/>
      <c r="EU526" s="129"/>
      <c r="EV526" s="129"/>
      <c r="EW526" s="129"/>
    </row>
    <row r="527" spans="1:153" ht="21.75" customHeight="1">
      <c r="A527" s="113"/>
      <c r="B527" s="294"/>
      <c r="C527" s="76"/>
      <c r="D527" s="74"/>
      <c r="E527" s="77"/>
      <c r="F527" s="78"/>
      <c r="G527" s="79"/>
      <c r="H527" s="75" t="s">
        <v>6436</v>
      </c>
      <c r="I527" s="76"/>
      <c r="J527" s="74"/>
      <c r="K527" s="241"/>
      <c r="L527" s="74"/>
      <c r="M527" s="76"/>
      <c r="N527" s="73"/>
      <c r="O527" s="504"/>
      <c r="P527" s="505"/>
      <c r="Q527" s="505"/>
      <c r="R527" s="505"/>
      <c r="S527" s="505"/>
      <c r="T527" s="505"/>
      <c r="U527" s="505"/>
      <c r="V527" s="505"/>
      <c r="W527" s="505"/>
      <c r="X527" s="505"/>
      <c r="Y527" s="505"/>
      <c r="Z527" s="505"/>
      <c r="AA527" s="505"/>
      <c r="AB527" s="505"/>
      <c r="AC527" s="505"/>
      <c r="AD527" s="505"/>
      <c r="AE527" s="506"/>
      <c r="AF527" s="15"/>
      <c r="AG527" s="118"/>
      <c r="AH527" s="312"/>
      <c r="AI527" s="313"/>
      <c r="AJ527" s="313"/>
      <c r="AK527" s="313"/>
      <c r="AL527" s="313"/>
      <c r="AM527" s="313"/>
      <c r="AN527" s="314"/>
      <c r="AO527" s="120"/>
      <c r="AP527" s="115" t="s">
        <v>0</v>
      </c>
      <c r="AQ527" s="119"/>
      <c r="AR527" s="312"/>
      <c r="AS527" s="313"/>
      <c r="AT527" s="313"/>
      <c r="AU527" s="313"/>
      <c r="AV527" s="313"/>
      <c r="AW527" s="313"/>
      <c r="AX527" s="314"/>
      <c r="AY527" s="120"/>
      <c r="AZ527" s="115" t="s">
        <v>1</v>
      </c>
      <c r="BA527" s="119"/>
      <c r="BB527" s="312"/>
      <c r="BC527" s="313"/>
      <c r="BD527" s="313"/>
      <c r="BE527" s="313"/>
      <c r="BF527" s="313"/>
      <c r="BG527" s="313"/>
      <c r="BH527" s="314"/>
      <c r="BI527" s="122"/>
      <c r="BJ527" s="115" t="s">
        <v>2</v>
      </c>
      <c r="BK527" s="129"/>
      <c r="BL527" s="130" t="str">
        <f>IF(BM527&lt;&gt;"","●","")</f>
        <v/>
      </c>
      <c r="BM527" s="132" t="str">
        <f>IF(AND(OR(C527="",E527="",F527="",G527="",O527=""),OR(AH527&gt;0,AR527&gt;0,BB527&gt;0)),"「Ｋコード・Ｊコード番号等」、「診療行為名称」に未記入の欄がありますが、「レセプト件数」、「算定日数」、「算定回数」のいずれかが1以上となっています。正しい手術名情報・レセプト件数・算定日数・算定回数をご記入ください。",IF(AND(AND(C527&lt;&gt;"",E527&lt;&gt;"",F527&lt;&gt;"",G527&lt;&gt;""),OR(AH527&gt;0,AR527&gt;0,BB527&gt;0),COUNTIF(K!$A$1:$A$2257,ASC(C527&amp;E527&amp;F527&amp;G527&amp;IF(I527*1=0,"","-"&amp;I527*1)&amp;IF(K527*1=0,"",K527*1)&amp;IF(M527="","",M527)))=0),"「Ｋコード・Ｊコード番号等」が診療報酬点数表あるいは鹿診療報酬点数表に存在しないコードとなっています。正しいＫコード・Ｊコード番号等をご記入ください。なお、加算・輸血料は報告対象外となります。",IF(OR(AND(OR(AH527=0,AH527=""),OR(AR527&gt;0,BB527&gt;0)),AND(OR(AH527&gt;0,BB527&gt;0),OR(AR527=0,AR527="")),AND(OR(AH527&gt;0,AR527&gt;0),OR(BB527=0,BB527=""))),"「レセプト件数」、「算定日数」、「算定回数」のいずれかが「0」か「空白」となっていますが、それ以外が1以上となっています。正しい手術名情報・レセプト件数・算定日数・算定回数をご記入ください。",IF(OR(AH527&gt;AR527,AH527&gt;BB527),"「算定日数」あるいは「算定回数」が「レセプト件数」よりも小さくなっています。算定レセプトにおける算定日数・算定回数をご記入ください。",IF(AR527&gt;BB527,"「算定回数」が「算定日数」よりも小さくなっています。算定日数における算定回数をご記入ください。","")))))</f>
        <v/>
      </c>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72"/>
      <c r="CW527" s="72"/>
      <c r="CX527" s="72"/>
      <c r="CY527" s="129"/>
      <c r="CZ527" s="129"/>
      <c r="DA527" s="129"/>
      <c r="DB527" s="129"/>
      <c r="DC527" s="129"/>
      <c r="DD527" s="129"/>
      <c r="DE527" s="129"/>
      <c r="DF527" s="129"/>
      <c r="DG527" s="129"/>
      <c r="DH527" s="129"/>
      <c r="DI527" s="129"/>
      <c r="DJ527" s="129"/>
      <c r="DK527" s="129"/>
      <c r="DL527" s="129"/>
      <c r="DM527" s="129"/>
      <c r="DN527" s="129"/>
      <c r="DO527" s="129"/>
      <c r="DP527" s="129"/>
      <c r="DQ527" s="129"/>
      <c r="DR527" s="129"/>
      <c r="DS527" s="129"/>
      <c r="DT527" s="129"/>
      <c r="DU527" s="129"/>
      <c r="DV527" s="129"/>
      <c r="DW527" s="129"/>
      <c r="DX527" s="129"/>
      <c r="DY527" s="129"/>
      <c r="DZ527" s="129"/>
      <c r="EA527" s="129"/>
      <c r="EB527" s="129"/>
      <c r="EC527" s="129"/>
      <c r="ED527" s="129"/>
      <c r="EE527" s="129"/>
      <c r="EF527" s="129"/>
      <c r="EG527" s="129"/>
      <c r="EH527" s="129"/>
      <c r="EI527" s="129"/>
      <c r="EJ527" s="129"/>
      <c r="EK527" s="129"/>
      <c r="EL527" s="129"/>
      <c r="EM527" s="129"/>
      <c r="EN527" s="129"/>
      <c r="EO527" s="129"/>
      <c r="EP527" s="129"/>
      <c r="EQ527" s="129"/>
      <c r="ER527" s="129"/>
      <c r="ES527" s="129"/>
      <c r="ET527" s="129"/>
      <c r="EU527" s="129"/>
      <c r="EV527" s="129"/>
      <c r="EW527" s="129"/>
    </row>
    <row r="528" spans="1:153" ht="3" customHeight="1" thickBot="1">
      <c r="A528" s="113"/>
      <c r="B528" s="16"/>
      <c r="C528" s="17"/>
      <c r="D528" s="17"/>
      <c r="E528" s="17"/>
      <c r="F528" s="18"/>
      <c r="G528" s="17"/>
      <c r="H528" s="298"/>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9"/>
      <c r="AG528" s="299"/>
      <c r="AH528" s="298"/>
      <c r="AI528" s="298"/>
      <c r="AJ528" s="298"/>
      <c r="AK528" s="298"/>
      <c r="AL528" s="298"/>
      <c r="AM528" s="298"/>
      <c r="AN528" s="298"/>
      <c r="AO528" s="121"/>
      <c r="AP528" s="116"/>
      <c r="AQ528" s="299"/>
      <c r="AR528" s="298"/>
      <c r="AS528" s="298"/>
      <c r="AT528" s="298"/>
      <c r="AU528" s="298"/>
      <c r="AV528" s="298"/>
      <c r="AW528" s="298"/>
      <c r="AX528" s="298"/>
      <c r="AY528" s="121"/>
      <c r="AZ528" s="116"/>
      <c r="BA528" s="298"/>
      <c r="BB528" s="298"/>
      <c r="BC528" s="298"/>
      <c r="BD528" s="298"/>
      <c r="BE528" s="298"/>
      <c r="BF528" s="298"/>
      <c r="BG528" s="298"/>
      <c r="BH528" s="298"/>
      <c r="BI528" s="121"/>
      <c r="BJ528" s="116"/>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c r="DH528" s="129"/>
      <c r="DI528" s="129"/>
      <c r="DJ528" s="129"/>
      <c r="DK528" s="129"/>
      <c r="DL528" s="129"/>
      <c r="DM528" s="129"/>
      <c r="DN528" s="129"/>
      <c r="DO528" s="129"/>
      <c r="DP528" s="129"/>
      <c r="DQ528" s="129"/>
      <c r="DR528" s="129"/>
      <c r="DS528" s="129"/>
      <c r="DT528" s="129"/>
      <c r="DU528" s="129"/>
      <c r="DV528" s="129"/>
      <c r="DW528" s="129"/>
      <c r="DX528" s="129"/>
      <c r="DY528" s="129"/>
      <c r="DZ528" s="129"/>
      <c r="EA528" s="129"/>
      <c r="EB528" s="129"/>
      <c r="EC528" s="129"/>
      <c r="ED528" s="129"/>
      <c r="EE528" s="129"/>
      <c r="EF528" s="129"/>
      <c r="EG528" s="129"/>
      <c r="EH528" s="129"/>
      <c r="EI528" s="129"/>
      <c r="EJ528" s="129"/>
      <c r="EK528" s="129"/>
      <c r="EL528" s="129"/>
      <c r="EM528" s="129"/>
      <c r="EN528" s="129"/>
      <c r="EO528" s="129"/>
      <c r="EP528" s="129"/>
      <c r="EQ528" s="129"/>
      <c r="ER528" s="129"/>
      <c r="ES528" s="129"/>
      <c r="ET528" s="129"/>
      <c r="EU528" s="129"/>
      <c r="EV528" s="129"/>
      <c r="EW528" s="129"/>
    </row>
    <row r="529" spans="1:153" ht="9.75" customHeight="1">
      <c r="A529" s="113"/>
      <c r="B529" s="24"/>
      <c r="C529" s="14" t="s">
        <v>6435</v>
      </c>
      <c r="D529" s="25"/>
      <c r="E529" s="25"/>
      <c r="F529" s="14" t="s">
        <v>143</v>
      </c>
      <c r="G529" s="14"/>
      <c r="H529" s="14"/>
      <c r="I529" s="14" t="s">
        <v>144</v>
      </c>
      <c r="J529" s="14"/>
      <c r="K529" s="14" t="s">
        <v>145</v>
      </c>
      <c r="L529" s="14"/>
      <c r="M529" s="14" t="s">
        <v>197</v>
      </c>
      <c r="N529" s="14"/>
      <c r="O529" s="25"/>
      <c r="P529" s="14" t="s">
        <v>146</v>
      </c>
      <c r="Q529" s="14"/>
      <c r="R529" s="14"/>
      <c r="S529" s="14"/>
      <c r="T529" s="14"/>
      <c r="U529" s="14"/>
      <c r="V529" s="14"/>
      <c r="W529" s="14"/>
      <c r="X529" s="14"/>
      <c r="Y529" s="14"/>
      <c r="Z529" s="14"/>
      <c r="AA529" s="14"/>
      <c r="AB529" s="14"/>
      <c r="AC529" s="14"/>
      <c r="AD529" s="25"/>
      <c r="AE529" s="25"/>
      <c r="AF529" s="26"/>
      <c r="AG529" s="296"/>
      <c r="AH529" s="297"/>
      <c r="AI529" s="297"/>
      <c r="AJ529" s="297"/>
      <c r="AK529" s="297"/>
      <c r="AL529" s="297"/>
      <c r="AM529" s="297"/>
      <c r="AN529" s="297"/>
      <c r="AO529" s="117"/>
      <c r="AP529" s="114"/>
      <c r="AQ529" s="296"/>
      <c r="AR529" s="297"/>
      <c r="AS529" s="297"/>
      <c r="AT529" s="297"/>
      <c r="AU529" s="297"/>
      <c r="AV529" s="297"/>
      <c r="AW529" s="297"/>
      <c r="AX529" s="297"/>
      <c r="AY529" s="117"/>
      <c r="AZ529" s="114"/>
      <c r="BA529" s="297"/>
      <c r="BB529" s="297"/>
      <c r="BC529" s="297"/>
      <c r="BD529" s="297"/>
      <c r="BE529" s="297"/>
      <c r="BF529" s="297"/>
      <c r="BG529" s="297"/>
      <c r="BH529" s="297"/>
      <c r="BI529" s="117"/>
      <c r="BJ529" s="114"/>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c r="DH529" s="129"/>
      <c r="DI529" s="129"/>
      <c r="DJ529" s="129"/>
      <c r="DK529" s="129"/>
      <c r="DL529" s="129"/>
      <c r="DM529" s="129"/>
      <c r="DN529" s="129"/>
      <c r="DO529" s="129"/>
      <c r="DP529" s="129"/>
      <c r="DQ529" s="129"/>
      <c r="DR529" s="129"/>
      <c r="DS529" s="129"/>
      <c r="DT529" s="129"/>
      <c r="DU529" s="129"/>
      <c r="DV529" s="129"/>
      <c r="DW529" s="129"/>
      <c r="DX529" s="129"/>
      <c r="DY529" s="129"/>
      <c r="DZ529" s="129"/>
      <c r="EA529" s="129"/>
      <c r="EB529" s="129"/>
      <c r="EC529" s="129"/>
      <c r="ED529" s="129"/>
      <c r="EE529" s="129"/>
      <c r="EF529" s="129"/>
      <c r="EG529" s="129"/>
      <c r="EH529" s="129"/>
      <c r="EI529" s="129"/>
      <c r="EJ529" s="129"/>
      <c r="EK529" s="129"/>
      <c r="EL529" s="129"/>
      <c r="EM529" s="129"/>
      <c r="EN529" s="129"/>
      <c r="EO529" s="129"/>
      <c r="EP529" s="129"/>
      <c r="EQ529" s="129"/>
      <c r="ER529" s="129"/>
      <c r="ES529" s="129"/>
      <c r="ET529" s="129"/>
      <c r="EU529" s="129"/>
      <c r="EV529" s="129"/>
      <c r="EW529" s="129"/>
    </row>
    <row r="530" spans="1:153" ht="21.75" customHeight="1">
      <c r="A530" s="113"/>
      <c r="B530" s="294"/>
      <c r="C530" s="76"/>
      <c r="D530" s="74"/>
      <c r="E530" s="77"/>
      <c r="F530" s="78"/>
      <c r="G530" s="79"/>
      <c r="H530" s="75" t="s">
        <v>6436</v>
      </c>
      <c r="I530" s="76"/>
      <c r="J530" s="74"/>
      <c r="K530" s="241"/>
      <c r="L530" s="74"/>
      <c r="M530" s="76"/>
      <c r="N530" s="73"/>
      <c r="O530" s="504"/>
      <c r="P530" s="505"/>
      <c r="Q530" s="505"/>
      <c r="R530" s="505"/>
      <c r="S530" s="505"/>
      <c r="T530" s="505"/>
      <c r="U530" s="505"/>
      <c r="V530" s="505"/>
      <c r="W530" s="505"/>
      <c r="X530" s="505"/>
      <c r="Y530" s="505"/>
      <c r="Z530" s="505"/>
      <c r="AA530" s="505"/>
      <c r="AB530" s="505"/>
      <c r="AC530" s="505"/>
      <c r="AD530" s="505"/>
      <c r="AE530" s="506"/>
      <c r="AF530" s="15"/>
      <c r="AG530" s="118"/>
      <c r="AH530" s="312"/>
      <c r="AI530" s="313"/>
      <c r="AJ530" s="313"/>
      <c r="AK530" s="313"/>
      <c r="AL530" s="313"/>
      <c r="AM530" s="313"/>
      <c r="AN530" s="314"/>
      <c r="AO530" s="120"/>
      <c r="AP530" s="115" t="s">
        <v>0</v>
      </c>
      <c r="AQ530" s="119"/>
      <c r="AR530" s="312"/>
      <c r="AS530" s="313"/>
      <c r="AT530" s="313"/>
      <c r="AU530" s="313"/>
      <c r="AV530" s="313"/>
      <c r="AW530" s="313"/>
      <c r="AX530" s="314"/>
      <c r="AY530" s="120"/>
      <c r="AZ530" s="115" t="s">
        <v>1</v>
      </c>
      <c r="BA530" s="119"/>
      <c r="BB530" s="312"/>
      <c r="BC530" s="313"/>
      <c r="BD530" s="313"/>
      <c r="BE530" s="313"/>
      <c r="BF530" s="313"/>
      <c r="BG530" s="313"/>
      <c r="BH530" s="314"/>
      <c r="BI530" s="122"/>
      <c r="BJ530" s="115" t="s">
        <v>2</v>
      </c>
      <c r="BK530" s="129"/>
      <c r="BL530" s="130" t="str">
        <f>IF(BM530&lt;&gt;"","●","")</f>
        <v/>
      </c>
      <c r="BM530" s="132" t="str">
        <f>IF(AND(OR(C530="",E530="",F530="",G530="",O530=""),OR(AH530&gt;0,AR530&gt;0,BB530&gt;0)),"「Ｋコード・Ｊコード番号等」、「診療行為名称」に未記入の欄がありますが、「レセプト件数」、「算定日数」、「算定回数」のいずれかが1以上となっています。正しい手術名情報・レセプト件数・算定日数・算定回数をご記入ください。",IF(AND(AND(C530&lt;&gt;"",E530&lt;&gt;"",F530&lt;&gt;"",G530&lt;&gt;""),OR(AH530&gt;0,AR530&gt;0,BB530&gt;0),COUNTIF(K!$A$1:$A$2257,ASC(C530&amp;E530&amp;F530&amp;G530&amp;IF(I530*1=0,"","-"&amp;I530*1)&amp;IF(K530*1=0,"",K530*1)&amp;IF(M530="","",M530)))=0),"「Ｋコード・Ｊコード番号等」が診療報酬点数表あるいは鹿診療報酬点数表に存在しないコードとなっています。正しいＫコード・Ｊコード番号等をご記入ください。なお、加算・輸血料は報告対象外となります。",IF(OR(AND(OR(AH530=0,AH530=""),OR(AR530&gt;0,BB530&gt;0)),AND(OR(AH530&gt;0,BB530&gt;0),OR(AR530=0,AR530="")),AND(OR(AH530&gt;0,AR530&gt;0),OR(BB530=0,BB530=""))),"「レセプト件数」、「算定日数」、「算定回数」のいずれかが「0」か「空白」となっていますが、それ以外が1以上となっています。正しい手術名情報・レセプト件数・算定日数・算定回数をご記入ください。",IF(OR(AH530&gt;AR530,AH530&gt;BB530),"「算定日数」あるいは「算定回数」が「レセプト件数」よりも小さくなっています。算定レセプトにおける算定日数・算定回数をご記入ください。",IF(AR530&gt;BB530,"「算定回数」が「算定日数」よりも小さくなっています。算定日数における算定回数をご記入ください。","")))))</f>
        <v/>
      </c>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72"/>
      <c r="CW530" s="72"/>
      <c r="CX530" s="72"/>
      <c r="CY530" s="129"/>
      <c r="CZ530" s="129"/>
      <c r="DA530" s="129"/>
      <c r="DB530" s="129"/>
      <c r="DC530" s="129"/>
      <c r="DD530" s="129"/>
      <c r="DE530" s="129"/>
      <c r="DF530" s="129"/>
      <c r="DG530" s="129"/>
      <c r="DH530" s="129"/>
      <c r="DI530" s="129"/>
      <c r="DJ530" s="129"/>
      <c r="DK530" s="129"/>
      <c r="DL530" s="129"/>
      <c r="DM530" s="129"/>
      <c r="DN530" s="129"/>
      <c r="DO530" s="129"/>
      <c r="DP530" s="129"/>
      <c r="DQ530" s="129"/>
      <c r="DR530" s="129"/>
      <c r="DS530" s="129"/>
      <c r="DT530" s="129"/>
      <c r="DU530" s="129"/>
      <c r="DV530" s="129"/>
      <c r="DW530" s="129"/>
      <c r="DX530" s="129"/>
      <c r="DY530" s="129"/>
      <c r="DZ530" s="129"/>
      <c r="EA530" s="129"/>
      <c r="EB530" s="129"/>
      <c r="EC530" s="129"/>
      <c r="ED530" s="129"/>
      <c r="EE530" s="129"/>
      <c r="EF530" s="129"/>
      <c r="EG530" s="129"/>
      <c r="EH530" s="129"/>
      <c r="EI530" s="129"/>
      <c r="EJ530" s="129"/>
      <c r="EK530" s="129"/>
      <c r="EL530" s="129"/>
      <c r="EM530" s="129"/>
      <c r="EN530" s="129"/>
      <c r="EO530" s="129"/>
      <c r="EP530" s="129"/>
      <c r="EQ530" s="129"/>
      <c r="ER530" s="129"/>
      <c r="ES530" s="129"/>
      <c r="ET530" s="129"/>
      <c r="EU530" s="129"/>
      <c r="EV530" s="129"/>
      <c r="EW530" s="129"/>
    </row>
    <row r="531" spans="1:153" ht="3" customHeight="1" thickBot="1">
      <c r="A531" s="113"/>
      <c r="B531" s="16"/>
      <c r="C531" s="17"/>
      <c r="D531" s="17"/>
      <c r="E531" s="17"/>
      <c r="F531" s="18"/>
      <c r="G531" s="17"/>
      <c r="H531" s="298"/>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9"/>
      <c r="AG531" s="299"/>
      <c r="AH531" s="298"/>
      <c r="AI531" s="298"/>
      <c r="AJ531" s="298"/>
      <c r="AK531" s="298"/>
      <c r="AL531" s="298"/>
      <c r="AM531" s="298"/>
      <c r="AN531" s="298"/>
      <c r="AO531" s="121"/>
      <c r="AP531" s="116"/>
      <c r="AQ531" s="299"/>
      <c r="AR531" s="298"/>
      <c r="AS531" s="298"/>
      <c r="AT531" s="298"/>
      <c r="AU531" s="298"/>
      <c r="AV531" s="298"/>
      <c r="AW531" s="298"/>
      <c r="AX531" s="298"/>
      <c r="AY531" s="121"/>
      <c r="AZ531" s="116"/>
      <c r="BA531" s="298"/>
      <c r="BB531" s="298"/>
      <c r="BC531" s="298"/>
      <c r="BD531" s="298"/>
      <c r="BE531" s="298"/>
      <c r="BF531" s="298"/>
      <c r="BG531" s="298"/>
      <c r="BH531" s="298"/>
      <c r="BI531" s="121"/>
      <c r="BJ531" s="116"/>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29"/>
      <c r="CW531" s="129"/>
      <c r="CX531" s="129"/>
      <c r="CY531" s="129"/>
      <c r="CZ531" s="129"/>
      <c r="DA531" s="129"/>
      <c r="DB531" s="129"/>
      <c r="DC531" s="129"/>
      <c r="DD531" s="129"/>
      <c r="DE531" s="129"/>
      <c r="DF531" s="129"/>
      <c r="DG531" s="129"/>
      <c r="DH531" s="129"/>
      <c r="DI531" s="129"/>
      <c r="DJ531" s="129"/>
      <c r="DK531" s="129"/>
      <c r="DL531" s="129"/>
      <c r="DM531" s="129"/>
      <c r="DN531" s="129"/>
      <c r="DO531" s="129"/>
      <c r="DP531" s="129"/>
      <c r="DQ531" s="129"/>
      <c r="DR531" s="129"/>
      <c r="DS531" s="129"/>
      <c r="DT531" s="129"/>
      <c r="DU531" s="129"/>
      <c r="DV531" s="129"/>
      <c r="DW531" s="129"/>
      <c r="DX531" s="129"/>
      <c r="DY531" s="129"/>
      <c r="DZ531" s="129"/>
      <c r="EA531" s="129"/>
      <c r="EB531" s="129"/>
      <c r="EC531" s="129"/>
      <c r="ED531" s="129"/>
      <c r="EE531" s="129"/>
      <c r="EF531" s="129"/>
      <c r="EG531" s="129"/>
      <c r="EH531" s="129"/>
      <c r="EI531" s="129"/>
      <c r="EJ531" s="129"/>
      <c r="EK531" s="129"/>
      <c r="EL531" s="129"/>
      <c r="EM531" s="129"/>
      <c r="EN531" s="129"/>
      <c r="EO531" s="129"/>
      <c r="EP531" s="129"/>
      <c r="EQ531" s="129"/>
      <c r="ER531" s="129"/>
      <c r="ES531" s="129"/>
      <c r="ET531" s="129"/>
      <c r="EU531" s="129"/>
      <c r="EV531" s="129"/>
      <c r="EW531" s="129"/>
    </row>
    <row r="532" spans="1:153" ht="9.75" customHeight="1">
      <c r="A532" s="113"/>
      <c r="B532" s="24"/>
      <c r="C532" s="14" t="s">
        <v>6435</v>
      </c>
      <c r="D532" s="25"/>
      <c r="E532" s="25"/>
      <c r="F532" s="14" t="s">
        <v>143</v>
      </c>
      <c r="G532" s="14"/>
      <c r="H532" s="14"/>
      <c r="I532" s="14" t="s">
        <v>144</v>
      </c>
      <c r="J532" s="14"/>
      <c r="K532" s="14" t="s">
        <v>145</v>
      </c>
      <c r="L532" s="14"/>
      <c r="M532" s="14" t="s">
        <v>197</v>
      </c>
      <c r="N532" s="14"/>
      <c r="O532" s="25"/>
      <c r="P532" s="14" t="s">
        <v>146</v>
      </c>
      <c r="Q532" s="14"/>
      <c r="R532" s="14"/>
      <c r="S532" s="14"/>
      <c r="T532" s="14"/>
      <c r="U532" s="14"/>
      <c r="V532" s="14"/>
      <c r="W532" s="14"/>
      <c r="X532" s="14"/>
      <c r="Y532" s="14"/>
      <c r="Z532" s="14"/>
      <c r="AA532" s="14"/>
      <c r="AB532" s="14"/>
      <c r="AC532" s="14"/>
      <c r="AD532" s="25"/>
      <c r="AE532" s="25"/>
      <c r="AF532" s="26"/>
      <c r="AG532" s="296"/>
      <c r="AH532" s="297"/>
      <c r="AI532" s="297"/>
      <c r="AJ532" s="297"/>
      <c r="AK532" s="297"/>
      <c r="AL532" s="297"/>
      <c r="AM532" s="297"/>
      <c r="AN532" s="297"/>
      <c r="AO532" s="117"/>
      <c r="AP532" s="114"/>
      <c r="AQ532" s="296"/>
      <c r="AR532" s="297"/>
      <c r="AS532" s="297"/>
      <c r="AT532" s="297"/>
      <c r="AU532" s="297"/>
      <c r="AV532" s="297"/>
      <c r="AW532" s="297"/>
      <c r="AX532" s="297"/>
      <c r="AY532" s="117"/>
      <c r="AZ532" s="114"/>
      <c r="BA532" s="297"/>
      <c r="BB532" s="297"/>
      <c r="BC532" s="297"/>
      <c r="BD532" s="297"/>
      <c r="BE532" s="297"/>
      <c r="BF532" s="297"/>
      <c r="BG532" s="297"/>
      <c r="BH532" s="297"/>
      <c r="BI532" s="117"/>
      <c r="BJ532" s="114"/>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c r="DH532" s="129"/>
      <c r="DI532" s="129"/>
      <c r="DJ532" s="129"/>
      <c r="DK532" s="129"/>
      <c r="DL532" s="129"/>
      <c r="DM532" s="129"/>
      <c r="DN532" s="129"/>
      <c r="DO532" s="129"/>
      <c r="DP532" s="129"/>
      <c r="DQ532" s="129"/>
      <c r="DR532" s="129"/>
      <c r="DS532" s="129"/>
      <c r="DT532" s="129"/>
      <c r="DU532" s="129"/>
      <c r="DV532" s="129"/>
      <c r="DW532" s="129"/>
      <c r="DX532" s="129"/>
      <c r="DY532" s="129"/>
      <c r="DZ532" s="129"/>
      <c r="EA532" s="129"/>
      <c r="EB532" s="129"/>
      <c r="EC532" s="129"/>
      <c r="ED532" s="129"/>
      <c r="EE532" s="129"/>
      <c r="EF532" s="129"/>
      <c r="EG532" s="129"/>
      <c r="EH532" s="129"/>
      <c r="EI532" s="129"/>
      <c r="EJ532" s="129"/>
      <c r="EK532" s="129"/>
      <c r="EL532" s="129"/>
      <c r="EM532" s="129"/>
      <c r="EN532" s="129"/>
      <c r="EO532" s="129"/>
      <c r="EP532" s="129"/>
      <c r="EQ532" s="129"/>
      <c r="ER532" s="129"/>
      <c r="ES532" s="129"/>
      <c r="ET532" s="129"/>
      <c r="EU532" s="129"/>
      <c r="EV532" s="129"/>
      <c r="EW532" s="129"/>
    </row>
    <row r="533" spans="1:153" ht="21.75" customHeight="1">
      <c r="A533" s="113"/>
      <c r="B533" s="294"/>
      <c r="C533" s="76"/>
      <c r="D533" s="74"/>
      <c r="E533" s="77"/>
      <c r="F533" s="78"/>
      <c r="G533" s="79"/>
      <c r="H533" s="75" t="s">
        <v>6436</v>
      </c>
      <c r="I533" s="76"/>
      <c r="J533" s="74"/>
      <c r="K533" s="241"/>
      <c r="L533" s="74"/>
      <c r="M533" s="76"/>
      <c r="N533" s="73"/>
      <c r="O533" s="504"/>
      <c r="P533" s="505"/>
      <c r="Q533" s="505"/>
      <c r="R533" s="505"/>
      <c r="S533" s="505"/>
      <c r="T533" s="505"/>
      <c r="U533" s="505"/>
      <c r="V533" s="505"/>
      <c r="W533" s="505"/>
      <c r="X533" s="505"/>
      <c r="Y533" s="505"/>
      <c r="Z533" s="505"/>
      <c r="AA533" s="505"/>
      <c r="AB533" s="505"/>
      <c r="AC533" s="505"/>
      <c r="AD533" s="505"/>
      <c r="AE533" s="506"/>
      <c r="AF533" s="15"/>
      <c r="AG533" s="118"/>
      <c r="AH533" s="312"/>
      <c r="AI533" s="313"/>
      <c r="AJ533" s="313"/>
      <c r="AK533" s="313"/>
      <c r="AL533" s="313"/>
      <c r="AM533" s="313"/>
      <c r="AN533" s="314"/>
      <c r="AO533" s="120"/>
      <c r="AP533" s="115" t="s">
        <v>0</v>
      </c>
      <c r="AQ533" s="119"/>
      <c r="AR533" s="312"/>
      <c r="AS533" s="313"/>
      <c r="AT533" s="313"/>
      <c r="AU533" s="313"/>
      <c r="AV533" s="313"/>
      <c r="AW533" s="313"/>
      <c r="AX533" s="314"/>
      <c r="AY533" s="120"/>
      <c r="AZ533" s="115" t="s">
        <v>1</v>
      </c>
      <c r="BA533" s="119"/>
      <c r="BB533" s="312"/>
      <c r="BC533" s="313"/>
      <c r="BD533" s="313"/>
      <c r="BE533" s="313"/>
      <c r="BF533" s="313"/>
      <c r="BG533" s="313"/>
      <c r="BH533" s="314"/>
      <c r="BI533" s="122"/>
      <c r="BJ533" s="115" t="s">
        <v>2</v>
      </c>
      <c r="BK533" s="129"/>
      <c r="BL533" s="130" t="str">
        <f>IF(BM533&lt;&gt;"","●","")</f>
        <v/>
      </c>
      <c r="BM533" s="132" t="str">
        <f>IF(AND(OR(C533="",E533="",F533="",G533="",O533=""),OR(AH533&gt;0,AR533&gt;0,BB533&gt;0)),"「Ｋコード・Ｊコード番号等」、「診療行為名称」に未記入の欄がありますが、「レセプト件数」、「算定日数」、「算定回数」のいずれかが1以上となっています。正しい手術名情報・レセプト件数・算定日数・算定回数をご記入ください。",IF(AND(AND(C533&lt;&gt;"",E533&lt;&gt;"",F533&lt;&gt;"",G533&lt;&gt;""),OR(AH533&gt;0,AR533&gt;0,BB533&gt;0),COUNTIF(K!$A$1:$A$2257,ASC(C533&amp;E533&amp;F533&amp;G533&amp;IF(I533*1=0,"","-"&amp;I533*1)&amp;IF(K533*1=0,"",K533*1)&amp;IF(M533="","",M533)))=0),"「Ｋコード・Ｊコード番号等」が診療報酬点数表あるいは鹿診療報酬点数表に存在しないコードとなっています。正しいＫコード・Ｊコード番号等をご記入ください。なお、加算・輸血料は報告対象外となります。",IF(OR(AND(OR(AH533=0,AH533=""),OR(AR533&gt;0,BB533&gt;0)),AND(OR(AH533&gt;0,BB533&gt;0),OR(AR533=0,AR533="")),AND(OR(AH533&gt;0,AR533&gt;0),OR(BB533=0,BB533=""))),"「レセプト件数」、「算定日数」、「算定回数」のいずれかが「0」か「空白」となっていますが、それ以外が1以上となっています。正しい手術名情報・レセプト件数・算定日数・算定回数をご記入ください。",IF(OR(AH533&gt;AR533,AH533&gt;BB533),"「算定日数」あるいは「算定回数」が「レセプト件数」よりも小さくなっています。算定レセプトにおける算定日数・算定回数をご記入ください。",IF(AR533&gt;BB533,"「算定回数」が「算定日数」よりも小さくなっています。算定日数における算定回数をご記入ください。","")))))</f>
        <v/>
      </c>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72"/>
      <c r="CW533" s="72"/>
      <c r="CX533" s="72"/>
      <c r="CY533" s="129"/>
      <c r="CZ533" s="129"/>
      <c r="DA533" s="129"/>
      <c r="DB533" s="129"/>
      <c r="DC533" s="129"/>
      <c r="DD533" s="129"/>
      <c r="DE533" s="129"/>
      <c r="DF533" s="129"/>
      <c r="DG533" s="129"/>
      <c r="DH533" s="129"/>
      <c r="DI533" s="129"/>
      <c r="DJ533" s="129"/>
      <c r="DK533" s="129"/>
      <c r="DL533" s="129"/>
      <c r="DM533" s="129"/>
      <c r="DN533" s="129"/>
      <c r="DO533" s="129"/>
      <c r="DP533" s="129"/>
      <c r="DQ533" s="129"/>
      <c r="DR533" s="129"/>
      <c r="DS533" s="129"/>
      <c r="DT533" s="129"/>
      <c r="DU533" s="129"/>
      <c r="DV533" s="129"/>
      <c r="DW533" s="129"/>
      <c r="DX533" s="129"/>
      <c r="DY533" s="129"/>
      <c r="DZ533" s="129"/>
      <c r="EA533" s="129"/>
      <c r="EB533" s="129"/>
      <c r="EC533" s="129"/>
      <c r="ED533" s="129"/>
      <c r="EE533" s="129"/>
      <c r="EF533" s="129"/>
      <c r="EG533" s="129"/>
      <c r="EH533" s="129"/>
      <c r="EI533" s="129"/>
      <c r="EJ533" s="129"/>
      <c r="EK533" s="129"/>
      <c r="EL533" s="129"/>
      <c r="EM533" s="129"/>
      <c r="EN533" s="129"/>
      <c r="EO533" s="129"/>
      <c r="EP533" s="129"/>
      <c r="EQ533" s="129"/>
      <c r="ER533" s="129"/>
      <c r="ES533" s="129"/>
      <c r="ET533" s="129"/>
      <c r="EU533" s="129"/>
      <c r="EV533" s="129"/>
      <c r="EW533" s="129"/>
    </row>
    <row r="534" spans="1:153" ht="3" customHeight="1" thickBot="1">
      <c r="A534" s="113"/>
      <c r="B534" s="16"/>
      <c r="C534" s="17"/>
      <c r="D534" s="17"/>
      <c r="E534" s="17"/>
      <c r="F534" s="18"/>
      <c r="G534" s="17"/>
      <c r="H534" s="298"/>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9"/>
      <c r="AG534" s="299"/>
      <c r="AH534" s="298"/>
      <c r="AI534" s="298"/>
      <c r="AJ534" s="298"/>
      <c r="AK534" s="298"/>
      <c r="AL534" s="298"/>
      <c r="AM534" s="298"/>
      <c r="AN534" s="298"/>
      <c r="AO534" s="121"/>
      <c r="AP534" s="116"/>
      <c r="AQ534" s="299"/>
      <c r="AR534" s="298"/>
      <c r="AS534" s="298"/>
      <c r="AT534" s="298"/>
      <c r="AU534" s="298"/>
      <c r="AV534" s="298"/>
      <c r="AW534" s="298"/>
      <c r="AX534" s="298"/>
      <c r="AY534" s="121"/>
      <c r="AZ534" s="116"/>
      <c r="BA534" s="298"/>
      <c r="BB534" s="298"/>
      <c r="BC534" s="298"/>
      <c r="BD534" s="298"/>
      <c r="BE534" s="298"/>
      <c r="BF534" s="298"/>
      <c r="BG534" s="298"/>
      <c r="BH534" s="298"/>
      <c r="BI534" s="121"/>
      <c r="BJ534" s="116"/>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29"/>
      <c r="CW534" s="129"/>
      <c r="CX534" s="129"/>
      <c r="CY534" s="129"/>
      <c r="CZ534" s="129"/>
      <c r="DA534" s="129"/>
      <c r="DB534" s="129"/>
      <c r="DC534" s="129"/>
      <c r="DD534" s="129"/>
      <c r="DE534" s="129"/>
      <c r="DF534" s="129"/>
      <c r="DG534" s="129"/>
      <c r="DH534" s="129"/>
      <c r="DI534" s="129"/>
      <c r="DJ534" s="129"/>
      <c r="DK534" s="129"/>
      <c r="DL534" s="129"/>
      <c r="DM534" s="129"/>
      <c r="DN534" s="129"/>
      <c r="DO534" s="129"/>
      <c r="DP534" s="129"/>
      <c r="DQ534" s="129"/>
      <c r="DR534" s="129"/>
      <c r="DS534" s="129"/>
      <c r="DT534" s="129"/>
      <c r="DU534" s="129"/>
      <c r="DV534" s="129"/>
      <c r="DW534" s="129"/>
      <c r="DX534" s="129"/>
      <c r="DY534" s="129"/>
      <c r="DZ534" s="129"/>
      <c r="EA534" s="129"/>
      <c r="EB534" s="129"/>
      <c r="EC534" s="129"/>
      <c r="ED534" s="129"/>
      <c r="EE534" s="129"/>
      <c r="EF534" s="129"/>
      <c r="EG534" s="129"/>
      <c r="EH534" s="129"/>
      <c r="EI534" s="129"/>
      <c r="EJ534" s="129"/>
      <c r="EK534" s="129"/>
      <c r="EL534" s="129"/>
      <c r="EM534" s="129"/>
      <c r="EN534" s="129"/>
      <c r="EO534" s="129"/>
      <c r="EP534" s="129"/>
      <c r="EQ534" s="129"/>
      <c r="ER534" s="129"/>
      <c r="ES534" s="129"/>
      <c r="ET534" s="129"/>
      <c r="EU534" s="129"/>
      <c r="EV534" s="129"/>
      <c r="EW534" s="129"/>
    </row>
    <row r="535" spans="1:153" ht="9.75" customHeight="1">
      <c r="A535" s="113"/>
      <c r="B535" s="24"/>
      <c r="C535" s="14" t="s">
        <v>6435</v>
      </c>
      <c r="D535" s="25"/>
      <c r="E535" s="25"/>
      <c r="F535" s="14" t="s">
        <v>143</v>
      </c>
      <c r="G535" s="14"/>
      <c r="H535" s="14"/>
      <c r="I535" s="14" t="s">
        <v>144</v>
      </c>
      <c r="J535" s="14"/>
      <c r="K535" s="14" t="s">
        <v>145</v>
      </c>
      <c r="L535" s="14"/>
      <c r="M535" s="14" t="s">
        <v>197</v>
      </c>
      <c r="N535" s="14"/>
      <c r="O535" s="25"/>
      <c r="P535" s="14" t="s">
        <v>146</v>
      </c>
      <c r="Q535" s="14"/>
      <c r="R535" s="14"/>
      <c r="S535" s="14"/>
      <c r="T535" s="14"/>
      <c r="U535" s="14"/>
      <c r="V535" s="14"/>
      <c r="W535" s="14"/>
      <c r="X535" s="14"/>
      <c r="Y535" s="14"/>
      <c r="Z535" s="14"/>
      <c r="AA535" s="14"/>
      <c r="AB535" s="14"/>
      <c r="AC535" s="14"/>
      <c r="AD535" s="25"/>
      <c r="AE535" s="25"/>
      <c r="AF535" s="26"/>
      <c r="AG535" s="296"/>
      <c r="AH535" s="297"/>
      <c r="AI535" s="297"/>
      <c r="AJ535" s="297"/>
      <c r="AK535" s="297"/>
      <c r="AL535" s="297"/>
      <c r="AM535" s="297"/>
      <c r="AN535" s="297"/>
      <c r="AO535" s="117"/>
      <c r="AP535" s="114"/>
      <c r="AQ535" s="296"/>
      <c r="AR535" s="297"/>
      <c r="AS535" s="297"/>
      <c r="AT535" s="297"/>
      <c r="AU535" s="297"/>
      <c r="AV535" s="297"/>
      <c r="AW535" s="297"/>
      <c r="AX535" s="297"/>
      <c r="AY535" s="117"/>
      <c r="AZ535" s="114"/>
      <c r="BA535" s="297"/>
      <c r="BB535" s="297"/>
      <c r="BC535" s="297"/>
      <c r="BD535" s="297"/>
      <c r="BE535" s="297"/>
      <c r="BF535" s="297"/>
      <c r="BG535" s="297"/>
      <c r="BH535" s="297"/>
      <c r="BI535" s="117"/>
      <c r="BJ535" s="114"/>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c r="DH535" s="129"/>
      <c r="DI535" s="129"/>
      <c r="DJ535" s="129"/>
      <c r="DK535" s="129"/>
      <c r="DL535" s="129"/>
      <c r="DM535" s="129"/>
      <c r="DN535" s="129"/>
      <c r="DO535" s="129"/>
      <c r="DP535" s="129"/>
      <c r="DQ535" s="129"/>
      <c r="DR535" s="129"/>
      <c r="DS535" s="129"/>
      <c r="DT535" s="129"/>
      <c r="DU535" s="129"/>
      <c r="DV535" s="129"/>
      <c r="DW535" s="129"/>
      <c r="DX535" s="129"/>
      <c r="DY535" s="129"/>
      <c r="DZ535" s="129"/>
      <c r="EA535" s="129"/>
      <c r="EB535" s="129"/>
      <c r="EC535" s="129"/>
      <c r="ED535" s="129"/>
      <c r="EE535" s="129"/>
      <c r="EF535" s="129"/>
      <c r="EG535" s="129"/>
      <c r="EH535" s="129"/>
      <c r="EI535" s="129"/>
      <c r="EJ535" s="129"/>
      <c r="EK535" s="129"/>
      <c r="EL535" s="129"/>
      <c r="EM535" s="129"/>
      <c r="EN535" s="129"/>
      <c r="EO535" s="129"/>
      <c r="EP535" s="129"/>
      <c r="EQ535" s="129"/>
      <c r="ER535" s="129"/>
      <c r="ES535" s="129"/>
      <c r="ET535" s="129"/>
      <c r="EU535" s="129"/>
      <c r="EV535" s="129"/>
      <c r="EW535" s="129"/>
    </row>
    <row r="536" spans="1:153" ht="21.75" customHeight="1">
      <c r="A536" s="113"/>
      <c r="B536" s="294"/>
      <c r="C536" s="76"/>
      <c r="D536" s="74"/>
      <c r="E536" s="77"/>
      <c r="F536" s="78"/>
      <c r="G536" s="79"/>
      <c r="H536" s="75" t="s">
        <v>6436</v>
      </c>
      <c r="I536" s="76"/>
      <c r="J536" s="74"/>
      <c r="K536" s="241"/>
      <c r="L536" s="74"/>
      <c r="M536" s="76"/>
      <c r="N536" s="73"/>
      <c r="O536" s="504"/>
      <c r="P536" s="505"/>
      <c r="Q536" s="505"/>
      <c r="R536" s="505"/>
      <c r="S536" s="505"/>
      <c r="T536" s="505"/>
      <c r="U536" s="505"/>
      <c r="V536" s="505"/>
      <c r="W536" s="505"/>
      <c r="X536" s="505"/>
      <c r="Y536" s="505"/>
      <c r="Z536" s="505"/>
      <c r="AA536" s="505"/>
      <c r="AB536" s="505"/>
      <c r="AC536" s="505"/>
      <c r="AD536" s="505"/>
      <c r="AE536" s="506"/>
      <c r="AF536" s="15"/>
      <c r="AG536" s="118"/>
      <c r="AH536" s="312"/>
      <c r="AI536" s="313"/>
      <c r="AJ536" s="313"/>
      <c r="AK536" s="313"/>
      <c r="AL536" s="313"/>
      <c r="AM536" s="313"/>
      <c r="AN536" s="314"/>
      <c r="AO536" s="120"/>
      <c r="AP536" s="115" t="s">
        <v>0</v>
      </c>
      <c r="AQ536" s="119"/>
      <c r="AR536" s="312"/>
      <c r="AS536" s="313"/>
      <c r="AT536" s="313"/>
      <c r="AU536" s="313"/>
      <c r="AV536" s="313"/>
      <c r="AW536" s="313"/>
      <c r="AX536" s="314"/>
      <c r="AY536" s="120"/>
      <c r="AZ536" s="115" t="s">
        <v>1</v>
      </c>
      <c r="BA536" s="119"/>
      <c r="BB536" s="312"/>
      <c r="BC536" s="313"/>
      <c r="BD536" s="313"/>
      <c r="BE536" s="313"/>
      <c r="BF536" s="313"/>
      <c r="BG536" s="313"/>
      <c r="BH536" s="314"/>
      <c r="BI536" s="122"/>
      <c r="BJ536" s="115" t="s">
        <v>2</v>
      </c>
      <c r="BK536" s="129"/>
      <c r="BL536" s="130" t="str">
        <f>IF(BM536&lt;&gt;"","●","")</f>
        <v/>
      </c>
      <c r="BM536" s="132" t="str">
        <f>IF(AND(OR(C536="",E536="",F536="",G536="",O536=""),OR(AH536&gt;0,AR536&gt;0,BB536&gt;0)),"「Ｋコード・Ｊコード番号等」、「診療行為名称」に未記入の欄がありますが、「レセプト件数」、「算定日数」、「算定回数」のいずれかが1以上となっています。正しい手術名情報・レセプト件数・算定日数・算定回数をご記入ください。",IF(AND(AND(C536&lt;&gt;"",E536&lt;&gt;"",F536&lt;&gt;"",G536&lt;&gt;""),OR(AH536&gt;0,AR536&gt;0,BB536&gt;0),COUNTIF(K!$A$1:$A$2257,ASC(C536&amp;E536&amp;F536&amp;G536&amp;IF(I536*1=0,"","-"&amp;I536*1)&amp;IF(K536*1=0,"",K536*1)&amp;IF(M536="","",M536)))=0),"「Ｋコード・Ｊコード番号等」が診療報酬点数表あるいは鹿診療報酬点数表に存在しないコードとなっています。正しいＫコード・Ｊコード番号等をご記入ください。なお、加算・輸血料は報告対象外となります。",IF(OR(AND(OR(AH536=0,AH536=""),OR(AR536&gt;0,BB536&gt;0)),AND(OR(AH536&gt;0,BB536&gt;0),OR(AR536=0,AR536="")),AND(OR(AH536&gt;0,AR536&gt;0),OR(BB536=0,BB536=""))),"「レセプト件数」、「算定日数」、「算定回数」のいずれかが「0」か「空白」となっていますが、それ以外が1以上となっています。正しい手術名情報・レセプト件数・算定日数・算定回数をご記入ください。",IF(OR(AH536&gt;AR536,AH536&gt;BB536),"「算定日数」あるいは「算定回数」が「レセプト件数」よりも小さくなっています。算定レセプトにおける算定日数・算定回数をご記入ください。",IF(AR536&gt;BB536,"「算定回数」が「算定日数」よりも小さくなっています。算定日数における算定回数をご記入ください。","")))))</f>
        <v/>
      </c>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72"/>
      <c r="CW536" s="72"/>
      <c r="CX536" s="72"/>
      <c r="CY536" s="129"/>
      <c r="CZ536" s="129"/>
      <c r="DA536" s="129"/>
      <c r="DB536" s="129"/>
      <c r="DC536" s="129"/>
      <c r="DD536" s="129"/>
      <c r="DE536" s="129"/>
      <c r="DF536" s="129"/>
      <c r="DG536" s="129"/>
      <c r="DH536" s="129"/>
      <c r="DI536" s="129"/>
      <c r="DJ536" s="129"/>
      <c r="DK536" s="129"/>
      <c r="DL536" s="129"/>
      <c r="DM536" s="129"/>
      <c r="DN536" s="129"/>
      <c r="DO536" s="129"/>
      <c r="DP536" s="129"/>
      <c r="DQ536" s="129"/>
      <c r="DR536" s="129"/>
      <c r="DS536" s="129"/>
      <c r="DT536" s="129"/>
      <c r="DU536" s="129"/>
      <c r="DV536" s="129"/>
      <c r="DW536" s="129"/>
      <c r="DX536" s="129"/>
      <c r="DY536" s="129"/>
      <c r="DZ536" s="129"/>
      <c r="EA536" s="129"/>
      <c r="EB536" s="129"/>
      <c r="EC536" s="129"/>
      <c r="ED536" s="129"/>
      <c r="EE536" s="129"/>
      <c r="EF536" s="129"/>
      <c r="EG536" s="129"/>
      <c r="EH536" s="129"/>
      <c r="EI536" s="129"/>
      <c r="EJ536" s="129"/>
      <c r="EK536" s="129"/>
      <c r="EL536" s="129"/>
      <c r="EM536" s="129"/>
      <c r="EN536" s="129"/>
      <c r="EO536" s="129"/>
      <c r="EP536" s="129"/>
      <c r="EQ536" s="129"/>
      <c r="ER536" s="129"/>
      <c r="ES536" s="129"/>
      <c r="ET536" s="129"/>
      <c r="EU536" s="129"/>
      <c r="EV536" s="129"/>
      <c r="EW536" s="129"/>
    </row>
    <row r="537" spans="1:153" ht="3" customHeight="1" thickBot="1">
      <c r="A537" s="103"/>
      <c r="B537" s="16"/>
      <c r="C537" s="17"/>
      <c r="D537" s="17"/>
      <c r="E537" s="17"/>
      <c r="F537" s="18"/>
      <c r="G537" s="17"/>
      <c r="H537" s="298"/>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9"/>
      <c r="AG537" s="299"/>
      <c r="AH537" s="298"/>
      <c r="AI537" s="298"/>
      <c r="AJ537" s="298"/>
      <c r="AK537" s="298"/>
      <c r="AL537" s="298"/>
      <c r="AM537" s="298"/>
      <c r="AN537" s="298"/>
      <c r="AO537" s="121"/>
      <c r="AP537" s="116"/>
      <c r="AQ537" s="299"/>
      <c r="AR537" s="298"/>
      <c r="AS537" s="298"/>
      <c r="AT537" s="298"/>
      <c r="AU537" s="298"/>
      <c r="AV537" s="298"/>
      <c r="AW537" s="298"/>
      <c r="AX537" s="298"/>
      <c r="AY537" s="121"/>
      <c r="AZ537" s="116"/>
      <c r="BA537" s="298"/>
      <c r="BB537" s="298"/>
      <c r="BC537" s="298"/>
      <c r="BD537" s="298"/>
      <c r="BE537" s="298"/>
      <c r="BF537" s="298"/>
      <c r="BG537" s="298"/>
      <c r="BH537" s="298"/>
      <c r="BI537" s="121"/>
      <c r="BJ537" s="116"/>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29"/>
      <c r="CW537" s="129"/>
      <c r="CX537" s="129"/>
      <c r="CY537" s="129"/>
      <c r="CZ537" s="129"/>
      <c r="DA537" s="129"/>
      <c r="DB537" s="129"/>
      <c r="DC537" s="129"/>
      <c r="DD537" s="129"/>
      <c r="DE537" s="129"/>
      <c r="DF537" s="129"/>
      <c r="DG537" s="129"/>
      <c r="DH537" s="129"/>
      <c r="DI537" s="129"/>
      <c r="DJ537" s="129"/>
      <c r="DK537" s="129"/>
      <c r="DL537" s="129"/>
      <c r="DM537" s="129"/>
      <c r="DN537" s="129"/>
      <c r="DO537" s="129"/>
      <c r="DP537" s="129"/>
      <c r="DQ537" s="129"/>
      <c r="DR537" s="129"/>
      <c r="DS537" s="129"/>
      <c r="DT537" s="129"/>
      <c r="DU537" s="129"/>
      <c r="DV537" s="129"/>
      <c r="DW537" s="129"/>
      <c r="DX537" s="129"/>
      <c r="DY537" s="129"/>
      <c r="DZ537" s="129"/>
      <c r="EA537" s="129"/>
      <c r="EB537" s="129"/>
      <c r="EC537" s="129"/>
      <c r="ED537" s="129"/>
      <c r="EE537" s="129"/>
      <c r="EF537" s="129"/>
      <c r="EG537" s="129"/>
      <c r="EH537" s="129"/>
      <c r="EI537" s="129"/>
      <c r="EJ537" s="129"/>
      <c r="EK537" s="129"/>
      <c r="EL537" s="129"/>
      <c r="EM537" s="129"/>
      <c r="EN537" s="129"/>
      <c r="EO537" s="129"/>
      <c r="EP537" s="129"/>
      <c r="EQ537" s="129"/>
      <c r="ER537" s="129"/>
      <c r="ES537" s="129"/>
      <c r="ET537" s="129"/>
      <c r="EU537" s="129"/>
      <c r="EV537" s="129"/>
      <c r="EW537" s="129"/>
    </row>
    <row r="538" spans="1:153" ht="19.5" customHeight="1">
      <c r="A538" s="328" t="s">
        <v>6437</v>
      </c>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30"/>
      <c r="AX538" s="330"/>
      <c r="AY538" s="330"/>
      <c r="AZ538" s="330"/>
      <c r="BA538" s="330"/>
      <c r="BB538" s="330"/>
      <c r="BC538" s="330"/>
      <c r="BD538" s="330"/>
      <c r="BE538" s="330"/>
      <c r="BF538" s="330"/>
      <c r="BG538" s="330"/>
      <c r="BH538" s="330"/>
      <c r="BI538" s="330"/>
      <c r="BJ538" s="331"/>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c r="DH538" s="129"/>
      <c r="DI538" s="129"/>
      <c r="DJ538" s="129"/>
      <c r="DK538" s="129"/>
      <c r="DL538" s="129"/>
      <c r="DM538" s="129"/>
      <c r="DN538" s="129"/>
      <c r="DO538" s="129"/>
      <c r="DP538" s="129"/>
      <c r="DQ538" s="129"/>
      <c r="DR538" s="129"/>
      <c r="DS538" s="129"/>
      <c r="DT538" s="129"/>
      <c r="DU538" s="129"/>
      <c r="DV538" s="129"/>
      <c r="DW538" s="129"/>
      <c r="DX538" s="129"/>
      <c r="DY538" s="129"/>
      <c r="DZ538" s="129"/>
      <c r="EA538" s="129"/>
      <c r="EB538" s="129"/>
      <c r="EC538" s="129"/>
      <c r="ED538" s="129"/>
      <c r="EE538" s="129"/>
      <c r="EF538" s="129"/>
      <c r="EG538" s="129"/>
      <c r="EH538" s="129"/>
      <c r="EI538" s="129"/>
      <c r="EJ538" s="129"/>
      <c r="EK538" s="129"/>
      <c r="EL538" s="129"/>
      <c r="EM538" s="129"/>
      <c r="EN538" s="129"/>
      <c r="EO538" s="129"/>
      <c r="EP538" s="129"/>
      <c r="EQ538" s="129"/>
      <c r="ER538" s="129"/>
      <c r="ES538" s="129"/>
      <c r="ET538" s="129"/>
      <c r="EU538" s="129"/>
      <c r="EV538" s="129"/>
      <c r="EW538" s="129"/>
    </row>
    <row r="539" spans="1:153" s="65" customFormat="1" ht="18.75" customHeight="1" thickBot="1">
      <c r="A539" s="5"/>
      <c r="B539" s="9"/>
      <c r="C539" s="9"/>
      <c r="D539" s="9"/>
      <c r="E539" s="9"/>
      <c r="F539" s="9"/>
      <c r="G539" s="9"/>
      <c r="H539" s="20"/>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395" t="s">
        <v>6385</v>
      </c>
      <c r="AH539" s="396"/>
      <c r="AI539" s="396"/>
      <c r="AJ539" s="396"/>
      <c r="AK539" s="396"/>
      <c r="AL539" s="396"/>
      <c r="AM539" s="396"/>
      <c r="AN539" s="396"/>
      <c r="AO539" s="396"/>
      <c r="AP539" s="397"/>
      <c r="AQ539" s="420" t="s">
        <v>4</v>
      </c>
      <c r="AR539" s="421"/>
      <c r="AS539" s="421"/>
      <c r="AT539" s="421"/>
      <c r="AU539" s="421"/>
      <c r="AV539" s="421"/>
      <c r="AW539" s="421"/>
      <c r="AX539" s="421"/>
      <c r="AY539" s="421"/>
      <c r="AZ539" s="422"/>
      <c r="BA539" s="420" t="s">
        <v>19</v>
      </c>
      <c r="BB539" s="421"/>
      <c r="BC539" s="421"/>
      <c r="BD539" s="421"/>
      <c r="BE539" s="421"/>
      <c r="BF539" s="421"/>
      <c r="BG539" s="421"/>
      <c r="BH539" s="421"/>
      <c r="BI539" s="421"/>
      <c r="BJ539" s="423"/>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row>
    <row r="540" spans="1:153" ht="9.75" customHeight="1">
      <c r="A540" s="113"/>
      <c r="B540" s="24"/>
      <c r="C540" s="14" t="s">
        <v>6435</v>
      </c>
      <c r="D540" s="25"/>
      <c r="E540" s="25"/>
      <c r="F540" s="14" t="s">
        <v>143</v>
      </c>
      <c r="G540" s="14"/>
      <c r="H540" s="14"/>
      <c r="I540" s="14" t="s">
        <v>144</v>
      </c>
      <c r="J540" s="14"/>
      <c r="K540" s="14" t="s">
        <v>145</v>
      </c>
      <c r="L540" s="14"/>
      <c r="M540" s="14" t="s">
        <v>197</v>
      </c>
      <c r="N540" s="14"/>
      <c r="O540" s="25"/>
      <c r="P540" s="14" t="s">
        <v>146</v>
      </c>
      <c r="Q540" s="14"/>
      <c r="R540" s="14"/>
      <c r="S540" s="14"/>
      <c r="T540" s="14"/>
      <c r="U540" s="14"/>
      <c r="V540" s="14"/>
      <c r="W540" s="14"/>
      <c r="X540" s="14"/>
      <c r="Y540" s="14"/>
      <c r="Z540" s="14"/>
      <c r="AA540" s="14"/>
      <c r="AB540" s="14"/>
      <c r="AC540" s="14"/>
      <c r="AD540" s="25"/>
      <c r="AE540" s="25"/>
      <c r="AF540" s="26"/>
      <c r="AG540" s="296"/>
      <c r="AH540" s="297"/>
      <c r="AI540" s="297"/>
      <c r="AJ540" s="297"/>
      <c r="AK540" s="297"/>
      <c r="AL540" s="297"/>
      <c r="AM540" s="297"/>
      <c r="AN540" s="297"/>
      <c r="AO540" s="117"/>
      <c r="AP540" s="114"/>
      <c r="AQ540" s="296"/>
      <c r="AR540" s="297"/>
      <c r="AS540" s="297"/>
      <c r="AT540" s="297"/>
      <c r="AU540" s="297"/>
      <c r="AV540" s="297"/>
      <c r="AW540" s="297"/>
      <c r="AX540" s="297"/>
      <c r="AY540" s="117"/>
      <c r="AZ540" s="114"/>
      <c r="BA540" s="297"/>
      <c r="BB540" s="297"/>
      <c r="BC540" s="297"/>
      <c r="BD540" s="297"/>
      <c r="BE540" s="297"/>
      <c r="BF540" s="297"/>
      <c r="BG540" s="297"/>
      <c r="BH540" s="297"/>
      <c r="BI540" s="117"/>
      <c r="BJ540" s="114"/>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c r="DH540" s="129"/>
      <c r="DI540" s="129"/>
      <c r="DJ540" s="129"/>
      <c r="DK540" s="129"/>
      <c r="DL540" s="129"/>
      <c r="DM540" s="129"/>
      <c r="DN540" s="129"/>
      <c r="DO540" s="129"/>
      <c r="DP540" s="129"/>
      <c r="DQ540" s="129"/>
      <c r="DR540" s="129"/>
      <c r="DS540" s="129"/>
      <c r="DT540" s="129"/>
      <c r="DU540" s="129"/>
      <c r="DV540" s="129"/>
      <c r="DW540" s="129"/>
      <c r="DX540" s="129"/>
      <c r="DY540" s="129"/>
      <c r="DZ540" s="129"/>
      <c r="EA540" s="129"/>
      <c r="EB540" s="129"/>
      <c r="EC540" s="129"/>
      <c r="ED540" s="129"/>
      <c r="EE540" s="129"/>
      <c r="EF540" s="129"/>
      <c r="EG540" s="129"/>
      <c r="EH540" s="129"/>
      <c r="EI540" s="129"/>
      <c r="EJ540" s="129"/>
      <c r="EK540" s="129"/>
      <c r="EL540" s="129"/>
      <c r="EM540" s="129"/>
      <c r="EN540" s="129"/>
      <c r="EO540" s="129"/>
      <c r="EP540" s="129"/>
      <c r="EQ540" s="129"/>
      <c r="ER540" s="129"/>
      <c r="ES540" s="129"/>
      <c r="ET540" s="129"/>
      <c r="EU540" s="129"/>
      <c r="EV540" s="129"/>
      <c r="EW540" s="129"/>
    </row>
    <row r="541" spans="1:153" ht="21.75" customHeight="1">
      <c r="A541" s="113"/>
      <c r="B541" s="294"/>
      <c r="C541" s="76"/>
      <c r="D541" s="74"/>
      <c r="E541" s="77"/>
      <c r="F541" s="78"/>
      <c r="G541" s="79"/>
      <c r="H541" s="75" t="s">
        <v>6436</v>
      </c>
      <c r="I541" s="76"/>
      <c r="J541" s="74"/>
      <c r="K541" s="241"/>
      <c r="L541" s="74"/>
      <c r="M541" s="76"/>
      <c r="N541" s="73"/>
      <c r="O541" s="504"/>
      <c r="P541" s="505"/>
      <c r="Q541" s="505"/>
      <c r="R541" s="505"/>
      <c r="S541" s="505"/>
      <c r="T541" s="505"/>
      <c r="U541" s="505"/>
      <c r="V541" s="505"/>
      <c r="W541" s="505"/>
      <c r="X541" s="505"/>
      <c r="Y541" s="505"/>
      <c r="Z541" s="505"/>
      <c r="AA541" s="505"/>
      <c r="AB541" s="505"/>
      <c r="AC541" s="505"/>
      <c r="AD541" s="505"/>
      <c r="AE541" s="506"/>
      <c r="AF541" s="15"/>
      <c r="AG541" s="118"/>
      <c r="AH541" s="312"/>
      <c r="AI541" s="313"/>
      <c r="AJ541" s="313"/>
      <c r="AK541" s="313"/>
      <c r="AL541" s="313"/>
      <c r="AM541" s="313"/>
      <c r="AN541" s="314"/>
      <c r="AO541" s="120"/>
      <c r="AP541" s="115" t="s">
        <v>0</v>
      </c>
      <c r="AQ541" s="119"/>
      <c r="AR541" s="312"/>
      <c r="AS541" s="313"/>
      <c r="AT541" s="313"/>
      <c r="AU541" s="313"/>
      <c r="AV541" s="313"/>
      <c r="AW541" s="313"/>
      <c r="AX541" s="314"/>
      <c r="AY541" s="120"/>
      <c r="AZ541" s="115" t="s">
        <v>1</v>
      </c>
      <c r="BA541" s="119"/>
      <c r="BB541" s="312"/>
      <c r="BC541" s="313"/>
      <c r="BD541" s="313"/>
      <c r="BE541" s="313"/>
      <c r="BF541" s="313"/>
      <c r="BG541" s="313"/>
      <c r="BH541" s="314"/>
      <c r="BI541" s="122"/>
      <c r="BJ541" s="115" t="s">
        <v>2</v>
      </c>
      <c r="BK541" s="129"/>
      <c r="BL541" s="130" t="str">
        <f>IF(BM541&lt;&gt;"","●","")</f>
        <v/>
      </c>
      <c r="BM541" s="132" t="str">
        <f>IF(AND(OR(C541="",E541="",F541="",G541="",O541=""),OR(AH541&gt;0,AR541&gt;0,BB541&gt;0)),"「Ｋコード・Ｊコード番号等」、「診療行為名称」に未記入の欄がありますが、「レセプト件数」、「算定日数」、「算定回数」のいずれかが1以上となっています。正しい手術名情報・レセプト件数・算定日数・算定回数をご記入ください。",IF(AND(AND(C541&lt;&gt;"",E541&lt;&gt;"",F541&lt;&gt;"",G541&lt;&gt;""),OR(AH541&gt;0,AR541&gt;0,BB541&gt;0),COUNTIF(K!$A$1:$A$2257,ASC(C541&amp;E541&amp;F541&amp;G541&amp;IF(I541*1=0,"","-"&amp;I541*1)&amp;IF(K541*1=0,"",K541*1)&amp;IF(M541="","",M541)))=0),"「Ｋコード・Ｊコード番号等」が診療報酬点数表あるいは鹿診療報酬点数表に存在しないコードとなっています。正しいＫコード・Ｊコード番号等をご記入ください。なお、加算・輸血料は報告対象外となります。",IF(OR(AND(OR(AH541=0,AH541=""),OR(AR541&gt;0,BB541&gt;0)),AND(OR(AH541&gt;0,BB541&gt;0),OR(AR541=0,AR541="")),AND(OR(AH541&gt;0,AR541&gt;0),OR(BB541=0,BB541=""))),"「レセプト件数」、「算定日数」、「算定回数」のいずれかが「0」か「空白」となっていますが、それ以外が1以上となっています。正しい手術名情報・レセプト件数・算定日数・算定回数をご記入ください。",IF(OR(AH541&gt;AR541,AH541&gt;BB541),"「算定日数」あるいは「算定回数」が「レセプト件数」よりも小さくなっています。算定レセプトにおける算定日数・算定回数をご記入ください。",IF(AR541&gt;BB541,"「算定回数」が「算定日数」よりも小さくなっています。算定日数における算定回数をご記入ください。","")))))</f>
        <v/>
      </c>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72"/>
      <c r="CW541" s="72"/>
      <c r="CX541" s="72"/>
      <c r="CY541" s="129"/>
      <c r="CZ541" s="129"/>
      <c r="DA541" s="129"/>
      <c r="DB541" s="129"/>
      <c r="DC541" s="129"/>
      <c r="DD541" s="129"/>
      <c r="DE541" s="129"/>
      <c r="DF541" s="129"/>
      <c r="DG541" s="129"/>
      <c r="DH541" s="129"/>
      <c r="DI541" s="129"/>
      <c r="DJ541" s="129"/>
      <c r="DK541" s="129"/>
      <c r="DL541" s="129"/>
      <c r="DM541" s="129"/>
      <c r="DN541" s="129"/>
      <c r="DO541" s="129"/>
      <c r="DP541" s="129"/>
      <c r="DQ541" s="129"/>
      <c r="DR541" s="129"/>
      <c r="DS541" s="129"/>
      <c r="DT541" s="129"/>
      <c r="DU541" s="129"/>
      <c r="DV541" s="129"/>
      <c r="DW541" s="129"/>
      <c r="DX541" s="129"/>
      <c r="DY541" s="129"/>
      <c r="DZ541" s="129"/>
      <c r="EA541" s="129"/>
      <c r="EB541" s="129"/>
      <c r="EC541" s="129"/>
      <c r="ED541" s="129"/>
      <c r="EE541" s="129"/>
      <c r="EF541" s="129"/>
      <c r="EG541" s="129"/>
      <c r="EH541" s="129"/>
      <c r="EI541" s="129"/>
      <c r="EJ541" s="129"/>
      <c r="EK541" s="129"/>
      <c r="EL541" s="129"/>
      <c r="EM541" s="129"/>
      <c r="EN541" s="129"/>
      <c r="EO541" s="129"/>
      <c r="EP541" s="129"/>
      <c r="EQ541" s="129"/>
      <c r="ER541" s="129"/>
      <c r="ES541" s="129"/>
      <c r="ET541" s="129"/>
      <c r="EU541" s="129"/>
      <c r="EV541" s="129"/>
      <c r="EW541" s="129"/>
    </row>
    <row r="542" spans="1:153" ht="3" customHeight="1" thickBot="1">
      <c r="A542" s="113"/>
      <c r="B542" s="16"/>
      <c r="C542" s="17"/>
      <c r="D542" s="17"/>
      <c r="E542" s="17"/>
      <c r="F542" s="18"/>
      <c r="G542" s="17"/>
      <c r="H542" s="298"/>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9"/>
      <c r="AG542" s="299"/>
      <c r="AH542" s="298"/>
      <c r="AI542" s="298"/>
      <c r="AJ542" s="298"/>
      <c r="AK542" s="298"/>
      <c r="AL542" s="298"/>
      <c r="AM542" s="298"/>
      <c r="AN542" s="298"/>
      <c r="AO542" s="121"/>
      <c r="AP542" s="116"/>
      <c r="AQ542" s="299"/>
      <c r="AR542" s="298"/>
      <c r="AS542" s="298"/>
      <c r="AT542" s="298"/>
      <c r="AU542" s="298"/>
      <c r="AV542" s="298"/>
      <c r="AW542" s="298"/>
      <c r="AX542" s="298"/>
      <c r="AY542" s="121"/>
      <c r="AZ542" s="116"/>
      <c r="BA542" s="298"/>
      <c r="BB542" s="298"/>
      <c r="BC542" s="298"/>
      <c r="BD542" s="298"/>
      <c r="BE542" s="298"/>
      <c r="BF542" s="298"/>
      <c r="BG542" s="298"/>
      <c r="BH542" s="298"/>
      <c r="BI542" s="121"/>
      <c r="BJ542" s="116"/>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c r="DH542" s="129"/>
      <c r="DI542" s="129"/>
      <c r="DJ542" s="129"/>
      <c r="DK542" s="129"/>
      <c r="DL542" s="129"/>
      <c r="DM542" s="129"/>
      <c r="DN542" s="129"/>
      <c r="DO542" s="129"/>
      <c r="DP542" s="129"/>
      <c r="DQ542" s="129"/>
      <c r="DR542" s="129"/>
      <c r="DS542" s="129"/>
      <c r="DT542" s="129"/>
      <c r="DU542" s="129"/>
      <c r="DV542" s="129"/>
      <c r="DW542" s="129"/>
      <c r="DX542" s="129"/>
      <c r="DY542" s="129"/>
      <c r="DZ542" s="129"/>
      <c r="EA542" s="129"/>
      <c r="EB542" s="129"/>
      <c r="EC542" s="129"/>
      <c r="ED542" s="129"/>
      <c r="EE542" s="129"/>
      <c r="EF542" s="129"/>
      <c r="EG542" s="129"/>
      <c r="EH542" s="129"/>
      <c r="EI542" s="129"/>
      <c r="EJ542" s="129"/>
      <c r="EK542" s="129"/>
      <c r="EL542" s="129"/>
      <c r="EM542" s="129"/>
      <c r="EN542" s="129"/>
      <c r="EO542" s="129"/>
      <c r="EP542" s="129"/>
      <c r="EQ542" s="129"/>
      <c r="ER542" s="129"/>
      <c r="ES542" s="129"/>
      <c r="ET542" s="129"/>
      <c r="EU542" s="129"/>
      <c r="EV542" s="129"/>
      <c r="EW542" s="129"/>
    </row>
    <row r="543" spans="1:153" ht="9.75" customHeight="1">
      <c r="A543" s="113"/>
      <c r="B543" s="24"/>
      <c r="C543" s="14" t="s">
        <v>6435</v>
      </c>
      <c r="D543" s="25"/>
      <c r="E543" s="25"/>
      <c r="F543" s="14" t="s">
        <v>143</v>
      </c>
      <c r="G543" s="14"/>
      <c r="H543" s="14"/>
      <c r="I543" s="14" t="s">
        <v>144</v>
      </c>
      <c r="J543" s="14"/>
      <c r="K543" s="14" t="s">
        <v>145</v>
      </c>
      <c r="L543" s="14"/>
      <c r="M543" s="14" t="s">
        <v>197</v>
      </c>
      <c r="N543" s="14"/>
      <c r="O543" s="25"/>
      <c r="P543" s="14" t="s">
        <v>146</v>
      </c>
      <c r="Q543" s="14"/>
      <c r="R543" s="14"/>
      <c r="S543" s="14"/>
      <c r="T543" s="14"/>
      <c r="U543" s="14"/>
      <c r="V543" s="14"/>
      <c r="W543" s="14"/>
      <c r="X543" s="14"/>
      <c r="Y543" s="14"/>
      <c r="Z543" s="14"/>
      <c r="AA543" s="14"/>
      <c r="AB543" s="14"/>
      <c r="AC543" s="14"/>
      <c r="AD543" s="25"/>
      <c r="AE543" s="25"/>
      <c r="AF543" s="26"/>
      <c r="AG543" s="296"/>
      <c r="AH543" s="297"/>
      <c r="AI543" s="297"/>
      <c r="AJ543" s="297"/>
      <c r="AK543" s="297"/>
      <c r="AL543" s="297"/>
      <c r="AM543" s="297"/>
      <c r="AN543" s="297"/>
      <c r="AO543" s="117"/>
      <c r="AP543" s="114"/>
      <c r="AQ543" s="296"/>
      <c r="AR543" s="297"/>
      <c r="AS543" s="297"/>
      <c r="AT543" s="297"/>
      <c r="AU543" s="297"/>
      <c r="AV543" s="297"/>
      <c r="AW543" s="297"/>
      <c r="AX543" s="297"/>
      <c r="AY543" s="117"/>
      <c r="AZ543" s="114"/>
      <c r="BA543" s="297"/>
      <c r="BB543" s="297"/>
      <c r="BC543" s="297"/>
      <c r="BD543" s="297"/>
      <c r="BE543" s="297"/>
      <c r="BF543" s="297"/>
      <c r="BG543" s="297"/>
      <c r="BH543" s="297"/>
      <c r="BI543" s="117"/>
      <c r="BJ543" s="114"/>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29"/>
      <c r="CW543" s="129"/>
      <c r="CX543" s="129"/>
      <c r="CY543" s="129"/>
      <c r="CZ543" s="129"/>
      <c r="DA543" s="129"/>
      <c r="DB543" s="129"/>
      <c r="DC543" s="129"/>
      <c r="DD543" s="129"/>
      <c r="DE543" s="129"/>
      <c r="DF543" s="129"/>
      <c r="DG543" s="129"/>
      <c r="DH543" s="129"/>
      <c r="DI543" s="129"/>
      <c r="DJ543" s="129"/>
      <c r="DK543" s="129"/>
      <c r="DL543" s="129"/>
      <c r="DM543" s="129"/>
      <c r="DN543" s="129"/>
      <c r="DO543" s="129"/>
      <c r="DP543" s="129"/>
      <c r="DQ543" s="129"/>
      <c r="DR543" s="129"/>
      <c r="DS543" s="129"/>
      <c r="DT543" s="129"/>
      <c r="DU543" s="129"/>
      <c r="DV543" s="129"/>
      <c r="DW543" s="129"/>
      <c r="DX543" s="129"/>
      <c r="DY543" s="129"/>
      <c r="DZ543" s="129"/>
      <c r="EA543" s="129"/>
      <c r="EB543" s="129"/>
      <c r="EC543" s="129"/>
      <c r="ED543" s="129"/>
      <c r="EE543" s="129"/>
      <c r="EF543" s="129"/>
      <c r="EG543" s="129"/>
      <c r="EH543" s="129"/>
      <c r="EI543" s="129"/>
      <c r="EJ543" s="129"/>
      <c r="EK543" s="129"/>
      <c r="EL543" s="129"/>
      <c r="EM543" s="129"/>
      <c r="EN543" s="129"/>
      <c r="EO543" s="129"/>
      <c r="EP543" s="129"/>
      <c r="EQ543" s="129"/>
      <c r="ER543" s="129"/>
      <c r="ES543" s="129"/>
      <c r="ET543" s="129"/>
      <c r="EU543" s="129"/>
      <c r="EV543" s="129"/>
      <c r="EW543" s="129"/>
    </row>
    <row r="544" spans="1:153" ht="21.75" customHeight="1">
      <c r="A544" s="113"/>
      <c r="B544" s="294"/>
      <c r="C544" s="76"/>
      <c r="D544" s="74"/>
      <c r="E544" s="77"/>
      <c r="F544" s="78"/>
      <c r="G544" s="79"/>
      <c r="H544" s="75" t="s">
        <v>6436</v>
      </c>
      <c r="I544" s="76"/>
      <c r="J544" s="74"/>
      <c r="K544" s="241"/>
      <c r="L544" s="74"/>
      <c r="M544" s="76"/>
      <c r="N544" s="73"/>
      <c r="O544" s="504"/>
      <c r="P544" s="505"/>
      <c r="Q544" s="505"/>
      <c r="R544" s="505"/>
      <c r="S544" s="505"/>
      <c r="T544" s="505"/>
      <c r="U544" s="505"/>
      <c r="V544" s="505"/>
      <c r="W544" s="505"/>
      <c r="X544" s="505"/>
      <c r="Y544" s="505"/>
      <c r="Z544" s="505"/>
      <c r="AA544" s="505"/>
      <c r="AB544" s="505"/>
      <c r="AC544" s="505"/>
      <c r="AD544" s="505"/>
      <c r="AE544" s="506"/>
      <c r="AF544" s="15"/>
      <c r="AG544" s="118"/>
      <c r="AH544" s="312"/>
      <c r="AI544" s="313"/>
      <c r="AJ544" s="313"/>
      <c r="AK544" s="313"/>
      <c r="AL544" s="313"/>
      <c r="AM544" s="313"/>
      <c r="AN544" s="314"/>
      <c r="AO544" s="120"/>
      <c r="AP544" s="115" t="s">
        <v>0</v>
      </c>
      <c r="AQ544" s="119"/>
      <c r="AR544" s="312"/>
      <c r="AS544" s="313"/>
      <c r="AT544" s="313"/>
      <c r="AU544" s="313"/>
      <c r="AV544" s="313"/>
      <c r="AW544" s="313"/>
      <c r="AX544" s="314"/>
      <c r="AY544" s="120"/>
      <c r="AZ544" s="115" t="s">
        <v>1</v>
      </c>
      <c r="BA544" s="119"/>
      <c r="BB544" s="312"/>
      <c r="BC544" s="313"/>
      <c r="BD544" s="313"/>
      <c r="BE544" s="313"/>
      <c r="BF544" s="313"/>
      <c r="BG544" s="313"/>
      <c r="BH544" s="314"/>
      <c r="BI544" s="122"/>
      <c r="BJ544" s="115" t="s">
        <v>2</v>
      </c>
      <c r="BK544" s="129"/>
      <c r="BL544" s="130" t="str">
        <f>IF(BM544&lt;&gt;"","●","")</f>
        <v/>
      </c>
      <c r="BM544" s="132" t="str">
        <f>IF(AND(OR(C544="",E544="",F544="",G544="",O544=""),OR(AH544&gt;0,AR544&gt;0,BB544&gt;0)),"「Ｋコード・Ｊコード番号等」、「診療行為名称」に未記入の欄がありますが、「レセプト件数」、「算定日数」、「算定回数」のいずれかが1以上となっています。正しい手術名情報・レセプト件数・算定日数・算定回数をご記入ください。",IF(AND(AND(C544&lt;&gt;"",E544&lt;&gt;"",F544&lt;&gt;"",G544&lt;&gt;""),OR(AH544&gt;0,AR544&gt;0,BB544&gt;0),COUNTIF(K!$A$1:$A$2257,ASC(C544&amp;E544&amp;F544&amp;G544&amp;IF(I544*1=0,"","-"&amp;I544*1)&amp;IF(K544*1=0,"",K544*1)&amp;IF(M544="","",M544)))=0),"「Ｋコード・Ｊコード番号等」が診療報酬点数表あるいは鹿診療報酬点数表に存在しないコードとなっています。正しいＫコード・Ｊコード番号等をご記入ください。なお、加算・輸血料は報告対象外となります。",IF(OR(AND(OR(AH544=0,AH544=""),OR(AR544&gt;0,BB544&gt;0)),AND(OR(AH544&gt;0,BB544&gt;0),OR(AR544=0,AR544="")),AND(OR(AH544&gt;0,AR544&gt;0),OR(BB544=0,BB544=""))),"「レセプト件数」、「算定日数」、「算定回数」のいずれかが「0」か「空白」となっていますが、それ以外が1以上となっています。正しい手術名情報・レセプト件数・算定日数・算定回数をご記入ください。",IF(OR(AH544&gt;AR544,AH544&gt;BB544),"「算定日数」あるいは「算定回数」が「レセプト件数」よりも小さくなっています。算定レセプトにおける算定日数・算定回数をご記入ください。",IF(AR544&gt;BB544,"「算定回数」が「算定日数」よりも小さくなっています。算定日数における算定回数をご記入ください。","")))))</f>
        <v/>
      </c>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72"/>
      <c r="CW544" s="72"/>
      <c r="CX544" s="72"/>
      <c r="CY544" s="129"/>
      <c r="CZ544" s="129"/>
      <c r="DA544" s="129"/>
      <c r="DB544" s="129"/>
      <c r="DC544" s="129"/>
      <c r="DD544" s="129"/>
      <c r="DE544" s="129"/>
      <c r="DF544" s="129"/>
      <c r="DG544" s="129"/>
      <c r="DH544" s="129"/>
      <c r="DI544" s="129"/>
      <c r="DJ544" s="129"/>
      <c r="DK544" s="129"/>
      <c r="DL544" s="129"/>
      <c r="DM544" s="129"/>
      <c r="DN544" s="129"/>
      <c r="DO544" s="129"/>
      <c r="DP544" s="129"/>
      <c r="DQ544" s="129"/>
      <c r="DR544" s="129"/>
      <c r="DS544" s="129"/>
      <c r="DT544" s="129"/>
      <c r="DU544" s="129"/>
      <c r="DV544" s="129"/>
      <c r="DW544" s="129"/>
      <c r="DX544" s="129"/>
      <c r="DY544" s="129"/>
      <c r="DZ544" s="129"/>
      <c r="EA544" s="129"/>
      <c r="EB544" s="129"/>
      <c r="EC544" s="129"/>
      <c r="ED544" s="129"/>
      <c r="EE544" s="129"/>
      <c r="EF544" s="129"/>
      <c r="EG544" s="129"/>
      <c r="EH544" s="129"/>
      <c r="EI544" s="129"/>
      <c r="EJ544" s="129"/>
      <c r="EK544" s="129"/>
      <c r="EL544" s="129"/>
      <c r="EM544" s="129"/>
      <c r="EN544" s="129"/>
      <c r="EO544" s="129"/>
      <c r="EP544" s="129"/>
      <c r="EQ544" s="129"/>
      <c r="ER544" s="129"/>
      <c r="ES544" s="129"/>
      <c r="ET544" s="129"/>
      <c r="EU544" s="129"/>
      <c r="EV544" s="129"/>
      <c r="EW544" s="129"/>
    </row>
    <row r="545" spans="1:153" ht="3" customHeight="1" thickBot="1">
      <c r="A545" s="113"/>
      <c r="B545" s="16"/>
      <c r="C545" s="17"/>
      <c r="D545" s="17"/>
      <c r="E545" s="17"/>
      <c r="F545" s="18"/>
      <c r="G545" s="17"/>
      <c r="H545" s="298"/>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9"/>
      <c r="AG545" s="299"/>
      <c r="AH545" s="298"/>
      <c r="AI545" s="298"/>
      <c r="AJ545" s="298"/>
      <c r="AK545" s="298"/>
      <c r="AL545" s="298"/>
      <c r="AM545" s="298"/>
      <c r="AN545" s="298"/>
      <c r="AO545" s="121"/>
      <c r="AP545" s="116"/>
      <c r="AQ545" s="299"/>
      <c r="AR545" s="298"/>
      <c r="AS545" s="298"/>
      <c r="AT545" s="298"/>
      <c r="AU545" s="298"/>
      <c r="AV545" s="298"/>
      <c r="AW545" s="298"/>
      <c r="AX545" s="298"/>
      <c r="AY545" s="121"/>
      <c r="AZ545" s="116"/>
      <c r="BA545" s="298"/>
      <c r="BB545" s="298"/>
      <c r="BC545" s="298"/>
      <c r="BD545" s="298"/>
      <c r="BE545" s="298"/>
      <c r="BF545" s="298"/>
      <c r="BG545" s="298"/>
      <c r="BH545" s="298"/>
      <c r="BI545" s="121"/>
      <c r="BJ545" s="116"/>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c r="DH545" s="129"/>
      <c r="DI545" s="129"/>
      <c r="DJ545" s="129"/>
      <c r="DK545" s="129"/>
      <c r="DL545" s="129"/>
      <c r="DM545" s="129"/>
      <c r="DN545" s="129"/>
      <c r="DO545" s="129"/>
      <c r="DP545" s="129"/>
      <c r="DQ545" s="129"/>
      <c r="DR545" s="129"/>
      <c r="DS545" s="129"/>
      <c r="DT545" s="129"/>
      <c r="DU545" s="129"/>
      <c r="DV545" s="129"/>
      <c r="DW545" s="129"/>
      <c r="DX545" s="129"/>
      <c r="DY545" s="129"/>
      <c r="DZ545" s="129"/>
      <c r="EA545" s="129"/>
      <c r="EB545" s="129"/>
      <c r="EC545" s="129"/>
      <c r="ED545" s="129"/>
      <c r="EE545" s="129"/>
      <c r="EF545" s="129"/>
      <c r="EG545" s="129"/>
      <c r="EH545" s="129"/>
      <c r="EI545" s="129"/>
      <c r="EJ545" s="129"/>
      <c r="EK545" s="129"/>
      <c r="EL545" s="129"/>
      <c r="EM545" s="129"/>
      <c r="EN545" s="129"/>
      <c r="EO545" s="129"/>
      <c r="EP545" s="129"/>
      <c r="EQ545" s="129"/>
      <c r="ER545" s="129"/>
      <c r="ES545" s="129"/>
      <c r="ET545" s="129"/>
      <c r="EU545" s="129"/>
      <c r="EV545" s="129"/>
      <c r="EW545" s="129"/>
    </row>
    <row r="546" spans="1:153" ht="9.75" customHeight="1">
      <c r="A546" s="113"/>
      <c r="B546" s="24"/>
      <c r="C546" s="14" t="s">
        <v>6435</v>
      </c>
      <c r="D546" s="25"/>
      <c r="E546" s="25"/>
      <c r="F546" s="14" t="s">
        <v>143</v>
      </c>
      <c r="G546" s="14"/>
      <c r="H546" s="14"/>
      <c r="I546" s="14" t="s">
        <v>144</v>
      </c>
      <c r="J546" s="14"/>
      <c r="K546" s="14" t="s">
        <v>145</v>
      </c>
      <c r="L546" s="14"/>
      <c r="M546" s="14" t="s">
        <v>197</v>
      </c>
      <c r="N546" s="14"/>
      <c r="O546" s="25"/>
      <c r="P546" s="14" t="s">
        <v>146</v>
      </c>
      <c r="Q546" s="14"/>
      <c r="R546" s="14"/>
      <c r="S546" s="14"/>
      <c r="T546" s="14"/>
      <c r="U546" s="14"/>
      <c r="V546" s="14"/>
      <c r="W546" s="14"/>
      <c r="X546" s="14"/>
      <c r="Y546" s="14"/>
      <c r="Z546" s="14"/>
      <c r="AA546" s="14"/>
      <c r="AB546" s="14"/>
      <c r="AC546" s="14"/>
      <c r="AD546" s="25"/>
      <c r="AE546" s="25"/>
      <c r="AF546" s="26"/>
      <c r="AG546" s="296"/>
      <c r="AH546" s="297"/>
      <c r="AI546" s="297"/>
      <c r="AJ546" s="297"/>
      <c r="AK546" s="297"/>
      <c r="AL546" s="297"/>
      <c r="AM546" s="297"/>
      <c r="AN546" s="297"/>
      <c r="AO546" s="117"/>
      <c r="AP546" s="114"/>
      <c r="AQ546" s="296"/>
      <c r="AR546" s="297"/>
      <c r="AS546" s="297"/>
      <c r="AT546" s="297"/>
      <c r="AU546" s="297"/>
      <c r="AV546" s="297"/>
      <c r="AW546" s="297"/>
      <c r="AX546" s="297"/>
      <c r="AY546" s="117"/>
      <c r="AZ546" s="114"/>
      <c r="BA546" s="297"/>
      <c r="BB546" s="297"/>
      <c r="BC546" s="297"/>
      <c r="BD546" s="297"/>
      <c r="BE546" s="297"/>
      <c r="BF546" s="297"/>
      <c r="BG546" s="297"/>
      <c r="BH546" s="297"/>
      <c r="BI546" s="117"/>
      <c r="BJ546" s="114"/>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c r="DF546" s="129"/>
      <c r="DG546" s="129"/>
      <c r="DH546" s="129"/>
      <c r="DI546" s="129"/>
      <c r="DJ546" s="129"/>
      <c r="DK546" s="129"/>
      <c r="DL546" s="129"/>
      <c r="DM546" s="129"/>
      <c r="DN546" s="129"/>
      <c r="DO546" s="129"/>
      <c r="DP546" s="129"/>
      <c r="DQ546" s="129"/>
      <c r="DR546" s="129"/>
      <c r="DS546" s="129"/>
      <c r="DT546" s="129"/>
      <c r="DU546" s="129"/>
      <c r="DV546" s="129"/>
      <c r="DW546" s="129"/>
      <c r="DX546" s="129"/>
      <c r="DY546" s="129"/>
      <c r="DZ546" s="129"/>
      <c r="EA546" s="129"/>
      <c r="EB546" s="129"/>
      <c r="EC546" s="129"/>
      <c r="ED546" s="129"/>
      <c r="EE546" s="129"/>
      <c r="EF546" s="129"/>
      <c r="EG546" s="129"/>
      <c r="EH546" s="129"/>
      <c r="EI546" s="129"/>
      <c r="EJ546" s="129"/>
      <c r="EK546" s="129"/>
      <c r="EL546" s="129"/>
      <c r="EM546" s="129"/>
      <c r="EN546" s="129"/>
      <c r="EO546" s="129"/>
      <c r="EP546" s="129"/>
      <c r="EQ546" s="129"/>
      <c r="ER546" s="129"/>
      <c r="ES546" s="129"/>
      <c r="ET546" s="129"/>
      <c r="EU546" s="129"/>
      <c r="EV546" s="129"/>
      <c r="EW546" s="129"/>
    </row>
    <row r="547" spans="1:153" ht="21.75" customHeight="1">
      <c r="A547" s="113"/>
      <c r="B547" s="294"/>
      <c r="C547" s="76"/>
      <c r="D547" s="74"/>
      <c r="E547" s="77"/>
      <c r="F547" s="78"/>
      <c r="G547" s="79"/>
      <c r="H547" s="75" t="s">
        <v>6436</v>
      </c>
      <c r="I547" s="76"/>
      <c r="J547" s="74"/>
      <c r="K547" s="241"/>
      <c r="L547" s="74"/>
      <c r="M547" s="76"/>
      <c r="N547" s="73"/>
      <c r="O547" s="504"/>
      <c r="P547" s="505"/>
      <c r="Q547" s="505"/>
      <c r="R547" s="505"/>
      <c r="S547" s="505"/>
      <c r="T547" s="505"/>
      <c r="U547" s="505"/>
      <c r="V547" s="505"/>
      <c r="W547" s="505"/>
      <c r="X547" s="505"/>
      <c r="Y547" s="505"/>
      <c r="Z547" s="505"/>
      <c r="AA547" s="505"/>
      <c r="AB547" s="505"/>
      <c r="AC547" s="505"/>
      <c r="AD547" s="505"/>
      <c r="AE547" s="506"/>
      <c r="AF547" s="15"/>
      <c r="AG547" s="118"/>
      <c r="AH547" s="312"/>
      <c r="AI547" s="313"/>
      <c r="AJ547" s="313"/>
      <c r="AK547" s="313"/>
      <c r="AL547" s="313"/>
      <c r="AM547" s="313"/>
      <c r="AN547" s="314"/>
      <c r="AO547" s="120"/>
      <c r="AP547" s="115" t="s">
        <v>0</v>
      </c>
      <c r="AQ547" s="119"/>
      <c r="AR547" s="312"/>
      <c r="AS547" s="313"/>
      <c r="AT547" s="313"/>
      <c r="AU547" s="313"/>
      <c r="AV547" s="313"/>
      <c r="AW547" s="313"/>
      <c r="AX547" s="314"/>
      <c r="AY547" s="120"/>
      <c r="AZ547" s="115" t="s">
        <v>1</v>
      </c>
      <c r="BA547" s="119"/>
      <c r="BB547" s="312"/>
      <c r="BC547" s="313"/>
      <c r="BD547" s="313"/>
      <c r="BE547" s="313"/>
      <c r="BF547" s="313"/>
      <c r="BG547" s="313"/>
      <c r="BH547" s="314"/>
      <c r="BI547" s="122"/>
      <c r="BJ547" s="115" t="s">
        <v>2</v>
      </c>
      <c r="BK547" s="129"/>
      <c r="BL547" s="130" t="str">
        <f>IF(BM547&lt;&gt;"","●","")</f>
        <v/>
      </c>
      <c r="BM547" s="132" t="str">
        <f>IF(AND(OR(C547="",E547="",F547="",G547="",O547=""),OR(AH547&gt;0,AR547&gt;0,BB547&gt;0)),"「Ｋコード・Ｊコード番号等」、「診療行為名称」に未記入の欄がありますが、「レセプト件数」、「算定日数」、「算定回数」のいずれかが1以上となっています。正しい手術名情報・レセプト件数・算定日数・算定回数をご記入ください。",IF(AND(AND(C547&lt;&gt;"",E547&lt;&gt;"",F547&lt;&gt;"",G547&lt;&gt;""),OR(AH547&gt;0,AR547&gt;0,BB547&gt;0),COUNTIF(K!$A$1:$A$2257,ASC(C547&amp;E547&amp;F547&amp;G547&amp;IF(I547*1=0,"","-"&amp;I547*1)&amp;IF(K547*1=0,"",K547*1)&amp;IF(M547="","",M547)))=0),"「Ｋコード・Ｊコード番号等」が診療報酬点数表あるいは鹿診療報酬点数表に存在しないコードとなっています。正しいＫコード・Ｊコード番号等をご記入ください。なお、加算・輸血料は報告対象外となります。",IF(OR(AND(OR(AH547=0,AH547=""),OR(AR547&gt;0,BB547&gt;0)),AND(OR(AH547&gt;0,BB547&gt;0),OR(AR547=0,AR547="")),AND(OR(AH547&gt;0,AR547&gt;0),OR(BB547=0,BB547=""))),"「レセプト件数」、「算定日数」、「算定回数」のいずれかが「0」か「空白」となっていますが、それ以外が1以上となっています。正しい手術名情報・レセプト件数・算定日数・算定回数をご記入ください。",IF(OR(AH547&gt;AR547,AH547&gt;BB547),"「算定日数」あるいは「算定回数」が「レセプト件数」よりも小さくなっています。算定レセプトにおける算定日数・算定回数をご記入ください。",IF(AR547&gt;BB547,"「算定回数」が「算定日数」よりも小さくなっています。算定日数における算定回数をご記入ください。","")))))</f>
        <v/>
      </c>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72"/>
      <c r="CW547" s="72"/>
      <c r="CX547" s="72"/>
      <c r="CY547" s="129"/>
      <c r="CZ547" s="129"/>
      <c r="DA547" s="129"/>
      <c r="DB547" s="129"/>
      <c r="DC547" s="129"/>
      <c r="DD547" s="129"/>
      <c r="DE547" s="129"/>
      <c r="DF547" s="129"/>
      <c r="DG547" s="129"/>
      <c r="DH547" s="129"/>
      <c r="DI547" s="129"/>
      <c r="DJ547" s="129"/>
      <c r="DK547" s="129"/>
      <c r="DL547" s="129"/>
      <c r="DM547" s="129"/>
      <c r="DN547" s="129"/>
      <c r="DO547" s="129"/>
      <c r="DP547" s="129"/>
      <c r="DQ547" s="129"/>
      <c r="DR547" s="129"/>
      <c r="DS547" s="129"/>
      <c r="DT547" s="129"/>
      <c r="DU547" s="129"/>
      <c r="DV547" s="129"/>
      <c r="DW547" s="129"/>
      <c r="DX547" s="129"/>
      <c r="DY547" s="129"/>
      <c r="DZ547" s="129"/>
      <c r="EA547" s="129"/>
      <c r="EB547" s="129"/>
      <c r="EC547" s="129"/>
      <c r="ED547" s="129"/>
      <c r="EE547" s="129"/>
      <c r="EF547" s="129"/>
      <c r="EG547" s="129"/>
      <c r="EH547" s="129"/>
      <c r="EI547" s="129"/>
      <c r="EJ547" s="129"/>
      <c r="EK547" s="129"/>
      <c r="EL547" s="129"/>
      <c r="EM547" s="129"/>
      <c r="EN547" s="129"/>
      <c r="EO547" s="129"/>
      <c r="EP547" s="129"/>
      <c r="EQ547" s="129"/>
      <c r="ER547" s="129"/>
      <c r="ES547" s="129"/>
      <c r="ET547" s="129"/>
      <c r="EU547" s="129"/>
      <c r="EV547" s="129"/>
      <c r="EW547" s="129"/>
    </row>
    <row r="548" spans="1:153" ht="3" customHeight="1" thickBot="1">
      <c r="A548" s="113"/>
      <c r="B548" s="16"/>
      <c r="C548" s="17"/>
      <c r="D548" s="17"/>
      <c r="E548" s="17"/>
      <c r="F548" s="18"/>
      <c r="G548" s="17"/>
      <c r="H548" s="298"/>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9"/>
      <c r="AG548" s="299"/>
      <c r="AH548" s="298"/>
      <c r="AI548" s="298"/>
      <c r="AJ548" s="298"/>
      <c r="AK548" s="298"/>
      <c r="AL548" s="298"/>
      <c r="AM548" s="298"/>
      <c r="AN548" s="298"/>
      <c r="AO548" s="121"/>
      <c r="AP548" s="116"/>
      <c r="AQ548" s="299"/>
      <c r="AR548" s="298"/>
      <c r="AS548" s="298"/>
      <c r="AT548" s="298"/>
      <c r="AU548" s="298"/>
      <c r="AV548" s="298"/>
      <c r="AW548" s="298"/>
      <c r="AX548" s="298"/>
      <c r="AY548" s="121"/>
      <c r="AZ548" s="116"/>
      <c r="BA548" s="298"/>
      <c r="BB548" s="298"/>
      <c r="BC548" s="298"/>
      <c r="BD548" s="298"/>
      <c r="BE548" s="298"/>
      <c r="BF548" s="298"/>
      <c r="BG548" s="298"/>
      <c r="BH548" s="298"/>
      <c r="BI548" s="121"/>
      <c r="BJ548" s="116"/>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c r="DH548" s="129"/>
      <c r="DI548" s="129"/>
      <c r="DJ548" s="129"/>
      <c r="DK548" s="129"/>
      <c r="DL548" s="129"/>
      <c r="DM548" s="129"/>
      <c r="DN548" s="129"/>
      <c r="DO548" s="129"/>
      <c r="DP548" s="129"/>
      <c r="DQ548" s="129"/>
      <c r="DR548" s="129"/>
      <c r="DS548" s="129"/>
      <c r="DT548" s="129"/>
      <c r="DU548" s="129"/>
      <c r="DV548" s="129"/>
      <c r="DW548" s="129"/>
      <c r="DX548" s="129"/>
      <c r="DY548" s="129"/>
      <c r="DZ548" s="129"/>
      <c r="EA548" s="129"/>
      <c r="EB548" s="129"/>
      <c r="EC548" s="129"/>
      <c r="ED548" s="129"/>
      <c r="EE548" s="129"/>
      <c r="EF548" s="129"/>
      <c r="EG548" s="129"/>
      <c r="EH548" s="129"/>
      <c r="EI548" s="129"/>
      <c r="EJ548" s="129"/>
      <c r="EK548" s="129"/>
      <c r="EL548" s="129"/>
      <c r="EM548" s="129"/>
      <c r="EN548" s="129"/>
      <c r="EO548" s="129"/>
      <c r="EP548" s="129"/>
      <c r="EQ548" s="129"/>
      <c r="ER548" s="129"/>
      <c r="ES548" s="129"/>
      <c r="ET548" s="129"/>
      <c r="EU548" s="129"/>
      <c r="EV548" s="129"/>
      <c r="EW548" s="129"/>
    </row>
    <row r="549" spans="1:153" ht="9.75" customHeight="1">
      <c r="A549" s="113"/>
      <c r="B549" s="24"/>
      <c r="C549" s="14" t="s">
        <v>6435</v>
      </c>
      <c r="D549" s="25"/>
      <c r="E549" s="25"/>
      <c r="F549" s="14" t="s">
        <v>143</v>
      </c>
      <c r="G549" s="14"/>
      <c r="H549" s="14"/>
      <c r="I549" s="14" t="s">
        <v>144</v>
      </c>
      <c r="J549" s="14"/>
      <c r="K549" s="14" t="s">
        <v>145</v>
      </c>
      <c r="L549" s="14"/>
      <c r="M549" s="14" t="s">
        <v>197</v>
      </c>
      <c r="N549" s="14"/>
      <c r="O549" s="25"/>
      <c r="P549" s="14" t="s">
        <v>146</v>
      </c>
      <c r="Q549" s="14"/>
      <c r="R549" s="14"/>
      <c r="S549" s="14"/>
      <c r="T549" s="14"/>
      <c r="U549" s="14"/>
      <c r="V549" s="14"/>
      <c r="W549" s="14"/>
      <c r="X549" s="14"/>
      <c r="Y549" s="14"/>
      <c r="Z549" s="14"/>
      <c r="AA549" s="14"/>
      <c r="AB549" s="14"/>
      <c r="AC549" s="14"/>
      <c r="AD549" s="25"/>
      <c r="AE549" s="25"/>
      <c r="AF549" s="26"/>
      <c r="AG549" s="296"/>
      <c r="AH549" s="297"/>
      <c r="AI549" s="297"/>
      <c r="AJ549" s="297"/>
      <c r="AK549" s="297"/>
      <c r="AL549" s="297"/>
      <c r="AM549" s="297"/>
      <c r="AN549" s="297"/>
      <c r="AO549" s="117"/>
      <c r="AP549" s="114"/>
      <c r="AQ549" s="296"/>
      <c r="AR549" s="297"/>
      <c r="AS549" s="297"/>
      <c r="AT549" s="297"/>
      <c r="AU549" s="297"/>
      <c r="AV549" s="297"/>
      <c r="AW549" s="297"/>
      <c r="AX549" s="297"/>
      <c r="AY549" s="117"/>
      <c r="AZ549" s="114"/>
      <c r="BA549" s="297"/>
      <c r="BB549" s="297"/>
      <c r="BC549" s="297"/>
      <c r="BD549" s="297"/>
      <c r="BE549" s="297"/>
      <c r="BF549" s="297"/>
      <c r="BG549" s="297"/>
      <c r="BH549" s="297"/>
      <c r="BI549" s="117"/>
      <c r="BJ549" s="114"/>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c r="DH549" s="129"/>
      <c r="DI549" s="129"/>
      <c r="DJ549" s="129"/>
      <c r="DK549" s="129"/>
      <c r="DL549" s="129"/>
      <c r="DM549" s="129"/>
      <c r="DN549" s="129"/>
      <c r="DO549" s="129"/>
      <c r="DP549" s="129"/>
      <c r="DQ549" s="129"/>
      <c r="DR549" s="129"/>
      <c r="DS549" s="129"/>
      <c r="DT549" s="129"/>
      <c r="DU549" s="129"/>
      <c r="DV549" s="129"/>
      <c r="DW549" s="129"/>
      <c r="DX549" s="129"/>
      <c r="DY549" s="129"/>
      <c r="DZ549" s="129"/>
      <c r="EA549" s="129"/>
      <c r="EB549" s="129"/>
      <c r="EC549" s="129"/>
      <c r="ED549" s="129"/>
      <c r="EE549" s="129"/>
      <c r="EF549" s="129"/>
      <c r="EG549" s="129"/>
      <c r="EH549" s="129"/>
      <c r="EI549" s="129"/>
      <c r="EJ549" s="129"/>
      <c r="EK549" s="129"/>
      <c r="EL549" s="129"/>
      <c r="EM549" s="129"/>
      <c r="EN549" s="129"/>
      <c r="EO549" s="129"/>
      <c r="EP549" s="129"/>
      <c r="EQ549" s="129"/>
      <c r="ER549" s="129"/>
      <c r="ES549" s="129"/>
      <c r="ET549" s="129"/>
      <c r="EU549" s="129"/>
      <c r="EV549" s="129"/>
      <c r="EW549" s="129"/>
    </row>
    <row r="550" spans="1:153" ht="21.75" customHeight="1">
      <c r="A550" s="113"/>
      <c r="B550" s="294"/>
      <c r="C550" s="76"/>
      <c r="D550" s="74"/>
      <c r="E550" s="77"/>
      <c r="F550" s="78"/>
      <c r="G550" s="79"/>
      <c r="H550" s="75" t="s">
        <v>6436</v>
      </c>
      <c r="I550" s="76"/>
      <c r="J550" s="74"/>
      <c r="K550" s="241"/>
      <c r="L550" s="74"/>
      <c r="M550" s="76"/>
      <c r="N550" s="73"/>
      <c r="O550" s="504"/>
      <c r="P550" s="505"/>
      <c r="Q550" s="505"/>
      <c r="R550" s="505"/>
      <c r="S550" s="505"/>
      <c r="T550" s="505"/>
      <c r="U550" s="505"/>
      <c r="V550" s="505"/>
      <c r="W550" s="505"/>
      <c r="X550" s="505"/>
      <c r="Y550" s="505"/>
      <c r="Z550" s="505"/>
      <c r="AA550" s="505"/>
      <c r="AB550" s="505"/>
      <c r="AC550" s="505"/>
      <c r="AD550" s="505"/>
      <c r="AE550" s="506"/>
      <c r="AF550" s="15"/>
      <c r="AG550" s="118"/>
      <c r="AH550" s="312"/>
      <c r="AI550" s="313"/>
      <c r="AJ550" s="313"/>
      <c r="AK550" s="313"/>
      <c r="AL550" s="313"/>
      <c r="AM550" s="313"/>
      <c r="AN550" s="314"/>
      <c r="AO550" s="120"/>
      <c r="AP550" s="115" t="s">
        <v>0</v>
      </c>
      <c r="AQ550" s="119"/>
      <c r="AR550" s="312"/>
      <c r="AS550" s="313"/>
      <c r="AT550" s="313"/>
      <c r="AU550" s="313"/>
      <c r="AV550" s="313"/>
      <c r="AW550" s="313"/>
      <c r="AX550" s="314"/>
      <c r="AY550" s="120"/>
      <c r="AZ550" s="115" t="s">
        <v>1</v>
      </c>
      <c r="BA550" s="119"/>
      <c r="BB550" s="312"/>
      <c r="BC550" s="313"/>
      <c r="BD550" s="313"/>
      <c r="BE550" s="313"/>
      <c r="BF550" s="313"/>
      <c r="BG550" s="313"/>
      <c r="BH550" s="314"/>
      <c r="BI550" s="122"/>
      <c r="BJ550" s="115" t="s">
        <v>2</v>
      </c>
      <c r="BK550" s="129"/>
      <c r="BL550" s="130" t="str">
        <f>IF(BM550&lt;&gt;"","●","")</f>
        <v/>
      </c>
      <c r="BM550" s="132" t="str">
        <f>IF(AND(OR(C550="",E550="",F550="",G550="",O550=""),OR(AH550&gt;0,AR550&gt;0,BB550&gt;0)),"「Ｋコード・Ｊコード番号等」、「診療行為名称」に未記入の欄がありますが、「レセプト件数」、「算定日数」、「算定回数」のいずれかが1以上となっています。正しい手術名情報・レセプト件数・算定日数・算定回数をご記入ください。",IF(AND(AND(C550&lt;&gt;"",E550&lt;&gt;"",F550&lt;&gt;"",G550&lt;&gt;""),OR(AH550&gt;0,AR550&gt;0,BB550&gt;0),COUNTIF(K!$A$1:$A$2257,ASC(C550&amp;E550&amp;F550&amp;G550&amp;IF(I550*1=0,"","-"&amp;I550*1)&amp;IF(K550*1=0,"",K550*1)&amp;IF(M550="","",M550)))=0),"「Ｋコード・Ｊコード番号等」が診療報酬点数表あるいは鹿診療報酬点数表に存在しないコードとなっています。正しいＫコード・Ｊコード番号等をご記入ください。なお、加算・輸血料は報告対象外となります。",IF(OR(AND(OR(AH550=0,AH550=""),OR(AR550&gt;0,BB550&gt;0)),AND(OR(AH550&gt;0,BB550&gt;0),OR(AR550=0,AR550="")),AND(OR(AH550&gt;0,AR550&gt;0),OR(BB550=0,BB550=""))),"「レセプト件数」、「算定日数」、「算定回数」のいずれかが「0」か「空白」となっていますが、それ以外が1以上となっています。正しい手術名情報・レセプト件数・算定日数・算定回数をご記入ください。",IF(OR(AH550&gt;AR550,AH550&gt;BB550),"「算定日数」あるいは「算定回数」が「レセプト件数」よりも小さくなっています。算定レセプトにおける算定日数・算定回数をご記入ください。",IF(AR550&gt;BB550,"「算定回数」が「算定日数」よりも小さくなっています。算定日数における算定回数をご記入ください。","")))))</f>
        <v/>
      </c>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72"/>
      <c r="CW550" s="72"/>
      <c r="CX550" s="72"/>
      <c r="CY550" s="129"/>
      <c r="CZ550" s="129"/>
      <c r="DA550" s="129"/>
      <c r="DB550" s="129"/>
      <c r="DC550" s="129"/>
      <c r="DD550" s="129"/>
      <c r="DE550" s="129"/>
      <c r="DF550" s="129"/>
      <c r="DG550" s="129"/>
      <c r="DH550" s="129"/>
      <c r="DI550" s="129"/>
      <c r="DJ550" s="129"/>
      <c r="DK550" s="129"/>
      <c r="DL550" s="129"/>
      <c r="DM550" s="129"/>
      <c r="DN550" s="129"/>
      <c r="DO550" s="129"/>
      <c r="DP550" s="129"/>
      <c r="DQ550" s="129"/>
      <c r="DR550" s="129"/>
      <c r="DS550" s="129"/>
      <c r="DT550" s="129"/>
      <c r="DU550" s="129"/>
      <c r="DV550" s="129"/>
      <c r="DW550" s="129"/>
      <c r="DX550" s="129"/>
      <c r="DY550" s="129"/>
      <c r="DZ550" s="129"/>
      <c r="EA550" s="129"/>
      <c r="EB550" s="129"/>
      <c r="EC550" s="129"/>
      <c r="ED550" s="129"/>
      <c r="EE550" s="129"/>
      <c r="EF550" s="129"/>
      <c r="EG550" s="129"/>
      <c r="EH550" s="129"/>
      <c r="EI550" s="129"/>
      <c r="EJ550" s="129"/>
      <c r="EK550" s="129"/>
      <c r="EL550" s="129"/>
      <c r="EM550" s="129"/>
      <c r="EN550" s="129"/>
      <c r="EO550" s="129"/>
      <c r="EP550" s="129"/>
      <c r="EQ550" s="129"/>
      <c r="ER550" s="129"/>
      <c r="ES550" s="129"/>
      <c r="ET550" s="129"/>
      <c r="EU550" s="129"/>
      <c r="EV550" s="129"/>
      <c r="EW550" s="129"/>
    </row>
    <row r="551" spans="1:153" ht="3" customHeight="1" thickBot="1">
      <c r="A551" s="113"/>
      <c r="B551" s="16"/>
      <c r="C551" s="17"/>
      <c r="D551" s="17"/>
      <c r="E551" s="17"/>
      <c r="F551" s="18"/>
      <c r="G551" s="17"/>
      <c r="H551" s="298"/>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9"/>
      <c r="AG551" s="299"/>
      <c r="AH551" s="298"/>
      <c r="AI551" s="298"/>
      <c r="AJ551" s="298"/>
      <c r="AK551" s="298"/>
      <c r="AL551" s="298"/>
      <c r="AM551" s="298"/>
      <c r="AN551" s="298"/>
      <c r="AO551" s="121"/>
      <c r="AP551" s="116"/>
      <c r="AQ551" s="299"/>
      <c r="AR551" s="298"/>
      <c r="AS551" s="298"/>
      <c r="AT551" s="298"/>
      <c r="AU551" s="298"/>
      <c r="AV551" s="298"/>
      <c r="AW551" s="298"/>
      <c r="AX551" s="298"/>
      <c r="AY551" s="121"/>
      <c r="AZ551" s="116"/>
      <c r="BA551" s="298"/>
      <c r="BB551" s="298"/>
      <c r="BC551" s="298"/>
      <c r="BD551" s="298"/>
      <c r="BE551" s="298"/>
      <c r="BF551" s="298"/>
      <c r="BG551" s="298"/>
      <c r="BH551" s="298"/>
      <c r="BI551" s="121"/>
      <c r="BJ551" s="116"/>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c r="DH551" s="129"/>
      <c r="DI551" s="129"/>
      <c r="DJ551" s="129"/>
      <c r="DK551" s="129"/>
      <c r="DL551" s="129"/>
      <c r="DM551" s="129"/>
      <c r="DN551" s="129"/>
      <c r="DO551" s="129"/>
      <c r="DP551" s="129"/>
      <c r="DQ551" s="129"/>
      <c r="DR551" s="129"/>
      <c r="DS551" s="129"/>
      <c r="DT551" s="129"/>
      <c r="DU551" s="129"/>
      <c r="DV551" s="129"/>
      <c r="DW551" s="129"/>
      <c r="DX551" s="129"/>
      <c r="DY551" s="129"/>
      <c r="DZ551" s="129"/>
      <c r="EA551" s="129"/>
      <c r="EB551" s="129"/>
      <c r="EC551" s="129"/>
      <c r="ED551" s="129"/>
      <c r="EE551" s="129"/>
      <c r="EF551" s="129"/>
      <c r="EG551" s="129"/>
      <c r="EH551" s="129"/>
      <c r="EI551" s="129"/>
      <c r="EJ551" s="129"/>
      <c r="EK551" s="129"/>
      <c r="EL551" s="129"/>
      <c r="EM551" s="129"/>
      <c r="EN551" s="129"/>
      <c r="EO551" s="129"/>
      <c r="EP551" s="129"/>
      <c r="EQ551" s="129"/>
      <c r="ER551" s="129"/>
      <c r="ES551" s="129"/>
      <c r="ET551" s="129"/>
      <c r="EU551" s="129"/>
      <c r="EV551" s="129"/>
      <c r="EW551" s="129"/>
    </row>
    <row r="552" spans="1:153" ht="9.75" customHeight="1">
      <c r="A552" s="113"/>
      <c r="B552" s="24"/>
      <c r="C552" s="14" t="s">
        <v>6435</v>
      </c>
      <c r="D552" s="25"/>
      <c r="E552" s="25"/>
      <c r="F552" s="14" t="s">
        <v>143</v>
      </c>
      <c r="G552" s="14"/>
      <c r="H552" s="14"/>
      <c r="I552" s="14" t="s">
        <v>144</v>
      </c>
      <c r="J552" s="14"/>
      <c r="K552" s="14" t="s">
        <v>145</v>
      </c>
      <c r="L552" s="14"/>
      <c r="M552" s="14" t="s">
        <v>197</v>
      </c>
      <c r="N552" s="14"/>
      <c r="O552" s="25"/>
      <c r="P552" s="14" t="s">
        <v>146</v>
      </c>
      <c r="Q552" s="14"/>
      <c r="R552" s="14"/>
      <c r="S552" s="14"/>
      <c r="T552" s="14"/>
      <c r="U552" s="14"/>
      <c r="V552" s="14"/>
      <c r="W552" s="14"/>
      <c r="X552" s="14"/>
      <c r="Y552" s="14"/>
      <c r="Z552" s="14"/>
      <c r="AA552" s="14"/>
      <c r="AB552" s="14"/>
      <c r="AC552" s="14"/>
      <c r="AD552" s="25"/>
      <c r="AE552" s="25"/>
      <c r="AF552" s="26"/>
      <c r="AG552" s="296"/>
      <c r="AH552" s="297"/>
      <c r="AI552" s="297"/>
      <c r="AJ552" s="297"/>
      <c r="AK552" s="297"/>
      <c r="AL552" s="297"/>
      <c r="AM552" s="297"/>
      <c r="AN552" s="297"/>
      <c r="AO552" s="117"/>
      <c r="AP552" s="114"/>
      <c r="AQ552" s="296"/>
      <c r="AR552" s="297"/>
      <c r="AS552" s="297"/>
      <c r="AT552" s="297"/>
      <c r="AU552" s="297"/>
      <c r="AV552" s="297"/>
      <c r="AW552" s="297"/>
      <c r="AX552" s="297"/>
      <c r="AY552" s="117"/>
      <c r="AZ552" s="114"/>
      <c r="BA552" s="297"/>
      <c r="BB552" s="297"/>
      <c r="BC552" s="297"/>
      <c r="BD552" s="297"/>
      <c r="BE552" s="297"/>
      <c r="BF552" s="297"/>
      <c r="BG552" s="297"/>
      <c r="BH552" s="297"/>
      <c r="BI552" s="117"/>
      <c r="BJ552" s="114"/>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c r="DH552" s="129"/>
      <c r="DI552" s="129"/>
      <c r="DJ552" s="129"/>
      <c r="DK552" s="129"/>
      <c r="DL552" s="129"/>
      <c r="DM552" s="129"/>
      <c r="DN552" s="129"/>
      <c r="DO552" s="129"/>
      <c r="DP552" s="129"/>
      <c r="DQ552" s="129"/>
      <c r="DR552" s="129"/>
      <c r="DS552" s="129"/>
      <c r="DT552" s="129"/>
      <c r="DU552" s="129"/>
      <c r="DV552" s="129"/>
      <c r="DW552" s="129"/>
      <c r="DX552" s="129"/>
      <c r="DY552" s="129"/>
      <c r="DZ552" s="129"/>
      <c r="EA552" s="129"/>
      <c r="EB552" s="129"/>
      <c r="EC552" s="129"/>
      <c r="ED552" s="129"/>
      <c r="EE552" s="129"/>
      <c r="EF552" s="129"/>
      <c r="EG552" s="129"/>
      <c r="EH552" s="129"/>
      <c r="EI552" s="129"/>
      <c r="EJ552" s="129"/>
      <c r="EK552" s="129"/>
      <c r="EL552" s="129"/>
      <c r="EM552" s="129"/>
      <c r="EN552" s="129"/>
      <c r="EO552" s="129"/>
      <c r="EP552" s="129"/>
      <c r="EQ552" s="129"/>
      <c r="ER552" s="129"/>
      <c r="ES552" s="129"/>
      <c r="ET552" s="129"/>
      <c r="EU552" s="129"/>
      <c r="EV552" s="129"/>
      <c r="EW552" s="129"/>
    </row>
    <row r="553" spans="1:153" ht="21.75" customHeight="1">
      <c r="A553" s="113"/>
      <c r="B553" s="294"/>
      <c r="C553" s="76"/>
      <c r="D553" s="74"/>
      <c r="E553" s="77"/>
      <c r="F553" s="78"/>
      <c r="G553" s="79"/>
      <c r="H553" s="75" t="s">
        <v>6436</v>
      </c>
      <c r="I553" s="76"/>
      <c r="J553" s="74"/>
      <c r="K553" s="241"/>
      <c r="L553" s="74"/>
      <c r="M553" s="76"/>
      <c r="N553" s="73"/>
      <c r="O553" s="504"/>
      <c r="P553" s="505"/>
      <c r="Q553" s="505"/>
      <c r="R553" s="505"/>
      <c r="S553" s="505"/>
      <c r="T553" s="505"/>
      <c r="U553" s="505"/>
      <c r="V553" s="505"/>
      <c r="W553" s="505"/>
      <c r="X553" s="505"/>
      <c r="Y553" s="505"/>
      <c r="Z553" s="505"/>
      <c r="AA553" s="505"/>
      <c r="AB553" s="505"/>
      <c r="AC553" s="505"/>
      <c r="AD553" s="505"/>
      <c r="AE553" s="506"/>
      <c r="AF553" s="15"/>
      <c r="AG553" s="118"/>
      <c r="AH553" s="312"/>
      <c r="AI553" s="313"/>
      <c r="AJ553" s="313"/>
      <c r="AK553" s="313"/>
      <c r="AL553" s="313"/>
      <c r="AM553" s="313"/>
      <c r="AN553" s="314"/>
      <c r="AO553" s="120"/>
      <c r="AP553" s="115" t="s">
        <v>0</v>
      </c>
      <c r="AQ553" s="119"/>
      <c r="AR553" s="312"/>
      <c r="AS553" s="313"/>
      <c r="AT553" s="313"/>
      <c r="AU553" s="313"/>
      <c r="AV553" s="313"/>
      <c r="AW553" s="313"/>
      <c r="AX553" s="314"/>
      <c r="AY553" s="120"/>
      <c r="AZ553" s="115" t="s">
        <v>1</v>
      </c>
      <c r="BA553" s="119"/>
      <c r="BB553" s="312"/>
      <c r="BC553" s="313"/>
      <c r="BD553" s="313"/>
      <c r="BE553" s="313"/>
      <c r="BF553" s="313"/>
      <c r="BG553" s="313"/>
      <c r="BH553" s="314"/>
      <c r="BI553" s="122"/>
      <c r="BJ553" s="115" t="s">
        <v>2</v>
      </c>
      <c r="BK553" s="129"/>
      <c r="BL553" s="130" t="str">
        <f>IF(BM553&lt;&gt;"","●","")</f>
        <v/>
      </c>
      <c r="BM553" s="132" t="str">
        <f>IF(AND(OR(C553="",E553="",F553="",G553="",O553=""),OR(AH553&gt;0,AR553&gt;0,BB553&gt;0)),"「Ｋコード・Ｊコード番号等」、「診療行為名称」に未記入の欄がありますが、「レセプト件数」、「算定日数」、「算定回数」のいずれかが1以上となっています。正しい手術名情報・レセプト件数・算定日数・算定回数をご記入ください。",IF(AND(AND(C553&lt;&gt;"",E553&lt;&gt;"",F553&lt;&gt;"",G553&lt;&gt;""),OR(AH553&gt;0,AR553&gt;0,BB553&gt;0),COUNTIF(K!$A$1:$A$2257,ASC(C553&amp;E553&amp;F553&amp;G553&amp;IF(I553*1=0,"","-"&amp;I553*1)&amp;IF(K553*1=0,"",K553*1)&amp;IF(M553="","",M553)))=0),"「Ｋコード・Ｊコード番号等」が診療報酬点数表あるいは鹿診療報酬点数表に存在しないコードとなっています。正しいＫコード・Ｊコード番号等をご記入ください。なお、加算・輸血料は報告対象外となります。",IF(OR(AND(OR(AH553=0,AH553=""),OR(AR553&gt;0,BB553&gt;0)),AND(OR(AH553&gt;0,BB553&gt;0),OR(AR553=0,AR553="")),AND(OR(AH553&gt;0,AR553&gt;0),OR(BB553=0,BB553=""))),"「レセプト件数」、「算定日数」、「算定回数」のいずれかが「0」か「空白」となっていますが、それ以外が1以上となっています。正しい手術名情報・レセプト件数・算定日数・算定回数をご記入ください。",IF(OR(AH553&gt;AR553,AH553&gt;BB553),"「算定日数」あるいは「算定回数」が「レセプト件数」よりも小さくなっています。算定レセプトにおける算定日数・算定回数をご記入ください。",IF(AR553&gt;BB553,"「算定回数」が「算定日数」よりも小さくなっています。算定日数における算定回数をご記入ください。","")))))</f>
        <v/>
      </c>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72"/>
      <c r="CW553" s="72"/>
      <c r="CX553" s="72"/>
      <c r="CY553" s="129"/>
      <c r="CZ553" s="129"/>
      <c r="DA553" s="129"/>
      <c r="DB553" s="129"/>
      <c r="DC553" s="129"/>
      <c r="DD553" s="129"/>
      <c r="DE553" s="129"/>
      <c r="DF553" s="129"/>
      <c r="DG553" s="129"/>
      <c r="DH553" s="129"/>
      <c r="DI553" s="129"/>
      <c r="DJ553" s="129"/>
      <c r="DK553" s="129"/>
      <c r="DL553" s="129"/>
      <c r="DM553" s="129"/>
      <c r="DN553" s="129"/>
      <c r="DO553" s="129"/>
      <c r="DP553" s="129"/>
      <c r="DQ553" s="129"/>
      <c r="DR553" s="129"/>
      <c r="DS553" s="129"/>
      <c r="DT553" s="129"/>
      <c r="DU553" s="129"/>
      <c r="DV553" s="129"/>
      <c r="DW553" s="129"/>
      <c r="DX553" s="129"/>
      <c r="DY553" s="129"/>
      <c r="DZ553" s="129"/>
      <c r="EA553" s="129"/>
      <c r="EB553" s="129"/>
      <c r="EC553" s="129"/>
      <c r="ED553" s="129"/>
      <c r="EE553" s="129"/>
      <c r="EF553" s="129"/>
      <c r="EG553" s="129"/>
      <c r="EH553" s="129"/>
      <c r="EI553" s="129"/>
      <c r="EJ553" s="129"/>
      <c r="EK553" s="129"/>
      <c r="EL553" s="129"/>
      <c r="EM553" s="129"/>
      <c r="EN553" s="129"/>
      <c r="EO553" s="129"/>
      <c r="EP553" s="129"/>
      <c r="EQ553" s="129"/>
      <c r="ER553" s="129"/>
      <c r="ES553" s="129"/>
      <c r="ET553" s="129"/>
      <c r="EU553" s="129"/>
      <c r="EV553" s="129"/>
      <c r="EW553" s="129"/>
    </row>
    <row r="554" spans="1:153" ht="3" customHeight="1" thickBot="1">
      <c r="A554" s="113"/>
      <c r="B554" s="16"/>
      <c r="C554" s="17"/>
      <c r="D554" s="17"/>
      <c r="E554" s="17"/>
      <c r="F554" s="18"/>
      <c r="G554" s="17"/>
      <c r="H554" s="298"/>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9"/>
      <c r="AG554" s="299"/>
      <c r="AH554" s="298"/>
      <c r="AI554" s="298"/>
      <c r="AJ554" s="298"/>
      <c r="AK554" s="298"/>
      <c r="AL554" s="298"/>
      <c r="AM554" s="298"/>
      <c r="AN554" s="298"/>
      <c r="AO554" s="121"/>
      <c r="AP554" s="116"/>
      <c r="AQ554" s="299"/>
      <c r="AR554" s="298"/>
      <c r="AS554" s="298"/>
      <c r="AT554" s="298"/>
      <c r="AU554" s="298"/>
      <c r="AV554" s="298"/>
      <c r="AW554" s="298"/>
      <c r="AX554" s="298"/>
      <c r="AY554" s="121"/>
      <c r="AZ554" s="116"/>
      <c r="BA554" s="298"/>
      <c r="BB554" s="298"/>
      <c r="BC554" s="298"/>
      <c r="BD554" s="298"/>
      <c r="BE554" s="298"/>
      <c r="BF554" s="298"/>
      <c r="BG554" s="298"/>
      <c r="BH554" s="298"/>
      <c r="BI554" s="121"/>
      <c r="BJ554" s="116"/>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c r="DH554" s="129"/>
      <c r="DI554" s="129"/>
      <c r="DJ554" s="129"/>
      <c r="DK554" s="129"/>
      <c r="DL554" s="129"/>
      <c r="DM554" s="129"/>
      <c r="DN554" s="129"/>
      <c r="DO554" s="129"/>
      <c r="DP554" s="129"/>
      <c r="DQ554" s="129"/>
      <c r="DR554" s="129"/>
      <c r="DS554" s="129"/>
      <c r="DT554" s="129"/>
      <c r="DU554" s="129"/>
      <c r="DV554" s="129"/>
      <c r="DW554" s="129"/>
      <c r="DX554" s="129"/>
      <c r="DY554" s="129"/>
      <c r="DZ554" s="129"/>
      <c r="EA554" s="129"/>
      <c r="EB554" s="129"/>
      <c r="EC554" s="129"/>
      <c r="ED554" s="129"/>
      <c r="EE554" s="129"/>
      <c r="EF554" s="129"/>
      <c r="EG554" s="129"/>
      <c r="EH554" s="129"/>
      <c r="EI554" s="129"/>
      <c r="EJ554" s="129"/>
      <c r="EK554" s="129"/>
      <c r="EL554" s="129"/>
      <c r="EM554" s="129"/>
      <c r="EN554" s="129"/>
      <c r="EO554" s="129"/>
      <c r="EP554" s="129"/>
      <c r="EQ554" s="129"/>
      <c r="ER554" s="129"/>
      <c r="ES554" s="129"/>
      <c r="ET554" s="129"/>
      <c r="EU554" s="129"/>
      <c r="EV554" s="129"/>
      <c r="EW554" s="129"/>
    </row>
    <row r="555" spans="1:153" ht="9.75" customHeight="1">
      <c r="A555" s="113"/>
      <c r="B555" s="24"/>
      <c r="C555" s="14" t="s">
        <v>6435</v>
      </c>
      <c r="D555" s="25"/>
      <c r="E555" s="25"/>
      <c r="F555" s="14" t="s">
        <v>143</v>
      </c>
      <c r="G555" s="14"/>
      <c r="H555" s="14"/>
      <c r="I555" s="14" t="s">
        <v>144</v>
      </c>
      <c r="J555" s="14"/>
      <c r="K555" s="14" t="s">
        <v>145</v>
      </c>
      <c r="L555" s="14"/>
      <c r="M555" s="14" t="s">
        <v>197</v>
      </c>
      <c r="N555" s="14"/>
      <c r="O555" s="25"/>
      <c r="P555" s="14" t="s">
        <v>146</v>
      </c>
      <c r="Q555" s="14"/>
      <c r="R555" s="14"/>
      <c r="S555" s="14"/>
      <c r="T555" s="14"/>
      <c r="U555" s="14"/>
      <c r="V555" s="14"/>
      <c r="W555" s="14"/>
      <c r="X555" s="14"/>
      <c r="Y555" s="14"/>
      <c r="Z555" s="14"/>
      <c r="AA555" s="14"/>
      <c r="AB555" s="14"/>
      <c r="AC555" s="14"/>
      <c r="AD555" s="25"/>
      <c r="AE555" s="25"/>
      <c r="AF555" s="26"/>
      <c r="AG555" s="296"/>
      <c r="AH555" s="297"/>
      <c r="AI555" s="297"/>
      <c r="AJ555" s="297"/>
      <c r="AK555" s="297"/>
      <c r="AL555" s="297"/>
      <c r="AM555" s="297"/>
      <c r="AN555" s="297"/>
      <c r="AO555" s="117"/>
      <c r="AP555" s="114"/>
      <c r="AQ555" s="296"/>
      <c r="AR555" s="297"/>
      <c r="AS555" s="297"/>
      <c r="AT555" s="297"/>
      <c r="AU555" s="297"/>
      <c r="AV555" s="297"/>
      <c r="AW555" s="297"/>
      <c r="AX555" s="297"/>
      <c r="AY555" s="117"/>
      <c r="AZ555" s="114"/>
      <c r="BA555" s="297"/>
      <c r="BB555" s="297"/>
      <c r="BC555" s="297"/>
      <c r="BD555" s="297"/>
      <c r="BE555" s="297"/>
      <c r="BF555" s="297"/>
      <c r="BG555" s="297"/>
      <c r="BH555" s="297"/>
      <c r="BI555" s="117"/>
      <c r="BJ555" s="114"/>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29"/>
      <c r="CW555" s="129"/>
      <c r="CX555" s="129"/>
      <c r="CY555" s="129"/>
      <c r="CZ555" s="129"/>
      <c r="DA555" s="129"/>
      <c r="DB555" s="129"/>
      <c r="DC555" s="129"/>
      <c r="DD555" s="129"/>
      <c r="DE555" s="129"/>
      <c r="DF555" s="129"/>
      <c r="DG555" s="129"/>
      <c r="DH555" s="129"/>
      <c r="DI555" s="129"/>
      <c r="DJ555" s="129"/>
      <c r="DK555" s="129"/>
      <c r="DL555" s="129"/>
      <c r="DM555" s="129"/>
      <c r="DN555" s="129"/>
      <c r="DO555" s="129"/>
      <c r="DP555" s="129"/>
      <c r="DQ555" s="129"/>
      <c r="DR555" s="129"/>
      <c r="DS555" s="129"/>
      <c r="DT555" s="129"/>
      <c r="DU555" s="129"/>
      <c r="DV555" s="129"/>
      <c r="DW555" s="129"/>
      <c r="DX555" s="129"/>
      <c r="DY555" s="129"/>
      <c r="DZ555" s="129"/>
      <c r="EA555" s="129"/>
      <c r="EB555" s="129"/>
      <c r="EC555" s="129"/>
      <c r="ED555" s="129"/>
      <c r="EE555" s="129"/>
      <c r="EF555" s="129"/>
      <c r="EG555" s="129"/>
      <c r="EH555" s="129"/>
      <c r="EI555" s="129"/>
      <c r="EJ555" s="129"/>
      <c r="EK555" s="129"/>
      <c r="EL555" s="129"/>
      <c r="EM555" s="129"/>
      <c r="EN555" s="129"/>
      <c r="EO555" s="129"/>
      <c r="EP555" s="129"/>
      <c r="EQ555" s="129"/>
      <c r="ER555" s="129"/>
      <c r="ES555" s="129"/>
      <c r="ET555" s="129"/>
      <c r="EU555" s="129"/>
      <c r="EV555" s="129"/>
      <c r="EW555" s="129"/>
    </row>
    <row r="556" spans="1:153" ht="21.75" customHeight="1">
      <c r="A556" s="113"/>
      <c r="B556" s="294"/>
      <c r="C556" s="76"/>
      <c r="D556" s="74"/>
      <c r="E556" s="77"/>
      <c r="F556" s="78"/>
      <c r="G556" s="79"/>
      <c r="H556" s="75" t="s">
        <v>6436</v>
      </c>
      <c r="I556" s="76"/>
      <c r="J556" s="74"/>
      <c r="K556" s="241"/>
      <c r="L556" s="74"/>
      <c r="M556" s="76"/>
      <c r="N556" s="73"/>
      <c r="O556" s="504"/>
      <c r="P556" s="505"/>
      <c r="Q556" s="505"/>
      <c r="R556" s="505"/>
      <c r="S556" s="505"/>
      <c r="T556" s="505"/>
      <c r="U556" s="505"/>
      <c r="V556" s="505"/>
      <c r="W556" s="505"/>
      <c r="X556" s="505"/>
      <c r="Y556" s="505"/>
      <c r="Z556" s="505"/>
      <c r="AA556" s="505"/>
      <c r="AB556" s="505"/>
      <c r="AC556" s="505"/>
      <c r="AD556" s="505"/>
      <c r="AE556" s="506"/>
      <c r="AF556" s="15"/>
      <c r="AG556" s="118"/>
      <c r="AH556" s="312"/>
      <c r="AI556" s="313"/>
      <c r="AJ556" s="313"/>
      <c r="AK556" s="313"/>
      <c r="AL556" s="313"/>
      <c r="AM556" s="313"/>
      <c r="AN556" s="314"/>
      <c r="AO556" s="120"/>
      <c r="AP556" s="115" t="s">
        <v>0</v>
      </c>
      <c r="AQ556" s="119"/>
      <c r="AR556" s="312"/>
      <c r="AS556" s="313"/>
      <c r="AT556" s="313"/>
      <c r="AU556" s="313"/>
      <c r="AV556" s="313"/>
      <c r="AW556" s="313"/>
      <c r="AX556" s="314"/>
      <c r="AY556" s="120"/>
      <c r="AZ556" s="115" t="s">
        <v>1</v>
      </c>
      <c r="BA556" s="119"/>
      <c r="BB556" s="312"/>
      <c r="BC556" s="313"/>
      <c r="BD556" s="313"/>
      <c r="BE556" s="313"/>
      <c r="BF556" s="313"/>
      <c r="BG556" s="313"/>
      <c r="BH556" s="314"/>
      <c r="BI556" s="122"/>
      <c r="BJ556" s="115" t="s">
        <v>2</v>
      </c>
      <c r="BK556" s="129"/>
      <c r="BL556" s="130" t="str">
        <f>IF(BM556&lt;&gt;"","●","")</f>
        <v/>
      </c>
      <c r="BM556" s="132" t="str">
        <f>IF(AND(OR(C556="",E556="",F556="",G556="",O556=""),OR(AH556&gt;0,AR556&gt;0,BB556&gt;0)),"「Ｋコード・Ｊコード番号等」、「診療行為名称」に未記入の欄がありますが、「レセプト件数」、「算定日数」、「算定回数」のいずれかが1以上となっています。正しい手術名情報・レセプト件数・算定日数・算定回数をご記入ください。",IF(AND(AND(C556&lt;&gt;"",E556&lt;&gt;"",F556&lt;&gt;"",G556&lt;&gt;""),OR(AH556&gt;0,AR556&gt;0,BB556&gt;0),COUNTIF(K!$A$1:$A$2257,ASC(C556&amp;E556&amp;F556&amp;G556&amp;IF(I556*1=0,"","-"&amp;I556*1)&amp;IF(K556*1=0,"",K556*1)&amp;IF(M556="","",M556)))=0),"「Ｋコード・Ｊコード番号等」が診療報酬点数表あるいは鹿診療報酬点数表に存在しないコードとなっています。正しいＫコード・Ｊコード番号等をご記入ください。なお、加算・輸血料は報告対象外となります。",IF(OR(AND(OR(AH556=0,AH556=""),OR(AR556&gt;0,BB556&gt;0)),AND(OR(AH556&gt;0,BB556&gt;0),OR(AR556=0,AR556="")),AND(OR(AH556&gt;0,AR556&gt;0),OR(BB556=0,BB556=""))),"「レセプト件数」、「算定日数」、「算定回数」のいずれかが「0」か「空白」となっていますが、それ以外が1以上となっています。正しい手術名情報・レセプト件数・算定日数・算定回数をご記入ください。",IF(OR(AH556&gt;AR556,AH556&gt;BB556),"「算定日数」あるいは「算定回数」が「レセプト件数」よりも小さくなっています。算定レセプトにおける算定日数・算定回数をご記入ください。",IF(AR556&gt;BB556,"「算定回数」が「算定日数」よりも小さくなっています。算定日数における算定回数をご記入ください。","")))))</f>
        <v/>
      </c>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72"/>
      <c r="CW556" s="72"/>
      <c r="CX556" s="72"/>
      <c r="CY556" s="129"/>
      <c r="CZ556" s="129"/>
      <c r="DA556" s="129"/>
      <c r="DB556" s="129"/>
      <c r="DC556" s="129"/>
      <c r="DD556" s="129"/>
      <c r="DE556" s="129"/>
      <c r="DF556" s="129"/>
      <c r="DG556" s="129"/>
      <c r="DH556" s="129"/>
      <c r="DI556" s="129"/>
      <c r="DJ556" s="129"/>
      <c r="DK556" s="129"/>
      <c r="DL556" s="129"/>
      <c r="DM556" s="129"/>
      <c r="DN556" s="129"/>
      <c r="DO556" s="129"/>
      <c r="DP556" s="129"/>
      <c r="DQ556" s="129"/>
      <c r="DR556" s="129"/>
      <c r="DS556" s="129"/>
      <c r="DT556" s="129"/>
      <c r="DU556" s="129"/>
      <c r="DV556" s="129"/>
      <c r="DW556" s="129"/>
      <c r="DX556" s="129"/>
      <c r="DY556" s="129"/>
      <c r="DZ556" s="129"/>
      <c r="EA556" s="129"/>
      <c r="EB556" s="129"/>
      <c r="EC556" s="129"/>
      <c r="ED556" s="129"/>
      <c r="EE556" s="129"/>
      <c r="EF556" s="129"/>
      <c r="EG556" s="129"/>
      <c r="EH556" s="129"/>
      <c r="EI556" s="129"/>
      <c r="EJ556" s="129"/>
      <c r="EK556" s="129"/>
      <c r="EL556" s="129"/>
      <c r="EM556" s="129"/>
      <c r="EN556" s="129"/>
      <c r="EO556" s="129"/>
      <c r="EP556" s="129"/>
      <c r="EQ556" s="129"/>
      <c r="ER556" s="129"/>
      <c r="ES556" s="129"/>
      <c r="ET556" s="129"/>
      <c r="EU556" s="129"/>
      <c r="EV556" s="129"/>
      <c r="EW556" s="129"/>
    </row>
    <row r="557" spans="1:153" ht="3" customHeight="1" thickBot="1">
      <c r="A557" s="113"/>
      <c r="B557" s="16"/>
      <c r="C557" s="17"/>
      <c r="D557" s="17"/>
      <c r="E557" s="17"/>
      <c r="F557" s="18"/>
      <c r="G557" s="17"/>
      <c r="H557" s="298"/>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9"/>
      <c r="AG557" s="299"/>
      <c r="AH557" s="298"/>
      <c r="AI557" s="298"/>
      <c r="AJ557" s="298"/>
      <c r="AK557" s="298"/>
      <c r="AL557" s="298"/>
      <c r="AM557" s="298"/>
      <c r="AN557" s="298"/>
      <c r="AO557" s="121"/>
      <c r="AP557" s="116"/>
      <c r="AQ557" s="299"/>
      <c r="AR557" s="298"/>
      <c r="AS557" s="298"/>
      <c r="AT557" s="298"/>
      <c r="AU557" s="298"/>
      <c r="AV557" s="298"/>
      <c r="AW557" s="298"/>
      <c r="AX557" s="298"/>
      <c r="AY557" s="121"/>
      <c r="AZ557" s="116"/>
      <c r="BA557" s="298"/>
      <c r="BB557" s="298"/>
      <c r="BC557" s="298"/>
      <c r="BD557" s="298"/>
      <c r="BE557" s="298"/>
      <c r="BF557" s="298"/>
      <c r="BG557" s="298"/>
      <c r="BH557" s="298"/>
      <c r="BI557" s="121"/>
      <c r="BJ557" s="116"/>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c r="DH557" s="129"/>
      <c r="DI557" s="129"/>
      <c r="DJ557" s="129"/>
      <c r="DK557" s="129"/>
      <c r="DL557" s="129"/>
      <c r="DM557" s="129"/>
      <c r="DN557" s="129"/>
      <c r="DO557" s="129"/>
      <c r="DP557" s="129"/>
      <c r="DQ557" s="129"/>
      <c r="DR557" s="129"/>
      <c r="DS557" s="129"/>
      <c r="DT557" s="129"/>
      <c r="DU557" s="129"/>
      <c r="DV557" s="129"/>
      <c r="DW557" s="129"/>
      <c r="DX557" s="129"/>
      <c r="DY557" s="129"/>
      <c r="DZ557" s="129"/>
      <c r="EA557" s="129"/>
      <c r="EB557" s="129"/>
      <c r="EC557" s="129"/>
      <c r="ED557" s="129"/>
      <c r="EE557" s="129"/>
      <c r="EF557" s="129"/>
      <c r="EG557" s="129"/>
      <c r="EH557" s="129"/>
      <c r="EI557" s="129"/>
      <c r="EJ557" s="129"/>
      <c r="EK557" s="129"/>
      <c r="EL557" s="129"/>
      <c r="EM557" s="129"/>
      <c r="EN557" s="129"/>
      <c r="EO557" s="129"/>
      <c r="EP557" s="129"/>
      <c r="EQ557" s="129"/>
      <c r="ER557" s="129"/>
      <c r="ES557" s="129"/>
      <c r="ET557" s="129"/>
      <c r="EU557" s="129"/>
      <c r="EV557" s="129"/>
      <c r="EW557" s="129"/>
    </row>
    <row r="558" spans="1:153" ht="9.75" customHeight="1">
      <c r="A558" s="113"/>
      <c r="B558" s="24"/>
      <c r="C558" s="14" t="s">
        <v>6435</v>
      </c>
      <c r="D558" s="25"/>
      <c r="E558" s="25"/>
      <c r="F558" s="14" t="s">
        <v>143</v>
      </c>
      <c r="G558" s="14"/>
      <c r="H558" s="14"/>
      <c r="I558" s="14" t="s">
        <v>144</v>
      </c>
      <c r="J558" s="14"/>
      <c r="K558" s="14" t="s">
        <v>145</v>
      </c>
      <c r="L558" s="14"/>
      <c r="M558" s="14" t="s">
        <v>197</v>
      </c>
      <c r="N558" s="14"/>
      <c r="O558" s="25"/>
      <c r="P558" s="14" t="s">
        <v>146</v>
      </c>
      <c r="Q558" s="14"/>
      <c r="R558" s="14"/>
      <c r="S558" s="14"/>
      <c r="T558" s="14"/>
      <c r="U558" s="14"/>
      <c r="V558" s="14"/>
      <c r="W558" s="14"/>
      <c r="X558" s="14"/>
      <c r="Y558" s="14"/>
      <c r="Z558" s="14"/>
      <c r="AA558" s="14"/>
      <c r="AB558" s="14"/>
      <c r="AC558" s="14"/>
      <c r="AD558" s="25"/>
      <c r="AE558" s="25"/>
      <c r="AF558" s="26"/>
      <c r="AG558" s="296"/>
      <c r="AH558" s="297"/>
      <c r="AI558" s="297"/>
      <c r="AJ558" s="297"/>
      <c r="AK558" s="297"/>
      <c r="AL558" s="297"/>
      <c r="AM558" s="297"/>
      <c r="AN558" s="297"/>
      <c r="AO558" s="117"/>
      <c r="AP558" s="114"/>
      <c r="AQ558" s="296"/>
      <c r="AR558" s="297"/>
      <c r="AS558" s="297"/>
      <c r="AT558" s="297"/>
      <c r="AU558" s="297"/>
      <c r="AV558" s="297"/>
      <c r="AW558" s="297"/>
      <c r="AX558" s="297"/>
      <c r="AY558" s="117"/>
      <c r="AZ558" s="114"/>
      <c r="BA558" s="297"/>
      <c r="BB558" s="297"/>
      <c r="BC558" s="297"/>
      <c r="BD558" s="297"/>
      <c r="BE558" s="297"/>
      <c r="BF558" s="297"/>
      <c r="BG558" s="297"/>
      <c r="BH558" s="297"/>
      <c r="BI558" s="117"/>
      <c r="BJ558" s="114"/>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29"/>
      <c r="CW558" s="129"/>
      <c r="CX558" s="129"/>
      <c r="CY558" s="129"/>
      <c r="CZ558" s="129"/>
      <c r="DA558" s="129"/>
      <c r="DB558" s="129"/>
      <c r="DC558" s="129"/>
      <c r="DD558" s="129"/>
      <c r="DE558" s="129"/>
      <c r="DF558" s="129"/>
      <c r="DG558" s="129"/>
      <c r="DH558" s="129"/>
      <c r="DI558" s="129"/>
      <c r="DJ558" s="129"/>
      <c r="DK558" s="129"/>
      <c r="DL558" s="129"/>
      <c r="DM558" s="129"/>
      <c r="DN558" s="129"/>
      <c r="DO558" s="129"/>
      <c r="DP558" s="129"/>
      <c r="DQ558" s="129"/>
      <c r="DR558" s="129"/>
      <c r="DS558" s="129"/>
      <c r="DT558" s="129"/>
      <c r="DU558" s="129"/>
      <c r="DV558" s="129"/>
      <c r="DW558" s="129"/>
      <c r="DX558" s="129"/>
      <c r="DY558" s="129"/>
      <c r="DZ558" s="129"/>
      <c r="EA558" s="129"/>
      <c r="EB558" s="129"/>
      <c r="EC558" s="129"/>
      <c r="ED558" s="129"/>
      <c r="EE558" s="129"/>
      <c r="EF558" s="129"/>
      <c r="EG558" s="129"/>
      <c r="EH558" s="129"/>
      <c r="EI558" s="129"/>
      <c r="EJ558" s="129"/>
      <c r="EK558" s="129"/>
      <c r="EL558" s="129"/>
      <c r="EM558" s="129"/>
      <c r="EN558" s="129"/>
      <c r="EO558" s="129"/>
      <c r="EP558" s="129"/>
      <c r="EQ558" s="129"/>
      <c r="ER558" s="129"/>
      <c r="ES558" s="129"/>
      <c r="ET558" s="129"/>
      <c r="EU558" s="129"/>
      <c r="EV558" s="129"/>
      <c r="EW558" s="129"/>
    </row>
    <row r="559" spans="1:153" ht="21.75" customHeight="1">
      <c r="A559" s="113"/>
      <c r="B559" s="294"/>
      <c r="C559" s="76"/>
      <c r="D559" s="74"/>
      <c r="E559" s="77"/>
      <c r="F559" s="78"/>
      <c r="G559" s="79"/>
      <c r="H559" s="75" t="s">
        <v>6436</v>
      </c>
      <c r="I559" s="76"/>
      <c r="J559" s="74"/>
      <c r="K559" s="241"/>
      <c r="L559" s="74"/>
      <c r="M559" s="76"/>
      <c r="N559" s="73"/>
      <c r="O559" s="504"/>
      <c r="P559" s="505"/>
      <c r="Q559" s="505"/>
      <c r="R559" s="505"/>
      <c r="S559" s="505"/>
      <c r="T559" s="505"/>
      <c r="U559" s="505"/>
      <c r="V559" s="505"/>
      <c r="W559" s="505"/>
      <c r="X559" s="505"/>
      <c r="Y559" s="505"/>
      <c r="Z559" s="505"/>
      <c r="AA559" s="505"/>
      <c r="AB559" s="505"/>
      <c r="AC559" s="505"/>
      <c r="AD559" s="505"/>
      <c r="AE559" s="506"/>
      <c r="AF559" s="15"/>
      <c r="AG559" s="118"/>
      <c r="AH559" s="312"/>
      <c r="AI559" s="313"/>
      <c r="AJ559" s="313"/>
      <c r="AK559" s="313"/>
      <c r="AL559" s="313"/>
      <c r="AM559" s="313"/>
      <c r="AN559" s="314"/>
      <c r="AO559" s="120"/>
      <c r="AP559" s="115" t="s">
        <v>0</v>
      </c>
      <c r="AQ559" s="119"/>
      <c r="AR559" s="312"/>
      <c r="AS559" s="313"/>
      <c r="AT559" s="313"/>
      <c r="AU559" s="313"/>
      <c r="AV559" s="313"/>
      <c r="AW559" s="313"/>
      <c r="AX559" s="314"/>
      <c r="AY559" s="120"/>
      <c r="AZ559" s="115" t="s">
        <v>1</v>
      </c>
      <c r="BA559" s="119"/>
      <c r="BB559" s="312"/>
      <c r="BC559" s="313"/>
      <c r="BD559" s="313"/>
      <c r="BE559" s="313"/>
      <c r="BF559" s="313"/>
      <c r="BG559" s="313"/>
      <c r="BH559" s="314"/>
      <c r="BI559" s="122"/>
      <c r="BJ559" s="115" t="s">
        <v>2</v>
      </c>
      <c r="BK559" s="129"/>
      <c r="BL559" s="130" t="str">
        <f>IF(BM559&lt;&gt;"","●","")</f>
        <v/>
      </c>
      <c r="BM559" s="132" t="str">
        <f>IF(AND(OR(C559="",E559="",F559="",G559="",O559=""),OR(AH559&gt;0,AR559&gt;0,BB559&gt;0)),"「Ｋコード・Ｊコード番号等」、「診療行為名称」に未記入の欄がありますが、「レセプト件数」、「算定日数」、「算定回数」のいずれかが1以上となっています。正しい手術名情報・レセプト件数・算定日数・算定回数をご記入ください。",IF(AND(AND(C559&lt;&gt;"",E559&lt;&gt;"",F559&lt;&gt;"",G559&lt;&gt;""),OR(AH559&gt;0,AR559&gt;0,BB559&gt;0),COUNTIF(K!$A$1:$A$2257,ASC(C559&amp;E559&amp;F559&amp;G559&amp;IF(I559*1=0,"","-"&amp;I559*1)&amp;IF(K559*1=0,"",K559*1)&amp;IF(M559="","",M559)))=0),"「Ｋコード・Ｊコード番号等」が診療報酬点数表あるいは鹿診療報酬点数表に存在しないコードとなっています。正しいＫコード・Ｊコード番号等をご記入ください。なお、加算・輸血料は報告対象外となります。",IF(OR(AND(OR(AH559=0,AH559=""),OR(AR559&gt;0,BB559&gt;0)),AND(OR(AH559&gt;0,BB559&gt;0),OR(AR559=0,AR559="")),AND(OR(AH559&gt;0,AR559&gt;0),OR(BB559=0,BB559=""))),"「レセプト件数」、「算定日数」、「算定回数」のいずれかが「0」か「空白」となっていますが、それ以外が1以上となっています。正しい手術名情報・レセプト件数・算定日数・算定回数をご記入ください。",IF(OR(AH559&gt;AR559,AH559&gt;BB559),"「算定日数」あるいは「算定回数」が「レセプト件数」よりも小さくなっています。算定レセプトにおける算定日数・算定回数をご記入ください。",IF(AR559&gt;BB559,"「算定回数」が「算定日数」よりも小さくなっています。算定日数における算定回数をご記入ください。","")))))</f>
        <v/>
      </c>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72"/>
      <c r="CW559" s="72"/>
      <c r="CX559" s="72"/>
      <c r="CY559" s="129"/>
      <c r="CZ559" s="129"/>
      <c r="DA559" s="129"/>
      <c r="DB559" s="129"/>
      <c r="DC559" s="129"/>
      <c r="DD559" s="129"/>
      <c r="DE559" s="129"/>
      <c r="DF559" s="129"/>
      <c r="DG559" s="129"/>
      <c r="DH559" s="129"/>
      <c r="DI559" s="129"/>
      <c r="DJ559" s="129"/>
      <c r="DK559" s="129"/>
      <c r="DL559" s="129"/>
      <c r="DM559" s="129"/>
      <c r="DN559" s="129"/>
      <c r="DO559" s="129"/>
      <c r="DP559" s="129"/>
      <c r="DQ559" s="129"/>
      <c r="DR559" s="129"/>
      <c r="DS559" s="129"/>
      <c r="DT559" s="129"/>
      <c r="DU559" s="129"/>
      <c r="DV559" s="129"/>
      <c r="DW559" s="129"/>
      <c r="DX559" s="129"/>
      <c r="DY559" s="129"/>
      <c r="DZ559" s="129"/>
      <c r="EA559" s="129"/>
      <c r="EB559" s="129"/>
      <c r="EC559" s="129"/>
      <c r="ED559" s="129"/>
      <c r="EE559" s="129"/>
      <c r="EF559" s="129"/>
      <c r="EG559" s="129"/>
      <c r="EH559" s="129"/>
      <c r="EI559" s="129"/>
      <c r="EJ559" s="129"/>
      <c r="EK559" s="129"/>
      <c r="EL559" s="129"/>
      <c r="EM559" s="129"/>
      <c r="EN559" s="129"/>
      <c r="EO559" s="129"/>
      <c r="EP559" s="129"/>
      <c r="EQ559" s="129"/>
      <c r="ER559" s="129"/>
      <c r="ES559" s="129"/>
      <c r="ET559" s="129"/>
      <c r="EU559" s="129"/>
      <c r="EV559" s="129"/>
      <c r="EW559" s="129"/>
    </row>
    <row r="560" spans="1:153" ht="3" customHeight="1" thickBot="1">
      <c r="A560" s="113"/>
      <c r="B560" s="16"/>
      <c r="C560" s="17"/>
      <c r="D560" s="17"/>
      <c r="E560" s="17"/>
      <c r="F560" s="18"/>
      <c r="G560" s="17"/>
      <c r="H560" s="298"/>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9"/>
      <c r="AG560" s="299"/>
      <c r="AH560" s="298"/>
      <c r="AI560" s="298"/>
      <c r="AJ560" s="298"/>
      <c r="AK560" s="298"/>
      <c r="AL560" s="298"/>
      <c r="AM560" s="298"/>
      <c r="AN560" s="298"/>
      <c r="AO560" s="121"/>
      <c r="AP560" s="116"/>
      <c r="AQ560" s="299"/>
      <c r="AR560" s="298"/>
      <c r="AS560" s="298"/>
      <c r="AT560" s="298"/>
      <c r="AU560" s="298"/>
      <c r="AV560" s="298"/>
      <c r="AW560" s="298"/>
      <c r="AX560" s="298"/>
      <c r="AY560" s="121"/>
      <c r="AZ560" s="116"/>
      <c r="BA560" s="298"/>
      <c r="BB560" s="298"/>
      <c r="BC560" s="298"/>
      <c r="BD560" s="298"/>
      <c r="BE560" s="298"/>
      <c r="BF560" s="298"/>
      <c r="BG560" s="298"/>
      <c r="BH560" s="298"/>
      <c r="BI560" s="121"/>
      <c r="BJ560" s="116"/>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c r="DH560" s="129"/>
      <c r="DI560" s="129"/>
      <c r="DJ560" s="129"/>
      <c r="DK560" s="129"/>
      <c r="DL560" s="129"/>
      <c r="DM560" s="129"/>
      <c r="DN560" s="129"/>
      <c r="DO560" s="129"/>
      <c r="DP560" s="129"/>
      <c r="DQ560" s="129"/>
      <c r="DR560" s="129"/>
      <c r="DS560" s="129"/>
      <c r="DT560" s="129"/>
      <c r="DU560" s="129"/>
      <c r="DV560" s="129"/>
      <c r="DW560" s="129"/>
      <c r="DX560" s="129"/>
      <c r="DY560" s="129"/>
      <c r="DZ560" s="129"/>
      <c r="EA560" s="129"/>
      <c r="EB560" s="129"/>
      <c r="EC560" s="129"/>
      <c r="ED560" s="129"/>
      <c r="EE560" s="129"/>
      <c r="EF560" s="129"/>
      <c r="EG560" s="129"/>
      <c r="EH560" s="129"/>
      <c r="EI560" s="129"/>
      <c r="EJ560" s="129"/>
      <c r="EK560" s="129"/>
      <c r="EL560" s="129"/>
      <c r="EM560" s="129"/>
      <c r="EN560" s="129"/>
      <c r="EO560" s="129"/>
      <c r="EP560" s="129"/>
      <c r="EQ560" s="129"/>
      <c r="ER560" s="129"/>
      <c r="ES560" s="129"/>
      <c r="ET560" s="129"/>
      <c r="EU560" s="129"/>
      <c r="EV560" s="129"/>
      <c r="EW560" s="129"/>
    </row>
    <row r="561" spans="1:153" ht="9.75" customHeight="1">
      <c r="A561" s="113"/>
      <c r="B561" s="24"/>
      <c r="C561" s="14" t="s">
        <v>6435</v>
      </c>
      <c r="D561" s="25"/>
      <c r="E561" s="25"/>
      <c r="F561" s="14" t="s">
        <v>143</v>
      </c>
      <c r="G561" s="14"/>
      <c r="H561" s="14"/>
      <c r="I561" s="14" t="s">
        <v>144</v>
      </c>
      <c r="J561" s="14"/>
      <c r="K561" s="14" t="s">
        <v>145</v>
      </c>
      <c r="L561" s="14"/>
      <c r="M561" s="14" t="s">
        <v>197</v>
      </c>
      <c r="N561" s="14"/>
      <c r="O561" s="25"/>
      <c r="P561" s="14" t="s">
        <v>146</v>
      </c>
      <c r="Q561" s="14"/>
      <c r="R561" s="14"/>
      <c r="S561" s="14"/>
      <c r="T561" s="14"/>
      <c r="U561" s="14"/>
      <c r="V561" s="14"/>
      <c r="W561" s="14"/>
      <c r="X561" s="14"/>
      <c r="Y561" s="14"/>
      <c r="Z561" s="14"/>
      <c r="AA561" s="14"/>
      <c r="AB561" s="14"/>
      <c r="AC561" s="14"/>
      <c r="AD561" s="25"/>
      <c r="AE561" s="25"/>
      <c r="AF561" s="26"/>
      <c r="AG561" s="296"/>
      <c r="AH561" s="297"/>
      <c r="AI561" s="297"/>
      <c r="AJ561" s="297"/>
      <c r="AK561" s="297"/>
      <c r="AL561" s="297"/>
      <c r="AM561" s="297"/>
      <c r="AN561" s="297"/>
      <c r="AO561" s="117"/>
      <c r="AP561" s="114"/>
      <c r="AQ561" s="296"/>
      <c r="AR561" s="297"/>
      <c r="AS561" s="297"/>
      <c r="AT561" s="297"/>
      <c r="AU561" s="297"/>
      <c r="AV561" s="297"/>
      <c r="AW561" s="297"/>
      <c r="AX561" s="297"/>
      <c r="AY561" s="117"/>
      <c r="AZ561" s="114"/>
      <c r="BA561" s="297"/>
      <c r="BB561" s="297"/>
      <c r="BC561" s="297"/>
      <c r="BD561" s="297"/>
      <c r="BE561" s="297"/>
      <c r="BF561" s="297"/>
      <c r="BG561" s="297"/>
      <c r="BH561" s="297"/>
      <c r="BI561" s="117"/>
      <c r="BJ561" s="114"/>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29"/>
      <c r="CW561" s="129"/>
      <c r="CX561" s="129"/>
      <c r="CY561" s="129"/>
      <c r="CZ561" s="129"/>
      <c r="DA561" s="129"/>
      <c r="DB561" s="129"/>
      <c r="DC561" s="129"/>
      <c r="DD561" s="129"/>
      <c r="DE561" s="129"/>
      <c r="DF561" s="129"/>
      <c r="DG561" s="129"/>
      <c r="DH561" s="129"/>
      <c r="DI561" s="129"/>
      <c r="DJ561" s="129"/>
      <c r="DK561" s="129"/>
      <c r="DL561" s="129"/>
      <c r="DM561" s="129"/>
      <c r="DN561" s="129"/>
      <c r="DO561" s="129"/>
      <c r="DP561" s="129"/>
      <c r="DQ561" s="129"/>
      <c r="DR561" s="129"/>
      <c r="DS561" s="129"/>
      <c r="DT561" s="129"/>
      <c r="DU561" s="129"/>
      <c r="DV561" s="129"/>
      <c r="DW561" s="129"/>
      <c r="DX561" s="129"/>
      <c r="DY561" s="129"/>
      <c r="DZ561" s="129"/>
      <c r="EA561" s="129"/>
      <c r="EB561" s="129"/>
      <c r="EC561" s="129"/>
      <c r="ED561" s="129"/>
      <c r="EE561" s="129"/>
      <c r="EF561" s="129"/>
      <c r="EG561" s="129"/>
      <c r="EH561" s="129"/>
      <c r="EI561" s="129"/>
      <c r="EJ561" s="129"/>
      <c r="EK561" s="129"/>
      <c r="EL561" s="129"/>
      <c r="EM561" s="129"/>
      <c r="EN561" s="129"/>
      <c r="EO561" s="129"/>
      <c r="EP561" s="129"/>
      <c r="EQ561" s="129"/>
      <c r="ER561" s="129"/>
      <c r="ES561" s="129"/>
      <c r="ET561" s="129"/>
      <c r="EU561" s="129"/>
      <c r="EV561" s="129"/>
      <c r="EW561" s="129"/>
    </row>
    <row r="562" spans="1:153" ht="21.75" customHeight="1">
      <c r="A562" s="113"/>
      <c r="B562" s="294"/>
      <c r="C562" s="76"/>
      <c r="D562" s="74"/>
      <c r="E562" s="77"/>
      <c r="F562" s="78"/>
      <c r="G562" s="79"/>
      <c r="H562" s="75" t="s">
        <v>6436</v>
      </c>
      <c r="I562" s="76"/>
      <c r="J562" s="74"/>
      <c r="K562" s="241"/>
      <c r="L562" s="74"/>
      <c r="M562" s="76"/>
      <c r="N562" s="73"/>
      <c r="O562" s="504"/>
      <c r="P562" s="505"/>
      <c r="Q562" s="505"/>
      <c r="R562" s="505"/>
      <c r="S562" s="505"/>
      <c r="T562" s="505"/>
      <c r="U562" s="505"/>
      <c r="V562" s="505"/>
      <c r="W562" s="505"/>
      <c r="X562" s="505"/>
      <c r="Y562" s="505"/>
      <c r="Z562" s="505"/>
      <c r="AA562" s="505"/>
      <c r="AB562" s="505"/>
      <c r="AC562" s="505"/>
      <c r="AD562" s="505"/>
      <c r="AE562" s="506"/>
      <c r="AF562" s="15"/>
      <c r="AG562" s="118"/>
      <c r="AH562" s="312"/>
      <c r="AI562" s="313"/>
      <c r="AJ562" s="313"/>
      <c r="AK562" s="313"/>
      <c r="AL562" s="313"/>
      <c r="AM562" s="313"/>
      <c r="AN562" s="314"/>
      <c r="AO562" s="120"/>
      <c r="AP562" s="115" t="s">
        <v>0</v>
      </c>
      <c r="AQ562" s="119"/>
      <c r="AR562" s="312"/>
      <c r="AS562" s="313"/>
      <c r="AT562" s="313"/>
      <c r="AU562" s="313"/>
      <c r="AV562" s="313"/>
      <c r="AW562" s="313"/>
      <c r="AX562" s="314"/>
      <c r="AY562" s="120"/>
      <c r="AZ562" s="115" t="s">
        <v>1</v>
      </c>
      <c r="BA562" s="119"/>
      <c r="BB562" s="312"/>
      <c r="BC562" s="313"/>
      <c r="BD562" s="313"/>
      <c r="BE562" s="313"/>
      <c r="BF562" s="313"/>
      <c r="BG562" s="313"/>
      <c r="BH562" s="314"/>
      <c r="BI562" s="122"/>
      <c r="BJ562" s="115" t="s">
        <v>2</v>
      </c>
      <c r="BK562" s="129"/>
      <c r="BL562" s="130" t="str">
        <f>IF(BM562&lt;&gt;"","●","")</f>
        <v/>
      </c>
      <c r="BM562" s="132" t="str">
        <f>IF(AND(OR(C562="",E562="",F562="",G562="",O562=""),OR(AH562&gt;0,AR562&gt;0,BB562&gt;0)),"「Ｋコード・Ｊコード番号等」、「診療行為名称」に未記入の欄がありますが、「レセプト件数」、「算定日数」、「算定回数」のいずれかが1以上となっています。正しい手術名情報・レセプト件数・算定日数・算定回数をご記入ください。",IF(AND(AND(C562&lt;&gt;"",E562&lt;&gt;"",F562&lt;&gt;"",G562&lt;&gt;""),OR(AH562&gt;0,AR562&gt;0,BB562&gt;0),COUNTIF(K!$A$1:$A$2257,ASC(C562&amp;E562&amp;F562&amp;G562&amp;IF(I562*1=0,"","-"&amp;I562*1)&amp;IF(K562*1=0,"",K562*1)&amp;IF(M562="","",M562)))=0),"「Ｋコード・Ｊコード番号等」が診療報酬点数表あるいは鹿診療報酬点数表に存在しないコードとなっています。正しいＫコード・Ｊコード番号等をご記入ください。なお、加算・輸血料は報告対象外となります。",IF(OR(AND(OR(AH562=0,AH562=""),OR(AR562&gt;0,BB562&gt;0)),AND(OR(AH562&gt;0,BB562&gt;0),OR(AR562=0,AR562="")),AND(OR(AH562&gt;0,AR562&gt;0),OR(BB562=0,BB562=""))),"「レセプト件数」、「算定日数」、「算定回数」のいずれかが「0」か「空白」となっていますが、それ以外が1以上となっています。正しい手術名情報・レセプト件数・算定日数・算定回数をご記入ください。",IF(OR(AH562&gt;AR562,AH562&gt;BB562),"「算定日数」あるいは「算定回数」が「レセプト件数」よりも小さくなっています。算定レセプトにおける算定日数・算定回数をご記入ください。",IF(AR562&gt;BB562,"「算定回数」が「算定日数」よりも小さくなっています。算定日数における算定回数をご記入ください。","")))))</f>
        <v/>
      </c>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72"/>
      <c r="CW562" s="72"/>
      <c r="CX562" s="72"/>
      <c r="CY562" s="129"/>
      <c r="CZ562" s="129"/>
      <c r="DA562" s="129"/>
      <c r="DB562" s="129"/>
      <c r="DC562" s="129"/>
      <c r="DD562" s="129"/>
      <c r="DE562" s="129"/>
      <c r="DF562" s="129"/>
      <c r="DG562" s="129"/>
      <c r="DH562" s="129"/>
      <c r="DI562" s="129"/>
      <c r="DJ562" s="129"/>
      <c r="DK562" s="129"/>
      <c r="DL562" s="129"/>
      <c r="DM562" s="129"/>
      <c r="DN562" s="129"/>
      <c r="DO562" s="129"/>
      <c r="DP562" s="129"/>
      <c r="DQ562" s="129"/>
      <c r="DR562" s="129"/>
      <c r="DS562" s="129"/>
      <c r="DT562" s="129"/>
      <c r="DU562" s="129"/>
      <c r="DV562" s="129"/>
      <c r="DW562" s="129"/>
      <c r="DX562" s="129"/>
      <c r="DY562" s="129"/>
      <c r="DZ562" s="129"/>
      <c r="EA562" s="129"/>
      <c r="EB562" s="129"/>
      <c r="EC562" s="129"/>
      <c r="ED562" s="129"/>
      <c r="EE562" s="129"/>
      <c r="EF562" s="129"/>
      <c r="EG562" s="129"/>
      <c r="EH562" s="129"/>
      <c r="EI562" s="129"/>
      <c r="EJ562" s="129"/>
      <c r="EK562" s="129"/>
      <c r="EL562" s="129"/>
      <c r="EM562" s="129"/>
      <c r="EN562" s="129"/>
      <c r="EO562" s="129"/>
      <c r="EP562" s="129"/>
      <c r="EQ562" s="129"/>
      <c r="ER562" s="129"/>
      <c r="ES562" s="129"/>
      <c r="ET562" s="129"/>
      <c r="EU562" s="129"/>
      <c r="EV562" s="129"/>
      <c r="EW562" s="129"/>
    </row>
    <row r="563" spans="1:153" ht="3" customHeight="1" thickBot="1">
      <c r="A563" s="113"/>
      <c r="B563" s="16"/>
      <c r="C563" s="17"/>
      <c r="D563" s="17"/>
      <c r="E563" s="17"/>
      <c r="F563" s="18"/>
      <c r="G563" s="17"/>
      <c r="H563" s="298"/>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9"/>
      <c r="AG563" s="299"/>
      <c r="AH563" s="298"/>
      <c r="AI563" s="298"/>
      <c r="AJ563" s="298"/>
      <c r="AK563" s="298"/>
      <c r="AL563" s="298"/>
      <c r="AM563" s="298"/>
      <c r="AN563" s="298"/>
      <c r="AO563" s="121"/>
      <c r="AP563" s="116"/>
      <c r="AQ563" s="299"/>
      <c r="AR563" s="298"/>
      <c r="AS563" s="298"/>
      <c r="AT563" s="298"/>
      <c r="AU563" s="298"/>
      <c r="AV563" s="298"/>
      <c r="AW563" s="298"/>
      <c r="AX563" s="298"/>
      <c r="AY563" s="121"/>
      <c r="AZ563" s="116"/>
      <c r="BA563" s="298"/>
      <c r="BB563" s="298"/>
      <c r="BC563" s="298"/>
      <c r="BD563" s="298"/>
      <c r="BE563" s="298"/>
      <c r="BF563" s="298"/>
      <c r="BG563" s="298"/>
      <c r="BH563" s="298"/>
      <c r="BI563" s="121"/>
      <c r="BJ563" s="116"/>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c r="DH563" s="129"/>
      <c r="DI563" s="129"/>
      <c r="DJ563" s="129"/>
      <c r="DK563" s="129"/>
      <c r="DL563" s="129"/>
      <c r="DM563" s="129"/>
      <c r="DN563" s="129"/>
      <c r="DO563" s="129"/>
      <c r="DP563" s="129"/>
      <c r="DQ563" s="129"/>
      <c r="DR563" s="129"/>
      <c r="DS563" s="129"/>
      <c r="DT563" s="129"/>
      <c r="DU563" s="129"/>
      <c r="DV563" s="129"/>
      <c r="DW563" s="129"/>
      <c r="DX563" s="129"/>
      <c r="DY563" s="129"/>
      <c r="DZ563" s="129"/>
      <c r="EA563" s="129"/>
      <c r="EB563" s="129"/>
      <c r="EC563" s="129"/>
      <c r="ED563" s="129"/>
      <c r="EE563" s="129"/>
      <c r="EF563" s="129"/>
      <c r="EG563" s="129"/>
      <c r="EH563" s="129"/>
      <c r="EI563" s="129"/>
      <c r="EJ563" s="129"/>
      <c r="EK563" s="129"/>
      <c r="EL563" s="129"/>
      <c r="EM563" s="129"/>
      <c r="EN563" s="129"/>
      <c r="EO563" s="129"/>
      <c r="EP563" s="129"/>
      <c r="EQ563" s="129"/>
      <c r="ER563" s="129"/>
      <c r="ES563" s="129"/>
      <c r="ET563" s="129"/>
      <c r="EU563" s="129"/>
      <c r="EV563" s="129"/>
      <c r="EW563" s="129"/>
    </row>
    <row r="564" spans="1:153" ht="9.75" customHeight="1">
      <c r="A564" s="113"/>
      <c r="B564" s="24"/>
      <c r="C564" s="14" t="s">
        <v>6435</v>
      </c>
      <c r="D564" s="25"/>
      <c r="E564" s="25"/>
      <c r="F564" s="14" t="s">
        <v>143</v>
      </c>
      <c r="G564" s="14"/>
      <c r="H564" s="14"/>
      <c r="I564" s="14" t="s">
        <v>144</v>
      </c>
      <c r="J564" s="14"/>
      <c r="K564" s="14" t="s">
        <v>145</v>
      </c>
      <c r="L564" s="14"/>
      <c r="M564" s="14" t="s">
        <v>197</v>
      </c>
      <c r="N564" s="14"/>
      <c r="O564" s="25"/>
      <c r="P564" s="14" t="s">
        <v>146</v>
      </c>
      <c r="Q564" s="14"/>
      <c r="R564" s="14"/>
      <c r="S564" s="14"/>
      <c r="T564" s="14"/>
      <c r="U564" s="14"/>
      <c r="V564" s="14"/>
      <c r="W564" s="14"/>
      <c r="X564" s="14"/>
      <c r="Y564" s="14"/>
      <c r="Z564" s="14"/>
      <c r="AA564" s="14"/>
      <c r="AB564" s="14"/>
      <c r="AC564" s="14"/>
      <c r="AD564" s="25"/>
      <c r="AE564" s="25"/>
      <c r="AF564" s="26"/>
      <c r="AG564" s="296"/>
      <c r="AH564" s="297"/>
      <c r="AI564" s="297"/>
      <c r="AJ564" s="297"/>
      <c r="AK564" s="297"/>
      <c r="AL564" s="297"/>
      <c r="AM564" s="297"/>
      <c r="AN564" s="297"/>
      <c r="AO564" s="117"/>
      <c r="AP564" s="114"/>
      <c r="AQ564" s="296"/>
      <c r="AR564" s="297"/>
      <c r="AS564" s="297"/>
      <c r="AT564" s="297"/>
      <c r="AU564" s="297"/>
      <c r="AV564" s="297"/>
      <c r="AW564" s="297"/>
      <c r="AX564" s="297"/>
      <c r="AY564" s="117"/>
      <c r="AZ564" s="114"/>
      <c r="BA564" s="297"/>
      <c r="BB564" s="297"/>
      <c r="BC564" s="297"/>
      <c r="BD564" s="297"/>
      <c r="BE564" s="297"/>
      <c r="BF564" s="297"/>
      <c r="BG564" s="297"/>
      <c r="BH564" s="297"/>
      <c r="BI564" s="117"/>
      <c r="BJ564" s="114"/>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29"/>
      <c r="CW564" s="129"/>
      <c r="CX564" s="129"/>
      <c r="CY564" s="129"/>
      <c r="CZ564" s="129"/>
      <c r="DA564" s="129"/>
      <c r="DB564" s="129"/>
      <c r="DC564" s="129"/>
      <c r="DD564" s="129"/>
      <c r="DE564" s="129"/>
      <c r="DF564" s="129"/>
      <c r="DG564" s="129"/>
      <c r="DH564" s="129"/>
      <c r="DI564" s="129"/>
      <c r="DJ564" s="129"/>
      <c r="DK564" s="129"/>
      <c r="DL564" s="129"/>
      <c r="DM564" s="129"/>
      <c r="DN564" s="129"/>
      <c r="DO564" s="129"/>
      <c r="DP564" s="129"/>
      <c r="DQ564" s="129"/>
      <c r="DR564" s="129"/>
      <c r="DS564" s="129"/>
      <c r="DT564" s="129"/>
      <c r="DU564" s="129"/>
      <c r="DV564" s="129"/>
      <c r="DW564" s="129"/>
      <c r="DX564" s="129"/>
      <c r="DY564" s="129"/>
      <c r="DZ564" s="129"/>
      <c r="EA564" s="129"/>
      <c r="EB564" s="129"/>
      <c r="EC564" s="129"/>
      <c r="ED564" s="129"/>
      <c r="EE564" s="129"/>
      <c r="EF564" s="129"/>
      <c r="EG564" s="129"/>
      <c r="EH564" s="129"/>
      <c r="EI564" s="129"/>
      <c r="EJ564" s="129"/>
      <c r="EK564" s="129"/>
      <c r="EL564" s="129"/>
      <c r="EM564" s="129"/>
      <c r="EN564" s="129"/>
      <c r="EO564" s="129"/>
      <c r="EP564" s="129"/>
      <c r="EQ564" s="129"/>
      <c r="ER564" s="129"/>
      <c r="ES564" s="129"/>
      <c r="ET564" s="129"/>
      <c r="EU564" s="129"/>
      <c r="EV564" s="129"/>
      <c r="EW564" s="129"/>
    </row>
    <row r="565" spans="1:153" ht="21.75" customHeight="1">
      <c r="A565" s="113"/>
      <c r="B565" s="294"/>
      <c r="C565" s="76"/>
      <c r="D565" s="74"/>
      <c r="E565" s="77"/>
      <c r="F565" s="78"/>
      <c r="G565" s="79"/>
      <c r="H565" s="75" t="s">
        <v>6436</v>
      </c>
      <c r="I565" s="76"/>
      <c r="J565" s="74"/>
      <c r="K565" s="241"/>
      <c r="L565" s="74"/>
      <c r="M565" s="76"/>
      <c r="N565" s="73"/>
      <c r="O565" s="504"/>
      <c r="P565" s="505"/>
      <c r="Q565" s="505"/>
      <c r="R565" s="505"/>
      <c r="S565" s="505"/>
      <c r="T565" s="505"/>
      <c r="U565" s="505"/>
      <c r="V565" s="505"/>
      <c r="W565" s="505"/>
      <c r="X565" s="505"/>
      <c r="Y565" s="505"/>
      <c r="Z565" s="505"/>
      <c r="AA565" s="505"/>
      <c r="AB565" s="505"/>
      <c r="AC565" s="505"/>
      <c r="AD565" s="505"/>
      <c r="AE565" s="506"/>
      <c r="AF565" s="15"/>
      <c r="AG565" s="118"/>
      <c r="AH565" s="312"/>
      <c r="AI565" s="313"/>
      <c r="AJ565" s="313"/>
      <c r="AK565" s="313"/>
      <c r="AL565" s="313"/>
      <c r="AM565" s="313"/>
      <c r="AN565" s="314"/>
      <c r="AO565" s="120"/>
      <c r="AP565" s="115" t="s">
        <v>0</v>
      </c>
      <c r="AQ565" s="119"/>
      <c r="AR565" s="312"/>
      <c r="AS565" s="313"/>
      <c r="AT565" s="313"/>
      <c r="AU565" s="313"/>
      <c r="AV565" s="313"/>
      <c r="AW565" s="313"/>
      <c r="AX565" s="314"/>
      <c r="AY565" s="120"/>
      <c r="AZ565" s="115" t="s">
        <v>1</v>
      </c>
      <c r="BA565" s="119"/>
      <c r="BB565" s="312"/>
      <c r="BC565" s="313"/>
      <c r="BD565" s="313"/>
      <c r="BE565" s="313"/>
      <c r="BF565" s="313"/>
      <c r="BG565" s="313"/>
      <c r="BH565" s="314"/>
      <c r="BI565" s="122"/>
      <c r="BJ565" s="115" t="s">
        <v>2</v>
      </c>
      <c r="BK565" s="129"/>
      <c r="BL565" s="130" t="str">
        <f>IF(BM565&lt;&gt;"","●","")</f>
        <v/>
      </c>
      <c r="BM565" s="132" t="str">
        <f>IF(AND(OR(C565="",E565="",F565="",G565="",O565=""),OR(AH565&gt;0,AR565&gt;0,BB565&gt;0)),"「Ｋコード・Ｊコード番号等」、「診療行為名称」に未記入の欄がありますが、「レセプト件数」、「算定日数」、「算定回数」のいずれかが1以上となっています。正しい手術名情報・レセプト件数・算定日数・算定回数をご記入ください。",IF(AND(AND(C565&lt;&gt;"",E565&lt;&gt;"",F565&lt;&gt;"",G565&lt;&gt;""),OR(AH565&gt;0,AR565&gt;0,BB565&gt;0),COUNTIF(K!$A$1:$A$2257,ASC(C565&amp;E565&amp;F565&amp;G565&amp;IF(I565*1=0,"","-"&amp;I565*1)&amp;IF(K565*1=0,"",K565*1)&amp;IF(M565="","",M565)))=0),"「Ｋコード・Ｊコード番号等」が診療報酬点数表あるいは鹿診療報酬点数表に存在しないコードとなっています。正しいＫコード・Ｊコード番号等をご記入ください。なお、加算・輸血料は報告対象外となります。",IF(OR(AND(OR(AH565=0,AH565=""),OR(AR565&gt;0,BB565&gt;0)),AND(OR(AH565&gt;0,BB565&gt;0),OR(AR565=0,AR565="")),AND(OR(AH565&gt;0,AR565&gt;0),OR(BB565=0,BB565=""))),"「レセプト件数」、「算定日数」、「算定回数」のいずれかが「0」か「空白」となっていますが、それ以外が1以上となっています。正しい手術名情報・レセプト件数・算定日数・算定回数をご記入ください。",IF(OR(AH565&gt;AR565,AH565&gt;BB565),"「算定日数」あるいは「算定回数」が「レセプト件数」よりも小さくなっています。算定レセプトにおける算定日数・算定回数をご記入ください。",IF(AR565&gt;BB565,"「算定回数」が「算定日数」よりも小さくなっています。算定日数における算定回数をご記入ください。","")))))</f>
        <v/>
      </c>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72"/>
      <c r="CW565" s="72"/>
      <c r="CX565" s="72"/>
      <c r="CY565" s="129"/>
      <c r="CZ565" s="129"/>
      <c r="DA565" s="129"/>
      <c r="DB565" s="129"/>
      <c r="DC565" s="129"/>
      <c r="DD565" s="129"/>
      <c r="DE565" s="129"/>
      <c r="DF565" s="129"/>
      <c r="DG565" s="129"/>
      <c r="DH565" s="129"/>
      <c r="DI565" s="129"/>
      <c r="DJ565" s="129"/>
      <c r="DK565" s="129"/>
      <c r="DL565" s="129"/>
      <c r="DM565" s="129"/>
      <c r="DN565" s="129"/>
      <c r="DO565" s="129"/>
      <c r="DP565" s="129"/>
      <c r="DQ565" s="129"/>
      <c r="DR565" s="129"/>
      <c r="DS565" s="129"/>
      <c r="DT565" s="129"/>
      <c r="DU565" s="129"/>
      <c r="DV565" s="129"/>
      <c r="DW565" s="129"/>
      <c r="DX565" s="129"/>
      <c r="DY565" s="129"/>
      <c r="DZ565" s="129"/>
      <c r="EA565" s="129"/>
      <c r="EB565" s="129"/>
      <c r="EC565" s="129"/>
      <c r="ED565" s="129"/>
      <c r="EE565" s="129"/>
      <c r="EF565" s="129"/>
      <c r="EG565" s="129"/>
      <c r="EH565" s="129"/>
      <c r="EI565" s="129"/>
      <c r="EJ565" s="129"/>
      <c r="EK565" s="129"/>
      <c r="EL565" s="129"/>
      <c r="EM565" s="129"/>
      <c r="EN565" s="129"/>
      <c r="EO565" s="129"/>
      <c r="EP565" s="129"/>
      <c r="EQ565" s="129"/>
      <c r="ER565" s="129"/>
      <c r="ES565" s="129"/>
      <c r="ET565" s="129"/>
      <c r="EU565" s="129"/>
      <c r="EV565" s="129"/>
      <c r="EW565" s="129"/>
    </row>
    <row r="566" spans="1:153" ht="3" customHeight="1" thickBot="1">
      <c r="A566" s="113"/>
      <c r="B566" s="16"/>
      <c r="C566" s="17"/>
      <c r="D566" s="17"/>
      <c r="E566" s="17"/>
      <c r="F566" s="18"/>
      <c r="G566" s="17"/>
      <c r="H566" s="298"/>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9"/>
      <c r="AG566" s="299"/>
      <c r="AH566" s="298"/>
      <c r="AI566" s="298"/>
      <c r="AJ566" s="298"/>
      <c r="AK566" s="298"/>
      <c r="AL566" s="298"/>
      <c r="AM566" s="298"/>
      <c r="AN566" s="298"/>
      <c r="AO566" s="121"/>
      <c r="AP566" s="116"/>
      <c r="AQ566" s="299"/>
      <c r="AR566" s="298"/>
      <c r="AS566" s="298"/>
      <c r="AT566" s="298"/>
      <c r="AU566" s="298"/>
      <c r="AV566" s="298"/>
      <c r="AW566" s="298"/>
      <c r="AX566" s="298"/>
      <c r="AY566" s="121"/>
      <c r="AZ566" s="116"/>
      <c r="BA566" s="298"/>
      <c r="BB566" s="298"/>
      <c r="BC566" s="298"/>
      <c r="BD566" s="298"/>
      <c r="BE566" s="298"/>
      <c r="BF566" s="298"/>
      <c r="BG566" s="298"/>
      <c r="BH566" s="298"/>
      <c r="BI566" s="121"/>
      <c r="BJ566" s="116"/>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c r="DH566" s="129"/>
      <c r="DI566" s="129"/>
      <c r="DJ566" s="129"/>
      <c r="DK566" s="129"/>
      <c r="DL566" s="129"/>
      <c r="DM566" s="129"/>
      <c r="DN566" s="129"/>
      <c r="DO566" s="129"/>
      <c r="DP566" s="129"/>
      <c r="DQ566" s="129"/>
      <c r="DR566" s="129"/>
      <c r="DS566" s="129"/>
      <c r="DT566" s="129"/>
      <c r="DU566" s="129"/>
      <c r="DV566" s="129"/>
      <c r="DW566" s="129"/>
      <c r="DX566" s="129"/>
      <c r="DY566" s="129"/>
      <c r="DZ566" s="129"/>
      <c r="EA566" s="129"/>
      <c r="EB566" s="129"/>
      <c r="EC566" s="129"/>
      <c r="ED566" s="129"/>
      <c r="EE566" s="129"/>
      <c r="EF566" s="129"/>
      <c r="EG566" s="129"/>
      <c r="EH566" s="129"/>
      <c r="EI566" s="129"/>
      <c r="EJ566" s="129"/>
      <c r="EK566" s="129"/>
      <c r="EL566" s="129"/>
      <c r="EM566" s="129"/>
      <c r="EN566" s="129"/>
      <c r="EO566" s="129"/>
      <c r="EP566" s="129"/>
      <c r="EQ566" s="129"/>
      <c r="ER566" s="129"/>
      <c r="ES566" s="129"/>
      <c r="ET566" s="129"/>
      <c r="EU566" s="129"/>
      <c r="EV566" s="129"/>
      <c r="EW566" s="129"/>
    </row>
    <row r="567" spans="1:153" ht="9.75" customHeight="1">
      <c r="A567" s="113"/>
      <c r="B567" s="24"/>
      <c r="C567" s="14" t="s">
        <v>6435</v>
      </c>
      <c r="D567" s="25"/>
      <c r="E567" s="25"/>
      <c r="F567" s="14" t="s">
        <v>143</v>
      </c>
      <c r="G567" s="14"/>
      <c r="H567" s="14"/>
      <c r="I567" s="14" t="s">
        <v>144</v>
      </c>
      <c r="J567" s="14"/>
      <c r="K567" s="14" t="s">
        <v>145</v>
      </c>
      <c r="L567" s="14"/>
      <c r="M567" s="14" t="s">
        <v>197</v>
      </c>
      <c r="N567" s="14"/>
      <c r="O567" s="25"/>
      <c r="P567" s="14" t="s">
        <v>146</v>
      </c>
      <c r="Q567" s="14"/>
      <c r="R567" s="14"/>
      <c r="S567" s="14"/>
      <c r="T567" s="14"/>
      <c r="U567" s="14"/>
      <c r="V567" s="14"/>
      <c r="W567" s="14"/>
      <c r="X567" s="14"/>
      <c r="Y567" s="14"/>
      <c r="Z567" s="14"/>
      <c r="AA567" s="14"/>
      <c r="AB567" s="14"/>
      <c r="AC567" s="14"/>
      <c r="AD567" s="25"/>
      <c r="AE567" s="25"/>
      <c r="AF567" s="26"/>
      <c r="AG567" s="296"/>
      <c r="AH567" s="297"/>
      <c r="AI567" s="297"/>
      <c r="AJ567" s="297"/>
      <c r="AK567" s="297"/>
      <c r="AL567" s="297"/>
      <c r="AM567" s="297"/>
      <c r="AN567" s="297"/>
      <c r="AO567" s="117"/>
      <c r="AP567" s="114"/>
      <c r="AQ567" s="296"/>
      <c r="AR567" s="297"/>
      <c r="AS567" s="297"/>
      <c r="AT567" s="297"/>
      <c r="AU567" s="297"/>
      <c r="AV567" s="297"/>
      <c r="AW567" s="297"/>
      <c r="AX567" s="297"/>
      <c r="AY567" s="117"/>
      <c r="AZ567" s="114"/>
      <c r="BA567" s="297"/>
      <c r="BB567" s="297"/>
      <c r="BC567" s="297"/>
      <c r="BD567" s="297"/>
      <c r="BE567" s="297"/>
      <c r="BF567" s="297"/>
      <c r="BG567" s="297"/>
      <c r="BH567" s="297"/>
      <c r="BI567" s="117"/>
      <c r="BJ567" s="114"/>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29"/>
      <c r="CY567" s="129"/>
      <c r="CZ567" s="129"/>
      <c r="DA567" s="129"/>
      <c r="DB567" s="129"/>
      <c r="DC567" s="129"/>
      <c r="DD567" s="129"/>
      <c r="DE567" s="129"/>
      <c r="DF567" s="129"/>
      <c r="DG567" s="129"/>
      <c r="DH567" s="129"/>
      <c r="DI567" s="129"/>
      <c r="DJ567" s="129"/>
      <c r="DK567" s="129"/>
      <c r="DL567" s="129"/>
      <c r="DM567" s="129"/>
      <c r="DN567" s="129"/>
      <c r="DO567" s="129"/>
      <c r="DP567" s="129"/>
      <c r="DQ567" s="129"/>
      <c r="DR567" s="129"/>
      <c r="DS567" s="129"/>
      <c r="DT567" s="129"/>
      <c r="DU567" s="129"/>
      <c r="DV567" s="129"/>
      <c r="DW567" s="129"/>
      <c r="DX567" s="129"/>
      <c r="DY567" s="129"/>
      <c r="DZ567" s="129"/>
      <c r="EA567" s="129"/>
      <c r="EB567" s="129"/>
      <c r="EC567" s="129"/>
      <c r="ED567" s="129"/>
      <c r="EE567" s="129"/>
      <c r="EF567" s="129"/>
      <c r="EG567" s="129"/>
      <c r="EH567" s="129"/>
      <c r="EI567" s="129"/>
      <c r="EJ567" s="129"/>
      <c r="EK567" s="129"/>
      <c r="EL567" s="129"/>
      <c r="EM567" s="129"/>
      <c r="EN567" s="129"/>
      <c r="EO567" s="129"/>
      <c r="EP567" s="129"/>
      <c r="EQ567" s="129"/>
      <c r="ER567" s="129"/>
      <c r="ES567" s="129"/>
      <c r="ET567" s="129"/>
      <c r="EU567" s="129"/>
      <c r="EV567" s="129"/>
      <c r="EW567" s="129"/>
    </row>
    <row r="568" spans="1:153" ht="21.75" customHeight="1">
      <c r="A568" s="113"/>
      <c r="B568" s="294"/>
      <c r="C568" s="76"/>
      <c r="D568" s="74"/>
      <c r="E568" s="77"/>
      <c r="F568" s="78"/>
      <c r="G568" s="79"/>
      <c r="H568" s="75" t="s">
        <v>6436</v>
      </c>
      <c r="I568" s="76"/>
      <c r="J568" s="74"/>
      <c r="K568" s="241"/>
      <c r="L568" s="74"/>
      <c r="M568" s="76"/>
      <c r="N568" s="73"/>
      <c r="O568" s="504"/>
      <c r="P568" s="505"/>
      <c r="Q568" s="505"/>
      <c r="R568" s="505"/>
      <c r="S568" s="505"/>
      <c r="T568" s="505"/>
      <c r="U568" s="505"/>
      <c r="V568" s="505"/>
      <c r="W568" s="505"/>
      <c r="X568" s="505"/>
      <c r="Y568" s="505"/>
      <c r="Z568" s="505"/>
      <c r="AA568" s="505"/>
      <c r="AB568" s="505"/>
      <c r="AC568" s="505"/>
      <c r="AD568" s="505"/>
      <c r="AE568" s="506"/>
      <c r="AF568" s="15"/>
      <c r="AG568" s="118"/>
      <c r="AH568" s="312"/>
      <c r="AI568" s="313"/>
      <c r="AJ568" s="313"/>
      <c r="AK568" s="313"/>
      <c r="AL568" s="313"/>
      <c r="AM568" s="313"/>
      <c r="AN568" s="314"/>
      <c r="AO568" s="120"/>
      <c r="AP568" s="115" t="s">
        <v>0</v>
      </c>
      <c r="AQ568" s="119"/>
      <c r="AR568" s="312"/>
      <c r="AS568" s="313"/>
      <c r="AT568" s="313"/>
      <c r="AU568" s="313"/>
      <c r="AV568" s="313"/>
      <c r="AW568" s="313"/>
      <c r="AX568" s="314"/>
      <c r="AY568" s="120"/>
      <c r="AZ568" s="115" t="s">
        <v>1</v>
      </c>
      <c r="BA568" s="119"/>
      <c r="BB568" s="312"/>
      <c r="BC568" s="313"/>
      <c r="BD568" s="313"/>
      <c r="BE568" s="313"/>
      <c r="BF568" s="313"/>
      <c r="BG568" s="313"/>
      <c r="BH568" s="314"/>
      <c r="BI568" s="122"/>
      <c r="BJ568" s="115" t="s">
        <v>2</v>
      </c>
      <c r="BK568" s="129"/>
      <c r="BL568" s="130" t="str">
        <f>IF(BM568&lt;&gt;"","●","")</f>
        <v/>
      </c>
      <c r="BM568" s="132" t="str">
        <f>IF(AND(OR(C568="",E568="",F568="",G568="",O568=""),OR(AH568&gt;0,AR568&gt;0,BB568&gt;0)),"「Ｋコード・Ｊコード番号等」、「診療行為名称」に未記入の欄がありますが、「レセプト件数」、「算定日数」、「算定回数」のいずれかが1以上となっています。正しい手術名情報・レセプト件数・算定日数・算定回数をご記入ください。",IF(AND(AND(C568&lt;&gt;"",E568&lt;&gt;"",F568&lt;&gt;"",G568&lt;&gt;""),OR(AH568&gt;0,AR568&gt;0,BB568&gt;0),COUNTIF(K!$A$1:$A$2257,ASC(C568&amp;E568&amp;F568&amp;G568&amp;IF(I568*1=0,"","-"&amp;I568*1)&amp;IF(K568*1=0,"",K568*1)&amp;IF(M568="","",M568)))=0),"「Ｋコード・Ｊコード番号等」が診療報酬点数表あるいは鹿診療報酬点数表に存在しないコードとなっています。正しいＫコード・Ｊコード番号等をご記入ください。なお、加算・輸血料は報告対象外となります。",IF(OR(AND(OR(AH568=0,AH568=""),OR(AR568&gt;0,BB568&gt;0)),AND(OR(AH568&gt;0,BB568&gt;0),OR(AR568=0,AR568="")),AND(OR(AH568&gt;0,AR568&gt;0),OR(BB568=0,BB568=""))),"「レセプト件数」、「算定日数」、「算定回数」のいずれかが「0」か「空白」となっていますが、それ以外が1以上となっています。正しい手術名情報・レセプト件数・算定日数・算定回数をご記入ください。",IF(OR(AH568&gt;AR568,AH568&gt;BB568),"「算定日数」あるいは「算定回数」が「レセプト件数」よりも小さくなっています。算定レセプトにおける算定日数・算定回数をご記入ください。",IF(AR568&gt;BB568,"「算定回数」が「算定日数」よりも小さくなっています。算定日数における算定回数をご記入ください。","")))))</f>
        <v/>
      </c>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72"/>
      <c r="CW568" s="72"/>
      <c r="CX568" s="72"/>
      <c r="CY568" s="129"/>
      <c r="CZ568" s="129"/>
      <c r="DA568" s="129"/>
      <c r="DB568" s="129"/>
      <c r="DC568" s="129"/>
      <c r="DD568" s="129"/>
      <c r="DE568" s="129"/>
      <c r="DF568" s="129"/>
      <c r="DG568" s="129"/>
      <c r="DH568" s="129"/>
      <c r="DI568" s="129"/>
      <c r="DJ568" s="129"/>
      <c r="DK568" s="129"/>
      <c r="DL568" s="129"/>
      <c r="DM568" s="129"/>
      <c r="DN568" s="129"/>
      <c r="DO568" s="129"/>
      <c r="DP568" s="129"/>
      <c r="DQ568" s="129"/>
      <c r="DR568" s="129"/>
      <c r="DS568" s="129"/>
      <c r="DT568" s="129"/>
      <c r="DU568" s="129"/>
      <c r="DV568" s="129"/>
      <c r="DW568" s="129"/>
      <c r="DX568" s="129"/>
      <c r="DY568" s="129"/>
      <c r="DZ568" s="129"/>
      <c r="EA568" s="129"/>
      <c r="EB568" s="129"/>
      <c r="EC568" s="129"/>
      <c r="ED568" s="129"/>
      <c r="EE568" s="129"/>
      <c r="EF568" s="129"/>
      <c r="EG568" s="129"/>
      <c r="EH568" s="129"/>
      <c r="EI568" s="129"/>
      <c r="EJ568" s="129"/>
      <c r="EK568" s="129"/>
      <c r="EL568" s="129"/>
      <c r="EM568" s="129"/>
      <c r="EN568" s="129"/>
      <c r="EO568" s="129"/>
      <c r="EP568" s="129"/>
      <c r="EQ568" s="129"/>
      <c r="ER568" s="129"/>
      <c r="ES568" s="129"/>
      <c r="ET568" s="129"/>
      <c r="EU568" s="129"/>
      <c r="EV568" s="129"/>
      <c r="EW568" s="129"/>
    </row>
    <row r="569" spans="1:153" ht="3" customHeight="1" thickBot="1">
      <c r="A569" s="113"/>
      <c r="B569" s="16"/>
      <c r="C569" s="17"/>
      <c r="D569" s="17"/>
      <c r="E569" s="17"/>
      <c r="F569" s="18"/>
      <c r="G569" s="17"/>
      <c r="H569" s="298"/>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9"/>
      <c r="AG569" s="299"/>
      <c r="AH569" s="298"/>
      <c r="AI569" s="298"/>
      <c r="AJ569" s="298"/>
      <c r="AK569" s="298"/>
      <c r="AL569" s="298"/>
      <c r="AM569" s="298"/>
      <c r="AN569" s="298"/>
      <c r="AO569" s="121"/>
      <c r="AP569" s="116"/>
      <c r="AQ569" s="299"/>
      <c r="AR569" s="298"/>
      <c r="AS569" s="298"/>
      <c r="AT569" s="298"/>
      <c r="AU569" s="298"/>
      <c r="AV569" s="298"/>
      <c r="AW569" s="298"/>
      <c r="AX569" s="298"/>
      <c r="AY569" s="121"/>
      <c r="AZ569" s="116"/>
      <c r="BA569" s="298"/>
      <c r="BB569" s="298"/>
      <c r="BC569" s="298"/>
      <c r="BD569" s="298"/>
      <c r="BE569" s="298"/>
      <c r="BF569" s="298"/>
      <c r="BG569" s="298"/>
      <c r="BH569" s="298"/>
      <c r="BI569" s="121"/>
      <c r="BJ569" s="116"/>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c r="DH569" s="129"/>
      <c r="DI569" s="129"/>
      <c r="DJ569" s="129"/>
      <c r="DK569" s="129"/>
      <c r="DL569" s="129"/>
      <c r="DM569" s="129"/>
      <c r="DN569" s="129"/>
      <c r="DO569" s="129"/>
      <c r="DP569" s="129"/>
      <c r="DQ569" s="129"/>
      <c r="DR569" s="129"/>
      <c r="DS569" s="129"/>
      <c r="DT569" s="129"/>
      <c r="DU569" s="129"/>
      <c r="DV569" s="129"/>
      <c r="DW569" s="129"/>
      <c r="DX569" s="129"/>
      <c r="DY569" s="129"/>
      <c r="DZ569" s="129"/>
      <c r="EA569" s="129"/>
      <c r="EB569" s="129"/>
      <c r="EC569" s="129"/>
      <c r="ED569" s="129"/>
      <c r="EE569" s="129"/>
      <c r="EF569" s="129"/>
      <c r="EG569" s="129"/>
      <c r="EH569" s="129"/>
      <c r="EI569" s="129"/>
      <c r="EJ569" s="129"/>
      <c r="EK569" s="129"/>
      <c r="EL569" s="129"/>
      <c r="EM569" s="129"/>
      <c r="EN569" s="129"/>
      <c r="EO569" s="129"/>
      <c r="EP569" s="129"/>
      <c r="EQ569" s="129"/>
      <c r="ER569" s="129"/>
      <c r="ES569" s="129"/>
      <c r="ET569" s="129"/>
      <c r="EU569" s="129"/>
      <c r="EV569" s="129"/>
      <c r="EW569" s="129"/>
    </row>
    <row r="570" spans="1:153" ht="9.75" customHeight="1">
      <c r="A570" s="113"/>
      <c r="B570" s="24"/>
      <c r="C570" s="14" t="s">
        <v>6435</v>
      </c>
      <c r="D570" s="25"/>
      <c r="E570" s="25"/>
      <c r="F570" s="14" t="s">
        <v>143</v>
      </c>
      <c r="G570" s="14"/>
      <c r="H570" s="14"/>
      <c r="I570" s="14" t="s">
        <v>144</v>
      </c>
      <c r="J570" s="14"/>
      <c r="K570" s="14" t="s">
        <v>145</v>
      </c>
      <c r="L570" s="14"/>
      <c r="M570" s="14" t="s">
        <v>197</v>
      </c>
      <c r="N570" s="14"/>
      <c r="O570" s="25"/>
      <c r="P570" s="14" t="s">
        <v>146</v>
      </c>
      <c r="Q570" s="14"/>
      <c r="R570" s="14"/>
      <c r="S570" s="14"/>
      <c r="T570" s="14"/>
      <c r="U570" s="14"/>
      <c r="V570" s="14"/>
      <c r="W570" s="14"/>
      <c r="X570" s="14"/>
      <c r="Y570" s="14"/>
      <c r="Z570" s="14"/>
      <c r="AA570" s="14"/>
      <c r="AB570" s="14"/>
      <c r="AC570" s="14"/>
      <c r="AD570" s="25"/>
      <c r="AE570" s="25"/>
      <c r="AF570" s="26"/>
      <c r="AG570" s="296"/>
      <c r="AH570" s="297"/>
      <c r="AI570" s="297"/>
      <c r="AJ570" s="297"/>
      <c r="AK570" s="297"/>
      <c r="AL570" s="297"/>
      <c r="AM570" s="297"/>
      <c r="AN570" s="297"/>
      <c r="AO570" s="117"/>
      <c r="AP570" s="114"/>
      <c r="AQ570" s="296"/>
      <c r="AR570" s="297"/>
      <c r="AS570" s="297"/>
      <c r="AT570" s="297"/>
      <c r="AU570" s="297"/>
      <c r="AV570" s="297"/>
      <c r="AW570" s="297"/>
      <c r="AX570" s="297"/>
      <c r="AY570" s="117"/>
      <c r="AZ570" s="114"/>
      <c r="BA570" s="297"/>
      <c r="BB570" s="297"/>
      <c r="BC570" s="297"/>
      <c r="BD570" s="297"/>
      <c r="BE570" s="297"/>
      <c r="BF570" s="297"/>
      <c r="BG570" s="297"/>
      <c r="BH570" s="297"/>
      <c r="BI570" s="117"/>
      <c r="BJ570" s="114"/>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29"/>
      <c r="CW570" s="129"/>
      <c r="CX570" s="129"/>
      <c r="CY570" s="129"/>
      <c r="CZ570" s="129"/>
      <c r="DA570" s="129"/>
      <c r="DB570" s="129"/>
      <c r="DC570" s="129"/>
      <c r="DD570" s="129"/>
      <c r="DE570" s="129"/>
      <c r="DF570" s="129"/>
      <c r="DG570" s="129"/>
      <c r="DH570" s="129"/>
      <c r="DI570" s="129"/>
      <c r="DJ570" s="129"/>
      <c r="DK570" s="129"/>
      <c r="DL570" s="129"/>
      <c r="DM570" s="129"/>
      <c r="DN570" s="129"/>
      <c r="DO570" s="129"/>
      <c r="DP570" s="129"/>
      <c r="DQ570" s="129"/>
      <c r="DR570" s="129"/>
      <c r="DS570" s="129"/>
      <c r="DT570" s="129"/>
      <c r="DU570" s="129"/>
      <c r="DV570" s="129"/>
      <c r="DW570" s="129"/>
      <c r="DX570" s="129"/>
      <c r="DY570" s="129"/>
      <c r="DZ570" s="129"/>
      <c r="EA570" s="129"/>
      <c r="EB570" s="129"/>
      <c r="EC570" s="129"/>
      <c r="ED570" s="129"/>
      <c r="EE570" s="129"/>
      <c r="EF570" s="129"/>
      <c r="EG570" s="129"/>
      <c r="EH570" s="129"/>
      <c r="EI570" s="129"/>
      <c r="EJ570" s="129"/>
      <c r="EK570" s="129"/>
      <c r="EL570" s="129"/>
      <c r="EM570" s="129"/>
      <c r="EN570" s="129"/>
      <c r="EO570" s="129"/>
      <c r="EP570" s="129"/>
      <c r="EQ570" s="129"/>
      <c r="ER570" s="129"/>
      <c r="ES570" s="129"/>
      <c r="ET570" s="129"/>
      <c r="EU570" s="129"/>
      <c r="EV570" s="129"/>
      <c r="EW570" s="129"/>
    </row>
    <row r="571" spans="1:153" ht="21.75" customHeight="1">
      <c r="A571" s="113"/>
      <c r="B571" s="294"/>
      <c r="C571" s="76"/>
      <c r="D571" s="74"/>
      <c r="E571" s="77"/>
      <c r="F571" s="78"/>
      <c r="G571" s="79"/>
      <c r="H571" s="75" t="s">
        <v>6436</v>
      </c>
      <c r="I571" s="76"/>
      <c r="J571" s="74"/>
      <c r="K571" s="241"/>
      <c r="L571" s="74"/>
      <c r="M571" s="76"/>
      <c r="N571" s="73"/>
      <c r="O571" s="504"/>
      <c r="P571" s="505"/>
      <c r="Q571" s="505"/>
      <c r="R571" s="505"/>
      <c r="S571" s="505"/>
      <c r="T571" s="505"/>
      <c r="U571" s="505"/>
      <c r="V571" s="505"/>
      <c r="W571" s="505"/>
      <c r="X571" s="505"/>
      <c r="Y571" s="505"/>
      <c r="Z571" s="505"/>
      <c r="AA571" s="505"/>
      <c r="AB571" s="505"/>
      <c r="AC571" s="505"/>
      <c r="AD571" s="505"/>
      <c r="AE571" s="506"/>
      <c r="AF571" s="15"/>
      <c r="AG571" s="118"/>
      <c r="AH571" s="312"/>
      <c r="AI571" s="313"/>
      <c r="AJ571" s="313"/>
      <c r="AK571" s="313"/>
      <c r="AL571" s="313"/>
      <c r="AM571" s="313"/>
      <c r="AN571" s="314"/>
      <c r="AO571" s="120"/>
      <c r="AP571" s="115" t="s">
        <v>0</v>
      </c>
      <c r="AQ571" s="119"/>
      <c r="AR571" s="312"/>
      <c r="AS571" s="313"/>
      <c r="AT571" s="313"/>
      <c r="AU571" s="313"/>
      <c r="AV571" s="313"/>
      <c r="AW571" s="313"/>
      <c r="AX571" s="314"/>
      <c r="AY571" s="120"/>
      <c r="AZ571" s="115" t="s">
        <v>1</v>
      </c>
      <c r="BA571" s="119"/>
      <c r="BB571" s="312"/>
      <c r="BC571" s="313"/>
      <c r="BD571" s="313"/>
      <c r="BE571" s="313"/>
      <c r="BF571" s="313"/>
      <c r="BG571" s="313"/>
      <c r="BH571" s="314"/>
      <c r="BI571" s="122"/>
      <c r="BJ571" s="115" t="s">
        <v>2</v>
      </c>
      <c r="BK571" s="129"/>
      <c r="BL571" s="130" t="str">
        <f>IF(BM571&lt;&gt;"","●","")</f>
        <v/>
      </c>
      <c r="BM571" s="132" t="str">
        <f>IF(AND(OR(C571="",E571="",F571="",G571="",O571=""),OR(AH571&gt;0,AR571&gt;0,BB571&gt;0)),"「Ｋコード・Ｊコード番号等」、「診療行為名称」に未記入の欄がありますが、「レセプト件数」、「算定日数」、「算定回数」のいずれかが1以上となっています。正しい手術名情報・レセプト件数・算定日数・算定回数をご記入ください。",IF(AND(AND(C571&lt;&gt;"",E571&lt;&gt;"",F571&lt;&gt;"",G571&lt;&gt;""),OR(AH571&gt;0,AR571&gt;0,BB571&gt;0),COUNTIF(K!$A$1:$A$2257,ASC(C571&amp;E571&amp;F571&amp;G571&amp;IF(I571*1=0,"","-"&amp;I571*1)&amp;IF(K571*1=0,"",K571*1)&amp;IF(M571="","",M571)))=0),"「Ｋコード・Ｊコード番号等」が診療報酬点数表あるいは鹿診療報酬点数表に存在しないコードとなっています。正しいＫコード・Ｊコード番号等をご記入ください。なお、加算・輸血料は報告対象外となります。",IF(OR(AND(OR(AH571=0,AH571=""),OR(AR571&gt;0,BB571&gt;0)),AND(OR(AH571&gt;0,BB571&gt;0),OR(AR571=0,AR571="")),AND(OR(AH571&gt;0,AR571&gt;0),OR(BB571=0,BB571=""))),"「レセプト件数」、「算定日数」、「算定回数」のいずれかが「0」か「空白」となっていますが、それ以外が1以上となっています。正しい手術名情報・レセプト件数・算定日数・算定回数をご記入ください。",IF(OR(AH571&gt;AR571,AH571&gt;BB571),"「算定日数」あるいは「算定回数」が「レセプト件数」よりも小さくなっています。算定レセプトにおける算定日数・算定回数をご記入ください。",IF(AR571&gt;BB571,"「算定回数」が「算定日数」よりも小さくなっています。算定日数における算定回数をご記入ください。","")))))</f>
        <v/>
      </c>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72"/>
      <c r="CW571" s="72"/>
      <c r="CX571" s="72"/>
      <c r="CY571" s="129"/>
      <c r="CZ571" s="129"/>
      <c r="DA571" s="129"/>
      <c r="DB571" s="129"/>
      <c r="DC571" s="129"/>
      <c r="DD571" s="129"/>
      <c r="DE571" s="129"/>
      <c r="DF571" s="129"/>
      <c r="DG571" s="129"/>
      <c r="DH571" s="129"/>
      <c r="DI571" s="129"/>
      <c r="DJ571" s="129"/>
      <c r="DK571" s="129"/>
      <c r="DL571" s="129"/>
      <c r="DM571" s="129"/>
      <c r="DN571" s="129"/>
      <c r="DO571" s="129"/>
      <c r="DP571" s="129"/>
      <c r="DQ571" s="129"/>
      <c r="DR571" s="129"/>
      <c r="DS571" s="129"/>
      <c r="DT571" s="129"/>
      <c r="DU571" s="129"/>
      <c r="DV571" s="129"/>
      <c r="DW571" s="129"/>
      <c r="DX571" s="129"/>
      <c r="DY571" s="129"/>
      <c r="DZ571" s="129"/>
      <c r="EA571" s="129"/>
      <c r="EB571" s="129"/>
      <c r="EC571" s="129"/>
      <c r="ED571" s="129"/>
      <c r="EE571" s="129"/>
      <c r="EF571" s="129"/>
      <c r="EG571" s="129"/>
      <c r="EH571" s="129"/>
      <c r="EI571" s="129"/>
      <c r="EJ571" s="129"/>
      <c r="EK571" s="129"/>
      <c r="EL571" s="129"/>
      <c r="EM571" s="129"/>
      <c r="EN571" s="129"/>
      <c r="EO571" s="129"/>
      <c r="EP571" s="129"/>
      <c r="EQ571" s="129"/>
      <c r="ER571" s="129"/>
      <c r="ES571" s="129"/>
      <c r="ET571" s="129"/>
      <c r="EU571" s="129"/>
      <c r="EV571" s="129"/>
      <c r="EW571" s="129"/>
    </row>
    <row r="572" spans="1:153" ht="3" customHeight="1" thickBot="1">
      <c r="A572" s="113"/>
      <c r="B572" s="16"/>
      <c r="C572" s="17"/>
      <c r="D572" s="17"/>
      <c r="E572" s="17"/>
      <c r="F572" s="18"/>
      <c r="G572" s="17"/>
      <c r="H572" s="298"/>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9"/>
      <c r="AG572" s="299"/>
      <c r="AH572" s="298"/>
      <c r="AI572" s="298"/>
      <c r="AJ572" s="298"/>
      <c r="AK572" s="298"/>
      <c r="AL572" s="298"/>
      <c r="AM572" s="298"/>
      <c r="AN572" s="298"/>
      <c r="AO572" s="121"/>
      <c r="AP572" s="116"/>
      <c r="AQ572" s="299"/>
      <c r="AR572" s="298"/>
      <c r="AS572" s="298"/>
      <c r="AT572" s="298"/>
      <c r="AU572" s="298"/>
      <c r="AV572" s="298"/>
      <c r="AW572" s="298"/>
      <c r="AX572" s="298"/>
      <c r="AY572" s="121"/>
      <c r="AZ572" s="116"/>
      <c r="BA572" s="298"/>
      <c r="BB572" s="298"/>
      <c r="BC572" s="298"/>
      <c r="BD572" s="298"/>
      <c r="BE572" s="298"/>
      <c r="BF572" s="298"/>
      <c r="BG572" s="298"/>
      <c r="BH572" s="298"/>
      <c r="BI572" s="121"/>
      <c r="BJ572" s="116"/>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c r="DH572" s="129"/>
      <c r="DI572" s="129"/>
      <c r="DJ572" s="129"/>
      <c r="DK572" s="129"/>
      <c r="DL572" s="129"/>
      <c r="DM572" s="129"/>
      <c r="DN572" s="129"/>
      <c r="DO572" s="129"/>
      <c r="DP572" s="129"/>
      <c r="DQ572" s="129"/>
      <c r="DR572" s="129"/>
      <c r="DS572" s="129"/>
      <c r="DT572" s="129"/>
      <c r="DU572" s="129"/>
      <c r="DV572" s="129"/>
      <c r="DW572" s="129"/>
      <c r="DX572" s="129"/>
      <c r="DY572" s="129"/>
      <c r="DZ572" s="129"/>
      <c r="EA572" s="129"/>
      <c r="EB572" s="129"/>
      <c r="EC572" s="129"/>
      <c r="ED572" s="129"/>
      <c r="EE572" s="129"/>
      <c r="EF572" s="129"/>
      <c r="EG572" s="129"/>
      <c r="EH572" s="129"/>
      <c r="EI572" s="129"/>
      <c r="EJ572" s="129"/>
      <c r="EK572" s="129"/>
      <c r="EL572" s="129"/>
      <c r="EM572" s="129"/>
      <c r="EN572" s="129"/>
      <c r="EO572" s="129"/>
      <c r="EP572" s="129"/>
      <c r="EQ572" s="129"/>
      <c r="ER572" s="129"/>
      <c r="ES572" s="129"/>
      <c r="ET572" s="129"/>
      <c r="EU572" s="129"/>
      <c r="EV572" s="129"/>
      <c r="EW572" s="129"/>
    </row>
    <row r="573" spans="1:153" ht="9.75" customHeight="1">
      <c r="A573" s="113"/>
      <c r="B573" s="24"/>
      <c r="C573" s="14" t="s">
        <v>6435</v>
      </c>
      <c r="D573" s="25"/>
      <c r="E573" s="25"/>
      <c r="F573" s="14" t="s">
        <v>143</v>
      </c>
      <c r="G573" s="14"/>
      <c r="H573" s="14"/>
      <c r="I573" s="14" t="s">
        <v>144</v>
      </c>
      <c r="J573" s="14"/>
      <c r="K573" s="14" t="s">
        <v>145</v>
      </c>
      <c r="L573" s="14"/>
      <c r="M573" s="14" t="s">
        <v>197</v>
      </c>
      <c r="N573" s="14"/>
      <c r="O573" s="25"/>
      <c r="P573" s="14" t="s">
        <v>146</v>
      </c>
      <c r="Q573" s="14"/>
      <c r="R573" s="14"/>
      <c r="S573" s="14"/>
      <c r="T573" s="14"/>
      <c r="U573" s="14"/>
      <c r="V573" s="14"/>
      <c r="W573" s="14"/>
      <c r="X573" s="14"/>
      <c r="Y573" s="14"/>
      <c r="Z573" s="14"/>
      <c r="AA573" s="14"/>
      <c r="AB573" s="14"/>
      <c r="AC573" s="14"/>
      <c r="AD573" s="25"/>
      <c r="AE573" s="25"/>
      <c r="AF573" s="26"/>
      <c r="AG573" s="296"/>
      <c r="AH573" s="297"/>
      <c r="AI573" s="297"/>
      <c r="AJ573" s="297"/>
      <c r="AK573" s="297"/>
      <c r="AL573" s="297"/>
      <c r="AM573" s="297"/>
      <c r="AN573" s="297"/>
      <c r="AO573" s="117"/>
      <c r="AP573" s="114"/>
      <c r="AQ573" s="296"/>
      <c r="AR573" s="297"/>
      <c r="AS573" s="297"/>
      <c r="AT573" s="297"/>
      <c r="AU573" s="297"/>
      <c r="AV573" s="297"/>
      <c r="AW573" s="297"/>
      <c r="AX573" s="297"/>
      <c r="AY573" s="117"/>
      <c r="AZ573" s="114"/>
      <c r="BA573" s="297"/>
      <c r="BB573" s="297"/>
      <c r="BC573" s="297"/>
      <c r="BD573" s="297"/>
      <c r="BE573" s="297"/>
      <c r="BF573" s="297"/>
      <c r="BG573" s="297"/>
      <c r="BH573" s="297"/>
      <c r="BI573" s="117"/>
      <c r="BJ573" s="114"/>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29"/>
      <c r="CW573" s="129"/>
      <c r="CX573" s="129"/>
      <c r="CY573" s="129"/>
      <c r="CZ573" s="129"/>
      <c r="DA573" s="129"/>
      <c r="DB573" s="129"/>
      <c r="DC573" s="129"/>
      <c r="DD573" s="129"/>
      <c r="DE573" s="129"/>
      <c r="DF573" s="129"/>
      <c r="DG573" s="129"/>
      <c r="DH573" s="129"/>
      <c r="DI573" s="129"/>
      <c r="DJ573" s="129"/>
      <c r="DK573" s="129"/>
      <c r="DL573" s="129"/>
      <c r="DM573" s="129"/>
      <c r="DN573" s="129"/>
      <c r="DO573" s="129"/>
      <c r="DP573" s="129"/>
      <c r="DQ573" s="129"/>
      <c r="DR573" s="129"/>
      <c r="DS573" s="129"/>
      <c r="DT573" s="129"/>
      <c r="DU573" s="129"/>
      <c r="DV573" s="129"/>
      <c r="DW573" s="129"/>
      <c r="DX573" s="129"/>
      <c r="DY573" s="129"/>
      <c r="DZ573" s="129"/>
      <c r="EA573" s="129"/>
      <c r="EB573" s="129"/>
      <c r="EC573" s="129"/>
      <c r="ED573" s="129"/>
      <c r="EE573" s="129"/>
      <c r="EF573" s="129"/>
      <c r="EG573" s="129"/>
      <c r="EH573" s="129"/>
      <c r="EI573" s="129"/>
      <c r="EJ573" s="129"/>
      <c r="EK573" s="129"/>
      <c r="EL573" s="129"/>
      <c r="EM573" s="129"/>
      <c r="EN573" s="129"/>
      <c r="EO573" s="129"/>
      <c r="EP573" s="129"/>
      <c r="EQ573" s="129"/>
      <c r="ER573" s="129"/>
      <c r="ES573" s="129"/>
      <c r="ET573" s="129"/>
      <c r="EU573" s="129"/>
      <c r="EV573" s="129"/>
      <c r="EW573" s="129"/>
    </row>
    <row r="574" spans="1:153" ht="21.75" customHeight="1">
      <c r="A574" s="113"/>
      <c r="B574" s="294"/>
      <c r="C574" s="76"/>
      <c r="D574" s="74"/>
      <c r="E574" s="77"/>
      <c r="F574" s="78"/>
      <c r="G574" s="79"/>
      <c r="H574" s="75" t="s">
        <v>6436</v>
      </c>
      <c r="I574" s="76"/>
      <c r="J574" s="74"/>
      <c r="K574" s="241"/>
      <c r="L574" s="74"/>
      <c r="M574" s="76"/>
      <c r="N574" s="73"/>
      <c r="O574" s="504"/>
      <c r="P574" s="505"/>
      <c r="Q574" s="505"/>
      <c r="R574" s="505"/>
      <c r="S574" s="505"/>
      <c r="T574" s="505"/>
      <c r="U574" s="505"/>
      <c r="V574" s="505"/>
      <c r="W574" s="505"/>
      <c r="X574" s="505"/>
      <c r="Y574" s="505"/>
      <c r="Z574" s="505"/>
      <c r="AA574" s="505"/>
      <c r="AB574" s="505"/>
      <c r="AC574" s="505"/>
      <c r="AD574" s="505"/>
      <c r="AE574" s="506"/>
      <c r="AF574" s="15"/>
      <c r="AG574" s="118"/>
      <c r="AH574" s="312"/>
      <c r="AI574" s="313"/>
      <c r="AJ574" s="313"/>
      <c r="AK574" s="313"/>
      <c r="AL574" s="313"/>
      <c r="AM574" s="313"/>
      <c r="AN574" s="314"/>
      <c r="AO574" s="120"/>
      <c r="AP574" s="115" t="s">
        <v>0</v>
      </c>
      <c r="AQ574" s="119"/>
      <c r="AR574" s="312"/>
      <c r="AS574" s="313"/>
      <c r="AT574" s="313"/>
      <c r="AU574" s="313"/>
      <c r="AV574" s="313"/>
      <c r="AW574" s="313"/>
      <c r="AX574" s="314"/>
      <c r="AY574" s="120"/>
      <c r="AZ574" s="115" t="s">
        <v>1</v>
      </c>
      <c r="BA574" s="119"/>
      <c r="BB574" s="312"/>
      <c r="BC574" s="313"/>
      <c r="BD574" s="313"/>
      <c r="BE574" s="313"/>
      <c r="BF574" s="313"/>
      <c r="BG574" s="313"/>
      <c r="BH574" s="314"/>
      <c r="BI574" s="122"/>
      <c r="BJ574" s="115" t="s">
        <v>2</v>
      </c>
      <c r="BK574" s="129"/>
      <c r="BL574" s="130" t="str">
        <f>IF(BM574&lt;&gt;"","●","")</f>
        <v/>
      </c>
      <c r="BM574" s="132" t="str">
        <f>IF(AND(OR(C574="",E574="",F574="",G574="",O574=""),OR(AH574&gt;0,AR574&gt;0,BB574&gt;0)),"「Ｋコード・Ｊコード番号等」、「診療行為名称」に未記入の欄がありますが、「レセプト件数」、「算定日数」、「算定回数」のいずれかが1以上となっています。正しい手術名情報・レセプト件数・算定日数・算定回数をご記入ください。",IF(AND(AND(C574&lt;&gt;"",E574&lt;&gt;"",F574&lt;&gt;"",G574&lt;&gt;""),OR(AH574&gt;0,AR574&gt;0,BB574&gt;0),COUNTIF(K!$A$1:$A$2257,ASC(C574&amp;E574&amp;F574&amp;G574&amp;IF(I574*1=0,"","-"&amp;I574*1)&amp;IF(K574*1=0,"",K574*1)&amp;IF(M574="","",M574)))=0),"「Ｋコード・Ｊコード番号等」が診療報酬点数表あるいは鹿診療報酬点数表に存在しないコードとなっています。正しいＫコード・Ｊコード番号等をご記入ください。なお、加算・輸血料は報告対象外となります。",IF(OR(AND(OR(AH574=0,AH574=""),OR(AR574&gt;0,BB574&gt;0)),AND(OR(AH574&gt;0,BB574&gt;0),OR(AR574=0,AR574="")),AND(OR(AH574&gt;0,AR574&gt;0),OR(BB574=0,BB574=""))),"「レセプト件数」、「算定日数」、「算定回数」のいずれかが「0」か「空白」となっていますが、それ以外が1以上となっています。正しい手術名情報・レセプト件数・算定日数・算定回数をご記入ください。",IF(OR(AH574&gt;AR574,AH574&gt;BB574),"「算定日数」あるいは「算定回数」が「レセプト件数」よりも小さくなっています。算定レセプトにおける算定日数・算定回数をご記入ください。",IF(AR574&gt;BB574,"「算定回数」が「算定日数」よりも小さくなっています。算定日数における算定回数をご記入ください。","")))))</f>
        <v/>
      </c>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72"/>
      <c r="CW574" s="72"/>
      <c r="CX574" s="72"/>
      <c r="CY574" s="129"/>
      <c r="CZ574" s="129"/>
      <c r="DA574" s="129"/>
      <c r="DB574" s="129"/>
      <c r="DC574" s="129"/>
      <c r="DD574" s="129"/>
      <c r="DE574" s="129"/>
      <c r="DF574" s="129"/>
      <c r="DG574" s="129"/>
      <c r="DH574" s="129"/>
      <c r="DI574" s="129"/>
      <c r="DJ574" s="129"/>
      <c r="DK574" s="129"/>
      <c r="DL574" s="129"/>
      <c r="DM574" s="129"/>
      <c r="DN574" s="129"/>
      <c r="DO574" s="129"/>
      <c r="DP574" s="129"/>
      <c r="DQ574" s="129"/>
      <c r="DR574" s="129"/>
      <c r="DS574" s="129"/>
      <c r="DT574" s="129"/>
      <c r="DU574" s="129"/>
      <c r="DV574" s="129"/>
      <c r="DW574" s="129"/>
      <c r="DX574" s="129"/>
      <c r="DY574" s="129"/>
      <c r="DZ574" s="129"/>
      <c r="EA574" s="129"/>
      <c r="EB574" s="129"/>
      <c r="EC574" s="129"/>
      <c r="ED574" s="129"/>
      <c r="EE574" s="129"/>
      <c r="EF574" s="129"/>
      <c r="EG574" s="129"/>
      <c r="EH574" s="129"/>
      <c r="EI574" s="129"/>
      <c r="EJ574" s="129"/>
      <c r="EK574" s="129"/>
      <c r="EL574" s="129"/>
      <c r="EM574" s="129"/>
      <c r="EN574" s="129"/>
      <c r="EO574" s="129"/>
      <c r="EP574" s="129"/>
      <c r="EQ574" s="129"/>
      <c r="ER574" s="129"/>
      <c r="ES574" s="129"/>
      <c r="ET574" s="129"/>
      <c r="EU574" s="129"/>
      <c r="EV574" s="129"/>
      <c r="EW574" s="129"/>
    </row>
    <row r="575" spans="1:153" ht="3" customHeight="1" thickBot="1">
      <c r="A575" s="113"/>
      <c r="B575" s="16"/>
      <c r="C575" s="17"/>
      <c r="D575" s="17"/>
      <c r="E575" s="17"/>
      <c r="F575" s="18"/>
      <c r="G575" s="17"/>
      <c r="H575" s="298"/>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9"/>
      <c r="AG575" s="299"/>
      <c r="AH575" s="298"/>
      <c r="AI575" s="298"/>
      <c r="AJ575" s="298"/>
      <c r="AK575" s="298"/>
      <c r="AL575" s="298"/>
      <c r="AM575" s="298"/>
      <c r="AN575" s="298"/>
      <c r="AO575" s="121"/>
      <c r="AP575" s="116"/>
      <c r="AQ575" s="299"/>
      <c r="AR575" s="298"/>
      <c r="AS575" s="298"/>
      <c r="AT575" s="298"/>
      <c r="AU575" s="298"/>
      <c r="AV575" s="298"/>
      <c r="AW575" s="298"/>
      <c r="AX575" s="298"/>
      <c r="AY575" s="121"/>
      <c r="AZ575" s="116"/>
      <c r="BA575" s="298"/>
      <c r="BB575" s="298"/>
      <c r="BC575" s="298"/>
      <c r="BD575" s="298"/>
      <c r="BE575" s="298"/>
      <c r="BF575" s="298"/>
      <c r="BG575" s="298"/>
      <c r="BH575" s="298"/>
      <c r="BI575" s="121"/>
      <c r="BJ575" s="116"/>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c r="DH575" s="129"/>
      <c r="DI575" s="129"/>
      <c r="DJ575" s="129"/>
      <c r="DK575" s="129"/>
      <c r="DL575" s="129"/>
      <c r="DM575" s="129"/>
      <c r="DN575" s="129"/>
      <c r="DO575" s="129"/>
      <c r="DP575" s="129"/>
      <c r="DQ575" s="129"/>
      <c r="DR575" s="129"/>
      <c r="DS575" s="129"/>
      <c r="DT575" s="129"/>
      <c r="DU575" s="129"/>
      <c r="DV575" s="129"/>
      <c r="DW575" s="129"/>
      <c r="DX575" s="129"/>
      <c r="DY575" s="129"/>
      <c r="DZ575" s="129"/>
      <c r="EA575" s="129"/>
      <c r="EB575" s="129"/>
      <c r="EC575" s="129"/>
      <c r="ED575" s="129"/>
      <c r="EE575" s="129"/>
      <c r="EF575" s="129"/>
      <c r="EG575" s="129"/>
      <c r="EH575" s="129"/>
      <c r="EI575" s="129"/>
      <c r="EJ575" s="129"/>
      <c r="EK575" s="129"/>
      <c r="EL575" s="129"/>
      <c r="EM575" s="129"/>
      <c r="EN575" s="129"/>
      <c r="EO575" s="129"/>
      <c r="EP575" s="129"/>
      <c r="EQ575" s="129"/>
      <c r="ER575" s="129"/>
      <c r="ES575" s="129"/>
      <c r="ET575" s="129"/>
      <c r="EU575" s="129"/>
      <c r="EV575" s="129"/>
      <c r="EW575" s="129"/>
    </row>
    <row r="576" spans="1:153" ht="9.75" customHeight="1">
      <c r="A576" s="113"/>
      <c r="B576" s="24"/>
      <c r="C576" s="14" t="s">
        <v>6435</v>
      </c>
      <c r="D576" s="25"/>
      <c r="E576" s="25"/>
      <c r="F576" s="14" t="s">
        <v>143</v>
      </c>
      <c r="G576" s="14"/>
      <c r="H576" s="14"/>
      <c r="I576" s="14" t="s">
        <v>144</v>
      </c>
      <c r="J576" s="14"/>
      <c r="K576" s="14" t="s">
        <v>145</v>
      </c>
      <c r="L576" s="14"/>
      <c r="M576" s="14" t="s">
        <v>197</v>
      </c>
      <c r="N576" s="14"/>
      <c r="O576" s="25"/>
      <c r="P576" s="14" t="s">
        <v>146</v>
      </c>
      <c r="Q576" s="14"/>
      <c r="R576" s="14"/>
      <c r="S576" s="14"/>
      <c r="T576" s="14"/>
      <c r="U576" s="14"/>
      <c r="V576" s="14"/>
      <c r="W576" s="14"/>
      <c r="X576" s="14"/>
      <c r="Y576" s="14"/>
      <c r="Z576" s="14"/>
      <c r="AA576" s="14"/>
      <c r="AB576" s="14"/>
      <c r="AC576" s="14"/>
      <c r="AD576" s="25"/>
      <c r="AE576" s="25"/>
      <c r="AF576" s="26"/>
      <c r="AG576" s="296"/>
      <c r="AH576" s="297"/>
      <c r="AI576" s="297"/>
      <c r="AJ576" s="297"/>
      <c r="AK576" s="297"/>
      <c r="AL576" s="297"/>
      <c r="AM576" s="297"/>
      <c r="AN576" s="297"/>
      <c r="AO576" s="117"/>
      <c r="AP576" s="114"/>
      <c r="AQ576" s="296"/>
      <c r="AR576" s="297"/>
      <c r="AS576" s="297"/>
      <c r="AT576" s="297"/>
      <c r="AU576" s="297"/>
      <c r="AV576" s="297"/>
      <c r="AW576" s="297"/>
      <c r="AX576" s="297"/>
      <c r="AY576" s="117"/>
      <c r="AZ576" s="114"/>
      <c r="BA576" s="297"/>
      <c r="BB576" s="297"/>
      <c r="BC576" s="297"/>
      <c r="BD576" s="297"/>
      <c r="BE576" s="297"/>
      <c r="BF576" s="297"/>
      <c r="BG576" s="297"/>
      <c r="BH576" s="297"/>
      <c r="BI576" s="117"/>
      <c r="BJ576" s="114"/>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29"/>
      <c r="CW576" s="129"/>
      <c r="CX576" s="129"/>
      <c r="CY576" s="129"/>
      <c r="CZ576" s="129"/>
      <c r="DA576" s="129"/>
      <c r="DB576" s="129"/>
      <c r="DC576" s="129"/>
      <c r="DD576" s="129"/>
      <c r="DE576" s="129"/>
      <c r="DF576" s="129"/>
      <c r="DG576" s="129"/>
      <c r="DH576" s="129"/>
      <c r="DI576" s="129"/>
      <c r="DJ576" s="129"/>
      <c r="DK576" s="129"/>
      <c r="DL576" s="129"/>
      <c r="DM576" s="129"/>
      <c r="DN576" s="129"/>
      <c r="DO576" s="129"/>
      <c r="DP576" s="129"/>
      <c r="DQ576" s="129"/>
      <c r="DR576" s="129"/>
      <c r="DS576" s="129"/>
      <c r="DT576" s="129"/>
      <c r="DU576" s="129"/>
      <c r="DV576" s="129"/>
      <c r="DW576" s="129"/>
      <c r="DX576" s="129"/>
      <c r="DY576" s="129"/>
      <c r="DZ576" s="129"/>
      <c r="EA576" s="129"/>
      <c r="EB576" s="129"/>
      <c r="EC576" s="129"/>
      <c r="ED576" s="129"/>
      <c r="EE576" s="129"/>
      <c r="EF576" s="129"/>
      <c r="EG576" s="129"/>
      <c r="EH576" s="129"/>
      <c r="EI576" s="129"/>
      <c r="EJ576" s="129"/>
      <c r="EK576" s="129"/>
      <c r="EL576" s="129"/>
      <c r="EM576" s="129"/>
      <c r="EN576" s="129"/>
      <c r="EO576" s="129"/>
      <c r="EP576" s="129"/>
      <c r="EQ576" s="129"/>
      <c r="ER576" s="129"/>
      <c r="ES576" s="129"/>
      <c r="ET576" s="129"/>
      <c r="EU576" s="129"/>
      <c r="EV576" s="129"/>
      <c r="EW576" s="129"/>
    </row>
    <row r="577" spans="1:153" ht="21.75" customHeight="1">
      <c r="A577" s="113"/>
      <c r="B577" s="294"/>
      <c r="C577" s="76"/>
      <c r="D577" s="74"/>
      <c r="E577" s="77"/>
      <c r="F577" s="78"/>
      <c r="G577" s="79"/>
      <c r="H577" s="75" t="s">
        <v>6436</v>
      </c>
      <c r="I577" s="76"/>
      <c r="J577" s="74"/>
      <c r="K577" s="241"/>
      <c r="L577" s="74"/>
      <c r="M577" s="76"/>
      <c r="N577" s="73"/>
      <c r="O577" s="504"/>
      <c r="P577" s="505"/>
      <c r="Q577" s="505"/>
      <c r="R577" s="505"/>
      <c r="S577" s="505"/>
      <c r="T577" s="505"/>
      <c r="U577" s="505"/>
      <c r="V577" s="505"/>
      <c r="W577" s="505"/>
      <c r="X577" s="505"/>
      <c r="Y577" s="505"/>
      <c r="Z577" s="505"/>
      <c r="AA577" s="505"/>
      <c r="AB577" s="505"/>
      <c r="AC577" s="505"/>
      <c r="AD577" s="505"/>
      <c r="AE577" s="506"/>
      <c r="AF577" s="15"/>
      <c r="AG577" s="118"/>
      <c r="AH577" s="312"/>
      <c r="AI577" s="313"/>
      <c r="AJ577" s="313"/>
      <c r="AK577" s="313"/>
      <c r="AL577" s="313"/>
      <c r="AM577" s="313"/>
      <c r="AN577" s="314"/>
      <c r="AO577" s="120"/>
      <c r="AP577" s="115" t="s">
        <v>0</v>
      </c>
      <c r="AQ577" s="119"/>
      <c r="AR577" s="312"/>
      <c r="AS577" s="313"/>
      <c r="AT577" s="313"/>
      <c r="AU577" s="313"/>
      <c r="AV577" s="313"/>
      <c r="AW577" s="313"/>
      <c r="AX577" s="314"/>
      <c r="AY577" s="120"/>
      <c r="AZ577" s="115" t="s">
        <v>1</v>
      </c>
      <c r="BA577" s="119"/>
      <c r="BB577" s="312"/>
      <c r="BC577" s="313"/>
      <c r="BD577" s="313"/>
      <c r="BE577" s="313"/>
      <c r="BF577" s="313"/>
      <c r="BG577" s="313"/>
      <c r="BH577" s="314"/>
      <c r="BI577" s="122"/>
      <c r="BJ577" s="115" t="s">
        <v>2</v>
      </c>
      <c r="BK577" s="129"/>
      <c r="BL577" s="130" t="str">
        <f>IF(BM577&lt;&gt;"","●","")</f>
        <v/>
      </c>
      <c r="BM577" s="132" t="str">
        <f>IF(AND(OR(C577="",E577="",F577="",G577="",O577=""),OR(AH577&gt;0,AR577&gt;0,BB577&gt;0)),"「Ｋコード・Ｊコード番号等」、「診療行為名称」に未記入の欄がありますが、「レセプト件数」、「算定日数」、「算定回数」のいずれかが1以上となっています。正しい手術名情報・レセプト件数・算定日数・算定回数をご記入ください。",IF(AND(AND(C577&lt;&gt;"",E577&lt;&gt;"",F577&lt;&gt;"",G577&lt;&gt;""),OR(AH577&gt;0,AR577&gt;0,BB577&gt;0),COUNTIF(K!$A$1:$A$2257,ASC(C577&amp;E577&amp;F577&amp;G577&amp;IF(I577*1=0,"","-"&amp;I577*1)&amp;IF(K577*1=0,"",K577*1)&amp;IF(M577="","",M577)))=0),"「Ｋコード・Ｊコード番号等」が診療報酬点数表あるいは鹿診療報酬点数表に存在しないコードとなっています。正しいＫコード・Ｊコード番号等をご記入ください。なお、加算・輸血料は報告対象外となります。",IF(OR(AND(OR(AH577=0,AH577=""),OR(AR577&gt;0,BB577&gt;0)),AND(OR(AH577&gt;0,BB577&gt;0),OR(AR577=0,AR577="")),AND(OR(AH577&gt;0,AR577&gt;0),OR(BB577=0,BB577=""))),"「レセプト件数」、「算定日数」、「算定回数」のいずれかが「0」か「空白」となっていますが、それ以外が1以上となっています。正しい手術名情報・レセプト件数・算定日数・算定回数をご記入ください。",IF(OR(AH577&gt;AR577,AH577&gt;BB577),"「算定日数」あるいは「算定回数」が「レセプト件数」よりも小さくなっています。算定レセプトにおける算定日数・算定回数をご記入ください。",IF(AR577&gt;BB577,"「算定回数」が「算定日数」よりも小さくなっています。算定日数における算定回数をご記入ください。","")))))</f>
        <v/>
      </c>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72"/>
      <c r="CW577" s="72"/>
      <c r="CX577" s="72"/>
      <c r="CY577" s="129"/>
      <c r="CZ577" s="129"/>
      <c r="DA577" s="129"/>
      <c r="DB577" s="129"/>
      <c r="DC577" s="129"/>
      <c r="DD577" s="129"/>
      <c r="DE577" s="129"/>
      <c r="DF577" s="129"/>
      <c r="DG577" s="129"/>
      <c r="DH577" s="129"/>
      <c r="DI577" s="129"/>
      <c r="DJ577" s="129"/>
      <c r="DK577" s="129"/>
      <c r="DL577" s="129"/>
      <c r="DM577" s="129"/>
      <c r="DN577" s="129"/>
      <c r="DO577" s="129"/>
      <c r="DP577" s="129"/>
      <c r="DQ577" s="129"/>
      <c r="DR577" s="129"/>
      <c r="DS577" s="129"/>
      <c r="DT577" s="129"/>
      <c r="DU577" s="129"/>
      <c r="DV577" s="129"/>
      <c r="DW577" s="129"/>
      <c r="DX577" s="129"/>
      <c r="DY577" s="129"/>
      <c r="DZ577" s="129"/>
      <c r="EA577" s="129"/>
      <c r="EB577" s="129"/>
      <c r="EC577" s="129"/>
      <c r="ED577" s="129"/>
      <c r="EE577" s="129"/>
      <c r="EF577" s="129"/>
      <c r="EG577" s="129"/>
      <c r="EH577" s="129"/>
      <c r="EI577" s="129"/>
      <c r="EJ577" s="129"/>
      <c r="EK577" s="129"/>
      <c r="EL577" s="129"/>
      <c r="EM577" s="129"/>
      <c r="EN577" s="129"/>
      <c r="EO577" s="129"/>
      <c r="EP577" s="129"/>
      <c r="EQ577" s="129"/>
      <c r="ER577" s="129"/>
      <c r="ES577" s="129"/>
      <c r="ET577" s="129"/>
      <c r="EU577" s="129"/>
      <c r="EV577" s="129"/>
      <c r="EW577" s="129"/>
    </row>
    <row r="578" spans="1:153" ht="3" customHeight="1" thickBot="1">
      <c r="A578" s="113"/>
      <c r="B578" s="16"/>
      <c r="C578" s="17"/>
      <c r="D578" s="17"/>
      <c r="E578" s="17"/>
      <c r="F578" s="18"/>
      <c r="G578" s="17"/>
      <c r="H578" s="298"/>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9"/>
      <c r="AG578" s="299"/>
      <c r="AH578" s="298"/>
      <c r="AI578" s="298"/>
      <c r="AJ578" s="298"/>
      <c r="AK578" s="298"/>
      <c r="AL578" s="298"/>
      <c r="AM578" s="298"/>
      <c r="AN578" s="298"/>
      <c r="AO578" s="121"/>
      <c r="AP578" s="116"/>
      <c r="AQ578" s="299"/>
      <c r="AR578" s="298"/>
      <c r="AS578" s="298"/>
      <c r="AT578" s="298"/>
      <c r="AU578" s="298"/>
      <c r="AV578" s="298"/>
      <c r="AW578" s="298"/>
      <c r="AX578" s="298"/>
      <c r="AY578" s="121"/>
      <c r="AZ578" s="116"/>
      <c r="BA578" s="298"/>
      <c r="BB578" s="298"/>
      <c r="BC578" s="298"/>
      <c r="BD578" s="298"/>
      <c r="BE578" s="298"/>
      <c r="BF578" s="298"/>
      <c r="BG578" s="298"/>
      <c r="BH578" s="298"/>
      <c r="BI578" s="121"/>
      <c r="BJ578" s="116"/>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c r="DH578" s="129"/>
      <c r="DI578" s="129"/>
      <c r="DJ578" s="129"/>
      <c r="DK578" s="129"/>
      <c r="DL578" s="129"/>
      <c r="DM578" s="129"/>
      <c r="DN578" s="129"/>
      <c r="DO578" s="129"/>
      <c r="DP578" s="129"/>
      <c r="DQ578" s="129"/>
      <c r="DR578" s="129"/>
      <c r="DS578" s="129"/>
      <c r="DT578" s="129"/>
      <c r="DU578" s="129"/>
      <c r="DV578" s="129"/>
      <c r="DW578" s="129"/>
      <c r="DX578" s="129"/>
      <c r="DY578" s="129"/>
      <c r="DZ578" s="129"/>
      <c r="EA578" s="129"/>
      <c r="EB578" s="129"/>
      <c r="EC578" s="129"/>
      <c r="ED578" s="129"/>
      <c r="EE578" s="129"/>
      <c r="EF578" s="129"/>
      <c r="EG578" s="129"/>
      <c r="EH578" s="129"/>
      <c r="EI578" s="129"/>
      <c r="EJ578" s="129"/>
      <c r="EK578" s="129"/>
      <c r="EL578" s="129"/>
      <c r="EM578" s="129"/>
      <c r="EN578" s="129"/>
      <c r="EO578" s="129"/>
      <c r="EP578" s="129"/>
      <c r="EQ578" s="129"/>
      <c r="ER578" s="129"/>
      <c r="ES578" s="129"/>
      <c r="ET578" s="129"/>
      <c r="EU578" s="129"/>
      <c r="EV578" s="129"/>
      <c r="EW578" s="129"/>
    </row>
    <row r="579" spans="1:153" ht="9.75" customHeight="1">
      <c r="A579" s="113"/>
      <c r="B579" s="24"/>
      <c r="C579" s="14" t="s">
        <v>6435</v>
      </c>
      <c r="D579" s="25"/>
      <c r="E579" s="25"/>
      <c r="F579" s="14" t="s">
        <v>143</v>
      </c>
      <c r="G579" s="14"/>
      <c r="H579" s="14"/>
      <c r="I579" s="14" t="s">
        <v>144</v>
      </c>
      <c r="J579" s="14"/>
      <c r="K579" s="14" t="s">
        <v>145</v>
      </c>
      <c r="L579" s="14"/>
      <c r="M579" s="14" t="s">
        <v>197</v>
      </c>
      <c r="N579" s="14"/>
      <c r="O579" s="25"/>
      <c r="P579" s="14" t="s">
        <v>146</v>
      </c>
      <c r="Q579" s="14"/>
      <c r="R579" s="14"/>
      <c r="S579" s="14"/>
      <c r="T579" s="14"/>
      <c r="U579" s="14"/>
      <c r="V579" s="14"/>
      <c r="W579" s="14"/>
      <c r="X579" s="14"/>
      <c r="Y579" s="14"/>
      <c r="Z579" s="14"/>
      <c r="AA579" s="14"/>
      <c r="AB579" s="14"/>
      <c r="AC579" s="14"/>
      <c r="AD579" s="25"/>
      <c r="AE579" s="25"/>
      <c r="AF579" s="26"/>
      <c r="AG579" s="296"/>
      <c r="AH579" s="297"/>
      <c r="AI579" s="297"/>
      <c r="AJ579" s="297"/>
      <c r="AK579" s="297"/>
      <c r="AL579" s="297"/>
      <c r="AM579" s="297"/>
      <c r="AN579" s="297"/>
      <c r="AO579" s="117"/>
      <c r="AP579" s="114"/>
      <c r="AQ579" s="296"/>
      <c r="AR579" s="297"/>
      <c r="AS579" s="297"/>
      <c r="AT579" s="297"/>
      <c r="AU579" s="297"/>
      <c r="AV579" s="297"/>
      <c r="AW579" s="297"/>
      <c r="AX579" s="297"/>
      <c r="AY579" s="117"/>
      <c r="AZ579" s="114"/>
      <c r="BA579" s="297"/>
      <c r="BB579" s="297"/>
      <c r="BC579" s="297"/>
      <c r="BD579" s="297"/>
      <c r="BE579" s="297"/>
      <c r="BF579" s="297"/>
      <c r="BG579" s="297"/>
      <c r="BH579" s="297"/>
      <c r="BI579" s="117"/>
      <c r="BJ579" s="114"/>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29"/>
      <c r="CY579" s="129"/>
      <c r="CZ579" s="129"/>
      <c r="DA579" s="129"/>
      <c r="DB579" s="129"/>
      <c r="DC579" s="129"/>
      <c r="DD579" s="129"/>
      <c r="DE579" s="129"/>
      <c r="DF579" s="129"/>
      <c r="DG579" s="129"/>
      <c r="DH579" s="129"/>
      <c r="DI579" s="129"/>
      <c r="DJ579" s="129"/>
      <c r="DK579" s="129"/>
      <c r="DL579" s="129"/>
      <c r="DM579" s="129"/>
      <c r="DN579" s="129"/>
      <c r="DO579" s="129"/>
      <c r="DP579" s="129"/>
      <c r="DQ579" s="129"/>
      <c r="DR579" s="129"/>
      <c r="DS579" s="129"/>
      <c r="DT579" s="129"/>
      <c r="DU579" s="129"/>
      <c r="DV579" s="129"/>
      <c r="DW579" s="129"/>
      <c r="DX579" s="129"/>
      <c r="DY579" s="129"/>
      <c r="DZ579" s="129"/>
      <c r="EA579" s="129"/>
      <c r="EB579" s="129"/>
      <c r="EC579" s="129"/>
      <c r="ED579" s="129"/>
      <c r="EE579" s="129"/>
      <c r="EF579" s="129"/>
      <c r="EG579" s="129"/>
      <c r="EH579" s="129"/>
      <c r="EI579" s="129"/>
      <c r="EJ579" s="129"/>
      <c r="EK579" s="129"/>
      <c r="EL579" s="129"/>
      <c r="EM579" s="129"/>
      <c r="EN579" s="129"/>
      <c r="EO579" s="129"/>
      <c r="EP579" s="129"/>
      <c r="EQ579" s="129"/>
      <c r="ER579" s="129"/>
      <c r="ES579" s="129"/>
      <c r="ET579" s="129"/>
      <c r="EU579" s="129"/>
      <c r="EV579" s="129"/>
      <c r="EW579" s="129"/>
    </row>
    <row r="580" spans="1:153" ht="21.75" customHeight="1">
      <c r="A580" s="113"/>
      <c r="B580" s="294"/>
      <c r="C580" s="76"/>
      <c r="D580" s="74"/>
      <c r="E580" s="77"/>
      <c r="F580" s="78"/>
      <c r="G580" s="79"/>
      <c r="H580" s="75" t="s">
        <v>6436</v>
      </c>
      <c r="I580" s="76"/>
      <c r="J580" s="74"/>
      <c r="K580" s="241"/>
      <c r="L580" s="74"/>
      <c r="M580" s="76"/>
      <c r="N580" s="73"/>
      <c r="O580" s="504"/>
      <c r="P580" s="505"/>
      <c r="Q580" s="505"/>
      <c r="R580" s="505"/>
      <c r="S580" s="505"/>
      <c r="T580" s="505"/>
      <c r="U580" s="505"/>
      <c r="V580" s="505"/>
      <c r="W580" s="505"/>
      <c r="X580" s="505"/>
      <c r="Y580" s="505"/>
      <c r="Z580" s="505"/>
      <c r="AA580" s="505"/>
      <c r="AB580" s="505"/>
      <c r="AC580" s="505"/>
      <c r="AD580" s="505"/>
      <c r="AE580" s="506"/>
      <c r="AF580" s="15"/>
      <c r="AG580" s="118"/>
      <c r="AH580" s="312"/>
      <c r="AI580" s="313"/>
      <c r="AJ580" s="313"/>
      <c r="AK580" s="313"/>
      <c r="AL580" s="313"/>
      <c r="AM580" s="313"/>
      <c r="AN580" s="314"/>
      <c r="AO580" s="120"/>
      <c r="AP580" s="115" t="s">
        <v>0</v>
      </c>
      <c r="AQ580" s="119"/>
      <c r="AR580" s="312"/>
      <c r="AS580" s="313"/>
      <c r="AT580" s="313"/>
      <c r="AU580" s="313"/>
      <c r="AV580" s="313"/>
      <c r="AW580" s="313"/>
      <c r="AX580" s="314"/>
      <c r="AY580" s="120"/>
      <c r="AZ580" s="115" t="s">
        <v>1</v>
      </c>
      <c r="BA580" s="119"/>
      <c r="BB580" s="312"/>
      <c r="BC580" s="313"/>
      <c r="BD580" s="313"/>
      <c r="BE580" s="313"/>
      <c r="BF580" s="313"/>
      <c r="BG580" s="313"/>
      <c r="BH580" s="314"/>
      <c r="BI580" s="122"/>
      <c r="BJ580" s="115" t="s">
        <v>2</v>
      </c>
      <c r="BK580" s="129"/>
      <c r="BL580" s="130" t="str">
        <f>IF(BM580&lt;&gt;"","●","")</f>
        <v/>
      </c>
      <c r="BM580" s="132" t="str">
        <f>IF(AND(OR(C580="",E580="",F580="",G580="",O580=""),OR(AH580&gt;0,AR580&gt;0,BB580&gt;0)),"「Ｋコード・Ｊコード番号等」、「診療行為名称」に未記入の欄がありますが、「レセプト件数」、「算定日数」、「算定回数」のいずれかが1以上となっています。正しい手術名情報・レセプト件数・算定日数・算定回数をご記入ください。",IF(AND(AND(C580&lt;&gt;"",E580&lt;&gt;"",F580&lt;&gt;"",G580&lt;&gt;""),OR(AH580&gt;0,AR580&gt;0,BB580&gt;0),COUNTIF(K!$A$1:$A$2257,ASC(C580&amp;E580&amp;F580&amp;G580&amp;IF(I580*1=0,"","-"&amp;I580*1)&amp;IF(K580*1=0,"",K580*1)&amp;IF(M580="","",M580)))=0),"「Ｋコード・Ｊコード番号等」が診療報酬点数表あるいは鹿診療報酬点数表に存在しないコードとなっています。正しいＫコード・Ｊコード番号等をご記入ください。なお、加算・輸血料は報告対象外となります。",IF(OR(AND(OR(AH580=0,AH580=""),OR(AR580&gt;0,BB580&gt;0)),AND(OR(AH580&gt;0,BB580&gt;0),OR(AR580=0,AR580="")),AND(OR(AH580&gt;0,AR580&gt;0),OR(BB580=0,BB580=""))),"「レセプト件数」、「算定日数」、「算定回数」のいずれかが「0」か「空白」となっていますが、それ以外が1以上となっています。正しい手術名情報・レセプト件数・算定日数・算定回数をご記入ください。",IF(OR(AH580&gt;AR580,AH580&gt;BB580),"「算定日数」あるいは「算定回数」が「レセプト件数」よりも小さくなっています。算定レセプトにおける算定日数・算定回数をご記入ください。",IF(AR580&gt;BB580,"「算定回数」が「算定日数」よりも小さくなっています。算定日数における算定回数をご記入ください。","")))))</f>
        <v/>
      </c>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72"/>
      <c r="CW580" s="72"/>
      <c r="CX580" s="72"/>
      <c r="CY580" s="129"/>
      <c r="CZ580" s="129"/>
      <c r="DA580" s="129"/>
      <c r="DB580" s="129"/>
      <c r="DC580" s="129"/>
      <c r="DD580" s="129"/>
      <c r="DE580" s="129"/>
      <c r="DF580" s="129"/>
      <c r="DG580" s="129"/>
      <c r="DH580" s="129"/>
      <c r="DI580" s="129"/>
      <c r="DJ580" s="129"/>
      <c r="DK580" s="129"/>
      <c r="DL580" s="129"/>
      <c r="DM580" s="129"/>
      <c r="DN580" s="129"/>
      <c r="DO580" s="129"/>
      <c r="DP580" s="129"/>
      <c r="DQ580" s="129"/>
      <c r="DR580" s="129"/>
      <c r="DS580" s="129"/>
      <c r="DT580" s="129"/>
      <c r="DU580" s="129"/>
      <c r="DV580" s="129"/>
      <c r="DW580" s="129"/>
      <c r="DX580" s="129"/>
      <c r="DY580" s="129"/>
      <c r="DZ580" s="129"/>
      <c r="EA580" s="129"/>
      <c r="EB580" s="129"/>
      <c r="EC580" s="129"/>
      <c r="ED580" s="129"/>
      <c r="EE580" s="129"/>
      <c r="EF580" s="129"/>
      <c r="EG580" s="129"/>
      <c r="EH580" s="129"/>
      <c r="EI580" s="129"/>
      <c r="EJ580" s="129"/>
      <c r="EK580" s="129"/>
      <c r="EL580" s="129"/>
      <c r="EM580" s="129"/>
      <c r="EN580" s="129"/>
      <c r="EO580" s="129"/>
      <c r="EP580" s="129"/>
      <c r="EQ580" s="129"/>
      <c r="ER580" s="129"/>
      <c r="ES580" s="129"/>
      <c r="ET580" s="129"/>
      <c r="EU580" s="129"/>
      <c r="EV580" s="129"/>
      <c r="EW580" s="129"/>
    </row>
    <row r="581" spans="1:153" ht="3" customHeight="1" thickBot="1">
      <c r="A581" s="113"/>
      <c r="B581" s="16"/>
      <c r="C581" s="17"/>
      <c r="D581" s="17"/>
      <c r="E581" s="17"/>
      <c r="F581" s="18"/>
      <c r="G581" s="17"/>
      <c r="H581" s="298"/>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9"/>
      <c r="AG581" s="299"/>
      <c r="AH581" s="298"/>
      <c r="AI581" s="298"/>
      <c r="AJ581" s="298"/>
      <c r="AK581" s="298"/>
      <c r="AL581" s="298"/>
      <c r="AM581" s="298"/>
      <c r="AN581" s="298"/>
      <c r="AO581" s="121"/>
      <c r="AP581" s="116"/>
      <c r="AQ581" s="299"/>
      <c r="AR581" s="298"/>
      <c r="AS581" s="298"/>
      <c r="AT581" s="298"/>
      <c r="AU581" s="298"/>
      <c r="AV581" s="298"/>
      <c r="AW581" s="298"/>
      <c r="AX581" s="298"/>
      <c r="AY581" s="121"/>
      <c r="AZ581" s="116"/>
      <c r="BA581" s="298"/>
      <c r="BB581" s="298"/>
      <c r="BC581" s="298"/>
      <c r="BD581" s="298"/>
      <c r="BE581" s="298"/>
      <c r="BF581" s="298"/>
      <c r="BG581" s="298"/>
      <c r="BH581" s="298"/>
      <c r="BI581" s="121"/>
      <c r="BJ581" s="116"/>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c r="DH581" s="129"/>
      <c r="DI581" s="129"/>
      <c r="DJ581" s="129"/>
      <c r="DK581" s="129"/>
      <c r="DL581" s="129"/>
      <c r="DM581" s="129"/>
      <c r="DN581" s="129"/>
      <c r="DO581" s="129"/>
      <c r="DP581" s="129"/>
      <c r="DQ581" s="129"/>
      <c r="DR581" s="129"/>
      <c r="DS581" s="129"/>
      <c r="DT581" s="129"/>
      <c r="DU581" s="129"/>
      <c r="DV581" s="129"/>
      <c r="DW581" s="129"/>
      <c r="DX581" s="129"/>
      <c r="DY581" s="129"/>
      <c r="DZ581" s="129"/>
      <c r="EA581" s="129"/>
      <c r="EB581" s="129"/>
      <c r="EC581" s="129"/>
      <c r="ED581" s="129"/>
      <c r="EE581" s="129"/>
      <c r="EF581" s="129"/>
      <c r="EG581" s="129"/>
      <c r="EH581" s="129"/>
      <c r="EI581" s="129"/>
      <c r="EJ581" s="129"/>
      <c r="EK581" s="129"/>
      <c r="EL581" s="129"/>
      <c r="EM581" s="129"/>
      <c r="EN581" s="129"/>
      <c r="EO581" s="129"/>
      <c r="EP581" s="129"/>
      <c r="EQ581" s="129"/>
      <c r="ER581" s="129"/>
      <c r="ES581" s="129"/>
      <c r="ET581" s="129"/>
      <c r="EU581" s="129"/>
      <c r="EV581" s="129"/>
      <c r="EW581" s="129"/>
    </row>
    <row r="582" spans="1:153" ht="9.75" customHeight="1">
      <c r="A582" s="113"/>
      <c r="B582" s="24"/>
      <c r="C582" s="14" t="s">
        <v>6435</v>
      </c>
      <c r="D582" s="25"/>
      <c r="E582" s="25"/>
      <c r="F582" s="14" t="s">
        <v>143</v>
      </c>
      <c r="G582" s="14"/>
      <c r="H582" s="14"/>
      <c r="I582" s="14" t="s">
        <v>144</v>
      </c>
      <c r="J582" s="14"/>
      <c r="K582" s="14" t="s">
        <v>145</v>
      </c>
      <c r="L582" s="14"/>
      <c r="M582" s="14" t="s">
        <v>197</v>
      </c>
      <c r="N582" s="14"/>
      <c r="O582" s="25"/>
      <c r="P582" s="14" t="s">
        <v>146</v>
      </c>
      <c r="Q582" s="14"/>
      <c r="R582" s="14"/>
      <c r="S582" s="14"/>
      <c r="T582" s="14"/>
      <c r="U582" s="14"/>
      <c r="V582" s="14"/>
      <c r="W582" s="14"/>
      <c r="X582" s="14"/>
      <c r="Y582" s="14"/>
      <c r="Z582" s="14"/>
      <c r="AA582" s="14"/>
      <c r="AB582" s="14"/>
      <c r="AC582" s="14"/>
      <c r="AD582" s="25"/>
      <c r="AE582" s="25"/>
      <c r="AF582" s="26"/>
      <c r="AG582" s="296"/>
      <c r="AH582" s="297"/>
      <c r="AI582" s="297"/>
      <c r="AJ582" s="297"/>
      <c r="AK582" s="297"/>
      <c r="AL582" s="297"/>
      <c r="AM582" s="297"/>
      <c r="AN582" s="297"/>
      <c r="AO582" s="117"/>
      <c r="AP582" s="114"/>
      <c r="AQ582" s="296"/>
      <c r="AR582" s="297"/>
      <c r="AS582" s="297"/>
      <c r="AT582" s="297"/>
      <c r="AU582" s="297"/>
      <c r="AV582" s="297"/>
      <c r="AW582" s="297"/>
      <c r="AX582" s="297"/>
      <c r="AY582" s="117"/>
      <c r="AZ582" s="114"/>
      <c r="BA582" s="297"/>
      <c r="BB582" s="297"/>
      <c r="BC582" s="297"/>
      <c r="BD582" s="297"/>
      <c r="BE582" s="297"/>
      <c r="BF582" s="297"/>
      <c r="BG582" s="297"/>
      <c r="BH582" s="297"/>
      <c r="BI582" s="117"/>
      <c r="BJ582" s="114"/>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29"/>
      <c r="CW582" s="129"/>
      <c r="CX582" s="129"/>
      <c r="CY582" s="129"/>
      <c r="CZ582" s="129"/>
      <c r="DA582" s="129"/>
      <c r="DB582" s="129"/>
      <c r="DC582" s="129"/>
      <c r="DD582" s="129"/>
      <c r="DE582" s="129"/>
      <c r="DF582" s="129"/>
      <c r="DG582" s="129"/>
      <c r="DH582" s="129"/>
      <c r="DI582" s="129"/>
      <c r="DJ582" s="129"/>
      <c r="DK582" s="129"/>
      <c r="DL582" s="129"/>
      <c r="DM582" s="129"/>
      <c r="DN582" s="129"/>
      <c r="DO582" s="129"/>
      <c r="DP582" s="129"/>
      <c r="DQ582" s="129"/>
      <c r="DR582" s="129"/>
      <c r="DS582" s="129"/>
      <c r="DT582" s="129"/>
      <c r="DU582" s="129"/>
      <c r="DV582" s="129"/>
      <c r="DW582" s="129"/>
      <c r="DX582" s="129"/>
      <c r="DY582" s="129"/>
      <c r="DZ582" s="129"/>
      <c r="EA582" s="129"/>
      <c r="EB582" s="129"/>
      <c r="EC582" s="129"/>
      <c r="ED582" s="129"/>
      <c r="EE582" s="129"/>
      <c r="EF582" s="129"/>
      <c r="EG582" s="129"/>
      <c r="EH582" s="129"/>
      <c r="EI582" s="129"/>
      <c r="EJ582" s="129"/>
      <c r="EK582" s="129"/>
      <c r="EL582" s="129"/>
      <c r="EM582" s="129"/>
      <c r="EN582" s="129"/>
      <c r="EO582" s="129"/>
      <c r="EP582" s="129"/>
      <c r="EQ582" s="129"/>
      <c r="ER582" s="129"/>
      <c r="ES582" s="129"/>
      <c r="ET582" s="129"/>
      <c r="EU582" s="129"/>
      <c r="EV582" s="129"/>
      <c r="EW582" s="129"/>
    </row>
    <row r="583" spans="1:153" ht="21.75" customHeight="1">
      <c r="A583" s="113"/>
      <c r="B583" s="294"/>
      <c r="C583" s="76"/>
      <c r="D583" s="74"/>
      <c r="E583" s="77"/>
      <c r="F583" s="78"/>
      <c r="G583" s="79"/>
      <c r="H583" s="75" t="s">
        <v>6436</v>
      </c>
      <c r="I583" s="76"/>
      <c r="J583" s="74"/>
      <c r="K583" s="241"/>
      <c r="L583" s="74"/>
      <c r="M583" s="76"/>
      <c r="N583" s="73"/>
      <c r="O583" s="504"/>
      <c r="P583" s="505"/>
      <c r="Q583" s="505"/>
      <c r="R583" s="505"/>
      <c r="S583" s="505"/>
      <c r="T583" s="505"/>
      <c r="U583" s="505"/>
      <c r="V583" s="505"/>
      <c r="W583" s="505"/>
      <c r="X583" s="505"/>
      <c r="Y583" s="505"/>
      <c r="Z583" s="505"/>
      <c r="AA583" s="505"/>
      <c r="AB583" s="505"/>
      <c r="AC583" s="505"/>
      <c r="AD583" s="505"/>
      <c r="AE583" s="506"/>
      <c r="AF583" s="15"/>
      <c r="AG583" s="118"/>
      <c r="AH583" s="312"/>
      <c r="AI583" s="313"/>
      <c r="AJ583" s="313"/>
      <c r="AK583" s="313"/>
      <c r="AL583" s="313"/>
      <c r="AM583" s="313"/>
      <c r="AN583" s="314"/>
      <c r="AO583" s="120"/>
      <c r="AP583" s="115" t="s">
        <v>0</v>
      </c>
      <c r="AQ583" s="119"/>
      <c r="AR583" s="312"/>
      <c r="AS583" s="313"/>
      <c r="AT583" s="313"/>
      <c r="AU583" s="313"/>
      <c r="AV583" s="313"/>
      <c r="AW583" s="313"/>
      <c r="AX583" s="314"/>
      <c r="AY583" s="120"/>
      <c r="AZ583" s="115" t="s">
        <v>1</v>
      </c>
      <c r="BA583" s="119"/>
      <c r="BB583" s="312"/>
      <c r="BC583" s="313"/>
      <c r="BD583" s="313"/>
      <c r="BE583" s="313"/>
      <c r="BF583" s="313"/>
      <c r="BG583" s="313"/>
      <c r="BH583" s="314"/>
      <c r="BI583" s="122"/>
      <c r="BJ583" s="115" t="s">
        <v>2</v>
      </c>
      <c r="BK583" s="129"/>
      <c r="BL583" s="130" t="str">
        <f>IF(BM583&lt;&gt;"","●","")</f>
        <v/>
      </c>
      <c r="BM583" s="132" t="str">
        <f>IF(AND(OR(C583="",E583="",F583="",G583="",O583=""),OR(AH583&gt;0,AR583&gt;0,BB583&gt;0)),"「Ｋコード・Ｊコード番号等」、「診療行為名称」に未記入の欄がありますが、「レセプト件数」、「算定日数」、「算定回数」のいずれかが1以上となっています。正しい手術名情報・レセプト件数・算定日数・算定回数をご記入ください。",IF(AND(AND(C583&lt;&gt;"",E583&lt;&gt;"",F583&lt;&gt;"",G583&lt;&gt;""),OR(AH583&gt;0,AR583&gt;0,BB583&gt;0),COUNTIF(K!$A$1:$A$2257,ASC(C583&amp;E583&amp;F583&amp;G583&amp;IF(I583*1=0,"","-"&amp;I583*1)&amp;IF(K583*1=0,"",K583*1)&amp;IF(M583="","",M583)))=0),"「Ｋコード・Ｊコード番号等」が診療報酬点数表あるいは鹿診療報酬点数表に存在しないコードとなっています。正しいＫコード・Ｊコード番号等をご記入ください。なお、加算・輸血料は報告対象外となります。",IF(OR(AND(OR(AH583=0,AH583=""),OR(AR583&gt;0,BB583&gt;0)),AND(OR(AH583&gt;0,BB583&gt;0),OR(AR583=0,AR583="")),AND(OR(AH583&gt;0,AR583&gt;0),OR(BB583=0,BB583=""))),"「レセプト件数」、「算定日数」、「算定回数」のいずれかが「0」か「空白」となっていますが、それ以外が1以上となっています。正しい手術名情報・レセプト件数・算定日数・算定回数をご記入ください。",IF(OR(AH583&gt;AR583,AH583&gt;BB583),"「算定日数」あるいは「算定回数」が「レセプト件数」よりも小さくなっています。算定レセプトにおける算定日数・算定回数をご記入ください。",IF(AR583&gt;BB583,"「算定回数」が「算定日数」よりも小さくなっています。算定日数における算定回数をご記入ください。","")))))</f>
        <v/>
      </c>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72"/>
      <c r="CW583" s="72"/>
      <c r="CX583" s="72"/>
      <c r="CY583" s="129"/>
      <c r="CZ583" s="129"/>
      <c r="DA583" s="129"/>
      <c r="DB583" s="129"/>
      <c r="DC583" s="129"/>
      <c r="DD583" s="129"/>
      <c r="DE583" s="129"/>
      <c r="DF583" s="129"/>
      <c r="DG583" s="129"/>
      <c r="DH583" s="129"/>
      <c r="DI583" s="129"/>
      <c r="DJ583" s="129"/>
      <c r="DK583" s="129"/>
      <c r="DL583" s="129"/>
      <c r="DM583" s="129"/>
      <c r="DN583" s="129"/>
      <c r="DO583" s="129"/>
      <c r="DP583" s="129"/>
      <c r="DQ583" s="129"/>
      <c r="DR583" s="129"/>
      <c r="DS583" s="129"/>
      <c r="DT583" s="129"/>
      <c r="DU583" s="129"/>
      <c r="DV583" s="129"/>
      <c r="DW583" s="129"/>
      <c r="DX583" s="129"/>
      <c r="DY583" s="129"/>
      <c r="DZ583" s="129"/>
      <c r="EA583" s="129"/>
      <c r="EB583" s="129"/>
      <c r="EC583" s="129"/>
      <c r="ED583" s="129"/>
      <c r="EE583" s="129"/>
      <c r="EF583" s="129"/>
      <c r="EG583" s="129"/>
      <c r="EH583" s="129"/>
      <c r="EI583" s="129"/>
      <c r="EJ583" s="129"/>
      <c r="EK583" s="129"/>
      <c r="EL583" s="129"/>
      <c r="EM583" s="129"/>
      <c r="EN583" s="129"/>
      <c r="EO583" s="129"/>
      <c r="EP583" s="129"/>
      <c r="EQ583" s="129"/>
      <c r="ER583" s="129"/>
      <c r="ES583" s="129"/>
      <c r="ET583" s="129"/>
      <c r="EU583" s="129"/>
      <c r="EV583" s="129"/>
      <c r="EW583" s="129"/>
    </row>
    <row r="584" spans="1:153" ht="3" customHeight="1" thickBot="1">
      <c r="A584" s="113"/>
      <c r="B584" s="16"/>
      <c r="C584" s="17"/>
      <c r="D584" s="17"/>
      <c r="E584" s="17"/>
      <c r="F584" s="18"/>
      <c r="G584" s="17"/>
      <c r="H584" s="298"/>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9"/>
      <c r="AG584" s="299"/>
      <c r="AH584" s="298"/>
      <c r="AI584" s="298"/>
      <c r="AJ584" s="298"/>
      <c r="AK584" s="298"/>
      <c r="AL584" s="298"/>
      <c r="AM584" s="298"/>
      <c r="AN584" s="298"/>
      <c r="AO584" s="121"/>
      <c r="AP584" s="116"/>
      <c r="AQ584" s="299"/>
      <c r="AR584" s="298"/>
      <c r="AS584" s="298"/>
      <c r="AT584" s="298"/>
      <c r="AU584" s="298"/>
      <c r="AV584" s="298"/>
      <c r="AW584" s="298"/>
      <c r="AX584" s="298"/>
      <c r="AY584" s="121"/>
      <c r="AZ584" s="116"/>
      <c r="BA584" s="298"/>
      <c r="BB584" s="298"/>
      <c r="BC584" s="298"/>
      <c r="BD584" s="298"/>
      <c r="BE584" s="298"/>
      <c r="BF584" s="298"/>
      <c r="BG584" s="298"/>
      <c r="BH584" s="298"/>
      <c r="BI584" s="121"/>
      <c r="BJ584" s="116"/>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c r="DH584" s="129"/>
      <c r="DI584" s="129"/>
      <c r="DJ584" s="129"/>
      <c r="DK584" s="129"/>
      <c r="DL584" s="129"/>
      <c r="DM584" s="129"/>
      <c r="DN584" s="129"/>
      <c r="DO584" s="129"/>
      <c r="DP584" s="129"/>
      <c r="DQ584" s="129"/>
      <c r="DR584" s="129"/>
      <c r="DS584" s="129"/>
      <c r="DT584" s="129"/>
      <c r="DU584" s="129"/>
      <c r="DV584" s="129"/>
      <c r="DW584" s="129"/>
      <c r="DX584" s="129"/>
      <c r="DY584" s="129"/>
      <c r="DZ584" s="129"/>
      <c r="EA584" s="129"/>
      <c r="EB584" s="129"/>
      <c r="EC584" s="129"/>
      <c r="ED584" s="129"/>
      <c r="EE584" s="129"/>
      <c r="EF584" s="129"/>
      <c r="EG584" s="129"/>
      <c r="EH584" s="129"/>
      <c r="EI584" s="129"/>
      <c r="EJ584" s="129"/>
      <c r="EK584" s="129"/>
      <c r="EL584" s="129"/>
      <c r="EM584" s="129"/>
      <c r="EN584" s="129"/>
      <c r="EO584" s="129"/>
      <c r="EP584" s="129"/>
      <c r="EQ584" s="129"/>
      <c r="ER584" s="129"/>
      <c r="ES584" s="129"/>
      <c r="ET584" s="129"/>
      <c r="EU584" s="129"/>
      <c r="EV584" s="129"/>
      <c r="EW584" s="129"/>
    </row>
    <row r="585" spans="1:153" ht="9.75" customHeight="1">
      <c r="A585" s="113"/>
      <c r="B585" s="24"/>
      <c r="C585" s="14" t="s">
        <v>6435</v>
      </c>
      <c r="D585" s="25"/>
      <c r="E585" s="25"/>
      <c r="F585" s="14" t="s">
        <v>143</v>
      </c>
      <c r="G585" s="14"/>
      <c r="H585" s="14"/>
      <c r="I585" s="14" t="s">
        <v>144</v>
      </c>
      <c r="J585" s="14"/>
      <c r="K585" s="14" t="s">
        <v>145</v>
      </c>
      <c r="L585" s="14"/>
      <c r="M585" s="14" t="s">
        <v>197</v>
      </c>
      <c r="N585" s="14"/>
      <c r="O585" s="25"/>
      <c r="P585" s="14" t="s">
        <v>146</v>
      </c>
      <c r="Q585" s="14"/>
      <c r="R585" s="14"/>
      <c r="S585" s="14"/>
      <c r="T585" s="14"/>
      <c r="U585" s="14"/>
      <c r="V585" s="14"/>
      <c r="W585" s="14"/>
      <c r="X585" s="14"/>
      <c r="Y585" s="14"/>
      <c r="Z585" s="14"/>
      <c r="AA585" s="14"/>
      <c r="AB585" s="14"/>
      <c r="AC585" s="14"/>
      <c r="AD585" s="25"/>
      <c r="AE585" s="25"/>
      <c r="AF585" s="26"/>
      <c r="AG585" s="296"/>
      <c r="AH585" s="297"/>
      <c r="AI585" s="297"/>
      <c r="AJ585" s="297"/>
      <c r="AK585" s="297"/>
      <c r="AL585" s="297"/>
      <c r="AM585" s="297"/>
      <c r="AN585" s="297"/>
      <c r="AO585" s="117"/>
      <c r="AP585" s="114"/>
      <c r="AQ585" s="296"/>
      <c r="AR585" s="297"/>
      <c r="AS585" s="297"/>
      <c r="AT585" s="297"/>
      <c r="AU585" s="297"/>
      <c r="AV585" s="297"/>
      <c r="AW585" s="297"/>
      <c r="AX585" s="297"/>
      <c r="AY585" s="117"/>
      <c r="AZ585" s="114"/>
      <c r="BA585" s="297"/>
      <c r="BB585" s="297"/>
      <c r="BC585" s="297"/>
      <c r="BD585" s="297"/>
      <c r="BE585" s="297"/>
      <c r="BF585" s="297"/>
      <c r="BG585" s="297"/>
      <c r="BH585" s="297"/>
      <c r="BI585" s="117"/>
      <c r="BJ585" s="114"/>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29"/>
      <c r="CW585" s="129"/>
      <c r="CX585" s="129"/>
      <c r="CY585" s="129"/>
      <c r="CZ585" s="129"/>
      <c r="DA585" s="129"/>
      <c r="DB585" s="129"/>
      <c r="DC585" s="129"/>
      <c r="DD585" s="129"/>
      <c r="DE585" s="129"/>
      <c r="DF585" s="129"/>
      <c r="DG585" s="129"/>
      <c r="DH585" s="129"/>
      <c r="DI585" s="129"/>
      <c r="DJ585" s="129"/>
      <c r="DK585" s="129"/>
      <c r="DL585" s="129"/>
      <c r="DM585" s="129"/>
      <c r="DN585" s="129"/>
      <c r="DO585" s="129"/>
      <c r="DP585" s="129"/>
      <c r="DQ585" s="129"/>
      <c r="DR585" s="129"/>
      <c r="DS585" s="129"/>
      <c r="DT585" s="129"/>
      <c r="DU585" s="129"/>
      <c r="DV585" s="129"/>
      <c r="DW585" s="129"/>
      <c r="DX585" s="129"/>
      <c r="DY585" s="129"/>
      <c r="DZ585" s="129"/>
      <c r="EA585" s="129"/>
      <c r="EB585" s="129"/>
      <c r="EC585" s="129"/>
      <c r="ED585" s="129"/>
      <c r="EE585" s="129"/>
      <c r="EF585" s="129"/>
      <c r="EG585" s="129"/>
      <c r="EH585" s="129"/>
      <c r="EI585" s="129"/>
      <c r="EJ585" s="129"/>
      <c r="EK585" s="129"/>
      <c r="EL585" s="129"/>
      <c r="EM585" s="129"/>
      <c r="EN585" s="129"/>
      <c r="EO585" s="129"/>
      <c r="EP585" s="129"/>
      <c r="EQ585" s="129"/>
      <c r="ER585" s="129"/>
      <c r="ES585" s="129"/>
      <c r="ET585" s="129"/>
      <c r="EU585" s="129"/>
      <c r="EV585" s="129"/>
      <c r="EW585" s="129"/>
    </row>
    <row r="586" spans="1:153" ht="21.75" customHeight="1">
      <c r="A586" s="113"/>
      <c r="B586" s="294"/>
      <c r="C586" s="76"/>
      <c r="D586" s="74"/>
      <c r="E586" s="77"/>
      <c r="F586" s="78"/>
      <c r="G586" s="79"/>
      <c r="H586" s="75" t="s">
        <v>6436</v>
      </c>
      <c r="I586" s="76"/>
      <c r="J586" s="74"/>
      <c r="K586" s="241"/>
      <c r="L586" s="74"/>
      <c r="M586" s="76"/>
      <c r="N586" s="73"/>
      <c r="O586" s="504"/>
      <c r="P586" s="505"/>
      <c r="Q586" s="505"/>
      <c r="R586" s="505"/>
      <c r="S586" s="505"/>
      <c r="T586" s="505"/>
      <c r="U586" s="505"/>
      <c r="V586" s="505"/>
      <c r="W586" s="505"/>
      <c r="X586" s="505"/>
      <c r="Y586" s="505"/>
      <c r="Z586" s="505"/>
      <c r="AA586" s="505"/>
      <c r="AB586" s="505"/>
      <c r="AC586" s="505"/>
      <c r="AD586" s="505"/>
      <c r="AE586" s="506"/>
      <c r="AF586" s="15"/>
      <c r="AG586" s="118"/>
      <c r="AH586" s="312"/>
      <c r="AI586" s="313"/>
      <c r="AJ586" s="313"/>
      <c r="AK586" s="313"/>
      <c r="AL586" s="313"/>
      <c r="AM586" s="313"/>
      <c r="AN586" s="314"/>
      <c r="AO586" s="120"/>
      <c r="AP586" s="115" t="s">
        <v>0</v>
      </c>
      <c r="AQ586" s="119"/>
      <c r="AR586" s="312"/>
      <c r="AS586" s="313"/>
      <c r="AT586" s="313"/>
      <c r="AU586" s="313"/>
      <c r="AV586" s="313"/>
      <c r="AW586" s="313"/>
      <c r="AX586" s="314"/>
      <c r="AY586" s="120"/>
      <c r="AZ586" s="115" t="s">
        <v>1</v>
      </c>
      <c r="BA586" s="119"/>
      <c r="BB586" s="312"/>
      <c r="BC586" s="313"/>
      <c r="BD586" s="313"/>
      <c r="BE586" s="313"/>
      <c r="BF586" s="313"/>
      <c r="BG586" s="313"/>
      <c r="BH586" s="314"/>
      <c r="BI586" s="122"/>
      <c r="BJ586" s="115" t="s">
        <v>2</v>
      </c>
      <c r="BK586" s="129"/>
      <c r="BL586" s="130" t="str">
        <f>IF(BM586&lt;&gt;"","●","")</f>
        <v/>
      </c>
      <c r="BM586" s="132" t="str">
        <f>IF(AND(OR(C586="",E586="",F586="",G586="",O586=""),OR(AH586&gt;0,AR586&gt;0,BB586&gt;0)),"「Ｋコード・Ｊコード番号等」、「診療行為名称」に未記入の欄がありますが、「レセプト件数」、「算定日数」、「算定回数」のいずれかが1以上となっています。正しい手術名情報・レセプト件数・算定日数・算定回数をご記入ください。",IF(AND(AND(C586&lt;&gt;"",E586&lt;&gt;"",F586&lt;&gt;"",G586&lt;&gt;""),OR(AH586&gt;0,AR586&gt;0,BB586&gt;0),COUNTIF(K!$A$1:$A$2257,ASC(C586&amp;E586&amp;F586&amp;G586&amp;IF(I586*1=0,"","-"&amp;I586*1)&amp;IF(K586*1=0,"",K586*1)&amp;IF(M586="","",M586)))=0),"「Ｋコード・Ｊコード番号等」が診療報酬点数表あるいは鹿診療報酬点数表に存在しないコードとなっています。正しいＫコード・Ｊコード番号等をご記入ください。なお、加算・輸血料は報告対象外となります。",IF(OR(AND(OR(AH586=0,AH586=""),OR(AR586&gt;0,BB586&gt;0)),AND(OR(AH586&gt;0,BB586&gt;0),OR(AR586=0,AR586="")),AND(OR(AH586&gt;0,AR586&gt;0),OR(BB586=0,BB586=""))),"「レセプト件数」、「算定日数」、「算定回数」のいずれかが「0」か「空白」となっていますが、それ以外が1以上となっています。正しい手術名情報・レセプト件数・算定日数・算定回数をご記入ください。",IF(OR(AH586&gt;AR586,AH586&gt;BB586),"「算定日数」あるいは「算定回数」が「レセプト件数」よりも小さくなっています。算定レセプトにおける算定日数・算定回数をご記入ください。",IF(AR586&gt;BB586,"「算定回数」が「算定日数」よりも小さくなっています。算定日数における算定回数をご記入ください。","")))))</f>
        <v/>
      </c>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72"/>
      <c r="CW586" s="72"/>
      <c r="CX586" s="72"/>
      <c r="CY586" s="129"/>
      <c r="CZ586" s="129"/>
      <c r="DA586" s="129"/>
      <c r="DB586" s="129"/>
      <c r="DC586" s="129"/>
      <c r="DD586" s="129"/>
      <c r="DE586" s="129"/>
      <c r="DF586" s="129"/>
      <c r="DG586" s="129"/>
      <c r="DH586" s="129"/>
      <c r="DI586" s="129"/>
      <c r="DJ586" s="129"/>
      <c r="DK586" s="129"/>
      <c r="DL586" s="129"/>
      <c r="DM586" s="129"/>
      <c r="DN586" s="129"/>
      <c r="DO586" s="129"/>
      <c r="DP586" s="129"/>
      <c r="DQ586" s="129"/>
      <c r="DR586" s="129"/>
      <c r="DS586" s="129"/>
      <c r="DT586" s="129"/>
      <c r="DU586" s="129"/>
      <c r="DV586" s="129"/>
      <c r="DW586" s="129"/>
      <c r="DX586" s="129"/>
      <c r="DY586" s="129"/>
      <c r="DZ586" s="129"/>
      <c r="EA586" s="129"/>
      <c r="EB586" s="129"/>
      <c r="EC586" s="129"/>
      <c r="ED586" s="129"/>
      <c r="EE586" s="129"/>
      <c r="EF586" s="129"/>
      <c r="EG586" s="129"/>
      <c r="EH586" s="129"/>
      <c r="EI586" s="129"/>
      <c r="EJ586" s="129"/>
      <c r="EK586" s="129"/>
      <c r="EL586" s="129"/>
      <c r="EM586" s="129"/>
      <c r="EN586" s="129"/>
      <c r="EO586" s="129"/>
      <c r="EP586" s="129"/>
      <c r="EQ586" s="129"/>
      <c r="ER586" s="129"/>
      <c r="ES586" s="129"/>
      <c r="ET586" s="129"/>
      <c r="EU586" s="129"/>
      <c r="EV586" s="129"/>
      <c r="EW586" s="129"/>
    </row>
    <row r="587" spans="1:153" ht="3" customHeight="1" thickBot="1">
      <c r="A587" s="113"/>
      <c r="B587" s="16"/>
      <c r="C587" s="17"/>
      <c r="D587" s="17"/>
      <c r="E587" s="17"/>
      <c r="F587" s="18"/>
      <c r="G587" s="17"/>
      <c r="H587" s="298"/>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9"/>
      <c r="AG587" s="299"/>
      <c r="AH587" s="298"/>
      <c r="AI587" s="298"/>
      <c r="AJ587" s="298"/>
      <c r="AK587" s="298"/>
      <c r="AL587" s="298"/>
      <c r="AM587" s="298"/>
      <c r="AN587" s="298"/>
      <c r="AO587" s="121"/>
      <c r="AP587" s="116"/>
      <c r="AQ587" s="299"/>
      <c r="AR587" s="298"/>
      <c r="AS587" s="298"/>
      <c r="AT587" s="298"/>
      <c r="AU587" s="298"/>
      <c r="AV587" s="298"/>
      <c r="AW587" s="298"/>
      <c r="AX587" s="298"/>
      <c r="AY587" s="121"/>
      <c r="AZ587" s="116"/>
      <c r="BA587" s="298"/>
      <c r="BB587" s="298"/>
      <c r="BC587" s="298"/>
      <c r="BD587" s="298"/>
      <c r="BE587" s="298"/>
      <c r="BF587" s="298"/>
      <c r="BG587" s="298"/>
      <c r="BH587" s="298"/>
      <c r="BI587" s="121"/>
      <c r="BJ587" s="116"/>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c r="DH587" s="129"/>
      <c r="DI587" s="129"/>
      <c r="DJ587" s="129"/>
      <c r="DK587" s="129"/>
      <c r="DL587" s="129"/>
      <c r="DM587" s="129"/>
      <c r="DN587" s="129"/>
      <c r="DO587" s="129"/>
      <c r="DP587" s="129"/>
      <c r="DQ587" s="129"/>
      <c r="DR587" s="129"/>
      <c r="DS587" s="129"/>
      <c r="DT587" s="129"/>
      <c r="DU587" s="129"/>
      <c r="DV587" s="129"/>
      <c r="DW587" s="129"/>
      <c r="DX587" s="129"/>
      <c r="DY587" s="129"/>
      <c r="DZ587" s="129"/>
      <c r="EA587" s="129"/>
      <c r="EB587" s="129"/>
      <c r="EC587" s="129"/>
      <c r="ED587" s="129"/>
      <c r="EE587" s="129"/>
      <c r="EF587" s="129"/>
      <c r="EG587" s="129"/>
      <c r="EH587" s="129"/>
      <c r="EI587" s="129"/>
      <c r="EJ587" s="129"/>
      <c r="EK587" s="129"/>
      <c r="EL587" s="129"/>
      <c r="EM587" s="129"/>
      <c r="EN587" s="129"/>
      <c r="EO587" s="129"/>
      <c r="EP587" s="129"/>
      <c r="EQ587" s="129"/>
      <c r="ER587" s="129"/>
      <c r="ES587" s="129"/>
      <c r="ET587" s="129"/>
      <c r="EU587" s="129"/>
      <c r="EV587" s="129"/>
      <c r="EW587" s="129"/>
    </row>
    <row r="588" spans="1:153" ht="9.75" customHeight="1">
      <c r="A588" s="113"/>
      <c r="B588" s="24"/>
      <c r="C588" s="14" t="s">
        <v>6435</v>
      </c>
      <c r="D588" s="25"/>
      <c r="E588" s="25"/>
      <c r="F588" s="14" t="s">
        <v>143</v>
      </c>
      <c r="G588" s="14"/>
      <c r="H588" s="14"/>
      <c r="I588" s="14" t="s">
        <v>144</v>
      </c>
      <c r="J588" s="14"/>
      <c r="K588" s="14" t="s">
        <v>145</v>
      </c>
      <c r="L588" s="14"/>
      <c r="M588" s="14" t="s">
        <v>197</v>
      </c>
      <c r="N588" s="14"/>
      <c r="O588" s="25"/>
      <c r="P588" s="14" t="s">
        <v>146</v>
      </c>
      <c r="Q588" s="14"/>
      <c r="R588" s="14"/>
      <c r="S588" s="14"/>
      <c r="T588" s="14"/>
      <c r="U588" s="14"/>
      <c r="V588" s="14"/>
      <c r="W588" s="14"/>
      <c r="X588" s="14"/>
      <c r="Y588" s="14"/>
      <c r="Z588" s="14"/>
      <c r="AA588" s="14"/>
      <c r="AB588" s="14"/>
      <c r="AC588" s="14"/>
      <c r="AD588" s="25"/>
      <c r="AE588" s="25"/>
      <c r="AF588" s="26"/>
      <c r="AG588" s="296"/>
      <c r="AH588" s="297"/>
      <c r="AI588" s="297"/>
      <c r="AJ588" s="297"/>
      <c r="AK588" s="297"/>
      <c r="AL588" s="297"/>
      <c r="AM588" s="297"/>
      <c r="AN588" s="297"/>
      <c r="AO588" s="117"/>
      <c r="AP588" s="114"/>
      <c r="AQ588" s="296"/>
      <c r="AR588" s="297"/>
      <c r="AS588" s="297"/>
      <c r="AT588" s="297"/>
      <c r="AU588" s="297"/>
      <c r="AV588" s="297"/>
      <c r="AW588" s="297"/>
      <c r="AX588" s="297"/>
      <c r="AY588" s="117"/>
      <c r="AZ588" s="114"/>
      <c r="BA588" s="297"/>
      <c r="BB588" s="297"/>
      <c r="BC588" s="297"/>
      <c r="BD588" s="297"/>
      <c r="BE588" s="297"/>
      <c r="BF588" s="297"/>
      <c r="BG588" s="297"/>
      <c r="BH588" s="297"/>
      <c r="BI588" s="117"/>
      <c r="BJ588" s="114"/>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29"/>
      <c r="CW588" s="129"/>
      <c r="CX588" s="129"/>
      <c r="CY588" s="129"/>
      <c r="CZ588" s="129"/>
      <c r="DA588" s="129"/>
      <c r="DB588" s="129"/>
      <c r="DC588" s="129"/>
      <c r="DD588" s="129"/>
      <c r="DE588" s="129"/>
      <c r="DF588" s="129"/>
      <c r="DG588" s="129"/>
      <c r="DH588" s="129"/>
      <c r="DI588" s="129"/>
      <c r="DJ588" s="129"/>
      <c r="DK588" s="129"/>
      <c r="DL588" s="129"/>
      <c r="DM588" s="129"/>
      <c r="DN588" s="129"/>
      <c r="DO588" s="129"/>
      <c r="DP588" s="129"/>
      <c r="DQ588" s="129"/>
      <c r="DR588" s="129"/>
      <c r="DS588" s="129"/>
      <c r="DT588" s="129"/>
      <c r="DU588" s="129"/>
      <c r="DV588" s="129"/>
      <c r="DW588" s="129"/>
      <c r="DX588" s="129"/>
      <c r="DY588" s="129"/>
      <c r="DZ588" s="129"/>
      <c r="EA588" s="129"/>
      <c r="EB588" s="129"/>
      <c r="EC588" s="129"/>
      <c r="ED588" s="129"/>
      <c r="EE588" s="129"/>
      <c r="EF588" s="129"/>
      <c r="EG588" s="129"/>
      <c r="EH588" s="129"/>
      <c r="EI588" s="129"/>
      <c r="EJ588" s="129"/>
      <c r="EK588" s="129"/>
      <c r="EL588" s="129"/>
      <c r="EM588" s="129"/>
      <c r="EN588" s="129"/>
      <c r="EO588" s="129"/>
      <c r="EP588" s="129"/>
      <c r="EQ588" s="129"/>
      <c r="ER588" s="129"/>
      <c r="ES588" s="129"/>
      <c r="ET588" s="129"/>
      <c r="EU588" s="129"/>
      <c r="EV588" s="129"/>
      <c r="EW588" s="129"/>
    </row>
    <row r="589" spans="1:153" ht="21.75" customHeight="1">
      <c r="A589" s="113"/>
      <c r="B589" s="294"/>
      <c r="C589" s="76"/>
      <c r="D589" s="74"/>
      <c r="E589" s="77"/>
      <c r="F589" s="78"/>
      <c r="G589" s="79"/>
      <c r="H589" s="75" t="s">
        <v>6436</v>
      </c>
      <c r="I589" s="76"/>
      <c r="J589" s="74"/>
      <c r="K589" s="241"/>
      <c r="L589" s="74"/>
      <c r="M589" s="76"/>
      <c r="N589" s="73"/>
      <c r="O589" s="504"/>
      <c r="P589" s="505"/>
      <c r="Q589" s="505"/>
      <c r="R589" s="505"/>
      <c r="S589" s="505"/>
      <c r="T589" s="505"/>
      <c r="U589" s="505"/>
      <c r="V589" s="505"/>
      <c r="W589" s="505"/>
      <c r="X589" s="505"/>
      <c r="Y589" s="505"/>
      <c r="Z589" s="505"/>
      <c r="AA589" s="505"/>
      <c r="AB589" s="505"/>
      <c r="AC589" s="505"/>
      <c r="AD589" s="505"/>
      <c r="AE589" s="506"/>
      <c r="AF589" s="15"/>
      <c r="AG589" s="118"/>
      <c r="AH589" s="312"/>
      <c r="AI589" s="313"/>
      <c r="AJ589" s="313"/>
      <c r="AK589" s="313"/>
      <c r="AL589" s="313"/>
      <c r="AM589" s="313"/>
      <c r="AN589" s="314"/>
      <c r="AO589" s="120"/>
      <c r="AP589" s="115" t="s">
        <v>0</v>
      </c>
      <c r="AQ589" s="119"/>
      <c r="AR589" s="312"/>
      <c r="AS589" s="313"/>
      <c r="AT589" s="313"/>
      <c r="AU589" s="313"/>
      <c r="AV589" s="313"/>
      <c r="AW589" s="313"/>
      <c r="AX589" s="314"/>
      <c r="AY589" s="120"/>
      <c r="AZ589" s="115" t="s">
        <v>1</v>
      </c>
      <c r="BA589" s="119"/>
      <c r="BB589" s="312"/>
      <c r="BC589" s="313"/>
      <c r="BD589" s="313"/>
      <c r="BE589" s="313"/>
      <c r="BF589" s="313"/>
      <c r="BG589" s="313"/>
      <c r="BH589" s="314"/>
      <c r="BI589" s="122"/>
      <c r="BJ589" s="115" t="s">
        <v>2</v>
      </c>
      <c r="BK589" s="129"/>
      <c r="BL589" s="130" t="str">
        <f>IF(BM589&lt;&gt;"","●","")</f>
        <v/>
      </c>
      <c r="BM589" s="132" t="str">
        <f>IF(AND(OR(C589="",E589="",F589="",G589="",O589=""),OR(AH589&gt;0,AR589&gt;0,BB589&gt;0)),"「Ｋコード・Ｊコード番号等」、「診療行為名称」に未記入の欄がありますが、「レセプト件数」、「算定日数」、「算定回数」のいずれかが1以上となっています。正しい手術名情報・レセプト件数・算定日数・算定回数をご記入ください。",IF(AND(AND(C589&lt;&gt;"",E589&lt;&gt;"",F589&lt;&gt;"",G589&lt;&gt;""),OR(AH589&gt;0,AR589&gt;0,BB589&gt;0),COUNTIF(K!$A$1:$A$2257,ASC(C589&amp;E589&amp;F589&amp;G589&amp;IF(I589*1=0,"","-"&amp;I589*1)&amp;IF(K589*1=0,"",K589*1)&amp;IF(M589="","",M589)))=0),"「Ｋコード・Ｊコード番号等」が診療報酬点数表あるいは鹿診療報酬点数表に存在しないコードとなっています。正しいＫコード・Ｊコード番号等をご記入ください。なお、加算・輸血料は報告対象外となります。",IF(OR(AND(OR(AH589=0,AH589=""),OR(AR589&gt;0,BB589&gt;0)),AND(OR(AH589&gt;0,BB589&gt;0),OR(AR589=0,AR589="")),AND(OR(AH589&gt;0,AR589&gt;0),OR(BB589=0,BB589=""))),"「レセプト件数」、「算定日数」、「算定回数」のいずれかが「0」か「空白」となっていますが、それ以外が1以上となっています。正しい手術名情報・レセプト件数・算定日数・算定回数をご記入ください。",IF(OR(AH589&gt;AR589,AH589&gt;BB589),"「算定日数」あるいは「算定回数」が「レセプト件数」よりも小さくなっています。算定レセプトにおける算定日数・算定回数をご記入ください。",IF(AR589&gt;BB589,"「算定回数」が「算定日数」よりも小さくなっています。算定日数における算定回数をご記入ください。","")))))</f>
        <v/>
      </c>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72"/>
      <c r="CW589" s="72"/>
      <c r="CX589" s="72"/>
      <c r="CY589" s="129"/>
      <c r="CZ589" s="129"/>
      <c r="DA589" s="129"/>
      <c r="DB589" s="129"/>
      <c r="DC589" s="129"/>
      <c r="DD589" s="129"/>
      <c r="DE589" s="129"/>
      <c r="DF589" s="129"/>
      <c r="DG589" s="129"/>
      <c r="DH589" s="129"/>
      <c r="DI589" s="129"/>
      <c r="DJ589" s="129"/>
      <c r="DK589" s="129"/>
      <c r="DL589" s="129"/>
      <c r="DM589" s="129"/>
      <c r="DN589" s="129"/>
      <c r="DO589" s="129"/>
      <c r="DP589" s="129"/>
      <c r="DQ589" s="129"/>
      <c r="DR589" s="129"/>
      <c r="DS589" s="129"/>
      <c r="DT589" s="129"/>
      <c r="DU589" s="129"/>
      <c r="DV589" s="129"/>
      <c r="DW589" s="129"/>
      <c r="DX589" s="129"/>
      <c r="DY589" s="129"/>
      <c r="DZ589" s="129"/>
      <c r="EA589" s="129"/>
      <c r="EB589" s="129"/>
      <c r="EC589" s="129"/>
      <c r="ED589" s="129"/>
      <c r="EE589" s="129"/>
      <c r="EF589" s="129"/>
      <c r="EG589" s="129"/>
      <c r="EH589" s="129"/>
      <c r="EI589" s="129"/>
      <c r="EJ589" s="129"/>
      <c r="EK589" s="129"/>
      <c r="EL589" s="129"/>
      <c r="EM589" s="129"/>
      <c r="EN589" s="129"/>
      <c r="EO589" s="129"/>
      <c r="EP589" s="129"/>
      <c r="EQ589" s="129"/>
      <c r="ER589" s="129"/>
      <c r="ES589" s="129"/>
      <c r="ET589" s="129"/>
      <c r="EU589" s="129"/>
      <c r="EV589" s="129"/>
      <c r="EW589" s="129"/>
    </row>
    <row r="590" spans="1:153" ht="3" customHeight="1" thickBot="1">
      <c r="A590" s="113"/>
      <c r="B590" s="16"/>
      <c r="C590" s="17"/>
      <c r="D590" s="17"/>
      <c r="E590" s="17"/>
      <c r="F590" s="18"/>
      <c r="G590" s="17"/>
      <c r="H590" s="298"/>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9"/>
      <c r="AG590" s="299"/>
      <c r="AH590" s="298"/>
      <c r="AI590" s="298"/>
      <c r="AJ590" s="298"/>
      <c r="AK590" s="298"/>
      <c r="AL590" s="298"/>
      <c r="AM590" s="298"/>
      <c r="AN590" s="298"/>
      <c r="AO590" s="121"/>
      <c r="AP590" s="116"/>
      <c r="AQ590" s="299"/>
      <c r="AR590" s="298"/>
      <c r="AS590" s="298"/>
      <c r="AT590" s="298"/>
      <c r="AU590" s="298"/>
      <c r="AV590" s="298"/>
      <c r="AW590" s="298"/>
      <c r="AX590" s="298"/>
      <c r="AY590" s="121"/>
      <c r="AZ590" s="116"/>
      <c r="BA590" s="298"/>
      <c r="BB590" s="298"/>
      <c r="BC590" s="298"/>
      <c r="BD590" s="298"/>
      <c r="BE590" s="298"/>
      <c r="BF590" s="298"/>
      <c r="BG590" s="298"/>
      <c r="BH590" s="298"/>
      <c r="BI590" s="121"/>
      <c r="BJ590" s="116"/>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c r="DH590" s="129"/>
      <c r="DI590" s="129"/>
      <c r="DJ590" s="129"/>
      <c r="DK590" s="129"/>
      <c r="DL590" s="129"/>
      <c r="DM590" s="129"/>
      <c r="DN590" s="129"/>
      <c r="DO590" s="129"/>
      <c r="DP590" s="129"/>
      <c r="DQ590" s="129"/>
      <c r="DR590" s="129"/>
      <c r="DS590" s="129"/>
      <c r="DT590" s="129"/>
      <c r="DU590" s="129"/>
      <c r="DV590" s="129"/>
      <c r="DW590" s="129"/>
      <c r="DX590" s="129"/>
      <c r="DY590" s="129"/>
      <c r="DZ590" s="129"/>
      <c r="EA590" s="129"/>
      <c r="EB590" s="129"/>
      <c r="EC590" s="129"/>
      <c r="ED590" s="129"/>
      <c r="EE590" s="129"/>
      <c r="EF590" s="129"/>
      <c r="EG590" s="129"/>
      <c r="EH590" s="129"/>
      <c r="EI590" s="129"/>
      <c r="EJ590" s="129"/>
      <c r="EK590" s="129"/>
      <c r="EL590" s="129"/>
      <c r="EM590" s="129"/>
      <c r="EN590" s="129"/>
      <c r="EO590" s="129"/>
      <c r="EP590" s="129"/>
      <c r="EQ590" s="129"/>
      <c r="ER590" s="129"/>
      <c r="ES590" s="129"/>
      <c r="ET590" s="129"/>
      <c r="EU590" s="129"/>
      <c r="EV590" s="129"/>
      <c r="EW590" s="129"/>
    </row>
    <row r="591" spans="1:153" ht="9.75" customHeight="1">
      <c r="A591" s="113"/>
      <c r="B591" s="24"/>
      <c r="C591" s="14" t="s">
        <v>6435</v>
      </c>
      <c r="D591" s="25"/>
      <c r="E591" s="25"/>
      <c r="F591" s="14" t="s">
        <v>143</v>
      </c>
      <c r="G591" s="14"/>
      <c r="H591" s="14"/>
      <c r="I591" s="14" t="s">
        <v>144</v>
      </c>
      <c r="J591" s="14"/>
      <c r="K591" s="14" t="s">
        <v>145</v>
      </c>
      <c r="L591" s="14"/>
      <c r="M591" s="14" t="s">
        <v>197</v>
      </c>
      <c r="N591" s="14"/>
      <c r="O591" s="25"/>
      <c r="P591" s="14" t="s">
        <v>146</v>
      </c>
      <c r="Q591" s="14"/>
      <c r="R591" s="14"/>
      <c r="S591" s="14"/>
      <c r="T591" s="14"/>
      <c r="U591" s="14"/>
      <c r="V591" s="14"/>
      <c r="W591" s="14"/>
      <c r="X591" s="14"/>
      <c r="Y591" s="14"/>
      <c r="Z591" s="14"/>
      <c r="AA591" s="14"/>
      <c r="AB591" s="14"/>
      <c r="AC591" s="14"/>
      <c r="AD591" s="25"/>
      <c r="AE591" s="25"/>
      <c r="AF591" s="26"/>
      <c r="AG591" s="296"/>
      <c r="AH591" s="297"/>
      <c r="AI591" s="297"/>
      <c r="AJ591" s="297"/>
      <c r="AK591" s="297"/>
      <c r="AL591" s="297"/>
      <c r="AM591" s="297"/>
      <c r="AN591" s="297"/>
      <c r="AO591" s="117"/>
      <c r="AP591" s="114"/>
      <c r="AQ591" s="296"/>
      <c r="AR591" s="297"/>
      <c r="AS591" s="297"/>
      <c r="AT591" s="297"/>
      <c r="AU591" s="297"/>
      <c r="AV591" s="297"/>
      <c r="AW591" s="297"/>
      <c r="AX591" s="297"/>
      <c r="AY591" s="117"/>
      <c r="AZ591" s="114"/>
      <c r="BA591" s="297"/>
      <c r="BB591" s="297"/>
      <c r="BC591" s="297"/>
      <c r="BD591" s="297"/>
      <c r="BE591" s="297"/>
      <c r="BF591" s="297"/>
      <c r="BG591" s="297"/>
      <c r="BH591" s="297"/>
      <c r="BI591" s="117"/>
      <c r="BJ591" s="114"/>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29"/>
      <c r="CY591" s="129"/>
      <c r="CZ591" s="129"/>
      <c r="DA591" s="129"/>
      <c r="DB591" s="129"/>
      <c r="DC591" s="129"/>
      <c r="DD591" s="129"/>
      <c r="DE591" s="129"/>
      <c r="DF591" s="129"/>
      <c r="DG591" s="129"/>
      <c r="DH591" s="129"/>
      <c r="DI591" s="129"/>
      <c r="DJ591" s="129"/>
      <c r="DK591" s="129"/>
      <c r="DL591" s="129"/>
      <c r="DM591" s="129"/>
      <c r="DN591" s="129"/>
      <c r="DO591" s="129"/>
      <c r="DP591" s="129"/>
      <c r="DQ591" s="129"/>
      <c r="DR591" s="129"/>
      <c r="DS591" s="129"/>
      <c r="DT591" s="129"/>
      <c r="DU591" s="129"/>
      <c r="DV591" s="129"/>
      <c r="DW591" s="129"/>
      <c r="DX591" s="129"/>
      <c r="DY591" s="129"/>
      <c r="DZ591" s="129"/>
      <c r="EA591" s="129"/>
      <c r="EB591" s="129"/>
      <c r="EC591" s="129"/>
      <c r="ED591" s="129"/>
      <c r="EE591" s="129"/>
      <c r="EF591" s="129"/>
      <c r="EG591" s="129"/>
      <c r="EH591" s="129"/>
      <c r="EI591" s="129"/>
      <c r="EJ591" s="129"/>
      <c r="EK591" s="129"/>
      <c r="EL591" s="129"/>
      <c r="EM591" s="129"/>
      <c r="EN591" s="129"/>
      <c r="EO591" s="129"/>
      <c r="EP591" s="129"/>
      <c r="EQ591" s="129"/>
      <c r="ER591" s="129"/>
      <c r="ES591" s="129"/>
      <c r="ET591" s="129"/>
      <c r="EU591" s="129"/>
      <c r="EV591" s="129"/>
      <c r="EW591" s="129"/>
    </row>
    <row r="592" spans="1:153" ht="21.75" customHeight="1">
      <c r="A592" s="113"/>
      <c r="B592" s="294"/>
      <c r="C592" s="76"/>
      <c r="D592" s="74"/>
      <c r="E592" s="77"/>
      <c r="F592" s="78"/>
      <c r="G592" s="79"/>
      <c r="H592" s="75" t="s">
        <v>6436</v>
      </c>
      <c r="I592" s="76"/>
      <c r="J592" s="74"/>
      <c r="K592" s="241"/>
      <c r="L592" s="74"/>
      <c r="M592" s="76"/>
      <c r="N592" s="73"/>
      <c r="O592" s="504"/>
      <c r="P592" s="505"/>
      <c r="Q592" s="505"/>
      <c r="R592" s="505"/>
      <c r="S592" s="505"/>
      <c r="T592" s="505"/>
      <c r="U592" s="505"/>
      <c r="V592" s="505"/>
      <c r="W592" s="505"/>
      <c r="X592" s="505"/>
      <c r="Y592" s="505"/>
      <c r="Z592" s="505"/>
      <c r="AA592" s="505"/>
      <c r="AB592" s="505"/>
      <c r="AC592" s="505"/>
      <c r="AD592" s="505"/>
      <c r="AE592" s="506"/>
      <c r="AF592" s="15"/>
      <c r="AG592" s="118"/>
      <c r="AH592" s="312"/>
      <c r="AI592" s="313"/>
      <c r="AJ592" s="313"/>
      <c r="AK592" s="313"/>
      <c r="AL592" s="313"/>
      <c r="AM592" s="313"/>
      <c r="AN592" s="314"/>
      <c r="AO592" s="120"/>
      <c r="AP592" s="115" t="s">
        <v>0</v>
      </c>
      <c r="AQ592" s="119"/>
      <c r="AR592" s="312"/>
      <c r="AS592" s="313"/>
      <c r="AT592" s="313"/>
      <c r="AU592" s="313"/>
      <c r="AV592" s="313"/>
      <c r="AW592" s="313"/>
      <c r="AX592" s="314"/>
      <c r="AY592" s="120"/>
      <c r="AZ592" s="115" t="s">
        <v>1</v>
      </c>
      <c r="BA592" s="119"/>
      <c r="BB592" s="312"/>
      <c r="BC592" s="313"/>
      <c r="BD592" s="313"/>
      <c r="BE592" s="313"/>
      <c r="BF592" s="313"/>
      <c r="BG592" s="313"/>
      <c r="BH592" s="314"/>
      <c r="BI592" s="122"/>
      <c r="BJ592" s="115" t="s">
        <v>2</v>
      </c>
      <c r="BK592" s="129"/>
      <c r="BL592" s="130" t="str">
        <f>IF(BM592&lt;&gt;"","●","")</f>
        <v/>
      </c>
      <c r="BM592" s="132" t="str">
        <f>IF(AND(OR(C592="",E592="",F592="",G592="",O592=""),OR(AH592&gt;0,AR592&gt;0,BB592&gt;0)),"「Ｋコード・Ｊコード番号等」、「診療行為名称」に未記入の欄がありますが、「レセプト件数」、「算定日数」、「算定回数」のいずれかが1以上となっています。正しい手術名情報・レセプト件数・算定日数・算定回数をご記入ください。",IF(AND(AND(C592&lt;&gt;"",E592&lt;&gt;"",F592&lt;&gt;"",G592&lt;&gt;""),OR(AH592&gt;0,AR592&gt;0,BB592&gt;0),COUNTIF(K!$A$1:$A$2257,ASC(C592&amp;E592&amp;F592&amp;G592&amp;IF(I592*1=0,"","-"&amp;I592*1)&amp;IF(K592*1=0,"",K592*1)&amp;IF(M592="","",M592)))=0),"「Ｋコード・Ｊコード番号等」が診療報酬点数表あるいは鹿診療報酬点数表に存在しないコードとなっています。正しいＫコード・Ｊコード番号等をご記入ください。なお、加算・輸血料は報告対象外となります。",IF(OR(AND(OR(AH592=0,AH592=""),OR(AR592&gt;0,BB592&gt;0)),AND(OR(AH592&gt;0,BB592&gt;0),OR(AR592=0,AR592="")),AND(OR(AH592&gt;0,AR592&gt;0),OR(BB592=0,BB592=""))),"「レセプト件数」、「算定日数」、「算定回数」のいずれかが「0」か「空白」となっていますが、それ以外が1以上となっています。正しい手術名情報・レセプト件数・算定日数・算定回数をご記入ください。",IF(OR(AH592&gt;AR592,AH592&gt;BB592),"「算定日数」あるいは「算定回数」が「レセプト件数」よりも小さくなっています。算定レセプトにおける算定日数・算定回数をご記入ください。",IF(AR592&gt;BB592,"「算定回数」が「算定日数」よりも小さくなっています。算定日数における算定回数をご記入ください。","")))))</f>
        <v/>
      </c>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72"/>
      <c r="CW592" s="72"/>
      <c r="CX592" s="72"/>
      <c r="CY592" s="129"/>
      <c r="CZ592" s="129"/>
      <c r="DA592" s="129"/>
      <c r="DB592" s="129"/>
      <c r="DC592" s="129"/>
      <c r="DD592" s="129"/>
      <c r="DE592" s="129"/>
      <c r="DF592" s="129"/>
      <c r="DG592" s="129"/>
      <c r="DH592" s="129"/>
      <c r="DI592" s="129"/>
      <c r="DJ592" s="129"/>
      <c r="DK592" s="129"/>
      <c r="DL592" s="129"/>
      <c r="DM592" s="129"/>
      <c r="DN592" s="129"/>
      <c r="DO592" s="129"/>
      <c r="DP592" s="129"/>
      <c r="DQ592" s="129"/>
      <c r="DR592" s="129"/>
      <c r="DS592" s="129"/>
      <c r="DT592" s="129"/>
      <c r="DU592" s="129"/>
      <c r="DV592" s="129"/>
      <c r="DW592" s="129"/>
      <c r="DX592" s="129"/>
      <c r="DY592" s="129"/>
      <c r="DZ592" s="129"/>
      <c r="EA592" s="129"/>
      <c r="EB592" s="129"/>
      <c r="EC592" s="129"/>
      <c r="ED592" s="129"/>
      <c r="EE592" s="129"/>
      <c r="EF592" s="129"/>
      <c r="EG592" s="129"/>
      <c r="EH592" s="129"/>
      <c r="EI592" s="129"/>
      <c r="EJ592" s="129"/>
      <c r="EK592" s="129"/>
      <c r="EL592" s="129"/>
      <c r="EM592" s="129"/>
      <c r="EN592" s="129"/>
      <c r="EO592" s="129"/>
      <c r="EP592" s="129"/>
      <c r="EQ592" s="129"/>
      <c r="ER592" s="129"/>
      <c r="ES592" s="129"/>
      <c r="ET592" s="129"/>
      <c r="EU592" s="129"/>
      <c r="EV592" s="129"/>
      <c r="EW592" s="129"/>
    </row>
    <row r="593" spans="1:153" ht="3" customHeight="1" thickBot="1">
      <c r="A593" s="113"/>
      <c r="B593" s="16"/>
      <c r="C593" s="17"/>
      <c r="D593" s="17"/>
      <c r="E593" s="17"/>
      <c r="F593" s="18"/>
      <c r="G593" s="17"/>
      <c r="H593" s="298"/>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9"/>
      <c r="AG593" s="299"/>
      <c r="AH593" s="298"/>
      <c r="AI593" s="298"/>
      <c r="AJ593" s="298"/>
      <c r="AK593" s="298"/>
      <c r="AL593" s="298"/>
      <c r="AM593" s="298"/>
      <c r="AN593" s="298"/>
      <c r="AO593" s="121"/>
      <c r="AP593" s="116"/>
      <c r="AQ593" s="299"/>
      <c r="AR593" s="298"/>
      <c r="AS593" s="298"/>
      <c r="AT593" s="298"/>
      <c r="AU593" s="298"/>
      <c r="AV593" s="298"/>
      <c r="AW593" s="298"/>
      <c r="AX593" s="298"/>
      <c r="AY593" s="121"/>
      <c r="AZ593" s="116"/>
      <c r="BA593" s="298"/>
      <c r="BB593" s="298"/>
      <c r="BC593" s="298"/>
      <c r="BD593" s="298"/>
      <c r="BE593" s="298"/>
      <c r="BF593" s="298"/>
      <c r="BG593" s="298"/>
      <c r="BH593" s="298"/>
      <c r="BI593" s="121"/>
      <c r="BJ593" s="116"/>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c r="DH593" s="129"/>
      <c r="DI593" s="129"/>
      <c r="DJ593" s="129"/>
      <c r="DK593" s="129"/>
      <c r="DL593" s="129"/>
      <c r="DM593" s="129"/>
      <c r="DN593" s="129"/>
      <c r="DO593" s="129"/>
      <c r="DP593" s="129"/>
      <c r="DQ593" s="129"/>
      <c r="DR593" s="129"/>
      <c r="DS593" s="129"/>
      <c r="DT593" s="129"/>
      <c r="DU593" s="129"/>
      <c r="DV593" s="129"/>
      <c r="DW593" s="129"/>
      <c r="DX593" s="129"/>
      <c r="DY593" s="129"/>
      <c r="DZ593" s="129"/>
      <c r="EA593" s="129"/>
      <c r="EB593" s="129"/>
      <c r="EC593" s="129"/>
      <c r="ED593" s="129"/>
      <c r="EE593" s="129"/>
      <c r="EF593" s="129"/>
      <c r="EG593" s="129"/>
      <c r="EH593" s="129"/>
      <c r="EI593" s="129"/>
      <c r="EJ593" s="129"/>
      <c r="EK593" s="129"/>
      <c r="EL593" s="129"/>
      <c r="EM593" s="129"/>
      <c r="EN593" s="129"/>
      <c r="EO593" s="129"/>
      <c r="EP593" s="129"/>
      <c r="EQ593" s="129"/>
      <c r="ER593" s="129"/>
      <c r="ES593" s="129"/>
      <c r="ET593" s="129"/>
      <c r="EU593" s="129"/>
      <c r="EV593" s="129"/>
      <c r="EW593" s="129"/>
    </row>
    <row r="594" spans="1:153" ht="9.75" customHeight="1">
      <c r="A594" s="113"/>
      <c r="B594" s="24"/>
      <c r="C594" s="14" t="s">
        <v>6435</v>
      </c>
      <c r="D594" s="25"/>
      <c r="E594" s="25"/>
      <c r="F594" s="14" t="s">
        <v>143</v>
      </c>
      <c r="G594" s="14"/>
      <c r="H594" s="14"/>
      <c r="I594" s="14" t="s">
        <v>144</v>
      </c>
      <c r="J594" s="14"/>
      <c r="K594" s="14" t="s">
        <v>145</v>
      </c>
      <c r="L594" s="14"/>
      <c r="M594" s="14" t="s">
        <v>197</v>
      </c>
      <c r="N594" s="14"/>
      <c r="O594" s="25"/>
      <c r="P594" s="14" t="s">
        <v>146</v>
      </c>
      <c r="Q594" s="14"/>
      <c r="R594" s="14"/>
      <c r="S594" s="14"/>
      <c r="T594" s="14"/>
      <c r="U594" s="14"/>
      <c r="V594" s="14"/>
      <c r="W594" s="14"/>
      <c r="X594" s="14"/>
      <c r="Y594" s="14"/>
      <c r="Z594" s="14"/>
      <c r="AA594" s="14"/>
      <c r="AB594" s="14"/>
      <c r="AC594" s="14"/>
      <c r="AD594" s="25"/>
      <c r="AE594" s="25"/>
      <c r="AF594" s="26"/>
      <c r="AG594" s="296"/>
      <c r="AH594" s="297"/>
      <c r="AI594" s="297"/>
      <c r="AJ594" s="297"/>
      <c r="AK594" s="297"/>
      <c r="AL594" s="297"/>
      <c r="AM594" s="297"/>
      <c r="AN594" s="297"/>
      <c r="AO594" s="117"/>
      <c r="AP594" s="114"/>
      <c r="AQ594" s="296"/>
      <c r="AR594" s="297"/>
      <c r="AS594" s="297"/>
      <c r="AT594" s="297"/>
      <c r="AU594" s="297"/>
      <c r="AV594" s="297"/>
      <c r="AW594" s="297"/>
      <c r="AX594" s="297"/>
      <c r="AY594" s="117"/>
      <c r="AZ594" s="114"/>
      <c r="BA594" s="297"/>
      <c r="BB594" s="297"/>
      <c r="BC594" s="297"/>
      <c r="BD594" s="297"/>
      <c r="BE594" s="297"/>
      <c r="BF594" s="297"/>
      <c r="BG594" s="297"/>
      <c r="BH594" s="297"/>
      <c r="BI594" s="117"/>
      <c r="BJ594" s="114"/>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c r="DH594" s="129"/>
      <c r="DI594" s="129"/>
      <c r="DJ594" s="129"/>
      <c r="DK594" s="129"/>
      <c r="DL594" s="129"/>
      <c r="DM594" s="129"/>
      <c r="DN594" s="129"/>
      <c r="DO594" s="129"/>
      <c r="DP594" s="129"/>
      <c r="DQ594" s="129"/>
      <c r="DR594" s="129"/>
      <c r="DS594" s="129"/>
      <c r="DT594" s="129"/>
      <c r="DU594" s="129"/>
      <c r="DV594" s="129"/>
      <c r="DW594" s="129"/>
      <c r="DX594" s="129"/>
      <c r="DY594" s="129"/>
      <c r="DZ594" s="129"/>
      <c r="EA594" s="129"/>
      <c r="EB594" s="129"/>
      <c r="EC594" s="129"/>
      <c r="ED594" s="129"/>
      <c r="EE594" s="129"/>
      <c r="EF594" s="129"/>
      <c r="EG594" s="129"/>
      <c r="EH594" s="129"/>
      <c r="EI594" s="129"/>
      <c r="EJ594" s="129"/>
      <c r="EK594" s="129"/>
      <c r="EL594" s="129"/>
      <c r="EM594" s="129"/>
      <c r="EN594" s="129"/>
      <c r="EO594" s="129"/>
      <c r="EP594" s="129"/>
      <c r="EQ594" s="129"/>
      <c r="ER594" s="129"/>
      <c r="ES594" s="129"/>
      <c r="ET594" s="129"/>
      <c r="EU594" s="129"/>
      <c r="EV594" s="129"/>
      <c r="EW594" s="129"/>
    </row>
    <row r="595" spans="1:153" ht="21.75" customHeight="1">
      <c r="A595" s="113"/>
      <c r="B595" s="294"/>
      <c r="C595" s="76"/>
      <c r="D595" s="74"/>
      <c r="E595" s="77"/>
      <c r="F595" s="78"/>
      <c r="G595" s="79"/>
      <c r="H595" s="75" t="s">
        <v>6436</v>
      </c>
      <c r="I595" s="76"/>
      <c r="J595" s="74"/>
      <c r="K595" s="241"/>
      <c r="L595" s="74"/>
      <c r="M595" s="76"/>
      <c r="N595" s="73"/>
      <c r="O595" s="504"/>
      <c r="P595" s="505"/>
      <c r="Q595" s="505"/>
      <c r="R595" s="505"/>
      <c r="S595" s="505"/>
      <c r="T595" s="505"/>
      <c r="U595" s="505"/>
      <c r="V595" s="505"/>
      <c r="W595" s="505"/>
      <c r="X595" s="505"/>
      <c r="Y595" s="505"/>
      <c r="Z595" s="505"/>
      <c r="AA595" s="505"/>
      <c r="AB595" s="505"/>
      <c r="AC595" s="505"/>
      <c r="AD595" s="505"/>
      <c r="AE595" s="506"/>
      <c r="AF595" s="15"/>
      <c r="AG595" s="118"/>
      <c r="AH595" s="312"/>
      <c r="AI595" s="313"/>
      <c r="AJ595" s="313"/>
      <c r="AK595" s="313"/>
      <c r="AL595" s="313"/>
      <c r="AM595" s="313"/>
      <c r="AN595" s="314"/>
      <c r="AO595" s="120"/>
      <c r="AP595" s="115" t="s">
        <v>0</v>
      </c>
      <c r="AQ595" s="119"/>
      <c r="AR595" s="312"/>
      <c r="AS595" s="313"/>
      <c r="AT595" s="313"/>
      <c r="AU595" s="313"/>
      <c r="AV595" s="313"/>
      <c r="AW595" s="313"/>
      <c r="AX595" s="314"/>
      <c r="AY595" s="120"/>
      <c r="AZ595" s="115" t="s">
        <v>1</v>
      </c>
      <c r="BA595" s="119"/>
      <c r="BB595" s="312"/>
      <c r="BC595" s="313"/>
      <c r="BD595" s="313"/>
      <c r="BE595" s="313"/>
      <c r="BF595" s="313"/>
      <c r="BG595" s="313"/>
      <c r="BH595" s="314"/>
      <c r="BI595" s="122"/>
      <c r="BJ595" s="115" t="s">
        <v>2</v>
      </c>
      <c r="BK595" s="129"/>
      <c r="BL595" s="130" t="str">
        <f>IF(BM595&lt;&gt;"","●","")</f>
        <v/>
      </c>
      <c r="BM595" s="132" t="str">
        <f>IF(AND(OR(C595="",E595="",F595="",G595="",O595=""),OR(AH595&gt;0,AR595&gt;0,BB595&gt;0)),"「Ｋコード・Ｊコード番号等」、「診療行為名称」に未記入の欄がありますが、「レセプト件数」、「算定日数」、「算定回数」のいずれかが1以上となっています。正しい手術名情報・レセプト件数・算定日数・算定回数をご記入ください。",IF(AND(AND(C595&lt;&gt;"",E595&lt;&gt;"",F595&lt;&gt;"",G595&lt;&gt;""),OR(AH595&gt;0,AR595&gt;0,BB595&gt;0),COUNTIF(K!$A$1:$A$2257,ASC(C595&amp;E595&amp;F595&amp;G595&amp;IF(I595*1=0,"","-"&amp;I595*1)&amp;IF(K595*1=0,"",K595*1)&amp;IF(M595="","",M595)))=0),"「Ｋコード・Ｊコード番号等」が診療報酬点数表あるいは鹿診療報酬点数表に存在しないコードとなっています。正しいＫコード・Ｊコード番号等をご記入ください。なお、加算・輸血料は報告対象外となります。",IF(OR(AND(OR(AH595=0,AH595=""),OR(AR595&gt;0,BB595&gt;0)),AND(OR(AH595&gt;0,BB595&gt;0),OR(AR595=0,AR595="")),AND(OR(AH595&gt;0,AR595&gt;0),OR(BB595=0,BB595=""))),"「レセプト件数」、「算定日数」、「算定回数」のいずれかが「0」か「空白」となっていますが、それ以外が1以上となっています。正しい手術名情報・レセプト件数・算定日数・算定回数をご記入ください。",IF(OR(AH595&gt;AR595,AH595&gt;BB595),"「算定日数」あるいは「算定回数」が「レセプト件数」よりも小さくなっています。算定レセプトにおける算定日数・算定回数をご記入ください。",IF(AR595&gt;BB595,"「算定回数」が「算定日数」よりも小さくなっています。算定日数における算定回数をご記入ください。","")))))</f>
        <v/>
      </c>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72"/>
      <c r="CW595" s="72"/>
      <c r="CX595" s="72"/>
      <c r="CY595" s="129"/>
      <c r="CZ595" s="129"/>
      <c r="DA595" s="129"/>
      <c r="DB595" s="129"/>
      <c r="DC595" s="129"/>
      <c r="DD595" s="129"/>
      <c r="DE595" s="129"/>
      <c r="DF595" s="129"/>
      <c r="DG595" s="129"/>
      <c r="DH595" s="129"/>
      <c r="DI595" s="129"/>
      <c r="DJ595" s="129"/>
      <c r="DK595" s="129"/>
      <c r="DL595" s="129"/>
      <c r="DM595" s="129"/>
      <c r="DN595" s="129"/>
      <c r="DO595" s="129"/>
      <c r="DP595" s="129"/>
      <c r="DQ595" s="129"/>
      <c r="DR595" s="129"/>
      <c r="DS595" s="129"/>
      <c r="DT595" s="129"/>
      <c r="DU595" s="129"/>
      <c r="DV595" s="129"/>
      <c r="DW595" s="129"/>
      <c r="DX595" s="129"/>
      <c r="DY595" s="129"/>
      <c r="DZ595" s="129"/>
      <c r="EA595" s="129"/>
      <c r="EB595" s="129"/>
      <c r="EC595" s="129"/>
      <c r="ED595" s="129"/>
      <c r="EE595" s="129"/>
      <c r="EF595" s="129"/>
      <c r="EG595" s="129"/>
      <c r="EH595" s="129"/>
      <c r="EI595" s="129"/>
      <c r="EJ595" s="129"/>
      <c r="EK595" s="129"/>
      <c r="EL595" s="129"/>
      <c r="EM595" s="129"/>
      <c r="EN595" s="129"/>
      <c r="EO595" s="129"/>
      <c r="EP595" s="129"/>
      <c r="EQ595" s="129"/>
      <c r="ER595" s="129"/>
      <c r="ES595" s="129"/>
      <c r="ET595" s="129"/>
      <c r="EU595" s="129"/>
      <c r="EV595" s="129"/>
      <c r="EW595" s="129"/>
    </row>
    <row r="596" spans="1:153" ht="3" customHeight="1" thickBot="1">
      <c r="A596" s="113"/>
      <c r="B596" s="16"/>
      <c r="C596" s="17"/>
      <c r="D596" s="17"/>
      <c r="E596" s="17"/>
      <c r="F596" s="18"/>
      <c r="G596" s="17"/>
      <c r="H596" s="298"/>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9"/>
      <c r="AG596" s="299"/>
      <c r="AH596" s="298"/>
      <c r="AI596" s="298"/>
      <c r="AJ596" s="298"/>
      <c r="AK596" s="298"/>
      <c r="AL596" s="298"/>
      <c r="AM596" s="298"/>
      <c r="AN596" s="298"/>
      <c r="AO596" s="121"/>
      <c r="AP596" s="116"/>
      <c r="AQ596" s="299"/>
      <c r="AR596" s="298"/>
      <c r="AS596" s="298"/>
      <c r="AT596" s="298"/>
      <c r="AU596" s="298"/>
      <c r="AV596" s="298"/>
      <c r="AW596" s="298"/>
      <c r="AX596" s="298"/>
      <c r="AY596" s="121"/>
      <c r="AZ596" s="116"/>
      <c r="BA596" s="298"/>
      <c r="BB596" s="298"/>
      <c r="BC596" s="298"/>
      <c r="BD596" s="298"/>
      <c r="BE596" s="298"/>
      <c r="BF596" s="298"/>
      <c r="BG596" s="298"/>
      <c r="BH596" s="298"/>
      <c r="BI596" s="121"/>
      <c r="BJ596" s="116"/>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c r="DH596" s="129"/>
      <c r="DI596" s="129"/>
      <c r="DJ596" s="129"/>
      <c r="DK596" s="129"/>
      <c r="DL596" s="129"/>
      <c r="DM596" s="129"/>
      <c r="DN596" s="129"/>
      <c r="DO596" s="129"/>
      <c r="DP596" s="129"/>
      <c r="DQ596" s="129"/>
      <c r="DR596" s="129"/>
      <c r="DS596" s="129"/>
      <c r="DT596" s="129"/>
      <c r="DU596" s="129"/>
      <c r="DV596" s="129"/>
      <c r="DW596" s="129"/>
      <c r="DX596" s="129"/>
      <c r="DY596" s="129"/>
      <c r="DZ596" s="129"/>
      <c r="EA596" s="129"/>
      <c r="EB596" s="129"/>
      <c r="EC596" s="129"/>
      <c r="ED596" s="129"/>
      <c r="EE596" s="129"/>
      <c r="EF596" s="129"/>
      <c r="EG596" s="129"/>
      <c r="EH596" s="129"/>
      <c r="EI596" s="129"/>
      <c r="EJ596" s="129"/>
      <c r="EK596" s="129"/>
      <c r="EL596" s="129"/>
      <c r="EM596" s="129"/>
      <c r="EN596" s="129"/>
      <c r="EO596" s="129"/>
      <c r="EP596" s="129"/>
      <c r="EQ596" s="129"/>
      <c r="ER596" s="129"/>
      <c r="ES596" s="129"/>
      <c r="ET596" s="129"/>
      <c r="EU596" s="129"/>
      <c r="EV596" s="129"/>
      <c r="EW596" s="129"/>
    </row>
    <row r="597" spans="1:153" ht="9.75" customHeight="1">
      <c r="A597" s="113"/>
      <c r="B597" s="24"/>
      <c r="C597" s="14" t="s">
        <v>6435</v>
      </c>
      <c r="D597" s="25"/>
      <c r="E597" s="25"/>
      <c r="F597" s="14" t="s">
        <v>143</v>
      </c>
      <c r="G597" s="14"/>
      <c r="H597" s="14"/>
      <c r="I597" s="14" t="s">
        <v>144</v>
      </c>
      <c r="J597" s="14"/>
      <c r="K597" s="14" t="s">
        <v>145</v>
      </c>
      <c r="L597" s="14"/>
      <c r="M597" s="14" t="s">
        <v>197</v>
      </c>
      <c r="N597" s="14"/>
      <c r="O597" s="25"/>
      <c r="P597" s="14" t="s">
        <v>146</v>
      </c>
      <c r="Q597" s="14"/>
      <c r="R597" s="14"/>
      <c r="S597" s="14"/>
      <c r="T597" s="14"/>
      <c r="U597" s="14"/>
      <c r="V597" s="14"/>
      <c r="W597" s="14"/>
      <c r="X597" s="14"/>
      <c r="Y597" s="14"/>
      <c r="Z597" s="14"/>
      <c r="AA597" s="14"/>
      <c r="AB597" s="14"/>
      <c r="AC597" s="14"/>
      <c r="AD597" s="25"/>
      <c r="AE597" s="25"/>
      <c r="AF597" s="26"/>
      <c r="AG597" s="296"/>
      <c r="AH597" s="297"/>
      <c r="AI597" s="297"/>
      <c r="AJ597" s="297"/>
      <c r="AK597" s="297"/>
      <c r="AL597" s="297"/>
      <c r="AM597" s="297"/>
      <c r="AN597" s="297"/>
      <c r="AO597" s="117"/>
      <c r="AP597" s="114"/>
      <c r="AQ597" s="296"/>
      <c r="AR597" s="297"/>
      <c r="AS597" s="297"/>
      <c r="AT597" s="297"/>
      <c r="AU597" s="297"/>
      <c r="AV597" s="297"/>
      <c r="AW597" s="297"/>
      <c r="AX597" s="297"/>
      <c r="AY597" s="117"/>
      <c r="AZ597" s="114"/>
      <c r="BA597" s="297"/>
      <c r="BB597" s="297"/>
      <c r="BC597" s="297"/>
      <c r="BD597" s="297"/>
      <c r="BE597" s="297"/>
      <c r="BF597" s="297"/>
      <c r="BG597" s="297"/>
      <c r="BH597" s="297"/>
      <c r="BI597" s="117"/>
      <c r="BJ597" s="114"/>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c r="DH597" s="129"/>
      <c r="DI597" s="129"/>
      <c r="DJ597" s="129"/>
      <c r="DK597" s="129"/>
      <c r="DL597" s="129"/>
      <c r="DM597" s="129"/>
      <c r="DN597" s="129"/>
      <c r="DO597" s="129"/>
      <c r="DP597" s="129"/>
      <c r="DQ597" s="129"/>
      <c r="DR597" s="129"/>
      <c r="DS597" s="129"/>
      <c r="DT597" s="129"/>
      <c r="DU597" s="129"/>
      <c r="DV597" s="129"/>
      <c r="DW597" s="129"/>
      <c r="DX597" s="129"/>
      <c r="DY597" s="129"/>
      <c r="DZ597" s="129"/>
      <c r="EA597" s="129"/>
      <c r="EB597" s="129"/>
      <c r="EC597" s="129"/>
      <c r="ED597" s="129"/>
      <c r="EE597" s="129"/>
      <c r="EF597" s="129"/>
      <c r="EG597" s="129"/>
      <c r="EH597" s="129"/>
      <c r="EI597" s="129"/>
      <c r="EJ597" s="129"/>
      <c r="EK597" s="129"/>
      <c r="EL597" s="129"/>
      <c r="EM597" s="129"/>
      <c r="EN597" s="129"/>
      <c r="EO597" s="129"/>
      <c r="EP597" s="129"/>
      <c r="EQ597" s="129"/>
      <c r="ER597" s="129"/>
      <c r="ES597" s="129"/>
      <c r="ET597" s="129"/>
      <c r="EU597" s="129"/>
      <c r="EV597" s="129"/>
      <c r="EW597" s="129"/>
    </row>
    <row r="598" spans="1:153" ht="21.75" customHeight="1">
      <c r="A598" s="113"/>
      <c r="B598" s="294"/>
      <c r="C598" s="76"/>
      <c r="D598" s="74"/>
      <c r="E598" s="77"/>
      <c r="F598" s="78"/>
      <c r="G598" s="79"/>
      <c r="H598" s="75" t="s">
        <v>6436</v>
      </c>
      <c r="I598" s="76"/>
      <c r="J598" s="74"/>
      <c r="K598" s="241"/>
      <c r="L598" s="74"/>
      <c r="M598" s="76"/>
      <c r="N598" s="73"/>
      <c r="O598" s="504"/>
      <c r="P598" s="505"/>
      <c r="Q598" s="505"/>
      <c r="R598" s="505"/>
      <c r="S598" s="505"/>
      <c r="T598" s="505"/>
      <c r="U598" s="505"/>
      <c r="V598" s="505"/>
      <c r="W598" s="505"/>
      <c r="X598" s="505"/>
      <c r="Y598" s="505"/>
      <c r="Z598" s="505"/>
      <c r="AA598" s="505"/>
      <c r="AB598" s="505"/>
      <c r="AC598" s="505"/>
      <c r="AD598" s="505"/>
      <c r="AE598" s="506"/>
      <c r="AF598" s="15"/>
      <c r="AG598" s="118"/>
      <c r="AH598" s="312"/>
      <c r="AI598" s="313"/>
      <c r="AJ598" s="313"/>
      <c r="AK598" s="313"/>
      <c r="AL598" s="313"/>
      <c r="AM598" s="313"/>
      <c r="AN598" s="314"/>
      <c r="AO598" s="120"/>
      <c r="AP598" s="115" t="s">
        <v>0</v>
      </c>
      <c r="AQ598" s="119"/>
      <c r="AR598" s="312"/>
      <c r="AS598" s="313"/>
      <c r="AT598" s="313"/>
      <c r="AU598" s="313"/>
      <c r="AV598" s="313"/>
      <c r="AW598" s="313"/>
      <c r="AX598" s="314"/>
      <c r="AY598" s="120"/>
      <c r="AZ598" s="115" t="s">
        <v>1</v>
      </c>
      <c r="BA598" s="119"/>
      <c r="BB598" s="312"/>
      <c r="BC598" s="313"/>
      <c r="BD598" s="313"/>
      <c r="BE598" s="313"/>
      <c r="BF598" s="313"/>
      <c r="BG598" s="313"/>
      <c r="BH598" s="314"/>
      <c r="BI598" s="122"/>
      <c r="BJ598" s="115" t="s">
        <v>2</v>
      </c>
      <c r="BK598" s="129"/>
      <c r="BL598" s="130" t="str">
        <f>IF(BM598&lt;&gt;"","●","")</f>
        <v/>
      </c>
      <c r="BM598" s="132" t="str">
        <f>IF(AND(OR(C598="",E598="",F598="",G598="",O598=""),OR(AH598&gt;0,AR598&gt;0,BB598&gt;0)),"「Ｋコード・Ｊコード番号等」、「診療行為名称」に未記入の欄がありますが、「レセプト件数」、「算定日数」、「算定回数」のいずれかが1以上となっています。正しい手術名情報・レセプト件数・算定日数・算定回数をご記入ください。",IF(AND(AND(C598&lt;&gt;"",E598&lt;&gt;"",F598&lt;&gt;"",G598&lt;&gt;""),OR(AH598&gt;0,AR598&gt;0,BB598&gt;0),COUNTIF(K!$A$1:$A$2257,ASC(C598&amp;E598&amp;F598&amp;G598&amp;IF(I598*1=0,"","-"&amp;I598*1)&amp;IF(K598*1=0,"",K598*1)&amp;IF(M598="","",M598)))=0),"「Ｋコード・Ｊコード番号等」が診療報酬点数表あるいは鹿診療報酬点数表に存在しないコードとなっています。正しいＫコード・Ｊコード番号等をご記入ください。なお、加算・輸血料は報告対象外となります。",IF(OR(AND(OR(AH598=0,AH598=""),OR(AR598&gt;0,BB598&gt;0)),AND(OR(AH598&gt;0,BB598&gt;0),OR(AR598=0,AR598="")),AND(OR(AH598&gt;0,AR598&gt;0),OR(BB598=0,BB598=""))),"「レセプト件数」、「算定日数」、「算定回数」のいずれかが「0」か「空白」となっていますが、それ以外が1以上となっています。正しい手術名情報・レセプト件数・算定日数・算定回数をご記入ください。",IF(OR(AH598&gt;AR598,AH598&gt;BB598),"「算定日数」あるいは「算定回数」が「レセプト件数」よりも小さくなっています。算定レセプトにおける算定日数・算定回数をご記入ください。",IF(AR598&gt;BB598,"「算定回数」が「算定日数」よりも小さくなっています。算定日数における算定回数をご記入ください。","")))))</f>
        <v/>
      </c>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72"/>
      <c r="CW598" s="72"/>
      <c r="CX598" s="72"/>
      <c r="CY598" s="129"/>
      <c r="CZ598" s="129"/>
      <c r="DA598" s="129"/>
      <c r="DB598" s="129"/>
      <c r="DC598" s="129"/>
      <c r="DD598" s="129"/>
      <c r="DE598" s="129"/>
      <c r="DF598" s="129"/>
      <c r="DG598" s="129"/>
      <c r="DH598" s="129"/>
      <c r="DI598" s="129"/>
      <c r="DJ598" s="129"/>
      <c r="DK598" s="129"/>
      <c r="DL598" s="129"/>
      <c r="DM598" s="129"/>
      <c r="DN598" s="129"/>
      <c r="DO598" s="129"/>
      <c r="DP598" s="129"/>
      <c r="DQ598" s="129"/>
      <c r="DR598" s="129"/>
      <c r="DS598" s="129"/>
      <c r="DT598" s="129"/>
      <c r="DU598" s="129"/>
      <c r="DV598" s="129"/>
      <c r="DW598" s="129"/>
      <c r="DX598" s="129"/>
      <c r="DY598" s="129"/>
      <c r="DZ598" s="129"/>
      <c r="EA598" s="129"/>
      <c r="EB598" s="129"/>
      <c r="EC598" s="129"/>
      <c r="ED598" s="129"/>
      <c r="EE598" s="129"/>
      <c r="EF598" s="129"/>
      <c r="EG598" s="129"/>
      <c r="EH598" s="129"/>
      <c r="EI598" s="129"/>
      <c r="EJ598" s="129"/>
      <c r="EK598" s="129"/>
      <c r="EL598" s="129"/>
      <c r="EM598" s="129"/>
      <c r="EN598" s="129"/>
      <c r="EO598" s="129"/>
      <c r="EP598" s="129"/>
      <c r="EQ598" s="129"/>
      <c r="ER598" s="129"/>
      <c r="ES598" s="129"/>
      <c r="ET598" s="129"/>
      <c r="EU598" s="129"/>
      <c r="EV598" s="129"/>
      <c r="EW598" s="129"/>
    </row>
    <row r="599" spans="1:153" ht="3" customHeight="1" thickBot="1">
      <c r="A599" s="113"/>
      <c r="B599" s="16"/>
      <c r="C599" s="17"/>
      <c r="D599" s="17"/>
      <c r="E599" s="17"/>
      <c r="F599" s="18"/>
      <c r="G599" s="17"/>
      <c r="H599" s="298"/>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9"/>
      <c r="AG599" s="299"/>
      <c r="AH599" s="298"/>
      <c r="AI599" s="298"/>
      <c r="AJ599" s="298"/>
      <c r="AK599" s="298"/>
      <c r="AL599" s="298"/>
      <c r="AM599" s="298"/>
      <c r="AN599" s="298"/>
      <c r="AO599" s="121"/>
      <c r="AP599" s="116"/>
      <c r="AQ599" s="299"/>
      <c r="AR599" s="298"/>
      <c r="AS599" s="298"/>
      <c r="AT599" s="298"/>
      <c r="AU599" s="298"/>
      <c r="AV599" s="298"/>
      <c r="AW599" s="298"/>
      <c r="AX599" s="298"/>
      <c r="AY599" s="121"/>
      <c r="AZ599" s="116"/>
      <c r="BA599" s="298"/>
      <c r="BB599" s="298"/>
      <c r="BC599" s="298"/>
      <c r="BD599" s="298"/>
      <c r="BE599" s="298"/>
      <c r="BF599" s="298"/>
      <c r="BG599" s="298"/>
      <c r="BH599" s="298"/>
      <c r="BI599" s="121"/>
      <c r="BJ599" s="116"/>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c r="DH599" s="129"/>
      <c r="DI599" s="129"/>
      <c r="DJ599" s="129"/>
      <c r="DK599" s="129"/>
      <c r="DL599" s="129"/>
      <c r="DM599" s="129"/>
      <c r="DN599" s="129"/>
      <c r="DO599" s="129"/>
      <c r="DP599" s="129"/>
      <c r="DQ599" s="129"/>
      <c r="DR599" s="129"/>
      <c r="DS599" s="129"/>
      <c r="DT599" s="129"/>
      <c r="DU599" s="129"/>
      <c r="DV599" s="129"/>
      <c r="DW599" s="129"/>
      <c r="DX599" s="129"/>
      <c r="DY599" s="129"/>
      <c r="DZ599" s="129"/>
      <c r="EA599" s="129"/>
      <c r="EB599" s="129"/>
      <c r="EC599" s="129"/>
      <c r="ED599" s="129"/>
      <c r="EE599" s="129"/>
      <c r="EF599" s="129"/>
      <c r="EG599" s="129"/>
      <c r="EH599" s="129"/>
      <c r="EI599" s="129"/>
      <c r="EJ599" s="129"/>
      <c r="EK599" s="129"/>
      <c r="EL599" s="129"/>
      <c r="EM599" s="129"/>
      <c r="EN599" s="129"/>
      <c r="EO599" s="129"/>
      <c r="EP599" s="129"/>
      <c r="EQ599" s="129"/>
      <c r="ER599" s="129"/>
      <c r="ES599" s="129"/>
      <c r="ET599" s="129"/>
      <c r="EU599" s="129"/>
      <c r="EV599" s="129"/>
      <c r="EW599" s="129"/>
    </row>
    <row r="600" spans="1:153" ht="9.75" customHeight="1">
      <c r="A600" s="113"/>
      <c r="B600" s="24"/>
      <c r="C600" s="14" t="s">
        <v>6435</v>
      </c>
      <c r="D600" s="25"/>
      <c r="E600" s="25"/>
      <c r="F600" s="14" t="s">
        <v>143</v>
      </c>
      <c r="G600" s="14"/>
      <c r="H600" s="14"/>
      <c r="I600" s="14" t="s">
        <v>144</v>
      </c>
      <c r="J600" s="14"/>
      <c r="K600" s="14" t="s">
        <v>145</v>
      </c>
      <c r="L600" s="14"/>
      <c r="M600" s="14" t="s">
        <v>197</v>
      </c>
      <c r="N600" s="14"/>
      <c r="O600" s="25"/>
      <c r="P600" s="14" t="s">
        <v>146</v>
      </c>
      <c r="Q600" s="14"/>
      <c r="R600" s="14"/>
      <c r="S600" s="14"/>
      <c r="T600" s="14"/>
      <c r="U600" s="14"/>
      <c r="V600" s="14"/>
      <c r="W600" s="14"/>
      <c r="X600" s="14"/>
      <c r="Y600" s="14"/>
      <c r="Z600" s="14"/>
      <c r="AA600" s="14"/>
      <c r="AB600" s="14"/>
      <c r="AC600" s="14"/>
      <c r="AD600" s="25"/>
      <c r="AE600" s="25"/>
      <c r="AF600" s="26"/>
      <c r="AG600" s="296"/>
      <c r="AH600" s="297"/>
      <c r="AI600" s="297"/>
      <c r="AJ600" s="297"/>
      <c r="AK600" s="297"/>
      <c r="AL600" s="297"/>
      <c r="AM600" s="297"/>
      <c r="AN600" s="297"/>
      <c r="AO600" s="117"/>
      <c r="AP600" s="114"/>
      <c r="AQ600" s="296"/>
      <c r="AR600" s="297"/>
      <c r="AS600" s="297"/>
      <c r="AT600" s="297"/>
      <c r="AU600" s="297"/>
      <c r="AV600" s="297"/>
      <c r="AW600" s="297"/>
      <c r="AX600" s="297"/>
      <c r="AY600" s="117"/>
      <c r="AZ600" s="114"/>
      <c r="BA600" s="297"/>
      <c r="BB600" s="297"/>
      <c r="BC600" s="297"/>
      <c r="BD600" s="297"/>
      <c r="BE600" s="297"/>
      <c r="BF600" s="297"/>
      <c r="BG600" s="297"/>
      <c r="BH600" s="297"/>
      <c r="BI600" s="117"/>
      <c r="BJ600" s="114"/>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29"/>
      <c r="CW600" s="129"/>
      <c r="CX600" s="129"/>
      <c r="CY600" s="129"/>
      <c r="CZ600" s="129"/>
      <c r="DA600" s="129"/>
      <c r="DB600" s="129"/>
      <c r="DC600" s="129"/>
      <c r="DD600" s="129"/>
      <c r="DE600" s="129"/>
      <c r="DF600" s="129"/>
      <c r="DG600" s="129"/>
      <c r="DH600" s="129"/>
      <c r="DI600" s="129"/>
      <c r="DJ600" s="129"/>
      <c r="DK600" s="129"/>
      <c r="DL600" s="129"/>
      <c r="DM600" s="129"/>
      <c r="DN600" s="129"/>
      <c r="DO600" s="129"/>
      <c r="DP600" s="129"/>
      <c r="DQ600" s="129"/>
      <c r="DR600" s="129"/>
      <c r="DS600" s="129"/>
      <c r="DT600" s="129"/>
      <c r="DU600" s="129"/>
      <c r="DV600" s="129"/>
      <c r="DW600" s="129"/>
      <c r="DX600" s="129"/>
      <c r="DY600" s="129"/>
      <c r="DZ600" s="129"/>
      <c r="EA600" s="129"/>
      <c r="EB600" s="129"/>
      <c r="EC600" s="129"/>
      <c r="ED600" s="129"/>
      <c r="EE600" s="129"/>
      <c r="EF600" s="129"/>
      <c r="EG600" s="129"/>
      <c r="EH600" s="129"/>
      <c r="EI600" s="129"/>
      <c r="EJ600" s="129"/>
      <c r="EK600" s="129"/>
      <c r="EL600" s="129"/>
      <c r="EM600" s="129"/>
      <c r="EN600" s="129"/>
      <c r="EO600" s="129"/>
      <c r="EP600" s="129"/>
      <c r="EQ600" s="129"/>
      <c r="ER600" s="129"/>
      <c r="ES600" s="129"/>
      <c r="ET600" s="129"/>
      <c r="EU600" s="129"/>
      <c r="EV600" s="129"/>
      <c r="EW600" s="129"/>
    </row>
    <row r="601" spans="1:153" ht="21.75" customHeight="1">
      <c r="A601" s="113"/>
      <c r="B601" s="294"/>
      <c r="C601" s="76"/>
      <c r="D601" s="74"/>
      <c r="E601" s="77"/>
      <c r="F601" s="78"/>
      <c r="G601" s="79"/>
      <c r="H601" s="75" t="s">
        <v>6436</v>
      </c>
      <c r="I601" s="76"/>
      <c r="J601" s="74"/>
      <c r="K601" s="241"/>
      <c r="L601" s="74"/>
      <c r="M601" s="76"/>
      <c r="N601" s="73"/>
      <c r="O601" s="504"/>
      <c r="P601" s="505"/>
      <c r="Q601" s="505"/>
      <c r="R601" s="505"/>
      <c r="S601" s="505"/>
      <c r="T601" s="505"/>
      <c r="U601" s="505"/>
      <c r="V601" s="505"/>
      <c r="W601" s="505"/>
      <c r="X601" s="505"/>
      <c r="Y601" s="505"/>
      <c r="Z601" s="505"/>
      <c r="AA601" s="505"/>
      <c r="AB601" s="505"/>
      <c r="AC601" s="505"/>
      <c r="AD601" s="505"/>
      <c r="AE601" s="506"/>
      <c r="AF601" s="15"/>
      <c r="AG601" s="118"/>
      <c r="AH601" s="312"/>
      <c r="AI601" s="313"/>
      <c r="AJ601" s="313"/>
      <c r="AK601" s="313"/>
      <c r="AL601" s="313"/>
      <c r="AM601" s="313"/>
      <c r="AN601" s="314"/>
      <c r="AO601" s="120"/>
      <c r="AP601" s="115" t="s">
        <v>0</v>
      </c>
      <c r="AQ601" s="119"/>
      <c r="AR601" s="312"/>
      <c r="AS601" s="313"/>
      <c r="AT601" s="313"/>
      <c r="AU601" s="313"/>
      <c r="AV601" s="313"/>
      <c r="AW601" s="313"/>
      <c r="AX601" s="314"/>
      <c r="AY601" s="120"/>
      <c r="AZ601" s="115" t="s">
        <v>1</v>
      </c>
      <c r="BA601" s="119"/>
      <c r="BB601" s="312"/>
      <c r="BC601" s="313"/>
      <c r="BD601" s="313"/>
      <c r="BE601" s="313"/>
      <c r="BF601" s="313"/>
      <c r="BG601" s="313"/>
      <c r="BH601" s="314"/>
      <c r="BI601" s="122"/>
      <c r="BJ601" s="115" t="s">
        <v>2</v>
      </c>
      <c r="BK601" s="129"/>
      <c r="BL601" s="130" t="str">
        <f>IF(BM601&lt;&gt;"","●","")</f>
        <v/>
      </c>
      <c r="BM601" s="132" t="str">
        <f>IF(AND(OR(C601="",E601="",F601="",G601="",O601=""),OR(AH601&gt;0,AR601&gt;0,BB601&gt;0)),"「Ｋコード・Ｊコード番号等」、「診療行為名称」に未記入の欄がありますが、「レセプト件数」、「算定日数」、「算定回数」のいずれかが1以上となっています。正しい手術名情報・レセプト件数・算定日数・算定回数をご記入ください。",IF(AND(AND(C601&lt;&gt;"",E601&lt;&gt;"",F601&lt;&gt;"",G601&lt;&gt;""),OR(AH601&gt;0,AR601&gt;0,BB601&gt;0),COUNTIF(K!$A$1:$A$2257,ASC(C601&amp;E601&amp;F601&amp;G601&amp;IF(I601*1=0,"","-"&amp;I601*1)&amp;IF(K601*1=0,"",K601*1)&amp;IF(M601="","",M601)))=0),"「Ｋコード・Ｊコード番号等」が診療報酬点数表あるいは鹿診療報酬点数表に存在しないコードとなっています。正しいＫコード・Ｊコード番号等をご記入ください。なお、加算・輸血料は報告対象外となります。",IF(OR(AND(OR(AH601=0,AH601=""),OR(AR601&gt;0,BB601&gt;0)),AND(OR(AH601&gt;0,BB601&gt;0),OR(AR601=0,AR601="")),AND(OR(AH601&gt;0,AR601&gt;0),OR(BB601=0,BB601=""))),"「レセプト件数」、「算定日数」、「算定回数」のいずれかが「0」か「空白」となっていますが、それ以外が1以上となっています。正しい手術名情報・レセプト件数・算定日数・算定回数をご記入ください。",IF(OR(AH601&gt;AR601,AH601&gt;BB601),"「算定日数」あるいは「算定回数」が「レセプト件数」よりも小さくなっています。算定レセプトにおける算定日数・算定回数をご記入ください。",IF(AR601&gt;BB601,"「算定回数」が「算定日数」よりも小さくなっています。算定日数における算定回数をご記入ください。","")))))</f>
        <v/>
      </c>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72"/>
      <c r="CW601" s="72"/>
      <c r="CX601" s="72"/>
      <c r="CY601" s="129"/>
      <c r="CZ601" s="129"/>
      <c r="DA601" s="129"/>
      <c r="DB601" s="129"/>
      <c r="DC601" s="129"/>
      <c r="DD601" s="129"/>
      <c r="DE601" s="129"/>
      <c r="DF601" s="129"/>
      <c r="DG601" s="129"/>
      <c r="DH601" s="129"/>
      <c r="DI601" s="129"/>
      <c r="DJ601" s="129"/>
      <c r="DK601" s="129"/>
      <c r="DL601" s="129"/>
      <c r="DM601" s="129"/>
      <c r="DN601" s="129"/>
      <c r="DO601" s="129"/>
      <c r="DP601" s="129"/>
      <c r="DQ601" s="129"/>
      <c r="DR601" s="129"/>
      <c r="DS601" s="129"/>
      <c r="DT601" s="129"/>
      <c r="DU601" s="129"/>
      <c r="DV601" s="129"/>
      <c r="DW601" s="129"/>
      <c r="DX601" s="129"/>
      <c r="DY601" s="129"/>
      <c r="DZ601" s="129"/>
      <c r="EA601" s="129"/>
      <c r="EB601" s="129"/>
      <c r="EC601" s="129"/>
      <c r="ED601" s="129"/>
      <c r="EE601" s="129"/>
      <c r="EF601" s="129"/>
      <c r="EG601" s="129"/>
      <c r="EH601" s="129"/>
      <c r="EI601" s="129"/>
      <c r="EJ601" s="129"/>
      <c r="EK601" s="129"/>
      <c r="EL601" s="129"/>
      <c r="EM601" s="129"/>
      <c r="EN601" s="129"/>
      <c r="EO601" s="129"/>
      <c r="EP601" s="129"/>
      <c r="EQ601" s="129"/>
      <c r="ER601" s="129"/>
      <c r="ES601" s="129"/>
      <c r="ET601" s="129"/>
      <c r="EU601" s="129"/>
      <c r="EV601" s="129"/>
      <c r="EW601" s="129"/>
    </row>
    <row r="602" spans="1:153" ht="3" customHeight="1" thickBot="1">
      <c r="A602" s="113"/>
      <c r="B602" s="16"/>
      <c r="C602" s="17"/>
      <c r="D602" s="17"/>
      <c r="E602" s="17"/>
      <c r="F602" s="18"/>
      <c r="G602" s="17"/>
      <c r="H602" s="298"/>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9"/>
      <c r="AG602" s="299"/>
      <c r="AH602" s="298"/>
      <c r="AI602" s="298"/>
      <c r="AJ602" s="298"/>
      <c r="AK602" s="298"/>
      <c r="AL602" s="298"/>
      <c r="AM602" s="298"/>
      <c r="AN602" s="298"/>
      <c r="AO602" s="121"/>
      <c r="AP602" s="116"/>
      <c r="AQ602" s="299"/>
      <c r="AR602" s="298"/>
      <c r="AS602" s="298"/>
      <c r="AT602" s="298"/>
      <c r="AU602" s="298"/>
      <c r="AV602" s="298"/>
      <c r="AW602" s="298"/>
      <c r="AX602" s="298"/>
      <c r="AY602" s="121"/>
      <c r="AZ602" s="116"/>
      <c r="BA602" s="298"/>
      <c r="BB602" s="298"/>
      <c r="BC602" s="298"/>
      <c r="BD602" s="298"/>
      <c r="BE602" s="298"/>
      <c r="BF602" s="298"/>
      <c r="BG602" s="298"/>
      <c r="BH602" s="298"/>
      <c r="BI602" s="121"/>
      <c r="BJ602" s="116"/>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c r="DH602" s="129"/>
      <c r="DI602" s="129"/>
      <c r="DJ602" s="129"/>
      <c r="DK602" s="129"/>
      <c r="DL602" s="129"/>
      <c r="DM602" s="129"/>
      <c r="DN602" s="129"/>
      <c r="DO602" s="129"/>
      <c r="DP602" s="129"/>
      <c r="DQ602" s="129"/>
      <c r="DR602" s="129"/>
      <c r="DS602" s="129"/>
      <c r="DT602" s="129"/>
      <c r="DU602" s="129"/>
      <c r="DV602" s="129"/>
      <c r="DW602" s="129"/>
      <c r="DX602" s="129"/>
      <c r="DY602" s="129"/>
      <c r="DZ602" s="129"/>
      <c r="EA602" s="129"/>
      <c r="EB602" s="129"/>
      <c r="EC602" s="129"/>
      <c r="ED602" s="129"/>
      <c r="EE602" s="129"/>
      <c r="EF602" s="129"/>
      <c r="EG602" s="129"/>
      <c r="EH602" s="129"/>
      <c r="EI602" s="129"/>
      <c r="EJ602" s="129"/>
      <c r="EK602" s="129"/>
      <c r="EL602" s="129"/>
      <c r="EM602" s="129"/>
      <c r="EN602" s="129"/>
      <c r="EO602" s="129"/>
      <c r="EP602" s="129"/>
      <c r="EQ602" s="129"/>
      <c r="ER602" s="129"/>
      <c r="ES602" s="129"/>
      <c r="ET602" s="129"/>
      <c r="EU602" s="129"/>
      <c r="EV602" s="129"/>
      <c r="EW602" s="129"/>
    </row>
    <row r="603" spans="1:153" ht="9.75" customHeight="1">
      <c r="A603" s="113"/>
      <c r="B603" s="24"/>
      <c r="C603" s="14" t="s">
        <v>6435</v>
      </c>
      <c r="D603" s="25"/>
      <c r="E603" s="25"/>
      <c r="F603" s="14" t="s">
        <v>143</v>
      </c>
      <c r="G603" s="14"/>
      <c r="H603" s="14"/>
      <c r="I603" s="14" t="s">
        <v>144</v>
      </c>
      <c r="J603" s="14"/>
      <c r="K603" s="14" t="s">
        <v>145</v>
      </c>
      <c r="L603" s="14"/>
      <c r="M603" s="14" t="s">
        <v>197</v>
      </c>
      <c r="N603" s="14"/>
      <c r="O603" s="25"/>
      <c r="P603" s="14" t="s">
        <v>146</v>
      </c>
      <c r="Q603" s="14"/>
      <c r="R603" s="14"/>
      <c r="S603" s="14"/>
      <c r="T603" s="14"/>
      <c r="U603" s="14"/>
      <c r="V603" s="14"/>
      <c r="W603" s="14"/>
      <c r="X603" s="14"/>
      <c r="Y603" s="14"/>
      <c r="Z603" s="14"/>
      <c r="AA603" s="14"/>
      <c r="AB603" s="14"/>
      <c r="AC603" s="14"/>
      <c r="AD603" s="25"/>
      <c r="AE603" s="25"/>
      <c r="AF603" s="26"/>
      <c r="AG603" s="296"/>
      <c r="AH603" s="297"/>
      <c r="AI603" s="297"/>
      <c r="AJ603" s="297"/>
      <c r="AK603" s="297"/>
      <c r="AL603" s="297"/>
      <c r="AM603" s="297"/>
      <c r="AN603" s="297"/>
      <c r="AO603" s="117"/>
      <c r="AP603" s="114"/>
      <c r="AQ603" s="296"/>
      <c r="AR603" s="297"/>
      <c r="AS603" s="297"/>
      <c r="AT603" s="297"/>
      <c r="AU603" s="297"/>
      <c r="AV603" s="297"/>
      <c r="AW603" s="297"/>
      <c r="AX603" s="297"/>
      <c r="AY603" s="117"/>
      <c r="AZ603" s="114"/>
      <c r="BA603" s="297"/>
      <c r="BB603" s="297"/>
      <c r="BC603" s="297"/>
      <c r="BD603" s="297"/>
      <c r="BE603" s="297"/>
      <c r="BF603" s="297"/>
      <c r="BG603" s="297"/>
      <c r="BH603" s="297"/>
      <c r="BI603" s="117"/>
      <c r="BJ603" s="114"/>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29"/>
      <c r="CY603" s="129"/>
      <c r="CZ603" s="129"/>
      <c r="DA603" s="129"/>
      <c r="DB603" s="129"/>
      <c r="DC603" s="129"/>
      <c r="DD603" s="129"/>
      <c r="DE603" s="129"/>
      <c r="DF603" s="129"/>
      <c r="DG603" s="129"/>
      <c r="DH603" s="129"/>
      <c r="DI603" s="129"/>
      <c r="DJ603" s="129"/>
      <c r="DK603" s="129"/>
      <c r="DL603" s="129"/>
      <c r="DM603" s="129"/>
      <c r="DN603" s="129"/>
      <c r="DO603" s="129"/>
      <c r="DP603" s="129"/>
      <c r="DQ603" s="129"/>
      <c r="DR603" s="129"/>
      <c r="DS603" s="129"/>
      <c r="DT603" s="129"/>
      <c r="DU603" s="129"/>
      <c r="DV603" s="129"/>
      <c r="DW603" s="129"/>
      <c r="DX603" s="129"/>
      <c r="DY603" s="129"/>
      <c r="DZ603" s="129"/>
      <c r="EA603" s="129"/>
      <c r="EB603" s="129"/>
      <c r="EC603" s="129"/>
      <c r="ED603" s="129"/>
      <c r="EE603" s="129"/>
      <c r="EF603" s="129"/>
      <c r="EG603" s="129"/>
      <c r="EH603" s="129"/>
      <c r="EI603" s="129"/>
      <c r="EJ603" s="129"/>
      <c r="EK603" s="129"/>
      <c r="EL603" s="129"/>
      <c r="EM603" s="129"/>
      <c r="EN603" s="129"/>
      <c r="EO603" s="129"/>
      <c r="EP603" s="129"/>
      <c r="EQ603" s="129"/>
      <c r="ER603" s="129"/>
      <c r="ES603" s="129"/>
      <c r="ET603" s="129"/>
      <c r="EU603" s="129"/>
      <c r="EV603" s="129"/>
      <c r="EW603" s="129"/>
    </row>
    <row r="604" spans="1:153" ht="21.75" customHeight="1">
      <c r="A604" s="113"/>
      <c r="B604" s="294"/>
      <c r="C604" s="76"/>
      <c r="D604" s="74"/>
      <c r="E604" s="77"/>
      <c r="F604" s="78"/>
      <c r="G604" s="79"/>
      <c r="H604" s="75" t="s">
        <v>6436</v>
      </c>
      <c r="I604" s="76"/>
      <c r="J604" s="74"/>
      <c r="K604" s="241"/>
      <c r="L604" s="74"/>
      <c r="M604" s="76"/>
      <c r="N604" s="73"/>
      <c r="O604" s="504"/>
      <c r="P604" s="505"/>
      <c r="Q604" s="505"/>
      <c r="R604" s="505"/>
      <c r="S604" s="505"/>
      <c r="T604" s="505"/>
      <c r="U604" s="505"/>
      <c r="V604" s="505"/>
      <c r="W604" s="505"/>
      <c r="X604" s="505"/>
      <c r="Y604" s="505"/>
      <c r="Z604" s="505"/>
      <c r="AA604" s="505"/>
      <c r="AB604" s="505"/>
      <c r="AC604" s="505"/>
      <c r="AD604" s="505"/>
      <c r="AE604" s="506"/>
      <c r="AF604" s="15"/>
      <c r="AG604" s="118"/>
      <c r="AH604" s="312"/>
      <c r="AI604" s="313"/>
      <c r="AJ604" s="313"/>
      <c r="AK604" s="313"/>
      <c r="AL604" s="313"/>
      <c r="AM604" s="313"/>
      <c r="AN604" s="314"/>
      <c r="AO604" s="120"/>
      <c r="AP604" s="115" t="s">
        <v>0</v>
      </c>
      <c r="AQ604" s="119"/>
      <c r="AR604" s="312"/>
      <c r="AS604" s="313"/>
      <c r="AT604" s="313"/>
      <c r="AU604" s="313"/>
      <c r="AV604" s="313"/>
      <c r="AW604" s="313"/>
      <c r="AX604" s="314"/>
      <c r="AY604" s="120"/>
      <c r="AZ604" s="115" t="s">
        <v>1</v>
      </c>
      <c r="BA604" s="119"/>
      <c r="BB604" s="312"/>
      <c r="BC604" s="313"/>
      <c r="BD604" s="313"/>
      <c r="BE604" s="313"/>
      <c r="BF604" s="313"/>
      <c r="BG604" s="313"/>
      <c r="BH604" s="314"/>
      <c r="BI604" s="122"/>
      <c r="BJ604" s="115" t="s">
        <v>2</v>
      </c>
      <c r="BK604" s="129"/>
      <c r="BL604" s="130" t="str">
        <f>IF(BM604&lt;&gt;"","●","")</f>
        <v/>
      </c>
      <c r="BM604" s="132" t="str">
        <f>IF(AND(OR(C604="",E604="",F604="",G604="",O604=""),OR(AH604&gt;0,AR604&gt;0,BB604&gt;0)),"「Ｋコード・Ｊコード番号等」、「診療行為名称」に未記入の欄がありますが、「レセプト件数」、「算定日数」、「算定回数」のいずれかが1以上となっています。正しい手術名情報・レセプト件数・算定日数・算定回数をご記入ください。",IF(AND(AND(C604&lt;&gt;"",E604&lt;&gt;"",F604&lt;&gt;"",G604&lt;&gt;""),OR(AH604&gt;0,AR604&gt;0,BB604&gt;0),COUNTIF(K!$A$1:$A$2257,ASC(C604&amp;E604&amp;F604&amp;G604&amp;IF(I604*1=0,"","-"&amp;I604*1)&amp;IF(K604*1=0,"",K604*1)&amp;IF(M604="","",M604)))=0),"「Ｋコード・Ｊコード番号等」が診療報酬点数表あるいは鹿診療報酬点数表に存在しないコードとなっています。正しいＫコード・Ｊコード番号等をご記入ください。なお、加算・輸血料は報告対象外となります。",IF(OR(AND(OR(AH604=0,AH604=""),OR(AR604&gt;0,BB604&gt;0)),AND(OR(AH604&gt;0,BB604&gt;0),OR(AR604=0,AR604="")),AND(OR(AH604&gt;0,AR604&gt;0),OR(BB604=0,BB604=""))),"「レセプト件数」、「算定日数」、「算定回数」のいずれかが「0」か「空白」となっていますが、それ以外が1以上となっています。正しい手術名情報・レセプト件数・算定日数・算定回数をご記入ください。",IF(OR(AH604&gt;AR604,AH604&gt;BB604),"「算定日数」あるいは「算定回数」が「レセプト件数」よりも小さくなっています。算定レセプトにおける算定日数・算定回数をご記入ください。",IF(AR604&gt;BB604,"「算定回数」が「算定日数」よりも小さくなっています。算定日数における算定回数をご記入ください。","")))))</f>
        <v/>
      </c>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72"/>
      <c r="CW604" s="72"/>
      <c r="CX604" s="72"/>
      <c r="CY604" s="129"/>
      <c r="CZ604" s="129"/>
      <c r="DA604" s="129"/>
      <c r="DB604" s="129"/>
      <c r="DC604" s="129"/>
      <c r="DD604" s="129"/>
      <c r="DE604" s="129"/>
      <c r="DF604" s="129"/>
      <c r="DG604" s="129"/>
      <c r="DH604" s="129"/>
      <c r="DI604" s="129"/>
      <c r="DJ604" s="129"/>
      <c r="DK604" s="129"/>
      <c r="DL604" s="129"/>
      <c r="DM604" s="129"/>
      <c r="DN604" s="129"/>
      <c r="DO604" s="129"/>
      <c r="DP604" s="129"/>
      <c r="DQ604" s="129"/>
      <c r="DR604" s="129"/>
      <c r="DS604" s="129"/>
      <c r="DT604" s="129"/>
      <c r="DU604" s="129"/>
      <c r="DV604" s="129"/>
      <c r="DW604" s="129"/>
      <c r="DX604" s="129"/>
      <c r="DY604" s="129"/>
      <c r="DZ604" s="129"/>
      <c r="EA604" s="129"/>
      <c r="EB604" s="129"/>
      <c r="EC604" s="129"/>
      <c r="ED604" s="129"/>
      <c r="EE604" s="129"/>
      <c r="EF604" s="129"/>
      <c r="EG604" s="129"/>
      <c r="EH604" s="129"/>
      <c r="EI604" s="129"/>
      <c r="EJ604" s="129"/>
      <c r="EK604" s="129"/>
      <c r="EL604" s="129"/>
      <c r="EM604" s="129"/>
      <c r="EN604" s="129"/>
      <c r="EO604" s="129"/>
      <c r="EP604" s="129"/>
      <c r="EQ604" s="129"/>
      <c r="ER604" s="129"/>
      <c r="ES604" s="129"/>
      <c r="ET604" s="129"/>
      <c r="EU604" s="129"/>
      <c r="EV604" s="129"/>
      <c r="EW604" s="129"/>
    </row>
    <row r="605" spans="1:153" ht="3" customHeight="1" thickBot="1">
      <c r="A605" s="113"/>
      <c r="B605" s="16"/>
      <c r="C605" s="17"/>
      <c r="D605" s="17"/>
      <c r="E605" s="17"/>
      <c r="F605" s="18"/>
      <c r="G605" s="17"/>
      <c r="H605" s="298"/>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9"/>
      <c r="AG605" s="299"/>
      <c r="AH605" s="298"/>
      <c r="AI605" s="298"/>
      <c r="AJ605" s="298"/>
      <c r="AK605" s="298"/>
      <c r="AL605" s="298"/>
      <c r="AM605" s="298"/>
      <c r="AN605" s="298"/>
      <c r="AO605" s="121"/>
      <c r="AP605" s="116"/>
      <c r="AQ605" s="299"/>
      <c r="AR605" s="298"/>
      <c r="AS605" s="298"/>
      <c r="AT605" s="298"/>
      <c r="AU605" s="298"/>
      <c r="AV605" s="298"/>
      <c r="AW605" s="298"/>
      <c r="AX605" s="298"/>
      <c r="AY605" s="121"/>
      <c r="AZ605" s="116"/>
      <c r="BA605" s="298"/>
      <c r="BB605" s="298"/>
      <c r="BC605" s="298"/>
      <c r="BD605" s="298"/>
      <c r="BE605" s="298"/>
      <c r="BF605" s="298"/>
      <c r="BG605" s="298"/>
      <c r="BH605" s="298"/>
      <c r="BI605" s="121"/>
      <c r="BJ605" s="116"/>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c r="DH605" s="129"/>
      <c r="DI605" s="129"/>
      <c r="DJ605" s="129"/>
      <c r="DK605" s="129"/>
      <c r="DL605" s="129"/>
      <c r="DM605" s="129"/>
      <c r="DN605" s="129"/>
      <c r="DO605" s="129"/>
      <c r="DP605" s="129"/>
      <c r="DQ605" s="129"/>
      <c r="DR605" s="129"/>
      <c r="DS605" s="129"/>
      <c r="DT605" s="129"/>
      <c r="DU605" s="129"/>
      <c r="DV605" s="129"/>
      <c r="DW605" s="129"/>
      <c r="DX605" s="129"/>
      <c r="DY605" s="129"/>
      <c r="DZ605" s="129"/>
      <c r="EA605" s="129"/>
      <c r="EB605" s="129"/>
      <c r="EC605" s="129"/>
      <c r="ED605" s="129"/>
      <c r="EE605" s="129"/>
      <c r="EF605" s="129"/>
      <c r="EG605" s="129"/>
      <c r="EH605" s="129"/>
      <c r="EI605" s="129"/>
      <c r="EJ605" s="129"/>
      <c r="EK605" s="129"/>
      <c r="EL605" s="129"/>
      <c r="EM605" s="129"/>
      <c r="EN605" s="129"/>
      <c r="EO605" s="129"/>
      <c r="EP605" s="129"/>
      <c r="EQ605" s="129"/>
      <c r="ER605" s="129"/>
      <c r="ES605" s="129"/>
      <c r="ET605" s="129"/>
      <c r="EU605" s="129"/>
      <c r="EV605" s="129"/>
      <c r="EW605" s="129"/>
    </row>
    <row r="606" spans="1:153" ht="9.75" customHeight="1">
      <c r="A606" s="113"/>
      <c r="B606" s="24"/>
      <c r="C606" s="14" t="s">
        <v>6435</v>
      </c>
      <c r="D606" s="25"/>
      <c r="E606" s="25"/>
      <c r="F606" s="14" t="s">
        <v>143</v>
      </c>
      <c r="G606" s="14"/>
      <c r="H606" s="14"/>
      <c r="I606" s="14" t="s">
        <v>144</v>
      </c>
      <c r="J606" s="14"/>
      <c r="K606" s="14" t="s">
        <v>145</v>
      </c>
      <c r="L606" s="14"/>
      <c r="M606" s="14" t="s">
        <v>197</v>
      </c>
      <c r="N606" s="14"/>
      <c r="O606" s="25"/>
      <c r="P606" s="14" t="s">
        <v>146</v>
      </c>
      <c r="Q606" s="14"/>
      <c r="R606" s="14"/>
      <c r="S606" s="14"/>
      <c r="T606" s="14"/>
      <c r="U606" s="14"/>
      <c r="V606" s="14"/>
      <c r="W606" s="14"/>
      <c r="X606" s="14"/>
      <c r="Y606" s="14"/>
      <c r="Z606" s="14"/>
      <c r="AA606" s="14"/>
      <c r="AB606" s="14"/>
      <c r="AC606" s="14"/>
      <c r="AD606" s="25"/>
      <c r="AE606" s="25"/>
      <c r="AF606" s="26"/>
      <c r="AG606" s="296"/>
      <c r="AH606" s="297"/>
      <c r="AI606" s="297"/>
      <c r="AJ606" s="297"/>
      <c r="AK606" s="297"/>
      <c r="AL606" s="297"/>
      <c r="AM606" s="297"/>
      <c r="AN606" s="297"/>
      <c r="AO606" s="117"/>
      <c r="AP606" s="114"/>
      <c r="AQ606" s="296"/>
      <c r="AR606" s="297"/>
      <c r="AS606" s="297"/>
      <c r="AT606" s="297"/>
      <c r="AU606" s="297"/>
      <c r="AV606" s="297"/>
      <c r="AW606" s="297"/>
      <c r="AX606" s="297"/>
      <c r="AY606" s="117"/>
      <c r="AZ606" s="114"/>
      <c r="BA606" s="297"/>
      <c r="BB606" s="297"/>
      <c r="BC606" s="297"/>
      <c r="BD606" s="297"/>
      <c r="BE606" s="297"/>
      <c r="BF606" s="297"/>
      <c r="BG606" s="297"/>
      <c r="BH606" s="297"/>
      <c r="BI606" s="117"/>
      <c r="BJ606" s="114"/>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29"/>
      <c r="CW606" s="129"/>
      <c r="CX606" s="129"/>
      <c r="CY606" s="129"/>
      <c r="CZ606" s="129"/>
      <c r="DA606" s="129"/>
      <c r="DB606" s="129"/>
      <c r="DC606" s="129"/>
      <c r="DD606" s="129"/>
      <c r="DE606" s="129"/>
      <c r="DF606" s="129"/>
      <c r="DG606" s="129"/>
      <c r="DH606" s="129"/>
      <c r="DI606" s="129"/>
      <c r="DJ606" s="129"/>
      <c r="DK606" s="129"/>
      <c r="DL606" s="129"/>
      <c r="DM606" s="129"/>
      <c r="DN606" s="129"/>
      <c r="DO606" s="129"/>
      <c r="DP606" s="129"/>
      <c r="DQ606" s="129"/>
      <c r="DR606" s="129"/>
      <c r="DS606" s="129"/>
      <c r="DT606" s="129"/>
      <c r="DU606" s="129"/>
      <c r="DV606" s="129"/>
      <c r="DW606" s="129"/>
      <c r="DX606" s="129"/>
      <c r="DY606" s="129"/>
      <c r="DZ606" s="129"/>
      <c r="EA606" s="129"/>
      <c r="EB606" s="129"/>
      <c r="EC606" s="129"/>
      <c r="ED606" s="129"/>
      <c r="EE606" s="129"/>
      <c r="EF606" s="129"/>
      <c r="EG606" s="129"/>
      <c r="EH606" s="129"/>
      <c r="EI606" s="129"/>
      <c r="EJ606" s="129"/>
      <c r="EK606" s="129"/>
      <c r="EL606" s="129"/>
      <c r="EM606" s="129"/>
      <c r="EN606" s="129"/>
      <c r="EO606" s="129"/>
      <c r="EP606" s="129"/>
      <c r="EQ606" s="129"/>
      <c r="ER606" s="129"/>
      <c r="ES606" s="129"/>
      <c r="ET606" s="129"/>
      <c r="EU606" s="129"/>
      <c r="EV606" s="129"/>
      <c r="EW606" s="129"/>
    </row>
    <row r="607" spans="1:153" ht="21.75" customHeight="1">
      <c r="A607" s="113"/>
      <c r="B607" s="294"/>
      <c r="C607" s="76"/>
      <c r="D607" s="74"/>
      <c r="E607" s="77"/>
      <c r="F607" s="78"/>
      <c r="G607" s="79"/>
      <c r="H607" s="75" t="s">
        <v>6436</v>
      </c>
      <c r="I607" s="76"/>
      <c r="J607" s="74"/>
      <c r="K607" s="241"/>
      <c r="L607" s="74"/>
      <c r="M607" s="76"/>
      <c r="N607" s="73"/>
      <c r="O607" s="504"/>
      <c r="P607" s="505"/>
      <c r="Q607" s="505"/>
      <c r="R607" s="505"/>
      <c r="S607" s="505"/>
      <c r="T607" s="505"/>
      <c r="U607" s="505"/>
      <c r="V607" s="505"/>
      <c r="W607" s="505"/>
      <c r="X607" s="505"/>
      <c r="Y607" s="505"/>
      <c r="Z607" s="505"/>
      <c r="AA607" s="505"/>
      <c r="AB607" s="505"/>
      <c r="AC607" s="505"/>
      <c r="AD607" s="505"/>
      <c r="AE607" s="506"/>
      <c r="AF607" s="15"/>
      <c r="AG607" s="118"/>
      <c r="AH607" s="312"/>
      <c r="AI607" s="313"/>
      <c r="AJ607" s="313"/>
      <c r="AK607" s="313"/>
      <c r="AL607" s="313"/>
      <c r="AM607" s="313"/>
      <c r="AN607" s="314"/>
      <c r="AO607" s="120"/>
      <c r="AP607" s="115" t="s">
        <v>0</v>
      </c>
      <c r="AQ607" s="119"/>
      <c r="AR607" s="312"/>
      <c r="AS607" s="313"/>
      <c r="AT607" s="313"/>
      <c r="AU607" s="313"/>
      <c r="AV607" s="313"/>
      <c r="AW607" s="313"/>
      <c r="AX607" s="314"/>
      <c r="AY607" s="120"/>
      <c r="AZ607" s="115" t="s">
        <v>1</v>
      </c>
      <c r="BA607" s="119"/>
      <c r="BB607" s="312"/>
      <c r="BC607" s="313"/>
      <c r="BD607" s="313"/>
      <c r="BE607" s="313"/>
      <c r="BF607" s="313"/>
      <c r="BG607" s="313"/>
      <c r="BH607" s="314"/>
      <c r="BI607" s="122"/>
      <c r="BJ607" s="115" t="s">
        <v>2</v>
      </c>
      <c r="BK607" s="129"/>
      <c r="BL607" s="130" t="str">
        <f>IF(BM607&lt;&gt;"","●","")</f>
        <v/>
      </c>
      <c r="BM607" s="132" t="str">
        <f>IF(AND(OR(C607="",E607="",F607="",G607="",O607=""),OR(AH607&gt;0,AR607&gt;0,BB607&gt;0)),"「Ｋコード・Ｊコード番号等」、「診療行為名称」に未記入の欄がありますが、「レセプト件数」、「算定日数」、「算定回数」のいずれかが1以上となっています。正しい手術名情報・レセプト件数・算定日数・算定回数をご記入ください。",IF(AND(AND(C607&lt;&gt;"",E607&lt;&gt;"",F607&lt;&gt;"",G607&lt;&gt;""),OR(AH607&gt;0,AR607&gt;0,BB607&gt;0),COUNTIF(K!$A$1:$A$2257,ASC(C607&amp;E607&amp;F607&amp;G607&amp;IF(I607*1=0,"","-"&amp;I607*1)&amp;IF(K607*1=0,"",K607*1)&amp;IF(M607="","",M607)))=0),"「Ｋコード・Ｊコード番号等」が診療報酬点数表あるいは鹿診療報酬点数表に存在しないコードとなっています。正しいＫコード・Ｊコード番号等をご記入ください。なお、加算・輸血料は報告対象外となります。",IF(OR(AND(OR(AH607=0,AH607=""),OR(AR607&gt;0,BB607&gt;0)),AND(OR(AH607&gt;0,BB607&gt;0),OR(AR607=0,AR607="")),AND(OR(AH607&gt;0,AR607&gt;0),OR(BB607=0,BB607=""))),"「レセプト件数」、「算定日数」、「算定回数」のいずれかが「0」か「空白」となっていますが、それ以外が1以上となっています。正しい手術名情報・レセプト件数・算定日数・算定回数をご記入ください。",IF(OR(AH607&gt;AR607,AH607&gt;BB607),"「算定日数」あるいは「算定回数」が「レセプト件数」よりも小さくなっています。算定レセプトにおける算定日数・算定回数をご記入ください。",IF(AR607&gt;BB607,"「算定回数」が「算定日数」よりも小さくなっています。算定日数における算定回数をご記入ください。","")))))</f>
        <v/>
      </c>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72"/>
      <c r="CW607" s="72"/>
      <c r="CX607" s="72"/>
      <c r="CY607" s="129"/>
      <c r="CZ607" s="129"/>
      <c r="DA607" s="129"/>
      <c r="DB607" s="129"/>
      <c r="DC607" s="129"/>
      <c r="DD607" s="129"/>
      <c r="DE607" s="129"/>
      <c r="DF607" s="129"/>
      <c r="DG607" s="129"/>
      <c r="DH607" s="129"/>
      <c r="DI607" s="129"/>
      <c r="DJ607" s="129"/>
      <c r="DK607" s="129"/>
      <c r="DL607" s="129"/>
      <c r="DM607" s="129"/>
      <c r="DN607" s="129"/>
      <c r="DO607" s="129"/>
      <c r="DP607" s="129"/>
      <c r="DQ607" s="129"/>
      <c r="DR607" s="129"/>
      <c r="DS607" s="129"/>
      <c r="DT607" s="129"/>
      <c r="DU607" s="129"/>
      <c r="DV607" s="129"/>
      <c r="DW607" s="129"/>
      <c r="DX607" s="129"/>
      <c r="DY607" s="129"/>
      <c r="DZ607" s="129"/>
      <c r="EA607" s="129"/>
      <c r="EB607" s="129"/>
      <c r="EC607" s="129"/>
      <c r="ED607" s="129"/>
      <c r="EE607" s="129"/>
      <c r="EF607" s="129"/>
      <c r="EG607" s="129"/>
      <c r="EH607" s="129"/>
      <c r="EI607" s="129"/>
      <c r="EJ607" s="129"/>
      <c r="EK607" s="129"/>
      <c r="EL607" s="129"/>
      <c r="EM607" s="129"/>
      <c r="EN607" s="129"/>
      <c r="EO607" s="129"/>
      <c r="EP607" s="129"/>
      <c r="EQ607" s="129"/>
      <c r="ER607" s="129"/>
      <c r="ES607" s="129"/>
      <c r="ET607" s="129"/>
      <c r="EU607" s="129"/>
      <c r="EV607" s="129"/>
      <c r="EW607" s="129"/>
    </row>
    <row r="608" spans="1:153" ht="3" customHeight="1" thickBot="1">
      <c r="A608" s="113"/>
      <c r="B608" s="16"/>
      <c r="C608" s="17"/>
      <c r="D608" s="17"/>
      <c r="E608" s="17"/>
      <c r="F608" s="18"/>
      <c r="G608" s="17"/>
      <c r="H608" s="298"/>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9"/>
      <c r="AG608" s="299"/>
      <c r="AH608" s="298"/>
      <c r="AI608" s="298"/>
      <c r="AJ608" s="298"/>
      <c r="AK608" s="298"/>
      <c r="AL608" s="298"/>
      <c r="AM608" s="298"/>
      <c r="AN608" s="298"/>
      <c r="AO608" s="121"/>
      <c r="AP608" s="116"/>
      <c r="AQ608" s="299"/>
      <c r="AR608" s="298"/>
      <c r="AS608" s="298"/>
      <c r="AT608" s="298"/>
      <c r="AU608" s="298"/>
      <c r="AV608" s="298"/>
      <c r="AW608" s="298"/>
      <c r="AX608" s="298"/>
      <c r="AY608" s="121"/>
      <c r="AZ608" s="116"/>
      <c r="BA608" s="298"/>
      <c r="BB608" s="298"/>
      <c r="BC608" s="298"/>
      <c r="BD608" s="298"/>
      <c r="BE608" s="298"/>
      <c r="BF608" s="298"/>
      <c r="BG608" s="298"/>
      <c r="BH608" s="298"/>
      <c r="BI608" s="121"/>
      <c r="BJ608" s="116"/>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c r="DH608" s="129"/>
      <c r="DI608" s="129"/>
      <c r="DJ608" s="129"/>
      <c r="DK608" s="129"/>
      <c r="DL608" s="129"/>
      <c r="DM608" s="129"/>
      <c r="DN608" s="129"/>
      <c r="DO608" s="129"/>
      <c r="DP608" s="129"/>
      <c r="DQ608" s="129"/>
      <c r="DR608" s="129"/>
      <c r="DS608" s="129"/>
      <c r="DT608" s="129"/>
      <c r="DU608" s="129"/>
      <c r="DV608" s="129"/>
      <c r="DW608" s="129"/>
      <c r="DX608" s="129"/>
      <c r="DY608" s="129"/>
      <c r="DZ608" s="129"/>
      <c r="EA608" s="129"/>
      <c r="EB608" s="129"/>
      <c r="EC608" s="129"/>
      <c r="ED608" s="129"/>
      <c r="EE608" s="129"/>
      <c r="EF608" s="129"/>
      <c r="EG608" s="129"/>
      <c r="EH608" s="129"/>
      <c r="EI608" s="129"/>
      <c r="EJ608" s="129"/>
      <c r="EK608" s="129"/>
      <c r="EL608" s="129"/>
      <c r="EM608" s="129"/>
      <c r="EN608" s="129"/>
      <c r="EO608" s="129"/>
      <c r="EP608" s="129"/>
      <c r="EQ608" s="129"/>
      <c r="ER608" s="129"/>
      <c r="ES608" s="129"/>
      <c r="ET608" s="129"/>
      <c r="EU608" s="129"/>
      <c r="EV608" s="129"/>
      <c r="EW608" s="129"/>
    </row>
    <row r="609" spans="1:153" ht="9.75" customHeight="1">
      <c r="A609" s="113"/>
      <c r="B609" s="24"/>
      <c r="C609" s="14" t="s">
        <v>6435</v>
      </c>
      <c r="D609" s="25"/>
      <c r="E609" s="25"/>
      <c r="F609" s="14" t="s">
        <v>143</v>
      </c>
      <c r="G609" s="14"/>
      <c r="H609" s="14"/>
      <c r="I609" s="14" t="s">
        <v>144</v>
      </c>
      <c r="J609" s="14"/>
      <c r="K609" s="14" t="s">
        <v>145</v>
      </c>
      <c r="L609" s="14"/>
      <c r="M609" s="14" t="s">
        <v>197</v>
      </c>
      <c r="N609" s="14"/>
      <c r="O609" s="25"/>
      <c r="P609" s="14" t="s">
        <v>146</v>
      </c>
      <c r="Q609" s="14"/>
      <c r="R609" s="14"/>
      <c r="S609" s="14"/>
      <c r="T609" s="14"/>
      <c r="U609" s="14"/>
      <c r="V609" s="14"/>
      <c r="W609" s="14"/>
      <c r="X609" s="14"/>
      <c r="Y609" s="14"/>
      <c r="Z609" s="14"/>
      <c r="AA609" s="14"/>
      <c r="AB609" s="14"/>
      <c r="AC609" s="14"/>
      <c r="AD609" s="25"/>
      <c r="AE609" s="25"/>
      <c r="AF609" s="26"/>
      <c r="AG609" s="296"/>
      <c r="AH609" s="297"/>
      <c r="AI609" s="297"/>
      <c r="AJ609" s="297"/>
      <c r="AK609" s="297"/>
      <c r="AL609" s="297"/>
      <c r="AM609" s="297"/>
      <c r="AN609" s="297"/>
      <c r="AO609" s="117"/>
      <c r="AP609" s="114"/>
      <c r="AQ609" s="296"/>
      <c r="AR609" s="297"/>
      <c r="AS609" s="297"/>
      <c r="AT609" s="297"/>
      <c r="AU609" s="297"/>
      <c r="AV609" s="297"/>
      <c r="AW609" s="297"/>
      <c r="AX609" s="297"/>
      <c r="AY609" s="117"/>
      <c r="AZ609" s="114"/>
      <c r="BA609" s="297"/>
      <c r="BB609" s="297"/>
      <c r="BC609" s="297"/>
      <c r="BD609" s="297"/>
      <c r="BE609" s="297"/>
      <c r="BF609" s="297"/>
      <c r="BG609" s="297"/>
      <c r="BH609" s="297"/>
      <c r="BI609" s="117"/>
      <c r="BJ609" s="114"/>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29"/>
      <c r="CW609" s="129"/>
      <c r="CX609" s="129"/>
      <c r="CY609" s="129"/>
      <c r="CZ609" s="129"/>
      <c r="DA609" s="129"/>
      <c r="DB609" s="129"/>
      <c r="DC609" s="129"/>
      <c r="DD609" s="129"/>
      <c r="DE609" s="129"/>
      <c r="DF609" s="129"/>
      <c r="DG609" s="129"/>
      <c r="DH609" s="129"/>
      <c r="DI609" s="129"/>
      <c r="DJ609" s="129"/>
      <c r="DK609" s="129"/>
      <c r="DL609" s="129"/>
      <c r="DM609" s="129"/>
      <c r="DN609" s="129"/>
      <c r="DO609" s="129"/>
      <c r="DP609" s="129"/>
      <c r="DQ609" s="129"/>
      <c r="DR609" s="129"/>
      <c r="DS609" s="129"/>
      <c r="DT609" s="129"/>
      <c r="DU609" s="129"/>
      <c r="DV609" s="129"/>
      <c r="DW609" s="129"/>
      <c r="DX609" s="129"/>
      <c r="DY609" s="129"/>
      <c r="DZ609" s="129"/>
      <c r="EA609" s="129"/>
      <c r="EB609" s="129"/>
      <c r="EC609" s="129"/>
      <c r="ED609" s="129"/>
      <c r="EE609" s="129"/>
      <c r="EF609" s="129"/>
      <c r="EG609" s="129"/>
      <c r="EH609" s="129"/>
      <c r="EI609" s="129"/>
      <c r="EJ609" s="129"/>
      <c r="EK609" s="129"/>
      <c r="EL609" s="129"/>
      <c r="EM609" s="129"/>
      <c r="EN609" s="129"/>
      <c r="EO609" s="129"/>
      <c r="EP609" s="129"/>
      <c r="EQ609" s="129"/>
      <c r="ER609" s="129"/>
      <c r="ES609" s="129"/>
      <c r="ET609" s="129"/>
      <c r="EU609" s="129"/>
      <c r="EV609" s="129"/>
      <c r="EW609" s="129"/>
    </row>
    <row r="610" spans="1:153" ht="21.75" customHeight="1">
      <c r="A610" s="113"/>
      <c r="B610" s="294"/>
      <c r="C610" s="76"/>
      <c r="D610" s="74"/>
      <c r="E610" s="77"/>
      <c r="F610" s="78"/>
      <c r="G610" s="79"/>
      <c r="H610" s="75" t="s">
        <v>6436</v>
      </c>
      <c r="I610" s="76"/>
      <c r="J610" s="74"/>
      <c r="K610" s="241"/>
      <c r="L610" s="74"/>
      <c r="M610" s="76"/>
      <c r="N610" s="73"/>
      <c r="O610" s="504"/>
      <c r="P610" s="505"/>
      <c r="Q610" s="505"/>
      <c r="R610" s="505"/>
      <c r="S610" s="505"/>
      <c r="T610" s="505"/>
      <c r="U610" s="505"/>
      <c r="V610" s="505"/>
      <c r="W610" s="505"/>
      <c r="X610" s="505"/>
      <c r="Y610" s="505"/>
      <c r="Z610" s="505"/>
      <c r="AA610" s="505"/>
      <c r="AB610" s="505"/>
      <c r="AC610" s="505"/>
      <c r="AD610" s="505"/>
      <c r="AE610" s="506"/>
      <c r="AF610" s="15"/>
      <c r="AG610" s="118"/>
      <c r="AH610" s="312"/>
      <c r="AI610" s="313"/>
      <c r="AJ610" s="313"/>
      <c r="AK610" s="313"/>
      <c r="AL610" s="313"/>
      <c r="AM610" s="313"/>
      <c r="AN610" s="314"/>
      <c r="AO610" s="120"/>
      <c r="AP610" s="115" t="s">
        <v>0</v>
      </c>
      <c r="AQ610" s="119"/>
      <c r="AR610" s="312"/>
      <c r="AS610" s="313"/>
      <c r="AT610" s="313"/>
      <c r="AU610" s="313"/>
      <c r="AV610" s="313"/>
      <c r="AW610" s="313"/>
      <c r="AX610" s="314"/>
      <c r="AY610" s="120"/>
      <c r="AZ610" s="115" t="s">
        <v>1</v>
      </c>
      <c r="BA610" s="119"/>
      <c r="BB610" s="312"/>
      <c r="BC610" s="313"/>
      <c r="BD610" s="313"/>
      <c r="BE610" s="313"/>
      <c r="BF610" s="313"/>
      <c r="BG610" s="313"/>
      <c r="BH610" s="314"/>
      <c r="BI610" s="122"/>
      <c r="BJ610" s="115" t="s">
        <v>2</v>
      </c>
      <c r="BK610" s="129"/>
      <c r="BL610" s="130" t="str">
        <f>IF(BM610&lt;&gt;"","●","")</f>
        <v/>
      </c>
      <c r="BM610" s="132" t="str">
        <f>IF(AND(OR(C610="",E610="",F610="",G610="",O610=""),OR(AH610&gt;0,AR610&gt;0,BB610&gt;0)),"「Ｋコード・Ｊコード番号等」、「診療行為名称」に未記入の欄がありますが、「レセプト件数」、「算定日数」、「算定回数」のいずれかが1以上となっています。正しい手術名情報・レセプト件数・算定日数・算定回数をご記入ください。",IF(AND(AND(C610&lt;&gt;"",E610&lt;&gt;"",F610&lt;&gt;"",G610&lt;&gt;""),OR(AH610&gt;0,AR610&gt;0,BB610&gt;0),COUNTIF(K!$A$1:$A$2257,ASC(C610&amp;E610&amp;F610&amp;G610&amp;IF(I610*1=0,"","-"&amp;I610*1)&amp;IF(K610*1=0,"",K610*1)&amp;IF(M610="","",M610)))=0),"「Ｋコード・Ｊコード番号等」が診療報酬点数表あるいは鹿診療報酬点数表に存在しないコードとなっています。正しいＫコード・Ｊコード番号等をご記入ください。なお、加算・輸血料は報告対象外となります。",IF(OR(AND(OR(AH610=0,AH610=""),OR(AR610&gt;0,BB610&gt;0)),AND(OR(AH610&gt;0,BB610&gt;0),OR(AR610=0,AR610="")),AND(OR(AH610&gt;0,AR610&gt;0),OR(BB610=0,BB610=""))),"「レセプト件数」、「算定日数」、「算定回数」のいずれかが「0」か「空白」となっていますが、それ以外が1以上となっています。正しい手術名情報・レセプト件数・算定日数・算定回数をご記入ください。",IF(OR(AH610&gt;AR610,AH610&gt;BB610),"「算定日数」あるいは「算定回数」が「レセプト件数」よりも小さくなっています。算定レセプトにおける算定日数・算定回数をご記入ください。",IF(AR610&gt;BB610,"「算定回数」が「算定日数」よりも小さくなっています。算定日数における算定回数をご記入ください。","")))))</f>
        <v/>
      </c>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72"/>
      <c r="CW610" s="72"/>
      <c r="CX610" s="72"/>
      <c r="CY610" s="129"/>
      <c r="CZ610" s="129"/>
      <c r="DA610" s="129"/>
      <c r="DB610" s="129"/>
      <c r="DC610" s="129"/>
      <c r="DD610" s="129"/>
      <c r="DE610" s="129"/>
      <c r="DF610" s="129"/>
      <c r="DG610" s="129"/>
      <c r="DH610" s="129"/>
      <c r="DI610" s="129"/>
      <c r="DJ610" s="129"/>
      <c r="DK610" s="129"/>
      <c r="DL610" s="129"/>
      <c r="DM610" s="129"/>
      <c r="DN610" s="129"/>
      <c r="DO610" s="129"/>
      <c r="DP610" s="129"/>
      <c r="DQ610" s="129"/>
      <c r="DR610" s="129"/>
      <c r="DS610" s="129"/>
      <c r="DT610" s="129"/>
      <c r="DU610" s="129"/>
      <c r="DV610" s="129"/>
      <c r="DW610" s="129"/>
      <c r="DX610" s="129"/>
      <c r="DY610" s="129"/>
      <c r="DZ610" s="129"/>
      <c r="EA610" s="129"/>
      <c r="EB610" s="129"/>
      <c r="EC610" s="129"/>
      <c r="ED610" s="129"/>
      <c r="EE610" s="129"/>
      <c r="EF610" s="129"/>
      <c r="EG610" s="129"/>
      <c r="EH610" s="129"/>
      <c r="EI610" s="129"/>
      <c r="EJ610" s="129"/>
      <c r="EK610" s="129"/>
      <c r="EL610" s="129"/>
      <c r="EM610" s="129"/>
      <c r="EN610" s="129"/>
      <c r="EO610" s="129"/>
      <c r="EP610" s="129"/>
      <c r="EQ610" s="129"/>
      <c r="ER610" s="129"/>
      <c r="ES610" s="129"/>
      <c r="ET610" s="129"/>
      <c r="EU610" s="129"/>
      <c r="EV610" s="129"/>
      <c r="EW610" s="129"/>
    </row>
    <row r="611" spans="1:153" ht="3" customHeight="1" thickBot="1">
      <c r="A611" s="113"/>
      <c r="B611" s="16"/>
      <c r="C611" s="17"/>
      <c r="D611" s="17"/>
      <c r="E611" s="17"/>
      <c r="F611" s="18"/>
      <c r="G611" s="17"/>
      <c r="H611" s="298"/>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9"/>
      <c r="AG611" s="299"/>
      <c r="AH611" s="298"/>
      <c r="AI611" s="298"/>
      <c r="AJ611" s="298"/>
      <c r="AK611" s="298"/>
      <c r="AL611" s="298"/>
      <c r="AM611" s="298"/>
      <c r="AN611" s="298"/>
      <c r="AO611" s="121"/>
      <c r="AP611" s="116"/>
      <c r="AQ611" s="299"/>
      <c r="AR611" s="298"/>
      <c r="AS611" s="298"/>
      <c r="AT611" s="298"/>
      <c r="AU611" s="298"/>
      <c r="AV611" s="298"/>
      <c r="AW611" s="298"/>
      <c r="AX611" s="298"/>
      <c r="AY611" s="121"/>
      <c r="AZ611" s="116"/>
      <c r="BA611" s="298"/>
      <c r="BB611" s="298"/>
      <c r="BC611" s="298"/>
      <c r="BD611" s="298"/>
      <c r="BE611" s="298"/>
      <c r="BF611" s="298"/>
      <c r="BG611" s="298"/>
      <c r="BH611" s="298"/>
      <c r="BI611" s="121"/>
      <c r="BJ611" s="116"/>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c r="DH611" s="129"/>
      <c r="DI611" s="129"/>
      <c r="DJ611" s="129"/>
      <c r="DK611" s="129"/>
      <c r="DL611" s="129"/>
      <c r="DM611" s="129"/>
      <c r="DN611" s="129"/>
      <c r="DO611" s="129"/>
      <c r="DP611" s="129"/>
      <c r="DQ611" s="129"/>
      <c r="DR611" s="129"/>
      <c r="DS611" s="129"/>
      <c r="DT611" s="129"/>
      <c r="DU611" s="129"/>
      <c r="DV611" s="129"/>
      <c r="DW611" s="129"/>
      <c r="DX611" s="129"/>
      <c r="DY611" s="129"/>
      <c r="DZ611" s="129"/>
      <c r="EA611" s="129"/>
      <c r="EB611" s="129"/>
      <c r="EC611" s="129"/>
      <c r="ED611" s="129"/>
      <c r="EE611" s="129"/>
      <c r="EF611" s="129"/>
      <c r="EG611" s="129"/>
      <c r="EH611" s="129"/>
      <c r="EI611" s="129"/>
      <c r="EJ611" s="129"/>
      <c r="EK611" s="129"/>
      <c r="EL611" s="129"/>
      <c r="EM611" s="129"/>
      <c r="EN611" s="129"/>
      <c r="EO611" s="129"/>
      <c r="EP611" s="129"/>
      <c r="EQ611" s="129"/>
      <c r="ER611" s="129"/>
      <c r="ES611" s="129"/>
      <c r="ET611" s="129"/>
      <c r="EU611" s="129"/>
      <c r="EV611" s="129"/>
      <c r="EW611" s="129"/>
    </row>
    <row r="612" spans="1:153" ht="9.75" customHeight="1">
      <c r="A612" s="113"/>
      <c r="B612" s="24"/>
      <c r="C612" s="14" t="s">
        <v>6435</v>
      </c>
      <c r="D612" s="25"/>
      <c r="E612" s="25"/>
      <c r="F612" s="14" t="s">
        <v>143</v>
      </c>
      <c r="G612" s="14"/>
      <c r="H612" s="14"/>
      <c r="I612" s="14" t="s">
        <v>144</v>
      </c>
      <c r="J612" s="14"/>
      <c r="K612" s="14" t="s">
        <v>145</v>
      </c>
      <c r="L612" s="14"/>
      <c r="M612" s="14" t="s">
        <v>197</v>
      </c>
      <c r="N612" s="14"/>
      <c r="O612" s="25"/>
      <c r="P612" s="14" t="s">
        <v>146</v>
      </c>
      <c r="Q612" s="14"/>
      <c r="R612" s="14"/>
      <c r="S612" s="14"/>
      <c r="T612" s="14"/>
      <c r="U612" s="14"/>
      <c r="V612" s="14"/>
      <c r="W612" s="14"/>
      <c r="X612" s="14"/>
      <c r="Y612" s="14"/>
      <c r="Z612" s="14"/>
      <c r="AA612" s="14"/>
      <c r="AB612" s="14"/>
      <c r="AC612" s="14"/>
      <c r="AD612" s="25"/>
      <c r="AE612" s="25"/>
      <c r="AF612" s="26"/>
      <c r="AG612" s="296"/>
      <c r="AH612" s="297"/>
      <c r="AI612" s="297"/>
      <c r="AJ612" s="297"/>
      <c r="AK612" s="297"/>
      <c r="AL612" s="297"/>
      <c r="AM612" s="297"/>
      <c r="AN612" s="297"/>
      <c r="AO612" s="117"/>
      <c r="AP612" s="114"/>
      <c r="AQ612" s="296"/>
      <c r="AR612" s="297"/>
      <c r="AS612" s="297"/>
      <c r="AT612" s="297"/>
      <c r="AU612" s="297"/>
      <c r="AV612" s="297"/>
      <c r="AW612" s="297"/>
      <c r="AX612" s="297"/>
      <c r="AY612" s="117"/>
      <c r="AZ612" s="114"/>
      <c r="BA612" s="297"/>
      <c r="BB612" s="297"/>
      <c r="BC612" s="297"/>
      <c r="BD612" s="297"/>
      <c r="BE612" s="297"/>
      <c r="BF612" s="297"/>
      <c r="BG612" s="297"/>
      <c r="BH612" s="297"/>
      <c r="BI612" s="117"/>
      <c r="BJ612" s="114"/>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29"/>
      <c r="CW612" s="129"/>
      <c r="CX612" s="129"/>
      <c r="CY612" s="129"/>
      <c r="CZ612" s="129"/>
      <c r="DA612" s="129"/>
      <c r="DB612" s="129"/>
      <c r="DC612" s="129"/>
      <c r="DD612" s="129"/>
      <c r="DE612" s="129"/>
      <c r="DF612" s="129"/>
      <c r="DG612" s="129"/>
      <c r="DH612" s="129"/>
      <c r="DI612" s="129"/>
      <c r="DJ612" s="129"/>
      <c r="DK612" s="129"/>
      <c r="DL612" s="129"/>
      <c r="DM612" s="129"/>
      <c r="DN612" s="129"/>
      <c r="DO612" s="129"/>
      <c r="DP612" s="129"/>
      <c r="DQ612" s="129"/>
      <c r="DR612" s="129"/>
      <c r="DS612" s="129"/>
      <c r="DT612" s="129"/>
      <c r="DU612" s="129"/>
      <c r="DV612" s="129"/>
      <c r="DW612" s="129"/>
      <c r="DX612" s="129"/>
      <c r="DY612" s="129"/>
      <c r="DZ612" s="129"/>
      <c r="EA612" s="129"/>
      <c r="EB612" s="129"/>
      <c r="EC612" s="129"/>
      <c r="ED612" s="129"/>
      <c r="EE612" s="129"/>
      <c r="EF612" s="129"/>
      <c r="EG612" s="129"/>
      <c r="EH612" s="129"/>
      <c r="EI612" s="129"/>
      <c r="EJ612" s="129"/>
      <c r="EK612" s="129"/>
      <c r="EL612" s="129"/>
      <c r="EM612" s="129"/>
      <c r="EN612" s="129"/>
      <c r="EO612" s="129"/>
      <c r="EP612" s="129"/>
      <c r="EQ612" s="129"/>
      <c r="ER612" s="129"/>
      <c r="ES612" s="129"/>
      <c r="ET612" s="129"/>
      <c r="EU612" s="129"/>
      <c r="EV612" s="129"/>
      <c r="EW612" s="129"/>
    </row>
    <row r="613" spans="1:153" ht="21.75" customHeight="1">
      <c r="A613" s="113"/>
      <c r="B613" s="294"/>
      <c r="C613" s="76"/>
      <c r="D613" s="74"/>
      <c r="E613" s="77"/>
      <c r="F613" s="78"/>
      <c r="G613" s="79"/>
      <c r="H613" s="75" t="s">
        <v>6436</v>
      </c>
      <c r="I613" s="76"/>
      <c r="J613" s="74"/>
      <c r="K613" s="241"/>
      <c r="L613" s="74"/>
      <c r="M613" s="76"/>
      <c r="N613" s="73"/>
      <c r="O613" s="504"/>
      <c r="P613" s="505"/>
      <c r="Q613" s="505"/>
      <c r="R613" s="505"/>
      <c r="S613" s="505"/>
      <c r="T613" s="505"/>
      <c r="U613" s="505"/>
      <c r="V613" s="505"/>
      <c r="W613" s="505"/>
      <c r="X613" s="505"/>
      <c r="Y613" s="505"/>
      <c r="Z613" s="505"/>
      <c r="AA613" s="505"/>
      <c r="AB613" s="505"/>
      <c r="AC613" s="505"/>
      <c r="AD613" s="505"/>
      <c r="AE613" s="506"/>
      <c r="AF613" s="15"/>
      <c r="AG613" s="118"/>
      <c r="AH613" s="312"/>
      <c r="AI613" s="313"/>
      <c r="AJ613" s="313"/>
      <c r="AK613" s="313"/>
      <c r="AL613" s="313"/>
      <c r="AM613" s="313"/>
      <c r="AN613" s="314"/>
      <c r="AO613" s="120"/>
      <c r="AP613" s="115" t="s">
        <v>0</v>
      </c>
      <c r="AQ613" s="119"/>
      <c r="AR613" s="312"/>
      <c r="AS613" s="313"/>
      <c r="AT613" s="313"/>
      <c r="AU613" s="313"/>
      <c r="AV613" s="313"/>
      <c r="AW613" s="313"/>
      <c r="AX613" s="314"/>
      <c r="AY613" s="120"/>
      <c r="AZ613" s="115" t="s">
        <v>1</v>
      </c>
      <c r="BA613" s="119"/>
      <c r="BB613" s="312"/>
      <c r="BC613" s="313"/>
      <c r="BD613" s="313"/>
      <c r="BE613" s="313"/>
      <c r="BF613" s="313"/>
      <c r="BG613" s="313"/>
      <c r="BH613" s="314"/>
      <c r="BI613" s="122"/>
      <c r="BJ613" s="115" t="s">
        <v>2</v>
      </c>
      <c r="BK613" s="129"/>
      <c r="BL613" s="130" t="str">
        <f>IF(BM613&lt;&gt;"","●","")</f>
        <v/>
      </c>
      <c r="BM613" s="132" t="str">
        <f>IF(AND(OR(C613="",E613="",F613="",G613="",O613=""),OR(AH613&gt;0,AR613&gt;0,BB613&gt;0)),"「Ｋコード・Ｊコード番号等」、「診療行為名称」に未記入の欄がありますが、「レセプト件数」、「算定日数」、「算定回数」のいずれかが1以上となっています。正しい手術名情報・レセプト件数・算定日数・算定回数をご記入ください。",IF(AND(AND(C613&lt;&gt;"",E613&lt;&gt;"",F613&lt;&gt;"",G613&lt;&gt;""),OR(AH613&gt;0,AR613&gt;0,BB613&gt;0),COUNTIF(K!$A$1:$A$2257,ASC(C613&amp;E613&amp;F613&amp;G613&amp;IF(I613*1=0,"","-"&amp;I613*1)&amp;IF(K613*1=0,"",K613*1)&amp;IF(M613="","",M613)))=0),"「Ｋコード・Ｊコード番号等」が診療報酬点数表あるいは鹿診療報酬点数表に存在しないコードとなっています。正しいＫコード・Ｊコード番号等をご記入ください。なお、加算・輸血料は報告対象外となります。",IF(OR(AND(OR(AH613=0,AH613=""),OR(AR613&gt;0,BB613&gt;0)),AND(OR(AH613&gt;0,BB613&gt;0),OR(AR613=0,AR613="")),AND(OR(AH613&gt;0,AR613&gt;0),OR(BB613=0,BB613=""))),"「レセプト件数」、「算定日数」、「算定回数」のいずれかが「0」か「空白」となっていますが、それ以外が1以上となっています。正しい手術名情報・レセプト件数・算定日数・算定回数をご記入ください。",IF(OR(AH613&gt;AR613,AH613&gt;BB613),"「算定日数」あるいは「算定回数」が「レセプト件数」よりも小さくなっています。算定レセプトにおける算定日数・算定回数をご記入ください。",IF(AR613&gt;BB613,"「算定回数」が「算定日数」よりも小さくなっています。算定日数における算定回数をご記入ください。","")))))</f>
        <v/>
      </c>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72"/>
      <c r="CW613" s="72"/>
      <c r="CX613" s="72"/>
      <c r="CY613" s="129"/>
      <c r="CZ613" s="129"/>
      <c r="DA613" s="129"/>
      <c r="DB613" s="129"/>
      <c r="DC613" s="129"/>
      <c r="DD613" s="129"/>
      <c r="DE613" s="129"/>
      <c r="DF613" s="129"/>
      <c r="DG613" s="129"/>
      <c r="DH613" s="129"/>
      <c r="DI613" s="129"/>
      <c r="DJ613" s="129"/>
      <c r="DK613" s="129"/>
      <c r="DL613" s="129"/>
      <c r="DM613" s="129"/>
      <c r="DN613" s="129"/>
      <c r="DO613" s="129"/>
      <c r="DP613" s="129"/>
      <c r="DQ613" s="129"/>
      <c r="DR613" s="129"/>
      <c r="DS613" s="129"/>
      <c r="DT613" s="129"/>
      <c r="DU613" s="129"/>
      <c r="DV613" s="129"/>
      <c r="DW613" s="129"/>
      <c r="DX613" s="129"/>
      <c r="DY613" s="129"/>
      <c r="DZ613" s="129"/>
      <c r="EA613" s="129"/>
      <c r="EB613" s="129"/>
      <c r="EC613" s="129"/>
      <c r="ED613" s="129"/>
      <c r="EE613" s="129"/>
      <c r="EF613" s="129"/>
      <c r="EG613" s="129"/>
      <c r="EH613" s="129"/>
      <c r="EI613" s="129"/>
      <c r="EJ613" s="129"/>
      <c r="EK613" s="129"/>
      <c r="EL613" s="129"/>
      <c r="EM613" s="129"/>
      <c r="EN613" s="129"/>
      <c r="EO613" s="129"/>
      <c r="EP613" s="129"/>
      <c r="EQ613" s="129"/>
      <c r="ER613" s="129"/>
      <c r="ES613" s="129"/>
      <c r="ET613" s="129"/>
      <c r="EU613" s="129"/>
      <c r="EV613" s="129"/>
      <c r="EW613" s="129"/>
    </row>
    <row r="614" spans="1:153" ht="3" customHeight="1" thickBot="1">
      <c r="A614" s="103"/>
      <c r="B614" s="16"/>
      <c r="C614" s="17"/>
      <c r="D614" s="17"/>
      <c r="E614" s="17"/>
      <c r="F614" s="18"/>
      <c r="G614" s="17"/>
      <c r="H614" s="298"/>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9"/>
      <c r="AG614" s="299"/>
      <c r="AH614" s="298"/>
      <c r="AI614" s="298"/>
      <c r="AJ614" s="298"/>
      <c r="AK614" s="298"/>
      <c r="AL614" s="298"/>
      <c r="AM614" s="298"/>
      <c r="AN614" s="298"/>
      <c r="AO614" s="121"/>
      <c r="AP614" s="116"/>
      <c r="AQ614" s="299"/>
      <c r="AR614" s="298"/>
      <c r="AS614" s="298"/>
      <c r="AT614" s="298"/>
      <c r="AU614" s="298"/>
      <c r="AV614" s="298"/>
      <c r="AW614" s="298"/>
      <c r="AX614" s="298"/>
      <c r="AY614" s="121"/>
      <c r="AZ614" s="116"/>
      <c r="BA614" s="298"/>
      <c r="BB614" s="298"/>
      <c r="BC614" s="298"/>
      <c r="BD614" s="298"/>
      <c r="BE614" s="298"/>
      <c r="BF614" s="298"/>
      <c r="BG614" s="298"/>
      <c r="BH614" s="298"/>
      <c r="BI614" s="121"/>
      <c r="BJ614" s="116"/>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c r="DH614" s="129"/>
      <c r="DI614" s="129"/>
      <c r="DJ614" s="129"/>
      <c r="DK614" s="129"/>
      <c r="DL614" s="129"/>
      <c r="DM614" s="129"/>
      <c r="DN614" s="129"/>
      <c r="DO614" s="129"/>
      <c r="DP614" s="129"/>
      <c r="DQ614" s="129"/>
      <c r="DR614" s="129"/>
      <c r="DS614" s="129"/>
      <c r="DT614" s="129"/>
      <c r="DU614" s="129"/>
      <c r="DV614" s="129"/>
      <c r="DW614" s="129"/>
      <c r="DX614" s="129"/>
      <c r="DY614" s="129"/>
      <c r="DZ614" s="129"/>
      <c r="EA614" s="129"/>
      <c r="EB614" s="129"/>
      <c r="EC614" s="129"/>
      <c r="ED614" s="129"/>
      <c r="EE614" s="129"/>
      <c r="EF614" s="129"/>
      <c r="EG614" s="129"/>
      <c r="EH614" s="129"/>
      <c r="EI614" s="129"/>
      <c r="EJ614" s="129"/>
      <c r="EK614" s="129"/>
      <c r="EL614" s="129"/>
      <c r="EM614" s="129"/>
      <c r="EN614" s="129"/>
      <c r="EO614" s="129"/>
      <c r="EP614" s="129"/>
      <c r="EQ614" s="129"/>
      <c r="ER614" s="129"/>
      <c r="ES614" s="129"/>
      <c r="ET614" s="129"/>
      <c r="EU614" s="129"/>
      <c r="EV614" s="129"/>
      <c r="EW614" s="129"/>
    </row>
    <row r="615" spans="1:153" ht="19.5" customHeight="1">
      <c r="A615" s="328" t="s">
        <v>6437</v>
      </c>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c r="AE615" s="329"/>
      <c r="AF615" s="329"/>
      <c r="AG615" s="329"/>
      <c r="AH615" s="329"/>
      <c r="AI615" s="329"/>
      <c r="AJ615" s="329"/>
      <c r="AK615" s="329"/>
      <c r="AL615" s="329"/>
      <c r="AM615" s="329"/>
      <c r="AN615" s="329"/>
      <c r="AO615" s="329"/>
      <c r="AP615" s="329"/>
      <c r="AQ615" s="329"/>
      <c r="AR615" s="329"/>
      <c r="AS615" s="329"/>
      <c r="AT615" s="329"/>
      <c r="AU615" s="329"/>
      <c r="AV615" s="329"/>
      <c r="AW615" s="330"/>
      <c r="AX615" s="330"/>
      <c r="AY615" s="330"/>
      <c r="AZ615" s="330"/>
      <c r="BA615" s="330"/>
      <c r="BB615" s="330"/>
      <c r="BC615" s="330"/>
      <c r="BD615" s="330"/>
      <c r="BE615" s="330"/>
      <c r="BF615" s="330"/>
      <c r="BG615" s="330"/>
      <c r="BH615" s="330"/>
      <c r="BI615" s="330"/>
      <c r="BJ615" s="331"/>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29"/>
      <c r="CW615" s="129"/>
      <c r="CX615" s="129"/>
      <c r="CY615" s="129"/>
      <c r="CZ615" s="129"/>
      <c r="DA615" s="129"/>
      <c r="DB615" s="129"/>
      <c r="DC615" s="129"/>
      <c r="DD615" s="129"/>
      <c r="DE615" s="129"/>
      <c r="DF615" s="129"/>
      <c r="DG615" s="129"/>
      <c r="DH615" s="129"/>
      <c r="DI615" s="129"/>
      <c r="DJ615" s="129"/>
      <c r="DK615" s="129"/>
      <c r="DL615" s="129"/>
      <c r="DM615" s="129"/>
      <c r="DN615" s="129"/>
      <c r="DO615" s="129"/>
      <c r="DP615" s="129"/>
      <c r="DQ615" s="129"/>
      <c r="DR615" s="129"/>
      <c r="DS615" s="129"/>
      <c r="DT615" s="129"/>
      <c r="DU615" s="129"/>
      <c r="DV615" s="129"/>
      <c r="DW615" s="129"/>
      <c r="DX615" s="129"/>
      <c r="DY615" s="129"/>
      <c r="DZ615" s="129"/>
      <c r="EA615" s="129"/>
      <c r="EB615" s="129"/>
      <c r="EC615" s="129"/>
      <c r="ED615" s="129"/>
      <c r="EE615" s="129"/>
      <c r="EF615" s="129"/>
      <c r="EG615" s="129"/>
      <c r="EH615" s="129"/>
      <c r="EI615" s="129"/>
      <c r="EJ615" s="129"/>
      <c r="EK615" s="129"/>
      <c r="EL615" s="129"/>
      <c r="EM615" s="129"/>
      <c r="EN615" s="129"/>
      <c r="EO615" s="129"/>
      <c r="EP615" s="129"/>
      <c r="EQ615" s="129"/>
      <c r="ER615" s="129"/>
      <c r="ES615" s="129"/>
      <c r="ET615" s="129"/>
      <c r="EU615" s="129"/>
      <c r="EV615" s="129"/>
      <c r="EW615" s="129"/>
    </row>
    <row r="616" spans="1:153" s="65" customFormat="1" ht="18.75" customHeight="1" thickBot="1">
      <c r="A616" s="5"/>
      <c r="B616" s="9"/>
      <c r="C616" s="9"/>
      <c r="D616" s="9"/>
      <c r="E616" s="9"/>
      <c r="F616" s="9"/>
      <c r="G616" s="9"/>
      <c r="H616" s="20"/>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395" t="s">
        <v>6385</v>
      </c>
      <c r="AH616" s="396"/>
      <c r="AI616" s="396"/>
      <c r="AJ616" s="396"/>
      <c r="AK616" s="396"/>
      <c r="AL616" s="396"/>
      <c r="AM616" s="396"/>
      <c r="AN616" s="396"/>
      <c r="AO616" s="396"/>
      <c r="AP616" s="397"/>
      <c r="AQ616" s="420" t="s">
        <v>4</v>
      </c>
      <c r="AR616" s="421"/>
      <c r="AS616" s="421"/>
      <c r="AT616" s="421"/>
      <c r="AU616" s="421"/>
      <c r="AV616" s="421"/>
      <c r="AW616" s="421"/>
      <c r="AX616" s="421"/>
      <c r="AY616" s="421"/>
      <c r="AZ616" s="422"/>
      <c r="BA616" s="420" t="s">
        <v>19</v>
      </c>
      <c r="BB616" s="421"/>
      <c r="BC616" s="421"/>
      <c r="BD616" s="421"/>
      <c r="BE616" s="421"/>
      <c r="BF616" s="421"/>
      <c r="BG616" s="421"/>
      <c r="BH616" s="421"/>
      <c r="BI616" s="421"/>
      <c r="BJ616" s="423"/>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c r="DB616" s="30"/>
      <c r="DC616" s="30"/>
      <c r="DD616" s="30"/>
      <c r="DE616" s="30"/>
      <c r="DF616" s="30"/>
      <c r="DG616" s="30"/>
      <c r="DH616" s="30"/>
      <c r="DI616" s="30"/>
      <c r="DJ616" s="30"/>
      <c r="DK616" s="30"/>
      <c r="DL616" s="30"/>
      <c r="DM616" s="30"/>
      <c r="DN616" s="30"/>
      <c r="DO616" s="30"/>
      <c r="DP616" s="30"/>
      <c r="DQ616" s="30"/>
      <c r="DR616" s="30"/>
      <c r="DS616" s="30"/>
      <c r="DT616" s="30"/>
      <c r="DU616" s="30"/>
      <c r="DV616" s="30"/>
      <c r="DW616" s="30"/>
      <c r="DX616" s="30"/>
      <c r="DY616" s="30"/>
      <c r="DZ616" s="30"/>
      <c r="EA616" s="30"/>
      <c r="EB616" s="30"/>
      <c r="EC616" s="30"/>
      <c r="ED616" s="30"/>
      <c r="EE616" s="30"/>
      <c r="EF616" s="30"/>
      <c r="EG616" s="30"/>
      <c r="EH616" s="30"/>
      <c r="EI616" s="30"/>
      <c r="EJ616" s="30"/>
      <c r="EK616" s="30"/>
      <c r="EL616" s="30"/>
      <c r="EM616" s="30"/>
      <c r="EN616" s="30"/>
      <c r="EO616" s="30"/>
      <c r="EP616" s="30"/>
      <c r="EQ616" s="30"/>
      <c r="ER616" s="30"/>
      <c r="ES616" s="30"/>
      <c r="ET616" s="30"/>
      <c r="EU616" s="30"/>
      <c r="EV616" s="30"/>
      <c r="EW616" s="30"/>
    </row>
    <row r="617" spans="1:153" ht="9.75" customHeight="1">
      <c r="A617" s="113"/>
      <c r="B617" s="24"/>
      <c r="C617" s="14" t="s">
        <v>6435</v>
      </c>
      <c r="D617" s="25"/>
      <c r="E617" s="25"/>
      <c r="F617" s="14" t="s">
        <v>143</v>
      </c>
      <c r="G617" s="14"/>
      <c r="H617" s="14"/>
      <c r="I617" s="14" t="s">
        <v>144</v>
      </c>
      <c r="J617" s="14"/>
      <c r="K617" s="14" t="s">
        <v>145</v>
      </c>
      <c r="L617" s="14"/>
      <c r="M617" s="14" t="s">
        <v>197</v>
      </c>
      <c r="N617" s="14"/>
      <c r="O617" s="25"/>
      <c r="P617" s="14" t="s">
        <v>146</v>
      </c>
      <c r="Q617" s="14"/>
      <c r="R617" s="14"/>
      <c r="S617" s="14"/>
      <c r="T617" s="14"/>
      <c r="U617" s="14"/>
      <c r="V617" s="14"/>
      <c r="W617" s="14"/>
      <c r="X617" s="14"/>
      <c r="Y617" s="14"/>
      <c r="Z617" s="14"/>
      <c r="AA617" s="14"/>
      <c r="AB617" s="14"/>
      <c r="AC617" s="14"/>
      <c r="AD617" s="25"/>
      <c r="AE617" s="25"/>
      <c r="AF617" s="26"/>
      <c r="AG617" s="296"/>
      <c r="AH617" s="297"/>
      <c r="AI617" s="297"/>
      <c r="AJ617" s="297"/>
      <c r="AK617" s="297"/>
      <c r="AL617" s="297"/>
      <c r="AM617" s="297"/>
      <c r="AN617" s="297"/>
      <c r="AO617" s="117"/>
      <c r="AP617" s="114"/>
      <c r="AQ617" s="296"/>
      <c r="AR617" s="297"/>
      <c r="AS617" s="297"/>
      <c r="AT617" s="297"/>
      <c r="AU617" s="297"/>
      <c r="AV617" s="297"/>
      <c r="AW617" s="297"/>
      <c r="AX617" s="297"/>
      <c r="AY617" s="117"/>
      <c r="AZ617" s="114"/>
      <c r="BA617" s="297"/>
      <c r="BB617" s="297"/>
      <c r="BC617" s="297"/>
      <c r="BD617" s="297"/>
      <c r="BE617" s="297"/>
      <c r="BF617" s="297"/>
      <c r="BG617" s="297"/>
      <c r="BH617" s="297"/>
      <c r="BI617" s="117"/>
      <c r="BJ617" s="114"/>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c r="DH617" s="129"/>
      <c r="DI617" s="129"/>
      <c r="DJ617" s="129"/>
      <c r="DK617" s="129"/>
      <c r="DL617" s="129"/>
      <c r="DM617" s="129"/>
      <c r="DN617" s="129"/>
      <c r="DO617" s="129"/>
      <c r="DP617" s="129"/>
      <c r="DQ617" s="129"/>
      <c r="DR617" s="129"/>
      <c r="DS617" s="129"/>
      <c r="DT617" s="129"/>
      <c r="DU617" s="129"/>
      <c r="DV617" s="129"/>
      <c r="DW617" s="129"/>
      <c r="DX617" s="129"/>
      <c r="DY617" s="129"/>
      <c r="DZ617" s="129"/>
      <c r="EA617" s="129"/>
      <c r="EB617" s="129"/>
      <c r="EC617" s="129"/>
      <c r="ED617" s="129"/>
      <c r="EE617" s="129"/>
      <c r="EF617" s="129"/>
      <c r="EG617" s="129"/>
      <c r="EH617" s="129"/>
      <c r="EI617" s="129"/>
      <c r="EJ617" s="129"/>
      <c r="EK617" s="129"/>
      <c r="EL617" s="129"/>
      <c r="EM617" s="129"/>
      <c r="EN617" s="129"/>
      <c r="EO617" s="129"/>
      <c r="EP617" s="129"/>
      <c r="EQ617" s="129"/>
      <c r="ER617" s="129"/>
      <c r="ES617" s="129"/>
      <c r="ET617" s="129"/>
      <c r="EU617" s="129"/>
      <c r="EV617" s="129"/>
      <c r="EW617" s="129"/>
    </row>
    <row r="618" spans="1:153" ht="21.75" customHeight="1">
      <c r="A618" s="113"/>
      <c r="B618" s="294"/>
      <c r="C618" s="76"/>
      <c r="D618" s="74"/>
      <c r="E618" s="77"/>
      <c r="F618" s="78"/>
      <c r="G618" s="79"/>
      <c r="H618" s="75" t="s">
        <v>6436</v>
      </c>
      <c r="I618" s="76"/>
      <c r="J618" s="74"/>
      <c r="K618" s="241"/>
      <c r="L618" s="74"/>
      <c r="M618" s="76"/>
      <c r="N618" s="73"/>
      <c r="O618" s="504"/>
      <c r="P618" s="505"/>
      <c r="Q618" s="505"/>
      <c r="R618" s="505"/>
      <c r="S618" s="505"/>
      <c r="T618" s="505"/>
      <c r="U618" s="505"/>
      <c r="V618" s="505"/>
      <c r="W618" s="505"/>
      <c r="X618" s="505"/>
      <c r="Y618" s="505"/>
      <c r="Z618" s="505"/>
      <c r="AA618" s="505"/>
      <c r="AB618" s="505"/>
      <c r="AC618" s="505"/>
      <c r="AD618" s="505"/>
      <c r="AE618" s="506"/>
      <c r="AF618" s="15"/>
      <c r="AG618" s="118"/>
      <c r="AH618" s="312"/>
      <c r="AI618" s="313"/>
      <c r="AJ618" s="313"/>
      <c r="AK618" s="313"/>
      <c r="AL618" s="313"/>
      <c r="AM618" s="313"/>
      <c r="AN618" s="314"/>
      <c r="AO618" s="120"/>
      <c r="AP618" s="115" t="s">
        <v>0</v>
      </c>
      <c r="AQ618" s="119"/>
      <c r="AR618" s="312"/>
      <c r="AS618" s="313"/>
      <c r="AT618" s="313"/>
      <c r="AU618" s="313"/>
      <c r="AV618" s="313"/>
      <c r="AW618" s="313"/>
      <c r="AX618" s="314"/>
      <c r="AY618" s="120"/>
      <c r="AZ618" s="115" t="s">
        <v>1</v>
      </c>
      <c r="BA618" s="119"/>
      <c r="BB618" s="312"/>
      <c r="BC618" s="313"/>
      <c r="BD618" s="313"/>
      <c r="BE618" s="313"/>
      <c r="BF618" s="313"/>
      <c r="BG618" s="313"/>
      <c r="BH618" s="314"/>
      <c r="BI618" s="122"/>
      <c r="BJ618" s="115" t="s">
        <v>2</v>
      </c>
      <c r="BK618" s="129"/>
      <c r="BL618" s="130" t="str">
        <f>IF(BM618&lt;&gt;"","●","")</f>
        <v/>
      </c>
      <c r="BM618" s="132" t="str">
        <f>IF(AND(OR(C618="",E618="",F618="",G618="",O618=""),OR(AH618&gt;0,AR618&gt;0,BB618&gt;0)),"「Ｋコード・Ｊコード番号等」、「診療行為名称」に未記入の欄がありますが、「レセプト件数」、「算定日数」、「算定回数」のいずれかが1以上となっています。正しい手術名情報・レセプト件数・算定日数・算定回数をご記入ください。",IF(AND(AND(C618&lt;&gt;"",E618&lt;&gt;"",F618&lt;&gt;"",G618&lt;&gt;""),OR(AH618&gt;0,AR618&gt;0,BB618&gt;0),COUNTIF(K!$A$1:$A$2257,ASC(C618&amp;E618&amp;F618&amp;G618&amp;IF(I618*1=0,"","-"&amp;I618*1)&amp;IF(K618*1=0,"",K618*1)&amp;IF(M618="","",M618)))=0),"「Ｋコード・Ｊコード番号等」が診療報酬点数表あるいは鹿診療報酬点数表に存在しないコードとなっています。正しいＫコード・Ｊコード番号等をご記入ください。なお、加算・輸血料は報告対象外となります。",IF(OR(AND(OR(AH618=0,AH618=""),OR(AR618&gt;0,BB618&gt;0)),AND(OR(AH618&gt;0,BB618&gt;0),OR(AR618=0,AR618="")),AND(OR(AH618&gt;0,AR618&gt;0),OR(BB618=0,BB618=""))),"「レセプト件数」、「算定日数」、「算定回数」のいずれかが「0」か「空白」となっていますが、それ以外が1以上となっています。正しい手術名情報・レセプト件数・算定日数・算定回数をご記入ください。",IF(OR(AH618&gt;AR618,AH618&gt;BB618),"「算定日数」あるいは「算定回数」が「レセプト件数」よりも小さくなっています。算定レセプトにおける算定日数・算定回数をご記入ください。",IF(AR618&gt;BB618,"「算定回数」が「算定日数」よりも小さくなっています。算定日数における算定回数をご記入ください。","")))))</f>
        <v/>
      </c>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72"/>
      <c r="CW618" s="72"/>
      <c r="CX618" s="72"/>
      <c r="CY618" s="129"/>
      <c r="CZ618" s="129"/>
      <c r="DA618" s="129"/>
      <c r="DB618" s="129"/>
      <c r="DC618" s="129"/>
      <c r="DD618" s="129"/>
      <c r="DE618" s="129"/>
      <c r="DF618" s="129"/>
      <c r="DG618" s="129"/>
      <c r="DH618" s="129"/>
      <c r="DI618" s="129"/>
      <c r="DJ618" s="129"/>
      <c r="DK618" s="129"/>
      <c r="DL618" s="129"/>
      <c r="DM618" s="129"/>
      <c r="DN618" s="129"/>
      <c r="DO618" s="129"/>
      <c r="DP618" s="129"/>
      <c r="DQ618" s="129"/>
      <c r="DR618" s="129"/>
      <c r="DS618" s="129"/>
      <c r="DT618" s="129"/>
      <c r="DU618" s="129"/>
      <c r="DV618" s="129"/>
      <c r="DW618" s="129"/>
      <c r="DX618" s="129"/>
      <c r="DY618" s="129"/>
      <c r="DZ618" s="129"/>
      <c r="EA618" s="129"/>
      <c r="EB618" s="129"/>
      <c r="EC618" s="129"/>
      <c r="ED618" s="129"/>
      <c r="EE618" s="129"/>
      <c r="EF618" s="129"/>
      <c r="EG618" s="129"/>
      <c r="EH618" s="129"/>
      <c r="EI618" s="129"/>
      <c r="EJ618" s="129"/>
      <c r="EK618" s="129"/>
      <c r="EL618" s="129"/>
      <c r="EM618" s="129"/>
      <c r="EN618" s="129"/>
      <c r="EO618" s="129"/>
      <c r="EP618" s="129"/>
      <c r="EQ618" s="129"/>
      <c r="ER618" s="129"/>
      <c r="ES618" s="129"/>
      <c r="ET618" s="129"/>
      <c r="EU618" s="129"/>
      <c r="EV618" s="129"/>
      <c r="EW618" s="129"/>
    </row>
    <row r="619" spans="1:153" ht="3" customHeight="1" thickBot="1">
      <c r="A619" s="113"/>
      <c r="B619" s="16"/>
      <c r="C619" s="17"/>
      <c r="D619" s="17"/>
      <c r="E619" s="17"/>
      <c r="F619" s="18"/>
      <c r="G619" s="17"/>
      <c r="H619" s="298"/>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9"/>
      <c r="AG619" s="299"/>
      <c r="AH619" s="298"/>
      <c r="AI619" s="298"/>
      <c r="AJ619" s="298"/>
      <c r="AK619" s="298"/>
      <c r="AL619" s="298"/>
      <c r="AM619" s="298"/>
      <c r="AN619" s="298"/>
      <c r="AO619" s="121"/>
      <c r="AP619" s="116"/>
      <c r="AQ619" s="299"/>
      <c r="AR619" s="298"/>
      <c r="AS619" s="298"/>
      <c r="AT619" s="298"/>
      <c r="AU619" s="298"/>
      <c r="AV619" s="298"/>
      <c r="AW619" s="298"/>
      <c r="AX619" s="298"/>
      <c r="AY619" s="121"/>
      <c r="AZ619" s="116"/>
      <c r="BA619" s="298"/>
      <c r="BB619" s="298"/>
      <c r="BC619" s="298"/>
      <c r="BD619" s="298"/>
      <c r="BE619" s="298"/>
      <c r="BF619" s="298"/>
      <c r="BG619" s="298"/>
      <c r="BH619" s="298"/>
      <c r="BI619" s="121"/>
      <c r="BJ619" s="116"/>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c r="DH619" s="129"/>
      <c r="DI619" s="129"/>
      <c r="DJ619" s="129"/>
      <c r="DK619" s="129"/>
      <c r="DL619" s="129"/>
      <c r="DM619" s="129"/>
      <c r="DN619" s="129"/>
      <c r="DO619" s="129"/>
      <c r="DP619" s="129"/>
      <c r="DQ619" s="129"/>
      <c r="DR619" s="129"/>
      <c r="DS619" s="129"/>
      <c r="DT619" s="129"/>
      <c r="DU619" s="129"/>
      <c r="DV619" s="129"/>
      <c r="DW619" s="129"/>
      <c r="DX619" s="129"/>
      <c r="DY619" s="129"/>
      <c r="DZ619" s="129"/>
      <c r="EA619" s="129"/>
      <c r="EB619" s="129"/>
      <c r="EC619" s="129"/>
      <c r="ED619" s="129"/>
      <c r="EE619" s="129"/>
      <c r="EF619" s="129"/>
      <c r="EG619" s="129"/>
      <c r="EH619" s="129"/>
      <c r="EI619" s="129"/>
      <c r="EJ619" s="129"/>
      <c r="EK619" s="129"/>
      <c r="EL619" s="129"/>
      <c r="EM619" s="129"/>
      <c r="EN619" s="129"/>
      <c r="EO619" s="129"/>
      <c r="EP619" s="129"/>
      <c r="EQ619" s="129"/>
      <c r="ER619" s="129"/>
      <c r="ES619" s="129"/>
      <c r="ET619" s="129"/>
      <c r="EU619" s="129"/>
      <c r="EV619" s="129"/>
      <c r="EW619" s="129"/>
    </row>
    <row r="620" spans="1:153" ht="9.75" customHeight="1">
      <c r="A620" s="113"/>
      <c r="B620" s="24"/>
      <c r="C620" s="14" t="s">
        <v>6435</v>
      </c>
      <c r="D620" s="25"/>
      <c r="E620" s="25"/>
      <c r="F620" s="14" t="s">
        <v>143</v>
      </c>
      <c r="G620" s="14"/>
      <c r="H620" s="14"/>
      <c r="I620" s="14" t="s">
        <v>144</v>
      </c>
      <c r="J620" s="14"/>
      <c r="K620" s="14" t="s">
        <v>145</v>
      </c>
      <c r="L620" s="14"/>
      <c r="M620" s="14" t="s">
        <v>197</v>
      </c>
      <c r="N620" s="14"/>
      <c r="O620" s="25"/>
      <c r="P620" s="14" t="s">
        <v>146</v>
      </c>
      <c r="Q620" s="14"/>
      <c r="R620" s="14"/>
      <c r="S620" s="14"/>
      <c r="T620" s="14"/>
      <c r="U620" s="14"/>
      <c r="V620" s="14"/>
      <c r="W620" s="14"/>
      <c r="X620" s="14"/>
      <c r="Y620" s="14"/>
      <c r="Z620" s="14"/>
      <c r="AA620" s="14"/>
      <c r="AB620" s="14"/>
      <c r="AC620" s="14"/>
      <c r="AD620" s="25"/>
      <c r="AE620" s="25"/>
      <c r="AF620" s="26"/>
      <c r="AG620" s="296"/>
      <c r="AH620" s="297"/>
      <c r="AI620" s="297"/>
      <c r="AJ620" s="297"/>
      <c r="AK620" s="297"/>
      <c r="AL620" s="297"/>
      <c r="AM620" s="297"/>
      <c r="AN620" s="297"/>
      <c r="AO620" s="117"/>
      <c r="AP620" s="114"/>
      <c r="AQ620" s="296"/>
      <c r="AR620" s="297"/>
      <c r="AS620" s="297"/>
      <c r="AT620" s="297"/>
      <c r="AU620" s="297"/>
      <c r="AV620" s="297"/>
      <c r="AW620" s="297"/>
      <c r="AX620" s="297"/>
      <c r="AY620" s="117"/>
      <c r="AZ620" s="114"/>
      <c r="BA620" s="297"/>
      <c r="BB620" s="297"/>
      <c r="BC620" s="297"/>
      <c r="BD620" s="297"/>
      <c r="BE620" s="297"/>
      <c r="BF620" s="297"/>
      <c r="BG620" s="297"/>
      <c r="BH620" s="297"/>
      <c r="BI620" s="117"/>
      <c r="BJ620" s="114"/>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c r="DH620" s="129"/>
      <c r="DI620" s="129"/>
      <c r="DJ620" s="129"/>
      <c r="DK620" s="129"/>
      <c r="DL620" s="129"/>
      <c r="DM620" s="129"/>
      <c r="DN620" s="129"/>
      <c r="DO620" s="129"/>
      <c r="DP620" s="129"/>
      <c r="DQ620" s="129"/>
      <c r="DR620" s="129"/>
      <c r="DS620" s="129"/>
      <c r="DT620" s="129"/>
      <c r="DU620" s="129"/>
      <c r="DV620" s="129"/>
      <c r="DW620" s="129"/>
      <c r="DX620" s="129"/>
      <c r="DY620" s="129"/>
      <c r="DZ620" s="129"/>
      <c r="EA620" s="129"/>
      <c r="EB620" s="129"/>
      <c r="EC620" s="129"/>
      <c r="ED620" s="129"/>
      <c r="EE620" s="129"/>
      <c r="EF620" s="129"/>
      <c r="EG620" s="129"/>
      <c r="EH620" s="129"/>
      <c r="EI620" s="129"/>
      <c r="EJ620" s="129"/>
      <c r="EK620" s="129"/>
      <c r="EL620" s="129"/>
      <c r="EM620" s="129"/>
      <c r="EN620" s="129"/>
      <c r="EO620" s="129"/>
      <c r="EP620" s="129"/>
      <c r="EQ620" s="129"/>
      <c r="ER620" s="129"/>
      <c r="ES620" s="129"/>
      <c r="ET620" s="129"/>
      <c r="EU620" s="129"/>
      <c r="EV620" s="129"/>
      <c r="EW620" s="129"/>
    </row>
    <row r="621" spans="1:153" ht="21.75" customHeight="1">
      <c r="A621" s="113"/>
      <c r="B621" s="294"/>
      <c r="C621" s="76"/>
      <c r="D621" s="74"/>
      <c r="E621" s="77"/>
      <c r="F621" s="78"/>
      <c r="G621" s="79"/>
      <c r="H621" s="75" t="s">
        <v>6436</v>
      </c>
      <c r="I621" s="76"/>
      <c r="J621" s="74"/>
      <c r="K621" s="241"/>
      <c r="L621" s="74"/>
      <c r="M621" s="76"/>
      <c r="N621" s="73"/>
      <c r="O621" s="504"/>
      <c r="P621" s="505"/>
      <c r="Q621" s="505"/>
      <c r="R621" s="505"/>
      <c r="S621" s="505"/>
      <c r="T621" s="505"/>
      <c r="U621" s="505"/>
      <c r="V621" s="505"/>
      <c r="W621" s="505"/>
      <c r="X621" s="505"/>
      <c r="Y621" s="505"/>
      <c r="Z621" s="505"/>
      <c r="AA621" s="505"/>
      <c r="AB621" s="505"/>
      <c r="AC621" s="505"/>
      <c r="AD621" s="505"/>
      <c r="AE621" s="506"/>
      <c r="AF621" s="15"/>
      <c r="AG621" s="118"/>
      <c r="AH621" s="312"/>
      <c r="AI621" s="313"/>
      <c r="AJ621" s="313"/>
      <c r="AK621" s="313"/>
      <c r="AL621" s="313"/>
      <c r="AM621" s="313"/>
      <c r="AN621" s="314"/>
      <c r="AO621" s="120"/>
      <c r="AP621" s="115" t="s">
        <v>0</v>
      </c>
      <c r="AQ621" s="119"/>
      <c r="AR621" s="312"/>
      <c r="AS621" s="313"/>
      <c r="AT621" s="313"/>
      <c r="AU621" s="313"/>
      <c r="AV621" s="313"/>
      <c r="AW621" s="313"/>
      <c r="AX621" s="314"/>
      <c r="AY621" s="120"/>
      <c r="AZ621" s="115" t="s">
        <v>1</v>
      </c>
      <c r="BA621" s="119"/>
      <c r="BB621" s="312"/>
      <c r="BC621" s="313"/>
      <c r="BD621" s="313"/>
      <c r="BE621" s="313"/>
      <c r="BF621" s="313"/>
      <c r="BG621" s="313"/>
      <c r="BH621" s="314"/>
      <c r="BI621" s="122"/>
      <c r="BJ621" s="115" t="s">
        <v>2</v>
      </c>
      <c r="BK621" s="129"/>
      <c r="BL621" s="130" t="str">
        <f>IF(BM621&lt;&gt;"","●","")</f>
        <v/>
      </c>
      <c r="BM621" s="132" t="str">
        <f>IF(AND(OR(C621="",E621="",F621="",G621="",O621=""),OR(AH621&gt;0,AR621&gt;0,BB621&gt;0)),"「Ｋコード・Ｊコード番号等」、「診療行為名称」に未記入の欄がありますが、「レセプト件数」、「算定日数」、「算定回数」のいずれかが1以上となっています。正しい手術名情報・レセプト件数・算定日数・算定回数をご記入ください。",IF(AND(AND(C621&lt;&gt;"",E621&lt;&gt;"",F621&lt;&gt;"",G621&lt;&gt;""),OR(AH621&gt;0,AR621&gt;0,BB621&gt;0),COUNTIF(K!$A$1:$A$2257,ASC(C621&amp;E621&amp;F621&amp;G621&amp;IF(I621*1=0,"","-"&amp;I621*1)&amp;IF(K621*1=0,"",K621*1)&amp;IF(M621="","",M621)))=0),"「Ｋコード・Ｊコード番号等」が診療報酬点数表あるいは鹿診療報酬点数表に存在しないコードとなっています。正しいＫコード・Ｊコード番号等をご記入ください。なお、加算・輸血料は報告対象外となります。",IF(OR(AND(OR(AH621=0,AH621=""),OR(AR621&gt;0,BB621&gt;0)),AND(OR(AH621&gt;0,BB621&gt;0),OR(AR621=0,AR621="")),AND(OR(AH621&gt;0,AR621&gt;0),OR(BB621=0,BB621=""))),"「レセプト件数」、「算定日数」、「算定回数」のいずれかが「0」か「空白」となっていますが、それ以外が1以上となっています。正しい手術名情報・レセプト件数・算定日数・算定回数をご記入ください。",IF(OR(AH621&gt;AR621,AH621&gt;BB621),"「算定日数」あるいは「算定回数」が「レセプト件数」よりも小さくなっています。算定レセプトにおける算定日数・算定回数をご記入ください。",IF(AR621&gt;BB621,"「算定回数」が「算定日数」よりも小さくなっています。算定日数における算定回数をご記入ください。","")))))</f>
        <v/>
      </c>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72"/>
      <c r="CW621" s="72"/>
      <c r="CX621" s="72"/>
      <c r="CY621" s="129"/>
      <c r="CZ621" s="129"/>
      <c r="DA621" s="129"/>
      <c r="DB621" s="129"/>
      <c r="DC621" s="129"/>
      <c r="DD621" s="129"/>
      <c r="DE621" s="129"/>
      <c r="DF621" s="129"/>
      <c r="DG621" s="129"/>
      <c r="DH621" s="129"/>
      <c r="DI621" s="129"/>
      <c r="DJ621" s="129"/>
      <c r="DK621" s="129"/>
      <c r="DL621" s="129"/>
      <c r="DM621" s="129"/>
      <c r="DN621" s="129"/>
      <c r="DO621" s="129"/>
      <c r="DP621" s="129"/>
      <c r="DQ621" s="129"/>
      <c r="DR621" s="129"/>
      <c r="DS621" s="129"/>
      <c r="DT621" s="129"/>
      <c r="DU621" s="129"/>
      <c r="DV621" s="129"/>
      <c r="DW621" s="129"/>
      <c r="DX621" s="129"/>
      <c r="DY621" s="129"/>
      <c r="DZ621" s="129"/>
      <c r="EA621" s="129"/>
      <c r="EB621" s="129"/>
      <c r="EC621" s="129"/>
      <c r="ED621" s="129"/>
      <c r="EE621" s="129"/>
      <c r="EF621" s="129"/>
      <c r="EG621" s="129"/>
      <c r="EH621" s="129"/>
      <c r="EI621" s="129"/>
      <c r="EJ621" s="129"/>
      <c r="EK621" s="129"/>
      <c r="EL621" s="129"/>
      <c r="EM621" s="129"/>
      <c r="EN621" s="129"/>
      <c r="EO621" s="129"/>
      <c r="EP621" s="129"/>
      <c r="EQ621" s="129"/>
      <c r="ER621" s="129"/>
      <c r="ES621" s="129"/>
      <c r="ET621" s="129"/>
      <c r="EU621" s="129"/>
      <c r="EV621" s="129"/>
      <c r="EW621" s="129"/>
    </row>
    <row r="622" spans="1:153" ht="3" customHeight="1" thickBot="1">
      <c r="A622" s="113"/>
      <c r="B622" s="16"/>
      <c r="C622" s="17"/>
      <c r="D622" s="17"/>
      <c r="E622" s="17"/>
      <c r="F622" s="18"/>
      <c r="G622" s="17"/>
      <c r="H622" s="298"/>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9"/>
      <c r="AG622" s="299"/>
      <c r="AH622" s="298"/>
      <c r="AI622" s="298"/>
      <c r="AJ622" s="298"/>
      <c r="AK622" s="298"/>
      <c r="AL622" s="298"/>
      <c r="AM622" s="298"/>
      <c r="AN622" s="298"/>
      <c r="AO622" s="121"/>
      <c r="AP622" s="116"/>
      <c r="AQ622" s="299"/>
      <c r="AR622" s="298"/>
      <c r="AS622" s="298"/>
      <c r="AT622" s="298"/>
      <c r="AU622" s="298"/>
      <c r="AV622" s="298"/>
      <c r="AW622" s="298"/>
      <c r="AX622" s="298"/>
      <c r="AY622" s="121"/>
      <c r="AZ622" s="116"/>
      <c r="BA622" s="298"/>
      <c r="BB622" s="298"/>
      <c r="BC622" s="298"/>
      <c r="BD622" s="298"/>
      <c r="BE622" s="298"/>
      <c r="BF622" s="298"/>
      <c r="BG622" s="298"/>
      <c r="BH622" s="298"/>
      <c r="BI622" s="121"/>
      <c r="BJ622" s="116"/>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c r="DH622" s="129"/>
      <c r="DI622" s="129"/>
      <c r="DJ622" s="129"/>
      <c r="DK622" s="129"/>
      <c r="DL622" s="129"/>
      <c r="DM622" s="129"/>
      <c r="DN622" s="129"/>
      <c r="DO622" s="129"/>
      <c r="DP622" s="129"/>
      <c r="DQ622" s="129"/>
      <c r="DR622" s="129"/>
      <c r="DS622" s="129"/>
      <c r="DT622" s="129"/>
      <c r="DU622" s="129"/>
      <c r="DV622" s="129"/>
      <c r="DW622" s="129"/>
      <c r="DX622" s="129"/>
      <c r="DY622" s="129"/>
      <c r="DZ622" s="129"/>
      <c r="EA622" s="129"/>
      <c r="EB622" s="129"/>
      <c r="EC622" s="129"/>
      <c r="ED622" s="129"/>
      <c r="EE622" s="129"/>
      <c r="EF622" s="129"/>
      <c r="EG622" s="129"/>
      <c r="EH622" s="129"/>
      <c r="EI622" s="129"/>
      <c r="EJ622" s="129"/>
      <c r="EK622" s="129"/>
      <c r="EL622" s="129"/>
      <c r="EM622" s="129"/>
      <c r="EN622" s="129"/>
      <c r="EO622" s="129"/>
      <c r="EP622" s="129"/>
      <c r="EQ622" s="129"/>
      <c r="ER622" s="129"/>
      <c r="ES622" s="129"/>
      <c r="ET622" s="129"/>
      <c r="EU622" s="129"/>
      <c r="EV622" s="129"/>
      <c r="EW622" s="129"/>
    </row>
    <row r="623" spans="1:153" ht="9.75" customHeight="1">
      <c r="A623" s="113"/>
      <c r="B623" s="24"/>
      <c r="C623" s="14" t="s">
        <v>6435</v>
      </c>
      <c r="D623" s="25"/>
      <c r="E623" s="25"/>
      <c r="F623" s="14" t="s">
        <v>143</v>
      </c>
      <c r="G623" s="14"/>
      <c r="H623" s="14"/>
      <c r="I623" s="14" t="s">
        <v>144</v>
      </c>
      <c r="J623" s="14"/>
      <c r="K623" s="14" t="s">
        <v>145</v>
      </c>
      <c r="L623" s="14"/>
      <c r="M623" s="14" t="s">
        <v>197</v>
      </c>
      <c r="N623" s="14"/>
      <c r="O623" s="25"/>
      <c r="P623" s="14" t="s">
        <v>146</v>
      </c>
      <c r="Q623" s="14"/>
      <c r="R623" s="14"/>
      <c r="S623" s="14"/>
      <c r="T623" s="14"/>
      <c r="U623" s="14"/>
      <c r="V623" s="14"/>
      <c r="W623" s="14"/>
      <c r="X623" s="14"/>
      <c r="Y623" s="14"/>
      <c r="Z623" s="14"/>
      <c r="AA623" s="14"/>
      <c r="AB623" s="14"/>
      <c r="AC623" s="14"/>
      <c r="AD623" s="25"/>
      <c r="AE623" s="25"/>
      <c r="AF623" s="26"/>
      <c r="AG623" s="296"/>
      <c r="AH623" s="297"/>
      <c r="AI623" s="297"/>
      <c r="AJ623" s="297"/>
      <c r="AK623" s="297"/>
      <c r="AL623" s="297"/>
      <c r="AM623" s="297"/>
      <c r="AN623" s="297"/>
      <c r="AO623" s="117"/>
      <c r="AP623" s="114"/>
      <c r="AQ623" s="296"/>
      <c r="AR623" s="297"/>
      <c r="AS623" s="297"/>
      <c r="AT623" s="297"/>
      <c r="AU623" s="297"/>
      <c r="AV623" s="297"/>
      <c r="AW623" s="297"/>
      <c r="AX623" s="297"/>
      <c r="AY623" s="117"/>
      <c r="AZ623" s="114"/>
      <c r="BA623" s="297"/>
      <c r="BB623" s="297"/>
      <c r="BC623" s="297"/>
      <c r="BD623" s="297"/>
      <c r="BE623" s="297"/>
      <c r="BF623" s="297"/>
      <c r="BG623" s="297"/>
      <c r="BH623" s="297"/>
      <c r="BI623" s="117"/>
      <c r="BJ623" s="114"/>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c r="DH623" s="129"/>
      <c r="DI623" s="129"/>
      <c r="DJ623" s="129"/>
      <c r="DK623" s="129"/>
      <c r="DL623" s="129"/>
      <c r="DM623" s="129"/>
      <c r="DN623" s="129"/>
      <c r="DO623" s="129"/>
      <c r="DP623" s="129"/>
      <c r="DQ623" s="129"/>
      <c r="DR623" s="129"/>
      <c r="DS623" s="129"/>
      <c r="DT623" s="129"/>
      <c r="DU623" s="129"/>
      <c r="DV623" s="129"/>
      <c r="DW623" s="129"/>
      <c r="DX623" s="129"/>
      <c r="DY623" s="129"/>
      <c r="DZ623" s="129"/>
      <c r="EA623" s="129"/>
      <c r="EB623" s="129"/>
      <c r="EC623" s="129"/>
      <c r="ED623" s="129"/>
      <c r="EE623" s="129"/>
      <c r="EF623" s="129"/>
      <c r="EG623" s="129"/>
      <c r="EH623" s="129"/>
      <c r="EI623" s="129"/>
      <c r="EJ623" s="129"/>
      <c r="EK623" s="129"/>
      <c r="EL623" s="129"/>
      <c r="EM623" s="129"/>
      <c r="EN623" s="129"/>
      <c r="EO623" s="129"/>
      <c r="EP623" s="129"/>
      <c r="EQ623" s="129"/>
      <c r="ER623" s="129"/>
      <c r="ES623" s="129"/>
      <c r="ET623" s="129"/>
      <c r="EU623" s="129"/>
      <c r="EV623" s="129"/>
      <c r="EW623" s="129"/>
    </row>
    <row r="624" spans="1:153" ht="21.75" customHeight="1">
      <c r="A624" s="113"/>
      <c r="B624" s="294"/>
      <c r="C624" s="76"/>
      <c r="D624" s="74"/>
      <c r="E624" s="77"/>
      <c r="F624" s="78"/>
      <c r="G624" s="79"/>
      <c r="H624" s="75" t="s">
        <v>6436</v>
      </c>
      <c r="I624" s="76"/>
      <c r="J624" s="74"/>
      <c r="K624" s="241"/>
      <c r="L624" s="74"/>
      <c r="M624" s="76"/>
      <c r="N624" s="73"/>
      <c r="O624" s="504"/>
      <c r="P624" s="505"/>
      <c r="Q624" s="505"/>
      <c r="R624" s="505"/>
      <c r="S624" s="505"/>
      <c r="T624" s="505"/>
      <c r="U624" s="505"/>
      <c r="V624" s="505"/>
      <c r="W624" s="505"/>
      <c r="X624" s="505"/>
      <c r="Y624" s="505"/>
      <c r="Z624" s="505"/>
      <c r="AA624" s="505"/>
      <c r="AB624" s="505"/>
      <c r="AC624" s="505"/>
      <c r="AD624" s="505"/>
      <c r="AE624" s="506"/>
      <c r="AF624" s="15"/>
      <c r="AG624" s="118"/>
      <c r="AH624" s="312"/>
      <c r="AI624" s="313"/>
      <c r="AJ624" s="313"/>
      <c r="AK624" s="313"/>
      <c r="AL624" s="313"/>
      <c r="AM624" s="313"/>
      <c r="AN624" s="314"/>
      <c r="AO624" s="120"/>
      <c r="AP624" s="115" t="s">
        <v>0</v>
      </c>
      <c r="AQ624" s="119"/>
      <c r="AR624" s="312"/>
      <c r="AS624" s="313"/>
      <c r="AT624" s="313"/>
      <c r="AU624" s="313"/>
      <c r="AV624" s="313"/>
      <c r="AW624" s="313"/>
      <c r="AX624" s="314"/>
      <c r="AY624" s="120"/>
      <c r="AZ624" s="115" t="s">
        <v>1</v>
      </c>
      <c r="BA624" s="119"/>
      <c r="BB624" s="312"/>
      <c r="BC624" s="313"/>
      <c r="BD624" s="313"/>
      <c r="BE624" s="313"/>
      <c r="BF624" s="313"/>
      <c r="BG624" s="313"/>
      <c r="BH624" s="314"/>
      <c r="BI624" s="122"/>
      <c r="BJ624" s="115" t="s">
        <v>2</v>
      </c>
      <c r="BK624" s="129"/>
      <c r="BL624" s="130" t="str">
        <f>IF(BM624&lt;&gt;"","●","")</f>
        <v/>
      </c>
      <c r="BM624" s="132" t="str">
        <f>IF(AND(OR(C624="",E624="",F624="",G624="",O624=""),OR(AH624&gt;0,AR624&gt;0,BB624&gt;0)),"「Ｋコード・Ｊコード番号等」、「診療行為名称」に未記入の欄がありますが、「レセプト件数」、「算定日数」、「算定回数」のいずれかが1以上となっています。正しい手術名情報・レセプト件数・算定日数・算定回数をご記入ください。",IF(AND(AND(C624&lt;&gt;"",E624&lt;&gt;"",F624&lt;&gt;"",G624&lt;&gt;""),OR(AH624&gt;0,AR624&gt;0,BB624&gt;0),COUNTIF(K!$A$1:$A$2257,ASC(C624&amp;E624&amp;F624&amp;G624&amp;IF(I624*1=0,"","-"&amp;I624*1)&amp;IF(K624*1=0,"",K624*1)&amp;IF(M624="","",M624)))=0),"「Ｋコード・Ｊコード番号等」が診療報酬点数表あるいは鹿診療報酬点数表に存在しないコードとなっています。正しいＫコード・Ｊコード番号等をご記入ください。なお、加算・輸血料は報告対象外となります。",IF(OR(AND(OR(AH624=0,AH624=""),OR(AR624&gt;0,BB624&gt;0)),AND(OR(AH624&gt;0,BB624&gt;0),OR(AR624=0,AR624="")),AND(OR(AH624&gt;0,AR624&gt;0),OR(BB624=0,BB624=""))),"「レセプト件数」、「算定日数」、「算定回数」のいずれかが「0」か「空白」となっていますが、それ以外が1以上となっています。正しい手術名情報・レセプト件数・算定日数・算定回数をご記入ください。",IF(OR(AH624&gt;AR624,AH624&gt;BB624),"「算定日数」あるいは「算定回数」が「レセプト件数」よりも小さくなっています。算定レセプトにおける算定日数・算定回数をご記入ください。",IF(AR624&gt;BB624,"「算定回数」が「算定日数」よりも小さくなっています。算定日数における算定回数をご記入ください。","")))))</f>
        <v/>
      </c>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72"/>
      <c r="CW624" s="72"/>
      <c r="CX624" s="72"/>
      <c r="CY624" s="129"/>
      <c r="CZ624" s="129"/>
      <c r="DA624" s="129"/>
      <c r="DB624" s="129"/>
      <c r="DC624" s="129"/>
      <c r="DD624" s="129"/>
      <c r="DE624" s="129"/>
      <c r="DF624" s="129"/>
      <c r="DG624" s="129"/>
      <c r="DH624" s="129"/>
      <c r="DI624" s="129"/>
      <c r="DJ624" s="129"/>
      <c r="DK624" s="129"/>
      <c r="DL624" s="129"/>
      <c r="DM624" s="129"/>
      <c r="DN624" s="129"/>
      <c r="DO624" s="129"/>
      <c r="DP624" s="129"/>
      <c r="DQ624" s="129"/>
      <c r="DR624" s="129"/>
      <c r="DS624" s="129"/>
      <c r="DT624" s="129"/>
      <c r="DU624" s="129"/>
      <c r="DV624" s="129"/>
      <c r="DW624" s="129"/>
      <c r="DX624" s="129"/>
      <c r="DY624" s="129"/>
      <c r="DZ624" s="129"/>
      <c r="EA624" s="129"/>
      <c r="EB624" s="129"/>
      <c r="EC624" s="129"/>
      <c r="ED624" s="129"/>
      <c r="EE624" s="129"/>
      <c r="EF624" s="129"/>
      <c r="EG624" s="129"/>
      <c r="EH624" s="129"/>
      <c r="EI624" s="129"/>
      <c r="EJ624" s="129"/>
      <c r="EK624" s="129"/>
      <c r="EL624" s="129"/>
      <c r="EM624" s="129"/>
      <c r="EN624" s="129"/>
      <c r="EO624" s="129"/>
      <c r="EP624" s="129"/>
      <c r="EQ624" s="129"/>
      <c r="ER624" s="129"/>
      <c r="ES624" s="129"/>
      <c r="ET624" s="129"/>
      <c r="EU624" s="129"/>
      <c r="EV624" s="129"/>
      <c r="EW624" s="129"/>
    </row>
    <row r="625" spans="1:153" ht="3" customHeight="1" thickBot="1">
      <c r="A625" s="113"/>
      <c r="B625" s="16"/>
      <c r="C625" s="17"/>
      <c r="D625" s="17"/>
      <c r="E625" s="17"/>
      <c r="F625" s="18"/>
      <c r="G625" s="17"/>
      <c r="H625" s="298"/>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9"/>
      <c r="AG625" s="299"/>
      <c r="AH625" s="298"/>
      <c r="AI625" s="298"/>
      <c r="AJ625" s="298"/>
      <c r="AK625" s="298"/>
      <c r="AL625" s="298"/>
      <c r="AM625" s="298"/>
      <c r="AN625" s="298"/>
      <c r="AO625" s="121"/>
      <c r="AP625" s="116"/>
      <c r="AQ625" s="299"/>
      <c r="AR625" s="298"/>
      <c r="AS625" s="298"/>
      <c r="AT625" s="298"/>
      <c r="AU625" s="298"/>
      <c r="AV625" s="298"/>
      <c r="AW625" s="298"/>
      <c r="AX625" s="298"/>
      <c r="AY625" s="121"/>
      <c r="AZ625" s="116"/>
      <c r="BA625" s="298"/>
      <c r="BB625" s="298"/>
      <c r="BC625" s="298"/>
      <c r="BD625" s="298"/>
      <c r="BE625" s="298"/>
      <c r="BF625" s="298"/>
      <c r="BG625" s="298"/>
      <c r="BH625" s="298"/>
      <c r="BI625" s="121"/>
      <c r="BJ625" s="116"/>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c r="DH625" s="129"/>
      <c r="DI625" s="129"/>
      <c r="DJ625" s="129"/>
      <c r="DK625" s="129"/>
      <c r="DL625" s="129"/>
      <c r="DM625" s="129"/>
      <c r="DN625" s="129"/>
      <c r="DO625" s="129"/>
      <c r="DP625" s="129"/>
      <c r="DQ625" s="129"/>
      <c r="DR625" s="129"/>
      <c r="DS625" s="129"/>
      <c r="DT625" s="129"/>
      <c r="DU625" s="129"/>
      <c r="DV625" s="129"/>
      <c r="DW625" s="129"/>
      <c r="DX625" s="129"/>
      <c r="DY625" s="129"/>
      <c r="DZ625" s="129"/>
      <c r="EA625" s="129"/>
      <c r="EB625" s="129"/>
      <c r="EC625" s="129"/>
      <c r="ED625" s="129"/>
      <c r="EE625" s="129"/>
      <c r="EF625" s="129"/>
      <c r="EG625" s="129"/>
      <c r="EH625" s="129"/>
      <c r="EI625" s="129"/>
      <c r="EJ625" s="129"/>
      <c r="EK625" s="129"/>
      <c r="EL625" s="129"/>
      <c r="EM625" s="129"/>
      <c r="EN625" s="129"/>
      <c r="EO625" s="129"/>
      <c r="EP625" s="129"/>
      <c r="EQ625" s="129"/>
      <c r="ER625" s="129"/>
      <c r="ES625" s="129"/>
      <c r="ET625" s="129"/>
      <c r="EU625" s="129"/>
      <c r="EV625" s="129"/>
      <c r="EW625" s="129"/>
    </row>
    <row r="626" spans="1:153" ht="9.75" customHeight="1">
      <c r="A626" s="113"/>
      <c r="B626" s="24"/>
      <c r="C626" s="14" t="s">
        <v>6435</v>
      </c>
      <c r="D626" s="25"/>
      <c r="E626" s="25"/>
      <c r="F626" s="14" t="s">
        <v>143</v>
      </c>
      <c r="G626" s="14"/>
      <c r="H626" s="14"/>
      <c r="I626" s="14" t="s">
        <v>144</v>
      </c>
      <c r="J626" s="14"/>
      <c r="K626" s="14" t="s">
        <v>145</v>
      </c>
      <c r="L626" s="14"/>
      <c r="M626" s="14" t="s">
        <v>197</v>
      </c>
      <c r="N626" s="14"/>
      <c r="O626" s="25"/>
      <c r="P626" s="14" t="s">
        <v>146</v>
      </c>
      <c r="Q626" s="14"/>
      <c r="R626" s="14"/>
      <c r="S626" s="14"/>
      <c r="T626" s="14"/>
      <c r="U626" s="14"/>
      <c r="V626" s="14"/>
      <c r="W626" s="14"/>
      <c r="X626" s="14"/>
      <c r="Y626" s="14"/>
      <c r="Z626" s="14"/>
      <c r="AA626" s="14"/>
      <c r="AB626" s="14"/>
      <c r="AC626" s="14"/>
      <c r="AD626" s="25"/>
      <c r="AE626" s="25"/>
      <c r="AF626" s="26"/>
      <c r="AG626" s="296"/>
      <c r="AH626" s="297"/>
      <c r="AI626" s="297"/>
      <c r="AJ626" s="297"/>
      <c r="AK626" s="297"/>
      <c r="AL626" s="297"/>
      <c r="AM626" s="297"/>
      <c r="AN626" s="297"/>
      <c r="AO626" s="117"/>
      <c r="AP626" s="114"/>
      <c r="AQ626" s="296"/>
      <c r="AR626" s="297"/>
      <c r="AS626" s="297"/>
      <c r="AT626" s="297"/>
      <c r="AU626" s="297"/>
      <c r="AV626" s="297"/>
      <c r="AW626" s="297"/>
      <c r="AX626" s="297"/>
      <c r="AY626" s="117"/>
      <c r="AZ626" s="114"/>
      <c r="BA626" s="297"/>
      <c r="BB626" s="297"/>
      <c r="BC626" s="297"/>
      <c r="BD626" s="297"/>
      <c r="BE626" s="297"/>
      <c r="BF626" s="297"/>
      <c r="BG626" s="297"/>
      <c r="BH626" s="297"/>
      <c r="BI626" s="117"/>
      <c r="BJ626" s="114"/>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c r="DH626" s="129"/>
      <c r="DI626" s="129"/>
      <c r="DJ626" s="129"/>
      <c r="DK626" s="129"/>
      <c r="DL626" s="129"/>
      <c r="DM626" s="129"/>
      <c r="DN626" s="129"/>
      <c r="DO626" s="129"/>
      <c r="DP626" s="129"/>
      <c r="DQ626" s="129"/>
      <c r="DR626" s="129"/>
      <c r="DS626" s="129"/>
      <c r="DT626" s="129"/>
      <c r="DU626" s="129"/>
      <c r="DV626" s="129"/>
      <c r="DW626" s="129"/>
      <c r="DX626" s="129"/>
      <c r="DY626" s="129"/>
      <c r="DZ626" s="129"/>
      <c r="EA626" s="129"/>
      <c r="EB626" s="129"/>
      <c r="EC626" s="129"/>
      <c r="ED626" s="129"/>
      <c r="EE626" s="129"/>
      <c r="EF626" s="129"/>
      <c r="EG626" s="129"/>
      <c r="EH626" s="129"/>
      <c r="EI626" s="129"/>
      <c r="EJ626" s="129"/>
      <c r="EK626" s="129"/>
      <c r="EL626" s="129"/>
      <c r="EM626" s="129"/>
      <c r="EN626" s="129"/>
      <c r="EO626" s="129"/>
      <c r="EP626" s="129"/>
      <c r="EQ626" s="129"/>
      <c r="ER626" s="129"/>
      <c r="ES626" s="129"/>
      <c r="ET626" s="129"/>
      <c r="EU626" s="129"/>
      <c r="EV626" s="129"/>
      <c r="EW626" s="129"/>
    </row>
    <row r="627" spans="1:153" ht="21.75" customHeight="1">
      <c r="A627" s="113"/>
      <c r="B627" s="294"/>
      <c r="C627" s="76"/>
      <c r="D627" s="74"/>
      <c r="E627" s="77"/>
      <c r="F627" s="78"/>
      <c r="G627" s="79"/>
      <c r="H627" s="75" t="s">
        <v>6436</v>
      </c>
      <c r="I627" s="76"/>
      <c r="J627" s="74"/>
      <c r="K627" s="241"/>
      <c r="L627" s="74"/>
      <c r="M627" s="76"/>
      <c r="N627" s="73"/>
      <c r="O627" s="504"/>
      <c r="P627" s="505"/>
      <c r="Q627" s="505"/>
      <c r="R627" s="505"/>
      <c r="S627" s="505"/>
      <c r="T627" s="505"/>
      <c r="U627" s="505"/>
      <c r="V627" s="505"/>
      <c r="W627" s="505"/>
      <c r="X627" s="505"/>
      <c r="Y627" s="505"/>
      <c r="Z627" s="505"/>
      <c r="AA627" s="505"/>
      <c r="AB627" s="505"/>
      <c r="AC627" s="505"/>
      <c r="AD627" s="505"/>
      <c r="AE627" s="506"/>
      <c r="AF627" s="15"/>
      <c r="AG627" s="118"/>
      <c r="AH627" s="312"/>
      <c r="AI627" s="313"/>
      <c r="AJ627" s="313"/>
      <c r="AK627" s="313"/>
      <c r="AL627" s="313"/>
      <c r="AM627" s="313"/>
      <c r="AN627" s="314"/>
      <c r="AO627" s="120"/>
      <c r="AP627" s="115" t="s">
        <v>0</v>
      </c>
      <c r="AQ627" s="119"/>
      <c r="AR627" s="312"/>
      <c r="AS627" s="313"/>
      <c r="AT627" s="313"/>
      <c r="AU627" s="313"/>
      <c r="AV627" s="313"/>
      <c r="AW627" s="313"/>
      <c r="AX627" s="314"/>
      <c r="AY627" s="120"/>
      <c r="AZ627" s="115" t="s">
        <v>1</v>
      </c>
      <c r="BA627" s="119"/>
      <c r="BB627" s="312"/>
      <c r="BC627" s="313"/>
      <c r="BD627" s="313"/>
      <c r="BE627" s="313"/>
      <c r="BF627" s="313"/>
      <c r="BG627" s="313"/>
      <c r="BH627" s="314"/>
      <c r="BI627" s="122"/>
      <c r="BJ627" s="115" t="s">
        <v>2</v>
      </c>
      <c r="BK627" s="129"/>
      <c r="BL627" s="130" t="str">
        <f>IF(BM627&lt;&gt;"","●","")</f>
        <v/>
      </c>
      <c r="BM627" s="132" t="str">
        <f>IF(AND(OR(C627="",E627="",F627="",G627="",O627=""),OR(AH627&gt;0,AR627&gt;0,BB627&gt;0)),"「Ｋコード・Ｊコード番号等」、「診療行為名称」に未記入の欄がありますが、「レセプト件数」、「算定日数」、「算定回数」のいずれかが1以上となっています。正しい手術名情報・レセプト件数・算定日数・算定回数をご記入ください。",IF(AND(AND(C627&lt;&gt;"",E627&lt;&gt;"",F627&lt;&gt;"",G627&lt;&gt;""),OR(AH627&gt;0,AR627&gt;0,BB627&gt;0),COUNTIF(K!$A$1:$A$2257,ASC(C627&amp;E627&amp;F627&amp;G627&amp;IF(I627*1=0,"","-"&amp;I627*1)&amp;IF(K627*1=0,"",K627*1)&amp;IF(M627="","",M627)))=0),"「Ｋコード・Ｊコード番号等」が診療報酬点数表あるいは鹿診療報酬点数表に存在しないコードとなっています。正しいＫコード・Ｊコード番号等をご記入ください。なお、加算・輸血料は報告対象外となります。",IF(OR(AND(OR(AH627=0,AH627=""),OR(AR627&gt;0,BB627&gt;0)),AND(OR(AH627&gt;0,BB627&gt;0),OR(AR627=0,AR627="")),AND(OR(AH627&gt;0,AR627&gt;0),OR(BB627=0,BB627=""))),"「レセプト件数」、「算定日数」、「算定回数」のいずれかが「0」か「空白」となっていますが、それ以外が1以上となっています。正しい手術名情報・レセプト件数・算定日数・算定回数をご記入ください。",IF(OR(AH627&gt;AR627,AH627&gt;BB627),"「算定日数」あるいは「算定回数」が「レセプト件数」よりも小さくなっています。算定レセプトにおける算定日数・算定回数をご記入ください。",IF(AR627&gt;BB627,"「算定回数」が「算定日数」よりも小さくなっています。算定日数における算定回数をご記入ください。","")))))</f>
        <v/>
      </c>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72"/>
      <c r="CW627" s="72"/>
      <c r="CX627" s="72"/>
      <c r="CY627" s="129"/>
      <c r="CZ627" s="129"/>
      <c r="DA627" s="129"/>
      <c r="DB627" s="129"/>
      <c r="DC627" s="129"/>
      <c r="DD627" s="129"/>
      <c r="DE627" s="129"/>
      <c r="DF627" s="129"/>
      <c r="DG627" s="129"/>
      <c r="DH627" s="129"/>
      <c r="DI627" s="129"/>
      <c r="DJ627" s="129"/>
      <c r="DK627" s="129"/>
      <c r="DL627" s="129"/>
      <c r="DM627" s="129"/>
      <c r="DN627" s="129"/>
      <c r="DO627" s="129"/>
      <c r="DP627" s="129"/>
      <c r="DQ627" s="129"/>
      <c r="DR627" s="129"/>
      <c r="DS627" s="129"/>
      <c r="DT627" s="129"/>
      <c r="DU627" s="129"/>
      <c r="DV627" s="129"/>
      <c r="DW627" s="129"/>
      <c r="DX627" s="129"/>
      <c r="DY627" s="129"/>
      <c r="DZ627" s="129"/>
      <c r="EA627" s="129"/>
      <c r="EB627" s="129"/>
      <c r="EC627" s="129"/>
      <c r="ED627" s="129"/>
      <c r="EE627" s="129"/>
      <c r="EF627" s="129"/>
      <c r="EG627" s="129"/>
      <c r="EH627" s="129"/>
      <c r="EI627" s="129"/>
      <c r="EJ627" s="129"/>
      <c r="EK627" s="129"/>
      <c r="EL627" s="129"/>
      <c r="EM627" s="129"/>
      <c r="EN627" s="129"/>
      <c r="EO627" s="129"/>
      <c r="EP627" s="129"/>
      <c r="EQ627" s="129"/>
      <c r="ER627" s="129"/>
      <c r="ES627" s="129"/>
      <c r="ET627" s="129"/>
      <c r="EU627" s="129"/>
      <c r="EV627" s="129"/>
      <c r="EW627" s="129"/>
    </row>
    <row r="628" spans="1:153" ht="3" customHeight="1" thickBot="1">
      <c r="A628" s="113"/>
      <c r="B628" s="16"/>
      <c r="C628" s="17"/>
      <c r="D628" s="17"/>
      <c r="E628" s="17"/>
      <c r="F628" s="18"/>
      <c r="G628" s="17"/>
      <c r="H628" s="298"/>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9"/>
      <c r="AG628" s="299"/>
      <c r="AH628" s="298"/>
      <c r="AI628" s="298"/>
      <c r="AJ628" s="298"/>
      <c r="AK628" s="298"/>
      <c r="AL628" s="298"/>
      <c r="AM628" s="298"/>
      <c r="AN628" s="298"/>
      <c r="AO628" s="121"/>
      <c r="AP628" s="116"/>
      <c r="AQ628" s="299"/>
      <c r="AR628" s="298"/>
      <c r="AS628" s="298"/>
      <c r="AT628" s="298"/>
      <c r="AU628" s="298"/>
      <c r="AV628" s="298"/>
      <c r="AW628" s="298"/>
      <c r="AX628" s="298"/>
      <c r="AY628" s="121"/>
      <c r="AZ628" s="116"/>
      <c r="BA628" s="298"/>
      <c r="BB628" s="298"/>
      <c r="BC628" s="298"/>
      <c r="BD628" s="298"/>
      <c r="BE628" s="298"/>
      <c r="BF628" s="298"/>
      <c r="BG628" s="298"/>
      <c r="BH628" s="298"/>
      <c r="BI628" s="121"/>
      <c r="BJ628" s="116"/>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c r="CQ628" s="129"/>
      <c r="CR628" s="129"/>
      <c r="CS628" s="129"/>
      <c r="CT628" s="129"/>
      <c r="CU628" s="129"/>
      <c r="CV628" s="129"/>
      <c r="CW628" s="129"/>
      <c r="CX628" s="129"/>
      <c r="CY628" s="129"/>
      <c r="CZ628" s="129"/>
      <c r="DA628" s="129"/>
      <c r="DB628" s="129"/>
      <c r="DC628" s="129"/>
      <c r="DD628" s="129"/>
      <c r="DE628" s="129"/>
      <c r="DF628" s="129"/>
      <c r="DG628" s="129"/>
      <c r="DH628" s="129"/>
      <c r="DI628" s="129"/>
      <c r="DJ628" s="129"/>
      <c r="DK628" s="129"/>
      <c r="DL628" s="129"/>
      <c r="DM628" s="129"/>
      <c r="DN628" s="129"/>
      <c r="DO628" s="129"/>
      <c r="DP628" s="129"/>
      <c r="DQ628" s="129"/>
      <c r="DR628" s="129"/>
      <c r="DS628" s="129"/>
      <c r="DT628" s="129"/>
      <c r="DU628" s="129"/>
      <c r="DV628" s="129"/>
      <c r="DW628" s="129"/>
      <c r="DX628" s="129"/>
      <c r="DY628" s="129"/>
      <c r="DZ628" s="129"/>
      <c r="EA628" s="129"/>
      <c r="EB628" s="129"/>
      <c r="EC628" s="129"/>
      <c r="ED628" s="129"/>
      <c r="EE628" s="129"/>
      <c r="EF628" s="129"/>
      <c r="EG628" s="129"/>
      <c r="EH628" s="129"/>
      <c r="EI628" s="129"/>
      <c r="EJ628" s="129"/>
      <c r="EK628" s="129"/>
      <c r="EL628" s="129"/>
      <c r="EM628" s="129"/>
      <c r="EN628" s="129"/>
      <c r="EO628" s="129"/>
      <c r="EP628" s="129"/>
      <c r="EQ628" s="129"/>
      <c r="ER628" s="129"/>
      <c r="ES628" s="129"/>
      <c r="ET628" s="129"/>
      <c r="EU628" s="129"/>
      <c r="EV628" s="129"/>
      <c r="EW628" s="129"/>
    </row>
    <row r="629" spans="1:153" ht="9.75" customHeight="1">
      <c r="A629" s="113"/>
      <c r="B629" s="24"/>
      <c r="C629" s="14" t="s">
        <v>6435</v>
      </c>
      <c r="D629" s="25"/>
      <c r="E629" s="25"/>
      <c r="F629" s="14" t="s">
        <v>143</v>
      </c>
      <c r="G629" s="14"/>
      <c r="H629" s="14"/>
      <c r="I629" s="14" t="s">
        <v>144</v>
      </c>
      <c r="J629" s="14"/>
      <c r="K629" s="14" t="s">
        <v>145</v>
      </c>
      <c r="L629" s="14"/>
      <c r="M629" s="14" t="s">
        <v>197</v>
      </c>
      <c r="N629" s="14"/>
      <c r="O629" s="25"/>
      <c r="P629" s="14" t="s">
        <v>146</v>
      </c>
      <c r="Q629" s="14"/>
      <c r="R629" s="14"/>
      <c r="S629" s="14"/>
      <c r="T629" s="14"/>
      <c r="U629" s="14"/>
      <c r="V629" s="14"/>
      <c r="W629" s="14"/>
      <c r="X629" s="14"/>
      <c r="Y629" s="14"/>
      <c r="Z629" s="14"/>
      <c r="AA629" s="14"/>
      <c r="AB629" s="14"/>
      <c r="AC629" s="14"/>
      <c r="AD629" s="25"/>
      <c r="AE629" s="25"/>
      <c r="AF629" s="26"/>
      <c r="AG629" s="296"/>
      <c r="AH629" s="297"/>
      <c r="AI629" s="297"/>
      <c r="AJ629" s="297"/>
      <c r="AK629" s="297"/>
      <c r="AL629" s="297"/>
      <c r="AM629" s="297"/>
      <c r="AN629" s="297"/>
      <c r="AO629" s="117"/>
      <c r="AP629" s="114"/>
      <c r="AQ629" s="296"/>
      <c r="AR629" s="297"/>
      <c r="AS629" s="297"/>
      <c r="AT629" s="297"/>
      <c r="AU629" s="297"/>
      <c r="AV629" s="297"/>
      <c r="AW629" s="297"/>
      <c r="AX629" s="297"/>
      <c r="AY629" s="117"/>
      <c r="AZ629" s="114"/>
      <c r="BA629" s="297"/>
      <c r="BB629" s="297"/>
      <c r="BC629" s="297"/>
      <c r="BD629" s="297"/>
      <c r="BE629" s="297"/>
      <c r="BF629" s="297"/>
      <c r="BG629" s="297"/>
      <c r="BH629" s="297"/>
      <c r="BI629" s="117"/>
      <c r="BJ629" s="114"/>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c r="DH629" s="129"/>
      <c r="DI629" s="129"/>
      <c r="DJ629" s="129"/>
      <c r="DK629" s="129"/>
      <c r="DL629" s="129"/>
      <c r="DM629" s="129"/>
      <c r="DN629" s="129"/>
      <c r="DO629" s="129"/>
      <c r="DP629" s="129"/>
      <c r="DQ629" s="129"/>
      <c r="DR629" s="129"/>
      <c r="DS629" s="129"/>
      <c r="DT629" s="129"/>
      <c r="DU629" s="129"/>
      <c r="DV629" s="129"/>
      <c r="DW629" s="129"/>
      <c r="DX629" s="129"/>
      <c r="DY629" s="129"/>
      <c r="DZ629" s="129"/>
      <c r="EA629" s="129"/>
      <c r="EB629" s="129"/>
      <c r="EC629" s="129"/>
      <c r="ED629" s="129"/>
      <c r="EE629" s="129"/>
      <c r="EF629" s="129"/>
      <c r="EG629" s="129"/>
      <c r="EH629" s="129"/>
      <c r="EI629" s="129"/>
      <c r="EJ629" s="129"/>
      <c r="EK629" s="129"/>
      <c r="EL629" s="129"/>
      <c r="EM629" s="129"/>
      <c r="EN629" s="129"/>
      <c r="EO629" s="129"/>
      <c r="EP629" s="129"/>
      <c r="EQ629" s="129"/>
      <c r="ER629" s="129"/>
      <c r="ES629" s="129"/>
      <c r="ET629" s="129"/>
      <c r="EU629" s="129"/>
      <c r="EV629" s="129"/>
      <c r="EW629" s="129"/>
    </row>
    <row r="630" spans="1:153" ht="21.75" customHeight="1">
      <c r="A630" s="113"/>
      <c r="B630" s="294"/>
      <c r="C630" s="76"/>
      <c r="D630" s="74"/>
      <c r="E630" s="77"/>
      <c r="F630" s="78"/>
      <c r="G630" s="79"/>
      <c r="H630" s="75" t="s">
        <v>6436</v>
      </c>
      <c r="I630" s="76"/>
      <c r="J630" s="74"/>
      <c r="K630" s="241"/>
      <c r="L630" s="74"/>
      <c r="M630" s="76"/>
      <c r="N630" s="73"/>
      <c r="O630" s="504"/>
      <c r="P630" s="505"/>
      <c r="Q630" s="505"/>
      <c r="R630" s="505"/>
      <c r="S630" s="505"/>
      <c r="T630" s="505"/>
      <c r="U630" s="505"/>
      <c r="V630" s="505"/>
      <c r="W630" s="505"/>
      <c r="X630" s="505"/>
      <c r="Y630" s="505"/>
      <c r="Z630" s="505"/>
      <c r="AA630" s="505"/>
      <c r="AB630" s="505"/>
      <c r="AC630" s="505"/>
      <c r="AD630" s="505"/>
      <c r="AE630" s="506"/>
      <c r="AF630" s="15"/>
      <c r="AG630" s="118"/>
      <c r="AH630" s="312"/>
      <c r="AI630" s="313"/>
      <c r="AJ630" s="313"/>
      <c r="AK630" s="313"/>
      <c r="AL630" s="313"/>
      <c r="AM630" s="313"/>
      <c r="AN630" s="314"/>
      <c r="AO630" s="120"/>
      <c r="AP630" s="115" t="s">
        <v>0</v>
      </c>
      <c r="AQ630" s="119"/>
      <c r="AR630" s="312"/>
      <c r="AS630" s="313"/>
      <c r="AT630" s="313"/>
      <c r="AU630" s="313"/>
      <c r="AV630" s="313"/>
      <c r="AW630" s="313"/>
      <c r="AX630" s="314"/>
      <c r="AY630" s="120"/>
      <c r="AZ630" s="115" t="s">
        <v>1</v>
      </c>
      <c r="BA630" s="119"/>
      <c r="BB630" s="312"/>
      <c r="BC630" s="313"/>
      <c r="BD630" s="313"/>
      <c r="BE630" s="313"/>
      <c r="BF630" s="313"/>
      <c r="BG630" s="313"/>
      <c r="BH630" s="314"/>
      <c r="BI630" s="122"/>
      <c r="BJ630" s="115" t="s">
        <v>2</v>
      </c>
      <c r="BK630" s="129"/>
      <c r="BL630" s="130" t="str">
        <f>IF(BM630&lt;&gt;"","●","")</f>
        <v/>
      </c>
      <c r="BM630" s="132" t="str">
        <f>IF(AND(OR(C630="",E630="",F630="",G630="",O630=""),OR(AH630&gt;0,AR630&gt;0,BB630&gt;0)),"「Ｋコード・Ｊコード番号等」、「診療行為名称」に未記入の欄がありますが、「レセプト件数」、「算定日数」、「算定回数」のいずれかが1以上となっています。正しい手術名情報・レセプト件数・算定日数・算定回数をご記入ください。",IF(AND(AND(C630&lt;&gt;"",E630&lt;&gt;"",F630&lt;&gt;"",G630&lt;&gt;""),OR(AH630&gt;0,AR630&gt;0,BB630&gt;0),COUNTIF(K!$A$1:$A$2257,ASC(C630&amp;E630&amp;F630&amp;G630&amp;IF(I630*1=0,"","-"&amp;I630*1)&amp;IF(K630*1=0,"",K630*1)&amp;IF(M630="","",M630)))=0),"「Ｋコード・Ｊコード番号等」が診療報酬点数表あるいは鹿診療報酬点数表に存在しないコードとなっています。正しいＫコード・Ｊコード番号等をご記入ください。なお、加算・輸血料は報告対象外となります。",IF(OR(AND(OR(AH630=0,AH630=""),OR(AR630&gt;0,BB630&gt;0)),AND(OR(AH630&gt;0,BB630&gt;0),OR(AR630=0,AR630="")),AND(OR(AH630&gt;0,AR630&gt;0),OR(BB630=0,BB630=""))),"「レセプト件数」、「算定日数」、「算定回数」のいずれかが「0」か「空白」となっていますが、それ以外が1以上となっています。正しい手術名情報・レセプト件数・算定日数・算定回数をご記入ください。",IF(OR(AH630&gt;AR630,AH630&gt;BB630),"「算定日数」あるいは「算定回数」が「レセプト件数」よりも小さくなっています。算定レセプトにおける算定日数・算定回数をご記入ください。",IF(AR630&gt;BB630,"「算定回数」が「算定日数」よりも小さくなっています。算定日数における算定回数をご記入ください。","")))))</f>
        <v/>
      </c>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72"/>
      <c r="CW630" s="72"/>
      <c r="CX630" s="72"/>
      <c r="CY630" s="129"/>
      <c r="CZ630" s="129"/>
      <c r="DA630" s="129"/>
      <c r="DB630" s="129"/>
      <c r="DC630" s="129"/>
      <c r="DD630" s="129"/>
      <c r="DE630" s="129"/>
      <c r="DF630" s="129"/>
      <c r="DG630" s="129"/>
      <c r="DH630" s="129"/>
      <c r="DI630" s="129"/>
      <c r="DJ630" s="129"/>
      <c r="DK630" s="129"/>
      <c r="DL630" s="129"/>
      <c r="DM630" s="129"/>
      <c r="DN630" s="129"/>
      <c r="DO630" s="129"/>
      <c r="DP630" s="129"/>
      <c r="DQ630" s="129"/>
      <c r="DR630" s="129"/>
      <c r="DS630" s="129"/>
      <c r="DT630" s="129"/>
      <c r="DU630" s="129"/>
      <c r="DV630" s="129"/>
      <c r="DW630" s="129"/>
      <c r="DX630" s="129"/>
      <c r="DY630" s="129"/>
      <c r="DZ630" s="129"/>
      <c r="EA630" s="129"/>
      <c r="EB630" s="129"/>
      <c r="EC630" s="129"/>
      <c r="ED630" s="129"/>
      <c r="EE630" s="129"/>
      <c r="EF630" s="129"/>
      <c r="EG630" s="129"/>
      <c r="EH630" s="129"/>
      <c r="EI630" s="129"/>
      <c r="EJ630" s="129"/>
      <c r="EK630" s="129"/>
      <c r="EL630" s="129"/>
      <c r="EM630" s="129"/>
      <c r="EN630" s="129"/>
      <c r="EO630" s="129"/>
      <c r="EP630" s="129"/>
      <c r="EQ630" s="129"/>
      <c r="ER630" s="129"/>
      <c r="ES630" s="129"/>
      <c r="ET630" s="129"/>
      <c r="EU630" s="129"/>
      <c r="EV630" s="129"/>
      <c r="EW630" s="129"/>
    </row>
    <row r="631" spans="1:153" ht="3" customHeight="1" thickBot="1">
      <c r="A631" s="113"/>
      <c r="B631" s="16"/>
      <c r="C631" s="17"/>
      <c r="D631" s="17"/>
      <c r="E631" s="17"/>
      <c r="F631" s="18"/>
      <c r="G631" s="17"/>
      <c r="H631" s="298"/>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9"/>
      <c r="AG631" s="299"/>
      <c r="AH631" s="298"/>
      <c r="AI631" s="298"/>
      <c r="AJ631" s="298"/>
      <c r="AK631" s="298"/>
      <c r="AL631" s="298"/>
      <c r="AM631" s="298"/>
      <c r="AN631" s="298"/>
      <c r="AO631" s="121"/>
      <c r="AP631" s="116"/>
      <c r="AQ631" s="299"/>
      <c r="AR631" s="298"/>
      <c r="AS631" s="298"/>
      <c r="AT631" s="298"/>
      <c r="AU631" s="298"/>
      <c r="AV631" s="298"/>
      <c r="AW631" s="298"/>
      <c r="AX631" s="298"/>
      <c r="AY631" s="121"/>
      <c r="AZ631" s="116"/>
      <c r="BA631" s="298"/>
      <c r="BB631" s="298"/>
      <c r="BC631" s="298"/>
      <c r="BD631" s="298"/>
      <c r="BE631" s="298"/>
      <c r="BF631" s="298"/>
      <c r="BG631" s="298"/>
      <c r="BH631" s="298"/>
      <c r="BI631" s="121"/>
      <c r="BJ631" s="116"/>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c r="DH631" s="129"/>
      <c r="DI631" s="129"/>
      <c r="DJ631" s="129"/>
      <c r="DK631" s="129"/>
      <c r="DL631" s="129"/>
      <c r="DM631" s="129"/>
      <c r="DN631" s="129"/>
      <c r="DO631" s="129"/>
      <c r="DP631" s="129"/>
      <c r="DQ631" s="129"/>
      <c r="DR631" s="129"/>
      <c r="DS631" s="129"/>
      <c r="DT631" s="129"/>
      <c r="DU631" s="129"/>
      <c r="DV631" s="129"/>
      <c r="DW631" s="129"/>
      <c r="DX631" s="129"/>
      <c r="DY631" s="129"/>
      <c r="DZ631" s="129"/>
      <c r="EA631" s="129"/>
      <c r="EB631" s="129"/>
      <c r="EC631" s="129"/>
      <c r="ED631" s="129"/>
      <c r="EE631" s="129"/>
      <c r="EF631" s="129"/>
      <c r="EG631" s="129"/>
      <c r="EH631" s="129"/>
      <c r="EI631" s="129"/>
      <c r="EJ631" s="129"/>
      <c r="EK631" s="129"/>
      <c r="EL631" s="129"/>
      <c r="EM631" s="129"/>
      <c r="EN631" s="129"/>
      <c r="EO631" s="129"/>
      <c r="EP631" s="129"/>
      <c r="EQ631" s="129"/>
      <c r="ER631" s="129"/>
      <c r="ES631" s="129"/>
      <c r="ET631" s="129"/>
      <c r="EU631" s="129"/>
      <c r="EV631" s="129"/>
      <c r="EW631" s="129"/>
    </row>
    <row r="632" spans="1:153" ht="9.75" customHeight="1">
      <c r="A632" s="113"/>
      <c r="B632" s="24"/>
      <c r="C632" s="14" t="s">
        <v>6435</v>
      </c>
      <c r="D632" s="25"/>
      <c r="E632" s="25"/>
      <c r="F632" s="14" t="s">
        <v>143</v>
      </c>
      <c r="G632" s="14"/>
      <c r="H632" s="14"/>
      <c r="I632" s="14" t="s">
        <v>144</v>
      </c>
      <c r="J632" s="14"/>
      <c r="K632" s="14" t="s">
        <v>145</v>
      </c>
      <c r="L632" s="14"/>
      <c r="M632" s="14" t="s">
        <v>197</v>
      </c>
      <c r="N632" s="14"/>
      <c r="O632" s="25"/>
      <c r="P632" s="14" t="s">
        <v>146</v>
      </c>
      <c r="Q632" s="14"/>
      <c r="R632" s="14"/>
      <c r="S632" s="14"/>
      <c r="T632" s="14"/>
      <c r="U632" s="14"/>
      <c r="V632" s="14"/>
      <c r="W632" s="14"/>
      <c r="X632" s="14"/>
      <c r="Y632" s="14"/>
      <c r="Z632" s="14"/>
      <c r="AA632" s="14"/>
      <c r="AB632" s="14"/>
      <c r="AC632" s="14"/>
      <c r="AD632" s="25"/>
      <c r="AE632" s="25"/>
      <c r="AF632" s="26"/>
      <c r="AG632" s="296"/>
      <c r="AH632" s="297"/>
      <c r="AI632" s="297"/>
      <c r="AJ632" s="297"/>
      <c r="AK632" s="297"/>
      <c r="AL632" s="297"/>
      <c r="AM632" s="297"/>
      <c r="AN632" s="297"/>
      <c r="AO632" s="117"/>
      <c r="AP632" s="114"/>
      <c r="AQ632" s="296"/>
      <c r="AR632" s="297"/>
      <c r="AS632" s="297"/>
      <c r="AT632" s="297"/>
      <c r="AU632" s="297"/>
      <c r="AV632" s="297"/>
      <c r="AW632" s="297"/>
      <c r="AX632" s="297"/>
      <c r="AY632" s="117"/>
      <c r="AZ632" s="114"/>
      <c r="BA632" s="297"/>
      <c r="BB632" s="297"/>
      <c r="BC632" s="297"/>
      <c r="BD632" s="297"/>
      <c r="BE632" s="297"/>
      <c r="BF632" s="297"/>
      <c r="BG632" s="297"/>
      <c r="BH632" s="297"/>
      <c r="BI632" s="117"/>
      <c r="BJ632" s="114"/>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c r="DH632" s="129"/>
      <c r="DI632" s="129"/>
      <c r="DJ632" s="129"/>
      <c r="DK632" s="129"/>
      <c r="DL632" s="129"/>
      <c r="DM632" s="129"/>
      <c r="DN632" s="129"/>
      <c r="DO632" s="129"/>
      <c r="DP632" s="129"/>
      <c r="DQ632" s="129"/>
      <c r="DR632" s="129"/>
      <c r="DS632" s="129"/>
      <c r="DT632" s="129"/>
      <c r="DU632" s="129"/>
      <c r="DV632" s="129"/>
      <c r="DW632" s="129"/>
      <c r="DX632" s="129"/>
      <c r="DY632" s="129"/>
      <c r="DZ632" s="129"/>
      <c r="EA632" s="129"/>
      <c r="EB632" s="129"/>
      <c r="EC632" s="129"/>
      <c r="ED632" s="129"/>
      <c r="EE632" s="129"/>
      <c r="EF632" s="129"/>
      <c r="EG632" s="129"/>
      <c r="EH632" s="129"/>
      <c r="EI632" s="129"/>
      <c r="EJ632" s="129"/>
      <c r="EK632" s="129"/>
      <c r="EL632" s="129"/>
      <c r="EM632" s="129"/>
      <c r="EN632" s="129"/>
      <c r="EO632" s="129"/>
      <c r="EP632" s="129"/>
      <c r="EQ632" s="129"/>
      <c r="ER632" s="129"/>
      <c r="ES632" s="129"/>
      <c r="ET632" s="129"/>
      <c r="EU632" s="129"/>
      <c r="EV632" s="129"/>
      <c r="EW632" s="129"/>
    </row>
    <row r="633" spans="1:153" ht="21.75" customHeight="1">
      <c r="A633" s="113"/>
      <c r="B633" s="294"/>
      <c r="C633" s="76"/>
      <c r="D633" s="74"/>
      <c r="E633" s="77"/>
      <c r="F633" s="78"/>
      <c r="G633" s="79"/>
      <c r="H633" s="75" t="s">
        <v>6436</v>
      </c>
      <c r="I633" s="76"/>
      <c r="J633" s="74"/>
      <c r="K633" s="241"/>
      <c r="L633" s="74"/>
      <c r="M633" s="76"/>
      <c r="N633" s="73"/>
      <c r="O633" s="504"/>
      <c r="P633" s="505"/>
      <c r="Q633" s="505"/>
      <c r="R633" s="505"/>
      <c r="S633" s="505"/>
      <c r="T633" s="505"/>
      <c r="U633" s="505"/>
      <c r="V633" s="505"/>
      <c r="W633" s="505"/>
      <c r="X633" s="505"/>
      <c r="Y633" s="505"/>
      <c r="Z633" s="505"/>
      <c r="AA633" s="505"/>
      <c r="AB633" s="505"/>
      <c r="AC633" s="505"/>
      <c r="AD633" s="505"/>
      <c r="AE633" s="506"/>
      <c r="AF633" s="15"/>
      <c r="AG633" s="118"/>
      <c r="AH633" s="312"/>
      <c r="AI633" s="313"/>
      <c r="AJ633" s="313"/>
      <c r="AK633" s="313"/>
      <c r="AL633" s="313"/>
      <c r="AM633" s="313"/>
      <c r="AN633" s="314"/>
      <c r="AO633" s="120"/>
      <c r="AP633" s="115" t="s">
        <v>0</v>
      </c>
      <c r="AQ633" s="119"/>
      <c r="AR633" s="312"/>
      <c r="AS633" s="313"/>
      <c r="AT633" s="313"/>
      <c r="AU633" s="313"/>
      <c r="AV633" s="313"/>
      <c r="AW633" s="313"/>
      <c r="AX633" s="314"/>
      <c r="AY633" s="120"/>
      <c r="AZ633" s="115" t="s">
        <v>1</v>
      </c>
      <c r="BA633" s="119"/>
      <c r="BB633" s="312"/>
      <c r="BC633" s="313"/>
      <c r="BD633" s="313"/>
      <c r="BE633" s="313"/>
      <c r="BF633" s="313"/>
      <c r="BG633" s="313"/>
      <c r="BH633" s="314"/>
      <c r="BI633" s="122"/>
      <c r="BJ633" s="115" t="s">
        <v>2</v>
      </c>
      <c r="BK633" s="129"/>
      <c r="BL633" s="130" t="str">
        <f>IF(BM633&lt;&gt;"","●","")</f>
        <v/>
      </c>
      <c r="BM633" s="132" t="str">
        <f>IF(AND(OR(C633="",E633="",F633="",G633="",O633=""),OR(AH633&gt;0,AR633&gt;0,BB633&gt;0)),"「Ｋコード・Ｊコード番号等」、「診療行為名称」に未記入の欄がありますが、「レセプト件数」、「算定日数」、「算定回数」のいずれかが1以上となっています。正しい手術名情報・レセプト件数・算定日数・算定回数をご記入ください。",IF(AND(AND(C633&lt;&gt;"",E633&lt;&gt;"",F633&lt;&gt;"",G633&lt;&gt;""),OR(AH633&gt;0,AR633&gt;0,BB633&gt;0),COUNTIF(K!$A$1:$A$2257,ASC(C633&amp;E633&amp;F633&amp;G633&amp;IF(I633*1=0,"","-"&amp;I633*1)&amp;IF(K633*1=0,"",K633*1)&amp;IF(M633="","",M633)))=0),"「Ｋコード・Ｊコード番号等」が診療報酬点数表あるいは鹿診療報酬点数表に存在しないコードとなっています。正しいＫコード・Ｊコード番号等をご記入ください。なお、加算・輸血料は報告対象外となります。",IF(OR(AND(OR(AH633=0,AH633=""),OR(AR633&gt;0,BB633&gt;0)),AND(OR(AH633&gt;0,BB633&gt;0),OR(AR633=0,AR633="")),AND(OR(AH633&gt;0,AR633&gt;0),OR(BB633=0,BB633=""))),"「レセプト件数」、「算定日数」、「算定回数」のいずれかが「0」か「空白」となっていますが、それ以外が1以上となっています。正しい手術名情報・レセプト件数・算定日数・算定回数をご記入ください。",IF(OR(AH633&gt;AR633,AH633&gt;BB633),"「算定日数」あるいは「算定回数」が「レセプト件数」よりも小さくなっています。算定レセプトにおける算定日数・算定回数をご記入ください。",IF(AR633&gt;BB633,"「算定回数」が「算定日数」よりも小さくなっています。算定日数における算定回数をご記入ください。","")))))</f>
        <v/>
      </c>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72"/>
      <c r="CW633" s="72"/>
      <c r="CX633" s="72"/>
      <c r="CY633" s="129"/>
      <c r="CZ633" s="129"/>
      <c r="DA633" s="129"/>
      <c r="DB633" s="129"/>
      <c r="DC633" s="129"/>
      <c r="DD633" s="129"/>
      <c r="DE633" s="129"/>
      <c r="DF633" s="129"/>
      <c r="DG633" s="129"/>
      <c r="DH633" s="129"/>
      <c r="DI633" s="129"/>
      <c r="DJ633" s="129"/>
      <c r="DK633" s="129"/>
      <c r="DL633" s="129"/>
      <c r="DM633" s="129"/>
      <c r="DN633" s="129"/>
      <c r="DO633" s="129"/>
      <c r="DP633" s="129"/>
      <c r="DQ633" s="129"/>
      <c r="DR633" s="129"/>
      <c r="DS633" s="129"/>
      <c r="DT633" s="129"/>
      <c r="DU633" s="129"/>
      <c r="DV633" s="129"/>
      <c r="DW633" s="129"/>
      <c r="DX633" s="129"/>
      <c r="DY633" s="129"/>
      <c r="DZ633" s="129"/>
      <c r="EA633" s="129"/>
      <c r="EB633" s="129"/>
      <c r="EC633" s="129"/>
      <c r="ED633" s="129"/>
      <c r="EE633" s="129"/>
      <c r="EF633" s="129"/>
      <c r="EG633" s="129"/>
      <c r="EH633" s="129"/>
      <c r="EI633" s="129"/>
      <c r="EJ633" s="129"/>
      <c r="EK633" s="129"/>
      <c r="EL633" s="129"/>
      <c r="EM633" s="129"/>
      <c r="EN633" s="129"/>
      <c r="EO633" s="129"/>
      <c r="EP633" s="129"/>
      <c r="EQ633" s="129"/>
      <c r="ER633" s="129"/>
      <c r="ES633" s="129"/>
      <c r="ET633" s="129"/>
      <c r="EU633" s="129"/>
      <c r="EV633" s="129"/>
      <c r="EW633" s="129"/>
    </row>
    <row r="634" spans="1:153" ht="3" customHeight="1" thickBot="1">
      <c r="A634" s="113"/>
      <c r="B634" s="16"/>
      <c r="C634" s="17"/>
      <c r="D634" s="17"/>
      <c r="E634" s="17"/>
      <c r="F634" s="18"/>
      <c r="G634" s="17"/>
      <c r="H634" s="298"/>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9"/>
      <c r="AG634" s="299"/>
      <c r="AH634" s="298"/>
      <c r="AI634" s="298"/>
      <c r="AJ634" s="298"/>
      <c r="AK634" s="298"/>
      <c r="AL634" s="298"/>
      <c r="AM634" s="298"/>
      <c r="AN634" s="298"/>
      <c r="AO634" s="121"/>
      <c r="AP634" s="116"/>
      <c r="AQ634" s="299"/>
      <c r="AR634" s="298"/>
      <c r="AS634" s="298"/>
      <c r="AT634" s="298"/>
      <c r="AU634" s="298"/>
      <c r="AV634" s="298"/>
      <c r="AW634" s="298"/>
      <c r="AX634" s="298"/>
      <c r="AY634" s="121"/>
      <c r="AZ634" s="116"/>
      <c r="BA634" s="298"/>
      <c r="BB634" s="298"/>
      <c r="BC634" s="298"/>
      <c r="BD634" s="298"/>
      <c r="BE634" s="298"/>
      <c r="BF634" s="298"/>
      <c r="BG634" s="298"/>
      <c r="BH634" s="298"/>
      <c r="BI634" s="121"/>
      <c r="BJ634" s="116"/>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c r="DH634" s="129"/>
      <c r="DI634" s="129"/>
      <c r="DJ634" s="129"/>
      <c r="DK634" s="129"/>
      <c r="DL634" s="129"/>
      <c r="DM634" s="129"/>
      <c r="DN634" s="129"/>
      <c r="DO634" s="129"/>
      <c r="DP634" s="129"/>
      <c r="DQ634" s="129"/>
      <c r="DR634" s="129"/>
      <c r="DS634" s="129"/>
      <c r="DT634" s="129"/>
      <c r="DU634" s="129"/>
      <c r="DV634" s="129"/>
      <c r="DW634" s="129"/>
      <c r="DX634" s="129"/>
      <c r="DY634" s="129"/>
      <c r="DZ634" s="129"/>
      <c r="EA634" s="129"/>
      <c r="EB634" s="129"/>
      <c r="EC634" s="129"/>
      <c r="ED634" s="129"/>
      <c r="EE634" s="129"/>
      <c r="EF634" s="129"/>
      <c r="EG634" s="129"/>
      <c r="EH634" s="129"/>
      <c r="EI634" s="129"/>
      <c r="EJ634" s="129"/>
      <c r="EK634" s="129"/>
      <c r="EL634" s="129"/>
      <c r="EM634" s="129"/>
      <c r="EN634" s="129"/>
      <c r="EO634" s="129"/>
      <c r="EP634" s="129"/>
      <c r="EQ634" s="129"/>
      <c r="ER634" s="129"/>
      <c r="ES634" s="129"/>
      <c r="ET634" s="129"/>
      <c r="EU634" s="129"/>
      <c r="EV634" s="129"/>
      <c r="EW634" s="129"/>
    </row>
    <row r="635" spans="1:153" ht="9.75" customHeight="1">
      <c r="A635" s="113"/>
      <c r="B635" s="24"/>
      <c r="C635" s="14" t="s">
        <v>6435</v>
      </c>
      <c r="D635" s="25"/>
      <c r="E635" s="25"/>
      <c r="F635" s="14" t="s">
        <v>143</v>
      </c>
      <c r="G635" s="14"/>
      <c r="H635" s="14"/>
      <c r="I635" s="14" t="s">
        <v>144</v>
      </c>
      <c r="J635" s="14"/>
      <c r="K635" s="14" t="s">
        <v>145</v>
      </c>
      <c r="L635" s="14"/>
      <c r="M635" s="14" t="s">
        <v>197</v>
      </c>
      <c r="N635" s="14"/>
      <c r="O635" s="25"/>
      <c r="P635" s="14" t="s">
        <v>146</v>
      </c>
      <c r="Q635" s="14"/>
      <c r="R635" s="14"/>
      <c r="S635" s="14"/>
      <c r="T635" s="14"/>
      <c r="U635" s="14"/>
      <c r="V635" s="14"/>
      <c r="W635" s="14"/>
      <c r="X635" s="14"/>
      <c r="Y635" s="14"/>
      <c r="Z635" s="14"/>
      <c r="AA635" s="14"/>
      <c r="AB635" s="14"/>
      <c r="AC635" s="14"/>
      <c r="AD635" s="25"/>
      <c r="AE635" s="25"/>
      <c r="AF635" s="26"/>
      <c r="AG635" s="296"/>
      <c r="AH635" s="297"/>
      <c r="AI635" s="297"/>
      <c r="AJ635" s="297"/>
      <c r="AK635" s="297"/>
      <c r="AL635" s="297"/>
      <c r="AM635" s="297"/>
      <c r="AN635" s="297"/>
      <c r="AO635" s="117"/>
      <c r="AP635" s="114"/>
      <c r="AQ635" s="296"/>
      <c r="AR635" s="297"/>
      <c r="AS635" s="297"/>
      <c r="AT635" s="297"/>
      <c r="AU635" s="297"/>
      <c r="AV635" s="297"/>
      <c r="AW635" s="297"/>
      <c r="AX635" s="297"/>
      <c r="AY635" s="117"/>
      <c r="AZ635" s="114"/>
      <c r="BA635" s="297"/>
      <c r="BB635" s="297"/>
      <c r="BC635" s="297"/>
      <c r="BD635" s="297"/>
      <c r="BE635" s="297"/>
      <c r="BF635" s="297"/>
      <c r="BG635" s="297"/>
      <c r="BH635" s="297"/>
      <c r="BI635" s="117"/>
      <c r="BJ635" s="114"/>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c r="DH635" s="129"/>
      <c r="DI635" s="129"/>
      <c r="DJ635" s="129"/>
      <c r="DK635" s="129"/>
      <c r="DL635" s="129"/>
      <c r="DM635" s="129"/>
      <c r="DN635" s="129"/>
      <c r="DO635" s="129"/>
      <c r="DP635" s="129"/>
      <c r="DQ635" s="129"/>
      <c r="DR635" s="129"/>
      <c r="DS635" s="129"/>
      <c r="DT635" s="129"/>
      <c r="DU635" s="129"/>
      <c r="DV635" s="129"/>
      <c r="DW635" s="129"/>
      <c r="DX635" s="129"/>
      <c r="DY635" s="129"/>
      <c r="DZ635" s="129"/>
      <c r="EA635" s="129"/>
      <c r="EB635" s="129"/>
      <c r="EC635" s="129"/>
      <c r="ED635" s="129"/>
      <c r="EE635" s="129"/>
      <c r="EF635" s="129"/>
      <c r="EG635" s="129"/>
      <c r="EH635" s="129"/>
      <c r="EI635" s="129"/>
      <c r="EJ635" s="129"/>
      <c r="EK635" s="129"/>
      <c r="EL635" s="129"/>
      <c r="EM635" s="129"/>
      <c r="EN635" s="129"/>
      <c r="EO635" s="129"/>
      <c r="EP635" s="129"/>
      <c r="EQ635" s="129"/>
      <c r="ER635" s="129"/>
      <c r="ES635" s="129"/>
      <c r="ET635" s="129"/>
      <c r="EU635" s="129"/>
      <c r="EV635" s="129"/>
      <c r="EW635" s="129"/>
    </row>
    <row r="636" spans="1:153" ht="21.75" customHeight="1">
      <c r="A636" s="113"/>
      <c r="B636" s="294"/>
      <c r="C636" s="76"/>
      <c r="D636" s="74"/>
      <c r="E636" s="77"/>
      <c r="F636" s="78"/>
      <c r="G636" s="79"/>
      <c r="H636" s="75" t="s">
        <v>6436</v>
      </c>
      <c r="I636" s="76"/>
      <c r="J636" s="74"/>
      <c r="K636" s="241"/>
      <c r="L636" s="74"/>
      <c r="M636" s="76"/>
      <c r="N636" s="73"/>
      <c r="O636" s="504"/>
      <c r="P636" s="505"/>
      <c r="Q636" s="505"/>
      <c r="R636" s="505"/>
      <c r="S636" s="505"/>
      <c r="T636" s="505"/>
      <c r="U636" s="505"/>
      <c r="V636" s="505"/>
      <c r="W636" s="505"/>
      <c r="X636" s="505"/>
      <c r="Y636" s="505"/>
      <c r="Z636" s="505"/>
      <c r="AA636" s="505"/>
      <c r="AB636" s="505"/>
      <c r="AC636" s="505"/>
      <c r="AD636" s="505"/>
      <c r="AE636" s="506"/>
      <c r="AF636" s="15"/>
      <c r="AG636" s="118"/>
      <c r="AH636" s="312"/>
      <c r="AI636" s="313"/>
      <c r="AJ636" s="313"/>
      <c r="AK636" s="313"/>
      <c r="AL636" s="313"/>
      <c r="AM636" s="313"/>
      <c r="AN636" s="314"/>
      <c r="AO636" s="120"/>
      <c r="AP636" s="115" t="s">
        <v>0</v>
      </c>
      <c r="AQ636" s="119"/>
      <c r="AR636" s="312"/>
      <c r="AS636" s="313"/>
      <c r="AT636" s="313"/>
      <c r="AU636" s="313"/>
      <c r="AV636" s="313"/>
      <c r="AW636" s="313"/>
      <c r="AX636" s="314"/>
      <c r="AY636" s="120"/>
      <c r="AZ636" s="115" t="s">
        <v>1</v>
      </c>
      <c r="BA636" s="119"/>
      <c r="BB636" s="312"/>
      <c r="BC636" s="313"/>
      <c r="BD636" s="313"/>
      <c r="BE636" s="313"/>
      <c r="BF636" s="313"/>
      <c r="BG636" s="313"/>
      <c r="BH636" s="314"/>
      <c r="BI636" s="122"/>
      <c r="BJ636" s="115" t="s">
        <v>2</v>
      </c>
      <c r="BK636" s="129"/>
      <c r="BL636" s="130" t="str">
        <f>IF(BM636&lt;&gt;"","●","")</f>
        <v/>
      </c>
      <c r="BM636" s="132" t="str">
        <f>IF(AND(OR(C636="",E636="",F636="",G636="",O636=""),OR(AH636&gt;0,AR636&gt;0,BB636&gt;0)),"「Ｋコード・Ｊコード番号等」、「診療行為名称」に未記入の欄がありますが、「レセプト件数」、「算定日数」、「算定回数」のいずれかが1以上となっています。正しい手術名情報・レセプト件数・算定日数・算定回数をご記入ください。",IF(AND(AND(C636&lt;&gt;"",E636&lt;&gt;"",F636&lt;&gt;"",G636&lt;&gt;""),OR(AH636&gt;0,AR636&gt;0,BB636&gt;0),COUNTIF(K!$A$1:$A$2257,ASC(C636&amp;E636&amp;F636&amp;G636&amp;IF(I636*1=0,"","-"&amp;I636*1)&amp;IF(K636*1=0,"",K636*1)&amp;IF(M636="","",M636)))=0),"「Ｋコード・Ｊコード番号等」が診療報酬点数表あるいは鹿診療報酬点数表に存在しないコードとなっています。正しいＫコード・Ｊコード番号等をご記入ください。なお、加算・輸血料は報告対象外となります。",IF(OR(AND(OR(AH636=0,AH636=""),OR(AR636&gt;0,BB636&gt;0)),AND(OR(AH636&gt;0,BB636&gt;0),OR(AR636=0,AR636="")),AND(OR(AH636&gt;0,AR636&gt;0),OR(BB636=0,BB636=""))),"「レセプト件数」、「算定日数」、「算定回数」のいずれかが「0」か「空白」となっていますが、それ以外が1以上となっています。正しい手術名情報・レセプト件数・算定日数・算定回数をご記入ください。",IF(OR(AH636&gt;AR636,AH636&gt;BB636),"「算定日数」あるいは「算定回数」が「レセプト件数」よりも小さくなっています。算定レセプトにおける算定日数・算定回数をご記入ください。",IF(AR636&gt;BB636,"「算定回数」が「算定日数」よりも小さくなっています。算定日数における算定回数をご記入ください。","")))))</f>
        <v/>
      </c>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72"/>
      <c r="CW636" s="72"/>
      <c r="CX636" s="72"/>
      <c r="CY636" s="129"/>
      <c r="CZ636" s="129"/>
      <c r="DA636" s="129"/>
      <c r="DB636" s="129"/>
      <c r="DC636" s="129"/>
      <c r="DD636" s="129"/>
      <c r="DE636" s="129"/>
      <c r="DF636" s="129"/>
      <c r="DG636" s="129"/>
      <c r="DH636" s="129"/>
      <c r="DI636" s="129"/>
      <c r="DJ636" s="129"/>
      <c r="DK636" s="129"/>
      <c r="DL636" s="129"/>
      <c r="DM636" s="129"/>
      <c r="DN636" s="129"/>
      <c r="DO636" s="129"/>
      <c r="DP636" s="129"/>
      <c r="DQ636" s="129"/>
      <c r="DR636" s="129"/>
      <c r="DS636" s="129"/>
      <c r="DT636" s="129"/>
      <c r="DU636" s="129"/>
      <c r="DV636" s="129"/>
      <c r="DW636" s="129"/>
      <c r="DX636" s="129"/>
      <c r="DY636" s="129"/>
      <c r="DZ636" s="129"/>
      <c r="EA636" s="129"/>
      <c r="EB636" s="129"/>
      <c r="EC636" s="129"/>
      <c r="ED636" s="129"/>
      <c r="EE636" s="129"/>
      <c r="EF636" s="129"/>
      <c r="EG636" s="129"/>
      <c r="EH636" s="129"/>
      <c r="EI636" s="129"/>
      <c r="EJ636" s="129"/>
      <c r="EK636" s="129"/>
      <c r="EL636" s="129"/>
      <c r="EM636" s="129"/>
      <c r="EN636" s="129"/>
      <c r="EO636" s="129"/>
      <c r="EP636" s="129"/>
      <c r="EQ636" s="129"/>
      <c r="ER636" s="129"/>
      <c r="ES636" s="129"/>
      <c r="ET636" s="129"/>
      <c r="EU636" s="129"/>
      <c r="EV636" s="129"/>
      <c r="EW636" s="129"/>
    </row>
    <row r="637" spans="1:153" ht="3" customHeight="1" thickBot="1">
      <c r="A637" s="113"/>
      <c r="B637" s="16"/>
      <c r="C637" s="17"/>
      <c r="D637" s="17"/>
      <c r="E637" s="17"/>
      <c r="F637" s="18"/>
      <c r="G637" s="17"/>
      <c r="H637" s="298"/>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9"/>
      <c r="AG637" s="299"/>
      <c r="AH637" s="298"/>
      <c r="AI637" s="298"/>
      <c r="AJ637" s="298"/>
      <c r="AK637" s="298"/>
      <c r="AL637" s="298"/>
      <c r="AM637" s="298"/>
      <c r="AN637" s="298"/>
      <c r="AO637" s="121"/>
      <c r="AP637" s="116"/>
      <c r="AQ637" s="299"/>
      <c r="AR637" s="298"/>
      <c r="AS637" s="298"/>
      <c r="AT637" s="298"/>
      <c r="AU637" s="298"/>
      <c r="AV637" s="298"/>
      <c r="AW637" s="298"/>
      <c r="AX637" s="298"/>
      <c r="AY637" s="121"/>
      <c r="AZ637" s="116"/>
      <c r="BA637" s="298"/>
      <c r="BB637" s="298"/>
      <c r="BC637" s="298"/>
      <c r="BD637" s="298"/>
      <c r="BE637" s="298"/>
      <c r="BF637" s="298"/>
      <c r="BG637" s="298"/>
      <c r="BH637" s="298"/>
      <c r="BI637" s="121"/>
      <c r="BJ637" s="116"/>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c r="DH637" s="129"/>
      <c r="DI637" s="129"/>
      <c r="DJ637" s="129"/>
      <c r="DK637" s="129"/>
      <c r="DL637" s="129"/>
      <c r="DM637" s="129"/>
      <c r="DN637" s="129"/>
      <c r="DO637" s="129"/>
      <c r="DP637" s="129"/>
      <c r="DQ637" s="129"/>
      <c r="DR637" s="129"/>
      <c r="DS637" s="129"/>
      <c r="DT637" s="129"/>
      <c r="DU637" s="129"/>
      <c r="DV637" s="129"/>
      <c r="DW637" s="129"/>
      <c r="DX637" s="129"/>
      <c r="DY637" s="129"/>
      <c r="DZ637" s="129"/>
      <c r="EA637" s="129"/>
      <c r="EB637" s="129"/>
      <c r="EC637" s="129"/>
      <c r="ED637" s="129"/>
      <c r="EE637" s="129"/>
      <c r="EF637" s="129"/>
      <c r="EG637" s="129"/>
      <c r="EH637" s="129"/>
      <c r="EI637" s="129"/>
      <c r="EJ637" s="129"/>
      <c r="EK637" s="129"/>
      <c r="EL637" s="129"/>
      <c r="EM637" s="129"/>
      <c r="EN637" s="129"/>
      <c r="EO637" s="129"/>
      <c r="EP637" s="129"/>
      <c r="EQ637" s="129"/>
      <c r="ER637" s="129"/>
      <c r="ES637" s="129"/>
      <c r="ET637" s="129"/>
      <c r="EU637" s="129"/>
      <c r="EV637" s="129"/>
      <c r="EW637" s="129"/>
    </row>
    <row r="638" spans="1:153" ht="9.75" customHeight="1">
      <c r="A638" s="113"/>
      <c r="B638" s="24"/>
      <c r="C638" s="14" t="s">
        <v>6435</v>
      </c>
      <c r="D638" s="25"/>
      <c r="E638" s="25"/>
      <c r="F638" s="14" t="s">
        <v>143</v>
      </c>
      <c r="G638" s="14"/>
      <c r="H638" s="14"/>
      <c r="I638" s="14" t="s">
        <v>144</v>
      </c>
      <c r="J638" s="14"/>
      <c r="K638" s="14" t="s">
        <v>145</v>
      </c>
      <c r="L638" s="14"/>
      <c r="M638" s="14" t="s">
        <v>197</v>
      </c>
      <c r="N638" s="14"/>
      <c r="O638" s="25"/>
      <c r="P638" s="14" t="s">
        <v>146</v>
      </c>
      <c r="Q638" s="14"/>
      <c r="R638" s="14"/>
      <c r="S638" s="14"/>
      <c r="T638" s="14"/>
      <c r="U638" s="14"/>
      <c r="V638" s="14"/>
      <c r="W638" s="14"/>
      <c r="X638" s="14"/>
      <c r="Y638" s="14"/>
      <c r="Z638" s="14"/>
      <c r="AA638" s="14"/>
      <c r="AB638" s="14"/>
      <c r="AC638" s="14"/>
      <c r="AD638" s="25"/>
      <c r="AE638" s="25"/>
      <c r="AF638" s="26"/>
      <c r="AG638" s="296"/>
      <c r="AH638" s="297"/>
      <c r="AI638" s="297"/>
      <c r="AJ638" s="297"/>
      <c r="AK638" s="297"/>
      <c r="AL638" s="297"/>
      <c r="AM638" s="297"/>
      <c r="AN638" s="297"/>
      <c r="AO638" s="117"/>
      <c r="AP638" s="114"/>
      <c r="AQ638" s="296"/>
      <c r="AR638" s="297"/>
      <c r="AS638" s="297"/>
      <c r="AT638" s="297"/>
      <c r="AU638" s="297"/>
      <c r="AV638" s="297"/>
      <c r="AW638" s="297"/>
      <c r="AX638" s="297"/>
      <c r="AY638" s="117"/>
      <c r="AZ638" s="114"/>
      <c r="BA638" s="297"/>
      <c r="BB638" s="297"/>
      <c r="BC638" s="297"/>
      <c r="BD638" s="297"/>
      <c r="BE638" s="297"/>
      <c r="BF638" s="297"/>
      <c r="BG638" s="297"/>
      <c r="BH638" s="297"/>
      <c r="BI638" s="117"/>
      <c r="BJ638" s="114"/>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c r="DH638" s="129"/>
      <c r="DI638" s="129"/>
      <c r="DJ638" s="129"/>
      <c r="DK638" s="129"/>
      <c r="DL638" s="129"/>
      <c r="DM638" s="129"/>
      <c r="DN638" s="129"/>
      <c r="DO638" s="129"/>
      <c r="DP638" s="129"/>
      <c r="DQ638" s="129"/>
      <c r="DR638" s="129"/>
      <c r="DS638" s="129"/>
      <c r="DT638" s="129"/>
      <c r="DU638" s="129"/>
      <c r="DV638" s="129"/>
      <c r="DW638" s="129"/>
      <c r="DX638" s="129"/>
      <c r="DY638" s="129"/>
      <c r="DZ638" s="129"/>
      <c r="EA638" s="129"/>
      <c r="EB638" s="129"/>
      <c r="EC638" s="129"/>
      <c r="ED638" s="129"/>
      <c r="EE638" s="129"/>
      <c r="EF638" s="129"/>
      <c r="EG638" s="129"/>
      <c r="EH638" s="129"/>
      <c r="EI638" s="129"/>
      <c r="EJ638" s="129"/>
      <c r="EK638" s="129"/>
      <c r="EL638" s="129"/>
      <c r="EM638" s="129"/>
      <c r="EN638" s="129"/>
      <c r="EO638" s="129"/>
      <c r="EP638" s="129"/>
      <c r="EQ638" s="129"/>
      <c r="ER638" s="129"/>
      <c r="ES638" s="129"/>
      <c r="ET638" s="129"/>
      <c r="EU638" s="129"/>
      <c r="EV638" s="129"/>
      <c r="EW638" s="129"/>
    </row>
    <row r="639" spans="1:153" ht="21.75" customHeight="1">
      <c r="A639" s="113"/>
      <c r="B639" s="294"/>
      <c r="C639" s="76"/>
      <c r="D639" s="74"/>
      <c r="E639" s="77"/>
      <c r="F639" s="78"/>
      <c r="G639" s="79"/>
      <c r="H639" s="75" t="s">
        <v>6436</v>
      </c>
      <c r="I639" s="76"/>
      <c r="J639" s="74"/>
      <c r="K639" s="241"/>
      <c r="L639" s="74"/>
      <c r="M639" s="76"/>
      <c r="N639" s="73"/>
      <c r="O639" s="504"/>
      <c r="P639" s="505"/>
      <c r="Q639" s="505"/>
      <c r="R639" s="505"/>
      <c r="S639" s="505"/>
      <c r="T639" s="505"/>
      <c r="U639" s="505"/>
      <c r="V639" s="505"/>
      <c r="W639" s="505"/>
      <c r="X639" s="505"/>
      <c r="Y639" s="505"/>
      <c r="Z639" s="505"/>
      <c r="AA639" s="505"/>
      <c r="AB639" s="505"/>
      <c r="AC639" s="505"/>
      <c r="AD639" s="505"/>
      <c r="AE639" s="506"/>
      <c r="AF639" s="15"/>
      <c r="AG639" s="118"/>
      <c r="AH639" s="312"/>
      <c r="AI639" s="313"/>
      <c r="AJ639" s="313"/>
      <c r="AK639" s="313"/>
      <c r="AL639" s="313"/>
      <c r="AM639" s="313"/>
      <c r="AN639" s="314"/>
      <c r="AO639" s="120"/>
      <c r="AP639" s="115" t="s">
        <v>0</v>
      </c>
      <c r="AQ639" s="119"/>
      <c r="AR639" s="312"/>
      <c r="AS639" s="313"/>
      <c r="AT639" s="313"/>
      <c r="AU639" s="313"/>
      <c r="AV639" s="313"/>
      <c r="AW639" s="313"/>
      <c r="AX639" s="314"/>
      <c r="AY639" s="120"/>
      <c r="AZ639" s="115" t="s">
        <v>1</v>
      </c>
      <c r="BA639" s="119"/>
      <c r="BB639" s="312"/>
      <c r="BC639" s="313"/>
      <c r="BD639" s="313"/>
      <c r="BE639" s="313"/>
      <c r="BF639" s="313"/>
      <c r="BG639" s="313"/>
      <c r="BH639" s="314"/>
      <c r="BI639" s="122"/>
      <c r="BJ639" s="115" t="s">
        <v>2</v>
      </c>
      <c r="BK639" s="129"/>
      <c r="BL639" s="130" t="str">
        <f>IF(BM639&lt;&gt;"","●","")</f>
        <v/>
      </c>
      <c r="BM639" s="132" t="str">
        <f>IF(AND(OR(C639="",E639="",F639="",G639="",O639=""),OR(AH639&gt;0,AR639&gt;0,BB639&gt;0)),"「Ｋコード・Ｊコード番号等」、「診療行為名称」に未記入の欄がありますが、「レセプト件数」、「算定日数」、「算定回数」のいずれかが1以上となっています。正しい手術名情報・レセプト件数・算定日数・算定回数をご記入ください。",IF(AND(AND(C639&lt;&gt;"",E639&lt;&gt;"",F639&lt;&gt;"",G639&lt;&gt;""),OR(AH639&gt;0,AR639&gt;0,BB639&gt;0),COUNTIF(K!$A$1:$A$2257,ASC(C639&amp;E639&amp;F639&amp;G639&amp;IF(I639*1=0,"","-"&amp;I639*1)&amp;IF(K639*1=0,"",K639*1)&amp;IF(M639="","",M639)))=0),"「Ｋコード・Ｊコード番号等」が診療報酬点数表あるいは鹿診療報酬点数表に存在しないコードとなっています。正しいＫコード・Ｊコード番号等をご記入ください。なお、加算・輸血料は報告対象外となります。",IF(OR(AND(OR(AH639=0,AH639=""),OR(AR639&gt;0,BB639&gt;0)),AND(OR(AH639&gt;0,BB639&gt;0),OR(AR639=0,AR639="")),AND(OR(AH639&gt;0,AR639&gt;0),OR(BB639=0,BB639=""))),"「レセプト件数」、「算定日数」、「算定回数」のいずれかが「0」か「空白」となっていますが、それ以外が1以上となっています。正しい手術名情報・レセプト件数・算定日数・算定回数をご記入ください。",IF(OR(AH639&gt;AR639,AH639&gt;BB639),"「算定日数」あるいは「算定回数」が「レセプト件数」よりも小さくなっています。算定レセプトにおける算定日数・算定回数をご記入ください。",IF(AR639&gt;BB639,"「算定回数」が「算定日数」よりも小さくなっています。算定日数における算定回数をご記入ください。","")))))</f>
        <v/>
      </c>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72"/>
      <c r="CW639" s="72"/>
      <c r="CX639" s="72"/>
      <c r="CY639" s="129"/>
      <c r="CZ639" s="129"/>
      <c r="DA639" s="129"/>
      <c r="DB639" s="129"/>
      <c r="DC639" s="129"/>
      <c r="DD639" s="129"/>
      <c r="DE639" s="129"/>
      <c r="DF639" s="129"/>
      <c r="DG639" s="129"/>
      <c r="DH639" s="129"/>
      <c r="DI639" s="129"/>
      <c r="DJ639" s="129"/>
      <c r="DK639" s="129"/>
      <c r="DL639" s="129"/>
      <c r="DM639" s="129"/>
      <c r="DN639" s="129"/>
      <c r="DO639" s="129"/>
      <c r="DP639" s="129"/>
      <c r="DQ639" s="129"/>
      <c r="DR639" s="129"/>
      <c r="DS639" s="129"/>
      <c r="DT639" s="129"/>
      <c r="DU639" s="129"/>
      <c r="DV639" s="129"/>
      <c r="DW639" s="129"/>
      <c r="DX639" s="129"/>
      <c r="DY639" s="129"/>
      <c r="DZ639" s="129"/>
      <c r="EA639" s="129"/>
      <c r="EB639" s="129"/>
      <c r="EC639" s="129"/>
      <c r="ED639" s="129"/>
      <c r="EE639" s="129"/>
      <c r="EF639" s="129"/>
      <c r="EG639" s="129"/>
      <c r="EH639" s="129"/>
      <c r="EI639" s="129"/>
      <c r="EJ639" s="129"/>
      <c r="EK639" s="129"/>
      <c r="EL639" s="129"/>
      <c r="EM639" s="129"/>
      <c r="EN639" s="129"/>
      <c r="EO639" s="129"/>
      <c r="EP639" s="129"/>
      <c r="EQ639" s="129"/>
      <c r="ER639" s="129"/>
      <c r="ES639" s="129"/>
      <c r="ET639" s="129"/>
      <c r="EU639" s="129"/>
      <c r="EV639" s="129"/>
      <c r="EW639" s="129"/>
    </row>
    <row r="640" spans="1:153" ht="3" customHeight="1" thickBot="1">
      <c r="A640" s="113"/>
      <c r="B640" s="16"/>
      <c r="C640" s="17"/>
      <c r="D640" s="17"/>
      <c r="E640" s="17"/>
      <c r="F640" s="18"/>
      <c r="G640" s="17"/>
      <c r="H640" s="298"/>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9"/>
      <c r="AG640" s="299"/>
      <c r="AH640" s="298"/>
      <c r="AI640" s="298"/>
      <c r="AJ640" s="298"/>
      <c r="AK640" s="298"/>
      <c r="AL640" s="298"/>
      <c r="AM640" s="298"/>
      <c r="AN640" s="298"/>
      <c r="AO640" s="121"/>
      <c r="AP640" s="116"/>
      <c r="AQ640" s="299"/>
      <c r="AR640" s="298"/>
      <c r="AS640" s="298"/>
      <c r="AT640" s="298"/>
      <c r="AU640" s="298"/>
      <c r="AV640" s="298"/>
      <c r="AW640" s="298"/>
      <c r="AX640" s="298"/>
      <c r="AY640" s="121"/>
      <c r="AZ640" s="116"/>
      <c r="BA640" s="298"/>
      <c r="BB640" s="298"/>
      <c r="BC640" s="298"/>
      <c r="BD640" s="298"/>
      <c r="BE640" s="298"/>
      <c r="BF640" s="298"/>
      <c r="BG640" s="298"/>
      <c r="BH640" s="298"/>
      <c r="BI640" s="121"/>
      <c r="BJ640" s="116"/>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c r="DH640" s="129"/>
      <c r="DI640" s="129"/>
      <c r="DJ640" s="129"/>
      <c r="DK640" s="129"/>
      <c r="DL640" s="129"/>
      <c r="DM640" s="129"/>
      <c r="DN640" s="129"/>
      <c r="DO640" s="129"/>
      <c r="DP640" s="129"/>
      <c r="DQ640" s="129"/>
      <c r="DR640" s="129"/>
      <c r="DS640" s="129"/>
      <c r="DT640" s="129"/>
      <c r="DU640" s="129"/>
      <c r="DV640" s="129"/>
      <c r="DW640" s="129"/>
      <c r="DX640" s="129"/>
      <c r="DY640" s="129"/>
      <c r="DZ640" s="129"/>
      <c r="EA640" s="129"/>
      <c r="EB640" s="129"/>
      <c r="EC640" s="129"/>
      <c r="ED640" s="129"/>
      <c r="EE640" s="129"/>
      <c r="EF640" s="129"/>
      <c r="EG640" s="129"/>
      <c r="EH640" s="129"/>
      <c r="EI640" s="129"/>
      <c r="EJ640" s="129"/>
      <c r="EK640" s="129"/>
      <c r="EL640" s="129"/>
      <c r="EM640" s="129"/>
      <c r="EN640" s="129"/>
      <c r="EO640" s="129"/>
      <c r="EP640" s="129"/>
      <c r="EQ640" s="129"/>
      <c r="ER640" s="129"/>
      <c r="ES640" s="129"/>
      <c r="ET640" s="129"/>
      <c r="EU640" s="129"/>
      <c r="EV640" s="129"/>
      <c r="EW640" s="129"/>
    </row>
    <row r="641" spans="1:153" ht="9.75" customHeight="1">
      <c r="A641" s="113"/>
      <c r="B641" s="24"/>
      <c r="C641" s="14" t="s">
        <v>6435</v>
      </c>
      <c r="D641" s="25"/>
      <c r="E641" s="25"/>
      <c r="F641" s="14" t="s">
        <v>143</v>
      </c>
      <c r="G641" s="14"/>
      <c r="H641" s="14"/>
      <c r="I641" s="14" t="s">
        <v>144</v>
      </c>
      <c r="J641" s="14"/>
      <c r="K641" s="14" t="s">
        <v>145</v>
      </c>
      <c r="L641" s="14"/>
      <c r="M641" s="14" t="s">
        <v>197</v>
      </c>
      <c r="N641" s="14"/>
      <c r="O641" s="25"/>
      <c r="P641" s="14" t="s">
        <v>146</v>
      </c>
      <c r="Q641" s="14"/>
      <c r="R641" s="14"/>
      <c r="S641" s="14"/>
      <c r="T641" s="14"/>
      <c r="U641" s="14"/>
      <c r="V641" s="14"/>
      <c r="W641" s="14"/>
      <c r="X641" s="14"/>
      <c r="Y641" s="14"/>
      <c r="Z641" s="14"/>
      <c r="AA641" s="14"/>
      <c r="AB641" s="14"/>
      <c r="AC641" s="14"/>
      <c r="AD641" s="25"/>
      <c r="AE641" s="25"/>
      <c r="AF641" s="26"/>
      <c r="AG641" s="296"/>
      <c r="AH641" s="297"/>
      <c r="AI641" s="297"/>
      <c r="AJ641" s="297"/>
      <c r="AK641" s="297"/>
      <c r="AL641" s="297"/>
      <c r="AM641" s="297"/>
      <c r="AN641" s="297"/>
      <c r="AO641" s="117"/>
      <c r="AP641" s="114"/>
      <c r="AQ641" s="296"/>
      <c r="AR641" s="297"/>
      <c r="AS641" s="297"/>
      <c r="AT641" s="297"/>
      <c r="AU641" s="297"/>
      <c r="AV641" s="297"/>
      <c r="AW641" s="297"/>
      <c r="AX641" s="297"/>
      <c r="AY641" s="117"/>
      <c r="AZ641" s="114"/>
      <c r="BA641" s="297"/>
      <c r="BB641" s="297"/>
      <c r="BC641" s="297"/>
      <c r="BD641" s="297"/>
      <c r="BE641" s="297"/>
      <c r="BF641" s="297"/>
      <c r="BG641" s="297"/>
      <c r="BH641" s="297"/>
      <c r="BI641" s="117"/>
      <c r="BJ641" s="114"/>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c r="DH641" s="129"/>
      <c r="DI641" s="129"/>
      <c r="DJ641" s="129"/>
      <c r="DK641" s="129"/>
      <c r="DL641" s="129"/>
      <c r="DM641" s="129"/>
      <c r="DN641" s="129"/>
      <c r="DO641" s="129"/>
      <c r="DP641" s="129"/>
      <c r="DQ641" s="129"/>
      <c r="DR641" s="129"/>
      <c r="DS641" s="129"/>
      <c r="DT641" s="129"/>
      <c r="DU641" s="129"/>
      <c r="DV641" s="129"/>
      <c r="DW641" s="129"/>
      <c r="DX641" s="129"/>
      <c r="DY641" s="129"/>
      <c r="DZ641" s="129"/>
      <c r="EA641" s="129"/>
      <c r="EB641" s="129"/>
      <c r="EC641" s="129"/>
      <c r="ED641" s="129"/>
      <c r="EE641" s="129"/>
      <c r="EF641" s="129"/>
      <c r="EG641" s="129"/>
      <c r="EH641" s="129"/>
      <c r="EI641" s="129"/>
      <c r="EJ641" s="129"/>
      <c r="EK641" s="129"/>
      <c r="EL641" s="129"/>
      <c r="EM641" s="129"/>
      <c r="EN641" s="129"/>
      <c r="EO641" s="129"/>
      <c r="EP641" s="129"/>
      <c r="EQ641" s="129"/>
      <c r="ER641" s="129"/>
      <c r="ES641" s="129"/>
      <c r="ET641" s="129"/>
      <c r="EU641" s="129"/>
      <c r="EV641" s="129"/>
      <c r="EW641" s="129"/>
    </row>
    <row r="642" spans="1:153" ht="21.75" customHeight="1">
      <c r="A642" s="113"/>
      <c r="B642" s="294"/>
      <c r="C642" s="76"/>
      <c r="D642" s="74"/>
      <c r="E642" s="77"/>
      <c r="F642" s="78"/>
      <c r="G642" s="79"/>
      <c r="H642" s="75" t="s">
        <v>6436</v>
      </c>
      <c r="I642" s="76"/>
      <c r="J642" s="74"/>
      <c r="K642" s="241"/>
      <c r="L642" s="74"/>
      <c r="M642" s="76"/>
      <c r="N642" s="73"/>
      <c r="O642" s="504"/>
      <c r="P642" s="505"/>
      <c r="Q642" s="505"/>
      <c r="R642" s="505"/>
      <c r="S642" s="505"/>
      <c r="T642" s="505"/>
      <c r="U642" s="505"/>
      <c r="V642" s="505"/>
      <c r="W642" s="505"/>
      <c r="X642" s="505"/>
      <c r="Y642" s="505"/>
      <c r="Z642" s="505"/>
      <c r="AA642" s="505"/>
      <c r="AB642" s="505"/>
      <c r="AC642" s="505"/>
      <c r="AD642" s="505"/>
      <c r="AE642" s="506"/>
      <c r="AF642" s="15"/>
      <c r="AG642" s="118"/>
      <c r="AH642" s="312"/>
      <c r="AI642" s="313"/>
      <c r="AJ642" s="313"/>
      <c r="AK642" s="313"/>
      <c r="AL642" s="313"/>
      <c r="AM642" s="313"/>
      <c r="AN642" s="314"/>
      <c r="AO642" s="120"/>
      <c r="AP642" s="115" t="s">
        <v>0</v>
      </c>
      <c r="AQ642" s="119"/>
      <c r="AR642" s="312"/>
      <c r="AS642" s="313"/>
      <c r="AT642" s="313"/>
      <c r="AU642" s="313"/>
      <c r="AV642" s="313"/>
      <c r="AW642" s="313"/>
      <c r="AX642" s="314"/>
      <c r="AY642" s="120"/>
      <c r="AZ642" s="115" t="s">
        <v>1</v>
      </c>
      <c r="BA642" s="119"/>
      <c r="BB642" s="312"/>
      <c r="BC642" s="313"/>
      <c r="BD642" s="313"/>
      <c r="BE642" s="313"/>
      <c r="BF642" s="313"/>
      <c r="BG642" s="313"/>
      <c r="BH642" s="314"/>
      <c r="BI642" s="122"/>
      <c r="BJ642" s="115" t="s">
        <v>2</v>
      </c>
      <c r="BK642" s="129"/>
      <c r="BL642" s="130" t="str">
        <f>IF(BM642&lt;&gt;"","●","")</f>
        <v/>
      </c>
      <c r="BM642" s="132" t="str">
        <f>IF(AND(OR(C642="",E642="",F642="",G642="",O642=""),OR(AH642&gt;0,AR642&gt;0,BB642&gt;0)),"「Ｋコード・Ｊコード番号等」、「診療行為名称」に未記入の欄がありますが、「レセプト件数」、「算定日数」、「算定回数」のいずれかが1以上となっています。正しい手術名情報・レセプト件数・算定日数・算定回数をご記入ください。",IF(AND(AND(C642&lt;&gt;"",E642&lt;&gt;"",F642&lt;&gt;"",G642&lt;&gt;""),OR(AH642&gt;0,AR642&gt;0,BB642&gt;0),COUNTIF(K!$A$1:$A$2257,ASC(C642&amp;E642&amp;F642&amp;G642&amp;IF(I642*1=0,"","-"&amp;I642*1)&amp;IF(K642*1=0,"",K642*1)&amp;IF(M642="","",M642)))=0),"「Ｋコード・Ｊコード番号等」が診療報酬点数表あるいは鹿診療報酬点数表に存在しないコードとなっています。正しいＫコード・Ｊコード番号等をご記入ください。なお、加算・輸血料は報告対象外となります。",IF(OR(AND(OR(AH642=0,AH642=""),OR(AR642&gt;0,BB642&gt;0)),AND(OR(AH642&gt;0,BB642&gt;0),OR(AR642=0,AR642="")),AND(OR(AH642&gt;0,AR642&gt;0),OR(BB642=0,BB642=""))),"「レセプト件数」、「算定日数」、「算定回数」のいずれかが「0」か「空白」となっていますが、それ以外が1以上となっています。正しい手術名情報・レセプト件数・算定日数・算定回数をご記入ください。",IF(OR(AH642&gt;AR642,AH642&gt;BB642),"「算定日数」あるいは「算定回数」が「レセプト件数」よりも小さくなっています。算定レセプトにおける算定日数・算定回数をご記入ください。",IF(AR642&gt;BB642,"「算定回数」が「算定日数」よりも小さくなっています。算定日数における算定回数をご記入ください。","")))))</f>
        <v/>
      </c>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72"/>
      <c r="CW642" s="72"/>
      <c r="CX642" s="72"/>
      <c r="CY642" s="129"/>
      <c r="CZ642" s="129"/>
      <c r="DA642" s="129"/>
      <c r="DB642" s="129"/>
      <c r="DC642" s="129"/>
      <c r="DD642" s="129"/>
      <c r="DE642" s="129"/>
      <c r="DF642" s="129"/>
      <c r="DG642" s="129"/>
      <c r="DH642" s="129"/>
      <c r="DI642" s="129"/>
      <c r="DJ642" s="129"/>
      <c r="DK642" s="129"/>
      <c r="DL642" s="129"/>
      <c r="DM642" s="129"/>
      <c r="DN642" s="129"/>
      <c r="DO642" s="129"/>
      <c r="DP642" s="129"/>
      <c r="DQ642" s="129"/>
      <c r="DR642" s="129"/>
      <c r="DS642" s="129"/>
      <c r="DT642" s="129"/>
      <c r="DU642" s="129"/>
      <c r="DV642" s="129"/>
      <c r="DW642" s="129"/>
      <c r="DX642" s="129"/>
      <c r="DY642" s="129"/>
      <c r="DZ642" s="129"/>
      <c r="EA642" s="129"/>
      <c r="EB642" s="129"/>
      <c r="EC642" s="129"/>
      <c r="ED642" s="129"/>
      <c r="EE642" s="129"/>
      <c r="EF642" s="129"/>
      <c r="EG642" s="129"/>
      <c r="EH642" s="129"/>
      <c r="EI642" s="129"/>
      <c r="EJ642" s="129"/>
      <c r="EK642" s="129"/>
      <c r="EL642" s="129"/>
      <c r="EM642" s="129"/>
      <c r="EN642" s="129"/>
      <c r="EO642" s="129"/>
      <c r="EP642" s="129"/>
      <c r="EQ642" s="129"/>
      <c r="ER642" s="129"/>
      <c r="ES642" s="129"/>
      <c r="ET642" s="129"/>
      <c r="EU642" s="129"/>
      <c r="EV642" s="129"/>
      <c r="EW642" s="129"/>
    </row>
    <row r="643" spans="1:153" ht="3" customHeight="1" thickBot="1">
      <c r="A643" s="113"/>
      <c r="B643" s="16"/>
      <c r="C643" s="17"/>
      <c r="D643" s="17"/>
      <c r="E643" s="17"/>
      <c r="F643" s="18"/>
      <c r="G643" s="17"/>
      <c r="H643" s="298"/>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9"/>
      <c r="AG643" s="299"/>
      <c r="AH643" s="298"/>
      <c r="AI643" s="298"/>
      <c r="AJ643" s="298"/>
      <c r="AK643" s="298"/>
      <c r="AL643" s="298"/>
      <c r="AM643" s="298"/>
      <c r="AN643" s="298"/>
      <c r="AO643" s="121"/>
      <c r="AP643" s="116"/>
      <c r="AQ643" s="299"/>
      <c r="AR643" s="298"/>
      <c r="AS643" s="298"/>
      <c r="AT643" s="298"/>
      <c r="AU643" s="298"/>
      <c r="AV643" s="298"/>
      <c r="AW643" s="298"/>
      <c r="AX643" s="298"/>
      <c r="AY643" s="121"/>
      <c r="AZ643" s="116"/>
      <c r="BA643" s="298"/>
      <c r="BB643" s="298"/>
      <c r="BC643" s="298"/>
      <c r="BD643" s="298"/>
      <c r="BE643" s="298"/>
      <c r="BF643" s="298"/>
      <c r="BG643" s="298"/>
      <c r="BH643" s="298"/>
      <c r="BI643" s="121"/>
      <c r="BJ643" s="116"/>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c r="DH643" s="129"/>
      <c r="DI643" s="129"/>
      <c r="DJ643" s="129"/>
      <c r="DK643" s="129"/>
      <c r="DL643" s="129"/>
      <c r="DM643" s="129"/>
      <c r="DN643" s="129"/>
      <c r="DO643" s="129"/>
      <c r="DP643" s="129"/>
      <c r="DQ643" s="129"/>
      <c r="DR643" s="129"/>
      <c r="DS643" s="129"/>
      <c r="DT643" s="129"/>
      <c r="DU643" s="129"/>
      <c r="DV643" s="129"/>
      <c r="DW643" s="129"/>
      <c r="DX643" s="129"/>
      <c r="DY643" s="129"/>
      <c r="DZ643" s="129"/>
      <c r="EA643" s="129"/>
      <c r="EB643" s="129"/>
      <c r="EC643" s="129"/>
      <c r="ED643" s="129"/>
      <c r="EE643" s="129"/>
      <c r="EF643" s="129"/>
      <c r="EG643" s="129"/>
      <c r="EH643" s="129"/>
      <c r="EI643" s="129"/>
      <c r="EJ643" s="129"/>
      <c r="EK643" s="129"/>
      <c r="EL643" s="129"/>
      <c r="EM643" s="129"/>
      <c r="EN643" s="129"/>
      <c r="EO643" s="129"/>
      <c r="EP643" s="129"/>
      <c r="EQ643" s="129"/>
      <c r="ER643" s="129"/>
      <c r="ES643" s="129"/>
      <c r="ET643" s="129"/>
      <c r="EU643" s="129"/>
      <c r="EV643" s="129"/>
      <c r="EW643" s="129"/>
    </row>
    <row r="644" spans="1:153" ht="9.75" customHeight="1">
      <c r="A644" s="113"/>
      <c r="B644" s="24"/>
      <c r="C644" s="14" t="s">
        <v>6435</v>
      </c>
      <c r="D644" s="25"/>
      <c r="E644" s="25"/>
      <c r="F644" s="14" t="s">
        <v>143</v>
      </c>
      <c r="G644" s="14"/>
      <c r="H644" s="14"/>
      <c r="I644" s="14" t="s">
        <v>144</v>
      </c>
      <c r="J644" s="14"/>
      <c r="K644" s="14" t="s">
        <v>145</v>
      </c>
      <c r="L644" s="14"/>
      <c r="M644" s="14" t="s">
        <v>197</v>
      </c>
      <c r="N644" s="14"/>
      <c r="O644" s="25"/>
      <c r="P644" s="14" t="s">
        <v>146</v>
      </c>
      <c r="Q644" s="14"/>
      <c r="R644" s="14"/>
      <c r="S644" s="14"/>
      <c r="T644" s="14"/>
      <c r="U644" s="14"/>
      <c r="V644" s="14"/>
      <c r="W644" s="14"/>
      <c r="X644" s="14"/>
      <c r="Y644" s="14"/>
      <c r="Z644" s="14"/>
      <c r="AA644" s="14"/>
      <c r="AB644" s="14"/>
      <c r="AC644" s="14"/>
      <c r="AD644" s="25"/>
      <c r="AE644" s="25"/>
      <c r="AF644" s="26"/>
      <c r="AG644" s="296"/>
      <c r="AH644" s="297"/>
      <c r="AI644" s="297"/>
      <c r="AJ644" s="297"/>
      <c r="AK644" s="297"/>
      <c r="AL644" s="297"/>
      <c r="AM644" s="297"/>
      <c r="AN644" s="297"/>
      <c r="AO644" s="117"/>
      <c r="AP644" s="114"/>
      <c r="AQ644" s="296"/>
      <c r="AR644" s="297"/>
      <c r="AS644" s="297"/>
      <c r="AT644" s="297"/>
      <c r="AU644" s="297"/>
      <c r="AV644" s="297"/>
      <c r="AW644" s="297"/>
      <c r="AX644" s="297"/>
      <c r="AY644" s="117"/>
      <c r="AZ644" s="114"/>
      <c r="BA644" s="297"/>
      <c r="BB644" s="297"/>
      <c r="BC644" s="297"/>
      <c r="BD644" s="297"/>
      <c r="BE644" s="297"/>
      <c r="BF644" s="297"/>
      <c r="BG644" s="297"/>
      <c r="BH644" s="297"/>
      <c r="BI644" s="117"/>
      <c r="BJ644" s="114"/>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c r="DH644" s="129"/>
      <c r="DI644" s="129"/>
      <c r="DJ644" s="129"/>
      <c r="DK644" s="129"/>
      <c r="DL644" s="129"/>
      <c r="DM644" s="129"/>
      <c r="DN644" s="129"/>
      <c r="DO644" s="129"/>
      <c r="DP644" s="129"/>
      <c r="DQ644" s="129"/>
      <c r="DR644" s="129"/>
      <c r="DS644" s="129"/>
      <c r="DT644" s="129"/>
      <c r="DU644" s="129"/>
      <c r="DV644" s="129"/>
      <c r="DW644" s="129"/>
      <c r="DX644" s="129"/>
      <c r="DY644" s="129"/>
      <c r="DZ644" s="129"/>
      <c r="EA644" s="129"/>
      <c r="EB644" s="129"/>
      <c r="EC644" s="129"/>
      <c r="ED644" s="129"/>
      <c r="EE644" s="129"/>
      <c r="EF644" s="129"/>
      <c r="EG644" s="129"/>
      <c r="EH644" s="129"/>
      <c r="EI644" s="129"/>
      <c r="EJ644" s="129"/>
      <c r="EK644" s="129"/>
      <c r="EL644" s="129"/>
      <c r="EM644" s="129"/>
      <c r="EN644" s="129"/>
      <c r="EO644" s="129"/>
      <c r="EP644" s="129"/>
      <c r="EQ644" s="129"/>
      <c r="ER644" s="129"/>
      <c r="ES644" s="129"/>
      <c r="ET644" s="129"/>
      <c r="EU644" s="129"/>
      <c r="EV644" s="129"/>
      <c r="EW644" s="129"/>
    </row>
    <row r="645" spans="1:153" ht="21.75" customHeight="1">
      <c r="A645" s="113"/>
      <c r="B645" s="294"/>
      <c r="C645" s="76"/>
      <c r="D645" s="74"/>
      <c r="E645" s="77"/>
      <c r="F645" s="78"/>
      <c r="G645" s="79"/>
      <c r="H645" s="75" t="s">
        <v>6436</v>
      </c>
      <c r="I645" s="76"/>
      <c r="J645" s="74"/>
      <c r="K645" s="241"/>
      <c r="L645" s="74"/>
      <c r="M645" s="76"/>
      <c r="N645" s="73"/>
      <c r="O645" s="504"/>
      <c r="P645" s="505"/>
      <c r="Q645" s="505"/>
      <c r="R645" s="505"/>
      <c r="S645" s="505"/>
      <c r="T645" s="505"/>
      <c r="U645" s="505"/>
      <c r="V645" s="505"/>
      <c r="W645" s="505"/>
      <c r="X645" s="505"/>
      <c r="Y645" s="505"/>
      <c r="Z645" s="505"/>
      <c r="AA645" s="505"/>
      <c r="AB645" s="505"/>
      <c r="AC645" s="505"/>
      <c r="AD645" s="505"/>
      <c r="AE645" s="506"/>
      <c r="AF645" s="15"/>
      <c r="AG645" s="118"/>
      <c r="AH645" s="312"/>
      <c r="AI645" s="313"/>
      <c r="AJ645" s="313"/>
      <c r="AK645" s="313"/>
      <c r="AL645" s="313"/>
      <c r="AM645" s="313"/>
      <c r="AN645" s="314"/>
      <c r="AO645" s="120"/>
      <c r="AP645" s="115" t="s">
        <v>0</v>
      </c>
      <c r="AQ645" s="119"/>
      <c r="AR645" s="312"/>
      <c r="AS645" s="313"/>
      <c r="AT645" s="313"/>
      <c r="AU645" s="313"/>
      <c r="AV645" s="313"/>
      <c r="AW645" s="313"/>
      <c r="AX645" s="314"/>
      <c r="AY645" s="120"/>
      <c r="AZ645" s="115" t="s">
        <v>1</v>
      </c>
      <c r="BA645" s="119"/>
      <c r="BB645" s="312"/>
      <c r="BC645" s="313"/>
      <c r="BD645" s="313"/>
      <c r="BE645" s="313"/>
      <c r="BF645" s="313"/>
      <c r="BG645" s="313"/>
      <c r="BH645" s="314"/>
      <c r="BI645" s="122"/>
      <c r="BJ645" s="115" t="s">
        <v>2</v>
      </c>
      <c r="BK645" s="129"/>
      <c r="BL645" s="130" t="str">
        <f>IF(BM645&lt;&gt;"","●","")</f>
        <v/>
      </c>
      <c r="BM645" s="132" t="str">
        <f>IF(AND(OR(C645="",E645="",F645="",G645="",O645=""),OR(AH645&gt;0,AR645&gt;0,BB645&gt;0)),"「Ｋコード・Ｊコード番号等」、「診療行為名称」に未記入の欄がありますが、「レセプト件数」、「算定日数」、「算定回数」のいずれかが1以上となっています。正しい手術名情報・レセプト件数・算定日数・算定回数をご記入ください。",IF(AND(AND(C645&lt;&gt;"",E645&lt;&gt;"",F645&lt;&gt;"",G645&lt;&gt;""),OR(AH645&gt;0,AR645&gt;0,BB645&gt;0),COUNTIF(K!$A$1:$A$2257,ASC(C645&amp;E645&amp;F645&amp;G645&amp;IF(I645*1=0,"","-"&amp;I645*1)&amp;IF(K645*1=0,"",K645*1)&amp;IF(M645="","",M645)))=0),"「Ｋコード・Ｊコード番号等」が診療報酬点数表あるいは鹿診療報酬点数表に存在しないコードとなっています。正しいＫコード・Ｊコード番号等をご記入ください。なお、加算・輸血料は報告対象外となります。",IF(OR(AND(OR(AH645=0,AH645=""),OR(AR645&gt;0,BB645&gt;0)),AND(OR(AH645&gt;0,BB645&gt;0),OR(AR645=0,AR645="")),AND(OR(AH645&gt;0,AR645&gt;0),OR(BB645=0,BB645=""))),"「レセプト件数」、「算定日数」、「算定回数」のいずれかが「0」か「空白」となっていますが、それ以外が1以上となっています。正しい手術名情報・レセプト件数・算定日数・算定回数をご記入ください。",IF(OR(AH645&gt;AR645,AH645&gt;BB645),"「算定日数」あるいは「算定回数」が「レセプト件数」よりも小さくなっています。算定レセプトにおける算定日数・算定回数をご記入ください。",IF(AR645&gt;BB645,"「算定回数」が「算定日数」よりも小さくなっています。算定日数における算定回数をご記入ください。","")))))</f>
        <v/>
      </c>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72"/>
      <c r="CW645" s="72"/>
      <c r="CX645" s="72"/>
      <c r="CY645" s="129"/>
      <c r="CZ645" s="129"/>
      <c r="DA645" s="129"/>
      <c r="DB645" s="129"/>
      <c r="DC645" s="129"/>
      <c r="DD645" s="129"/>
      <c r="DE645" s="129"/>
      <c r="DF645" s="129"/>
      <c r="DG645" s="129"/>
      <c r="DH645" s="129"/>
      <c r="DI645" s="129"/>
      <c r="DJ645" s="129"/>
      <c r="DK645" s="129"/>
      <c r="DL645" s="129"/>
      <c r="DM645" s="129"/>
      <c r="DN645" s="129"/>
      <c r="DO645" s="129"/>
      <c r="DP645" s="129"/>
      <c r="DQ645" s="129"/>
      <c r="DR645" s="129"/>
      <c r="DS645" s="129"/>
      <c r="DT645" s="129"/>
      <c r="DU645" s="129"/>
      <c r="DV645" s="129"/>
      <c r="DW645" s="129"/>
      <c r="DX645" s="129"/>
      <c r="DY645" s="129"/>
      <c r="DZ645" s="129"/>
      <c r="EA645" s="129"/>
      <c r="EB645" s="129"/>
      <c r="EC645" s="129"/>
      <c r="ED645" s="129"/>
      <c r="EE645" s="129"/>
      <c r="EF645" s="129"/>
      <c r="EG645" s="129"/>
      <c r="EH645" s="129"/>
      <c r="EI645" s="129"/>
      <c r="EJ645" s="129"/>
      <c r="EK645" s="129"/>
      <c r="EL645" s="129"/>
      <c r="EM645" s="129"/>
      <c r="EN645" s="129"/>
      <c r="EO645" s="129"/>
      <c r="EP645" s="129"/>
      <c r="EQ645" s="129"/>
      <c r="ER645" s="129"/>
      <c r="ES645" s="129"/>
      <c r="ET645" s="129"/>
      <c r="EU645" s="129"/>
      <c r="EV645" s="129"/>
      <c r="EW645" s="129"/>
    </row>
    <row r="646" spans="1:153" ht="3" customHeight="1" thickBot="1">
      <c r="A646" s="113"/>
      <c r="B646" s="16"/>
      <c r="C646" s="17"/>
      <c r="D646" s="17"/>
      <c r="E646" s="17"/>
      <c r="F646" s="18"/>
      <c r="G646" s="17"/>
      <c r="H646" s="298"/>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9"/>
      <c r="AG646" s="299"/>
      <c r="AH646" s="298"/>
      <c r="AI646" s="298"/>
      <c r="AJ646" s="298"/>
      <c r="AK646" s="298"/>
      <c r="AL646" s="298"/>
      <c r="AM646" s="298"/>
      <c r="AN646" s="298"/>
      <c r="AO646" s="121"/>
      <c r="AP646" s="116"/>
      <c r="AQ646" s="299"/>
      <c r="AR646" s="298"/>
      <c r="AS646" s="298"/>
      <c r="AT646" s="298"/>
      <c r="AU646" s="298"/>
      <c r="AV646" s="298"/>
      <c r="AW646" s="298"/>
      <c r="AX646" s="298"/>
      <c r="AY646" s="121"/>
      <c r="AZ646" s="116"/>
      <c r="BA646" s="298"/>
      <c r="BB646" s="298"/>
      <c r="BC646" s="298"/>
      <c r="BD646" s="298"/>
      <c r="BE646" s="298"/>
      <c r="BF646" s="298"/>
      <c r="BG646" s="298"/>
      <c r="BH646" s="298"/>
      <c r="BI646" s="121"/>
      <c r="BJ646" s="116"/>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c r="DH646" s="129"/>
      <c r="DI646" s="129"/>
      <c r="DJ646" s="129"/>
      <c r="DK646" s="129"/>
      <c r="DL646" s="129"/>
      <c r="DM646" s="129"/>
      <c r="DN646" s="129"/>
      <c r="DO646" s="129"/>
      <c r="DP646" s="129"/>
      <c r="DQ646" s="129"/>
      <c r="DR646" s="129"/>
      <c r="DS646" s="129"/>
      <c r="DT646" s="129"/>
      <c r="DU646" s="129"/>
      <c r="DV646" s="129"/>
      <c r="DW646" s="129"/>
      <c r="DX646" s="129"/>
      <c r="DY646" s="129"/>
      <c r="DZ646" s="129"/>
      <c r="EA646" s="129"/>
      <c r="EB646" s="129"/>
      <c r="EC646" s="129"/>
      <c r="ED646" s="129"/>
      <c r="EE646" s="129"/>
      <c r="EF646" s="129"/>
      <c r="EG646" s="129"/>
      <c r="EH646" s="129"/>
      <c r="EI646" s="129"/>
      <c r="EJ646" s="129"/>
      <c r="EK646" s="129"/>
      <c r="EL646" s="129"/>
      <c r="EM646" s="129"/>
      <c r="EN646" s="129"/>
      <c r="EO646" s="129"/>
      <c r="EP646" s="129"/>
      <c r="EQ646" s="129"/>
      <c r="ER646" s="129"/>
      <c r="ES646" s="129"/>
      <c r="ET646" s="129"/>
      <c r="EU646" s="129"/>
      <c r="EV646" s="129"/>
      <c r="EW646" s="129"/>
    </row>
    <row r="647" spans="1:153" ht="9.75" customHeight="1">
      <c r="A647" s="113"/>
      <c r="B647" s="24"/>
      <c r="C647" s="14" t="s">
        <v>6435</v>
      </c>
      <c r="D647" s="25"/>
      <c r="E647" s="25"/>
      <c r="F647" s="14" t="s">
        <v>143</v>
      </c>
      <c r="G647" s="14"/>
      <c r="H647" s="14"/>
      <c r="I647" s="14" t="s">
        <v>144</v>
      </c>
      <c r="J647" s="14"/>
      <c r="K647" s="14" t="s">
        <v>145</v>
      </c>
      <c r="L647" s="14"/>
      <c r="M647" s="14" t="s">
        <v>197</v>
      </c>
      <c r="N647" s="14"/>
      <c r="O647" s="25"/>
      <c r="P647" s="14" t="s">
        <v>146</v>
      </c>
      <c r="Q647" s="14"/>
      <c r="R647" s="14"/>
      <c r="S647" s="14"/>
      <c r="T647" s="14"/>
      <c r="U647" s="14"/>
      <c r="V647" s="14"/>
      <c r="W647" s="14"/>
      <c r="X647" s="14"/>
      <c r="Y647" s="14"/>
      <c r="Z647" s="14"/>
      <c r="AA647" s="14"/>
      <c r="AB647" s="14"/>
      <c r="AC647" s="14"/>
      <c r="AD647" s="25"/>
      <c r="AE647" s="25"/>
      <c r="AF647" s="26"/>
      <c r="AG647" s="296"/>
      <c r="AH647" s="297"/>
      <c r="AI647" s="297"/>
      <c r="AJ647" s="297"/>
      <c r="AK647" s="297"/>
      <c r="AL647" s="297"/>
      <c r="AM647" s="297"/>
      <c r="AN647" s="297"/>
      <c r="AO647" s="117"/>
      <c r="AP647" s="114"/>
      <c r="AQ647" s="296"/>
      <c r="AR647" s="297"/>
      <c r="AS647" s="297"/>
      <c r="AT647" s="297"/>
      <c r="AU647" s="297"/>
      <c r="AV647" s="297"/>
      <c r="AW647" s="297"/>
      <c r="AX647" s="297"/>
      <c r="AY647" s="117"/>
      <c r="AZ647" s="114"/>
      <c r="BA647" s="297"/>
      <c r="BB647" s="297"/>
      <c r="BC647" s="297"/>
      <c r="BD647" s="297"/>
      <c r="BE647" s="297"/>
      <c r="BF647" s="297"/>
      <c r="BG647" s="297"/>
      <c r="BH647" s="297"/>
      <c r="BI647" s="117"/>
      <c r="BJ647" s="114"/>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c r="DH647" s="129"/>
      <c r="DI647" s="129"/>
      <c r="DJ647" s="129"/>
      <c r="DK647" s="129"/>
      <c r="DL647" s="129"/>
      <c r="DM647" s="129"/>
      <c r="DN647" s="129"/>
      <c r="DO647" s="129"/>
      <c r="DP647" s="129"/>
      <c r="DQ647" s="129"/>
      <c r="DR647" s="129"/>
      <c r="DS647" s="129"/>
      <c r="DT647" s="129"/>
      <c r="DU647" s="129"/>
      <c r="DV647" s="129"/>
      <c r="DW647" s="129"/>
      <c r="DX647" s="129"/>
      <c r="DY647" s="129"/>
      <c r="DZ647" s="129"/>
      <c r="EA647" s="129"/>
      <c r="EB647" s="129"/>
      <c r="EC647" s="129"/>
      <c r="ED647" s="129"/>
      <c r="EE647" s="129"/>
      <c r="EF647" s="129"/>
      <c r="EG647" s="129"/>
      <c r="EH647" s="129"/>
      <c r="EI647" s="129"/>
      <c r="EJ647" s="129"/>
      <c r="EK647" s="129"/>
      <c r="EL647" s="129"/>
      <c r="EM647" s="129"/>
      <c r="EN647" s="129"/>
      <c r="EO647" s="129"/>
      <c r="EP647" s="129"/>
      <c r="EQ647" s="129"/>
      <c r="ER647" s="129"/>
      <c r="ES647" s="129"/>
      <c r="ET647" s="129"/>
      <c r="EU647" s="129"/>
      <c r="EV647" s="129"/>
      <c r="EW647" s="129"/>
    </row>
    <row r="648" spans="1:153" ht="21.75" customHeight="1">
      <c r="A648" s="113"/>
      <c r="B648" s="294"/>
      <c r="C648" s="76"/>
      <c r="D648" s="74"/>
      <c r="E648" s="77"/>
      <c r="F648" s="78"/>
      <c r="G648" s="79"/>
      <c r="H648" s="75" t="s">
        <v>6436</v>
      </c>
      <c r="I648" s="76"/>
      <c r="J648" s="74"/>
      <c r="K648" s="241"/>
      <c r="L648" s="74"/>
      <c r="M648" s="76"/>
      <c r="N648" s="73"/>
      <c r="O648" s="504"/>
      <c r="P648" s="505"/>
      <c r="Q648" s="505"/>
      <c r="R648" s="505"/>
      <c r="S648" s="505"/>
      <c r="T648" s="505"/>
      <c r="U648" s="505"/>
      <c r="V648" s="505"/>
      <c r="W648" s="505"/>
      <c r="X648" s="505"/>
      <c r="Y648" s="505"/>
      <c r="Z648" s="505"/>
      <c r="AA648" s="505"/>
      <c r="AB648" s="505"/>
      <c r="AC648" s="505"/>
      <c r="AD648" s="505"/>
      <c r="AE648" s="506"/>
      <c r="AF648" s="15"/>
      <c r="AG648" s="118"/>
      <c r="AH648" s="312"/>
      <c r="AI648" s="313"/>
      <c r="AJ648" s="313"/>
      <c r="AK648" s="313"/>
      <c r="AL648" s="313"/>
      <c r="AM648" s="313"/>
      <c r="AN648" s="314"/>
      <c r="AO648" s="120"/>
      <c r="AP648" s="115" t="s">
        <v>0</v>
      </c>
      <c r="AQ648" s="119"/>
      <c r="AR648" s="312"/>
      <c r="AS648" s="313"/>
      <c r="AT648" s="313"/>
      <c r="AU648" s="313"/>
      <c r="AV648" s="313"/>
      <c r="AW648" s="313"/>
      <c r="AX648" s="314"/>
      <c r="AY648" s="120"/>
      <c r="AZ648" s="115" t="s">
        <v>1</v>
      </c>
      <c r="BA648" s="119"/>
      <c r="BB648" s="312"/>
      <c r="BC648" s="313"/>
      <c r="BD648" s="313"/>
      <c r="BE648" s="313"/>
      <c r="BF648" s="313"/>
      <c r="BG648" s="313"/>
      <c r="BH648" s="314"/>
      <c r="BI648" s="122"/>
      <c r="BJ648" s="115" t="s">
        <v>2</v>
      </c>
      <c r="BK648" s="129"/>
      <c r="BL648" s="130" t="str">
        <f>IF(BM648&lt;&gt;"","●","")</f>
        <v/>
      </c>
      <c r="BM648" s="132" t="str">
        <f>IF(AND(OR(C648="",E648="",F648="",G648="",O648=""),OR(AH648&gt;0,AR648&gt;0,BB648&gt;0)),"「Ｋコード・Ｊコード番号等」、「診療行為名称」に未記入の欄がありますが、「レセプト件数」、「算定日数」、「算定回数」のいずれかが1以上となっています。正しい手術名情報・レセプト件数・算定日数・算定回数をご記入ください。",IF(AND(AND(C648&lt;&gt;"",E648&lt;&gt;"",F648&lt;&gt;"",G648&lt;&gt;""),OR(AH648&gt;0,AR648&gt;0,BB648&gt;0),COUNTIF(K!$A$1:$A$2257,ASC(C648&amp;E648&amp;F648&amp;G648&amp;IF(I648*1=0,"","-"&amp;I648*1)&amp;IF(K648*1=0,"",K648*1)&amp;IF(M648="","",M648)))=0),"「Ｋコード・Ｊコード番号等」が診療報酬点数表あるいは鹿診療報酬点数表に存在しないコードとなっています。正しいＫコード・Ｊコード番号等をご記入ください。なお、加算・輸血料は報告対象外となります。",IF(OR(AND(OR(AH648=0,AH648=""),OR(AR648&gt;0,BB648&gt;0)),AND(OR(AH648&gt;0,BB648&gt;0),OR(AR648=0,AR648="")),AND(OR(AH648&gt;0,AR648&gt;0),OR(BB648=0,BB648=""))),"「レセプト件数」、「算定日数」、「算定回数」のいずれかが「0」か「空白」となっていますが、それ以外が1以上となっています。正しい手術名情報・レセプト件数・算定日数・算定回数をご記入ください。",IF(OR(AH648&gt;AR648,AH648&gt;BB648),"「算定日数」あるいは「算定回数」が「レセプト件数」よりも小さくなっています。算定レセプトにおける算定日数・算定回数をご記入ください。",IF(AR648&gt;BB648,"「算定回数」が「算定日数」よりも小さくなっています。算定日数における算定回数をご記入ください。","")))))</f>
        <v/>
      </c>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72"/>
      <c r="CW648" s="72"/>
      <c r="CX648" s="72"/>
      <c r="CY648" s="129"/>
      <c r="CZ648" s="129"/>
      <c r="DA648" s="129"/>
      <c r="DB648" s="129"/>
      <c r="DC648" s="129"/>
      <c r="DD648" s="129"/>
      <c r="DE648" s="129"/>
      <c r="DF648" s="129"/>
      <c r="DG648" s="129"/>
      <c r="DH648" s="129"/>
      <c r="DI648" s="129"/>
      <c r="DJ648" s="129"/>
      <c r="DK648" s="129"/>
      <c r="DL648" s="129"/>
      <c r="DM648" s="129"/>
      <c r="DN648" s="129"/>
      <c r="DO648" s="129"/>
      <c r="DP648" s="129"/>
      <c r="DQ648" s="129"/>
      <c r="DR648" s="129"/>
      <c r="DS648" s="129"/>
      <c r="DT648" s="129"/>
      <c r="DU648" s="129"/>
      <c r="DV648" s="129"/>
      <c r="DW648" s="129"/>
      <c r="DX648" s="129"/>
      <c r="DY648" s="129"/>
      <c r="DZ648" s="129"/>
      <c r="EA648" s="129"/>
      <c r="EB648" s="129"/>
      <c r="EC648" s="129"/>
      <c r="ED648" s="129"/>
      <c r="EE648" s="129"/>
      <c r="EF648" s="129"/>
      <c r="EG648" s="129"/>
      <c r="EH648" s="129"/>
      <c r="EI648" s="129"/>
      <c r="EJ648" s="129"/>
      <c r="EK648" s="129"/>
      <c r="EL648" s="129"/>
      <c r="EM648" s="129"/>
      <c r="EN648" s="129"/>
      <c r="EO648" s="129"/>
      <c r="EP648" s="129"/>
      <c r="EQ648" s="129"/>
      <c r="ER648" s="129"/>
      <c r="ES648" s="129"/>
      <c r="ET648" s="129"/>
      <c r="EU648" s="129"/>
      <c r="EV648" s="129"/>
      <c r="EW648" s="129"/>
    </row>
    <row r="649" spans="1:153" ht="3" customHeight="1" thickBot="1">
      <c r="A649" s="113"/>
      <c r="B649" s="16"/>
      <c r="C649" s="17"/>
      <c r="D649" s="17"/>
      <c r="E649" s="17"/>
      <c r="F649" s="18"/>
      <c r="G649" s="17"/>
      <c r="H649" s="298"/>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9"/>
      <c r="AG649" s="299"/>
      <c r="AH649" s="298"/>
      <c r="AI649" s="298"/>
      <c r="AJ649" s="298"/>
      <c r="AK649" s="298"/>
      <c r="AL649" s="298"/>
      <c r="AM649" s="298"/>
      <c r="AN649" s="298"/>
      <c r="AO649" s="121"/>
      <c r="AP649" s="116"/>
      <c r="AQ649" s="299"/>
      <c r="AR649" s="298"/>
      <c r="AS649" s="298"/>
      <c r="AT649" s="298"/>
      <c r="AU649" s="298"/>
      <c r="AV649" s="298"/>
      <c r="AW649" s="298"/>
      <c r="AX649" s="298"/>
      <c r="AY649" s="121"/>
      <c r="AZ649" s="116"/>
      <c r="BA649" s="298"/>
      <c r="BB649" s="298"/>
      <c r="BC649" s="298"/>
      <c r="BD649" s="298"/>
      <c r="BE649" s="298"/>
      <c r="BF649" s="298"/>
      <c r="BG649" s="298"/>
      <c r="BH649" s="298"/>
      <c r="BI649" s="121"/>
      <c r="BJ649" s="116"/>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c r="DH649" s="129"/>
      <c r="DI649" s="129"/>
      <c r="DJ649" s="129"/>
      <c r="DK649" s="129"/>
      <c r="DL649" s="129"/>
      <c r="DM649" s="129"/>
      <c r="DN649" s="129"/>
      <c r="DO649" s="129"/>
      <c r="DP649" s="129"/>
      <c r="DQ649" s="129"/>
      <c r="DR649" s="129"/>
      <c r="DS649" s="129"/>
      <c r="DT649" s="129"/>
      <c r="DU649" s="129"/>
      <c r="DV649" s="129"/>
      <c r="DW649" s="129"/>
      <c r="DX649" s="129"/>
      <c r="DY649" s="129"/>
      <c r="DZ649" s="129"/>
      <c r="EA649" s="129"/>
      <c r="EB649" s="129"/>
      <c r="EC649" s="129"/>
      <c r="ED649" s="129"/>
      <c r="EE649" s="129"/>
      <c r="EF649" s="129"/>
      <c r="EG649" s="129"/>
      <c r="EH649" s="129"/>
      <c r="EI649" s="129"/>
      <c r="EJ649" s="129"/>
      <c r="EK649" s="129"/>
      <c r="EL649" s="129"/>
      <c r="EM649" s="129"/>
      <c r="EN649" s="129"/>
      <c r="EO649" s="129"/>
      <c r="EP649" s="129"/>
      <c r="EQ649" s="129"/>
      <c r="ER649" s="129"/>
      <c r="ES649" s="129"/>
      <c r="ET649" s="129"/>
      <c r="EU649" s="129"/>
      <c r="EV649" s="129"/>
      <c r="EW649" s="129"/>
    </row>
    <row r="650" spans="1:153" ht="9.75" customHeight="1">
      <c r="A650" s="113"/>
      <c r="B650" s="24"/>
      <c r="C650" s="14" t="s">
        <v>6435</v>
      </c>
      <c r="D650" s="25"/>
      <c r="E650" s="25"/>
      <c r="F650" s="14" t="s">
        <v>143</v>
      </c>
      <c r="G650" s="14"/>
      <c r="H650" s="14"/>
      <c r="I650" s="14" t="s">
        <v>144</v>
      </c>
      <c r="J650" s="14"/>
      <c r="K650" s="14" t="s">
        <v>145</v>
      </c>
      <c r="L650" s="14"/>
      <c r="M650" s="14" t="s">
        <v>197</v>
      </c>
      <c r="N650" s="14"/>
      <c r="O650" s="25"/>
      <c r="P650" s="14" t="s">
        <v>146</v>
      </c>
      <c r="Q650" s="14"/>
      <c r="R650" s="14"/>
      <c r="S650" s="14"/>
      <c r="T650" s="14"/>
      <c r="U650" s="14"/>
      <c r="V650" s="14"/>
      <c r="W650" s="14"/>
      <c r="X650" s="14"/>
      <c r="Y650" s="14"/>
      <c r="Z650" s="14"/>
      <c r="AA650" s="14"/>
      <c r="AB650" s="14"/>
      <c r="AC650" s="14"/>
      <c r="AD650" s="25"/>
      <c r="AE650" s="25"/>
      <c r="AF650" s="26"/>
      <c r="AG650" s="296"/>
      <c r="AH650" s="297"/>
      <c r="AI650" s="297"/>
      <c r="AJ650" s="297"/>
      <c r="AK650" s="297"/>
      <c r="AL650" s="297"/>
      <c r="AM650" s="297"/>
      <c r="AN650" s="297"/>
      <c r="AO650" s="117"/>
      <c r="AP650" s="114"/>
      <c r="AQ650" s="296"/>
      <c r="AR650" s="297"/>
      <c r="AS650" s="297"/>
      <c r="AT650" s="297"/>
      <c r="AU650" s="297"/>
      <c r="AV650" s="297"/>
      <c r="AW650" s="297"/>
      <c r="AX650" s="297"/>
      <c r="AY650" s="117"/>
      <c r="AZ650" s="114"/>
      <c r="BA650" s="297"/>
      <c r="BB650" s="297"/>
      <c r="BC650" s="297"/>
      <c r="BD650" s="297"/>
      <c r="BE650" s="297"/>
      <c r="BF650" s="297"/>
      <c r="BG650" s="297"/>
      <c r="BH650" s="297"/>
      <c r="BI650" s="117"/>
      <c r="BJ650" s="114"/>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c r="DH650" s="129"/>
      <c r="DI650" s="129"/>
      <c r="DJ650" s="129"/>
      <c r="DK650" s="129"/>
      <c r="DL650" s="129"/>
      <c r="DM650" s="129"/>
      <c r="DN650" s="129"/>
      <c r="DO650" s="129"/>
      <c r="DP650" s="129"/>
      <c r="DQ650" s="129"/>
      <c r="DR650" s="129"/>
      <c r="DS650" s="129"/>
      <c r="DT650" s="129"/>
      <c r="DU650" s="129"/>
      <c r="DV650" s="129"/>
      <c r="DW650" s="129"/>
      <c r="DX650" s="129"/>
      <c r="DY650" s="129"/>
      <c r="DZ650" s="129"/>
      <c r="EA650" s="129"/>
      <c r="EB650" s="129"/>
      <c r="EC650" s="129"/>
      <c r="ED650" s="129"/>
      <c r="EE650" s="129"/>
      <c r="EF650" s="129"/>
      <c r="EG650" s="129"/>
      <c r="EH650" s="129"/>
      <c r="EI650" s="129"/>
      <c r="EJ650" s="129"/>
      <c r="EK650" s="129"/>
      <c r="EL650" s="129"/>
      <c r="EM650" s="129"/>
      <c r="EN650" s="129"/>
      <c r="EO650" s="129"/>
      <c r="EP650" s="129"/>
      <c r="EQ650" s="129"/>
      <c r="ER650" s="129"/>
      <c r="ES650" s="129"/>
      <c r="ET650" s="129"/>
      <c r="EU650" s="129"/>
      <c r="EV650" s="129"/>
      <c r="EW650" s="129"/>
    </row>
    <row r="651" spans="1:153" ht="21.75" customHeight="1">
      <c r="A651" s="113"/>
      <c r="B651" s="294"/>
      <c r="C651" s="76"/>
      <c r="D651" s="74"/>
      <c r="E651" s="77"/>
      <c r="F651" s="78"/>
      <c r="G651" s="79"/>
      <c r="H651" s="75" t="s">
        <v>6436</v>
      </c>
      <c r="I651" s="76"/>
      <c r="J651" s="74"/>
      <c r="K651" s="241"/>
      <c r="L651" s="74"/>
      <c r="M651" s="76"/>
      <c r="N651" s="73"/>
      <c r="O651" s="504"/>
      <c r="P651" s="505"/>
      <c r="Q651" s="505"/>
      <c r="R651" s="505"/>
      <c r="S651" s="505"/>
      <c r="T651" s="505"/>
      <c r="U651" s="505"/>
      <c r="V651" s="505"/>
      <c r="W651" s="505"/>
      <c r="X651" s="505"/>
      <c r="Y651" s="505"/>
      <c r="Z651" s="505"/>
      <c r="AA651" s="505"/>
      <c r="AB651" s="505"/>
      <c r="AC651" s="505"/>
      <c r="AD651" s="505"/>
      <c r="AE651" s="506"/>
      <c r="AF651" s="15"/>
      <c r="AG651" s="118"/>
      <c r="AH651" s="312"/>
      <c r="AI651" s="313"/>
      <c r="AJ651" s="313"/>
      <c r="AK651" s="313"/>
      <c r="AL651" s="313"/>
      <c r="AM651" s="313"/>
      <c r="AN651" s="314"/>
      <c r="AO651" s="120"/>
      <c r="AP651" s="115" t="s">
        <v>0</v>
      </c>
      <c r="AQ651" s="119"/>
      <c r="AR651" s="312"/>
      <c r="AS651" s="313"/>
      <c r="AT651" s="313"/>
      <c r="AU651" s="313"/>
      <c r="AV651" s="313"/>
      <c r="AW651" s="313"/>
      <c r="AX651" s="314"/>
      <c r="AY651" s="120"/>
      <c r="AZ651" s="115" t="s">
        <v>1</v>
      </c>
      <c r="BA651" s="119"/>
      <c r="BB651" s="312"/>
      <c r="BC651" s="313"/>
      <c r="BD651" s="313"/>
      <c r="BE651" s="313"/>
      <c r="BF651" s="313"/>
      <c r="BG651" s="313"/>
      <c r="BH651" s="314"/>
      <c r="BI651" s="122"/>
      <c r="BJ651" s="115" t="s">
        <v>2</v>
      </c>
      <c r="BK651" s="129"/>
      <c r="BL651" s="130" t="str">
        <f>IF(BM651&lt;&gt;"","●","")</f>
        <v/>
      </c>
      <c r="BM651" s="132" t="str">
        <f>IF(AND(OR(C651="",E651="",F651="",G651="",O651=""),OR(AH651&gt;0,AR651&gt;0,BB651&gt;0)),"「Ｋコード・Ｊコード番号等」、「診療行為名称」に未記入の欄がありますが、「レセプト件数」、「算定日数」、「算定回数」のいずれかが1以上となっています。正しい手術名情報・レセプト件数・算定日数・算定回数をご記入ください。",IF(AND(AND(C651&lt;&gt;"",E651&lt;&gt;"",F651&lt;&gt;"",G651&lt;&gt;""),OR(AH651&gt;0,AR651&gt;0,BB651&gt;0),COUNTIF(K!$A$1:$A$2257,ASC(C651&amp;E651&amp;F651&amp;G651&amp;IF(I651*1=0,"","-"&amp;I651*1)&amp;IF(K651*1=0,"",K651*1)&amp;IF(M651="","",M651)))=0),"「Ｋコード・Ｊコード番号等」が診療報酬点数表あるいは鹿診療報酬点数表に存在しないコードとなっています。正しいＫコード・Ｊコード番号等をご記入ください。なお、加算・輸血料は報告対象外となります。",IF(OR(AND(OR(AH651=0,AH651=""),OR(AR651&gt;0,BB651&gt;0)),AND(OR(AH651&gt;0,BB651&gt;0),OR(AR651=0,AR651="")),AND(OR(AH651&gt;0,AR651&gt;0),OR(BB651=0,BB651=""))),"「レセプト件数」、「算定日数」、「算定回数」のいずれかが「0」か「空白」となっていますが、それ以外が1以上となっています。正しい手術名情報・レセプト件数・算定日数・算定回数をご記入ください。",IF(OR(AH651&gt;AR651,AH651&gt;BB651),"「算定日数」あるいは「算定回数」が「レセプト件数」よりも小さくなっています。算定レセプトにおける算定日数・算定回数をご記入ください。",IF(AR651&gt;BB651,"「算定回数」が「算定日数」よりも小さくなっています。算定日数における算定回数をご記入ください。","")))))</f>
        <v/>
      </c>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72"/>
      <c r="CW651" s="72"/>
      <c r="CX651" s="72"/>
      <c r="CY651" s="129"/>
      <c r="CZ651" s="129"/>
      <c r="DA651" s="129"/>
      <c r="DB651" s="129"/>
      <c r="DC651" s="129"/>
      <c r="DD651" s="129"/>
      <c r="DE651" s="129"/>
      <c r="DF651" s="129"/>
      <c r="DG651" s="129"/>
      <c r="DH651" s="129"/>
      <c r="DI651" s="129"/>
      <c r="DJ651" s="129"/>
      <c r="DK651" s="129"/>
      <c r="DL651" s="129"/>
      <c r="DM651" s="129"/>
      <c r="DN651" s="129"/>
      <c r="DO651" s="129"/>
      <c r="DP651" s="129"/>
      <c r="DQ651" s="129"/>
      <c r="DR651" s="129"/>
      <c r="DS651" s="129"/>
      <c r="DT651" s="129"/>
      <c r="DU651" s="129"/>
      <c r="DV651" s="129"/>
      <c r="DW651" s="129"/>
      <c r="DX651" s="129"/>
      <c r="DY651" s="129"/>
      <c r="DZ651" s="129"/>
      <c r="EA651" s="129"/>
      <c r="EB651" s="129"/>
      <c r="EC651" s="129"/>
      <c r="ED651" s="129"/>
      <c r="EE651" s="129"/>
      <c r="EF651" s="129"/>
      <c r="EG651" s="129"/>
      <c r="EH651" s="129"/>
      <c r="EI651" s="129"/>
      <c r="EJ651" s="129"/>
      <c r="EK651" s="129"/>
      <c r="EL651" s="129"/>
      <c r="EM651" s="129"/>
      <c r="EN651" s="129"/>
      <c r="EO651" s="129"/>
      <c r="EP651" s="129"/>
      <c r="EQ651" s="129"/>
      <c r="ER651" s="129"/>
      <c r="ES651" s="129"/>
      <c r="ET651" s="129"/>
      <c r="EU651" s="129"/>
      <c r="EV651" s="129"/>
      <c r="EW651" s="129"/>
    </row>
    <row r="652" spans="1:153" ht="3" customHeight="1" thickBot="1">
      <c r="A652" s="113"/>
      <c r="B652" s="16"/>
      <c r="C652" s="17"/>
      <c r="D652" s="17"/>
      <c r="E652" s="17"/>
      <c r="F652" s="18"/>
      <c r="G652" s="17"/>
      <c r="H652" s="298"/>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9"/>
      <c r="AG652" s="299"/>
      <c r="AH652" s="298"/>
      <c r="AI652" s="298"/>
      <c r="AJ652" s="298"/>
      <c r="AK652" s="298"/>
      <c r="AL652" s="298"/>
      <c r="AM652" s="298"/>
      <c r="AN652" s="298"/>
      <c r="AO652" s="121"/>
      <c r="AP652" s="116"/>
      <c r="AQ652" s="299"/>
      <c r="AR652" s="298"/>
      <c r="AS652" s="298"/>
      <c r="AT652" s="298"/>
      <c r="AU652" s="298"/>
      <c r="AV652" s="298"/>
      <c r="AW652" s="298"/>
      <c r="AX652" s="298"/>
      <c r="AY652" s="121"/>
      <c r="AZ652" s="116"/>
      <c r="BA652" s="298"/>
      <c r="BB652" s="298"/>
      <c r="BC652" s="298"/>
      <c r="BD652" s="298"/>
      <c r="BE652" s="298"/>
      <c r="BF652" s="298"/>
      <c r="BG652" s="298"/>
      <c r="BH652" s="298"/>
      <c r="BI652" s="121"/>
      <c r="BJ652" s="116"/>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c r="DH652" s="129"/>
      <c r="DI652" s="129"/>
      <c r="DJ652" s="129"/>
      <c r="DK652" s="129"/>
      <c r="DL652" s="129"/>
      <c r="DM652" s="129"/>
      <c r="DN652" s="129"/>
      <c r="DO652" s="129"/>
      <c r="DP652" s="129"/>
      <c r="DQ652" s="129"/>
      <c r="DR652" s="129"/>
      <c r="DS652" s="129"/>
      <c r="DT652" s="129"/>
      <c r="DU652" s="129"/>
      <c r="DV652" s="129"/>
      <c r="DW652" s="129"/>
      <c r="DX652" s="129"/>
      <c r="DY652" s="129"/>
      <c r="DZ652" s="129"/>
      <c r="EA652" s="129"/>
      <c r="EB652" s="129"/>
      <c r="EC652" s="129"/>
      <c r="ED652" s="129"/>
      <c r="EE652" s="129"/>
      <c r="EF652" s="129"/>
      <c r="EG652" s="129"/>
      <c r="EH652" s="129"/>
      <c r="EI652" s="129"/>
      <c r="EJ652" s="129"/>
      <c r="EK652" s="129"/>
      <c r="EL652" s="129"/>
      <c r="EM652" s="129"/>
      <c r="EN652" s="129"/>
      <c r="EO652" s="129"/>
      <c r="EP652" s="129"/>
      <c r="EQ652" s="129"/>
      <c r="ER652" s="129"/>
      <c r="ES652" s="129"/>
      <c r="ET652" s="129"/>
      <c r="EU652" s="129"/>
      <c r="EV652" s="129"/>
      <c r="EW652" s="129"/>
    </row>
    <row r="653" spans="1:153" ht="9.75" customHeight="1">
      <c r="A653" s="113"/>
      <c r="B653" s="24"/>
      <c r="C653" s="14" t="s">
        <v>6435</v>
      </c>
      <c r="D653" s="25"/>
      <c r="E653" s="25"/>
      <c r="F653" s="14" t="s">
        <v>143</v>
      </c>
      <c r="G653" s="14"/>
      <c r="H653" s="14"/>
      <c r="I653" s="14" t="s">
        <v>144</v>
      </c>
      <c r="J653" s="14"/>
      <c r="K653" s="14" t="s">
        <v>145</v>
      </c>
      <c r="L653" s="14"/>
      <c r="M653" s="14" t="s">
        <v>197</v>
      </c>
      <c r="N653" s="14"/>
      <c r="O653" s="25"/>
      <c r="P653" s="14" t="s">
        <v>146</v>
      </c>
      <c r="Q653" s="14"/>
      <c r="R653" s="14"/>
      <c r="S653" s="14"/>
      <c r="T653" s="14"/>
      <c r="U653" s="14"/>
      <c r="V653" s="14"/>
      <c r="W653" s="14"/>
      <c r="X653" s="14"/>
      <c r="Y653" s="14"/>
      <c r="Z653" s="14"/>
      <c r="AA653" s="14"/>
      <c r="AB653" s="14"/>
      <c r="AC653" s="14"/>
      <c r="AD653" s="25"/>
      <c r="AE653" s="25"/>
      <c r="AF653" s="26"/>
      <c r="AG653" s="296"/>
      <c r="AH653" s="297"/>
      <c r="AI653" s="297"/>
      <c r="AJ653" s="297"/>
      <c r="AK653" s="297"/>
      <c r="AL653" s="297"/>
      <c r="AM653" s="297"/>
      <c r="AN653" s="297"/>
      <c r="AO653" s="117"/>
      <c r="AP653" s="114"/>
      <c r="AQ653" s="296"/>
      <c r="AR653" s="297"/>
      <c r="AS653" s="297"/>
      <c r="AT653" s="297"/>
      <c r="AU653" s="297"/>
      <c r="AV653" s="297"/>
      <c r="AW653" s="297"/>
      <c r="AX653" s="297"/>
      <c r="AY653" s="117"/>
      <c r="AZ653" s="114"/>
      <c r="BA653" s="297"/>
      <c r="BB653" s="297"/>
      <c r="BC653" s="297"/>
      <c r="BD653" s="297"/>
      <c r="BE653" s="297"/>
      <c r="BF653" s="297"/>
      <c r="BG653" s="297"/>
      <c r="BH653" s="297"/>
      <c r="BI653" s="117"/>
      <c r="BJ653" s="114"/>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c r="DH653" s="129"/>
      <c r="DI653" s="129"/>
      <c r="DJ653" s="129"/>
      <c r="DK653" s="129"/>
      <c r="DL653" s="129"/>
      <c r="DM653" s="129"/>
      <c r="DN653" s="129"/>
      <c r="DO653" s="129"/>
      <c r="DP653" s="129"/>
      <c r="DQ653" s="129"/>
      <c r="DR653" s="129"/>
      <c r="DS653" s="129"/>
      <c r="DT653" s="129"/>
      <c r="DU653" s="129"/>
      <c r="DV653" s="129"/>
      <c r="DW653" s="129"/>
      <c r="DX653" s="129"/>
      <c r="DY653" s="129"/>
      <c r="DZ653" s="129"/>
      <c r="EA653" s="129"/>
      <c r="EB653" s="129"/>
      <c r="EC653" s="129"/>
      <c r="ED653" s="129"/>
      <c r="EE653" s="129"/>
      <c r="EF653" s="129"/>
      <c r="EG653" s="129"/>
      <c r="EH653" s="129"/>
      <c r="EI653" s="129"/>
      <c r="EJ653" s="129"/>
      <c r="EK653" s="129"/>
      <c r="EL653" s="129"/>
      <c r="EM653" s="129"/>
      <c r="EN653" s="129"/>
      <c r="EO653" s="129"/>
      <c r="EP653" s="129"/>
      <c r="EQ653" s="129"/>
      <c r="ER653" s="129"/>
      <c r="ES653" s="129"/>
      <c r="ET653" s="129"/>
      <c r="EU653" s="129"/>
      <c r="EV653" s="129"/>
      <c r="EW653" s="129"/>
    </row>
    <row r="654" spans="1:153" ht="21.75" customHeight="1">
      <c r="A654" s="113"/>
      <c r="B654" s="294"/>
      <c r="C654" s="76"/>
      <c r="D654" s="74"/>
      <c r="E654" s="77"/>
      <c r="F654" s="78"/>
      <c r="G654" s="79"/>
      <c r="H654" s="75" t="s">
        <v>6436</v>
      </c>
      <c r="I654" s="76"/>
      <c r="J654" s="74"/>
      <c r="K654" s="241"/>
      <c r="L654" s="74"/>
      <c r="M654" s="76"/>
      <c r="N654" s="73"/>
      <c r="O654" s="504"/>
      <c r="P654" s="505"/>
      <c r="Q654" s="505"/>
      <c r="R654" s="505"/>
      <c r="S654" s="505"/>
      <c r="T654" s="505"/>
      <c r="U654" s="505"/>
      <c r="V654" s="505"/>
      <c r="W654" s="505"/>
      <c r="X654" s="505"/>
      <c r="Y654" s="505"/>
      <c r="Z654" s="505"/>
      <c r="AA654" s="505"/>
      <c r="AB654" s="505"/>
      <c r="AC654" s="505"/>
      <c r="AD654" s="505"/>
      <c r="AE654" s="506"/>
      <c r="AF654" s="15"/>
      <c r="AG654" s="118"/>
      <c r="AH654" s="312"/>
      <c r="AI654" s="313"/>
      <c r="AJ654" s="313"/>
      <c r="AK654" s="313"/>
      <c r="AL654" s="313"/>
      <c r="AM654" s="313"/>
      <c r="AN654" s="314"/>
      <c r="AO654" s="120"/>
      <c r="AP654" s="115" t="s">
        <v>0</v>
      </c>
      <c r="AQ654" s="119"/>
      <c r="AR654" s="312"/>
      <c r="AS654" s="313"/>
      <c r="AT654" s="313"/>
      <c r="AU654" s="313"/>
      <c r="AV654" s="313"/>
      <c r="AW654" s="313"/>
      <c r="AX654" s="314"/>
      <c r="AY654" s="120"/>
      <c r="AZ654" s="115" t="s">
        <v>1</v>
      </c>
      <c r="BA654" s="119"/>
      <c r="BB654" s="312"/>
      <c r="BC654" s="313"/>
      <c r="BD654" s="313"/>
      <c r="BE654" s="313"/>
      <c r="BF654" s="313"/>
      <c r="BG654" s="313"/>
      <c r="BH654" s="314"/>
      <c r="BI654" s="122"/>
      <c r="BJ654" s="115" t="s">
        <v>2</v>
      </c>
      <c r="BK654" s="129"/>
      <c r="BL654" s="130" t="str">
        <f>IF(BM654&lt;&gt;"","●","")</f>
        <v/>
      </c>
      <c r="BM654" s="132" t="str">
        <f>IF(AND(OR(C654="",E654="",F654="",G654="",O654=""),OR(AH654&gt;0,AR654&gt;0,BB654&gt;0)),"「Ｋコード・Ｊコード番号等」、「診療行為名称」に未記入の欄がありますが、「レセプト件数」、「算定日数」、「算定回数」のいずれかが1以上となっています。正しい手術名情報・レセプト件数・算定日数・算定回数をご記入ください。",IF(AND(AND(C654&lt;&gt;"",E654&lt;&gt;"",F654&lt;&gt;"",G654&lt;&gt;""),OR(AH654&gt;0,AR654&gt;0,BB654&gt;0),COUNTIF(K!$A$1:$A$2257,ASC(C654&amp;E654&amp;F654&amp;G654&amp;IF(I654*1=0,"","-"&amp;I654*1)&amp;IF(K654*1=0,"",K654*1)&amp;IF(M654="","",M654)))=0),"「Ｋコード・Ｊコード番号等」が診療報酬点数表あるいは鹿診療報酬点数表に存在しないコードとなっています。正しいＫコード・Ｊコード番号等をご記入ください。なお、加算・輸血料は報告対象外となります。",IF(OR(AND(OR(AH654=0,AH654=""),OR(AR654&gt;0,BB654&gt;0)),AND(OR(AH654&gt;0,BB654&gt;0),OR(AR654=0,AR654="")),AND(OR(AH654&gt;0,AR654&gt;0),OR(BB654=0,BB654=""))),"「レセプト件数」、「算定日数」、「算定回数」のいずれかが「0」か「空白」となっていますが、それ以外が1以上となっています。正しい手術名情報・レセプト件数・算定日数・算定回数をご記入ください。",IF(OR(AH654&gt;AR654,AH654&gt;BB654),"「算定日数」あるいは「算定回数」が「レセプト件数」よりも小さくなっています。算定レセプトにおける算定日数・算定回数をご記入ください。",IF(AR654&gt;BB654,"「算定回数」が「算定日数」よりも小さくなっています。算定日数における算定回数をご記入ください。","")))))</f>
        <v/>
      </c>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72"/>
      <c r="CW654" s="72"/>
      <c r="CX654" s="72"/>
      <c r="CY654" s="129"/>
      <c r="CZ654" s="129"/>
      <c r="DA654" s="129"/>
      <c r="DB654" s="129"/>
      <c r="DC654" s="129"/>
      <c r="DD654" s="129"/>
      <c r="DE654" s="129"/>
      <c r="DF654" s="129"/>
      <c r="DG654" s="129"/>
      <c r="DH654" s="129"/>
      <c r="DI654" s="129"/>
      <c r="DJ654" s="129"/>
      <c r="DK654" s="129"/>
      <c r="DL654" s="129"/>
      <c r="DM654" s="129"/>
      <c r="DN654" s="129"/>
      <c r="DO654" s="129"/>
      <c r="DP654" s="129"/>
      <c r="DQ654" s="129"/>
      <c r="DR654" s="129"/>
      <c r="DS654" s="129"/>
      <c r="DT654" s="129"/>
      <c r="DU654" s="129"/>
      <c r="DV654" s="129"/>
      <c r="DW654" s="129"/>
      <c r="DX654" s="129"/>
      <c r="DY654" s="129"/>
      <c r="DZ654" s="129"/>
      <c r="EA654" s="129"/>
      <c r="EB654" s="129"/>
      <c r="EC654" s="129"/>
      <c r="ED654" s="129"/>
      <c r="EE654" s="129"/>
      <c r="EF654" s="129"/>
      <c r="EG654" s="129"/>
      <c r="EH654" s="129"/>
      <c r="EI654" s="129"/>
      <c r="EJ654" s="129"/>
      <c r="EK654" s="129"/>
      <c r="EL654" s="129"/>
      <c r="EM654" s="129"/>
      <c r="EN654" s="129"/>
      <c r="EO654" s="129"/>
      <c r="EP654" s="129"/>
      <c r="EQ654" s="129"/>
      <c r="ER654" s="129"/>
      <c r="ES654" s="129"/>
      <c r="ET654" s="129"/>
      <c r="EU654" s="129"/>
      <c r="EV654" s="129"/>
      <c r="EW654" s="129"/>
    </row>
    <row r="655" spans="1:153" ht="3" customHeight="1" thickBot="1">
      <c r="A655" s="113"/>
      <c r="B655" s="16"/>
      <c r="C655" s="17"/>
      <c r="D655" s="17"/>
      <c r="E655" s="17"/>
      <c r="F655" s="18"/>
      <c r="G655" s="17"/>
      <c r="H655" s="298"/>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9"/>
      <c r="AG655" s="299"/>
      <c r="AH655" s="298"/>
      <c r="AI655" s="298"/>
      <c r="AJ655" s="298"/>
      <c r="AK655" s="298"/>
      <c r="AL655" s="298"/>
      <c r="AM655" s="298"/>
      <c r="AN655" s="298"/>
      <c r="AO655" s="121"/>
      <c r="AP655" s="116"/>
      <c r="AQ655" s="299"/>
      <c r="AR655" s="298"/>
      <c r="AS655" s="298"/>
      <c r="AT655" s="298"/>
      <c r="AU655" s="298"/>
      <c r="AV655" s="298"/>
      <c r="AW655" s="298"/>
      <c r="AX655" s="298"/>
      <c r="AY655" s="121"/>
      <c r="AZ655" s="116"/>
      <c r="BA655" s="298"/>
      <c r="BB655" s="298"/>
      <c r="BC655" s="298"/>
      <c r="BD655" s="298"/>
      <c r="BE655" s="298"/>
      <c r="BF655" s="298"/>
      <c r="BG655" s="298"/>
      <c r="BH655" s="298"/>
      <c r="BI655" s="121"/>
      <c r="BJ655" s="116"/>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c r="DH655" s="129"/>
      <c r="DI655" s="129"/>
      <c r="DJ655" s="129"/>
      <c r="DK655" s="129"/>
      <c r="DL655" s="129"/>
      <c r="DM655" s="129"/>
      <c r="DN655" s="129"/>
      <c r="DO655" s="129"/>
      <c r="DP655" s="129"/>
      <c r="DQ655" s="129"/>
      <c r="DR655" s="129"/>
      <c r="DS655" s="129"/>
      <c r="DT655" s="129"/>
      <c r="DU655" s="129"/>
      <c r="DV655" s="129"/>
      <c r="DW655" s="129"/>
      <c r="DX655" s="129"/>
      <c r="DY655" s="129"/>
      <c r="DZ655" s="129"/>
      <c r="EA655" s="129"/>
      <c r="EB655" s="129"/>
      <c r="EC655" s="129"/>
      <c r="ED655" s="129"/>
      <c r="EE655" s="129"/>
      <c r="EF655" s="129"/>
      <c r="EG655" s="129"/>
      <c r="EH655" s="129"/>
      <c r="EI655" s="129"/>
      <c r="EJ655" s="129"/>
      <c r="EK655" s="129"/>
      <c r="EL655" s="129"/>
      <c r="EM655" s="129"/>
      <c r="EN655" s="129"/>
      <c r="EO655" s="129"/>
      <c r="EP655" s="129"/>
      <c r="EQ655" s="129"/>
      <c r="ER655" s="129"/>
      <c r="ES655" s="129"/>
      <c r="ET655" s="129"/>
      <c r="EU655" s="129"/>
      <c r="EV655" s="129"/>
      <c r="EW655" s="129"/>
    </row>
    <row r="656" spans="1:153" ht="9.75" customHeight="1">
      <c r="A656" s="113"/>
      <c r="B656" s="24"/>
      <c r="C656" s="14" t="s">
        <v>6435</v>
      </c>
      <c r="D656" s="25"/>
      <c r="E656" s="25"/>
      <c r="F656" s="14" t="s">
        <v>143</v>
      </c>
      <c r="G656" s="14"/>
      <c r="H656" s="14"/>
      <c r="I656" s="14" t="s">
        <v>144</v>
      </c>
      <c r="J656" s="14"/>
      <c r="K656" s="14" t="s">
        <v>145</v>
      </c>
      <c r="L656" s="14"/>
      <c r="M656" s="14" t="s">
        <v>197</v>
      </c>
      <c r="N656" s="14"/>
      <c r="O656" s="25"/>
      <c r="P656" s="14" t="s">
        <v>146</v>
      </c>
      <c r="Q656" s="14"/>
      <c r="R656" s="14"/>
      <c r="S656" s="14"/>
      <c r="T656" s="14"/>
      <c r="U656" s="14"/>
      <c r="V656" s="14"/>
      <c r="W656" s="14"/>
      <c r="X656" s="14"/>
      <c r="Y656" s="14"/>
      <c r="Z656" s="14"/>
      <c r="AA656" s="14"/>
      <c r="AB656" s="14"/>
      <c r="AC656" s="14"/>
      <c r="AD656" s="25"/>
      <c r="AE656" s="25"/>
      <c r="AF656" s="26"/>
      <c r="AG656" s="296"/>
      <c r="AH656" s="297"/>
      <c r="AI656" s="297"/>
      <c r="AJ656" s="297"/>
      <c r="AK656" s="297"/>
      <c r="AL656" s="297"/>
      <c r="AM656" s="297"/>
      <c r="AN656" s="297"/>
      <c r="AO656" s="117"/>
      <c r="AP656" s="114"/>
      <c r="AQ656" s="296"/>
      <c r="AR656" s="297"/>
      <c r="AS656" s="297"/>
      <c r="AT656" s="297"/>
      <c r="AU656" s="297"/>
      <c r="AV656" s="297"/>
      <c r="AW656" s="297"/>
      <c r="AX656" s="297"/>
      <c r="AY656" s="117"/>
      <c r="AZ656" s="114"/>
      <c r="BA656" s="297"/>
      <c r="BB656" s="297"/>
      <c r="BC656" s="297"/>
      <c r="BD656" s="297"/>
      <c r="BE656" s="297"/>
      <c r="BF656" s="297"/>
      <c r="BG656" s="297"/>
      <c r="BH656" s="297"/>
      <c r="BI656" s="117"/>
      <c r="BJ656" s="114"/>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c r="DH656" s="129"/>
      <c r="DI656" s="129"/>
      <c r="DJ656" s="129"/>
      <c r="DK656" s="129"/>
      <c r="DL656" s="129"/>
      <c r="DM656" s="129"/>
      <c r="DN656" s="129"/>
      <c r="DO656" s="129"/>
      <c r="DP656" s="129"/>
      <c r="DQ656" s="129"/>
      <c r="DR656" s="129"/>
      <c r="DS656" s="129"/>
      <c r="DT656" s="129"/>
      <c r="DU656" s="129"/>
      <c r="DV656" s="129"/>
      <c r="DW656" s="129"/>
      <c r="DX656" s="129"/>
      <c r="DY656" s="129"/>
      <c r="DZ656" s="129"/>
      <c r="EA656" s="129"/>
      <c r="EB656" s="129"/>
      <c r="EC656" s="129"/>
      <c r="ED656" s="129"/>
      <c r="EE656" s="129"/>
      <c r="EF656" s="129"/>
      <c r="EG656" s="129"/>
      <c r="EH656" s="129"/>
      <c r="EI656" s="129"/>
      <c r="EJ656" s="129"/>
      <c r="EK656" s="129"/>
      <c r="EL656" s="129"/>
      <c r="EM656" s="129"/>
      <c r="EN656" s="129"/>
      <c r="EO656" s="129"/>
      <c r="EP656" s="129"/>
      <c r="EQ656" s="129"/>
      <c r="ER656" s="129"/>
      <c r="ES656" s="129"/>
      <c r="ET656" s="129"/>
      <c r="EU656" s="129"/>
      <c r="EV656" s="129"/>
      <c r="EW656" s="129"/>
    </row>
    <row r="657" spans="1:153" ht="21.75" customHeight="1">
      <c r="A657" s="113"/>
      <c r="B657" s="294"/>
      <c r="C657" s="76"/>
      <c r="D657" s="74"/>
      <c r="E657" s="77"/>
      <c r="F657" s="78"/>
      <c r="G657" s="79"/>
      <c r="H657" s="75" t="s">
        <v>6436</v>
      </c>
      <c r="I657" s="76"/>
      <c r="J657" s="74"/>
      <c r="K657" s="241"/>
      <c r="L657" s="74"/>
      <c r="M657" s="76"/>
      <c r="N657" s="73"/>
      <c r="O657" s="504"/>
      <c r="P657" s="505"/>
      <c r="Q657" s="505"/>
      <c r="R657" s="505"/>
      <c r="S657" s="505"/>
      <c r="T657" s="505"/>
      <c r="U657" s="505"/>
      <c r="V657" s="505"/>
      <c r="W657" s="505"/>
      <c r="X657" s="505"/>
      <c r="Y657" s="505"/>
      <c r="Z657" s="505"/>
      <c r="AA657" s="505"/>
      <c r="AB657" s="505"/>
      <c r="AC657" s="505"/>
      <c r="AD657" s="505"/>
      <c r="AE657" s="506"/>
      <c r="AF657" s="15"/>
      <c r="AG657" s="118"/>
      <c r="AH657" s="312"/>
      <c r="AI657" s="313"/>
      <c r="AJ657" s="313"/>
      <c r="AK657" s="313"/>
      <c r="AL657" s="313"/>
      <c r="AM657" s="313"/>
      <c r="AN657" s="314"/>
      <c r="AO657" s="120"/>
      <c r="AP657" s="115" t="s">
        <v>0</v>
      </c>
      <c r="AQ657" s="119"/>
      <c r="AR657" s="312"/>
      <c r="AS657" s="313"/>
      <c r="AT657" s="313"/>
      <c r="AU657" s="313"/>
      <c r="AV657" s="313"/>
      <c r="AW657" s="313"/>
      <c r="AX657" s="314"/>
      <c r="AY657" s="120"/>
      <c r="AZ657" s="115" t="s">
        <v>1</v>
      </c>
      <c r="BA657" s="119"/>
      <c r="BB657" s="312"/>
      <c r="BC657" s="313"/>
      <c r="BD657" s="313"/>
      <c r="BE657" s="313"/>
      <c r="BF657" s="313"/>
      <c r="BG657" s="313"/>
      <c r="BH657" s="314"/>
      <c r="BI657" s="122"/>
      <c r="BJ657" s="115" t="s">
        <v>2</v>
      </c>
      <c r="BK657" s="129"/>
      <c r="BL657" s="130" t="str">
        <f>IF(BM657&lt;&gt;"","●","")</f>
        <v/>
      </c>
      <c r="BM657" s="132" t="str">
        <f>IF(AND(OR(C657="",E657="",F657="",G657="",O657=""),OR(AH657&gt;0,AR657&gt;0,BB657&gt;0)),"「Ｋコード・Ｊコード番号等」、「診療行為名称」に未記入の欄がありますが、「レセプト件数」、「算定日数」、「算定回数」のいずれかが1以上となっています。正しい手術名情報・レセプト件数・算定日数・算定回数をご記入ください。",IF(AND(AND(C657&lt;&gt;"",E657&lt;&gt;"",F657&lt;&gt;"",G657&lt;&gt;""),OR(AH657&gt;0,AR657&gt;0,BB657&gt;0),COUNTIF(K!$A$1:$A$2257,ASC(C657&amp;E657&amp;F657&amp;G657&amp;IF(I657*1=0,"","-"&amp;I657*1)&amp;IF(K657*1=0,"",K657*1)&amp;IF(M657="","",M657)))=0),"「Ｋコード・Ｊコード番号等」が診療報酬点数表あるいは鹿診療報酬点数表に存在しないコードとなっています。正しいＫコード・Ｊコード番号等をご記入ください。なお、加算・輸血料は報告対象外となります。",IF(OR(AND(OR(AH657=0,AH657=""),OR(AR657&gt;0,BB657&gt;0)),AND(OR(AH657&gt;0,BB657&gt;0),OR(AR657=0,AR657="")),AND(OR(AH657&gt;0,AR657&gt;0),OR(BB657=0,BB657=""))),"「レセプト件数」、「算定日数」、「算定回数」のいずれかが「0」か「空白」となっていますが、それ以外が1以上となっています。正しい手術名情報・レセプト件数・算定日数・算定回数をご記入ください。",IF(OR(AH657&gt;AR657,AH657&gt;BB657),"「算定日数」あるいは「算定回数」が「レセプト件数」よりも小さくなっています。算定レセプトにおける算定日数・算定回数をご記入ください。",IF(AR657&gt;BB657,"「算定回数」が「算定日数」よりも小さくなっています。算定日数における算定回数をご記入ください。","")))))</f>
        <v/>
      </c>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72"/>
      <c r="CW657" s="72"/>
      <c r="CX657" s="72"/>
      <c r="CY657" s="129"/>
      <c r="CZ657" s="129"/>
      <c r="DA657" s="129"/>
      <c r="DB657" s="129"/>
      <c r="DC657" s="129"/>
      <c r="DD657" s="129"/>
      <c r="DE657" s="129"/>
      <c r="DF657" s="129"/>
      <c r="DG657" s="129"/>
      <c r="DH657" s="129"/>
      <c r="DI657" s="129"/>
      <c r="DJ657" s="129"/>
      <c r="DK657" s="129"/>
      <c r="DL657" s="129"/>
      <c r="DM657" s="129"/>
      <c r="DN657" s="129"/>
      <c r="DO657" s="129"/>
      <c r="DP657" s="129"/>
      <c r="DQ657" s="129"/>
      <c r="DR657" s="129"/>
      <c r="DS657" s="129"/>
      <c r="DT657" s="129"/>
      <c r="DU657" s="129"/>
      <c r="DV657" s="129"/>
      <c r="DW657" s="129"/>
      <c r="DX657" s="129"/>
      <c r="DY657" s="129"/>
      <c r="DZ657" s="129"/>
      <c r="EA657" s="129"/>
      <c r="EB657" s="129"/>
      <c r="EC657" s="129"/>
      <c r="ED657" s="129"/>
      <c r="EE657" s="129"/>
      <c r="EF657" s="129"/>
      <c r="EG657" s="129"/>
      <c r="EH657" s="129"/>
      <c r="EI657" s="129"/>
      <c r="EJ657" s="129"/>
      <c r="EK657" s="129"/>
      <c r="EL657" s="129"/>
      <c r="EM657" s="129"/>
      <c r="EN657" s="129"/>
      <c r="EO657" s="129"/>
      <c r="EP657" s="129"/>
      <c r="EQ657" s="129"/>
      <c r="ER657" s="129"/>
      <c r="ES657" s="129"/>
      <c r="ET657" s="129"/>
      <c r="EU657" s="129"/>
      <c r="EV657" s="129"/>
      <c r="EW657" s="129"/>
    </row>
    <row r="658" spans="1:153" ht="3" customHeight="1" thickBot="1">
      <c r="A658" s="113"/>
      <c r="B658" s="16"/>
      <c r="C658" s="17"/>
      <c r="D658" s="17"/>
      <c r="E658" s="17"/>
      <c r="F658" s="18"/>
      <c r="G658" s="17"/>
      <c r="H658" s="298"/>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9"/>
      <c r="AG658" s="299"/>
      <c r="AH658" s="298"/>
      <c r="AI658" s="298"/>
      <c r="AJ658" s="298"/>
      <c r="AK658" s="298"/>
      <c r="AL658" s="298"/>
      <c r="AM658" s="298"/>
      <c r="AN658" s="298"/>
      <c r="AO658" s="121"/>
      <c r="AP658" s="116"/>
      <c r="AQ658" s="299"/>
      <c r="AR658" s="298"/>
      <c r="AS658" s="298"/>
      <c r="AT658" s="298"/>
      <c r="AU658" s="298"/>
      <c r="AV658" s="298"/>
      <c r="AW658" s="298"/>
      <c r="AX658" s="298"/>
      <c r="AY658" s="121"/>
      <c r="AZ658" s="116"/>
      <c r="BA658" s="298"/>
      <c r="BB658" s="298"/>
      <c r="BC658" s="298"/>
      <c r="BD658" s="298"/>
      <c r="BE658" s="298"/>
      <c r="BF658" s="298"/>
      <c r="BG658" s="298"/>
      <c r="BH658" s="298"/>
      <c r="BI658" s="121"/>
      <c r="BJ658" s="116"/>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c r="DH658" s="129"/>
      <c r="DI658" s="129"/>
      <c r="DJ658" s="129"/>
      <c r="DK658" s="129"/>
      <c r="DL658" s="129"/>
      <c r="DM658" s="129"/>
      <c r="DN658" s="129"/>
      <c r="DO658" s="129"/>
      <c r="DP658" s="129"/>
      <c r="DQ658" s="129"/>
      <c r="DR658" s="129"/>
      <c r="DS658" s="129"/>
      <c r="DT658" s="129"/>
      <c r="DU658" s="129"/>
      <c r="DV658" s="129"/>
      <c r="DW658" s="129"/>
      <c r="DX658" s="129"/>
      <c r="DY658" s="129"/>
      <c r="DZ658" s="129"/>
      <c r="EA658" s="129"/>
      <c r="EB658" s="129"/>
      <c r="EC658" s="129"/>
      <c r="ED658" s="129"/>
      <c r="EE658" s="129"/>
      <c r="EF658" s="129"/>
      <c r="EG658" s="129"/>
      <c r="EH658" s="129"/>
      <c r="EI658" s="129"/>
      <c r="EJ658" s="129"/>
      <c r="EK658" s="129"/>
      <c r="EL658" s="129"/>
      <c r="EM658" s="129"/>
      <c r="EN658" s="129"/>
      <c r="EO658" s="129"/>
      <c r="EP658" s="129"/>
      <c r="EQ658" s="129"/>
      <c r="ER658" s="129"/>
      <c r="ES658" s="129"/>
      <c r="ET658" s="129"/>
      <c r="EU658" s="129"/>
      <c r="EV658" s="129"/>
      <c r="EW658" s="129"/>
    </row>
    <row r="659" spans="1:153" ht="9.75" customHeight="1">
      <c r="A659" s="113"/>
      <c r="B659" s="24"/>
      <c r="C659" s="14" t="s">
        <v>6435</v>
      </c>
      <c r="D659" s="25"/>
      <c r="E659" s="25"/>
      <c r="F659" s="14" t="s">
        <v>143</v>
      </c>
      <c r="G659" s="14"/>
      <c r="H659" s="14"/>
      <c r="I659" s="14" t="s">
        <v>144</v>
      </c>
      <c r="J659" s="14"/>
      <c r="K659" s="14" t="s">
        <v>145</v>
      </c>
      <c r="L659" s="14"/>
      <c r="M659" s="14" t="s">
        <v>197</v>
      </c>
      <c r="N659" s="14"/>
      <c r="O659" s="25"/>
      <c r="P659" s="14" t="s">
        <v>146</v>
      </c>
      <c r="Q659" s="14"/>
      <c r="R659" s="14"/>
      <c r="S659" s="14"/>
      <c r="T659" s="14"/>
      <c r="U659" s="14"/>
      <c r="V659" s="14"/>
      <c r="W659" s="14"/>
      <c r="X659" s="14"/>
      <c r="Y659" s="14"/>
      <c r="Z659" s="14"/>
      <c r="AA659" s="14"/>
      <c r="AB659" s="14"/>
      <c r="AC659" s="14"/>
      <c r="AD659" s="25"/>
      <c r="AE659" s="25"/>
      <c r="AF659" s="26"/>
      <c r="AG659" s="296"/>
      <c r="AH659" s="297"/>
      <c r="AI659" s="297"/>
      <c r="AJ659" s="297"/>
      <c r="AK659" s="297"/>
      <c r="AL659" s="297"/>
      <c r="AM659" s="297"/>
      <c r="AN659" s="297"/>
      <c r="AO659" s="117"/>
      <c r="AP659" s="114"/>
      <c r="AQ659" s="296"/>
      <c r="AR659" s="297"/>
      <c r="AS659" s="297"/>
      <c r="AT659" s="297"/>
      <c r="AU659" s="297"/>
      <c r="AV659" s="297"/>
      <c r="AW659" s="297"/>
      <c r="AX659" s="297"/>
      <c r="AY659" s="117"/>
      <c r="AZ659" s="114"/>
      <c r="BA659" s="297"/>
      <c r="BB659" s="297"/>
      <c r="BC659" s="297"/>
      <c r="BD659" s="297"/>
      <c r="BE659" s="297"/>
      <c r="BF659" s="297"/>
      <c r="BG659" s="297"/>
      <c r="BH659" s="297"/>
      <c r="BI659" s="117"/>
      <c r="BJ659" s="114"/>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c r="DH659" s="129"/>
      <c r="DI659" s="129"/>
      <c r="DJ659" s="129"/>
      <c r="DK659" s="129"/>
      <c r="DL659" s="129"/>
      <c r="DM659" s="129"/>
      <c r="DN659" s="129"/>
      <c r="DO659" s="129"/>
      <c r="DP659" s="129"/>
      <c r="DQ659" s="129"/>
      <c r="DR659" s="129"/>
      <c r="DS659" s="129"/>
      <c r="DT659" s="129"/>
      <c r="DU659" s="129"/>
      <c r="DV659" s="129"/>
      <c r="DW659" s="129"/>
      <c r="DX659" s="129"/>
      <c r="DY659" s="129"/>
      <c r="DZ659" s="129"/>
      <c r="EA659" s="129"/>
      <c r="EB659" s="129"/>
      <c r="EC659" s="129"/>
      <c r="ED659" s="129"/>
      <c r="EE659" s="129"/>
      <c r="EF659" s="129"/>
      <c r="EG659" s="129"/>
      <c r="EH659" s="129"/>
      <c r="EI659" s="129"/>
      <c r="EJ659" s="129"/>
      <c r="EK659" s="129"/>
      <c r="EL659" s="129"/>
      <c r="EM659" s="129"/>
      <c r="EN659" s="129"/>
      <c r="EO659" s="129"/>
      <c r="EP659" s="129"/>
      <c r="EQ659" s="129"/>
      <c r="ER659" s="129"/>
      <c r="ES659" s="129"/>
      <c r="ET659" s="129"/>
      <c r="EU659" s="129"/>
      <c r="EV659" s="129"/>
      <c r="EW659" s="129"/>
    </row>
    <row r="660" spans="1:153" ht="21.75" customHeight="1">
      <c r="A660" s="113"/>
      <c r="B660" s="294"/>
      <c r="C660" s="76"/>
      <c r="D660" s="74"/>
      <c r="E660" s="77"/>
      <c r="F660" s="78"/>
      <c r="G660" s="79"/>
      <c r="H660" s="75" t="s">
        <v>6436</v>
      </c>
      <c r="I660" s="76"/>
      <c r="J660" s="74"/>
      <c r="K660" s="241"/>
      <c r="L660" s="74"/>
      <c r="M660" s="76"/>
      <c r="N660" s="73"/>
      <c r="O660" s="504"/>
      <c r="P660" s="505"/>
      <c r="Q660" s="505"/>
      <c r="R660" s="505"/>
      <c r="S660" s="505"/>
      <c r="T660" s="505"/>
      <c r="U660" s="505"/>
      <c r="V660" s="505"/>
      <c r="W660" s="505"/>
      <c r="X660" s="505"/>
      <c r="Y660" s="505"/>
      <c r="Z660" s="505"/>
      <c r="AA660" s="505"/>
      <c r="AB660" s="505"/>
      <c r="AC660" s="505"/>
      <c r="AD660" s="505"/>
      <c r="AE660" s="506"/>
      <c r="AF660" s="15"/>
      <c r="AG660" s="118"/>
      <c r="AH660" s="312"/>
      <c r="AI660" s="313"/>
      <c r="AJ660" s="313"/>
      <c r="AK660" s="313"/>
      <c r="AL660" s="313"/>
      <c r="AM660" s="313"/>
      <c r="AN660" s="314"/>
      <c r="AO660" s="120"/>
      <c r="AP660" s="115" t="s">
        <v>0</v>
      </c>
      <c r="AQ660" s="119"/>
      <c r="AR660" s="312"/>
      <c r="AS660" s="313"/>
      <c r="AT660" s="313"/>
      <c r="AU660" s="313"/>
      <c r="AV660" s="313"/>
      <c r="AW660" s="313"/>
      <c r="AX660" s="314"/>
      <c r="AY660" s="120"/>
      <c r="AZ660" s="115" t="s">
        <v>1</v>
      </c>
      <c r="BA660" s="119"/>
      <c r="BB660" s="312"/>
      <c r="BC660" s="313"/>
      <c r="BD660" s="313"/>
      <c r="BE660" s="313"/>
      <c r="BF660" s="313"/>
      <c r="BG660" s="313"/>
      <c r="BH660" s="314"/>
      <c r="BI660" s="122"/>
      <c r="BJ660" s="115" t="s">
        <v>2</v>
      </c>
      <c r="BK660" s="129"/>
      <c r="BL660" s="130" t="str">
        <f>IF(BM660&lt;&gt;"","●","")</f>
        <v/>
      </c>
      <c r="BM660" s="132" t="str">
        <f>IF(AND(OR(C660="",E660="",F660="",G660="",O660=""),OR(AH660&gt;0,AR660&gt;0,BB660&gt;0)),"「Ｋコード・Ｊコード番号等」、「診療行為名称」に未記入の欄がありますが、「レセプト件数」、「算定日数」、「算定回数」のいずれかが1以上となっています。正しい手術名情報・レセプト件数・算定日数・算定回数をご記入ください。",IF(AND(AND(C660&lt;&gt;"",E660&lt;&gt;"",F660&lt;&gt;"",G660&lt;&gt;""),OR(AH660&gt;0,AR660&gt;0,BB660&gt;0),COUNTIF(K!$A$1:$A$2257,ASC(C660&amp;E660&amp;F660&amp;G660&amp;IF(I660*1=0,"","-"&amp;I660*1)&amp;IF(K660*1=0,"",K660*1)&amp;IF(M660="","",M660)))=0),"「Ｋコード・Ｊコード番号等」が診療報酬点数表あるいは鹿診療報酬点数表に存在しないコードとなっています。正しいＫコード・Ｊコード番号等をご記入ください。なお、加算・輸血料は報告対象外となります。",IF(OR(AND(OR(AH660=0,AH660=""),OR(AR660&gt;0,BB660&gt;0)),AND(OR(AH660&gt;0,BB660&gt;0),OR(AR660=0,AR660="")),AND(OR(AH660&gt;0,AR660&gt;0),OR(BB660=0,BB660=""))),"「レセプト件数」、「算定日数」、「算定回数」のいずれかが「0」か「空白」となっていますが、それ以外が1以上となっています。正しい手術名情報・レセプト件数・算定日数・算定回数をご記入ください。",IF(OR(AH660&gt;AR660,AH660&gt;BB660),"「算定日数」あるいは「算定回数」が「レセプト件数」よりも小さくなっています。算定レセプトにおける算定日数・算定回数をご記入ください。",IF(AR660&gt;BB660,"「算定回数」が「算定日数」よりも小さくなっています。算定日数における算定回数をご記入ください。","")))))</f>
        <v/>
      </c>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72"/>
      <c r="CW660" s="72"/>
      <c r="CX660" s="72"/>
      <c r="CY660" s="129"/>
      <c r="CZ660" s="129"/>
      <c r="DA660" s="129"/>
      <c r="DB660" s="129"/>
      <c r="DC660" s="129"/>
      <c r="DD660" s="129"/>
      <c r="DE660" s="129"/>
      <c r="DF660" s="129"/>
      <c r="DG660" s="129"/>
      <c r="DH660" s="129"/>
      <c r="DI660" s="129"/>
      <c r="DJ660" s="129"/>
      <c r="DK660" s="129"/>
      <c r="DL660" s="129"/>
      <c r="DM660" s="129"/>
      <c r="DN660" s="129"/>
      <c r="DO660" s="129"/>
      <c r="DP660" s="129"/>
      <c r="DQ660" s="129"/>
      <c r="DR660" s="129"/>
      <c r="DS660" s="129"/>
      <c r="DT660" s="129"/>
      <c r="DU660" s="129"/>
      <c r="DV660" s="129"/>
      <c r="DW660" s="129"/>
      <c r="DX660" s="129"/>
      <c r="DY660" s="129"/>
      <c r="DZ660" s="129"/>
      <c r="EA660" s="129"/>
      <c r="EB660" s="129"/>
      <c r="EC660" s="129"/>
      <c r="ED660" s="129"/>
      <c r="EE660" s="129"/>
      <c r="EF660" s="129"/>
      <c r="EG660" s="129"/>
      <c r="EH660" s="129"/>
      <c r="EI660" s="129"/>
      <c r="EJ660" s="129"/>
      <c r="EK660" s="129"/>
      <c r="EL660" s="129"/>
      <c r="EM660" s="129"/>
      <c r="EN660" s="129"/>
      <c r="EO660" s="129"/>
      <c r="EP660" s="129"/>
      <c r="EQ660" s="129"/>
      <c r="ER660" s="129"/>
      <c r="ES660" s="129"/>
      <c r="ET660" s="129"/>
      <c r="EU660" s="129"/>
      <c r="EV660" s="129"/>
      <c r="EW660" s="129"/>
    </row>
    <row r="661" spans="1:153" ht="3" customHeight="1" thickBot="1">
      <c r="A661" s="113"/>
      <c r="B661" s="16"/>
      <c r="C661" s="17"/>
      <c r="D661" s="17"/>
      <c r="E661" s="17"/>
      <c r="F661" s="18"/>
      <c r="G661" s="17"/>
      <c r="H661" s="298"/>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9"/>
      <c r="AG661" s="299"/>
      <c r="AH661" s="298"/>
      <c r="AI661" s="298"/>
      <c r="AJ661" s="298"/>
      <c r="AK661" s="298"/>
      <c r="AL661" s="298"/>
      <c r="AM661" s="298"/>
      <c r="AN661" s="298"/>
      <c r="AO661" s="121"/>
      <c r="AP661" s="116"/>
      <c r="AQ661" s="299"/>
      <c r="AR661" s="298"/>
      <c r="AS661" s="298"/>
      <c r="AT661" s="298"/>
      <c r="AU661" s="298"/>
      <c r="AV661" s="298"/>
      <c r="AW661" s="298"/>
      <c r="AX661" s="298"/>
      <c r="AY661" s="121"/>
      <c r="AZ661" s="116"/>
      <c r="BA661" s="298"/>
      <c r="BB661" s="298"/>
      <c r="BC661" s="298"/>
      <c r="BD661" s="298"/>
      <c r="BE661" s="298"/>
      <c r="BF661" s="298"/>
      <c r="BG661" s="298"/>
      <c r="BH661" s="298"/>
      <c r="BI661" s="121"/>
      <c r="BJ661" s="116"/>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c r="DH661" s="129"/>
      <c r="DI661" s="129"/>
      <c r="DJ661" s="129"/>
      <c r="DK661" s="129"/>
      <c r="DL661" s="129"/>
      <c r="DM661" s="129"/>
      <c r="DN661" s="129"/>
      <c r="DO661" s="129"/>
      <c r="DP661" s="129"/>
      <c r="DQ661" s="129"/>
      <c r="DR661" s="129"/>
      <c r="DS661" s="129"/>
      <c r="DT661" s="129"/>
      <c r="DU661" s="129"/>
      <c r="DV661" s="129"/>
      <c r="DW661" s="129"/>
      <c r="DX661" s="129"/>
      <c r="DY661" s="129"/>
      <c r="DZ661" s="129"/>
      <c r="EA661" s="129"/>
      <c r="EB661" s="129"/>
      <c r="EC661" s="129"/>
      <c r="ED661" s="129"/>
      <c r="EE661" s="129"/>
      <c r="EF661" s="129"/>
      <c r="EG661" s="129"/>
      <c r="EH661" s="129"/>
      <c r="EI661" s="129"/>
      <c r="EJ661" s="129"/>
      <c r="EK661" s="129"/>
      <c r="EL661" s="129"/>
      <c r="EM661" s="129"/>
      <c r="EN661" s="129"/>
      <c r="EO661" s="129"/>
      <c r="EP661" s="129"/>
      <c r="EQ661" s="129"/>
      <c r="ER661" s="129"/>
      <c r="ES661" s="129"/>
      <c r="ET661" s="129"/>
      <c r="EU661" s="129"/>
      <c r="EV661" s="129"/>
      <c r="EW661" s="129"/>
    </row>
    <row r="662" spans="1:153" ht="9.75" customHeight="1">
      <c r="A662" s="113"/>
      <c r="B662" s="24"/>
      <c r="C662" s="14" t="s">
        <v>6435</v>
      </c>
      <c r="D662" s="25"/>
      <c r="E662" s="25"/>
      <c r="F662" s="14" t="s">
        <v>143</v>
      </c>
      <c r="G662" s="14"/>
      <c r="H662" s="14"/>
      <c r="I662" s="14" t="s">
        <v>144</v>
      </c>
      <c r="J662" s="14"/>
      <c r="K662" s="14" t="s">
        <v>145</v>
      </c>
      <c r="L662" s="14"/>
      <c r="M662" s="14" t="s">
        <v>197</v>
      </c>
      <c r="N662" s="14"/>
      <c r="O662" s="25"/>
      <c r="P662" s="14" t="s">
        <v>146</v>
      </c>
      <c r="Q662" s="14"/>
      <c r="R662" s="14"/>
      <c r="S662" s="14"/>
      <c r="T662" s="14"/>
      <c r="U662" s="14"/>
      <c r="V662" s="14"/>
      <c r="W662" s="14"/>
      <c r="X662" s="14"/>
      <c r="Y662" s="14"/>
      <c r="Z662" s="14"/>
      <c r="AA662" s="14"/>
      <c r="AB662" s="14"/>
      <c r="AC662" s="14"/>
      <c r="AD662" s="25"/>
      <c r="AE662" s="25"/>
      <c r="AF662" s="26"/>
      <c r="AG662" s="296"/>
      <c r="AH662" s="297"/>
      <c r="AI662" s="297"/>
      <c r="AJ662" s="297"/>
      <c r="AK662" s="297"/>
      <c r="AL662" s="297"/>
      <c r="AM662" s="297"/>
      <c r="AN662" s="297"/>
      <c r="AO662" s="117"/>
      <c r="AP662" s="114"/>
      <c r="AQ662" s="296"/>
      <c r="AR662" s="297"/>
      <c r="AS662" s="297"/>
      <c r="AT662" s="297"/>
      <c r="AU662" s="297"/>
      <c r="AV662" s="297"/>
      <c r="AW662" s="297"/>
      <c r="AX662" s="297"/>
      <c r="AY662" s="117"/>
      <c r="AZ662" s="114"/>
      <c r="BA662" s="297"/>
      <c r="BB662" s="297"/>
      <c r="BC662" s="297"/>
      <c r="BD662" s="297"/>
      <c r="BE662" s="297"/>
      <c r="BF662" s="297"/>
      <c r="BG662" s="297"/>
      <c r="BH662" s="297"/>
      <c r="BI662" s="117"/>
      <c r="BJ662" s="114"/>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c r="DH662" s="129"/>
      <c r="DI662" s="129"/>
      <c r="DJ662" s="129"/>
      <c r="DK662" s="129"/>
      <c r="DL662" s="129"/>
      <c r="DM662" s="129"/>
      <c r="DN662" s="129"/>
      <c r="DO662" s="129"/>
      <c r="DP662" s="129"/>
      <c r="DQ662" s="129"/>
      <c r="DR662" s="129"/>
      <c r="DS662" s="129"/>
      <c r="DT662" s="129"/>
      <c r="DU662" s="129"/>
      <c r="DV662" s="129"/>
      <c r="DW662" s="129"/>
      <c r="DX662" s="129"/>
      <c r="DY662" s="129"/>
      <c r="DZ662" s="129"/>
      <c r="EA662" s="129"/>
      <c r="EB662" s="129"/>
      <c r="EC662" s="129"/>
      <c r="ED662" s="129"/>
      <c r="EE662" s="129"/>
      <c r="EF662" s="129"/>
      <c r="EG662" s="129"/>
      <c r="EH662" s="129"/>
      <c r="EI662" s="129"/>
      <c r="EJ662" s="129"/>
      <c r="EK662" s="129"/>
      <c r="EL662" s="129"/>
      <c r="EM662" s="129"/>
      <c r="EN662" s="129"/>
      <c r="EO662" s="129"/>
      <c r="EP662" s="129"/>
      <c r="EQ662" s="129"/>
      <c r="ER662" s="129"/>
      <c r="ES662" s="129"/>
      <c r="ET662" s="129"/>
      <c r="EU662" s="129"/>
      <c r="EV662" s="129"/>
      <c r="EW662" s="129"/>
    </row>
    <row r="663" spans="1:153" ht="21.75" customHeight="1">
      <c r="A663" s="113"/>
      <c r="B663" s="294"/>
      <c r="C663" s="76"/>
      <c r="D663" s="74"/>
      <c r="E663" s="77"/>
      <c r="F663" s="78"/>
      <c r="G663" s="79"/>
      <c r="H663" s="75" t="s">
        <v>6436</v>
      </c>
      <c r="I663" s="76"/>
      <c r="J663" s="74"/>
      <c r="K663" s="241"/>
      <c r="L663" s="74"/>
      <c r="M663" s="76"/>
      <c r="N663" s="73"/>
      <c r="O663" s="504"/>
      <c r="P663" s="505"/>
      <c r="Q663" s="505"/>
      <c r="R663" s="505"/>
      <c r="S663" s="505"/>
      <c r="T663" s="505"/>
      <c r="U663" s="505"/>
      <c r="V663" s="505"/>
      <c r="W663" s="505"/>
      <c r="X663" s="505"/>
      <c r="Y663" s="505"/>
      <c r="Z663" s="505"/>
      <c r="AA663" s="505"/>
      <c r="AB663" s="505"/>
      <c r="AC663" s="505"/>
      <c r="AD663" s="505"/>
      <c r="AE663" s="506"/>
      <c r="AF663" s="15"/>
      <c r="AG663" s="118"/>
      <c r="AH663" s="312"/>
      <c r="AI663" s="313"/>
      <c r="AJ663" s="313"/>
      <c r="AK663" s="313"/>
      <c r="AL663" s="313"/>
      <c r="AM663" s="313"/>
      <c r="AN663" s="314"/>
      <c r="AO663" s="120"/>
      <c r="AP663" s="115" t="s">
        <v>0</v>
      </c>
      <c r="AQ663" s="119"/>
      <c r="AR663" s="312"/>
      <c r="AS663" s="313"/>
      <c r="AT663" s="313"/>
      <c r="AU663" s="313"/>
      <c r="AV663" s="313"/>
      <c r="AW663" s="313"/>
      <c r="AX663" s="314"/>
      <c r="AY663" s="120"/>
      <c r="AZ663" s="115" t="s">
        <v>1</v>
      </c>
      <c r="BA663" s="119"/>
      <c r="BB663" s="312"/>
      <c r="BC663" s="313"/>
      <c r="BD663" s="313"/>
      <c r="BE663" s="313"/>
      <c r="BF663" s="313"/>
      <c r="BG663" s="313"/>
      <c r="BH663" s="314"/>
      <c r="BI663" s="122"/>
      <c r="BJ663" s="115" t="s">
        <v>2</v>
      </c>
      <c r="BK663" s="129"/>
      <c r="BL663" s="130" t="str">
        <f>IF(BM663&lt;&gt;"","●","")</f>
        <v/>
      </c>
      <c r="BM663" s="132" t="str">
        <f>IF(AND(OR(C663="",E663="",F663="",G663="",O663=""),OR(AH663&gt;0,AR663&gt;0,BB663&gt;0)),"「Ｋコード・Ｊコード番号等」、「診療行為名称」に未記入の欄がありますが、「レセプト件数」、「算定日数」、「算定回数」のいずれかが1以上となっています。正しい手術名情報・レセプト件数・算定日数・算定回数をご記入ください。",IF(AND(AND(C663&lt;&gt;"",E663&lt;&gt;"",F663&lt;&gt;"",G663&lt;&gt;""),OR(AH663&gt;0,AR663&gt;0,BB663&gt;0),COUNTIF(K!$A$1:$A$2257,ASC(C663&amp;E663&amp;F663&amp;G663&amp;IF(I663*1=0,"","-"&amp;I663*1)&amp;IF(K663*1=0,"",K663*1)&amp;IF(M663="","",M663)))=0),"「Ｋコード・Ｊコード番号等」が診療報酬点数表あるいは鹿診療報酬点数表に存在しないコードとなっています。正しいＫコード・Ｊコード番号等をご記入ください。なお、加算・輸血料は報告対象外となります。",IF(OR(AND(OR(AH663=0,AH663=""),OR(AR663&gt;0,BB663&gt;0)),AND(OR(AH663&gt;0,BB663&gt;0),OR(AR663=0,AR663="")),AND(OR(AH663&gt;0,AR663&gt;0),OR(BB663=0,BB663=""))),"「レセプト件数」、「算定日数」、「算定回数」のいずれかが「0」か「空白」となっていますが、それ以外が1以上となっています。正しい手術名情報・レセプト件数・算定日数・算定回数をご記入ください。",IF(OR(AH663&gt;AR663,AH663&gt;BB663),"「算定日数」あるいは「算定回数」が「レセプト件数」よりも小さくなっています。算定レセプトにおける算定日数・算定回数をご記入ください。",IF(AR663&gt;BB663,"「算定回数」が「算定日数」よりも小さくなっています。算定日数における算定回数をご記入ください。","")))))</f>
        <v/>
      </c>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72"/>
      <c r="CW663" s="72"/>
      <c r="CX663" s="72"/>
      <c r="CY663" s="129"/>
      <c r="CZ663" s="129"/>
      <c r="DA663" s="129"/>
      <c r="DB663" s="129"/>
      <c r="DC663" s="129"/>
      <c r="DD663" s="129"/>
      <c r="DE663" s="129"/>
      <c r="DF663" s="129"/>
      <c r="DG663" s="129"/>
      <c r="DH663" s="129"/>
      <c r="DI663" s="129"/>
      <c r="DJ663" s="129"/>
      <c r="DK663" s="129"/>
      <c r="DL663" s="129"/>
      <c r="DM663" s="129"/>
      <c r="DN663" s="129"/>
      <c r="DO663" s="129"/>
      <c r="DP663" s="129"/>
      <c r="DQ663" s="129"/>
      <c r="DR663" s="129"/>
      <c r="DS663" s="129"/>
      <c r="DT663" s="129"/>
      <c r="DU663" s="129"/>
      <c r="DV663" s="129"/>
      <c r="DW663" s="129"/>
      <c r="DX663" s="129"/>
      <c r="DY663" s="129"/>
      <c r="DZ663" s="129"/>
      <c r="EA663" s="129"/>
      <c r="EB663" s="129"/>
      <c r="EC663" s="129"/>
      <c r="ED663" s="129"/>
      <c r="EE663" s="129"/>
      <c r="EF663" s="129"/>
      <c r="EG663" s="129"/>
      <c r="EH663" s="129"/>
      <c r="EI663" s="129"/>
      <c r="EJ663" s="129"/>
      <c r="EK663" s="129"/>
      <c r="EL663" s="129"/>
      <c r="EM663" s="129"/>
      <c r="EN663" s="129"/>
      <c r="EO663" s="129"/>
      <c r="EP663" s="129"/>
      <c r="EQ663" s="129"/>
      <c r="ER663" s="129"/>
      <c r="ES663" s="129"/>
      <c r="ET663" s="129"/>
      <c r="EU663" s="129"/>
      <c r="EV663" s="129"/>
      <c r="EW663" s="129"/>
    </row>
    <row r="664" spans="1:153" ht="3" customHeight="1" thickBot="1">
      <c r="A664" s="113"/>
      <c r="B664" s="16"/>
      <c r="C664" s="17"/>
      <c r="D664" s="17"/>
      <c r="E664" s="17"/>
      <c r="F664" s="18"/>
      <c r="G664" s="17"/>
      <c r="H664" s="298"/>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9"/>
      <c r="AG664" s="299"/>
      <c r="AH664" s="298"/>
      <c r="AI664" s="298"/>
      <c r="AJ664" s="298"/>
      <c r="AK664" s="298"/>
      <c r="AL664" s="298"/>
      <c r="AM664" s="298"/>
      <c r="AN664" s="298"/>
      <c r="AO664" s="121"/>
      <c r="AP664" s="116"/>
      <c r="AQ664" s="299"/>
      <c r="AR664" s="298"/>
      <c r="AS664" s="298"/>
      <c r="AT664" s="298"/>
      <c r="AU664" s="298"/>
      <c r="AV664" s="298"/>
      <c r="AW664" s="298"/>
      <c r="AX664" s="298"/>
      <c r="AY664" s="121"/>
      <c r="AZ664" s="116"/>
      <c r="BA664" s="298"/>
      <c r="BB664" s="298"/>
      <c r="BC664" s="298"/>
      <c r="BD664" s="298"/>
      <c r="BE664" s="298"/>
      <c r="BF664" s="298"/>
      <c r="BG664" s="298"/>
      <c r="BH664" s="298"/>
      <c r="BI664" s="121"/>
      <c r="BJ664" s="116"/>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c r="DH664" s="129"/>
      <c r="DI664" s="129"/>
      <c r="DJ664" s="129"/>
      <c r="DK664" s="129"/>
      <c r="DL664" s="129"/>
      <c r="DM664" s="129"/>
      <c r="DN664" s="129"/>
      <c r="DO664" s="129"/>
      <c r="DP664" s="129"/>
      <c r="DQ664" s="129"/>
      <c r="DR664" s="129"/>
      <c r="DS664" s="129"/>
      <c r="DT664" s="129"/>
      <c r="DU664" s="129"/>
      <c r="DV664" s="129"/>
      <c r="DW664" s="129"/>
      <c r="DX664" s="129"/>
      <c r="DY664" s="129"/>
      <c r="DZ664" s="129"/>
      <c r="EA664" s="129"/>
      <c r="EB664" s="129"/>
      <c r="EC664" s="129"/>
      <c r="ED664" s="129"/>
      <c r="EE664" s="129"/>
      <c r="EF664" s="129"/>
      <c r="EG664" s="129"/>
      <c r="EH664" s="129"/>
      <c r="EI664" s="129"/>
      <c r="EJ664" s="129"/>
      <c r="EK664" s="129"/>
      <c r="EL664" s="129"/>
      <c r="EM664" s="129"/>
      <c r="EN664" s="129"/>
      <c r="EO664" s="129"/>
      <c r="EP664" s="129"/>
      <c r="EQ664" s="129"/>
      <c r="ER664" s="129"/>
      <c r="ES664" s="129"/>
      <c r="ET664" s="129"/>
      <c r="EU664" s="129"/>
      <c r="EV664" s="129"/>
      <c r="EW664" s="129"/>
    </row>
    <row r="665" spans="1:153" ht="9.75" customHeight="1">
      <c r="A665" s="113"/>
      <c r="B665" s="24"/>
      <c r="C665" s="14" t="s">
        <v>6435</v>
      </c>
      <c r="D665" s="25"/>
      <c r="E665" s="25"/>
      <c r="F665" s="14" t="s">
        <v>143</v>
      </c>
      <c r="G665" s="14"/>
      <c r="H665" s="14"/>
      <c r="I665" s="14" t="s">
        <v>144</v>
      </c>
      <c r="J665" s="14"/>
      <c r="K665" s="14" t="s">
        <v>145</v>
      </c>
      <c r="L665" s="14"/>
      <c r="M665" s="14" t="s">
        <v>197</v>
      </c>
      <c r="N665" s="14"/>
      <c r="O665" s="25"/>
      <c r="P665" s="14" t="s">
        <v>146</v>
      </c>
      <c r="Q665" s="14"/>
      <c r="R665" s="14"/>
      <c r="S665" s="14"/>
      <c r="T665" s="14"/>
      <c r="U665" s="14"/>
      <c r="V665" s="14"/>
      <c r="W665" s="14"/>
      <c r="X665" s="14"/>
      <c r="Y665" s="14"/>
      <c r="Z665" s="14"/>
      <c r="AA665" s="14"/>
      <c r="AB665" s="14"/>
      <c r="AC665" s="14"/>
      <c r="AD665" s="25"/>
      <c r="AE665" s="25"/>
      <c r="AF665" s="26"/>
      <c r="AG665" s="296"/>
      <c r="AH665" s="297"/>
      <c r="AI665" s="297"/>
      <c r="AJ665" s="297"/>
      <c r="AK665" s="297"/>
      <c r="AL665" s="297"/>
      <c r="AM665" s="297"/>
      <c r="AN665" s="297"/>
      <c r="AO665" s="117"/>
      <c r="AP665" s="114"/>
      <c r="AQ665" s="296"/>
      <c r="AR665" s="297"/>
      <c r="AS665" s="297"/>
      <c r="AT665" s="297"/>
      <c r="AU665" s="297"/>
      <c r="AV665" s="297"/>
      <c r="AW665" s="297"/>
      <c r="AX665" s="297"/>
      <c r="AY665" s="117"/>
      <c r="AZ665" s="114"/>
      <c r="BA665" s="297"/>
      <c r="BB665" s="297"/>
      <c r="BC665" s="297"/>
      <c r="BD665" s="297"/>
      <c r="BE665" s="297"/>
      <c r="BF665" s="297"/>
      <c r="BG665" s="297"/>
      <c r="BH665" s="297"/>
      <c r="BI665" s="117"/>
      <c r="BJ665" s="114"/>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c r="DH665" s="129"/>
      <c r="DI665" s="129"/>
      <c r="DJ665" s="129"/>
      <c r="DK665" s="129"/>
      <c r="DL665" s="129"/>
      <c r="DM665" s="129"/>
      <c r="DN665" s="129"/>
      <c r="DO665" s="129"/>
      <c r="DP665" s="129"/>
      <c r="DQ665" s="129"/>
      <c r="DR665" s="129"/>
      <c r="DS665" s="129"/>
      <c r="DT665" s="129"/>
      <c r="DU665" s="129"/>
      <c r="DV665" s="129"/>
      <c r="DW665" s="129"/>
      <c r="DX665" s="129"/>
      <c r="DY665" s="129"/>
      <c r="DZ665" s="129"/>
      <c r="EA665" s="129"/>
      <c r="EB665" s="129"/>
      <c r="EC665" s="129"/>
      <c r="ED665" s="129"/>
      <c r="EE665" s="129"/>
      <c r="EF665" s="129"/>
      <c r="EG665" s="129"/>
      <c r="EH665" s="129"/>
      <c r="EI665" s="129"/>
      <c r="EJ665" s="129"/>
      <c r="EK665" s="129"/>
      <c r="EL665" s="129"/>
      <c r="EM665" s="129"/>
      <c r="EN665" s="129"/>
      <c r="EO665" s="129"/>
      <c r="EP665" s="129"/>
      <c r="EQ665" s="129"/>
      <c r="ER665" s="129"/>
      <c r="ES665" s="129"/>
      <c r="ET665" s="129"/>
      <c r="EU665" s="129"/>
      <c r="EV665" s="129"/>
      <c r="EW665" s="129"/>
    </row>
    <row r="666" spans="1:153" ht="21.75" customHeight="1">
      <c r="A666" s="113"/>
      <c r="B666" s="294"/>
      <c r="C666" s="76"/>
      <c r="D666" s="74"/>
      <c r="E666" s="77"/>
      <c r="F666" s="78"/>
      <c r="G666" s="79"/>
      <c r="H666" s="75" t="s">
        <v>6436</v>
      </c>
      <c r="I666" s="76"/>
      <c r="J666" s="74"/>
      <c r="K666" s="241"/>
      <c r="L666" s="74"/>
      <c r="M666" s="76"/>
      <c r="N666" s="73"/>
      <c r="O666" s="504"/>
      <c r="P666" s="505"/>
      <c r="Q666" s="505"/>
      <c r="R666" s="505"/>
      <c r="S666" s="505"/>
      <c r="T666" s="505"/>
      <c r="U666" s="505"/>
      <c r="V666" s="505"/>
      <c r="W666" s="505"/>
      <c r="X666" s="505"/>
      <c r="Y666" s="505"/>
      <c r="Z666" s="505"/>
      <c r="AA666" s="505"/>
      <c r="AB666" s="505"/>
      <c r="AC666" s="505"/>
      <c r="AD666" s="505"/>
      <c r="AE666" s="506"/>
      <c r="AF666" s="15"/>
      <c r="AG666" s="118"/>
      <c r="AH666" s="312"/>
      <c r="AI666" s="313"/>
      <c r="AJ666" s="313"/>
      <c r="AK666" s="313"/>
      <c r="AL666" s="313"/>
      <c r="AM666" s="313"/>
      <c r="AN666" s="314"/>
      <c r="AO666" s="120"/>
      <c r="AP666" s="115" t="s">
        <v>0</v>
      </c>
      <c r="AQ666" s="119"/>
      <c r="AR666" s="312"/>
      <c r="AS666" s="313"/>
      <c r="AT666" s="313"/>
      <c r="AU666" s="313"/>
      <c r="AV666" s="313"/>
      <c r="AW666" s="313"/>
      <c r="AX666" s="314"/>
      <c r="AY666" s="120"/>
      <c r="AZ666" s="115" t="s">
        <v>1</v>
      </c>
      <c r="BA666" s="119"/>
      <c r="BB666" s="312"/>
      <c r="BC666" s="313"/>
      <c r="BD666" s="313"/>
      <c r="BE666" s="313"/>
      <c r="BF666" s="313"/>
      <c r="BG666" s="313"/>
      <c r="BH666" s="314"/>
      <c r="BI666" s="122"/>
      <c r="BJ666" s="115" t="s">
        <v>2</v>
      </c>
      <c r="BK666" s="129"/>
      <c r="BL666" s="130" t="str">
        <f>IF(BM666&lt;&gt;"","●","")</f>
        <v/>
      </c>
      <c r="BM666" s="132" t="str">
        <f>IF(AND(OR(C666="",E666="",F666="",G666="",O666=""),OR(AH666&gt;0,AR666&gt;0,BB666&gt;0)),"「Ｋコード・Ｊコード番号等」、「診療行為名称」に未記入の欄がありますが、「レセプト件数」、「算定日数」、「算定回数」のいずれかが1以上となっています。正しい手術名情報・レセプト件数・算定日数・算定回数をご記入ください。",IF(AND(AND(C666&lt;&gt;"",E666&lt;&gt;"",F666&lt;&gt;"",G666&lt;&gt;""),OR(AH666&gt;0,AR666&gt;0,BB666&gt;0),COUNTIF(K!$A$1:$A$2257,ASC(C666&amp;E666&amp;F666&amp;G666&amp;IF(I666*1=0,"","-"&amp;I666*1)&amp;IF(K666*1=0,"",K666*1)&amp;IF(M666="","",M666)))=0),"「Ｋコード・Ｊコード番号等」が診療報酬点数表あるいは鹿診療報酬点数表に存在しないコードとなっています。正しいＫコード・Ｊコード番号等をご記入ください。なお、加算・輸血料は報告対象外となります。",IF(OR(AND(OR(AH666=0,AH666=""),OR(AR666&gt;0,BB666&gt;0)),AND(OR(AH666&gt;0,BB666&gt;0),OR(AR666=0,AR666="")),AND(OR(AH666&gt;0,AR666&gt;0),OR(BB666=0,BB666=""))),"「レセプト件数」、「算定日数」、「算定回数」のいずれかが「0」か「空白」となっていますが、それ以外が1以上となっています。正しい手術名情報・レセプト件数・算定日数・算定回数をご記入ください。",IF(OR(AH666&gt;AR666,AH666&gt;BB666),"「算定日数」あるいは「算定回数」が「レセプト件数」よりも小さくなっています。算定レセプトにおける算定日数・算定回数をご記入ください。",IF(AR666&gt;BB666,"「算定回数」が「算定日数」よりも小さくなっています。算定日数における算定回数をご記入ください。","")))))</f>
        <v/>
      </c>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72"/>
      <c r="CW666" s="72"/>
      <c r="CX666" s="72"/>
      <c r="CY666" s="129"/>
      <c r="CZ666" s="129"/>
      <c r="DA666" s="129"/>
      <c r="DB666" s="129"/>
      <c r="DC666" s="129"/>
      <c r="DD666" s="129"/>
      <c r="DE666" s="129"/>
      <c r="DF666" s="129"/>
      <c r="DG666" s="129"/>
      <c r="DH666" s="129"/>
      <c r="DI666" s="129"/>
      <c r="DJ666" s="129"/>
      <c r="DK666" s="129"/>
      <c r="DL666" s="129"/>
      <c r="DM666" s="129"/>
      <c r="DN666" s="129"/>
      <c r="DO666" s="129"/>
      <c r="DP666" s="129"/>
      <c r="DQ666" s="129"/>
      <c r="DR666" s="129"/>
      <c r="DS666" s="129"/>
      <c r="DT666" s="129"/>
      <c r="DU666" s="129"/>
      <c r="DV666" s="129"/>
      <c r="DW666" s="129"/>
      <c r="DX666" s="129"/>
      <c r="DY666" s="129"/>
      <c r="DZ666" s="129"/>
      <c r="EA666" s="129"/>
      <c r="EB666" s="129"/>
      <c r="EC666" s="129"/>
      <c r="ED666" s="129"/>
      <c r="EE666" s="129"/>
      <c r="EF666" s="129"/>
      <c r="EG666" s="129"/>
      <c r="EH666" s="129"/>
      <c r="EI666" s="129"/>
      <c r="EJ666" s="129"/>
      <c r="EK666" s="129"/>
      <c r="EL666" s="129"/>
      <c r="EM666" s="129"/>
      <c r="EN666" s="129"/>
      <c r="EO666" s="129"/>
      <c r="EP666" s="129"/>
      <c r="EQ666" s="129"/>
      <c r="ER666" s="129"/>
      <c r="ES666" s="129"/>
      <c r="ET666" s="129"/>
      <c r="EU666" s="129"/>
      <c r="EV666" s="129"/>
      <c r="EW666" s="129"/>
    </row>
    <row r="667" spans="1:153" ht="3" customHeight="1" thickBot="1">
      <c r="A667" s="113"/>
      <c r="B667" s="16"/>
      <c r="C667" s="17"/>
      <c r="D667" s="17"/>
      <c r="E667" s="17"/>
      <c r="F667" s="18"/>
      <c r="G667" s="17"/>
      <c r="H667" s="298"/>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9"/>
      <c r="AG667" s="299"/>
      <c r="AH667" s="298"/>
      <c r="AI667" s="298"/>
      <c r="AJ667" s="298"/>
      <c r="AK667" s="298"/>
      <c r="AL667" s="298"/>
      <c r="AM667" s="298"/>
      <c r="AN667" s="298"/>
      <c r="AO667" s="121"/>
      <c r="AP667" s="116"/>
      <c r="AQ667" s="299"/>
      <c r="AR667" s="298"/>
      <c r="AS667" s="298"/>
      <c r="AT667" s="298"/>
      <c r="AU667" s="298"/>
      <c r="AV667" s="298"/>
      <c r="AW667" s="298"/>
      <c r="AX667" s="298"/>
      <c r="AY667" s="121"/>
      <c r="AZ667" s="116"/>
      <c r="BA667" s="298"/>
      <c r="BB667" s="298"/>
      <c r="BC667" s="298"/>
      <c r="BD667" s="298"/>
      <c r="BE667" s="298"/>
      <c r="BF667" s="298"/>
      <c r="BG667" s="298"/>
      <c r="BH667" s="298"/>
      <c r="BI667" s="121"/>
      <c r="BJ667" s="116"/>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c r="DH667" s="129"/>
      <c r="DI667" s="129"/>
      <c r="DJ667" s="129"/>
      <c r="DK667" s="129"/>
      <c r="DL667" s="129"/>
      <c r="DM667" s="129"/>
      <c r="DN667" s="129"/>
      <c r="DO667" s="129"/>
      <c r="DP667" s="129"/>
      <c r="DQ667" s="129"/>
      <c r="DR667" s="129"/>
      <c r="DS667" s="129"/>
      <c r="DT667" s="129"/>
      <c r="DU667" s="129"/>
      <c r="DV667" s="129"/>
      <c r="DW667" s="129"/>
      <c r="DX667" s="129"/>
      <c r="DY667" s="129"/>
      <c r="DZ667" s="129"/>
      <c r="EA667" s="129"/>
      <c r="EB667" s="129"/>
      <c r="EC667" s="129"/>
      <c r="ED667" s="129"/>
      <c r="EE667" s="129"/>
      <c r="EF667" s="129"/>
      <c r="EG667" s="129"/>
      <c r="EH667" s="129"/>
      <c r="EI667" s="129"/>
      <c r="EJ667" s="129"/>
      <c r="EK667" s="129"/>
      <c r="EL667" s="129"/>
      <c r="EM667" s="129"/>
      <c r="EN667" s="129"/>
      <c r="EO667" s="129"/>
      <c r="EP667" s="129"/>
      <c r="EQ667" s="129"/>
      <c r="ER667" s="129"/>
      <c r="ES667" s="129"/>
      <c r="ET667" s="129"/>
      <c r="EU667" s="129"/>
      <c r="EV667" s="129"/>
      <c r="EW667" s="129"/>
    </row>
    <row r="668" spans="1:153" ht="9.75" customHeight="1">
      <c r="A668" s="113"/>
      <c r="B668" s="24"/>
      <c r="C668" s="14" t="s">
        <v>6435</v>
      </c>
      <c r="D668" s="25"/>
      <c r="E668" s="25"/>
      <c r="F668" s="14" t="s">
        <v>143</v>
      </c>
      <c r="G668" s="14"/>
      <c r="H668" s="14"/>
      <c r="I668" s="14" t="s">
        <v>144</v>
      </c>
      <c r="J668" s="14"/>
      <c r="K668" s="14" t="s">
        <v>145</v>
      </c>
      <c r="L668" s="14"/>
      <c r="M668" s="14" t="s">
        <v>197</v>
      </c>
      <c r="N668" s="14"/>
      <c r="O668" s="25"/>
      <c r="P668" s="14" t="s">
        <v>146</v>
      </c>
      <c r="Q668" s="14"/>
      <c r="R668" s="14"/>
      <c r="S668" s="14"/>
      <c r="T668" s="14"/>
      <c r="U668" s="14"/>
      <c r="V668" s="14"/>
      <c r="W668" s="14"/>
      <c r="X668" s="14"/>
      <c r="Y668" s="14"/>
      <c r="Z668" s="14"/>
      <c r="AA668" s="14"/>
      <c r="AB668" s="14"/>
      <c r="AC668" s="14"/>
      <c r="AD668" s="25"/>
      <c r="AE668" s="25"/>
      <c r="AF668" s="26"/>
      <c r="AG668" s="296"/>
      <c r="AH668" s="297"/>
      <c r="AI668" s="297"/>
      <c r="AJ668" s="297"/>
      <c r="AK668" s="297"/>
      <c r="AL668" s="297"/>
      <c r="AM668" s="297"/>
      <c r="AN668" s="297"/>
      <c r="AO668" s="117"/>
      <c r="AP668" s="114"/>
      <c r="AQ668" s="296"/>
      <c r="AR668" s="297"/>
      <c r="AS668" s="297"/>
      <c r="AT668" s="297"/>
      <c r="AU668" s="297"/>
      <c r="AV668" s="297"/>
      <c r="AW668" s="297"/>
      <c r="AX668" s="297"/>
      <c r="AY668" s="117"/>
      <c r="AZ668" s="114"/>
      <c r="BA668" s="297"/>
      <c r="BB668" s="297"/>
      <c r="BC668" s="297"/>
      <c r="BD668" s="297"/>
      <c r="BE668" s="297"/>
      <c r="BF668" s="297"/>
      <c r="BG668" s="297"/>
      <c r="BH668" s="297"/>
      <c r="BI668" s="117"/>
      <c r="BJ668" s="114"/>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c r="DH668" s="129"/>
      <c r="DI668" s="129"/>
      <c r="DJ668" s="129"/>
      <c r="DK668" s="129"/>
      <c r="DL668" s="129"/>
      <c r="DM668" s="129"/>
      <c r="DN668" s="129"/>
      <c r="DO668" s="129"/>
      <c r="DP668" s="129"/>
      <c r="DQ668" s="129"/>
      <c r="DR668" s="129"/>
      <c r="DS668" s="129"/>
      <c r="DT668" s="129"/>
      <c r="DU668" s="129"/>
      <c r="DV668" s="129"/>
      <c r="DW668" s="129"/>
      <c r="DX668" s="129"/>
      <c r="DY668" s="129"/>
      <c r="DZ668" s="129"/>
      <c r="EA668" s="129"/>
      <c r="EB668" s="129"/>
      <c r="EC668" s="129"/>
      <c r="ED668" s="129"/>
      <c r="EE668" s="129"/>
      <c r="EF668" s="129"/>
      <c r="EG668" s="129"/>
      <c r="EH668" s="129"/>
      <c r="EI668" s="129"/>
      <c r="EJ668" s="129"/>
      <c r="EK668" s="129"/>
      <c r="EL668" s="129"/>
      <c r="EM668" s="129"/>
      <c r="EN668" s="129"/>
      <c r="EO668" s="129"/>
      <c r="EP668" s="129"/>
      <c r="EQ668" s="129"/>
      <c r="ER668" s="129"/>
      <c r="ES668" s="129"/>
      <c r="ET668" s="129"/>
      <c r="EU668" s="129"/>
      <c r="EV668" s="129"/>
      <c r="EW668" s="129"/>
    </row>
    <row r="669" spans="1:153" ht="21.75" customHeight="1">
      <c r="A669" s="113"/>
      <c r="B669" s="294"/>
      <c r="C669" s="76"/>
      <c r="D669" s="74"/>
      <c r="E669" s="77"/>
      <c r="F669" s="78"/>
      <c r="G669" s="79"/>
      <c r="H669" s="75" t="s">
        <v>6436</v>
      </c>
      <c r="I669" s="76"/>
      <c r="J669" s="74"/>
      <c r="K669" s="241"/>
      <c r="L669" s="74"/>
      <c r="M669" s="76"/>
      <c r="N669" s="73"/>
      <c r="O669" s="504"/>
      <c r="P669" s="505"/>
      <c r="Q669" s="505"/>
      <c r="R669" s="505"/>
      <c r="S669" s="505"/>
      <c r="T669" s="505"/>
      <c r="U669" s="505"/>
      <c r="V669" s="505"/>
      <c r="W669" s="505"/>
      <c r="X669" s="505"/>
      <c r="Y669" s="505"/>
      <c r="Z669" s="505"/>
      <c r="AA669" s="505"/>
      <c r="AB669" s="505"/>
      <c r="AC669" s="505"/>
      <c r="AD669" s="505"/>
      <c r="AE669" s="506"/>
      <c r="AF669" s="15"/>
      <c r="AG669" s="118"/>
      <c r="AH669" s="312"/>
      <c r="AI669" s="313"/>
      <c r="AJ669" s="313"/>
      <c r="AK669" s="313"/>
      <c r="AL669" s="313"/>
      <c r="AM669" s="313"/>
      <c r="AN669" s="314"/>
      <c r="AO669" s="120"/>
      <c r="AP669" s="115" t="s">
        <v>0</v>
      </c>
      <c r="AQ669" s="119"/>
      <c r="AR669" s="312"/>
      <c r="AS669" s="313"/>
      <c r="AT669" s="313"/>
      <c r="AU669" s="313"/>
      <c r="AV669" s="313"/>
      <c r="AW669" s="313"/>
      <c r="AX669" s="314"/>
      <c r="AY669" s="120"/>
      <c r="AZ669" s="115" t="s">
        <v>1</v>
      </c>
      <c r="BA669" s="119"/>
      <c r="BB669" s="312"/>
      <c r="BC669" s="313"/>
      <c r="BD669" s="313"/>
      <c r="BE669" s="313"/>
      <c r="BF669" s="313"/>
      <c r="BG669" s="313"/>
      <c r="BH669" s="314"/>
      <c r="BI669" s="122"/>
      <c r="BJ669" s="115" t="s">
        <v>2</v>
      </c>
      <c r="BK669" s="129"/>
      <c r="BL669" s="130" t="str">
        <f>IF(BM669&lt;&gt;"","●","")</f>
        <v/>
      </c>
      <c r="BM669" s="132" t="str">
        <f>IF(AND(OR(C669="",E669="",F669="",G669="",O669=""),OR(AH669&gt;0,AR669&gt;0,BB669&gt;0)),"「Ｋコード・Ｊコード番号等」、「診療行為名称」に未記入の欄がありますが、「レセプト件数」、「算定日数」、「算定回数」のいずれかが1以上となっています。正しい手術名情報・レセプト件数・算定日数・算定回数をご記入ください。",IF(AND(AND(C669&lt;&gt;"",E669&lt;&gt;"",F669&lt;&gt;"",G669&lt;&gt;""),OR(AH669&gt;0,AR669&gt;0,BB669&gt;0),COUNTIF(K!$A$1:$A$2257,ASC(C669&amp;E669&amp;F669&amp;G669&amp;IF(I669*1=0,"","-"&amp;I669*1)&amp;IF(K669*1=0,"",K669*1)&amp;IF(M669="","",M669)))=0),"「Ｋコード・Ｊコード番号等」が診療報酬点数表あるいは鹿診療報酬点数表に存在しないコードとなっています。正しいＫコード・Ｊコード番号等をご記入ください。なお、加算・輸血料は報告対象外となります。",IF(OR(AND(OR(AH669=0,AH669=""),OR(AR669&gt;0,BB669&gt;0)),AND(OR(AH669&gt;0,BB669&gt;0),OR(AR669=0,AR669="")),AND(OR(AH669&gt;0,AR669&gt;0),OR(BB669=0,BB669=""))),"「レセプト件数」、「算定日数」、「算定回数」のいずれかが「0」か「空白」となっていますが、それ以外が1以上となっています。正しい手術名情報・レセプト件数・算定日数・算定回数をご記入ください。",IF(OR(AH669&gt;AR669,AH669&gt;BB669),"「算定日数」あるいは「算定回数」が「レセプト件数」よりも小さくなっています。算定レセプトにおける算定日数・算定回数をご記入ください。",IF(AR669&gt;BB669,"「算定回数」が「算定日数」よりも小さくなっています。算定日数における算定回数をご記入ください。","")))))</f>
        <v/>
      </c>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72"/>
      <c r="CW669" s="72"/>
      <c r="CX669" s="72"/>
      <c r="CY669" s="129"/>
      <c r="CZ669" s="129"/>
      <c r="DA669" s="129"/>
      <c r="DB669" s="129"/>
      <c r="DC669" s="129"/>
      <c r="DD669" s="129"/>
      <c r="DE669" s="129"/>
      <c r="DF669" s="129"/>
      <c r="DG669" s="129"/>
      <c r="DH669" s="129"/>
      <c r="DI669" s="129"/>
      <c r="DJ669" s="129"/>
      <c r="DK669" s="129"/>
      <c r="DL669" s="129"/>
      <c r="DM669" s="129"/>
      <c r="DN669" s="129"/>
      <c r="DO669" s="129"/>
      <c r="DP669" s="129"/>
      <c r="DQ669" s="129"/>
      <c r="DR669" s="129"/>
      <c r="DS669" s="129"/>
      <c r="DT669" s="129"/>
      <c r="DU669" s="129"/>
      <c r="DV669" s="129"/>
      <c r="DW669" s="129"/>
      <c r="DX669" s="129"/>
      <c r="DY669" s="129"/>
      <c r="DZ669" s="129"/>
      <c r="EA669" s="129"/>
      <c r="EB669" s="129"/>
      <c r="EC669" s="129"/>
      <c r="ED669" s="129"/>
      <c r="EE669" s="129"/>
      <c r="EF669" s="129"/>
      <c r="EG669" s="129"/>
      <c r="EH669" s="129"/>
      <c r="EI669" s="129"/>
      <c r="EJ669" s="129"/>
      <c r="EK669" s="129"/>
      <c r="EL669" s="129"/>
      <c r="EM669" s="129"/>
      <c r="EN669" s="129"/>
      <c r="EO669" s="129"/>
      <c r="EP669" s="129"/>
      <c r="EQ669" s="129"/>
      <c r="ER669" s="129"/>
      <c r="ES669" s="129"/>
      <c r="ET669" s="129"/>
      <c r="EU669" s="129"/>
      <c r="EV669" s="129"/>
      <c r="EW669" s="129"/>
    </row>
    <row r="670" spans="1:153" ht="3" customHeight="1" thickBot="1">
      <c r="A670" s="113"/>
      <c r="B670" s="16"/>
      <c r="C670" s="17"/>
      <c r="D670" s="17"/>
      <c r="E670" s="17"/>
      <c r="F670" s="18"/>
      <c r="G670" s="17"/>
      <c r="H670" s="298"/>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9"/>
      <c r="AG670" s="299"/>
      <c r="AH670" s="298"/>
      <c r="AI670" s="298"/>
      <c r="AJ670" s="298"/>
      <c r="AK670" s="298"/>
      <c r="AL670" s="298"/>
      <c r="AM670" s="298"/>
      <c r="AN670" s="298"/>
      <c r="AO670" s="121"/>
      <c r="AP670" s="116"/>
      <c r="AQ670" s="299"/>
      <c r="AR670" s="298"/>
      <c r="AS670" s="298"/>
      <c r="AT670" s="298"/>
      <c r="AU670" s="298"/>
      <c r="AV670" s="298"/>
      <c r="AW670" s="298"/>
      <c r="AX670" s="298"/>
      <c r="AY670" s="121"/>
      <c r="AZ670" s="116"/>
      <c r="BA670" s="298"/>
      <c r="BB670" s="298"/>
      <c r="BC670" s="298"/>
      <c r="BD670" s="298"/>
      <c r="BE670" s="298"/>
      <c r="BF670" s="298"/>
      <c r="BG670" s="298"/>
      <c r="BH670" s="298"/>
      <c r="BI670" s="121"/>
      <c r="BJ670" s="116"/>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c r="DH670" s="129"/>
      <c r="DI670" s="129"/>
      <c r="DJ670" s="129"/>
      <c r="DK670" s="129"/>
      <c r="DL670" s="129"/>
      <c r="DM670" s="129"/>
      <c r="DN670" s="129"/>
      <c r="DO670" s="129"/>
      <c r="DP670" s="129"/>
      <c r="DQ670" s="129"/>
      <c r="DR670" s="129"/>
      <c r="DS670" s="129"/>
      <c r="DT670" s="129"/>
      <c r="DU670" s="129"/>
      <c r="DV670" s="129"/>
      <c r="DW670" s="129"/>
      <c r="DX670" s="129"/>
      <c r="DY670" s="129"/>
      <c r="DZ670" s="129"/>
      <c r="EA670" s="129"/>
      <c r="EB670" s="129"/>
      <c r="EC670" s="129"/>
      <c r="ED670" s="129"/>
      <c r="EE670" s="129"/>
      <c r="EF670" s="129"/>
      <c r="EG670" s="129"/>
      <c r="EH670" s="129"/>
      <c r="EI670" s="129"/>
      <c r="EJ670" s="129"/>
      <c r="EK670" s="129"/>
      <c r="EL670" s="129"/>
      <c r="EM670" s="129"/>
      <c r="EN670" s="129"/>
      <c r="EO670" s="129"/>
      <c r="EP670" s="129"/>
      <c r="EQ670" s="129"/>
      <c r="ER670" s="129"/>
      <c r="ES670" s="129"/>
      <c r="ET670" s="129"/>
      <c r="EU670" s="129"/>
      <c r="EV670" s="129"/>
      <c r="EW670" s="129"/>
    </row>
    <row r="671" spans="1:153" ht="9.75" customHeight="1">
      <c r="A671" s="113"/>
      <c r="B671" s="24"/>
      <c r="C671" s="14" t="s">
        <v>6435</v>
      </c>
      <c r="D671" s="25"/>
      <c r="E671" s="25"/>
      <c r="F671" s="14" t="s">
        <v>143</v>
      </c>
      <c r="G671" s="14"/>
      <c r="H671" s="14"/>
      <c r="I671" s="14" t="s">
        <v>144</v>
      </c>
      <c r="J671" s="14"/>
      <c r="K671" s="14" t="s">
        <v>145</v>
      </c>
      <c r="L671" s="14"/>
      <c r="M671" s="14" t="s">
        <v>197</v>
      </c>
      <c r="N671" s="14"/>
      <c r="O671" s="25"/>
      <c r="P671" s="14" t="s">
        <v>146</v>
      </c>
      <c r="Q671" s="14"/>
      <c r="R671" s="14"/>
      <c r="S671" s="14"/>
      <c r="T671" s="14"/>
      <c r="U671" s="14"/>
      <c r="V671" s="14"/>
      <c r="W671" s="14"/>
      <c r="X671" s="14"/>
      <c r="Y671" s="14"/>
      <c r="Z671" s="14"/>
      <c r="AA671" s="14"/>
      <c r="AB671" s="14"/>
      <c r="AC671" s="14"/>
      <c r="AD671" s="25"/>
      <c r="AE671" s="25"/>
      <c r="AF671" s="26"/>
      <c r="AG671" s="296"/>
      <c r="AH671" s="297"/>
      <c r="AI671" s="297"/>
      <c r="AJ671" s="297"/>
      <c r="AK671" s="297"/>
      <c r="AL671" s="297"/>
      <c r="AM671" s="297"/>
      <c r="AN671" s="297"/>
      <c r="AO671" s="117"/>
      <c r="AP671" s="114"/>
      <c r="AQ671" s="296"/>
      <c r="AR671" s="297"/>
      <c r="AS671" s="297"/>
      <c r="AT671" s="297"/>
      <c r="AU671" s="297"/>
      <c r="AV671" s="297"/>
      <c r="AW671" s="297"/>
      <c r="AX671" s="297"/>
      <c r="AY671" s="117"/>
      <c r="AZ671" s="114"/>
      <c r="BA671" s="297"/>
      <c r="BB671" s="297"/>
      <c r="BC671" s="297"/>
      <c r="BD671" s="297"/>
      <c r="BE671" s="297"/>
      <c r="BF671" s="297"/>
      <c r="BG671" s="297"/>
      <c r="BH671" s="297"/>
      <c r="BI671" s="117"/>
      <c r="BJ671" s="114"/>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c r="DH671" s="129"/>
      <c r="DI671" s="129"/>
      <c r="DJ671" s="129"/>
      <c r="DK671" s="129"/>
      <c r="DL671" s="129"/>
      <c r="DM671" s="129"/>
      <c r="DN671" s="129"/>
      <c r="DO671" s="129"/>
      <c r="DP671" s="129"/>
      <c r="DQ671" s="129"/>
      <c r="DR671" s="129"/>
      <c r="DS671" s="129"/>
      <c r="DT671" s="129"/>
      <c r="DU671" s="129"/>
      <c r="DV671" s="129"/>
      <c r="DW671" s="129"/>
      <c r="DX671" s="129"/>
      <c r="DY671" s="129"/>
      <c r="DZ671" s="129"/>
      <c r="EA671" s="129"/>
      <c r="EB671" s="129"/>
      <c r="EC671" s="129"/>
      <c r="ED671" s="129"/>
      <c r="EE671" s="129"/>
      <c r="EF671" s="129"/>
      <c r="EG671" s="129"/>
      <c r="EH671" s="129"/>
      <c r="EI671" s="129"/>
      <c r="EJ671" s="129"/>
      <c r="EK671" s="129"/>
      <c r="EL671" s="129"/>
      <c r="EM671" s="129"/>
      <c r="EN671" s="129"/>
      <c r="EO671" s="129"/>
      <c r="EP671" s="129"/>
      <c r="EQ671" s="129"/>
      <c r="ER671" s="129"/>
      <c r="ES671" s="129"/>
      <c r="ET671" s="129"/>
      <c r="EU671" s="129"/>
      <c r="EV671" s="129"/>
      <c r="EW671" s="129"/>
    </row>
    <row r="672" spans="1:153" ht="21.75" customHeight="1">
      <c r="A672" s="113"/>
      <c r="B672" s="294"/>
      <c r="C672" s="76"/>
      <c r="D672" s="74"/>
      <c r="E672" s="77"/>
      <c r="F672" s="78"/>
      <c r="G672" s="79"/>
      <c r="H672" s="75" t="s">
        <v>6436</v>
      </c>
      <c r="I672" s="76"/>
      <c r="J672" s="74"/>
      <c r="K672" s="241"/>
      <c r="L672" s="74"/>
      <c r="M672" s="76"/>
      <c r="N672" s="73"/>
      <c r="O672" s="504"/>
      <c r="P672" s="505"/>
      <c r="Q672" s="505"/>
      <c r="R672" s="505"/>
      <c r="S672" s="505"/>
      <c r="T672" s="505"/>
      <c r="U672" s="505"/>
      <c r="V672" s="505"/>
      <c r="W672" s="505"/>
      <c r="X672" s="505"/>
      <c r="Y672" s="505"/>
      <c r="Z672" s="505"/>
      <c r="AA672" s="505"/>
      <c r="AB672" s="505"/>
      <c r="AC672" s="505"/>
      <c r="AD672" s="505"/>
      <c r="AE672" s="506"/>
      <c r="AF672" s="15"/>
      <c r="AG672" s="118"/>
      <c r="AH672" s="312"/>
      <c r="AI672" s="313"/>
      <c r="AJ672" s="313"/>
      <c r="AK672" s="313"/>
      <c r="AL672" s="313"/>
      <c r="AM672" s="313"/>
      <c r="AN672" s="314"/>
      <c r="AO672" s="120"/>
      <c r="AP672" s="115" t="s">
        <v>0</v>
      </c>
      <c r="AQ672" s="119"/>
      <c r="AR672" s="312"/>
      <c r="AS672" s="313"/>
      <c r="AT672" s="313"/>
      <c r="AU672" s="313"/>
      <c r="AV672" s="313"/>
      <c r="AW672" s="313"/>
      <c r="AX672" s="314"/>
      <c r="AY672" s="120"/>
      <c r="AZ672" s="115" t="s">
        <v>1</v>
      </c>
      <c r="BA672" s="119"/>
      <c r="BB672" s="312"/>
      <c r="BC672" s="313"/>
      <c r="BD672" s="313"/>
      <c r="BE672" s="313"/>
      <c r="BF672" s="313"/>
      <c r="BG672" s="313"/>
      <c r="BH672" s="314"/>
      <c r="BI672" s="122"/>
      <c r="BJ672" s="115" t="s">
        <v>2</v>
      </c>
      <c r="BK672" s="129"/>
      <c r="BL672" s="130" t="str">
        <f>IF(BM672&lt;&gt;"","●","")</f>
        <v/>
      </c>
      <c r="BM672" s="132" t="str">
        <f>IF(AND(OR(C672="",E672="",F672="",G672="",O672=""),OR(AH672&gt;0,AR672&gt;0,BB672&gt;0)),"「Ｋコード・Ｊコード番号等」、「診療行為名称」に未記入の欄がありますが、「レセプト件数」、「算定日数」、「算定回数」のいずれかが1以上となっています。正しい手術名情報・レセプト件数・算定日数・算定回数をご記入ください。",IF(AND(AND(C672&lt;&gt;"",E672&lt;&gt;"",F672&lt;&gt;"",G672&lt;&gt;""),OR(AH672&gt;0,AR672&gt;0,BB672&gt;0),COUNTIF(K!$A$1:$A$2257,ASC(C672&amp;E672&amp;F672&amp;G672&amp;IF(I672*1=0,"","-"&amp;I672*1)&amp;IF(K672*1=0,"",K672*1)&amp;IF(M672="","",M672)))=0),"「Ｋコード・Ｊコード番号等」が診療報酬点数表あるいは鹿診療報酬点数表に存在しないコードとなっています。正しいＫコード・Ｊコード番号等をご記入ください。なお、加算・輸血料は報告対象外となります。",IF(OR(AND(OR(AH672=0,AH672=""),OR(AR672&gt;0,BB672&gt;0)),AND(OR(AH672&gt;0,BB672&gt;0),OR(AR672=0,AR672="")),AND(OR(AH672&gt;0,AR672&gt;0),OR(BB672=0,BB672=""))),"「レセプト件数」、「算定日数」、「算定回数」のいずれかが「0」か「空白」となっていますが、それ以外が1以上となっています。正しい手術名情報・レセプト件数・算定日数・算定回数をご記入ください。",IF(OR(AH672&gt;AR672,AH672&gt;BB672),"「算定日数」あるいは「算定回数」が「レセプト件数」よりも小さくなっています。算定レセプトにおける算定日数・算定回数をご記入ください。",IF(AR672&gt;BB672,"「算定回数」が「算定日数」よりも小さくなっています。算定日数における算定回数をご記入ください。","")))))</f>
        <v/>
      </c>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72"/>
      <c r="CW672" s="72"/>
      <c r="CX672" s="72"/>
      <c r="CY672" s="129"/>
      <c r="CZ672" s="129"/>
      <c r="DA672" s="129"/>
      <c r="DB672" s="129"/>
      <c r="DC672" s="129"/>
      <c r="DD672" s="129"/>
      <c r="DE672" s="129"/>
      <c r="DF672" s="129"/>
      <c r="DG672" s="129"/>
      <c r="DH672" s="129"/>
      <c r="DI672" s="129"/>
      <c r="DJ672" s="129"/>
      <c r="DK672" s="129"/>
      <c r="DL672" s="129"/>
      <c r="DM672" s="129"/>
      <c r="DN672" s="129"/>
      <c r="DO672" s="129"/>
      <c r="DP672" s="129"/>
      <c r="DQ672" s="129"/>
      <c r="DR672" s="129"/>
      <c r="DS672" s="129"/>
      <c r="DT672" s="129"/>
      <c r="DU672" s="129"/>
      <c r="DV672" s="129"/>
      <c r="DW672" s="129"/>
      <c r="DX672" s="129"/>
      <c r="DY672" s="129"/>
      <c r="DZ672" s="129"/>
      <c r="EA672" s="129"/>
      <c r="EB672" s="129"/>
      <c r="EC672" s="129"/>
      <c r="ED672" s="129"/>
      <c r="EE672" s="129"/>
      <c r="EF672" s="129"/>
      <c r="EG672" s="129"/>
      <c r="EH672" s="129"/>
      <c r="EI672" s="129"/>
      <c r="EJ672" s="129"/>
      <c r="EK672" s="129"/>
      <c r="EL672" s="129"/>
      <c r="EM672" s="129"/>
      <c r="EN672" s="129"/>
      <c r="EO672" s="129"/>
      <c r="EP672" s="129"/>
      <c r="EQ672" s="129"/>
      <c r="ER672" s="129"/>
      <c r="ES672" s="129"/>
      <c r="ET672" s="129"/>
      <c r="EU672" s="129"/>
      <c r="EV672" s="129"/>
      <c r="EW672" s="129"/>
    </row>
    <row r="673" spans="1:153" ht="3" customHeight="1" thickBot="1">
      <c r="A673" s="113"/>
      <c r="B673" s="16"/>
      <c r="C673" s="17"/>
      <c r="D673" s="17"/>
      <c r="E673" s="17"/>
      <c r="F673" s="18"/>
      <c r="G673" s="17"/>
      <c r="H673" s="298"/>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9"/>
      <c r="AG673" s="299"/>
      <c r="AH673" s="298"/>
      <c r="AI673" s="298"/>
      <c r="AJ673" s="298"/>
      <c r="AK673" s="298"/>
      <c r="AL673" s="298"/>
      <c r="AM673" s="298"/>
      <c r="AN673" s="298"/>
      <c r="AO673" s="121"/>
      <c r="AP673" s="116"/>
      <c r="AQ673" s="299"/>
      <c r="AR673" s="298"/>
      <c r="AS673" s="298"/>
      <c r="AT673" s="298"/>
      <c r="AU673" s="298"/>
      <c r="AV673" s="298"/>
      <c r="AW673" s="298"/>
      <c r="AX673" s="298"/>
      <c r="AY673" s="121"/>
      <c r="AZ673" s="116"/>
      <c r="BA673" s="298"/>
      <c r="BB673" s="298"/>
      <c r="BC673" s="298"/>
      <c r="BD673" s="298"/>
      <c r="BE673" s="298"/>
      <c r="BF673" s="298"/>
      <c r="BG673" s="298"/>
      <c r="BH673" s="298"/>
      <c r="BI673" s="121"/>
      <c r="BJ673" s="116"/>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c r="DH673" s="129"/>
      <c r="DI673" s="129"/>
      <c r="DJ673" s="129"/>
      <c r="DK673" s="129"/>
      <c r="DL673" s="129"/>
      <c r="DM673" s="129"/>
      <c r="DN673" s="129"/>
      <c r="DO673" s="129"/>
      <c r="DP673" s="129"/>
      <c r="DQ673" s="129"/>
      <c r="DR673" s="129"/>
      <c r="DS673" s="129"/>
      <c r="DT673" s="129"/>
      <c r="DU673" s="129"/>
      <c r="DV673" s="129"/>
      <c r="DW673" s="129"/>
      <c r="DX673" s="129"/>
      <c r="DY673" s="129"/>
      <c r="DZ673" s="129"/>
      <c r="EA673" s="129"/>
      <c r="EB673" s="129"/>
      <c r="EC673" s="129"/>
      <c r="ED673" s="129"/>
      <c r="EE673" s="129"/>
      <c r="EF673" s="129"/>
      <c r="EG673" s="129"/>
      <c r="EH673" s="129"/>
      <c r="EI673" s="129"/>
      <c r="EJ673" s="129"/>
      <c r="EK673" s="129"/>
      <c r="EL673" s="129"/>
      <c r="EM673" s="129"/>
      <c r="EN673" s="129"/>
      <c r="EO673" s="129"/>
      <c r="EP673" s="129"/>
      <c r="EQ673" s="129"/>
      <c r="ER673" s="129"/>
      <c r="ES673" s="129"/>
      <c r="ET673" s="129"/>
      <c r="EU673" s="129"/>
      <c r="EV673" s="129"/>
      <c r="EW673" s="129"/>
    </row>
    <row r="674" spans="1:153" ht="9.75" customHeight="1">
      <c r="A674" s="113"/>
      <c r="B674" s="24"/>
      <c r="C674" s="14" t="s">
        <v>6435</v>
      </c>
      <c r="D674" s="25"/>
      <c r="E674" s="25"/>
      <c r="F674" s="14" t="s">
        <v>143</v>
      </c>
      <c r="G674" s="14"/>
      <c r="H674" s="14"/>
      <c r="I674" s="14" t="s">
        <v>144</v>
      </c>
      <c r="J674" s="14"/>
      <c r="K674" s="14" t="s">
        <v>145</v>
      </c>
      <c r="L674" s="14"/>
      <c r="M674" s="14" t="s">
        <v>197</v>
      </c>
      <c r="N674" s="14"/>
      <c r="O674" s="25"/>
      <c r="P674" s="14" t="s">
        <v>146</v>
      </c>
      <c r="Q674" s="14"/>
      <c r="R674" s="14"/>
      <c r="S674" s="14"/>
      <c r="T674" s="14"/>
      <c r="U674" s="14"/>
      <c r="V674" s="14"/>
      <c r="W674" s="14"/>
      <c r="X674" s="14"/>
      <c r="Y674" s="14"/>
      <c r="Z674" s="14"/>
      <c r="AA674" s="14"/>
      <c r="AB674" s="14"/>
      <c r="AC674" s="14"/>
      <c r="AD674" s="25"/>
      <c r="AE674" s="25"/>
      <c r="AF674" s="26"/>
      <c r="AG674" s="296"/>
      <c r="AH674" s="297"/>
      <c r="AI674" s="297"/>
      <c r="AJ674" s="297"/>
      <c r="AK674" s="297"/>
      <c r="AL674" s="297"/>
      <c r="AM674" s="297"/>
      <c r="AN674" s="297"/>
      <c r="AO674" s="117"/>
      <c r="AP674" s="114"/>
      <c r="AQ674" s="296"/>
      <c r="AR674" s="297"/>
      <c r="AS674" s="297"/>
      <c r="AT674" s="297"/>
      <c r="AU674" s="297"/>
      <c r="AV674" s="297"/>
      <c r="AW674" s="297"/>
      <c r="AX674" s="297"/>
      <c r="AY674" s="117"/>
      <c r="AZ674" s="114"/>
      <c r="BA674" s="297"/>
      <c r="BB674" s="297"/>
      <c r="BC674" s="297"/>
      <c r="BD674" s="297"/>
      <c r="BE674" s="297"/>
      <c r="BF674" s="297"/>
      <c r="BG674" s="297"/>
      <c r="BH674" s="297"/>
      <c r="BI674" s="117"/>
      <c r="BJ674" s="114"/>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c r="DH674" s="129"/>
      <c r="DI674" s="129"/>
      <c r="DJ674" s="129"/>
      <c r="DK674" s="129"/>
      <c r="DL674" s="129"/>
      <c r="DM674" s="129"/>
      <c r="DN674" s="129"/>
      <c r="DO674" s="129"/>
      <c r="DP674" s="129"/>
      <c r="DQ674" s="129"/>
      <c r="DR674" s="129"/>
      <c r="DS674" s="129"/>
      <c r="DT674" s="129"/>
      <c r="DU674" s="129"/>
      <c r="DV674" s="129"/>
      <c r="DW674" s="129"/>
      <c r="DX674" s="129"/>
      <c r="DY674" s="129"/>
      <c r="DZ674" s="129"/>
      <c r="EA674" s="129"/>
      <c r="EB674" s="129"/>
      <c r="EC674" s="129"/>
      <c r="ED674" s="129"/>
      <c r="EE674" s="129"/>
      <c r="EF674" s="129"/>
      <c r="EG674" s="129"/>
      <c r="EH674" s="129"/>
      <c r="EI674" s="129"/>
      <c r="EJ674" s="129"/>
      <c r="EK674" s="129"/>
      <c r="EL674" s="129"/>
      <c r="EM674" s="129"/>
      <c r="EN674" s="129"/>
      <c r="EO674" s="129"/>
      <c r="EP674" s="129"/>
      <c r="EQ674" s="129"/>
      <c r="ER674" s="129"/>
      <c r="ES674" s="129"/>
      <c r="ET674" s="129"/>
      <c r="EU674" s="129"/>
      <c r="EV674" s="129"/>
      <c r="EW674" s="129"/>
    </row>
    <row r="675" spans="1:153" ht="21.75" customHeight="1">
      <c r="A675" s="113"/>
      <c r="B675" s="294"/>
      <c r="C675" s="76"/>
      <c r="D675" s="74"/>
      <c r="E675" s="77"/>
      <c r="F675" s="78"/>
      <c r="G675" s="79"/>
      <c r="H675" s="75" t="s">
        <v>6436</v>
      </c>
      <c r="I675" s="76"/>
      <c r="J675" s="74"/>
      <c r="K675" s="241"/>
      <c r="L675" s="74"/>
      <c r="M675" s="76"/>
      <c r="N675" s="73"/>
      <c r="O675" s="504"/>
      <c r="P675" s="505"/>
      <c r="Q675" s="505"/>
      <c r="R675" s="505"/>
      <c r="S675" s="505"/>
      <c r="T675" s="505"/>
      <c r="U675" s="505"/>
      <c r="V675" s="505"/>
      <c r="W675" s="505"/>
      <c r="X675" s="505"/>
      <c r="Y675" s="505"/>
      <c r="Z675" s="505"/>
      <c r="AA675" s="505"/>
      <c r="AB675" s="505"/>
      <c r="AC675" s="505"/>
      <c r="AD675" s="505"/>
      <c r="AE675" s="506"/>
      <c r="AF675" s="15"/>
      <c r="AG675" s="118"/>
      <c r="AH675" s="312"/>
      <c r="AI675" s="313"/>
      <c r="AJ675" s="313"/>
      <c r="AK675" s="313"/>
      <c r="AL675" s="313"/>
      <c r="AM675" s="313"/>
      <c r="AN675" s="314"/>
      <c r="AO675" s="120"/>
      <c r="AP675" s="115" t="s">
        <v>0</v>
      </c>
      <c r="AQ675" s="119"/>
      <c r="AR675" s="312"/>
      <c r="AS675" s="313"/>
      <c r="AT675" s="313"/>
      <c r="AU675" s="313"/>
      <c r="AV675" s="313"/>
      <c r="AW675" s="313"/>
      <c r="AX675" s="314"/>
      <c r="AY675" s="120"/>
      <c r="AZ675" s="115" t="s">
        <v>1</v>
      </c>
      <c r="BA675" s="119"/>
      <c r="BB675" s="312"/>
      <c r="BC675" s="313"/>
      <c r="BD675" s="313"/>
      <c r="BE675" s="313"/>
      <c r="BF675" s="313"/>
      <c r="BG675" s="313"/>
      <c r="BH675" s="314"/>
      <c r="BI675" s="122"/>
      <c r="BJ675" s="115" t="s">
        <v>2</v>
      </c>
      <c r="BK675" s="129"/>
      <c r="BL675" s="130" t="str">
        <f>IF(BM675&lt;&gt;"","●","")</f>
        <v/>
      </c>
      <c r="BM675" s="132" t="str">
        <f>IF(AND(OR(C675="",E675="",F675="",G675="",O675=""),OR(AH675&gt;0,AR675&gt;0,BB675&gt;0)),"「Ｋコード・Ｊコード番号等」、「診療行為名称」に未記入の欄がありますが、「レセプト件数」、「算定日数」、「算定回数」のいずれかが1以上となっています。正しい手術名情報・レセプト件数・算定日数・算定回数をご記入ください。",IF(AND(AND(C675&lt;&gt;"",E675&lt;&gt;"",F675&lt;&gt;"",G675&lt;&gt;""),OR(AH675&gt;0,AR675&gt;0,BB675&gt;0),COUNTIF(K!$A$1:$A$2257,ASC(C675&amp;E675&amp;F675&amp;G675&amp;IF(I675*1=0,"","-"&amp;I675*1)&amp;IF(K675*1=0,"",K675*1)&amp;IF(M675="","",M675)))=0),"「Ｋコード・Ｊコード番号等」が診療報酬点数表あるいは鹿診療報酬点数表に存在しないコードとなっています。正しいＫコード・Ｊコード番号等をご記入ください。なお、加算・輸血料は報告対象外となります。",IF(OR(AND(OR(AH675=0,AH675=""),OR(AR675&gt;0,BB675&gt;0)),AND(OR(AH675&gt;0,BB675&gt;0),OR(AR675=0,AR675="")),AND(OR(AH675&gt;0,AR675&gt;0),OR(BB675=0,BB675=""))),"「レセプト件数」、「算定日数」、「算定回数」のいずれかが「0」か「空白」となっていますが、それ以外が1以上となっています。正しい手術名情報・レセプト件数・算定日数・算定回数をご記入ください。",IF(OR(AH675&gt;AR675,AH675&gt;BB675),"「算定日数」あるいは「算定回数」が「レセプト件数」よりも小さくなっています。算定レセプトにおける算定日数・算定回数をご記入ください。",IF(AR675&gt;BB675,"「算定回数」が「算定日数」よりも小さくなっています。算定日数における算定回数をご記入ください。","")))))</f>
        <v/>
      </c>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72"/>
      <c r="CW675" s="72"/>
      <c r="CX675" s="72"/>
      <c r="CY675" s="129"/>
      <c r="CZ675" s="129"/>
      <c r="DA675" s="129"/>
      <c r="DB675" s="129"/>
      <c r="DC675" s="129"/>
      <c r="DD675" s="129"/>
      <c r="DE675" s="129"/>
      <c r="DF675" s="129"/>
      <c r="DG675" s="129"/>
      <c r="DH675" s="129"/>
      <c r="DI675" s="129"/>
      <c r="DJ675" s="129"/>
      <c r="DK675" s="129"/>
      <c r="DL675" s="129"/>
      <c r="DM675" s="129"/>
      <c r="DN675" s="129"/>
      <c r="DO675" s="129"/>
      <c r="DP675" s="129"/>
      <c r="DQ675" s="129"/>
      <c r="DR675" s="129"/>
      <c r="DS675" s="129"/>
      <c r="DT675" s="129"/>
      <c r="DU675" s="129"/>
      <c r="DV675" s="129"/>
      <c r="DW675" s="129"/>
      <c r="DX675" s="129"/>
      <c r="DY675" s="129"/>
      <c r="DZ675" s="129"/>
      <c r="EA675" s="129"/>
      <c r="EB675" s="129"/>
      <c r="EC675" s="129"/>
      <c r="ED675" s="129"/>
      <c r="EE675" s="129"/>
      <c r="EF675" s="129"/>
      <c r="EG675" s="129"/>
      <c r="EH675" s="129"/>
      <c r="EI675" s="129"/>
      <c r="EJ675" s="129"/>
      <c r="EK675" s="129"/>
      <c r="EL675" s="129"/>
      <c r="EM675" s="129"/>
      <c r="EN675" s="129"/>
      <c r="EO675" s="129"/>
      <c r="EP675" s="129"/>
      <c r="EQ675" s="129"/>
      <c r="ER675" s="129"/>
      <c r="ES675" s="129"/>
      <c r="ET675" s="129"/>
      <c r="EU675" s="129"/>
      <c r="EV675" s="129"/>
      <c r="EW675" s="129"/>
    </row>
    <row r="676" spans="1:153" ht="3" customHeight="1" thickBot="1">
      <c r="A676" s="113"/>
      <c r="B676" s="16"/>
      <c r="C676" s="17"/>
      <c r="D676" s="17"/>
      <c r="E676" s="17"/>
      <c r="F676" s="18"/>
      <c r="G676" s="17"/>
      <c r="H676" s="298"/>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9"/>
      <c r="AG676" s="299"/>
      <c r="AH676" s="298"/>
      <c r="AI676" s="298"/>
      <c r="AJ676" s="298"/>
      <c r="AK676" s="298"/>
      <c r="AL676" s="298"/>
      <c r="AM676" s="298"/>
      <c r="AN676" s="298"/>
      <c r="AO676" s="121"/>
      <c r="AP676" s="116"/>
      <c r="AQ676" s="299"/>
      <c r="AR676" s="298"/>
      <c r="AS676" s="298"/>
      <c r="AT676" s="298"/>
      <c r="AU676" s="298"/>
      <c r="AV676" s="298"/>
      <c r="AW676" s="298"/>
      <c r="AX676" s="298"/>
      <c r="AY676" s="121"/>
      <c r="AZ676" s="116"/>
      <c r="BA676" s="298"/>
      <c r="BB676" s="298"/>
      <c r="BC676" s="298"/>
      <c r="BD676" s="298"/>
      <c r="BE676" s="298"/>
      <c r="BF676" s="298"/>
      <c r="BG676" s="298"/>
      <c r="BH676" s="298"/>
      <c r="BI676" s="121"/>
      <c r="BJ676" s="116"/>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c r="DH676" s="129"/>
      <c r="DI676" s="129"/>
      <c r="DJ676" s="129"/>
      <c r="DK676" s="129"/>
      <c r="DL676" s="129"/>
      <c r="DM676" s="129"/>
      <c r="DN676" s="129"/>
      <c r="DO676" s="129"/>
      <c r="DP676" s="129"/>
      <c r="DQ676" s="129"/>
      <c r="DR676" s="129"/>
      <c r="DS676" s="129"/>
      <c r="DT676" s="129"/>
      <c r="DU676" s="129"/>
      <c r="DV676" s="129"/>
      <c r="DW676" s="129"/>
      <c r="DX676" s="129"/>
      <c r="DY676" s="129"/>
      <c r="DZ676" s="129"/>
      <c r="EA676" s="129"/>
      <c r="EB676" s="129"/>
      <c r="EC676" s="129"/>
      <c r="ED676" s="129"/>
      <c r="EE676" s="129"/>
      <c r="EF676" s="129"/>
      <c r="EG676" s="129"/>
      <c r="EH676" s="129"/>
      <c r="EI676" s="129"/>
      <c r="EJ676" s="129"/>
      <c r="EK676" s="129"/>
      <c r="EL676" s="129"/>
      <c r="EM676" s="129"/>
      <c r="EN676" s="129"/>
      <c r="EO676" s="129"/>
      <c r="EP676" s="129"/>
      <c r="EQ676" s="129"/>
      <c r="ER676" s="129"/>
      <c r="ES676" s="129"/>
      <c r="ET676" s="129"/>
      <c r="EU676" s="129"/>
      <c r="EV676" s="129"/>
      <c r="EW676" s="129"/>
    </row>
    <row r="677" spans="1:153" ht="9.75" customHeight="1">
      <c r="A677" s="113"/>
      <c r="B677" s="24"/>
      <c r="C677" s="14" t="s">
        <v>6435</v>
      </c>
      <c r="D677" s="25"/>
      <c r="E677" s="25"/>
      <c r="F677" s="14" t="s">
        <v>143</v>
      </c>
      <c r="G677" s="14"/>
      <c r="H677" s="14"/>
      <c r="I677" s="14" t="s">
        <v>144</v>
      </c>
      <c r="J677" s="14"/>
      <c r="K677" s="14" t="s">
        <v>145</v>
      </c>
      <c r="L677" s="14"/>
      <c r="M677" s="14" t="s">
        <v>197</v>
      </c>
      <c r="N677" s="14"/>
      <c r="O677" s="25"/>
      <c r="P677" s="14" t="s">
        <v>146</v>
      </c>
      <c r="Q677" s="14"/>
      <c r="R677" s="14"/>
      <c r="S677" s="14"/>
      <c r="T677" s="14"/>
      <c r="U677" s="14"/>
      <c r="V677" s="14"/>
      <c r="W677" s="14"/>
      <c r="X677" s="14"/>
      <c r="Y677" s="14"/>
      <c r="Z677" s="14"/>
      <c r="AA677" s="14"/>
      <c r="AB677" s="14"/>
      <c r="AC677" s="14"/>
      <c r="AD677" s="25"/>
      <c r="AE677" s="25"/>
      <c r="AF677" s="26"/>
      <c r="AG677" s="296"/>
      <c r="AH677" s="297"/>
      <c r="AI677" s="297"/>
      <c r="AJ677" s="297"/>
      <c r="AK677" s="297"/>
      <c r="AL677" s="297"/>
      <c r="AM677" s="297"/>
      <c r="AN677" s="297"/>
      <c r="AO677" s="117"/>
      <c r="AP677" s="114"/>
      <c r="AQ677" s="296"/>
      <c r="AR677" s="297"/>
      <c r="AS677" s="297"/>
      <c r="AT677" s="297"/>
      <c r="AU677" s="297"/>
      <c r="AV677" s="297"/>
      <c r="AW677" s="297"/>
      <c r="AX677" s="297"/>
      <c r="AY677" s="117"/>
      <c r="AZ677" s="114"/>
      <c r="BA677" s="297"/>
      <c r="BB677" s="297"/>
      <c r="BC677" s="297"/>
      <c r="BD677" s="297"/>
      <c r="BE677" s="297"/>
      <c r="BF677" s="297"/>
      <c r="BG677" s="297"/>
      <c r="BH677" s="297"/>
      <c r="BI677" s="117"/>
      <c r="BJ677" s="114"/>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c r="DH677" s="129"/>
      <c r="DI677" s="129"/>
      <c r="DJ677" s="129"/>
      <c r="DK677" s="129"/>
      <c r="DL677" s="129"/>
      <c r="DM677" s="129"/>
      <c r="DN677" s="129"/>
      <c r="DO677" s="129"/>
      <c r="DP677" s="129"/>
      <c r="DQ677" s="129"/>
      <c r="DR677" s="129"/>
      <c r="DS677" s="129"/>
      <c r="DT677" s="129"/>
      <c r="DU677" s="129"/>
      <c r="DV677" s="129"/>
      <c r="DW677" s="129"/>
      <c r="DX677" s="129"/>
      <c r="DY677" s="129"/>
      <c r="DZ677" s="129"/>
      <c r="EA677" s="129"/>
      <c r="EB677" s="129"/>
      <c r="EC677" s="129"/>
      <c r="ED677" s="129"/>
      <c r="EE677" s="129"/>
      <c r="EF677" s="129"/>
      <c r="EG677" s="129"/>
      <c r="EH677" s="129"/>
      <c r="EI677" s="129"/>
      <c r="EJ677" s="129"/>
      <c r="EK677" s="129"/>
      <c r="EL677" s="129"/>
      <c r="EM677" s="129"/>
      <c r="EN677" s="129"/>
      <c r="EO677" s="129"/>
      <c r="EP677" s="129"/>
      <c r="EQ677" s="129"/>
      <c r="ER677" s="129"/>
      <c r="ES677" s="129"/>
      <c r="ET677" s="129"/>
      <c r="EU677" s="129"/>
      <c r="EV677" s="129"/>
      <c r="EW677" s="129"/>
    </row>
    <row r="678" spans="1:153" ht="21.75" customHeight="1">
      <c r="A678" s="113"/>
      <c r="B678" s="294"/>
      <c r="C678" s="76"/>
      <c r="D678" s="74"/>
      <c r="E678" s="77"/>
      <c r="F678" s="78"/>
      <c r="G678" s="79"/>
      <c r="H678" s="75" t="s">
        <v>6436</v>
      </c>
      <c r="I678" s="76"/>
      <c r="J678" s="74"/>
      <c r="K678" s="241"/>
      <c r="L678" s="74"/>
      <c r="M678" s="76"/>
      <c r="N678" s="73"/>
      <c r="O678" s="504"/>
      <c r="P678" s="505"/>
      <c r="Q678" s="505"/>
      <c r="R678" s="505"/>
      <c r="S678" s="505"/>
      <c r="T678" s="505"/>
      <c r="U678" s="505"/>
      <c r="V678" s="505"/>
      <c r="W678" s="505"/>
      <c r="X678" s="505"/>
      <c r="Y678" s="505"/>
      <c r="Z678" s="505"/>
      <c r="AA678" s="505"/>
      <c r="AB678" s="505"/>
      <c r="AC678" s="505"/>
      <c r="AD678" s="505"/>
      <c r="AE678" s="506"/>
      <c r="AF678" s="15"/>
      <c r="AG678" s="118"/>
      <c r="AH678" s="312"/>
      <c r="AI678" s="313"/>
      <c r="AJ678" s="313"/>
      <c r="AK678" s="313"/>
      <c r="AL678" s="313"/>
      <c r="AM678" s="313"/>
      <c r="AN678" s="314"/>
      <c r="AO678" s="120"/>
      <c r="AP678" s="115" t="s">
        <v>0</v>
      </c>
      <c r="AQ678" s="119"/>
      <c r="AR678" s="312"/>
      <c r="AS678" s="313"/>
      <c r="AT678" s="313"/>
      <c r="AU678" s="313"/>
      <c r="AV678" s="313"/>
      <c r="AW678" s="313"/>
      <c r="AX678" s="314"/>
      <c r="AY678" s="120"/>
      <c r="AZ678" s="115" t="s">
        <v>1</v>
      </c>
      <c r="BA678" s="119"/>
      <c r="BB678" s="312"/>
      <c r="BC678" s="313"/>
      <c r="BD678" s="313"/>
      <c r="BE678" s="313"/>
      <c r="BF678" s="313"/>
      <c r="BG678" s="313"/>
      <c r="BH678" s="314"/>
      <c r="BI678" s="122"/>
      <c r="BJ678" s="115" t="s">
        <v>2</v>
      </c>
      <c r="BK678" s="129"/>
      <c r="BL678" s="130" t="str">
        <f>IF(BM678&lt;&gt;"","●","")</f>
        <v/>
      </c>
      <c r="BM678" s="132" t="str">
        <f>IF(AND(OR(C678="",E678="",F678="",G678="",O678=""),OR(AH678&gt;0,AR678&gt;0,BB678&gt;0)),"「Ｋコード・Ｊコード番号等」、「診療行為名称」に未記入の欄がありますが、「レセプト件数」、「算定日数」、「算定回数」のいずれかが1以上となっています。正しい手術名情報・レセプト件数・算定日数・算定回数をご記入ください。",IF(AND(AND(C678&lt;&gt;"",E678&lt;&gt;"",F678&lt;&gt;"",G678&lt;&gt;""),OR(AH678&gt;0,AR678&gt;0,BB678&gt;0),COUNTIF(K!$A$1:$A$2257,ASC(C678&amp;E678&amp;F678&amp;G678&amp;IF(I678*1=0,"","-"&amp;I678*1)&amp;IF(K678*1=0,"",K678*1)&amp;IF(M678="","",M678)))=0),"「Ｋコード・Ｊコード番号等」が診療報酬点数表あるいは鹿診療報酬点数表に存在しないコードとなっています。正しいＫコード・Ｊコード番号等をご記入ください。なお、加算・輸血料は報告対象外となります。",IF(OR(AND(OR(AH678=0,AH678=""),OR(AR678&gt;0,BB678&gt;0)),AND(OR(AH678&gt;0,BB678&gt;0),OR(AR678=0,AR678="")),AND(OR(AH678&gt;0,AR678&gt;0),OR(BB678=0,BB678=""))),"「レセプト件数」、「算定日数」、「算定回数」のいずれかが「0」か「空白」となっていますが、それ以外が1以上となっています。正しい手術名情報・レセプト件数・算定日数・算定回数をご記入ください。",IF(OR(AH678&gt;AR678,AH678&gt;BB678),"「算定日数」あるいは「算定回数」が「レセプト件数」よりも小さくなっています。算定レセプトにおける算定日数・算定回数をご記入ください。",IF(AR678&gt;BB678,"「算定回数」が「算定日数」よりも小さくなっています。算定日数における算定回数をご記入ください。","")))))</f>
        <v/>
      </c>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72"/>
      <c r="CW678" s="72"/>
      <c r="CX678" s="72"/>
      <c r="CY678" s="129"/>
      <c r="CZ678" s="129"/>
      <c r="DA678" s="129"/>
      <c r="DB678" s="129"/>
      <c r="DC678" s="129"/>
      <c r="DD678" s="129"/>
      <c r="DE678" s="129"/>
      <c r="DF678" s="129"/>
      <c r="DG678" s="129"/>
      <c r="DH678" s="129"/>
      <c r="DI678" s="129"/>
      <c r="DJ678" s="129"/>
      <c r="DK678" s="129"/>
      <c r="DL678" s="129"/>
      <c r="DM678" s="129"/>
      <c r="DN678" s="129"/>
      <c r="DO678" s="129"/>
      <c r="DP678" s="129"/>
      <c r="DQ678" s="129"/>
      <c r="DR678" s="129"/>
      <c r="DS678" s="129"/>
      <c r="DT678" s="129"/>
      <c r="DU678" s="129"/>
      <c r="DV678" s="129"/>
      <c r="DW678" s="129"/>
      <c r="DX678" s="129"/>
      <c r="DY678" s="129"/>
      <c r="DZ678" s="129"/>
      <c r="EA678" s="129"/>
      <c r="EB678" s="129"/>
      <c r="EC678" s="129"/>
      <c r="ED678" s="129"/>
      <c r="EE678" s="129"/>
      <c r="EF678" s="129"/>
      <c r="EG678" s="129"/>
      <c r="EH678" s="129"/>
      <c r="EI678" s="129"/>
      <c r="EJ678" s="129"/>
      <c r="EK678" s="129"/>
      <c r="EL678" s="129"/>
      <c r="EM678" s="129"/>
      <c r="EN678" s="129"/>
      <c r="EO678" s="129"/>
      <c r="EP678" s="129"/>
      <c r="EQ678" s="129"/>
      <c r="ER678" s="129"/>
      <c r="ES678" s="129"/>
      <c r="ET678" s="129"/>
      <c r="EU678" s="129"/>
      <c r="EV678" s="129"/>
      <c r="EW678" s="129"/>
    </row>
    <row r="679" spans="1:153" ht="3" customHeight="1" thickBot="1">
      <c r="A679" s="113"/>
      <c r="B679" s="16"/>
      <c r="C679" s="17"/>
      <c r="D679" s="17"/>
      <c r="E679" s="17"/>
      <c r="F679" s="18"/>
      <c r="G679" s="17"/>
      <c r="H679" s="298"/>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9"/>
      <c r="AG679" s="299"/>
      <c r="AH679" s="298"/>
      <c r="AI679" s="298"/>
      <c r="AJ679" s="298"/>
      <c r="AK679" s="298"/>
      <c r="AL679" s="298"/>
      <c r="AM679" s="298"/>
      <c r="AN679" s="298"/>
      <c r="AO679" s="121"/>
      <c r="AP679" s="116"/>
      <c r="AQ679" s="299"/>
      <c r="AR679" s="298"/>
      <c r="AS679" s="298"/>
      <c r="AT679" s="298"/>
      <c r="AU679" s="298"/>
      <c r="AV679" s="298"/>
      <c r="AW679" s="298"/>
      <c r="AX679" s="298"/>
      <c r="AY679" s="121"/>
      <c r="AZ679" s="116"/>
      <c r="BA679" s="298"/>
      <c r="BB679" s="298"/>
      <c r="BC679" s="298"/>
      <c r="BD679" s="298"/>
      <c r="BE679" s="298"/>
      <c r="BF679" s="298"/>
      <c r="BG679" s="298"/>
      <c r="BH679" s="298"/>
      <c r="BI679" s="121"/>
      <c r="BJ679" s="116"/>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c r="DH679" s="129"/>
      <c r="DI679" s="129"/>
      <c r="DJ679" s="129"/>
      <c r="DK679" s="129"/>
      <c r="DL679" s="129"/>
      <c r="DM679" s="129"/>
      <c r="DN679" s="129"/>
      <c r="DO679" s="129"/>
      <c r="DP679" s="129"/>
      <c r="DQ679" s="129"/>
      <c r="DR679" s="129"/>
      <c r="DS679" s="129"/>
      <c r="DT679" s="129"/>
      <c r="DU679" s="129"/>
      <c r="DV679" s="129"/>
      <c r="DW679" s="129"/>
      <c r="DX679" s="129"/>
      <c r="DY679" s="129"/>
      <c r="DZ679" s="129"/>
      <c r="EA679" s="129"/>
      <c r="EB679" s="129"/>
      <c r="EC679" s="129"/>
      <c r="ED679" s="129"/>
      <c r="EE679" s="129"/>
      <c r="EF679" s="129"/>
      <c r="EG679" s="129"/>
      <c r="EH679" s="129"/>
      <c r="EI679" s="129"/>
      <c r="EJ679" s="129"/>
      <c r="EK679" s="129"/>
      <c r="EL679" s="129"/>
      <c r="EM679" s="129"/>
      <c r="EN679" s="129"/>
      <c r="EO679" s="129"/>
      <c r="EP679" s="129"/>
      <c r="EQ679" s="129"/>
      <c r="ER679" s="129"/>
      <c r="ES679" s="129"/>
      <c r="ET679" s="129"/>
      <c r="EU679" s="129"/>
      <c r="EV679" s="129"/>
      <c r="EW679" s="129"/>
    </row>
    <row r="680" spans="1:153" ht="9.75" customHeight="1">
      <c r="A680" s="113"/>
      <c r="B680" s="24"/>
      <c r="C680" s="14" t="s">
        <v>6435</v>
      </c>
      <c r="D680" s="25"/>
      <c r="E680" s="25"/>
      <c r="F680" s="14" t="s">
        <v>143</v>
      </c>
      <c r="G680" s="14"/>
      <c r="H680" s="14"/>
      <c r="I680" s="14" t="s">
        <v>144</v>
      </c>
      <c r="J680" s="14"/>
      <c r="K680" s="14" t="s">
        <v>145</v>
      </c>
      <c r="L680" s="14"/>
      <c r="M680" s="14" t="s">
        <v>197</v>
      </c>
      <c r="N680" s="14"/>
      <c r="O680" s="25"/>
      <c r="P680" s="14" t="s">
        <v>146</v>
      </c>
      <c r="Q680" s="14"/>
      <c r="R680" s="14"/>
      <c r="S680" s="14"/>
      <c r="T680" s="14"/>
      <c r="U680" s="14"/>
      <c r="V680" s="14"/>
      <c r="W680" s="14"/>
      <c r="X680" s="14"/>
      <c r="Y680" s="14"/>
      <c r="Z680" s="14"/>
      <c r="AA680" s="14"/>
      <c r="AB680" s="14"/>
      <c r="AC680" s="14"/>
      <c r="AD680" s="25"/>
      <c r="AE680" s="25"/>
      <c r="AF680" s="26"/>
      <c r="AG680" s="296"/>
      <c r="AH680" s="297"/>
      <c r="AI680" s="297"/>
      <c r="AJ680" s="297"/>
      <c r="AK680" s="297"/>
      <c r="AL680" s="297"/>
      <c r="AM680" s="297"/>
      <c r="AN680" s="297"/>
      <c r="AO680" s="117"/>
      <c r="AP680" s="114"/>
      <c r="AQ680" s="296"/>
      <c r="AR680" s="297"/>
      <c r="AS680" s="297"/>
      <c r="AT680" s="297"/>
      <c r="AU680" s="297"/>
      <c r="AV680" s="297"/>
      <c r="AW680" s="297"/>
      <c r="AX680" s="297"/>
      <c r="AY680" s="117"/>
      <c r="AZ680" s="114"/>
      <c r="BA680" s="297"/>
      <c r="BB680" s="297"/>
      <c r="BC680" s="297"/>
      <c r="BD680" s="297"/>
      <c r="BE680" s="297"/>
      <c r="BF680" s="297"/>
      <c r="BG680" s="297"/>
      <c r="BH680" s="297"/>
      <c r="BI680" s="117"/>
      <c r="BJ680" s="114"/>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c r="DH680" s="129"/>
      <c r="DI680" s="129"/>
      <c r="DJ680" s="129"/>
      <c r="DK680" s="129"/>
      <c r="DL680" s="129"/>
      <c r="DM680" s="129"/>
      <c r="DN680" s="129"/>
      <c r="DO680" s="129"/>
      <c r="DP680" s="129"/>
      <c r="DQ680" s="129"/>
      <c r="DR680" s="129"/>
      <c r="DS680" s="129"/>
      <c r="DT680" s="129"/>
      <c r="DU680" s="129"/>
      <c r="DV680" s="129"/>
      <c r="DW680" s="129"/>
      <c r="DX680" s="129"/>
      <c r="DY680" s="129"/>
      <c r="DZ680" s="129"/>
      <c r="EA680" s="129"/>
      <c r="EB680" s="129"/>
      <c r="EC680" s="129"/>
      <c r="ED680" s="129"/>
      <c r="EE680" s="129"/>
      <c r="EF680" s="129"/>
      <c r="EG680" s="129"/>
      <c r="EH680" s="129"/>
      <c r="EI680" s="129"/>
      <c r="EJ680" s="129"/>
      <c r="EK680" s="129"/>
      <c r="EL680" s="129"/>
      <c r="EM680" s="129"/>
      <c r="EN680" s="129"/>
      <c r="EO680" s="129"/>
      <c r="EP680" s="129"/>
      <c r="EQ680" s="129"/>
      <c r="ER680" s="129"/>
      <c r="ES680" s="129"/>
      <c r="ET680" s="129"/>
      <c r="EU680" s="129"/>
      <c r="EV680" s="129"/>
      <c r="EW680" s="129"/>
    </row>
    <row r="681" spans="1:153" ht="21.75" customHeight="1">
      <c r="A681" s="113"/>
      <c r="B681" s="294"/>
      <c r="C681" s="76"/>
      <c r="D681" s="74"/>
      <c r="E681" s="77"/>
      <c r="F681" s="78"/>
      <c r="G681" s="79"/>
      <c r="H681" s="75" t="s">
        <v>6436</v>
      </c>
      <c r="I681" s="76"/>
      <c r="J681" s="74"/>
      <c r="K681" s="241"/>
      <c r="L681" s="74"/>
      <c r="M681" s="76"/>
      <c r="N681" s="73"/>
      <c r="O681" s="504"/>
      <c r="P681" s="505"/>
      <c r="Q681" s="505"/>
      <c r="R681" s="505"/>
      <c r="S681" s="505"/>
      <c r="T681" s="505"/>
      <c r="U681" s="505"/>
      <c r="V681" s="505"/>
      <c r="W681" s="505"/>
      <c r="X681" s="505"/>
      <c r="Y681" s="505"/>
      <c r="Z681" s="505"/>
      <c r="AA681" s="505"/>
      <c r="AB681" s="505"/>
      <c r="AC681" s="505"/>
      <c r="AD681" s="505"/>
      <c r="AE681" s="506"/>
      <c r="AF681" s="15"/>
      <c r="AG681" s="118"/>
      <c r="AH681" s="312"/>
      <c r="AI681" s="313"/>
      <c r="AJ681" s="313"/>
      <c r="AK681" s="313"/>
      <c r="AL681" s="313"/>
      <c r="AM681" s="313"/>
      <c r="AN681" s="314"/>
      <c r="AO681" s="120"/>
      <c r="AP681" s="115" t="s">
        <v>0</v>
      </c>
      <c r="AQ681" s="119"/>
      <c r="AR681" s="312"/>
      <c r="AS681" s="313"/>
      <c r="AT681" s="313"/>
      <c r="AU681" s="313"/>
      <c r="AV681" s="313"/>
      <c r="AW681" s="313"/>
      <c r="AX681" s="314"/>
      <c r="AY681" s="120"/>
      <c r="AZ681" s="115" t="s">
        <v>1</v>
      </c>
      <c r="BA681" s="119"/>
      <c r="BB681" s="312"/>
      <c r="BC681" s="313"/>
      <c r="BD681" s="313"/>
      <c r="BE681" s="313"/>
      <c r="BF681" s="313"/>
      <c r="BG681" s="313"/>
      <c r="BH681" s="314"/>
      <c r="BI681" s="122"/>
      <c r="BJ681" s="115" t="s">
        <v>2</v>
      </c>
      <c r="BK681" s="129"/>
      <c r="BL681" s="130" t="str">
        <f>IF(BM681&lt;&gt;"","●","")</f>
        <v/>
      </c>
      <c r="BM681" s="132" t="str">
        <f>IF(AND(OR(C681="",E681="",F681="",G681="",O681=""),OR(AH681&gt;0,AR681&gt;0,BB681&gt;0)),"「Ｋコード・Ｊコード番号等」、「診療行為名称」に未記入の欄がありますが、「レセプト件数」、「算定日数」、「算定回数」のいずれかが1以上となっています。正しい手術名情報・レセプト件数・算定日数・算定回数をご記入ください。",IF(AND(AND(C681&lt;&gt;"",E681&lt;&gt;"",F681&lt;&gt;"",G681&lt;&gt;""),OR(AH681&gt;0,AR681&gt;0,BB681&gt;0),COUNTIF(K!$A$1:$A$2257,ASC(C681&amp;E681&amp;F681&amp;G681&amp;IF(I681*1=0,"","-"&amp;I681*1)&amp;IF(K681*1=0,"",K681*1)&amp;IF(M681="","",M681)))=0),"「Ｋコード・Ｊコード番号等」が診療報酬点数表あるいは鹿診療報酬点数表に存在しないコードとなっています。正しいＫコード・Ｊコード番号等をご記入ください。なお、加算・輸血料は報告対象外となります。",IF(OR(AND(OR(AH681=0,AH681=""),OR(AR681&gt;0,BB681&gt;0)),AND(OR(AH681&gt;0,BB681&gt;0),OR(AR681=0,AR681="")),AND(OR(AH681&gt;0,AR681&gt;0),OR(BB681=0,BB681=""))),"「レセプト件数」、「算定日数」、「算定回数」のいずれかが「0」か「空白」となっていますが、それ以外が1以上となっています。正しい手術名情報・レセプト件数・算定日数・算定回数をご記入ください。",IF(OR(AH681&gt;AR681,AH681&gt;BB681),"「算定日数」あるいは「算定回数」が「レセプト件数」よりも小さくなっています。算定レセプトにおける算定日数・算定回数をご記入ください。",IF(AR681&gt;BB681,"「算定回数」が「算定日数」よりも小さくなっています。算定日数における算定回数をご記入ください。","")))))</f>
        <v/>
      </c>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72"/>
      <c r="CW681" s="72"/>
      <c r="CX681" s="72"/>
      <c r="CY681" s="129"/>
      <c r="CZ681" s="129"/>
      <c r="DA681" s="129"/>
      <c r="DB681" s="129"/>
      <c r="DC681" s="129"/>
      <c r="DD681" s="129"/>
      <c r="DE681" s="129"/>
      <c r="DF681" s="129"/>
      <c r="DG681" s="129"/>
      <c r="DH681" s="129"/>
      <c r="DI681" s="129"/>
      <c r="DJ681" s="129"/>
      <c r="DK681" s="129"/>
      <c r="DL681" s="129"/>
      <c r="DM681" s="129"/>
      <c r="DN681" s="129"/>
      <c r="DO681" s="129"/>
      <c r="DP681" s="129"/>
      <c r="DQ681" s="129"/>
      <c r="DR681" s="129"/>
      <c r="DS681" s="129"/>
      <c r="DT681" s="129"/>
      <c r="DU681" s="129"/>
      <c r="DV681" s="129"/>
      <c r="DW681" s="129"/>
      <c r="DX681" s="129"/>
      <c r="DY681" s="129"/>
      <c r="DZ681" s="129"/>
      <c r="EA681" s="129"/>
      <c r="EB681" s="129"/>
      <c r="EC681" s="129"/>
      <c r="ED681" s="129"/>
      <c r="EE681" s="129"/>
      <c r="EF681" s="129"/>
      <c r="EG681" s="129"/>
      <c r="EH681" s="129"/>
      <c r="EI681" s="129"/>
      <c r="EJ681" s="129"/>
      <c r="EK681" s="129"/>
      <c r="EL681" s="129"/>
      <c r="EM681" s="129"/>
      <c r="EN681" s="129"/>
      <c r="EO681" s="129"/>
      <c r="EP681" s="129"/>
      <c r="EQ681" s="129"/>
      <c r="ER681" s="129"/>
      <c r="ES681" s="129"/>
      <c r="ET681" s="129"/>
      <c r="EU681" s="129"/>
      <c r="EV681" s="129"/>
      <c r="EW681" s="129"/>
    </row>
    <row r="682" spans="1:153" ht="3" customHeight="1" thickBot="1">
      <c r="A682" s="113"/>
      <c r="B682" s="16"/>
      <c r="C682" s="17"/>
      <c r="D682" s="17"/>
      <c r="E682" s="17"/>
      <c r="F682" s="18"/>
      <c r="G682" s="17"/>
      <c r="H682" s="298"/>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9"/>
      <c r="AG682" s="299"/>
      <c r="AH682" s="298"/>
      <c r="AI682" s="298"/>
      <c r="AJ682" s="298"/>
      <c r="AK682" s="298"/>
      <c r="AL682" s="298"/>
      <c r="AM682" s="298"/>
      <c r="AN682" s="298"/>
      <c r="AO682" s="121"/>
      <c r="AP682" s="116"/>
      <c r="AQ682" s="299"/>
      <c r="AR682" s="298"/>
      <c r="AS682" s="298"/>
      <c r="AT682" s="298"/>
      <c r="AU682" s="298"/>
      <c r="AV682" s="298"/>
      <c r="AW682" s="298"/>
      <c r="AX682" s="298"/>
      <c r="AY682" s="121"/>
      <c r="AZ682" s="116"/>
      <c r="BA682" s="298"/>
      <c r="BB682" s="298"/>
      <c r="BC682" s="298"/>
      <c r="BD682" s="298"/>
      <c r="BE682" s="298"/>
      <c r="BF682" s="298"/>
      <c r="BG682" s="298"/>
      <c r="BH682" s="298"/>
      <c r="BI682" s="121"/>
      <c r="BJ682" s="116"/>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c r="DH682" s="129"/>
      <c r="DI682" s="129"/>
      <c r="DJ682" s="129"/>
      <c r="DK682" s="129"/>
      <c r="DL682" s="129"/>
      <c r="DM682" s="129"/>
      <c r="DN682" s="129"/>
      <c r="DO682" s="129"/>
      <c r="DP682" s="129"/>
      <c r="DQ682" s="129"/>
      <c r="DR682" s="129"/>
      <c r="DS682" s="129"/>
      <c r="DT682" s="129"/>
      <c r="DU682" s="129"/>
      <c r="DV682" s="129"/>
      <c r="DW682" s="129"/>
      <c r="DX682" s="129"/>
      <c r="DY682" s="129"/>
      <c r="DZ682" s="129"/>
      <c r="EA682" s="129"/>
      <c r="EB682" s="129"/>
      <c r="EC682" s="129"/>
      <c r="ED682" s="129"/>
      <c r="EE682" s="129"/>
      <c r="EF682" s="129"/>
      <c r="EG682" s="129"/>
      <c r="EH682" s="129"/>
      <c r="EI682" s="129"/>
      <c r="EJ682" s="129"/>
      <c r="EK682" s="129"/>
      <c r="EL682" s="129"/>
      <c r="EM682" s="129"/>
      <c r="EN682" s="129"/>
      <c r="EO682" s="129"/>
      <c r="EP682" s="129"/>
      <c r="EQ682" s="129"/>
      <c r="ER682" s="129"/>
      <c r="ES682" s="129"/>
      <c r="ET682" s="129"/>
      <c r="EU682" s="129"/>
      <c r="EV682" s="129"/>
      <c r="EW682" s="129"/>
    </row>
    <row r="683" spans="1:153" ht="9.75" customHeight="1">
      <c r="A683" s="113"/>
      <c r="B683" s="24"/>
      <c r="C683" s="14" t="s">
        <v>6435</v>
      </c>
      <c r="D683" s="25"/>
      <c r="E683" s="25"/>
      <c r="F683" s="14" t="s">
        <v>143</v>
      </c>
      <c r="G683" s="14"/>
      <c r="H683" s="14"/>
      <c r="I683" s="14" t="s">
        <v>144</v>
      </c>
      <c r="J683" s="14"/>
      <c r="K683" s="14" t="s">
        <v>145</v>
      </c>
      <c r="L683" s="14"/>
      <c r="M683" s="14" t="s">
        <v>197</v>
      </c>
      <c r="N683" s="14"/>
      <c r="O683" s="25"/>
      <c r="P683" s="14" t="s">
        <v>146</v>
      </c>
      <c r="Q683" s="14"/>
      <c r="R683" s="14"/>
      <c r="S683" s="14"/>
      <c r="T683" s="14"/>
      <c r="U683" s="14"/>
      <c r="V683" s="14"/>
      <c r="W683" s="14"/>
      <c r="X683" s="14"/>
      <c r="Y683" s="14"/>
      <c r="Z683" s="14"/>
      <c r="AA683" s="14"/>
      <c r="AB683" s="14"/>
      <c r="AC683" s="14"/>
      <c r="AD683" s="25"/>
      <c r="AE683" s="25"/>
      <c r="AF683" s="26"/>
      <c r="AG683" s="296"/>
      <c r="AH683" s="297"/>
      <c r="AI683" s="297"/>
      <c r="AJ683" s="297"/>
      <c r="AK683" s="297"/>
      <c r="AL683" s="297"/>
      <c r="AM683" s="297"/>
      <c r="AN683" s="297"/>
      <c r="AO683" s="117"/>
      <c r="AP683" s="114"/>
      <c r="AQ683" s="296"/>
      <c r="AR683" s="297"/>
      <c r="AS683" s="297"/>
      <c r="AT683" s="297"/>
      <c r="AU683" s="297"/>
      <c r="AV683" s="297"/>
      <c r="AW683" s="297"/>
      <c r="AX683" s="297"/>
      <c r="AY683" s="117"/>
      <c r="AZ683" s="114"/>
      <c r="BA683" s="297"/>
      <c r="BB683" s="297"/>
      <c r="BC683" s="297"/>
      <c r="BD683" s="297"/>
      <c r="BE683" s="297"/>
      <c r="BF683" s="297"/>
      <c r="BG683" s="297"/>
      <c r="BH683" s="297"/>
      <c r="BI683" s="117"/>
      <c r="BJ683" s="114"/>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c r="DH683" s="129"/>
      <c r="DI683" s="129"/>
      <c r="DJ683" s="129"/>
      <c r="DK683" s="129"/>
      <c r="DL683" s="129"/>
      <c r="DM683" s="129"/>
      <c r="DN683" s="129"/>
      <c r="DO683" s="129"/>
      <c r="DP683" s="129"/>
      <c r="DQ683" s="129"/>
      <c r="DR683" s="129"/>
      <c r="DS683" s="129"/>
      <c r="DT683" s="129"/>
      <c r="DU683" s="129"/>
      <c r="DV683" s="129"/>
      <c r="DW683" s="129"/>
      <c r="DX683" s="129"/>
      <c r="DY683" s="129"/>
      <c r="DZ683" s="129"/>
      <c r="EA683" s="129"/>
      <c r="EB683" s="129"/>
      <c r="EC683" s="129"/>
      <c r="ED683" s="129"/>
      <c r="EE683" s="129"/>
      <c r="EF683" s="129"/>
      <c r="EG683" s="129"/>
      <c r="EH683" s="129"/>
      <c r="EI683" s="129"/>
      <c r="EJ683" s="129"/>
      <c r="EK683" s="129"/>
      <c r="EL683" s="129"/>
      <c r="EM683" s="129"/>
      <c r="EN683" s="129"/>
      <c r="EO683" s="129"/>
      <c r="EP683" s="129"/>
      <c r="EQ683" s="129"/>
      <c r="ER683" s="129"/>
      <c r="ES683" s="129"/>
      <c r="ET683" s="129"/>
      <c r="EU683" s="129"/>
      <c r="EV683" s="129"/>
      <c r="EW683" s="129"/>
    </row>
    <row r="684" spans="1:153" ht="21.75" customHeight="1">
      <c r="A684" s="113"/>
      <c r="B684" s="294"/>
      <c r="C684" s="76"/>
      <c r="D684" s="74"/>
      <c r="E684" s="77"/>
      <c r="F684" s="78"/>
      <c r="G684" s="79"/>
      <c r="H684" s="75" t="s">
        <v>6436</v>
      </c>
      <c r="I684" s="76"/>
      <c r="J684" s="74"/>
      <c r="K684" s="241"/>
      <c r="L684" s="74"/>
      <c r="M684" s="76"/>
      <c r="N684" s="73"/>
      <c r="O684" s="504"/>
      <c r="P684" s="505"/>
      <c r="Q684" s="505"/>
      <c r="R684" s="505"/>
      <c r="S684" s="505"/>
      <c r="T684" s="505"/>
      <c r="U684" s="505"/>
      <c r="V684" s="505"/>
      <c r="W684" s="505"/>
      <c r="X684" s="505"/>
      <c r="Y684" s="505"/>
      <c r="Z684" s="505"/>
      <c r="AA684" s="505"/>
      <c r="AB684" s="505"/>
      <c r="AC684" s="505"/>
      <c r="AD684" s="505"/>
      <c r="AE684" s="506"/>
      <c r="AF684" s="15"/>
      <c r="AG684" s="118"/>
      <c r="AH684" s="312"/>
      <c r="AI684" s="313"/>
      <c r="AJ684" s="313"/>
      <c r="AK684" s="313"/>
      <c r="AL684" s="313"/>
      <c r="AM684" s="313"/>
      <c r="AN684" s="314"/>
      <c r="AO684" s="120"/>
      <c r="AP684" s="115" t="s">
        <v>0</v>
      </c>
      <c r="AQ684" s="119"/>
      <c r="AR684" s="312"/>
      <c r="AS684" s="313"/>
      <c r="AT684" s="313"/>
      <c r="AU684" s="313"/>
      <c r="AV684" s="313"/>
      <c r="AW684" s="313"/>
      <c r="AX684" s="314"/>
      <c r="AY684" s="120"/>
      <c r="AZ684" s="115" t="s">
        <v>1</v>
      </c>
      <c r="BA684" s="119"/>
      <c r="BB684" s="312"/>
      <c r="BC684" s="313"/>
      <c r="BD684" s="313"/>
      <c r="BE684" s="313"/>
      <c r="BF684" s="313"/>
      <c r="BG684" s="313"/>
      <c r="BH684" s="314"/>
      <c r="BI684" s="122"/>
      <c r="BJ684" s="115" t="s">
        <v>2</v>
      </c>
      <c r="BK684" s="129"/>
      <c r="BL684" s="130" t="str">
        <f>IF(BM684&lt;&gt;"","●","")</f>
        <v/>
      </c>
      <c r="BM684" s="132" t="str">
        <f>IF(AND(OR(C684="",E684="",F684="",G684="",O684=""),OR(AH684&gt;0,AR684&gt;0,BB684&gt;0)),"「Ｋコード・Ｊコード番号等」、「診療行為名称」に未記入の欄がありますが、「レセプト件数」、「算定日数」、「算定回数」のいずれかが1以上となっています。正しい手術名情報・レセプト件数・算定日数・算定回数をご記入ください。",IF(AND(AND(C684&lt;&gt;"",E684&lt;&gt;"",F684&lt;&gt;"",G684&lt;&gt;""),OR(AH684&gt;0,AR684&gt;0,BB684&gt;0),COUNTIF(K!$A$1:$A$2257,ASC(C684&amp;E684&amp;F684&amp;G684&amp;IF(I684*1=0,"","-"&amp;I684*1)&amp;IF(K684*1=0,"",K684*1)&amp;IF(M684="","",M684)))=0),"「Ｋコード・Ｊコード番号等」が診療報酬点数表あるいは鹿診療報酬点数表に存在しないコードとなっています。正しいＫコード・Ｊコード番号等をご記入ください。なお、加算・輸血料は報告対象外となります。",IF(OR(AND(OR(AH684=0,AH684=""),OR(AR684&gt;0,BB684&gt;0)),AND(OR(AH684&gt;0,BB684&gt;0),OR(AR684=0,AR684="")),AND(OR(AH684&gt;0,AR684&gt;0),OR(BB684=0,BB684=""))),"「レセプト件数」、「算定日数」、「算定回数」のいずれかが「0」か「空白」となっていますが、それ以外が1以上となっています。正しい手術名情報・レセプト件数・算定日数・算定回数をご記入ください。",IF(OR(AH684&gt;AR684,AH684&gt;BB684),"「算定日数」あるいは「算定回数」が「レセプト件数」よりも小さくなっています。算定レセプトにおける算定日数・算定回数をご記入ください。",IF(AR684&gt;BB684,"「算定回数」が「算定日数」よりも小さくなっています。算定日数における算定回数をご記入ください。","")))))</f>
        <v/>
      </c>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72"/>
      <c r="CW684" s="72"/>
      <c r="CX684" s="72"/>
      <c r="CY684" s="129"/>
      <c r="CZ684" s="129"/>
      <c r="DA684" s="129"/>
      <c r="DB684" s="129"/>
      <c r="DC684" s="129"/>
      <c r="DD684" s="129"/>
      <c r="DE684" s="129"/>
      <c r="DF684" s="129"/>
      <c r="DG684" s="129"/>
      <c r="DH684" s="129"/>
      <c r="DI684" s="129"/>
      <c r="DJ684" s="129"/>
      <c r="DK684" s="129"/>
      <c r="DL684" s="129"/>
      <c r="DM684" s="129"/>
      <c r="DN684" s="129"/>
      <c r="DO684" s="129"/>
      <c r="DP684" s="129"/>
      <c r="DQ684" s="129"/>
      <c r="DR684" s="129"/>
      <c r="DS684" s="129"/>
      <c r="DT684" s="129"/>
      <c r="DU684" s="129"/>
      <c r="DV684" s="129"/>
      <c r="DW684" s="129"/>
      <c r="DX684" s="129"/>
      <c r="DY684" s="129"/>
      <c r="DZ684" s="129"/>
      <c r="EA684" s="129"/>
      <c r="EB684" s="129"/>
      <c r="EC684" s="129"/>
      <c r="ED684" s="129"/>
      <c r="EE684" s="129"/>
      <c r="EF684" s="129"/>
      <c r="EG684" s="129"/>
      <c r="EH684" s="129"/>
      <c r="EI684" s="129"/>
      <c r="EJ684" s="129"/>
      <c r="EK684" s="129"/>
      <c r="EL684" s="129"/>
      <c r="EM684" s="129"/>
      <c r="EN684" s="129"/>
      <c r="EO684" s="129"/>
      <c r="EP684" s="129"/>
      <c r="EQ684" s="129"/>
      <c r="ER684" s="129"/>
      <c r="ES684" s="129"/>
      <c r="ET684" s="129"/>
      <c r="EU684" s="129"/>
      <c r="EV684" s="129"/>
      <c r="EW684" s="129"/>
    </row>
    <row r="685" spans="1:153" ht="3" customHeight="1" thickBot="1">
      <c r="A685" s="113"/>
      <c r="B685" s="16"/>
      <c r="C685" s="17"/>
      <c r="D685" s="17"/>
      <c r="E685" s="17"/>
      <c r="F685" s="18"/>
      <c r="G685" s="17"/>
      <c r="H685" s="298"/>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9"/>
      <c r="AG685" s="299"/>
      <c r="AH685" s="298"/>
      <c r="AI685" s="298"/>
      <c r="AJ685" s="298"/>
      <c r="AK685" s="298"/>
      <c r="AL685" s="298"/>
      <c r="AM685" s="298"/>
      <c r="AN685" s="298"/>
      <c r="AO685" s="121"/>
      <c r="AP685" s="116"/>
      <c r="AQ685" s="299"/>
      <c r="AR685" s="298"/>
      <c r="AS685" s="298"/>
      <c r="AT685" s="298"/>
      <c r="AU685" s="298"/>
      <c r="AV685" s="298"/>
      <c r="AW685" s="298"/>
      <c r="AX685" s="298"/>
      <c r="AY685" s="121"/>
      <c r="AZ685" s="116"/>
      <c r="BA685" s="298"/>
      <c r="BB685" s="298"/>
      <c r="BC685" s="298"/>
      <c r="BD685" s="298"/>
      <c r="BE685" s="298"/>
      <c r="BF685" s="298"/>
      <c r="BG685" s="298"/>
      <c r="BH685" s="298"/>
      <c r="BI685" s="121"/>
      <c r="BJ685" s="116"/>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c r="DH685" s="129"/>
      <c r="DI685" s="129"/>
      <c r="DJ685" s="129"/>
      <c r="DK685" s="129"/>
      <c r="DL685" s="129"/>
      <c r="DM685" s="129"/>
      <c r="DN685" s="129"/>
      <c r="DO685" s="129"/>
      <c r="DP685" s="129"/>
      <c r="DQ685" s="129"/>
      <c r="DR685" s="129"/>
      <c r="DS685" s="129"/>
      <c r="DT685" s="129"/>
      <c r="DU685" s="129"/>
      <c r="DV685" s="129"/>
      <c r="DW685" s="129"/>
      <c r="DX685" s="129"/>
      <c r="DY685" s="129"/>
      <c r="DZ685" s="129"/>
      <c r="EA685" s="129"/>
      <c r="EB685" s="129"/>
      <c r="EC685" s="129"/>
      <c r="ED685" s="129"/>
      <c r="EE685" s="129"/>
      <c r="EF685" s="129"/>
      <c r="EG685" s="129"/>
      <c r="EH685" s="129"/>
      <c r="EI685" s="129"/>
      <c r="EJ685" s="129"/>
      <c r="EK685" s="129"/>
      <c r="EL685" s="129"/>
      <c r="EM685" s="129"/>
      <c r="EN685" s="129"/>
      <c r="EO685" s="129"/>
      <c r="EP685" s="129"/>
      <c r="EQ685" s="129"/>
      <c r="ER685" s="129"/>
      <c r="ES685" s="129"/>
      <c r="ET685" s="129"/>
      <c r="EU685" s="129"/>
      <c r="EV685" s="129"/>
      <c r="EW685" s="129"/>
    </row>
    <row r="686" spans="1:153" ht="9.75" customHeight="1">
      <c r="A686" s="113"/>
      <c r="B686" s="24"/>
      <c r="C686" s="14" t="s">
        <v>6435</v>
      </c>
      <c r="D686" s="25"/>
      <c r="E686" s="25"/>
      <c r="F686" s="14" t="s">
        <v>143</v>
      </c>
      <c r="G686" s="14"/>
      <c r="H686" s="14"/>
      <c r="I686" s="14" t="s">
        <v>144</v>
      </c>
      <c r="J686" s="14"/>
      <c r="K686" s="14" t="s">
        <v>145</v>
      </c>
      <c r="L686" s="14"/>
      <c r="M686" s="14" t="s">
        <v>197</v>
      </c>
      <c r="N686" s="14"/>
      <c r="O686" s="25"/>
      <c r="P686" s="14" t="s">
        <v>146</v>
      </c>
      <c r="Q686" s="14"/>
      <c r="R686" s="14"/>
      <c r="S686" s="14"/>
      <c r="T686" s="14"/>
      <c r="U686" s="14"/>
      <c r="V686" s="14"/>
      <c r="W686" s="14"/>
      <c r="X686" s="14"/>
      <c r="Y686" s="14"/>
      <c r="Z686" s="14"/>
      <c r="AA686" s="14"/>
      <c r="AB686" s="14"/>
      <c r="AC686" s="14"/>
      <c r="AD686" s="25"/>
      <c r="AE686" s="25"/>
      <c r="AF686" s="26"/>
      <c r="AG686" s="296"/>
      <c r="AH686" s="297"/>
      <c r="AI686" s="297"/>
      <c r="AJ686" s="297"/>
      <c r="AK686" s="297"/>
      <c r="AL686" s="297"/>
      <c r="AM686" s="297"/>
      <c r="AN686" s="297"/>
      <c r="AO686" s="117"/>
      <c r="AP686" s="114"/>
      <c r="AQ686" s="296"/>
      <c r="AR686" s="297"/>
      <c r="AS686" s="297"/>
      <c r="AT686" s="297"/>
      <c r="AU686" s="297"/>
      <c r="AV686" s="297"/>
      <c r="AW686" s="297"/>
      <c r="AX686" s="297"/>
      <c r="AY686" s="117"/>
      <c r="AZ686" s="114"/>
      <c r="BA686" s="297"/>
      <c r="BB686" s="297"/>
      <c r="BC686" s="297"/>
      <c r="BD686" s="297"/>
      <c r="BE686" s="297"/>
      <c r="BF686" s="297"/>
      <c r="BG686" s="297"/>
      <c r="BH686" s="297"/>
      <c r="BI686" s="117"/>
      <c r="BJ686" s="114"/>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c r="DH686" s="129"/>
      <c r="DI686" s="129"/>
      <c r="DJ686" s="129"/>
      <c r="DK686" s="129"/>
      <c r="DL686" s="129"/>
      <c r="DM686" s="129"/>
      <c r="DN686" s="129"/>
      <c r="DO686" s="129"/>
      <c r="DP686" s="129"/>
      <c r="DQ686" s="129"/>
      <c r="DR686" s="129"/>
      <c r="DS686" s="129"/>
      <c r="DT686" s="129"/>
      <c r="DU686" s="129"/>
      <c r="DV686" s="129"/>
      <c r="DW686" s="129"/>
      <c r="DX686" s="129"/>
      <c r="DY686" s="129"/>
      <c r="DZ686" s="129"/>
      <c r="EA686" s="129"/>
      <c r="EB686" s="129"/>
      <c r="EC686" s="129"/>
      <c r="ED686" s="129"/>
      <c r="EE686" s="129"/>
      <c r="EF686" s="129"/>
      <c r="EG686" s="129"/>
      <c r="EH686" s="129"/>
      <c r="EI686" s="129"/>
      <c r="EJ686" s="129"/>
      <c r="EK686" s="129"/>
      <c r="EL686" s="129"/>
      <c r="EM686" s="129"/>
      <c r="EN686" s="129"/>
      <c r="EO686" s="129"/>
      <c r="EP686" s="129"/>
      <c r="EQ686" s="129"/>
      <c r="ER686" s="129"/>
      <c r="ES686" s="129"/>
      <c r="ET686" s="129"/>
      <c r="EU686" s="129"/>
      <c r="EV686" s="129"/>
      <c r="EW686" s="129"/>
    </row>
    <row r="687" spans="1:153" ht="21.75" customHeight="1">
      <c r="A687" s="113"/>
      <c r="B687" s="294"/>
      <c r="C687" s="76"/>
      <c r="D687" s="74"/>
      <c r="E687" s="77"/>
      <c r="F687" s="78"/>
      <c r="G687" s="79"/>
      <c r="H687" s="75" t="s">
        <v>6436</v>
      </c>
      <c r="I687" s="76"/>
      <c r="J687" s="74"/>
      <c r="K687" s="241"/>
      <c r="L687" s="74"/>
      <c r="M687" s="76"/>
      <c r="N687" s="73"/>
      <c r="O687" s="504"/>
      <c r="P687" s="505"/>
      <c r="Q687" s="505"/>
      <c r="R687" s="505"/>
      <c r="S687" s="505"/>
      <c r="T687" s="505"/>
      <c r="U687" s="505"/>
      <c r="V687" s="505"/>
      <c r="W687" s="505"/>
      <c r="X687" s="505"/>
      <c r="Y687" s="505"/>
      <c r="Z687" s="505"/>
      <c r="AA687" s="505"/>
      <c r="AB687" s="505"/>
      <c r="AC687" s="505"/>
      <c r="AD687" s="505"/>
      <c r="AE687" s="506"/>
      <c r="AF687" s="15"/>
      <c r="AG687" s="118"/>
      <c r="AH687" s="312"/>
      <c r="AI687" s="313"/>
      <c r="AJ687" s="313"/>
      <c r="AK687" s="313"/>
      <c r="AL687" s="313"/>
      <c r="AM687" s="313"/>
      <c r="AN687" s="314"/>
      <c r="AO687" s="120"/>
      <c r="AP687" s="115" t="s">
        <v>0</v>
      </c>
      <c r="AQ687" s="119"/>
      <c r="AR687" s="312"/>
      <c r="AS687" s="313"/>
      <c r="AT687" s="313"/>
      <c r="AU687" s="313"/>
      <c r="AV687" s="313"/>
      <c r="AW687" s="313"/>
      <c r="AX687" s="314"/>
      <c r="AY687" s="120"/>
      <c r="AZ687" s="115" t="s">
        <v>1</v>
      </c>
      <c r="BA687" s="119"/>
      <c r="BB687" s="312"/>
      <c r="BC687" s="313"/>
      <c r="BD687" s="313"/>
      <c r="BE687" s="313"/>
      <c r="BF687" s="313"/>
      <c r="BG687" s="313"/>
      <c r="BH687" s="314"/>
      <c r="BI687" s="122"/>
      <c r="BJ687" s="115" t="s">
        <v>2</v>
      </c>
      <c r="BK687" s="129"/>
      <c r="BL687" s="130" t="str">
        <f>IF(BM687&lt;&gt;"","●","")</f>
        <v/>
      </c>
      <c r="BM687" s="132" t="str">
        <f>IF(AND(OR(C687="",E687="",F687="",G687="",O687=""),OR(AH687&gt;0,AR687&gt;0,BB687&gt;0)),"「Ｋコード・Ｊコード番号等」、「診療行為名称」に未記入の欄がありますが、「レセプト件数」、「算定日数」、「算定回数」のいずれかが1以上となっています。正しい手術名情報・レセプト件数・算定日数・算定回数をご記入ください。",IF(AND(AND(C687&lt;&gt;"",E687&lt;&gt;"",F687&lt;&gt;"",G687&lt;&gt;""),OR(AH687&gt;0,AR687&gt;0,BB687&gt;0),COUNTIF(K!$A$1:$A$2257,ASC(C687&amp;E687&amp;F687&amp;G687&amp;IF(I687*1=0,"","-"&amp;I687*1)&amp;IF(K687*1=0,"",K687*1)&amp;IF(M687="","",M687)))=0),"「Ｋコード・Ｊコード番号等」が診療報酬点数表あるいは鹿診療報酬点数表に存在しないコードとなっています。正しいＫコード・Ｊコード番号等をご記入ください。なお、加算・輸血料は報告対象外となります。",IF(OR(AND(OR(AH687=0,AH687=""),OR(AR687&gt;0,BB687&gt;0)),AND(OR(AH687&gt;0,BB687&gt;0),OR(AR687=0,AR687="")),AND(OR(AH687&gt;0,AR687&gt;0),OR(BB687=0,BB687=""))),"「レセプト件数」、「算定日数」、「算定回数」のいずれかが「0」か「空白」となっていますが、それ以外が1以上となっています。正しい手術名情報・レセプト件数・算定日数・算定回数をご記入ください。",IF(OR(AH687&gt;AR687,AH687&gt;BB687),"「算定日数」あるいは「算定回数」が「レセプト件数」よりも小さくなっています。算定レセプトにおける算定日数・算定回数をご記入ください。",IF(AR687&gt;BB687,"「算定回数」が「算定日数」よりも小さくなっています。算定日数における算定回数をご記入ください。","")))))</f>
        <v/>
      </c>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72"/>
      <c r="CW687" s="72"/>
      <c r="CX687" s="72"/>
      <c r="CY687" s="129"/>
      <c r="CZ687" s="129"/>
      <c r="DA687" s="129"/>
      <c r="DB687" s="129"/>
      <c r="DC687" s="129"/>
      <c r="DD687" s="129"/>
      <c r="DE687" s="129"/>
      <c r="DF687" s="129"/>
      <c r="DG687" s="129"/>
      <c r="DH687" s="129"/>
      <c r="DI687" s="129"/>
      <c r="DJ687" s="129"/>
      <c r="DK687" s="129"/>
      <c r="DL687" s="129"/>
      <c r="DM687" s="129"/>
      <c r="DN687" s="129"/>
      <c r="DO687" s="129"/>
      <c r="DP687" s="129"/>
      <c r="DQ687" s="129"/>
      <c r="DR687" s="129"/>
      <c r="DS687" s="129"/>
      <c r="DT687" s="129"/>
      <c r="DU687" s="129"/>
      <c r="DV687" s="129"/>
      <c r="DW687" s="129"/>
      <c r="DX687" s="129"/>
      <c r="DY687" s="129"/>
      <c r="DZ687" s="129"/>
      <c r="EA687" s="129"/>
      <c r="EB687" s="129"/>
      <c r="EC687" s="129"/>
      <c r="ED687" s="129"/>
      <c r="EE687" s="129"/>
      <c r="EF687" s="129"/>
      <c r="EG687" s="129"/>
      <c r="EH687" s="129"/>
      <c r="EI687" s="129"/>
      <c r="EJ687" s="129"/>
      <c r="EK687" s="129"/>
      <c r="EL687" s="129"/>
      <c r="EM687" s="129"/>
      <c r="EN687" s="129"/>
      <c r="EO687" s="129"/>
      <c r="EP687" s="129"/>
      <c r="EQ687" s="129"/>
      <c r="ER687" s="129"/>
      <c r="ES687" s="129"/>
      <c r="ET687" s="129"/>
      <c r="EU687" s="129"/>
      <c r="EV687" s="129"/>
      <c r="EW687" s="129"/>
    </row>
    <row r="688" spans="1:153" ht="3" customHeight="1" thickBot="1">
      <c r="A688" s="113"/>
      <c r="B688" s="16"/>
      <c r="C688" s="17"/>
      <c r="D688" s="17"/>
      <c r="E688" s="17"/>
      <c r="F688" s="18"/>
      <c r="G688" s="17"/>
      <c r="H688" s="298"/>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9"/>
      <c r="AG688" s="299"/>
      <c r="AH688" s="298"/>
      <c r="AI688" s="298"/>
      <c r="AJ688" s="298"/>
      <c r="AK688" s="298"/>
      <c r="AL688" s="298"/>
      <c r="AM688" s="298"/>
      <c r="AN688" s="298"/>
      <c r="AO688" s="121"/>
      <c r="AP688" s="116"/>
      <c r="AQ688" s="299"/>
      <c r="AR688" s="298"/>
      <c r="AS688" s="298"/>
      <c r="AT688" s="298"/>
      <c r="AU688" s="298"/>
      <c r="AV688" s="298"/>
      <c r="AW688" s="298"/>
      <c r="AX688" s="298"/>
      <c r="AY688" s="121"/>
      <c r="AZ688" s="116"/>
      <c r="BA688" s="298"/>
      <c r="BB688" s="298"/>
      <c r="BC688" s="298"/>
      <c r="BD688" s="298"/>
      <c r="BE688" s="298"/>
      <c r="BF688" s="298"/>
      <c r="BG688" s="298"/>
      <c r="BH688" s="298"/>
      <c r="BI688" s="121"/>
      <c r="BJ688" s="116"/>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c r="DH688" s="129"/>
      <c r="DI688" s="129"/>
      <c r="DJ688" s="129"/>
      <c r="DK688" s="129"/>
      <c r="DL688" s="129"/>
      <c r="DM688" s="129"/>
      <c r="DN688" s="129"/>
      <c r="DO688" s="129"/>
      <c r="DP688" s="129"/>
      <c r="DQ688" s="129"/>
      <c r="DR688" s="129"/>
      <c r="DS688" s="129"/>
      <c r="DT688" s="129"/>
      <c r="DU688" s="129"/>
      <c r="DV688" s="129"/>
      <c r="DW688" s="129"/>
      <c r="DX688" s="129"/>
      <c r="DY688" s="129"/>
      <c r="DZ688" s="129"/>
      <c r="EA688" s="129"/>
      <c r="EB688" s="129"/>
      <c r="EC688" s="129"/>
      <c r="ED688" s="129"/>
      <c r="EE688" s="129"/>
      <c r="EF688" s="129"/>
      <c r="EG688" s="129"/>
      <c r="EH688" s="129"/>
      <c r="EI688" s="129"/>
      <c r="EJ688" s="129"/>
      <c r="EK688" s="129"/>
      <c r="EL688" s="129"/>
      <c r="EM688" s="129"/>
      <c r="EN688" s="129"/>
      <c r="EO688" s="129"/>
      <c r="EP688" s="129"/>
      <c r="EQ688" s="129"/>
      <c r="ER688" s="129"/>
      <c r="ES688" s="129"/>
      <c r="ET688" s="129"/>
      <c r="EU688" s="129"/>
      <c r="EV688" s="129"/>
      <c r="EW688" s="129"/>
    </row>
    <row r="689" spans="1:153" ht="9.75" customHeight="1">
      <c r="A689" s="113"/>
      <c r="B689" s="24"/>
      <c r="C689" s="14" t="s">
        <v>6435</v>
      </c>
      <c r="D689" s="25"/>
      <c r="E689" s="25"/>
      <c r="F689" s="14" t="s">
        <v>143</v>
      </c>
      <c r="G689" s="14"/>
      <c r="H689" s="14"/>
      <c r="I689" s="14" t="s">
        <v>144</v>
      </c>
      <c r="J689" s="14"/>
      <c r="K689" s="14" t="s">
        <v>145</v>
      </c>
      <c r="L689" s="14"/>
      <c r="M689" s="14" t="s">
        <v>197</v>
      </c>
      <c r="N689" s="14"/>
      <c r="O689" s="25"/>
      <c r="P689" s="14" t="s">
        <v>146</v>
      </c>
      <c r="Q689" s="14"/>
      <c r="R689" s="14"/>
      <c r="S689" s="14"/>
      <c r="T689" s="14"/>
      <c r="U689" s="14"/>
      <c r="V689" s="14"/>
      <c r="W689" s="14"/>
      <c r="X689" s="14"/>
      <c r="Y689" s="14"/>
      <c r="Z689" s="14"/>
      <c r="AA689" s="14"/>
      <c r="AB689" s="14"/>
      <c r="AC689" s="14"/>
      <c r="AD689" s="25"/>
      <c r="AE689" s="25"/>
      <c r="AF689" s="26"/>
      <c r="AG689" s="296"/>
      <c r="AH689" s="297"/>
      <c r="AI689" s="297"/>
      <c r="AJ689" s="297"/>
      <c r="AK689" s="297"/>
      <c r="AL689" s="297"/>
      <c r="AM689" s="297"/>
      <c r="AN689" s="297"/>
      <c r="AO689" s="117"/>
      <c r="AP689" s="114"/>
      <c r="AQ689" s="296"/>
      <c r="AR689" s="297"/>
      <c r="AS689" s="297"/>
      <c r="AT689" s="297"/>
      <c r="AU689" s="297"/>
      <c r="AV689" s="297"/>
      <c r="AW689" s="297"/>
      <c r="AX689" s="297"/>
      <c r="AY689" s="117"/>
      <c r="AZ689" s="114"/>
      <c r="BA689" s="297"/>
      <c r="BB689" s="297"/>
      <c r="BC689" s="297"/>
      <c r="BD689" s="297"/>
      <c r="BE689" s="297"/>
      <c r="BF689" s="297"/>
      <c r="BG689" s="297"/>
      <c r="BH689" s="297"/>
      <c r="BI689" s="117"/>
      <c r="BJ689" s="114"/>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c r="DH689" s="129"/>
      <c r="DI689" s="129"/>
      <c r="DJ689" s="129"/>
      <c r="DK689" s="129"/>
      <c r="DL689" s="129"/>
      <c r="DM689" s="129"/>
      <c r="DN689" s="129"/>
      <c r="DO689" s="129"/>
      <c r="DP689" s="129"/>
      <c r="DQ689" s="129"/>
      <c r="DR689" s="129"/>
      <c r="DS689" s="129"/>
      <c r="DT689" s="129"/>
      <c r="DU689" s="129"/>
      <c r="DV689" s="129"/>
      <c r="DW689" s="129"/>
      <c r="DX689" s="129"/>
      <c r="DY689" s="129"/>
      <c r="DZ689" s="129"/>
      <c r="EA689" s="129"/>
      <c r="EB689" s="129"/>
      <c r="EC689" s="129"/>
      <c r="ED689" s="129"/>
      <c r="EE689" s="129"/>
      <c r="EF689" s="129"/>
      <c r="EG689" s="129"/>
      <c r="EH689" s="129"/>
      <c r="EI689" s="129"/>
      <c r="EJ689" s="129"/>
      <c r="EK689" s="129"/>
      <c r="EL689" s="129"/>
      <c r="EM689" s="129"/>
      <c r="EN689" s="129"/>
      <c r="EO689" s="129"/>
      <c r="EP689" s="129"/>
      <c r="EQ689" s="129"/>
      <c r="ER689" s="129"/>
      <c r="ES689" s="129"/>
      <c r="ET689" s="129"/>
      <c r="EU689" s="129"/>
      <c r="EV689" s="129"/>
      <c r="EW689" s="129"/>
    </row>
    <row r="690" spans="1:153" ht="21.75" customHeight="1">
      <c r="A690" s="113"/>
      <c r="B690" s="294"/>
      <c r="C690" s="76"/>
      <c r="D690" s="74"/>
      <c r="E690" s="77"/>
      <c r="F690" s="78"/>
      <c r="G690" s="79"/>
      <c r="H690" s="75" t="s">
        <v>6436</v>
      </c>
      <c r="I690" s="76"/>
      <c r="J690" s="74"/>
      <c r="K690" s="241"/>
      <c r="L690" s="74"/>
      <c r="M690" s="76"/>
      <c r="N690" s="73"/>
      <c r="O690" s="504"/>
      <c r="P690" s="505"/>
      <c r="Q690" s="505"/>
      <c r="R690" s="505"/>
      <c r="S690" s="505"/>
      <c r="T690" s="505"/>
      <c r="U690" s="505"/>
      <c r="V690" s="505"/>
      <c r="W690" s="505"/>
      <c r="X690" s="505"/>
      <c r="Y690" s="505"/>
      <c r="Z690" s="505"/>
      <c r="AA690" s="505"/>
      <c r="AB690" s="505"/>
      <c r="AC690" s="505"/>
      <c r="AD690" s="505"/>
      <c r="AE690" s="506"/>
      <c r="AF690" s="15"/>
      <c r="AG690" s="118"/>
      <c r="AH690" s="312"/>
      <c r="AI690" s="313"/>
      <c r="AJ690" s="313"/>
      <c r="AK690" s="313"/>
      <c r="AL690" s="313"/>
      <c r="AM690" s="313"/>
      <c r="AN690" s="314"/>
      <c r="AO690" s="120"/>
      <c r="AP690" s="115" t="s">
        <v>0</v>
      </c>
      <c r="AQ690" s="119"/>
      <c r="AR690" s="312"/>
      <c r="AS690" s="313"/>
      <c r="AT690" s="313"/>
      <c r="AU690" s="313"/>
      <c r="AV690" s="313"/>
      <c r="AW690" s="313"/>
      <c r="AX690" s="314"/>
      <c r="AY690" s="120"/>
      <c r="AZ690" s="115" t="s">
        <v>1</v>
      </c>
      <c r="BA690" s="119"/>
      <c r="BB690" s="312"/>
      <c r="BC690" s="313"/>
      <c r="BD690" s="313"/>
      <c r="BE690" s="313"/>
      <c r="BF690" s="313"/>
      <c r="BG690" s="313"/>
      <c r="BH690" s="314"/>
      <c r="BI690" s="122"/>
      <c r="BJ690" s="115" t="s">
        <v>2</v>
      </c>
      <c r="BK690" s="129"/>
      <c r="BL690" s="130" t="str">
        <f>IF(BM690&lt;&gt;"","●","")</f>
        <v/>
      </c>
      <c r="BM690" s="132" t="str">
        <f>IF(AND(OR(C690="",E690="",F690="",G690="",O690=""),OR(AH690&gt;0,AR690&gt;0,BB690&gt;0)),"「Ｋコード・Ｊコード番号等」、「診療行為名称」に未記入の欄がありますが、「レセプト件数」、「算定日数」、「算定回数」のいずれかが1以上となっています。正しい手術名情報・レセプト件数・算定日数・算定回数をご記入ください。",IF(AND(AND(C690&lt;&gt;"",E690&lt;&gt;"",F690&lt;&gt;"",G690&lt;&gt;""),OR(AH690&gt;0,AR690&gt;0,BB690&gt;0),COUNTIF(K!$A$1:$A$2257,ASC(C690&amp;E690&amp;F690&amp;G690&amp;IF(I690*1=0,"","-"&amp;I690*1)&amp;IF(K690*1=0,"",K690*1)&amp;IF(M690="","",M690)))=0),"「Ｋコード・Ｊコード番号等」が診療報酬点数表あるいは鹿診療報酬点数表に存在しないコードとなっています。正しいＫコード・Ｊコード番号等をご記入ください。なお、加算・輸血料は報告対象外となります。",IF(OR(AND(OR(AH690=0,AH690=""),OR(AR690&gt;0,BB690&gt;0)),AND(OR(AH690&gt;0,BB690&gt;0),OR(AR690=0,AR690="")),AND(OR(AH690&gt;0,AR690&gt;0),OR(BB690=0,BB690=""))),"「レセプト件数」、「算定日数」、「算定回数」のいずれかが「0」か「空白」となっていますが、それ以外が1以上となっています。正しい手術名情報・レセプト件数・算定日数・算定回数をご記入ください。",IF(OR(AH690&gt;AR690,AH690&gt;BB690),"「算定日数」あるいは「算定回数」が「レセプト件数」よりも小さくなっています。算定レセプトにおける算定日数・算定回数をご記入ください。",IF(AR690&gt;BB690,"「算定回数」が「算定日数」よりも小さくなっています。算定日数における算定回数をご記入ください。","")))))</f>
        <v/>
      </c>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72"/>
      <c r="CW690" s="72"/>
      <c r="CX690" s="72"/>
      <c r="CY690" s="129"/>
      <c r="CZ690" s="129"/>
      <c r="DA690" s="129"/>
      <c r="DB690" s="129"/>
      <c r="DC690" s="129"/>
      <c r="DD690" s="129"/>
      <c r="DE690" s="129"/>
      <c r="DF690" s="129"/>
      <c r="DG690" s="129"/>
      <c r="DH690" s="129"/>
      <c r="DI690" s="129"/>
      <c r="DJ690" s="129"/>
      <c r="DK690" s="129"/>
      <c r="DL690" s="129"/>
      <c r="DM690" s="129"/>
      <c r="DN690" s="129"/>
      <c r="DO690" s="129"/>
      <c r="DP690" s="129"/>
      <c r="DQ690" s="129"/>
      <c r="DR690" s="129"/>
      <c r="DS690" s="129"/>
      <c r="DT690" s="129"/>
      <c r="DU690" s="129"/>
      <c r="DV690" s="129"/>
      <c r="DW690" s="129"/>
      <c r="DX690" s="129"/>
      <c r="DY690" s="129"/>
      <c r="DZ690" s="129"/>
      <c r="EA690" s="129"/>
      <c r="EB690" s="129"/>
      <c r="EC690" s="129"/>
      <c r="ED690" s="129"/>
      <c r="EE690" s="129"/>
      <c r="EF690" s="129"/>
      <c r="EG690" s="129"/>
      <c r="EH690" s="129"/>
      <c r="EI690" s="129"/>
      <c r="EJ690" s="129"/>
      <c r="EK690" s="129"/>
      <c r="EL690" s="129"/>
      <c r="EM690" s="129"/>
      <c r="EN690" s="129"/>
      <c r="EO690" s="129"/>
      <c r="EP690" s="129"/>
      <c r="EQ690" s="129"/>
      <c r="ER690" s="129"/>
      <c r="ES690" s="129"/>
      <c r="ET690" s="129"/>
      <c r="EU690" s="129"/>
      <c r="EV690" s="129"/>
      <c r="EW690" s="129"/>
    </row>
    <row r="691" spans="1:153" ht="3" customHeight="1" thickBot="1">
      <c r="A691" s="103"/>
      <c r="B691" s="16"/>
      <c r="C691" s="17"/>
      <c r="D691" s="17"/>
      <c r="E691" s="17"/>
      <c r="F691" s="18"/>
      <c r="G691" s="17"/>
      <c r="H691" s="298"/>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9"/>
      <c r="AG691" s="299"/>
      <c r="AH691" s="298"/>
      <c r="AI691" s="298"/>
      <c r="AJ691" s="298"/>
      <c r="AK691" s="298"/>
      <c r="AL691" s="298"/>
      <c r="AM691" s="298"/>
      <c r="AN691" s="298"/>
      <c r="AO691" s="121"/>
      <c r="AP691" s="116"/>
      <c r="AQ691" s="299"/>
      <c r="AR691" s="298"/>
      <c r="AS691" s="298"/>
      <c r="AT691" s="298"/>
      <c r="AU691" s="298"/>
      <c r="AV691" s="298"/>
      <c r="AW691" s="298"/>
      <c r="AX691" s="298"/>
      <c r="AY691" s="121"/>
      <c r="AZ691" s="116"/>
      <c r="BA691" s="298"/>
      <c r="BB691" s="298"/>
      <c r="BC691" s="298"/>
      <c r="BD691" s="298"/>
      <c r="BE691" s="298"/>
      <c r="BF691" s="298"/>
      <c r="BG691" s="298"/>
      <c r="BH691" s="298"/>
      <c r="BI691" s="121"/>
      <c r="BJ691" s="116"/>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c r="DH691" s="129"/>
      <c r="DI691" s="129"/>
      <c r="DJ691" s="129"/>
      <c r="DK691" s="129"/>
      <c r="DL691" s="129"/>
      <c r="DM691" s="129"/>
      <c r="DN691" s="129"/>
      <c r="DO691" s="129"/>
      <c r="DP691" s="129"/>
      <c r="DQ691" s="129"/>
      <c r="DR691" s="129"/>
      <c r="DS691" s="129"/>
      <c r="DT691" s="129"/>
      <c r="DU691" s="129"/>
      <c r="DV691" s="129"/>
      <c r="DW691" s="129"/>
      <c r="DX691" s="129"/>
      <c r="DY691" s="129"/>
      <c r="DZ691" s="129"/>
      <c r="EA691" s="129"/>
      <c r="EB691" s="129"/>
      <c r="EC691" s="129"/>
      <c r="ED691" s="129"/>
      <c r="EE691" s="129"/>
      <c r="EF691" s="129"/>
      <c r="EG691" s="129"/>
      <c r="EH691" s="129"/>
      <c r="EI691" s="129"/>
      <c r="EJ691" s="129"/>
      <c r="EK691" s="129"/>
      <c r="EL691" s="129"/>
      <c r="EM691" s="129"/>
      <c r="EN691" s="129"/>
      <c r="EO691" s="129"/>
      <c r="EP691" s="129"/>
      <c r="EQ691" s="129"/>
      <c r="ER691" s="129"/>
      <c r="ES691" s="129"/>
      <c r="ET691" s="129"/>
      <c r="EU691" s="129"/>
      <c r="EV691" s="129"/>
      <c r="EW691" s="129"/>
    </row>
    <row r="692" spans="1:153" ht="19.5" customHeight="1">
      <c r="A692" s="328" t="s">
        <v>6437</v>
      </c>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c r="AK692" s="329"/>
      <c r="AL692" s="329"/>
      <c r="AM692" s="329"/>
      <c r="AN692" s="329"/>
      <c r="AO692" s="329"/>
      <c r="AP692" s="329"/>
      <c r="AQ692" s="329"/>
      <c r="AR692" s="329"/>
      <c r="AS692" s="329"/>
      <c r="AT692" s="329"/>
      <c r="AU692" s="329"/>
      <c r="AV692" s="329"/>
      <c r="AW692" s="330"/>
      <c r="AX692" s="330"/>
      <c r="AY692" s="330"/>
      <c r="AZ692" s="330"/>
      <c r="BA692" s="330"/>
      <c r="BB692" s="330"/>
      <c r="BC692" s="330"/>
      <c r="BD692" s="330"/>
      <c r="BE692" s="330"/>
      <c r="BF692" s="330"/>
      <c r="BG692" s="330"/>
      <c r="BH692" s="330"/>
      <c r="BI692" s="330"/>
      <c r="BJ692" s="331"/>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c r="DH692" s="129"/>
      <c r="DI692" s="129"/>
      <c r="DJ692" s="129"/>
      <c r="DK692" s="129"/>
      <c r="DL692" s="129"/>
      <c r="DM692" s="129"/>
      <c r="DN692" s="129"/>
      <c r="DO692" s="129"/>
      <c r="DP692" s="129"/>
      <c r="DQ692" s="129"/>
      <c r="DR692" s="129"/>
      <c r="DS692" s="129"/>
      <c r="DT692" s="129"/>
      <c r="DU692" s="129"/>
      <c r="DV692" s="129"/>
      <c r="DW692" s="129"/>
      <c r="DX692" s="129"/>
      <c r="DY692" s="129"/>
      <c r="DZ692" s="129"/>
      <c r="EA692" s="129"/>
      <c r="EB692" s="129"/>
      <c r="EC692" s="129"/>
      <c r="ED692" s="129"/>
      <c r="EE692" s="129"/>
      <c r="EF692" s="129"/>
      <c r="EG692" s="129"/>
      <c r="EH692" s="129"/>
      <c r="EI692" s="129"/>
      <c r="EJ692" s="129"/>
      <c r="EK692" s="129"/>
      <c r="EL692" s="129"/>
      <c r="EM692" s="129"/>
      <c r="EN692" s="129"/>
      <c r="EO692" s="129"/>
      <c r="EP692" s="129"/>
      <c r="EQ692" s="129"/>
      <c r="ER692" s="129"/>
      <c r="ES692" s="129"/>
      <c r="ET692" s="129"/>
      <c r="EU692" s="129"/>
      <c r="EV692" s="129"/>
      <c r="EW692" s="129"/>
    </row>
    <row r="693" spans="1:153" s="65" customFormat="1" ht="18.75" customHeight="1" thickBot="1">
      <c r="A693" s="5"/>
      <c r="B693" s="9"/>
      <c r="C693" s="9"/>
      <c r="D693" s="9"/>
      <c r="E693" s="9"/>
      <c r="F693" s="9"/>
      <c r="G693" s="9"/>
      <c r="H693" s="20"/>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395" t="s">
        <v>6385</v>
      </c>
      <c r="AH693" s="396"/>
      <c r="AI693" s="396"/>
      <c r="AJ693" s="396"/>
      <c r="AK693" s="396"/>
      <c r="AL693" s="396"/>
      <c r="AM693" s="396"/>
      <c r="AN693" s="396"/>
      <c r="AO693" s="396"/>
      <c r="AP693" s="397"/>
      <c r="AQ693" s="420" t="s">
        <v>4</v>
      </c>
      <c r="AR693" s="421"/>
      <c r="AS693" s="421"/>
      <c r="AT693" s="421"/>
      <c r="AU693" s="421"/>
      <c r="AV693" s="421"/>
      <c r="AW693" s="421"/>
      <c r="AX693" s="421"/>
      <c r="AY693" s="421"/>
      <c r="AZ693" s="422"/>
      <c r="BA693" s="420" t="s">
        <v>19</v>
      </c>
      <c r="BB693" s="421"/>
      <c r="BC693" s="421"/>
      <c r="BD693" s="421"/>
      <c r="BE693" s="421"/>
      <c r="BF693" s="421"/>
      <c r="BG693" s="421"/>
      <c r="BH693" s="421"/>
      <c r="BI693" s="421"/>
      <c r="BJ693" s="423"/>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c r="CP693" s="30"/>
      <c r="CQ693" s="30"/>
      <c r="CR693" s="30"/>
      <c r="CS693" s="30"/>
      <c r="CT693" s="30"/>
      <c r="CU693" s="30"/>
      <c r="CV693" s="30"/>
      <c r="CW693" s="30"/>
      <c r="CX693" s="30"/>
      <c r="CY693" s="30"/>
      <c r="CZ693" s="30"/>
      <c r="DA693" s="30"/>
      <c r="DB693" s="30"/>
      <c r="DC693" s="30"/>
      <c r="DD693" s="30"/>
      <c r="DE693" s="30"/>
      <c r="DF693" s="30"/>
      <c r="DG693" s="30"/>
      <c r="DH693" s="30"/>
      <c r="DI693" s="30"/>
      <c r="DJ693" s="30"/>
      <c r="DK693" s="30"/>
      <c r="DL693" s="30"/>
      <c r="DM693" s="30"/>
      <c r="DN693" s="30"/>
      <c r="DO693" s="30"/>
      <c r="DP693" s="30"/>
      <c r="DQ693" s="30"/>
      <c r="DR693" s="30"/>
      <c r="DS693" s="30"/>
      <c r="DT693" s="30"/>
      <c r="DU693" s="30"/>
      <c r="DV693" s="30"/>
      <c r="DW693" s="30"/>
      <c r="DX693" s="30"/>
      <c r="DY693" s="30"/>
      <c r="DZ693" s="30"/>
      <c r="EA693" s="30"/>
      <c r="EB693" s="30"/>
      <c r="EC693" s="30"/>
      <c r="ED693" s="30"/>
      <c r="EE693" s="30"/>
      <c r="EF693" s="30"/>
      <c r="EG693" s="30"/>
      <c r="EH693" s="30"/>
      <c r="EI693" s="30"/>
      <c r="EJ693" s="30"/>
      <c r="EK693" s="30"/>
      <c r="EL693" s="30"/>
      <c r="EM693" s="30"/>
      <c r="EN693" s="30"/>
      <c r="EO693" s="30"/>
      <c r="EP693" s="30"/>
      <c r="EQ693" s="30"/>
      <c r="ER693" s="30"/>
      <c r="ES693" s="30"/>
      <c r="ET693" s="30"/>
      <c r="EU693" s="30"/>
      <c r="EV693" s="30"/>
      <c r="EW693" s="30"/>
    </row>
    <row r="694" spans="1:153" ht="9.75" customHeight="1">
      <c r="A694" s="113"/>
      <c r="B694" s="24"/>
      <c r="C694" s="14" t="s">
        <v>6435</v>
      </c>
      <c r="D694" s="25"/>
      <c r="E694" s="25"/>
      <c r="F694" s="14" t="s">
        <v>143</v>
      </c>
      <c r="G694" s="14"/>
      <c r="H694" s="14"/>
      <c r="I694" s="14" t="s">
        <v>144</v>
      </c>
      <c r="J694" s="14"/>
      <c r="K694" s="14" t="s">
        <v>145</v>
      </c>
      <c r="L694" s="14"/>
      <c r="M694" s="14" t="s">
        <v>197</v>
      </c>
      <c r="N694" s="14"/>
      <c r="O694" s="25"/>
      <c r="P694" s="14" t="s">
        <v>146</v>
      </c>
      <c r="Q694" s="14"/>
      <c r="R694" s="14"/>
      <c r="S694" s="14"/>
      <c r="T694" s="14"/>
      <c r="U694" s="14"/>
      <c r="V694" s="14"/>
      <c r="W694" s="14"/>
      <c r="X694" s="14"/>
      <c r="Y694" s="14"/>
      <c r="Z694" s="14"/>
      <c r="AA694" s="14"/>
      <c r="AB694" s="14"/>
      <c r="AC694" s="14"/>
      <c r="AD694" s="25"/>
      <c r="AE694" s="25"/>
      <c r="AF694" s="26"/>
      <c r="AG694" s="296"/>
      <c r="AH694" s="297"/>
      <c r="AI694" s="297"/>
      <c r="AJ694" s="297"/>
      <c r="AK694" s="297"/>
      <c r="AL694" s="297"/>
      <c r="AM694" s="297"/>
      <c r="AN694" s="297"/>
      <c r="AO694" s="117"/>
      <c r="AP694" s="114"/>
      <c r="AQ694" s="296"/>
      <c r="AR694" s="297"/>
      <c r="AS694" s="297"/>
      <c r="AT694" s="297"/>
      <c r="AU694" s="297"/>
      <c r="AV694" s="297"/>
      <c r="AW694" s="297"/>
      <c r="AX694" s="297"/>
      <c r="AY694" s="117"/>
      <c r="AZ694" s="114"/>
      <c r="BA694" s="297"/>
      <c r="BB694" s="297"/>
      <c r="BC694" s="297"/>
      <c r="BD694" s="297"/>
      <c r="BE694" s="297"/>
      <c r="BF694" s="297"/>
      <c r="BG694" s="297"/>
      <c r="BH694" s="297"/>
      <c r="BI694" s="117"/>
      <c r="BJ694" s="114"/>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c r="DH694" s="129"/>
      <c r="DI694" s="129"/>
      <c r="DJ694" s="129"/>
      <c r="DK694" s="129"/>
      <c r="DL694" s="129"/>
      <c r="DM694" s="129"/>
      <c r="DN694" s="129"/>
      <c r="DO694" s="129"/>
      <c r="DP694" s="129"/>
      <c r="DQ694" s="129"/>
      <c r="DR694" s="129"/>
      <c r="DS694" s="129"/>
      <c r="DT694" s="129"/>
      <c r="DU694" s="129"/>
      <c r="DV694" s="129"/>
      <c r="DW694" s="129"/>
      <c r="DX694" s="129"/>
      <c r="DY694" s="129"/>
      <c r="DZ694" s="129"/>
      <c r="EA694" s="129"/>
      <c r="EB694" s="129"/>
      <c r="EC694" s="129"/>
      <c r="ED694" s="129"/>
      <c r="EE694" s="129"/>
      <c r="EF694" s="129"/>
      <c r="EG694" s="129"/>
      <c r="EH694" s="129"/>
      <c r="EI694" s="129"/>
      <c r="EJ694" s="129"/>
      <c r="EK694" s="129"/>
      <c r="EL694" s="129"/>
      <c r="EM694" s="129"/>
      <c r="EN694" s="129"/>
      <c r="EO694" s="129"/>
      <c r="EP694" s="129"/>
      <c r="EQ694" s="129"/>
      <c r="ER694" s="129"/>
      <c r="ES694" s="129"/>
      <c r="ET694" s="129"/>
      <c r="EU694" s="129"/>
      <c r="EV694" s="129"/>
      <c r="EW694" s="129"/>
    </row>
    <row r="695" spans="1:153" ht="21.75" customHeight="1">
      <c r="A695" s="113"/>
      <c r="B695" s="294"/>
      <c r="C695" s="76"/>
      <c r="D695" s="74"/>
      <c r="E695" s="77"/>
      <c r="F695" s="78"/>
      <c r="G695" s="79"/>
      <c r="H695" s="75" t="s">
        <v>6436</v>
      </c>
      <c r="I695" s="76"/>
      <c r="J695" s="74"/>
      <c r="K695" s="241"/>
      <c r="L695" s="74"/>
      <c r="M695" s="76"/>
      <c r="N695" s="73"/>
      <c r="O695" s="504"/>
      <c r="P695" s="505"/>
      <c r="Q695" s="505"/>
      <c r="R695" s="505"/>
      <c r="S695" s="505"/>
      <c r="T695" s="505"/>
      <c r="U695" s="505"/>
      <c r="V695" s="505"/>
      <c r="W695" s="505"/>
      <c r="X695" s="505"/>
      <c r="Y695" s="505"/>
      <c r="Z695" s="505"/>
      <c r="AA695" s="505"/>
      <c r="AB695" s="505"/>
      <c r="AC695" s="505"/>
      <c r="AD695" s="505"/>
      <c r="AE695" s="506"/>
      <c r="AF695" s="15"/>
      <c r="AG695" s="118"/>
      <c r="AH695" s="312"/>
      <c r="AI695" s="313"/>
      <c r="AJ695" s="313"/>
      <c r="AK695" s="313"/>
      <c r="AL695" s="313"/>
      <c r="AM695" s="313"/>
      <c r="AN695" s="314"/>
      <c r="AO695" s="120"/>
      <c r="AP695" s="115" t="s">
        <v>0</v>
      </c>
      <c r="AQ695" s="119"/>
      <c r="AR695" s="312"/>
      <c r="AS695" s="313"/>
      <c r="AT695" s="313"/>
      <c r="AU695" s="313"/>
      <c r="AV695" s="313"/>
      <c r="AW695" s="313"/>
      <c r="AX695" s="314"/>
      <c r="AY695" s="120"/>
      <c r="AZ695" s="115" t="s">
        <v>1</v>
      </c>
      <c r="BA695" s="119"/>
      <c r="BB695" s="312"/>
      <c r="BC695" s="313"/>
      <c r="BD695" s="313"/>
      <c r="BE695" s="313"/>
      <c r="BF695" s="313"/>
      <c r="BG695" s="313"/>
      <c r="BH695" s="314"/>
      <c r="BI695" s="122"/>
      <c r="BJ695" s="115" t="s">
        <v>2</v>
      </c>
      <c r="BK695" s="129"/>
      <c r="BL695" s="130" t="str">
        <f>IF(BM695&lt;&gt;"","●","")</f>
        <v/>
      </c>
      <c r="BM695" s="132" t="str">
        <f>IF(AND(OR(C695="",E695="",F695="",G695="",O695=""),OR(AH695&gt;0,AR695&gt;0,BB695&gt;0)),"「Ｋコード・Ｊコード番号等」、「診療行為名称」に未記入の欄がありますが、「レセプト件数」、「算定日数」、「算定回数」のいずれかが1以上となっています。正しい手術名情報・レセプト件数・算定日数・算定回数をご記入ください。",IF(AND(AND(C695&lt;&gt;"",E695&lt;&gt;"",F695&lt;&gt;"",G695&lt;&gt;""),OR(AH695&gt;0,AR695&gt;0,BB695&gt;0),COUNTIF(K!$A$1:$A$2257,ASC(C695&amp;E695&amp;F695&amp;G695&amp;IF(I695*1=0,"","-"&amp;I695*1)&amp;IF(K695*1=0,"",K695*1)&amp;IF(M695="","",M695)))=0),"「Ｋコード・Ｊコード番号等」が診療報酬点数表あるいは鹿診療報酬点数表に存在しないコードとなっています。正しいＫコード・Ｊコード番号等をご記入ください。なお、加算・輸血料は報告対象外となります。",IF(OR(AND(OR(AH695=0,AH695=""),OR(AR695&gt;0,BB695&gt;0)),AND(OR(AH695&gt;0,BB695&gt;0),OR(AR695=0,AR695="")),AND(OR(AH695&gt;0,AR695&gt;0),OR(BB695=0,BB695=""))),"「レセプト件数」、「算定日数」、「算定回数」のいずれかが「0」か「空白」となっていますが、それ以外が1以上となっています。正しい手術名情報・レセプト件数・算定日数・算定回数をご記入ください。",IF(OR(AH695&gt;AR695,AH695&gt;BB695),"「算定日数」あるいは「算定回数」が「レセプト件数」よりも小さくなっています。算定レセプトにおける算定日数・算定回数をご記入ください。",IF(AR695&gt;BB695,"「算定回数」が「算定日数」よりも小さくなっています。算定日数における算定回数をご記入ください。","")))))</f>
        <v/>
      </c>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72"/>
      <c r="CW695" s="72"/>
      <c r="CX695" s="72"/>
      <c r="CY695" s="129"/>
      <c r="CZ695" s="129"/>
      <c r="DA695" s="129"/>
      <c r="DB695" s="129"/>
      <c r="DC695" s="129"/>
      <c r="DD695" s="129"/>
      <c r="DE695" s="129"/>
      <c r="DF695" s="129"/>
      <c r="DG695" s="129"/>
      <c r="DH695" s="129"/>
      <c r="DI695" s="129"/>
      <c r="DJ695" s="129"/>
      <c r="DK695" s="129"/>
      <c r="DL695" s="129"/>
      <c r="DM695" s="129"/>
      <c r="DN695" s="129"/>
      <c r="DO695" s="129"/>
      <c r="DP695" s="129"/>
      <c r="DQ695" s="129"/>
      <c r="DR695" s="129"/>
      <c r="DS695" s="129"/>
      <c r="DT695" s="129"/>
      <c r="DU695" s="129"/>
      <c r="DV695" s="129"/>
      <c r="DW695" s="129"/>
      <c r="DX695" s="129"/>
      <c r="DY695" s="129"/>
      <c r="DZ695" s="129"/>
      <c r="EA695" s="129"/>
      <c r="EB695" s="129"/>
      <c r="EC695" s="129"/>
      <c r="ED695" s="129"/>
      <c r="EE695" s="129"/>
      <c r="EF695" s="129"/>
      <c r="EG695" s="129"/>
      <c r="EH695" s="129"/>
      <c r="EI695" s="129"/>
      <c r="EJ695" s="129"/>
      <c r="EK695" s="129"/>
      <c r="EL695" s="129"/>
      <c r="EM695" s="129"/>
      <c r="EN695" s="129"/>
      <c r="EO695" s="129"/>
      <c r="EP695" s="129"/>
      <c r="EQ695" s="129"/>
      <c r="ER695" s="129"/>
      <c r="ES695" s="129"/>
      <c r="ET695" s="129"/>
      <c r="EU695" s="129"/>
      <c r="EV695" s="129"/>
      <c r="EW695" s="129"/>
    </row>
    <row r="696" spans="1:153" ht="3" customHeight="1" thickBot="1">
      <c r="A696" s="113"/>
      <c r="B696" s="16"/>
      <c r="C696" s="17"/>
      <c r="D696" s="17"/>
      <c r="E696" s="17"/>
      <c r="F696" s="18"/>
      <c r="G696" s="17"/>
      <c r="H696" s="298"/>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9"/>
      <c r="AG696" s="299"/>
      <c r="AH696" s="298"/>
      <c r="AI696" s="298"/>
      <c r="AJ696" s="298"/>
      <c r="AK696" s="298"/>
      <c r="AL696" s="298"/>
      <c r="AM696" s="298"/>
      <c r="AN696" s="298"/>
      <c r="AO696" s="121"/>
      <c r="AP696" s="116"/>
      <c r="AQ696" s="299"/>
      <c r="AR696" s="298"/>
      <c r="AS696" s="298"/>
      <c r="AT696" s="298"/>
      <c r="AU696" s="298"/>
      <c r="AV696" s="298"/>
      <c r="AW696" s="298"/>
      <c r="AX696" s="298"/>
      <c r="AY696" s="121"/>
      <c r="AZ696" s="116"/>
      <c r="BA696" s="298"/>
      <c r="BB696" s="298"/>
      <c r="BC696" s="298"/>
      <c r="BD696" s="298"/>
      <c r="BE696" s="298"/>
      <c r="BF696" s="298"/>
      <c r="BG696" s="298"/>
      <c r="BH696" s="298"/>
      <c r="BI696" s="121"/>
      <c r="BJ696" s="116"/>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29"/>
      <c r="CW696" s="129"/>
      <c r="CX696" s="129"/>
      <c r="CY696" s="129"/>
      <c r="CZ696" s="129"/>
      <c r="DA696" s="129"/>
      <c r="DB696" s="129"/>
      <c r="DC696" s="129"/>
      <c r="DD696" s="129"/>
      <c r="DE696" s="129"/>
      <c r="DF696" s="129"/>
      <c r="DG696" s="129"/>
      <c r="DH696" s="129"/>
      <c r="DI696" s="129"/>
      <c r="DJ696" s="129"/>
      <c r="DK696" s="129"/>
      <c r="DL696" s="129"/>
      <c r="DM696" s="129"/>
      <c r="DN696" s="129"/>
      <c r="DO696" s="129"/>
      <c r="DP696" s="129"/>
      <c r="DQ696" s="129"/>
      <c r="DR696" s="129"/>
      <c r="DS696" s="129"/>
      <c r="DT696" s="129"/>
      <c r="DU696" s="129"/>
      <c r="DV696" s="129"/>
      <c r="DW696" s="129"/>
      <c r="DX696" s="129"/>
      <c r="DY696" s="129"/>
      <c r="DZ696" s="129"/>
      <c r="EA696" s="129"/>
      <c r="EB696" s="129"/>
      <c r="EC696" s="129"/>
      <c r="ED696" s="129"/>
      <c r="EE696" s="129"/>
      <c r="EF696" s="129"/>
      <c r="EG696" s="129"/>
      <c r="EH696" s="129"/>
      <c r="EI696" s="129"/>
      <c r="EJ696" s="129"/>
      <c r="EK696" s="129"/>
      <c r="EL696" s="129"/>
      <c r="EM696" s="129"/>
      <c r="EN696" s="129"/>
      <c r="EO696" s="129"/>
      <c r="EP696" s="129"/>
      <c r="EQ696" s="129"/>
      <c r="ER696" s="129"/>
      <c r="ES696" s="129"/>
      <c r="ET696" s="129"/>
      <c r="EU696" s="129"/>
      <c r="EV696" s="129"/>
      <c r="EW696" s="129"/>
    </row>
    <row r="697" spans="1:153" ht="9.75" customHeight="1">
      <c r="A697" s="113"/>
      <c r="B697" s="24"/>
      <c r="C697" s="14" t="s">
        <v>6435</v>
      </c>
      <c r="D697" s="25"/>
      <c r="E697" s="25"/>
      <c r="F697" s="14" t="s">
        <v>143</v>
      </c>
      <c r="G697" s="14"/>
      <c r="H697" s="14"/>
      <c r="I697" s="14" t="s">
        <v>144</v>
      </c>
      <c r="J697" s="14"/>
      <c r="K697" s="14" t="s">
        <v>145</v>
      </c>
      <c r="L697" s="14"/>
      <c r="M697" s="14" t="s">
        <v>197</v>
      </c>
      <c r="N697" s="14"/>
      <c r="O697" s="25"/>
      <c r="P697" s="14" t="s">
        <v>146</v>
      </c>
      <c r="Q697" s="14"/>
      <c r="R697" s="14"/>
      <c r="S697" s="14"/>
      <c r="T697" s="14"/>
      <c r="U697" s="14"/>
      <c r="V697" s="14"/>
      <c r="W697" s="14"/>
      <c r="X697" s="14"/>
      <c r="Y697" s="14"/>
      <c r="Z697" s="14"/>
      <c r="AA697" s="14"/>
      <c r="AB697" s="14"/>
      <c r="AC697" s="14"/>
      <c r="AD697" s="25"/>
      <c r="AE697" s="25"/>
      <c r="AF697" s="26"/>
      <c r="AG697" s="296"/>
      <c r="AH697" s="297"/>
      <c r="AI697" s="297"/>
      <c r="AJ697" s="297"/>
      <c r="AK697" s="297"/>
      <c r="AL697" s="297"/>
      <c r="AM697" s="297"/>
      <c r="AN697" s="297"/>
      <c r="AO697" s="117"/>
      <c r="AP697" s="114"/>
      <c r="AQ697" s="296"/>
      <c r="AR697" s="297"/>
      <c r="AS697" s="297"/>
      <c r="AT697" s="297"/>
      <c r="AU697" s="297"/>
      <c r="AV697" s="297"/>
      <c r="AW697" s="297"/>
      <c r="AX697" s="297"/>
      <c r="AY697" s="117"/>
      <c r="AZ697" s="114"/>
      <c r="BA697" s="297"/>
      <c r="BB697" s="297"/>
      <c r="BC697" s="297"/>
      <c r="BD697" s="297"/>
      <c r="BE697" s="297"/>
      <c r="BF697" s="297"/>
      <c r="BG697" s="297"/>
      <c r="BH697" s="297"/>
      <c r="BI697" s="117"/>
      <c r="BJ697" s="114"/>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c r="DH697" s="129"/>
      <c r="DI697" s="129"/>
      <c r="DJ697" s="129"/>
      <c r="DK697" s="129"/>
      <c r="DL697" s="129"/>
      <c r="DM697" s="129"/>
      <c r="DN697" s="129"/>
      <c r="DO697" s="129"/>
      <c r="DP697" s="129"/>
      <c r="DQ697" s="129"/>
      <c r="DR697" s="129"/>
      <c r="DS697" s="129"/>
      <c r="DT697" s="129"/>
      <c r="DU697" s="129"/>
      <c r="DV697" s="129"/>
      <c r="DW697" s="129"/>
      <c r="DX697" s="129"/>
      <c r="DY697" s="129"/>
      <c r="DZ697" s="129"/>
      <c r="EA697" s="129"/>
      <c r="EB697" s="129"/>
      <c r="EC697" s="129"/>
      <c r="ED697" s="129"/>
      <c r="EE697" s="129"/>
      <c r="EF697" s="129"/>
      <c r="EG697" s="129"/>
      <c r="EH697" s="129"/>
      <c r="EI697" s="129"/>
      <c r="EJ697" s="129"/>
      <c r="EK697" s="129"/>
      <c r="EL697" s="129"/>
      <c r="EM697" s="129"/>
      <c r="EN697" s="129"/>
      <c r="EO697" s="129"/>
      <c r="EP697" s="129"/>
      <c r="EQ697" s="129"/>
      <c r="ER697" s="129"/>
      <c r="ES697" s="129"/>
      <c r="ET697" s="129"/>
      <c r="EU697" s="129"/>
      <c r="EV697" s="129"/>
      <c r="EW697" s="129"/>
    </row>
    <row r="698" spans="1:153" ht="21.75" customHeight="1">
      <c r="A698" s="113"/>
      <c r="B698" s="294"/>
      <c r="C698" s="76"/>
      <c r="D698" s="74"/>
      <c r="E698" s="77"/>
      <c r="F698" s="78"/>
      <c r="G698" s="79"/>
      <c r="H698" s="75" t="s">
        <v>6436</v>
      </c>
      <c r="I698" s="76"/>
      <c r="J698" s="74"/>
      <c r="K698" s="241"/>
      <c r="L698" s="74"/>
      <c r="M698" s="76"/>
      <c r="N698" s="73"/>
      <c r="O698" s="504"/>
      <c r="P698" s="505"/>
      <c r="Q698" s="505"/>
      <c r="R698" s="505"/>
      <c r="S698" s="505"/>
      <c r="T698" s="505"/>
      <c r="U698" s="505"/>
      <c r="V698" s="505"/>
      <c r="W698" s="505"/>
      <c r="X698" s="505"/>
      <c r="Y698" s="505"/>
      <c r="Z698" s="505"/>
      <c r="AA698" s="505"/>
      <c r="AB698" s="505"/>
      <c r="AC698" s="505"/>
      <c r="AD698" s="505"/>
      <c r="AE698" s="506"/>
      <c r="AF698" s="15"/>
      <c r="AG698" s="118"/>
      <c r="AH698" s="312"/>
      <c r="AI698" s="313"/>
      <c r="AJ698" s="313"/>
      <c r="AK698" s="313"/>
      <c r="AL698" s="313"/>
      <c r="AM698" s="313"/>
      <c r="AN698" s="314"/>
      <c r="AO698" s="120"/>
      <c r="AP698" s="115" t="s">
        <v>0</v>
      </c>
      <c r="AQ698" s="119"/>
      <c r="AR698" s="312"/>
      <c r="AS698" s="313"/>
      <c r="AT698" s="313"/>
      <c r="AU698" s="313"/>
      <c r="AV698" s="313"/>
      <c r="AW698" s="313"/>
      <c r="AX698" s="314"/>
      <c r="AY698" s="120"/>
      <c r="AZ698" s="115" t="s">
        <v>1</v>
      </c>
      <c r="BA698" s="119"/>
      <c r="BB698" s="312"/>
      <c r="BC698" s="313"/>
      <c r="BD698" s="313"/>
      <c r="BE698" s="313"/>
      <c r="BF698" s="313"/>
      <c r="BG698" s="313"/>
      <c r="BH698" s="314"/>
      <c r="BI698" s="122"/>
      <c r="BJ698" s="115" t="s">
        <v>2</v>
      </c>
      <c r="BK698" s="129"/>
      <c r="BL698" s="130" t="str">
        <f>IF(BM698&lt;&gt;"","●","")</f>
        <v/>
      </c>
      <c r="BM698" s="132" t="str">
        <f>IF(AND(OR(C698="",E698="",F698="",G698="",O698=""),OR(AH698&gt;0,AR698&gt;0,BB698&gt;0)),"「Ｋコード・Ｊコード番号等」、「診療行為名称」に未記入の欄がありますが、「レセプト件数」、「算定日数」、「算定回数」のいずれかが1以上となっています。正しい手術名情報・レセプト件数・算定日数・算定回数をご記入ください。",IF(AND(AND(C698&lt;&gt;"",E698&lt;&gt;"",F698&lt;&gt;"",G698&lt;&gt;""),OR(AH698&gt;0,AR698&gt;0,BB698&gt;0),COUNTIF(K!$A$1:$A$2257,ASC(C698&amp;E698&amp;F698&amp;G698&amp;IF(I698*1=0,"","-"&amp;I698*1)&amp;IF(K698*1=0,"",K698*1)&amp;IF(M698="","",M698)))=0),"「Ｋコード・Ｊコード番号等」が診療報酬点数表あるいは鹿診療報酬点数表に存在しないコードとなっています。正しいＫコード・Ｊコード番号等をご記入ください。なお、加算・輸血料は報告対象外となります。",IF(OR(AND(OR(AH698=0,AH698=""),OR(AR698&gt;0,BB698&gt;0)),AND(OR(AH698&gt;0,BB698&gt;0),OR(AR698=0,AR698="")),AND(OR(AH698&gt;0,AR698&gt;0),OR(BB698=0,BB698=""))),"「レセプト件数」、「算定日数」、「算定回数」のいずれかが「0」か「空白」となっていますが、それ以外が1以上となっています。正しい手術名情報・レセプト件数・算定日数・算定回数をご記入ください。",IF(OR(AH698&gt;AR698,AH698&gt;BB698),"「算定日数」あるいは「算定回数」が「レセプト件数」よりも小さくなっています。算定レセプトにおける算定日数・算定回数をご記入ください。",IF(AR698&gt;BB698,"「算定回数」が「算定日数」よりも小さくなっています。算定日数における算定回数をご記入ください。","")))))</f>
        <v/>
      </c>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72"/>
      <c r="CW698" s="72"/>
      <c r="CX698" s="72"/>
      <c r="CY698" s="129"/>
      <c r="CZ698" s="129"/>
      <c r="DA698" s="129"/>
      <c r="DB698" s="129"/>
      <c r="DC698" s="129"/>
      <c r="DD698" s="129"/>
      <c r="DE698" s="129"/>
      <c r="DF698" s="129"/>
      <c r="DG698" s="129"/>
      <c r="DH698" s="129"/>
      <c r="DI698" s="129"/>
      <c r="DJ698" s="129"/>
      <c r="DK698" s="129"/>
      <c r="DL698" s="129"/>
      <c r="DM698" s="129"/>
      <c r="DN698" s="129"/>
      <c r="DO698" s="129"/>
      <c r="DP698" s="129"/>
      <c r="DQ698" s="129"/>
      <c r="DR698" s="129"/>
      <c r="DS698" s="129"/>
      <c r="DT698" s="129"/>
      <c r="DU698" s="129"/>
      <c r="DV698" s="129"/>
      <c r="DW698" s="129"/>
      <c r="DX698" s="129"/>
      <c r="DY698" s="129"/>
      <c r="DZ698" s="129"/>
      <c r="EA698" s="129"/>
      <c r="EB698" s="129"/>
      <c r="EC698" s="129"/>
      <c r="ED698" s="129"/>
      <c r="EE698" s="129"/>
      <c r="EF698" s="129"/>
      <c r="EG698" s="129"/>
      <c r="EH698" s="129"/>
      <c r="EI698" s="129"/>
      <c r="EJ698" s="129"/>
      <c r="EK698" s="129"/>
      <c r="EL698" s="129"/>
      <c r="EM698" s="129"/>
      <c r="EN698" s="129"/>
      <c r="EO698" s="129"/>
      <c r="EP698" s="129"/>
      <c r="EQ698" s="129"/>
      <c r="ER698" s="129"/>
      <c r="ES698" s="129"/>
      <c r="ET698" s="129"/>
      <c r="EU698" s="129"/>
      <c r="EV698" s="129"/>
      <c r="EW698" s="129"/>
    </row>
    <row r="699" spans="1:153" ht="3" customHeight="1" thickBot="1">
      <c r="A699" s="113"/>
      <c r="B699" s="16"/>
      <c r="C699" s="17"/>
      <c r="D699" s="17"/>
      <c r="E699" s="17"/>
      <c r="F699" s="18"/>
      <c r="G699" s="17"/>
      <c r="H699" s="298"/>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9"/>
      <c r="AG699" s="299"/>
      <c r="AH699" s="298"/>
      <c r="AI699" s="298"/>
      <c r="AJ699" s="298"/>
      <c r="AK699" s="298"/>
      <c r="AL699" s="298"/>
      <c r="AM699" s="298"/>
      <c r="AN699" s="298"/>
      <c r="AO699" s="121"/>
      <c r="AP699" s="116"/>
      <c r="AQ699" s="299"/>
      <c r="AR699" s="298"/>
      <c r="AS699" s="298"/>
      <c r="AT699" s="298"/>
      <c r="AU699" s="298"/>
      <c r="AV699" s="298"/>
      <c r="AW699" s="298"/>
      <c r="AX699" s="298"/>
      <c r="AY699" s="121"/>
      <c r="AZ699" s="116"/>
      <c r="BA699" s="298"/>
      <c r="BB699" s="298"/>
      <c r="BC699" s="298"/>
      <c r="BD699" s="298"/>
      <c r="BE699" s="298"/>
      <c r="BF699" s="298"/>
      <c r="BG699" s="298"/>
      <c r="BH699" s="298"/>
      <c r="BI699" s="121"/>
      <c r="BJ699" s="116"/>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29"/>
      <c r="CW699" s="129"/>
      <c r="CX699" s="129"/>
      <c r="CY699" s="129"/>
      <c r="CZ699" s="129"/>
      <c r="DA699" s="129"/>
      <c r="DB699" s="129"/>
      <c r="DC699" s="129"/>
      <c r="DD699" s="129"/>
      <c r="DE699" s="129"/>
      <c r="DF699" s="129"/>
      <c r="DG699" s="129"/>
      <c r="DH699" s="129"/>
      <c r="DI699" s="129"/>
      <c r="DJ699" s="129"/>
      <c r="DK699" s="129"/>
      <c r="DL699" s="129"/>
      <c r="DM699" s="129"/>
      <c r="DN699" s="129"/>
      <c r="DO699" s="129"/>
      <c r="DP699" s="129"/>
      <c r="DQ699" s="129"/>
      <c r="DR699" s="129"/>
      <c r="DS699" s="129"/>
      <c r="DT699" s="129"/>
      <c r="DU699" s="129"/>
      <c r="DV699" s="129"/>
      <c r="DW699" s="129"/>
      <c r="DX699" s="129"/>
      <c r="DY699" s="129"/>
      <c r="DZ699" s="129"/>
      <c r="EA699" s="129"/>
      <c r="EB699" s="129"/>
      <c r="EC699" s="129"/>
      <c r="ED699" s="129"/>
      <c r="EE699" s="129"/>
      <c r="EF699" s="129"/>
      <c r="EG699" s="129"/>
      <c r="EH699" s="129"/>
      <c r="EI699" s="129"/>
      <c r="EJ699" s="129"/>
      <c r="EK699" s="129"/>
      <c r="EL699" s="129"/>
      <c r="EM699" s="129"/>
      <c r="EN699" s="129"/>
      <c r="EO699" s="129"/>
      <c r="EP699" s="129"/>
      <c r="EQ699" s="129"/>
      <c r="ER699" s="129"/>
      <c r="ES699" s="129"/>
      <c r="ET699" s="129"/>
      <c r="EU699" s="129"/>
      <c r="EV699" s="129"/>
      <c r="EW699" s="129"/>
    </row>
    <row r="700" spans="1:153" ht="9.75" customHeight="1">
      <c r="A700" s="113"/>
      <c r="B700" s="24"/>
      <c r="C700" s="14" t="s">
        <v>6435</v>
      </c>
      <c r="D700" s="25"/>
      <c r="E700" s="25"/>
      <c r="F700" s="14" t="s">
        <v>143</v>
      </c>
      <c r="G700" s="14"/>
      <c r="H700" s="14"/>
      <c r="I700" s="14" t="s">
        <v>144</v>
      </c>
      <c r="J700" s="14"/>
      <c r="K700" s="14" t="s">
        <v>145</v>
      </c>
      <c r="L700" s="14"/>
      <c r="M700" s="14" t="s">
        <v>197</v>
      </c>
      <c r="N700" s="14"/>
      <c r="O700" s="25"/>
      <c r="P700" s="14" t="s">
        <v>146</v>
      </c>
      <c r="Q700" s="14"/>
      <c r="R700" s="14"/>
      <c r="S700" s="14"/>
      <c r="T700" s="14"/>
      <c r="U700" s="14"/>
      <c r="V700" s="14"/>
      <c r="W700" s="14"/>
      <c r="X700" s="14"/>
      <c r="Y700" s="14"/>
      <c r="Z700" s="14"/>
      <c r="AA700" s="14"/>
      <c r="AB700" s="14"/>
      <c r="AC700" s="14"/>
      <c r="AD700" s="25"/>
      <c r="AE700" s="25"/>
      <c r="AF700" s="26"/>
      <c r="AG700" s="296"/>
      <c r="AH700" s="297"/>
      <c r="AI700" s="297"/>
      <c r="AJ700" s="297"/>
      <c r="AK700" s="297"/>
      <c r="AL700" s="297"/>
      <c r="AM700" s="297"/>
      <c r="AN700" s="297"/>
      <c r="AO700" s="117"/>
      <c r="AP700" s="114"/>
      <c r="AQ700" s="296"/>
      <c r="AR700" s="297"/>
      <c r="AS700" s="297"/>
      <c r="AT700" s="297"/>
      <c r="AU700" s="297"/>
      <c r="AV700" s="297"/>
      <c r="AW700" s="297"/>
      <c r="AX700" s="297"/>
      <c r="AY700" s="117"/>
      <c r="AZ700" s="114"/>
      <c r="BA700" s="297"/>
      <c r="BB700" s="297"/>
      <c r="BC700" s="297"/>
      <c r="BD700" s="297"/>
      <c r="BE700" s="297"/>
      <c r="BF700" s="297"/>
      <c r="BG700" s="297"/>
      <c r="BH700" s="297"/>
      <c r="BI700" s="117"/>
      <c r="BJ700" s="114"/>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c r="DH700" s="129"/>
      <c r="DI700" s="129"/>
      <c r="DJ700" s="129"/>
      <c r="DK700" s="129"/>
      <c r="DL700" s="129"/>
      <c r="DM700" s="129"/>
      <c r="DN700" s="129"/>
      <c r="DO700" s="129"/>
      <c r="DP700" s="129"/>
      <c r="DQ700" s="129"/>
      <c r="DR700" s="129"/>
      <c r="DS700" s="129"/>
      <c r="DT700" s="129"/>
      <c r="DU700" s="129"/>
      <c r="DV700" s="129"/>
      <c r="DW700" s="129"/>
      <c r="DX700" s="129"/>
      <c r="DY700" s="129"/>
      <c r="DZ700" s="129"/>
      <c r="EA700" s="129"/>
      <c r="EB700" s="129"/>
      <c r="EC700" s="129"/>
      <c r="ED700" s="129"/>
      <c r="EE700" s="129"/>
      <c r="EF700" s="129"/>
      <c r="EG700" s="129"/>
      <c r="EH700" s="129"/>
      <c r="EI700" s="129"/>
      <c r="EJ700" s="129"/>
      <c r="EK700" s="129"/>
      <c r="EL700" s="129"/>
      <c r="EM700" s="129"/>
      <c r="EN700" s="129"/>
      <c r="EO700" s="129"/>
      <c r="EP700" s="129"/>
      <c r="EQ700" s="129"/>
      <c r="ER700" s="129"/>
      <c r="ES700" s="129"/>
      <c r="ET700" s="129"/>
      <c r="EU700" s="129"/>
      <c r="EV700" s="129"/>
      <c r="EW700" s="129"/>
    </row>
    <row r="701" spans="1:153" ht="21.75" customHeight="1">
      <c r="A701" s="113"/>
      <c r="B701" s="294"/>
      <c r="C701" s="76"/>
      <c r="D701" s="74"/>
      <c r="E701" s="77"/>
      <c r="F701" s="78"/>
      <c r="G701" s="79"/>
      <c r="H701" s="75" t="s">
        <v>6436</v>
      </c>
      <c r="I701" s="76"/>
      <c r="J701" s="74"/>
      <c r="K701" s="241"/>
      <c r="L701" s="74"/>
      <c r="M701" s="76"/>
      <c r="N701" s="73"/>
      <c r="O701" s="504"/>
      <c r="P701" s="505"/>
      <c r="Q701" s="505"/>
      <c r="R701" s="505"/>
      <c r="S701" s="505"/>
      <c r="T701" s="505"/>
      <c r="U701" s="505"/>
      <c r="V701" s="505"/>
      <c r="W701" s="505"/>
      <c r="X701" s="505"/>
      <c r="Y701" s="505"/>
      <c r="Z701" s="505"/>
      <c r="AA701" s="505"/>
      <c r="AB701" s="505"/>
      <c r="AC701" s="505"/>
      <c r="AD701" s="505"/>
      <c r="AE701" s="506"/>
      <c r="AF701" s="15"/>
      <c r="AG701" s="118"/>
      <c r="AH701" s="312"/>
      <c r="AI701" s="313"/>
      <c r="AJ701" s="313"/>
      <c r="AK701" s="313"/>
      <c r="AL701" s="313"/>
      <c r="AM701" s="313"/>
      <c r="AN701" s="314"/>
      <c r="AO701" s="120"/>
      <c r="AP701" s="115" t="s">
        <v>0</v>
      </c>
      <c r="AQ701" s="119"/>
      <c r="AR701" s="312"/>
      <c r="AS701" s="313"/>
      <c r="AT701" s="313"/>
      <c r="AU701" s="313"/>
      <c r="AV701" s="313"/>
      <c r="AW701" s="313"/>
      <c r="AX701" s="314"/>
      <c r="AY701" s="120"/>
      <c r="AZ701" s="115" t="s">
        <v>1</v>
      </c>
      <c r="BA701" s="119"/>
      <c r="BB701" s="312"/>
      <c r="BC701" s="313"/>
      <c r="BD701" s="313"/>
      <c r="BE701" s="313"/>
      <c r="BF701" s="313"/>
      <c r="BG701" s="313"/>
      <c r="BH701" s="314"/>
      <c r="BI701" s="122"/>
      <c r="BJ701" s="115" t="s">
        <v>2</v>
      </c>
      <c r="BK701" s="129"/>
      <c r="BL701" s="130" t="str">
        <f>IF(BM701&lt;&gt;"","●","")</f>
        <v/>
      </c>
      <c r="BM701" s="132" t="str">
        <f>IF(AND(OR(C701="",E701="",F701="",G701="",O701=""),OR(AH701&gt;0,AR701&gt;0,BB701&gt;0)),"「Ｋコード・Ｊコード番号等」、「診療行為名称」に未記入の欄がありますが、「レセプト件数」、「算定日数」、「算定回数」のいずれかが1以上となっています。正しい手術名情報・レセプト件数・算定日数・算定回数をご記入ください。",IF(AND(AND(C701&lt;&gt;"",E701&lt;&gt;"",F701&lt;&gt;"",G701&lt;&gt;""),OR(AH701&gt;0,AR701&gt;0,BB701&gt;0),COUNTIF(K!$A$1:$A$2257,ASC(C701&amp;E701&amp;F701&amp;G701&amp;IF(I701*1=0,"","-"&amp;I701*1)&amp;IF(K701*1=0,"",K701*1)&amp;IF(M701="","",M701)))=0),"「Ｋコード・Ｊコード番号等」が診療報酬点数表あるいは鹿診療報酬点数表に存在しないコードとなっています。正しいＫコード・Ｊコード番号等をご記入ください。なお、加算・輸血料は報告対象外となります。",IF(OR(AND(OR(AH701=0,AH701=""),OR(AR701&gt;0,BB701&gt;0)),AND(OR(AH701&gt;0,BB701&gt;0),OR(AR701=0,AR701="")),AND(OR(AH701&gt;0,AR701&gt;0),OR(BB701=0,BB701=""))),"「レセプト件数」、「算定日数」、「算定回数」のいずれかが「0」か「空白」となっていますが、それ以外が1以上となっています。正しい手術名情報・レセプト件数・算定日数・算定回数をご記入ください。",IF(OR(AH701&gt;AR701,AH701&gt;BB701),"「算定日数」あるいは「算定回数」が「レセプト件数」よりも小さくなっています。算定レセプトにおける算定日数・算定回数をご記入ください。",IF(AR701&gt;BB701,"「算定回数」が「算定日数」よりも小さくなっています。算定日数における算定回数をご記入ください。","")))))</f>
        <v/>
      </c>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72"/>
      <c r="CW701" s="72"/>
      <c r="CX701" s="72"/>
      <c r="CY701" s="129"/>
      <c r="CZ701" s="129"/>
      <c r="DA701" s="129"/>
      <c r="DB701" s="129"/>
      <c r="DC701" s="129"/>
      <c r="DD701" s="129"/>
      <c r="DE701" s="129"/>
      <c r="DF701" s="129"/>
      <c r="DG701" s="129"/>
      <c r="DH701" s="129"/>
      <c r="DI701" s="129"/>
      <c r="DJ701" s="129"/>
      <c r="DK701" s="129"/>
      <c r="DL701" s="129"/>
      <c r="DM701" s="129"/>
      <c r="DN701" s="129"/>
      <c r="DO701" s="129"/>
      <c r="DP701" s="129"/>
      <c r="DQ701" s="129"/>
      <c r="DR701" s="129"/>
      <c r="DS701" s="129"/>
      <c r="DT701" s="129"/>
      <c r="DU701" s="129"/>
      <c r="DV701" s="129"/>
      <c r="DW701" s="129"/>
      <c r="DX701" s="129"/>
      <c r="DY701" s="129"/>
      <c r="DZ701" s="129"/>
      <c r="EA701" s="129"/>
      <c r="EB701" s="129"/>
      <c r="EC701" s="129"/>
      <c r="ED701" s="129"/>
      <c r="EE701" s="129"/>
      <c r="EF701" s="129"/>
      <c r="EG701" s="129"/>
      <c r="EH701" s="129"/>
      <c r="EI701" s="129"/>
      <c r="EJ701" s="129"/>
      <c r="EK701" s="129"/>
      <c r="EL701" s="129"/>
      <c r="EM701" s="129"/>
      <c r="EN701" s="129"/>
      <c r="EO701" s="129"/>
      <c r="EP701" s="129"/>
      <c r="EQ701" s="129"/>
      <c r="ER701" s="129"/>
      <c r="ES701" s="129"/>
      <c r="ET701" s="129"/>
      <c r="EU701" s="129"/>
      <c r="EV701" s="129"/>
      <c r="EW701" s="129"/>
    </row>
    <row r="702" spans="1:153" ht="3" customHeight="1" thickBot="1">
      <c r="A702" s="113"/>
      <c r="B702" s="16"/>
      <c r="C702" s="17"/>
      <c r="D702" s="17"/>
      <c r="E702" s="17"/>
      <c r="F702" s="18"/>
      <c r="G702" s="17"/>
      <c r="H702" s="298"/>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9"/>
      <c r="AG702" s="299"/>
      <c r="AH702" s="298"/>
      <c r="AI702" s="298"/>
      <c r="AJ702" s="298"/>
      <c r="AK702" s="298"/>
      <c r="AL702" s="298"/>
      <c r="AM702" s="298"/>
      <c r="AN702" s="298"/>
      <c r="AO702" s="121"/>
      <c r="AP702" s="116"/>
      <c r="AQ702" s="299"/>
      <c r="AR702" s="298"/>
      <c r="AS702" s="298"/>
      <c r="AT702" s="298"/>
      <c r="AU702" s="298"/>
      <c r="AV702" s="298"/>
      <c r="AW702" s="298"/>
      <c r="AX702" s="298"/>
      <c r="AY702" s="121"/>
      <c r="AZ702" s="116"/>
      <c r="BA702" s="298"/>
      <c r="BB702" s="298"/>
      <c r="BC702" s="298"/>
      <c r="BD702" s="298"/>
      <c r="BE702" s="298"/>
      <c r="BF702" s="298"/>
      <c r="BG702" s="298"/>
      <c r="BH702" s="298"/>
      <c r="BI702" s="121"/>
      <c r="BJ702" s="116"/>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29"/>
      <c r="CW702" s="129"/>
      <c r="CX702" s="129"/>
      <c r="CY702" s="129"/>
      <c r="CZ702" s="129"/>
      <c r="DA702" s="129"/>
      <c r="DB702" s="129"/>
      <c r="DC702" s="129"/>
      <c r="DD702" s="129"/>
      <c r="DE702" s="129"/>
      <c r="DF702" s="129"/>
      <c r="DG702" s="129"/>
      <c r="DH702" s="129"/>
      <c r="DI702" s="129"/>
      <c r="DJ702" s="129"/>
      <c r="DK702" s="129"/>
      <c r="DL702" s="129"/>
      <c r="DM702" s="129"/>
      <c r="DN702" s="129"/>
      <c r="DO702" s="129"/>
      <c r="DP702" s="129"/>
      <c r="DQ702" s="129"/>
      <c r="DR702" s="129"/>
      <c r="DS702" s="129"/>
      <c r="DT702" s="129"/>
      <c r="DU702" s="129"/>
      <c r="DV702" s="129"/>
      <c r="DW702" s="129"/>
      <c r="DX702" s="129"/>
      <c r="DY702" s="129"/>
      <c r="DZ702" s="129"/>
      <c r="EA702" s="129"/>
      <c r="EB702" s="129"/>
      <c r="EC702" s="129"/>
      <c r="ED702" s="129"/>
      <c r="EE702" s="129"/>
      <c r="EF702" s="129"/>
      <c r="EG702" s="129"/>
      <c r="EH702" s="129"/>
      <c r="EI702" s="129"/>
      <c r="EJ702" s="129"/>
      <c r="EK702" s="129"/>
      <c r="EL702" s="129"/>
      <c r="EM702" s="129"/>
      <c r="EN702" s="129"/>
      <c r="EO702" s="129"/>
      <c r="EP702" s="129"/>
      <c r="EQ702" s="129"/>
      <c r="ER702" s="129"/>
      <c r="ES702" s="129"/>
      <c r="ET702" s="129"/>
      <c r="EU702" s="129"/>
      <c r="EV702" s="129"/>
      <c r="EW702" s="129"/>
    </row>
    <row r="703" spans="1:153" ht="9.75" customHeight="1">
      <c r="A703" s="113"/>
      <c r="B703" s="24"/>
      <c r="C703" s="14" t="s">
        <v>6435</v>
      </c>
      <c r="D703" s="25"/>
      <c r="E703" s="25"/>
      <c r="F703" s="14" t="s">
        <v>143</v>
      </c>
      <c r="G703" s="14"/>
      <c r="H703" s="14"/>
      <c r="I703" s="14" t="s">
        <v>144</v>
      </c>
      <c r="J703" s="14"/>
      <c r="K703" s="14" t="s">
        <v>145</v>
      </c>
      <c r="L703" s="14"/>
      <c r="M703" s="14" t="s">
        <v>197</v>
      </c>
      <c r="N703" s="14"/>
      <c r="O703" s="25"/>
      <c r="P703" s="14" t="s">
        <v>146</v>
      </c>
      <c r="Q703" s="14"/>
      <c r="R703" s="14"/>
      <c r="S703" s="14"/>
      <c r="T703" s="14"/>
      <c r="U703" s="14"/>
      <c r="V703" s="14"/>
      <c r="W703" s="14"/>
      <c r="X703" s="14"/>
      <c r="Y703" s="14"/>
      <c r="Z703" s="14"/>
      <c r="AA703" s="14"/>
      <c r="AB703" s="14"/>
      <c r="AC703" s="14"/>
      <c r="AD703" s="25"/>
      <c r="AE703" s="25"/>
      <c r="AF703" s="26"/>
      <c r="AG703" s="296"/>
      <c r="AH703" s="297"/>
      <c r="AI703" s="297"/>
      <c r="AJ703" s="297"/>
      <c r="AK703" s="297"/>
      <c r="AL703" s="297"/>
      <c r="AM703" s="297"/>
      <c r="AN703" s="297"/>
      <c r="AO703" s="117"/>
      <c r="AP703" s="114"/>
      <c r="AQ703" s="296"/>
      <c r="AR703" s="297"/>
      <c r="AS703" s="297"/>
      <c r="AT703" s="297"/>
      <c r="AU703" s="297"/>
      <c r="AV703" s="297"/>
      <c r="AW703" s="297"/>
      <c r="AX703" s="297"/>
      <c r="AY703" s="117"/>
      <c r="AZ703" s="114"/>
      <c r="BA703" s="297"/>
      <c r="BB703" s="297"/>
      <c r="BC703" s="297"/>
      <c r="BD703" s="297"/>
      <c r="BE703" s="297"/>
      <c r="BF703" s="297"/>
      <c r="BG703" s="297"/>
      <c r="BH703" s="297"/>
      <c r="BI703" s="117"/>
      <c r="BJ703" s="114"/>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c r="DH703" s="129"/>
      <c r="DI703" s="129"/>
      <c r="DJ703" s="129"/>
      <c r="DK703" s="129"/>
      <c r="DL703" s="129"/>
      <c r="DM703" s="129"/>
      <c r="DN703" s="129"/>
      <c r="DO703" s="129"/>
      <c r="DP703" s="129"/>
      <c r="DQ703" s="129"/>
      <c r="DR703" s="129"/>
      <c r="DS703" s="129"/>
      <c r="DT703" s="129"/>
      <c r="DU703" s="129"/>
      <c r="DV703" s="129"/>
      <c r="DW703" s="129"/>
      <c r="DX703" s="129"/>
      <c r="DY703" s="129"/>
      <c r="DZ703" s="129"/>
      <c r="EA703" s="129"/>
      <c r="EB703" s="129"/>
      <c r="EC703" s="129"/>
      <c r="ED703" s="129"/>
      <c r="EE703" s="129"/>
      <c r="EF703" s="129"/>
      <c r="EG703" s="129"/>
      <c r="EH703" s="129"/>
      <c r="EI703" s="129"/>
      <c r="EJ703" s="129"/>
      <c r="EK703" s="129"/>
      <c r="EL703" s="129"/>
      <c r="EM703" s="129"/>
      <c r="EN703" s="129"/>
      <c r="EO703" s="129"/>
      <c r="EP703" s="129"/>
      <c r="EQ703" s="129"/>
      <c r="ER703" s="129"/>
      <c r="ES703" s="129"/>
      <c r="ET703" s="129"/>
      <c r="EU703" s="129"/>
      <c r="EV703" s="129"/>
      <c r="EW703" s="129"/>
    </row>
    <row r="704" spans="1:153" ht="21.75" customHeight="1">
      <c r="A704" s="113"/>
      <c r="B704" s="294"/>
      <c r="C704" s="76"/>
      <c r="D704" s="74"/>
      <c r="E704" s="77"/>
      <c r="F704" s="78"/>
      <c r="G704" s="79"/>
      <c r="H704" s="75" t="s">
        <v>6436</v>
      </c>
      <c r="I704" s="76"/>
      <c r="J704" s="74"/>
      <c r="K704" s="241"/>
      <c r="L704" s="74"/>
      <c r="M704" s="76"/>
      <c r="N704" s="73"/>
      <c r="O704" s="504"/>
      <c r="P704" s="505"/>
      <c r="Q704" s="505"/>
      <c r="R704" s="505"/>
      <c r="S704" s="505"/>
      <c r="T704" s="505"/>
      <c r="U704" s="505"/>
      <c r="V704" s="505"/>
      <c r="W704" s="505"/>
      <c r="X704" s="505"/>
      <c r="Y704" s="505"/>
      <c r="Z704" s="505"/>
      <c r="AA704" s="505"/>
      <c r="AB704" s="505"/>
      <c r="AC704" s="505"/>
      <c r="AD704" s="505"/>
      <c r="AE704" s="506"/>
      <c r="AF704" s="15"/>
      <c r="AG704" s="118"/>
      <c r="AH704" s="312"/>
      <c r="AI704" s="313"/>
      <c r="AJ704" s="313"/>
      <c r="AK704" s="313"/>
      <c r="AL704" s="313"/>
      <c r="AM704" s="313"/>
      <c r="AN704" s="314"/>
      <c r="AO704" s="120"/>
      <c r="AP704" s="115" t="s">
        <v>0</v>
      </c>
      <c r="AQ704" s="119"/>
      <c r="AR704" s="312"/>
      <c r="AS704" s="313"/>
      <c r="AT704" s="313"/>
      <c r="AU704" s="313"/>
      <c r="AV704" s="313"/>
      <c r="AW704" s="313"/>
      <c r="AX704" s="314"/>
      <c r="AY704" s="120"/>
      <c r="AZ704" s="115" t="s">
        <v>1</v>
      </c>
      <c r="BA704" s="119"/>
      <c r="BB704" s="312"/>
      <c r="BC704" s="313"/>
      <c r="BD704" s="313"/>
      <c r="BE704" s="313"/>
      <c r="BF704" s="313"/>
      <c r="BG704" s="313"/>
      <c r="BH704" s="314"/>
      <c r="BI704" s="122"/>
      <c r="BJ704" s="115" t="s">
        <v>2</v>
      </c>
      <c r="BK704" s="129"/>
      <c r="BL704" s="130" t="str">
        <f>IF(BM704&lt;&gt;"","●","")</f>
        <v/>
      </c>
      <c r="BM704" s="132" t="str">
        <f>IF(AND(OR(C704="",E704="",F704="",G704="",O704=""),OR(AH704&gt;0,AR704&gt;0,BB704&gt;0)),"「Ｋコード・Ｊコード番号等」、「診療行為名称」に未記入の欄がありますが、「レセプト件数」、「算定日数」、「算定回数」のいずれかが1以上となっています。正しい手術名情報・レセプト件数・算定日数・算定回数をご記入ください。",IF(AND(AND(C704&lt;&gt;"",E704&lt;&gt;"",F704&lt;&gt;"",G704&lt;&gt;""),OR(AH704&gt;0,AR704&gt;0,BB704&gt;0),COUNTIF(K!$A$1:$A$2257,ASC(C704&amp;E704&amp;F704&amp;G704&amp;IF(I704*1=0,"","-"&amp;I704*1)&amp;IF(K704*1=0,"",K704*1)&amp;IF(M704="","",M704)))=0),"「Ｋコード・Ｊコード番号等」が診療報酬点数表あるいは鹿診療報酬点数表に存在しないコードとなっています。正しいＫコード・Ｊコード番号等をご記入ください。なお、加算・輸血料は報告対象外となります。",IF(OR(AND(OR(AH704=0,AH704=""),OR(AR704&gt;0,BB704&gt;0)),AND(OR(AH704&gt;0,BB704&gt;0),OR(AR704=0,AR704="")),AND(OR(AH704&gt;0,AR704&gt;0),OR(BB704=0,BB704=""))),"「レセプト件数」、「算定日数」、「算定回数」のいずれかが「0」か「空白」となっていますが、それ以外が1以上となっています。正しい手術名情報・レセプト件数・算定日数・算定回数をご記入ください。",IF(OR(AH704&gt;AR704,AH704&gt;BB704),"「算定日数」あるいは「算定回数」が「レセプト件数」よりも小さくなっています。算定レセプトにおける算定日数・算定回数をご記入ください。",IF(AR704&gt;BB704,"「算定回数」が「算定日数」よりも小さくなっています。算定日数における算定回数をご記入ください。","")))))</f>
        <v/>
      </c>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72"/>
      <c r="CW704" s="72"/>
      <c r="CX704" s="72"/>
      <c r="CY704" s="129"/>
      <c r="CZ704" s="129"/>
      <c r="DA704" s="129"/>
      <c r="DB704" s="129"/>
      <c r="DC704" s="129"/>
      <c r="DD704" s="129"/>
      <c r="DE704" s="129"/>
      <c r="DF704" s="129"/>
      <c r="DG704" s="129"/>
      <c r="DH704" s="129"/>
      <c r="DI704" s="129"/>
      <c r="DJ704" s="129"/>
      <c r="DK704" s="129"/>
      <c r="DL704" s="129"/>
      <c r="DM704" s="129"/>
      <c r="DN704" s="129"/>
      <c r="DO704" s="129"/>
      <c r="DP704" s="129"/>
      <c r="DQ704" s="129"/>
      <c r="DR704" s="129"/>
      <c r="DS704" s="129"/>
      <c r="DT704" s="129"/>
      <c r="DU704" s="129"/>
      <c r="DV704" s="129"/>
      <c r="DW704" s="129"/>
      <c r="DX704" s="129"/>
      <c r="DY704" s="129"/>
      <c r="DZ704" s="129"/>
      <c r="EA704" s="129"/>
      <c r="EB704" s="129"/>
      <c r="EC704" s="129"/>
      <c r="ED704" s="129"/>
      <c r="EE704" s="129"/>
      <c r="EF704" s="129"/>
      <c r="EG704" s="129"/>
      <c r="EH704" s="129"/>
      <c r="EI704" s="129"/>
      <c r="EJ704" s="129"/>
      <c r="EK704" s="129"/>
      <c r="EL704" s="129"/>
      <c r="EM704" s="129"/>
      <c r="EN704" s="129"/>
      <c r="EO704" s="129"/>
      <c r="EP704" s="129"/>
      <c r="EQ704" s="129"/>
      <c r="ER704" s="129"/>
      <c r="ES704" s="129"/>
      <c r="ET704" s="129"/>
      <c r="EU704" s="129"/>
      <c r="EV704" s="129"/>
      <c r="EW704" s="129"/>
    </row>
    <row r="705" spans="1:153" ht="3" customHeight="1" thickBot="1">
      <c r="A705" s="113"/>
      <c r="B705" s="16"/>
      <c r="C705" s="17"/>
      <c r="D705" s="17"/>
      <c r="E705" s="17"/>
      <c r="F705" s="18"/>
      <c r="G705" s="17"/>
      <c r="H705" s="298"/>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9"/>
      <c r="AG705" s="299"/>
      <c r="AH705" s="298"/>
      <c r="AI705" s="298"/>
      <c r="AJ705" s="298"/>
      <c r="AK705" s="298"/>
      <c r="AL705" s="298"/>
      <c r="AM705" s="298"/>
      <c r="AN705" s="298"/>
      <c r="AO705" s="121"/>
      <c r="AP705" s="116"/>
      <c r="AQ705" s="299"/>
      <c r="AR705" s="298"/>
      <c r="AS705" s="298"/>
      <c r="AT705" s="298"/>
      <c r="AU705" s="298"/>
      <c r="AV705" s="298"/>
      <c r="AW705" s="298"/>
      <c r="AX705" s="298"/>
      <c r="AY705" s="121"/>
      <c r="AZ705" s="116"/>
      <c r="BA705" s="298"/>
      <c r="BB705" s="298"/>
      <c r="BC705" s="298"/>
      <c r="BD705" s="298"/>
      <c r="BE705" s="298"/>
      <c r="BF705" s="298"/>
      <c r="BG705" s="298"/>
      <c r="BH705" s="298"/>
      <c r="BI705" s="121"/>
      <c r="BJ705" s="116"/>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29"/>
      <c r="CW705" s="129"/>
      <c r="CX705" s="129"/>
      <c r="CY705" s="129"/>
      <c r="CZ705" s="129"/>
      <c r="DA705" s="129"/>
      <c r="DB705" s="129"/>
      <c r="DC705" s="129"/>
      <c r="DD705" s="129"/>
      <c r="DE705" s="129"/>
      <c r="DF705" s="129"/>
      <c r="DG705" s="129"/>
      <c r="DH705" s="129"/>
      <c r="DI705" s="129"/>
      <c r="DJ705" s="129"/>
      <c r="DK705" s="129"/>
      <c r="DL705" s="129"/>
      <c r="DM705" s="129"/>
      <c r="DN705" s="129"/>
      <c r="DO705" s="129"/>
      <c r="DP705" s="129"/>
      <c r="DQ705" s="129"/>
      <c r="DR705" s="129"/>
      <c r="DS705" s="129"/>
      <c r="DT705" s="129"/>
      <c r="DU705" s="129"/>
      <c r="DV705" s="129"/>
      <c r="DW705" s="129"/>
      <c r="DX705" s="129"/>
      <c r="DY705" s="129"/>
      <c r="DZ705" s="129"/>
      <c r="EA705" s="129"/>
      <c r="EB705" s="129"/>
      <c r="EC705" s="129"/>
      <c r="ED705" s="129"/>
      <c r="EE705" s="129"/>
      <c r="EF705" s="129"/>
      <c r="EG705" s="129"/>
      <c r="EH705" s="129"/>
      <c r="EI705" s="129"/>
      <c r="EJ705" s="129"/>
      <c r="EK705" s="129"/>
      <c r="EL705" s="129"/>
      <c r="EM705" s="129"/>
      <c r="EN705" s="129"/>
      <c r="EO705" s="129"/>
      <c r="EP705" s="129"/>
      <c r="EQ705" s="129"/>
      <c r="ER705" s="129"/>
      <c r="ES705" s="129"/>
      <c r="ET705" s="129"/>
      <c r="EU705" s="129"/>
      <c r="EV705" s="129"/>
      <c r="EW705" s="129"/>
    </row>
    <row r="706" spans="1:153" ht="9.75" customHeight="1">
      <c r="A706" s="113"/>
      <c r="B706" s="24"/>
      <c r="C706" s="14" t="s">
        <v>6435</v>
      </c>
      <c r="D706" s="25"/>
      <c r="E706" s="25"/>
      <c r="F706" s="14" t="s">
        <v>143</v>
      </c>
      <c r="G706" s="14"/>
      <c r="H706" s="14"/>
      <c r="I706" s="14" t="s">
        <v>144</v>
      </c>
      <c r="J706" s="14"/>
      <c r="K706" s="14" t="s">
        <v>145</v>
      </c>
      <c r="L706" s="14"/>
      <c r="M706" s="14" t="s">
        <v>197</v>
      </c>
      <c r="N706" s="14"/>
      <c r="O706" s="25"/>
      <c r="P706" s="14" t="s">
        <v>146</v>
      </c>
      <c r="Q706" s="14"/>
      <c r="R706" s="14"/>
      <c r="S706" s="14"/>
      <c r="T706" s="14"/>
      <c r="U706" s="14"/>
      <c r="V706" s="14"/>
      <c r="W706" s="14"/>
      <c r="X706" s="14"/>
      <c r="Y706" s="14"/>
      <c r="Z706" s="14"/>
      <c r="AA706" s="14"/>
      <c r="AB706" s="14"/>
      <c r="AC706" s="14"/>
      <c r="AD706" s="25"/>
      <c r="AE706" s="25"/>
      <c r="AF706" s="26"/>
      <c r="AG706" s="296"/>
      <c r="AH706" s="297"/>
      <c r="AI706" s="297"/>
      <c r="AJ706" s="297"/>
      <c r="AK706" s="297"/>
      <c r="AL706" s="297"/>
      <c r="AM706" s="297"/>
      <c r="AN706" s="297"/>
      <c r="AO706" s="117"/>
      <c r="AP706" s="114"/>
      <c r="AQ706" s="296"/>
      <c r="AR706" s="297"/>
      <c r="AS706" s="297"/>
      <c r="AT706" s="297"/>
      <c r="AU706" s="297"/>
      <c r="AV706" s="297"/>
      <c r="AW706" s="297"/>
      <c r="AX706" s="297"/>
      <c r="AY706" s="117"/>
      <c r="AZ706" s="114"/>
      <c r="BA706" s="297"/>
      <c r="BB706" s="297"/>
      <c r="BC706" s="297"/>
      <c r="BD706" s="297"/>
      <c r="BE706" s="297"/>
      <c r="BF706" s="297"/>
      <c r="BG706" s="297"/>
      <c r="BH706" s="297"/>
      <c r="BI706" s="117"/>
      <c r="BJ706" s="114"/>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c r="DH706" s="129"/>
      <c r="DI706" s="129"/>
      <c r="DJ706" s="129"/>
      <c r="DK706" s="129"/>
      <c r="DL706" s="129"/>
      <c r="DM706" s="129"/>
      <c r="DN706" s="129"/>
      <c r="DO706" s="129"/>
      <c r="DP706" s="129"/>
      <c r="DQ706" s="129"/>
      <c r="DR706" s="129"/>
      <c r="DS706" s="129"/>
      <c r="DT706" s="129"/>
      <c r="DU706" s="129"/>
      <c r="DV706" s="129"/>
      <c r="DW706" s="129"/>
      <c r="DX706" s="129"/>
      <c r="DY706" s="129"/>
      <c r="DZ706" s="129"/>
      <c r="EA706" s="129"/>
      <c r="EB706" s="129"/>
      <c r="EC706" s="129"/>
      <c r="ED706" s="129"/>
      <c r="EE706" s="129"/>
      <c r="EF706" s="129"/>
      <c r="EG706" s="129"/>
      <c r="EH706" s="129"/>
      <c r="EI706" s="129"/>
      <c r="EJ706" s="129"/>
      <c r="EK706" s="129"/>
      <c r="EL706" s="129"/>
      <c r="EM706" s="129"/>
      <c r="EN706" s="129"/>
      <c r="EO706" s="129"/>
      <c r="EP706" s="129"/>
      <c r="EQ706" s="129"/>
      <c r="ER706" s="129"/>
      <c r="ES706" s="129"/>
      <c r="ET706" s="129"/>
      <c r="EU706" s="129"/>
      <c r="EV706" s="129"/>
      <c r="EW706" s="129"/>
    </row>
    <row r="707" spans="1:153" ht="21.75" customHeight="1">
      <c r="A707" s="113"/>
      <c r="B707" s="294"/>
      <c r="C707" s="76"/>
      <c r="D707" s="74"/>
      <c r="E707" s="77"/>
      <c r="F707" s="78"/>
      <c r="G707" s="79"/>
      <c r="H707" s="75" t="s">
        <v>6436</v>
      </c>
      <c r="I707" s="76"/>
      <c r="J707" s="74"/>
      <c r="K707" s="241"/>
      <c r="L707" s="74"/>
      <c r="M707" s="76"/>
      <c r="N707" s="73"/>
      <c r="O707" s="504"/>
      <c r="P707" s="505"/>
      <c r="Q707" s="505"/>
      <c r="R707" s="505"/>
      <c r="S707" s="505"/>
      <c r="T707" s="505"/>
      <c r="U707" s="505"/>
      <c r="V707" s="505"/>
      <c r="W707" s="505"/>
      <c r="X707" s="505"/>
      <c r="Y707" s="505"/>
      <c r="Z707" s="505"/>
      <c r="AA707" s="505"/>
      <c r="AB707" s="505"/>
      <c r="AC707" s="505"/>
      <c r="AD707" s="505"/>
      <c r="AE707" s="506"/>
      <c r="AF707" s="15"/>
      <c r="AG707" s="118"/>
      <c r="AH707" s="312"/>
      <c r="AI707" s="313"/>
      <c r="AJ707" s="313"/>
      <c r="AK707" s="313"/>
      <c r="AL707" s="313"/>
      <c r="AM707" s="313"/>
      <c r="AN707" s="314"/>
      <c r="AO707" s="120"/>
      <c r="AP707" s="115" t="s">
        <v>0</v>
      </c>
      <c r="AQ707" s="119"/>
      <c r="AR707" s="312"/>
      <c r="AS707" s="313"/>
      <c r="AT707" s="313"/>
      <c r="AU707" s="313"/>
      <c r="AV707" s="313"/>
      <c r="AW707" s="313"/>
      <c r="AX707" s="314"/>
      <c r="AY707" s="120"/>
      <c r="AZ707" s="115" t="s">
        <v>1</v>
      </c>
      <c r="BA707" s="119"/>
      <c r="BB707" s="312"/>
      <c r="BC707" s="313"/>
      <c r="BD707" s="313"/>
      <c r="BE707" s="313"/>
      <c r="BF707" s="313"/>
      <c r="BG707" s="313"/>
      <c r="BH707" s="314"/>
      <c r="BI707" s="122"/>
      <c r="BJ707" s="115" t="s">
        <v>2</v>
      </c>
      <c r="BK707" s="129"/>
      <c r="BL707" s="130" t="str">
        <f>IF(BM707&lt;&gt;"","●","")</f>
        <v/>
      </c>
      <c r="BM707" s="132" t="str">
        <f>IF(AND(OR(C707="",E707="",F707="",G707="",O707=""),OR(AH707&gt;0,AR707&gt;0,BB707&gt;0)),"「Ｋコード・Ｊコード番号等」、「診療行為名称」に未記入の欄がありますが、「レセプト件数」、「算定日数」、「算定回数」のいずれかが1以上となっています。正しい手術名情報・レセプト件数・算定日数・算定回数をご記入ください。",IF(AND(AND(C707&lt;&gt;"",E707&lt;&gt;"",F707&lt;&gt;"",G707&lt;&gt;""),OR(AH707&gt;0,AR707&gt;0,BB707&gt;0),COUNTIF(K!$A$1:$A$2257,ASC(C707&amp;E707&amp;F707&amp;G707&amp;IF(I707*1=0,"","-"&amp;I707*1)&amp;IF(K707*1=0,"",K707*1)&amp;IF(M707="","",M707)))=0),"「Ｋコード・Ｊコード番号等」が診療報酬点数表あるいは鹿診療報酬点数表に存在しないコードとなっています。正しいＫコード・Ｊコード番号等をご記入ください。なお、加算・輸血料は報告対象外となります。",IF(OR(AND(OR(AH707=0,AH707=""),OR(AR707&gt;0,BB707&gt;0)),AND(OR(AH707&gt;0,BB707&gt;0),OR(AR707=0,AR707="")),AND(OR(AH707&gt;0,AR707&gt;0),OR(BB707=0,BB707=""))),"「レセプト件数」、「算定日数」、「算定回数」のいずれかが「0」か「空白」となっていますが、それ以外が1以上となっています。正しい手術名情報・レセプト件数・算定日数・算定回数をご記入ください。",IF(OR(AH707&gt;AR707,AH707&gt;BB707),"「算定日数」あるいは「算定回数」が「レセプト件数」よりも小さくなっています。算定レセプトにおける算定日数・算定回数をご記入ください。",IF(AR707&gt;BB707,"「算定回数」が「算定日数」よりも小さくなっています。算定日数における算定回数をご記入ください。","")))))</f>
        <v/>
      </c>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72"/>
      <c r="CW707" s="72"/>
      <c r="CX707" s="72"/>
      <c r="CY707" s="129"/>
      <c r="CZ707" s="129"/>
      <c r="DA707" s="129"/>
      <c r="DB707" s="129"/>
      <c r="DC707" s="129"/>
      <c r="DD707" s="129"/>
      <c r="DE707" s="129"/>
      <c r="DF707" s="129"/>
      <c r="DG707" s="129"/>
      <c r="DH707" s="129"/>
      <c r="DI707" s="129"/>
      <c r="DJ707" s="129"/>
      <c r="DK707" s="129"/>
      <c r="DL707" s="129"/>
      <c r="DM707" s="129"/>
      <c r="DN707" s="129"/>
      <c r="DO707" s="129"/>
      <c r="DP707" s="129"/>
      <c r="DQ707" s="129"/>
      <c r="DR707" s="129"/>
      <c r="DS707" s="129"/>
      <c r="DT707" s="129"/>
      <c r="DU707" s="129"/>
      <c r="DV707" s="129"/>
      <c r="DW707" s="129"/>
      <c r="DX707" s="129"/>
      <c r="DY707" s="129"/>
      <c r="DZ707" s="129"/>
      <c r="EA707" s="129"/>
      <c r="EB707" s="129"/>
      <c r="EC707" s="129"/>
      <c r="ED707" s="129"/>
      <c r="EE707" s="129"/>
      <c r="EF707" s="129"/>
      <c r="EG707" s="129"/>
      <c r="EH707" s="129"/>
      <c r="EI707" s="129"/>
      <c r="EJ707" s="129"/>
      <c r="EK707" s="129"/>
      <c r="EL707" s="129"/>
      <c r="EM707" s="129"/>
      <c r="EN707" s="129"/>
      <c r="EO707" s="129"/>
      <c r="EP707" s="129"/>
      <c r="EQ707" s="129"/>
      <c r="ER707" s="129"/>
      <c r="ES707" s="129"/>
      <c r="ET707" s="129"/>
      <c r="EU707" s="129"/>
      <c r="EV707" s="129"/>
      <c r="EW707" s="129"/>
    </row>
    <row r="708" spans="1:153" ht="3" customHeight="1" thickBot="1">
      <c r="A708" s="113"/>
      <c r="B708" s="16"/>
      <c r="C708" s="17"/>
      <c r="D708" s="17"/>
      <c r="E708" s="17"/>
      <c r="F708" s="18"/>
      <c r="G708" s="17"/>
      <c r="H708" s="298"/>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9"/>
      <c r="AG708" s="299"/>
      <c r="AH708" s="298"/>
      <c r="AI708" s="298"/>
      <c r="AJ708" s="298"/>
      <c r="AK708" s="298"/>
      <c r="AL708" s="298"/>
      <c r="AM708" s="298"/>
      <c r="AN708" s="298"/>
      <c r="AO708" s="121"/>
      <c r="AP708" s="116"/>
      <c r="AQ708" s="299"/>
      <c r="AR708" s="298"/>
      <c r="AS708" s="298"/>
      <c r="AT708" s="298"/>
      <c r="AU708" s="298"/>
      <c r="AV708" s="298"/>
      <c r="AW708" s="298"/>
      <c r="AX708" s="298"/>
      <c r="AY708" s="121"/>
      <c r="AZ708" s="116"/>
      <c r="BA708" s="298"/>
      <c r="BB708" s="298"/>
      <c r="BC708" s="298"/>
      <c r="BD708" s="298"/>
      <c r="BE708" s="298"/>
      <c r="BF708" s="298"/>
      <c r="BG708" s="298"/>
      <c r="BH708" s="298"/>
      <c r="BI708" s="121"/>
      <c r="BJ708" s="116"/>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29"/>
      <c r="CW708" s="129"/>
      <c r="CX708" s="129"/>
      <c r="CY708" s="129"/>
      <c r="CZ708" s="129"/>
      <c r="DA708" s="129"/>
      <c r="DB708" s="129"/>
      <c r="DC708" s="129"/>
      <c r="DD708" s="129"/>
      <c r="DE708" s="129"/>
      <c r="DF708" s="129"/>
      <c r="DG708" s="129"/>
      <c r="DH708" s="129"/>
      <c r="DI708" s="129"/>
      <c r="DJ708" s="129"/>
      <c r="DK708" s="129"/>
      <c r="DL708" s="129"/>
      <c r="DM708" s="129"/>
      <c r="DN708" s="129"/>
      <c r="DO708" s="129"/>
      <c r="DP708" s="129"/>
      <c r="DQ708" s="129"/>
      <c r="DR708" s="129"/>
      <c r="DS708" s="129"/>
      <c r="DT708" s="129"/>
      <c r="DU708" s="129"/>
      <c r="DV708" s="129"/>
      <c r="DW708" s="129"/>
      <c r="DX708" s="129"/>
      <c r="DY708" s="129"/>
      <c r="DZ708" s="129"/>
      <c r="EA708" s="129"/>
      <c r="EB708" s="129"/>
      <c r="EC708" s="129"/>
      <c r="ED708" s="129"/>
      <c r="EE708" s="129"/>
      <c r="EF708" s="129"/>
      <c r="EG708" s="129"/>
      <c r="EH708" s="129"/>
      <c r="EI708" s="129"/>
      <c r="EJ708" s="129"/>
      <c r="EK708" s="129"/>
      <c r="EL708" s="129"/>
      <c r="EM708" s="129"/>
      <c r="EN708" s="129"/>
      <c r="EO708" s="129"/>
      <c r="EP708" s="129"/>
      <c r="EQ708" s="129"/>
      <c r="ER708" s="129"/>
      <c r="ES708" s="129"/>
      <c r="ET708" s="129"/>
      <c r="EU708" s="129"/>
      <c r="EV708" s="129"/>
      <c r="EW708" s="129"/>
    </row>
    <row r="709" spans="1:153" ht="9.75" customHeight="1">
      <c r="A709" s="113"/>
      <c r="B709" s="24"/>
      <c r="C709" s="14" t="s">
        <v>6435</v>
      </c>
      <c r="D709" s="25"/>
      <c r="E709" s="25"/>
      <c r="F709" s="14" t="s">
        <v>143</v>
      </c>
      <c r="G709" s="14"/>
      <c r="H709" s="14"/>
      <c r="I709" s="14" t="s">
        <v>144</v>
      </c>
      <c r="J709" s="14"/>
      <c r="K709" s="14" t="s">
        <v>145</v>
      </c>
      <c r="L709" s="14"/>
      <c r="M709" s="14" t="s">
        <v>197</v>
      </c>
      <c r="N709" s="14"/>
      <c r="O709" s="25"/>
      <c r="P709" s="14" t="s">
        <v>146</v>
      </c>
      <c r="Q709" s="14"/>
      <c r="R709" s="14"/>
      <c r="S709" s="14"/>
      <c r="T709" s="14"/>
      <c r="U709" s="14"/>
      <c r="V709" s="14"/>
      <c r="W709" s="14"/>
      <c r="X709" s="14"/>
      <c r="Y709" s="14"/>
      <c r="Z709" s="14"/>
      <c r="AA709" s="14"/>
      <c r="AB709" s="14"/>
      <c r="AC709" s="14"/>
      <c r="AD709" s="25"/>
      <c r="AE709" s="25"/>
      <c r="AF709" s="26"/>
      <c r="AG709" s="296"/>
      <c r="AH709" s="297"/>
      <c r="AI709" s="297"/>
      <c r="AJ709" s="297"/>
      <c r="AK709" s="297"/>
      <c r="AL709" s="297"/>
      <c r="AM709" s="297"/>
      <c r="AN709" s="297"/>
      <c r="AO709" s="117"/>
      <c r="AP709" s="114"/>
      <c r="AQ709" s="296"/>
      <c r="AR709" s="297"/>
      <c r="AS709" s="297"/>
      <c r="AT709" s="297"/>
      <c r="AU709" s="297"/>
      <c r="AV709" s="297"/>
      <c r="AW709" s="297"/>
      <c r="AX709" s="297"/>
      <c r="AY709" s="117"/>
      <c r="AZ709" s="114"/>
      <c r="BA709" s="297"/>
      <c r="BB709" s="297"/>
      <c r="BC709" s="297"/>
      <c r="BD709" s="297"/>
      <c r="BE709" s="297"/>
      <c r="BF709" s="297"/>
      <c r="BG709" s="297"/>
      <c r="BH709" s="297"/>
      <c r="BI709" s="117"/>
      <c r="BJ709" s="114"/>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c r="DH709" s="129"/>
      <c r="DI709" s="129"/>
      <c r="DJ709" s="129"/>
      <c r="DK709" s="129"/>
      <c r="DL709" s="129"/>
      <c r="DM709" s="129"/>
      <c r="DN709" s="129"/>
      <c r="DO709" s="129"/>
      <c r="DP709" s="129"/>
      <c r="DQ709" s="129"/>
      <c r="DR709" s="129"/>
      <c r="DS709" s="129"/>
      <c r="DT709" s="129"/>
      <c r="DU709" s="129"/>
      <c r="DV709" s="129"/>
      <c r="DW709" s="129"/>
      <c r="DX709" s="129"/>
      <c r="DY709" s="129"/>
      <c r="DZ709" s="129"/>
      <c r="EA709" s="129"/>
      <c r="EB709" s="129"/>
      <c r="EC709" s="129"/>
      <c r="ED709" s="129"/>
      <c r="EE709" s="129"/>
      <c r="EF709" s="129"/>
      <c r="EG709" s="129"/>
      <c r="EH709" s="129"/>
      <c r="EI709" s="129"/>
      <c r="EJ709" s="129"/>
      <c r="EK709" s="129"/>
      <c r="EL709" s="129"/>
      <c r="EM709" s="129"/>
      <c r="EN709" s="129"/>
      <c r="EO709" s="129"/>
      <c r="EP709" s="129"/>
      <c r="EQ709" s="129"/>
      <c r="ER709" s="129"/>
      <c r="ES709" s="129"/>
      <c r="ET709" s="129"/>
      <c r="EU709" s="129"/>
      <c r="EV709" s="129"/>
      <c r="EW709" s="129"/>
    </row>
    <row r="710" spans="1:153" ht="21.75" customHeight="1">
      <c r="A710" s="113"/>
      <c r="B710" s="294"/>
      <c r="C710" s="76"/>
      <c r="D710" s="74"/>
      <c r="E710" s="77"/>
      <c r="F710" s="78"/>
      <c r="G710" s="79"/>
      <c r="H710" s="75" t="s">
        <v>6436</v>
      </c>
      <c r="I710" s="76"/>
      <c r="J710" s="74"/>
      <c r="K710" s="241"/>
      <c r="L710" s="74"/>
      <c r="M710" s="76"/>
      <c r="N710" s="73"/>
      <c r="O710" s="504"/>
      <c r="P710" s="505"/>
      <c r="Q710" s="505"/>
      <c r="R710" s="505"/>
      <c r="S710" s="505"/>
      <c r="T710" s="505"/>
      <c r="U710" s="505"/>
      <c r="V710" s="505"/>
      <c r="W710" s="505"/>
      <c r="X710" s="505"/>
      <c r="Y710" s="505"/>
      <c r="Z710" s="505"/>
      <c r="AA710" s="505"/>
      <c r="AB710" s="505"/>
      <c r="AC710" s="505"/>
      <c r="AD710" s="505"/>
      <c r="AE710" s="506"/>
      <c r="AF710" s="15"/>
      <c r="AG710" s="118"/>
      <c r="AH710" s="312"/>
      <c r="AI710" s="313"/>
      <c r="AJ710" s="313"/>
      <c r="AK710" s="313"/>
      <c r="AL710" s="313"/>
      <c r="AM710" s="313"/>
      <c r="AN710" s="314"/>
      <c r="AO710" s="120"/>
      <c r="AP710" s="115" t="s">
        <v>0</v>
      </c>
      <c r="AQ710" s="119"/>
      <c r="AR710" s="312"/>
      <c r="AS710" s="313"/>
      <c r="AT710" s="313"/>
      <c r="AU710" s="313"/>
      <c r="AV710" s="313"/>
      <c r="AW710" s="313"/>
      <c r="AX710" s="314"/>
      <c r="AY710" s="120"/>
      <c r="AZ710" s="115" t="s">
        <v>1</v>
      </c>
      <c r="BA710" s="119"/>
      <c r="BB710" s="312"/>
      <c r="BC710" s="313"/>
      <c r="BD710" s="313"/>
      <c r="BE710" s="313"/>
      <c r="BF710" s="313"/>
      <c r="BG710" s="313"/>
      <c r="BH710" s="314"/>
      <c r="BI710" s="122"/>
      <c r="BJ710" s="115" t="s">
        <v>2</v>
      </c>
      <c r="BK710" s="129"/>
      <c r="BL710" s="130" t="str">
        <f>IF(BM710&lt;&gt;"","●","")</f>
        <v/>
      </c>
      <c r="BM710" s="132" t="str">
        <f>IF(AND(OR(C710="",E710="",F710="",G710="",O710=""),OR(AH710&gt;0,AR710&gt;0,BB710&gt;0)),"「Ｋコード・Ｊコード番号等」、「診療行為名称」に未記入の欄がありますが、「レセプト件数」、「算定日数」、「算定回数」のいずれかが1以上となっています。正しい手術名情報・レセプト件数・算定日数・算定回数をご記入ください。",IF(AND(AND(C710&lt;&gt;"",E710&lt;&gt;"",F710&lt;&gt;"",G710&lt;&gt;""),OR(AH710&gt;0,AR710&gt;0,BB710&gt;0),COUNTIF(K!$A$1:$A$2257,ASC(C710&amp;E710&amp;F710&amp;G710&amp;IF(I710*1=0,"","-"&amp;I710*1)&amp;IF(K710*1=0,"",K710*1)&amp;IF(M710="","",M710)))=0),"「Ｋコード・Ｊコード番号等」が診療報酬点数表あるいは鹿診療報酬点数表に存在しないコードとなっています。正しいＫコード・Ｊコード番号等をご記入ください。なお、加算・輸血料は報告対象外となります。",IF(OR(AND(OR(AH710=0,AH710=""),OR(AR710&gt;0,BB710&gt;0)),AND(OR(AH710&gt;0,BB710&gt;0),OR(AR710=0,AR710="")),AND(OR(AH710&gt;0,AR710&gt;0),OR(BB710=0,BB710=""))),"「レセプト件数」、「算定日数」、「算定回数」のいずれかが「0」か「空白」となっていますが、それ以外が1以上となっています。正しい手術名情報・レセプト件数・算定日数・算定回数をご記入ください。",IF(OR(AH710&gt;AR710,AH710&gt;BB710),"「算定日数」あるいは「算定回数」が「レセプト件数」よりも小さくなっています。算定レセプトにおける算定日数・算定回数をご記入ください。",IF(AR710&gt;BB710,"「算定回数」が「算定日数」よりも小さくなっています。算定日数における算定回数をご記入ください。","")))))</f>
        <v/>
      </c>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72"/>
      <c r="CW710" s="72"/>
      <c r="CX710" s="72"/>
      <c r="CY710" s="129"/>
      <c r="CZ710" s="129"/>
      <c r="DA710" s="129"/>
      <c r="DB710" s="129"/>
      <c r="DC710" s="129"/>
      <c r="DD710" s="129"/>
      <c r="DE710" s="129"/>
      <c r="DF710" s="129"/>
      <c r="DG710" s="129"/>
      <c r="DH710" s="129"/>
      <c r="DI710" s="129"/>
      <c r="DJ710" s="129"/>
      <c r="DK710" s="129"/>
      <c r="DL710" s="129"/>
      <c r="DM710" s="129"/>
      <c r="DN710" s="129"/>
      <c r="DO710" s="129"/>
      <c r="DP710" s="129"/>
      <c r="DQ710" s="129"/>
      <c r="DR710" s="129"/>
      <c r="DS710" s="129"/>
      <c r="DT710" s="129"/>
      <c r="DU710" s="129"/>
      <c r="DV710" s="129"/>
      <c r="DW710" s="129"/>
      <c r="DX710" s="129"/>
      <c r="DY710" s="129"/>
      <c r="DZ710" s="129"/>
      <c r="EA710" s="129"/>
      <c r="EB710" s="129"/>
      <c r="EC710" s="129"/>
      <c r="ED710" s="129"/>
      <c r="EE710" s="129"/>
      <c r="EF710" s="129"/>
      <c r="EG710" s="129"/>
      <c r="EH710" s="129"/>
      <c r="EI710" s="129"/>
      <c r="EJ710" s="129"/>
      <c r="EK710" s="129"/>
      <c r="EL710" s="129"/>
      <c r="EM710" s="129"/>
      <c r="EN710" s="129"/>
      <c r="EO710" s="129"/>
      <c r="EP710" s="129"/>
      <c r="EQ710" s="129"/>
      <c r="ER710" s="129"/>
      <c r="ES710" s="129"/>
      <c r="ET710" s="129"/>
      <c r="EU710" s="129"/>
      <c r="EV710" s="129"/>
      <c r="EW710" s="129"/>
    </row>
    <row r="711" spans="1:153" ht="3" customHeight="1" thickBot="1">
      <c r="A711" s="113"/>
      <c r="B711" s="16"/>
      <c r="C711" s="17"/>
      <c r="D711" s="17"/>
      <c r="E711" s="17"/>
      <c r="F711" s="18"/>
      <c r="G711" s="17"/>
      <c r="H711" s="298"/>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9"/>
      <c r="AG711" s="299"/>
      <c r="AH711" s="298"/>
      <c r="AI711" s="298"/>
      <c r="AJ711" s="298"/>
      <c r="AK711" s="298"/>
      <c r="AL711" s="298"/>
      <c r="AM711" s="298"/>
      <c r="AN711" s="298"/>
      <c r="AO711" s="121"/>
      <c r="AP711" s="116"/>
      <c r="AQ711" s="299"/>
      <c r="AR711" s="298"/>
      <c r="AS711" s="298"/>
      <c r="AT711" s="298"/>
      <c r="AU711" s="298"/>
      <c r="AV711" s="298"/>
      <c r="AW711" s="298"/>
      <c r="AX711" s="298"/>
      <c r="AY711" s="121"/>
      <c r="AZ711" s="116"/>
      <c r="BA711" s="298"/>
      <c r="BB711" s="298"/>
      <c r="BC711" s="298"/>
      <c r="BD711" s="298"/>
      <c r="BE711" s="298"/>
      <c r="BF711" s="298"/>
      <c r="BG711" s="298"/>
      <c r="BH711" s="298"/>
      <c r="BI711" s="121"/>
      <c r="BJ711" s="116"/>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29"/>
      <c r="CW711" s="129"/>
      <c r="CX711" s="129"/>
      <c r="CY711" s="129"/>
      <c r="CZ711" s="129"/>
      <c r="DA711" s="129"/>
      <c r="DB711" s="129"/>
      <c r="DC711" s="129"/>
      <c r="DD711" s="129"/>
      <c r="DE711" s="129"/>
      <c r="DF711" s="129"/>
      <c r="DG711" s="129"/>
      <c r="DH711" s="129"/>
      <c r="DI711" s="129"/>
      <c r="DJ711" s="129"/>
      <c r="DK711" s="129"/>
      <c r="DL711" s="129"/>
      <c r="DM711" s="129"/>
      <c r="DN711" s="129"/>
      <c r="DO711" s="129"/>
      <c r="DP711" s="129"/>
      <c r="DQ711" s="129"/>
      <c r="DR711" s="129"/>
      <c r="DS711" s="129"/>
      <c r="DT711" s="129"/>
      <c r="DU711" s="129"/>
      <c r="DV711" s="129"/>
      <c r="DW711" s="129"/>
      <c r="DX711" s="129"/>
      <c r="DY711" s="129"/>
      <c r="DZ711" s="129"/>
      <c r="EA711" s="129"/>
      <c r="EB711" s="129"/>
      <c r="EC711" s="129"/>
      <c r="ED711" s="129"/>
      <c r="EE711" s="129"/>
      <c r="EF711" s="129"/>
      <c r="EG711" s="129"/>
      <c r="EH711" s="129"/>
      <c r="EI711" s="129"/>
      <c r="EJ711" s="129"/>
      <c r="EK711" s="129"/>
      <c r="EL711" s="129"/>
      <c r="EM711" s="129"/>
      <c r="EN711" s="129"/>
      <c r="EO711" s="129"/>
      <c r="EP711" s="129"/>
      <c r="EQ711" s="129"/>
      <c r="ER711" s="129"/>
      <c r="ES711" s="129"/>
      <c r="ET711" s="129"/>
      <c r="EU711" s="129"/>
      <c r="EV711" s="129"/>
      <c r="EW711" s="129"/>
    </row>
    <row r="712" spans="1:153" ht="9.75" customHeight="1">
      <c r="A712" s="113"/>
      <c r="B712" s="24"/>
      <c r="C712" s="14" t="s">
        <v>6435</v>
      </c>
      <c r="D712" s="25"/>
      <c r="E712" s="25"/>
      <c r="F712" s="14" t="s">
        <v>143</v>
      </c>
      <c r="G712" s="14"/>
      <c r="H712" s="14"/>
      <c r="I712" s="14" t="s">
        <v>144</v>
      </c>
      <c r="J712" s="14"/>
      <c r="K712" s="14" t="s">
        <v>145</v>
      </c>
      <c r="L712" s="14"/>
      <c r="M712" s="14" t="s">
        <v>197</v>
      </c>
      <c r="N712" s="14"/>
      <c r="O712" s="25"/>
      <c r="P712" s="14" t="s">
        <v>146</v>
      </c>
      <c r="Q712" s="14"/>
      <c r="R712" s="14"/>
      <c r="S712" s="14"/>
      <c r="T712" s="14"/>
      <c r="U712" s="14"/>
      <c r="V712" s="14"/>
      <c r="W712" s="14"/>
      <c r="X712" s="14"/>
      <c r="Y712" s="14"/>
      <c r="Z712" s="14"/>
      <c r="AA712" s="14"/>
      <c r="AB712" s="14"/>
      <c r="AC712" s="14"/>
      <c r="AD712" s="25"/>
      <c r="AE712" s="25"/>
      <c r="AF712" s="26"/>
      <c r="AG712" s="296"/>
      <c r="AH712" s="297"/>
      <c r="AI712" s="297"/>
      <c r="AJ712" s="297"/>
      <c r="AK712" s="297"/>
      <c r="AL712" s="297"/>
      <c r="AM712" s="297"/>
      <c r="AN712" s="297"/>
      <c r="AO712" s="117"/>
      <c r="AP712" s="114"/>
      <c r="AQ712" s="296"/>
      <c r="AR712" s="297"/>
      <c r="AS712" s="297"/>
      <c r="AT712" s="297"/>
      <c r="AU712" s="297"/>
      <c r="AV712" s="297"/>
      <c r="AW712" s="297"/>
      <c r="AX712" s="297"/>
      <c r="AY712" s="117"/>
      <c r="AZ712" s="114"/>
      <c r="BA712" s="297"/>
      <c r="BB712" s="297"/>
      <c r="BC712" s="297"/>
      <c r="BD712" s="297"/>
      <c r="BE712" s="297"/>
      <c r="BF712" s="297"/>
      <c r="BG712" s="297"/>
      <c r="BH712" s="297"/>
      <c r="BI712" s="117"/>
      <c r="BJ712" s="114"/>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c r="DH712" s="129"/>
      <c r="DI712" s="129"/>
      <c r="DJ712" s="129"/>
      <c r="DK712" s="129"/>
      <c r="DL712" s="129"/>
      <c r="DM712" s="129"/>
      <c r="DN712" s="129"/>
      <c r="DO712" s="129"/>
      <c r="DP712" s="129"/>
      <c r="DQ712" s="129"/>
      <c r="DR712" s="129"/>
      <c r="DS712" s="129"/>
      <c r="DT712" s="129"/>
      <c r="DU712" s="129"/>
      <c r="DV712" s="129"/>
      <c r="DW712" s="129"/>
      <c r="DX712" s="129"/>
      <c r="DY712" s="129"/>
      <c r="DZ712" s="129"/>
      <c r="EA712" s="129"/>
      <c r="EB712" s="129"/>
      <c r="EC712" s="129"/>
      <c r="ED712" s="129"/>
      <c r="EE712" s="129"/>
      <c r="EF712" s="129"/>
      <c r="EG712" s="129"/>
      <c r="EH712" s="129"/>
      <c r="EI712" s="129"/>
      <c r="EJ712" s="129"/>
      <c r="EK712" s="129"/>
      <c r="EL712" s="129"/>
      <c r="EM712" s="129"/>
      <c r="EN712" s="129"/>
      <c r="EO712" s="129"/>
      <c r="EP712" s="129"/>
      <c r="EQ712" s="129"/>
      <c r="ER712" s="129"/>
      <c r="ES712" s="129"/>
      <c r="ET712" s="129"/>
      <c r="EU712" s="129"/>
      <c r="EV712" s="129"/>
      <c r="EW712" s="129"/>
    </row>
    <row r="713" spans="1:153" ht="21.75" customHeight="1">
      <c r="A713" s="113"/>
      <c r="B713" s="294"/>
      <c r="C713" s="76"/>
      <c r="D713" s="74"/>
      <c r="E713" s="77"/>
      <c r="F713" s="78"/>
      <c r="G713" s="79"/>
      <c r="H713" s="75" t="s">
        <v>6436</v>
      </c>
      <c r="I713" s="76"/>
      <c r="J713" s="74"/>
      <c r="K713" s="241"/>
      <c r="L713" s="74"/>
      <c r="M713" s="76"/>
      <c r="N713" s="73"/>
      <c r="O713" s="504"/>
      <c r="P713" s="505"/>
      <c r="Q713" s="505"/>
      <c r="R713" s="505"/>
      <c r="S713" s="505"/>
      <c r="T713" s="505"/>
      <c r="U713" s="505"/>
      <c r="V713" s="505"/>
      <c r="W713" s="505"/>
      <c r="X713" s="505"/>
      <c r="Y713" s="505"/>
      <c r="Z713" s="505"/>
      <c r="AA713" s="505"/>
      <c r="AB713" s="505"/>
      <c r="AC713" s="505"/>
      <c r="AD713" s="505"/>
      <c r="AE713" s="506"/>
      <c r="AF713" s="15"/>
      <c r="AG713" s="118"/>
      <c r="AH713" s="312"/>
      <c r="AI713" s="313"/>
      <c r="AJ713" s="313"/>
      <c r="AK713" s="313"/>
      <c r="AL713" s="313"/>
      <c r="AM713" s="313"/>
      <c r="AN713" s="314"/>
      <c r="AO713" s="120"/>
      <c r="AP713" s="115" t="s">
        <v>0</v>
      </c>
      <c r="AQ713" s="119"/>
      <c r="AR713" s="312"/>
      <c r="AS713" s="313"/>
      <c r="AT713" s="313"/>
      <c r="AU713" s="313"/>
      <c r="AV713" s="313"/>
      <c r="AW713" s="313"/>
      <c r="AX713" s="314"/>
      <c r="AY713" s="120"/>
      <c r="AZ713" s="115" t="s">
        <v>1</v>
      </c>
      <c r="BA713" s="119"/>
      <c r="BB713" s="312"/>
      <c r="BC713" s="313"/>
      <c r="BD713" s="313"/>
      <c r="BE713" s="313"/>
      <c r="BF713" s="313"/>
      <c r="BG713" s="313"/>
      <c r="BH713" s="314"/>
      <c r="BI713" s="122"/>
      <c r="BJ713" s="115" t="s">
        <v>2</v>
      </c>
      <c r="BK713" s="129"/>
      <c r="BL713" s="130" t="str">
        <f>IF(BM713&lt;&gt;"","●","")</f>
        <v/>
      </c>
      <c r="BM713" s="132" t="str">
        <f>IF(AND(OR(C713="",E713="",F713="",G713="",O713=""),OR(AH713&gt;0,AR713&gt;0,BB713&gt;0)),"「Ｋコード・Ｊコード番号等」、「診療行為名称」に未記入の欄がありますが、「レセプト件数」、「算定日数」、「算定回数」のいずれかが1以上となっています。正しい手術名情報・レセプト件数・算定日数・算定回数をご記入ください。",IF(AND(AND(C713&lt;&gt;"",E713&lt;&gt;"",F713&lt;&gt;"",G713&lt;&gt;""),OR(AH713&gt;0,AR713&gt;0,BB713&gt;0),COUNTIF(K!$A$1:$A$2257,ASC(C713&amp;E713&amp;F713&amp;G713&amp;IF(I713*1=0,"","-"&amp;I713*1)&amp;IF(K713*1=0,"",K713*1)&amp;IF(M713="","",M713)))=0),"「Ｋコード・Ｊコード番号等」が診療報酬点数表あるいは鹿診療報酬点数表に存在しないコードとなっています。正しいＫコード・Ｊコード番号等をご記入ください。なお、加算・輸血料は報告対象外となります。",IF(OR(AND(OR(AH713=0,AH713=""),OR(AR713&gt;0,BB713&gt;0)),AND(OR(AH713&gt;0,BB713&gt;0),OR(AR713=0,AR713="")),AND(OR(AH713&gt;0,AR713&gt;0),OR(BB713=0,BB713=""))),"「レセプト件数」、「算定日数」、「算定回数」のいずれかが「0」か「空白」となっていますが、それ以外が1以上となっています。正しい手術名情報・レセプト件数・算定日数・算定回数をご記入ください。",IF(OR(AH713&gt;AR713,AH713&gt;BB713),"「算定日数」あるいは「算定回数」が「レセプト件数」よりも小さくなっています。算定レセプトにおける算定日数・算定回数をご記入ください。",IF(AR713&gt;BB713,"「算定回数」が「算定日数」よりも小さくなっています。算定日数における算定回数をご記入ください。","")))))</f>
        <v/>
      </c>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72"/>
      <c r="CW713" s="72"/>
      <c r="CX713" s="72"/>
      <c r="CY713" s="129"/>
      <c r="CZ713" s="129"/>
      <c r="DA713" s="129"/>
      <c r="DB713" s="129"/>
      <c r="DC713" s="129"/>
      <c r="DD713" s="129"/>
      <c r="DE713" s="129"/>
      <c r="DF713" s="129"/>
      <c r="DG713" s="129"/>
      <c r="DH713" s="129"/>
      <c r="DI713" s="129"/>
      <c r="DJ713" s="129"/>
      <c r="DK713" s="129"/>
      <c r="DL713" s="129"/>
      <c r="DM713" s="129"/>
      <c r="DN713" s="129"/>
      <c r="DO713" s="129"/>
      <c r="DP713" s="129"/>
      <c r="DQ713" s="129"/>
      <c r="DR713" s="129"/>
      <c r="DS713" s="129"/>
      <c r="DT713" s="129"/>
      <c r="DU713" s="129"/>
      <c r="DV713" s="129"/>
      <c r="DW713" s="129"/>
      <c r="DX713" s="129"/>
      <c r="DY713" s="129"/>
      <c r="DZ713" s="129"/>
      <c r="EA713" s="129"/>
      <c r="EB713" s="129"/>
      <c r="EC713" s="129"/>
      <c r="ED713" s="129"/>
      <c r="EE713" s="129"/>
      <c r="EF713" s="129"/>
      <c r="EG713" s="129"/>
      <c r="EH713" s="129"/>
      <c r="EI713" s="129"/>
      <c r="EJ713" s="129"/>
      <c r="EK713" s="129"/>
      <c r="EL713" s="129"/>
      <c r="EM713" s="129"/>
      <c r="EN713" s="129"/>
      <c r="EO713" s="129"/>
      <c r="EP713" s="129"/>
      <c r="EQ713" s="129"/>
      <c r="ER713" s="129"/>
      <c r="ES713" s="129"/>
      <c r="ET713" s="129"/>
      <c r="EU713" s="129"/>
      <c r="EV713" s="129"/>
      <c r="EW713" s="129"/>
    </row>
    <row r="714" spans="1:153" ht="3" customHeight="1" thickBot="1">
      <c r="A714" s="113"/>
      <c r="B714" s="16"/>
      <c r="C714" s="17"/>
      <c r="D714" s="17"/>
      <c r="E714" s="17"/>
      <c r="F714" s="18"/>
      <c r="G714" s="17"/>
      <c r="H714" s="298"/>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9"/>
      <c r="AG714" s="299"/>
      <c r="AH714" s="298"/>
      <c r="AI714" s="298"/>
      <c r="AJ714" s="298"/>
      <c r="AK714" s="298"/>
      <c r="AL714" s="298"/>
      <c r="AM714" s="298"/>
      <c r="AN714" s="298"/>
      <c r="AO714" s="121"/>
      <c r="AP714" s="116"/>
      <c r="AQ714" s="299"/>
      <c r="AR714" s="298"/>
      <c r="AS714" s="298"/>
      <c r="AT714" s="298"/>
      <c r="AU714" s="298"/>
      <c r="AV714" s="298"/>
      <c r="AW714" s="298"/>
      <c r="AX714" s="298"/>
      <c r="AY714" s="121"/>
      <c r="AZ714" s="116"/>
      <c r="BA714" s="298"/>
      <c r="BB714" s="298"/>
      <c r="BC714" s="298"/>
      <c r="BD714" s="298"/>
      <c r="BE714" s="298"/>
      <c r="BF714" s="298"/>
      <c r="BG714" s="298"/>
      <c r="BH714" s="298"/>
      <c r="BI714" s="121"/>
      <c r="BJ714" s="116"/>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29"/>
      <c r="CW714" s="129"/>
      <c r="CX714" s="129"/>
      <c r="CY714" s="129"/>
      <c r="CZ714" s="129"/>
      <c r="DA714" s="129"/>
      <c r="DB714" s="129"/>
      <c r="DC714" s="129"/>
      <c r="DD714" s="129"/>
      <c r="DE714" s="129"/>
      <c r="DF714" s="129"/>
      <c r="DG714" s="129"/>
      <c r="DH714" s="129"/>
      <c r="DI714" s="129"/>
      <c r="DJ714" s="129"/>
      <c r="DK714" s="129"/>
      <c r="DL714" s="129"/>
      <c r="DM714" s="129"/>
      <c r="DN714" s="129"/>
      <c r="DO714" s="129"/>
      <c r="DP714" s="129"/>
      <c r="DQ714" s="129"/>
      <c r="DR714" s="129"/>
      <c r="DS714" s="129"/>
      <c r="DT714" s="129"/>
      <c r="DU714" s="129"/>
      <c r="DV714" s="129"/>
      <c r="DW714" s="129"/>
      <c r="DX714" s="129"/>
      <c r="DY714" s="129"/>
      <c r="DZ714" s="129"/>
      <c r="EA714" s="129"/>
      <c r="EB714" s="129"/>
      <c r="EC714" s="129"/>
      <c r="ED714" s="129"/>
      <c r="EE714" s="129"/>
      <c r="EF714" s="129"/>
      <c r="EG714" s="129"/>
      <c r="EH714" s="129"/>
      <c r="EI714" s="129"/>
      <c r="EJ714" s="129"/>
      <c r="EK714" s="129"/>
      <c r="EL714" s="129"/>
      <c r="EM714" s="129"/>
      <c r="EN714" s="129"/>
      <c r="EO714" s="129"/>
      <c r="EP714" s="129"/>
      <c r="EQ714" s="129"/>
      <c r="ER714" s="129"/>
      <c r="ES714" s="129"/>
      <c r="ET714" s="129"/>
      <c r="EU714" s="129"/>
      <c r="EV714" s="129"/>
      <c r="EW714" s="129"/>
    </row>
    <row r="715" spans="1:153" ht="9.75" customHeight="1">
      <c r="A715" s="113"/>
      <c r="B715" s="24"/>
      <c r="C715" s="14" t="s">
        <v>6435</v>
      </c>
      <c r="D715" s="25"/>
      <c r="E715" s="25"/>
      <c r="F715" s="14" t="s">
        <v>143</v>
      </c>
      <c r="G715" s="14"/>
      <c r="H715" s="14"/>
      <c r="I715" s="14" t="s">
        <v>144</v>
      </c>
      <c r="J715" s="14"/>
      <c r="K715" s="14" t="s">
        <v>145</v>
      </c>
      <c r="L715" s="14"/>
      <c r="M715" s="14" t="s">
        <v>197</v>
      </c>
      <c r="N715" s="14"/>
      <c r="O715" s="25"/>
      <c r="P715" s="14" t="s">
        <v>146</v>
      </c>
      <c r="Q715" s="14"/>
      <c r="R715" s="14"/>
      <c r="S715" s="14"/>
      <c r="T715" s="14"/>
      <c r="U715" s="14"/>
      <c r="V715" s="14"/>
      <c r="W715" s="14"/>
      <c r="X715" s="14"/>
      <c r="Y715" s="14"/>
      <c r="Z715" s="14"/>
      <c r="AA715" s="14"/>
      <c r="AB715" s="14"/>
      <c r="AC715" s="14"/>
      <c r="AD715" s="25"/>
      <c r="AE715" s="25"/>
      <c r="AF715" s="26"/>
      <c r="AG715" s="296"/>
      <c r="AH715" s="297"/>
      <c r="AI715" s="297"/>
      <c r="AJ715" s="297"/>
      <c r="AK715" s="297"/>
      <c r="AL715" s="297"/>
      <c r="AM715" s="297"/>
      <c r="AN715" s="297"/>
      <c r="AO715" s="117"/>
      <c r="AP715" s="114"/>
      <c r="AQ715" s="296"/>
      <c r="AR715" s="297"/>
      <c r="AS715" s="297"/>
      <c r="AT715" s="297"/>
      <c r="AU715" s="297"/>
      <c r="AV715" s="297"/>
      <c r="AW715" s="297"/>
      <c r="AX715" s="297"/>
      <c r="AY715" s="117"/>
      <c r="AZ715" s="114"/>
      <c r="BA715" s="297"/>
      <c r="BB715" s="297"/>
      <c r="BC715" s="297"/>
      <c r="BD715" s="297"/>
      <c r="BE715" s="297"/>
      <c r="BF715" s="297"/>
      <c r="BG715" s="297"/>
      <c r="BH715" s="297"/>
      <c r="BI715" s="117"/>
      <c r="BJ715" s="114"/>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c r="DH715" s="129"/>
      <c r="DI715" s="129"/>
      <c r="DJ715" s="129"/>
      <c r="DK715" s="129"/>
      <c r="DL715" s="129"/>
      <c r="DM715" s="129"/>
      <c r="DN715" s="129"/>
      <c r="DO715" s="129"/>
      <c r="DP715" s="129"/>
      <c r="DQ715" s="129"/>
      <c r="DR715" s="129"/>
      <c r="DS715" s="129"/>
      <c r="DT715" s="129"/>
      <c r="DU715" s="129"/>
      <c r="DV715" s="129"/>
      <c r="DW715" s="129"/>
      <c r="DX715" s="129"/>
      <c r="DY715" s="129"/>
      <c r="DZ715" s="129"/>
      <c r="EA715" s="129"/>
      <c r="EB715" s="129"/>
      <c r="EC715" s="129"/>
      <c r="ED715" s="129"/>
      <c r="EE715" s="129"/>
      <c r="EF715" s="129"/>
      <c r="EG715" s="129"/>
      <c r="EH715" s="129"/>
      <c r="EI715" s="129"/>
      <c r="EJ715" s="129"/>
      <c r="EK715" s="129"/>
      <c r="EL715" s="129"/>
      <c r="EM715" s="129"/>
      <c r="EN715" s="129"/>
      <c r="EO715" s="129"/>
      <c r="EP715" s="129"/>
      <c r="EQ715" s="129"/>
      <c r="ER715" s="129"/>
      <c r="ES715" s="129"/>
      <c r="ET715" s="129"/>
      <c r="EU715" s="129"/>
      <c r="EV715" s="129"/>
      <c r="EW715" s="129"/>
    </row>
    <row r="716" spans="1:153" ht="21.75" customHeight="1">
      <c r="A716" s="113"/>
      <c r="B716" s="294"/>
      <c r="C716" s="76"/>
      <c r="D716" s="74"/>
      <c r="E716" s="77"/>
      <c r="F716" s="78"/>
      <c r="G716" s="79"/>
      <c r="H716" s="75" t="s">
        <v>6436</v>
      </c>
      <c r="I716" s="76"/>
      <c r="J716" s="74"/>
      <c r="K716" s="241"/>
      <c r="L716" s="74"/>
      <c r="M716" s="76"/>
      <c r="N716" s="73"/>
      <c r="O716" s="504"/>
      <c r="P716" s="505"/>
      <c r="Q716" s="505"/>
      <c r="R716" s="505"/>
      <c r="S716" s="505"/>
      <c r="T716" s="505"/>
      <c r="U716" s="505"/>
      <c r="V716" s="505"/>
      <c r="W716" s="505"/>
      <c r="X716" s="505"/>
      <c r="Y716" s="505"/>
      <c r="Z716" s="505"/>
      <c r="AA716" s="505"/>
      <c r="AB716" s="505"/>
      <c r="AC716" s="505"/>
      <c r="AD716" s="505"/>
      <c r="AE716" s="506"/>
      <c r="AF716" s="15"/>
      <c r="AG716" s="118"/>
      <c r="AH716" s="312"/>
      <c r="AI716" s="313"/>
      <c r="AJ716" s="313"/>
      <c r="AK716" s="313"/>
      <c r="AL716" s="313"/>
      <c r="AM716" s="313"/>
      <c r="AN716" s="314"/>
      <c r="AO716" s="120"/>
      <c r="AP716" s="115" t="s">
        <v>0</v>
      </c>
      <c r="AQ716" s="119"/>
      <c r="AR716" s="312"/>
      <c r="AS716" s="313"/>
      <c r="AT716" s="313"/>
      <c r="AU716" s="313"/>
      <c r="AV716" s="313"/>
      <c r="AW716" s="313"/>
      <c r="AX716" s="314"/>
      <c r="AY716" s="120"/>
      <c r="AZ716" s="115" t="s">
        <v>1</v>
      </c>
      <c r="BA716" s="119"/>
      <c r="BB716" s="312"/>
      <c r="BC716" s="313"/>
      <c r="BD716" s="313"/>
      <c r="BE716" s="313"/>
      <c r="BF716" s="313"/>
      <c r="BG716" s="313"/>
      <c r="BH716" s="314"/>
      <c r="BI716" s="122"/>
      <c r="BJ716" s="115" t="s">
        <v>2</v>
      </c>
      <c r="BK716" s="129"/>
      <c r="BL716" s="130" t="str">
        <f>IF(BM716&lt;&gt;"","●","")</f>
        <v/>
      </c>
      <c r="BM716" s="132" t="str">
        <f>IF(AND(OR(C716="",E716="",F716="",G716="",O716=""),OR(AH716&gt;0,AR716&gt;0,BB716&gt;0)),"「Ｋコード・Ｊコード番号等」、「診療行為名称」に未記入の欄がありますが、「レセプト件数」、「算定日数」、「算定回数」のいずれかが1以上となっています。正しい手術名情報・レセプト件数・算定日数・算定回数をご記入ください。",IF(AND(AND(C716&lt;&gt;"",E716&lt;&gt;"",F716&lt;&gt;"",G716&lt;&gt;""),OR(AH716&gt;0,AR716&gt;0,BB716&gt;0),COUNTIF(K!$A$1:$A$2257,ASC(C716&amp;E716&amp;F716&amp;G716&amp;IF(I716*1=0,"","-"&amp;I716*1)&amp;IF(K716*1=0,"",K716*1)&amp;IF(M716="","",M716)))=0),"「Ｋコード・Ｊコード番号等」が診療報酬点数表あるいは鹿診療報酬点数表に存在しないコードとなっています。正しいＫコード・Ｊコード番号等をご記入ください。なお、加算・輸血料は報告対象外となります。",IF(OR(AND(OR(AH716=0,AH716=""),OR(AR716&gt;0,BB716&gt;0)),AND(OR(AH716&gt;0,BB716&gt;0),OR(AR716=0,AR716="")),AND(OR(AH716&gt;0,AR716&gt;0),OR(BB716=0,BB716=""))),"「レセプト件数」、「算定日数」、「算定回数」のいずれかが「0」か「空白」となっていますが、それ以外が1以上となっています。正しい手術名情報・レセプト件数・算定日数・算定回数をご記入ください。",IF(OR(AH716&gt;AR716,AH716&gt;BB716),"「算定日数」あるいは「算定回数」が「レセプト件数」よりも小さくなっています。算定レセプトにおける算定日数・算定回数をご記入ください。",IF(AR716&gt;BB716,"「算定回数」が「算定日数」よりも小さくなっています。算定日数における算定回数をご記入ください。","")))))</f>
        <v/>
      </c>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72"/>
      <c r="CW716" s="72"/>
      <c r="CX716" s="72"/>
      <c r="CY716" s="129"/>
      <c r="CZ716" s="129"/>
      <c r="DA716" s="129"/>
      <c r="DB716" s="129"/>
      <c r="DC716" s="129"/>
      <c r="DD716" s="129"/>
      <c r="DE716" s="129"/>
      <c r="DF716" s="129"/>
      <c r="DG716" s="129"/>
      <c r="DH716" s="129"/>
      <c r="DI716" s="129"/>
      <c r="DJ716" s="129"/>
      <c r="DK716" s="129"/>
      <c r="DL716" s="129"/>
      <c r="DM716" s="129"/>
      <c r="DN716" s="129"/>
      <c r="DO716" s="129"/>
      <c r="DP716" s="129"/>
      <c r="DQ716" s="129"/>
      <c r="DR716" s="129"/>
      <c r="DS716" s="129"/>
      <c r="DT716" s="129"/>
      <c r="DU716" s="129"/>
      <c r="DV716" s="129"/>
      <c r="DW716" s="129"/>
      <c r="DX716" s="129"/>
      <c r="DY716" s="129"/>
      <c r="DZ716" s="129"/>
      <c r="EA716" s="129"/>
      <c r="EB716" s="129"/>
      <c r="EC716" s="129"/>
      <c r="ED716" s="129"/>
      <c r="EE716" s="129"/>
      <c r="EF716" s="129"/>
      <c r="EG716" s="129"/>
      <c r="EH716" s="129"/>
      <c r="EI716" s="129"/>
      <c r="EJ716" s="129"/>
      <c r="EK716" s="129"/>
      <c r="EL716" s="129"/>
      <c r="EM716" s="129"/>
      <c r="EN716" s="129"/>
      <c r="EO716" s="129"/>
      <c r="EP716" s="129"/>
      <c r="EQ716" s="129"/>
      <c r="ER716" s="129"/>
      <c r="ES716" s="129"/>
      <c r="ET716" s="129"/>
      <c r="EU716" s="129"/>
      <c r="EV716" s="129"/>
      <c r="EW716" s="129"/>
    </row>
    <row r="717" spans="1:153" ht="3" customHeight="1" thickBot="1">
      <c r="A717" s="113"/>
      <c r="B717" s="16"/>
      <c r="C717" s="17"/>
      <c r="D717" s="17"/>
      <c r="E717" s="17"/>
      <c r="F717" s="18"/>
      <c r="G717" s="17"/>
      <c r="H717" s="298"/>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9"/>
      <c r="AG717" s="299"/>
      <c r="AH717" s="298"/>
      <c r="AI717" s="298"/>
      <c r="AJ717" s="298"/>
      <c r="AK717" s="298"/>
      <c r="AL717" s="298"/>
      <c r="AM717" s="298"/>
      <c r="AN717" s="298"/>
      <c r="AO717" s="121"/>
      <c r="AP717" s="116"/>
      <c r="AQ717" s="299"/>
      <c r="AR717" s="298"/>
      <c r="AS717" s="298"/>
      <c r="AT717" s="298"/>
      <c r="AU717" s="298"/>
      <c r="AV717" s="298"/>
      <c r="AW717" s="298"/>
      <c r="AX717" s="298"/>
      <c r="AY717" s="121"/>
      <c r="AZ717" s="116"/>
      <c r="BA717" s="298"/>
      <c r="BB717" s="298"/>
      <c r="BC717" s="298"/>
      <c r="BD717" s="298"/>
      <c r="BE717" s="298"/>
      <c r="BF717" s="298"/>
      <c r="BG717" s="298"/>
      <c r="BH717" s="298"/>
      <c r="BI717" s="121"/>
      <c r="BJ717" s="116"/>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29"/>
      <c r="CW717" s="129"/>
      <c r="CX717" s="129"/>
      <c r="CY717" s="129"/>
      <c r="CZ717" s="129"/>
      <c r="DA717" s="129"/>
      <c r="DB717" s="129"/>
      <c r="DC717" s="129"/>
      <c r="DD717" s="129"/>
      <c r="DE717" s="129"/>
      <c r="DF717" s="129"/>
      <c r="DG717" s="129"/>
      <c r="DH717" s="129"/>
      <c r="DI717" s="129"/>
      <c r="DJ717" s="129"/>
      <c r="DK717" s="129"/>
      <c r="DL717" s="129"/>
      <c r="DM717" s="129"/>
      <c r="DN717" s="129"/>
      <c r="DO717" s="129"/>
      <c r="DP717" s="129"/>
      <c r="DQ717" s="129"/>
      <c r="DR717" s="129"/>
      <c r="DS717" s="129"/>
      <c r="DT717" s="129"/>
      <c r="DU717" s="129"/>
      <c r="DV717" s="129"/>
      <c r="DW717" s="129"/>
      <c r="DX717" s="129"/>
      <c r="DY717" s="129"/>
      <c r="DZ717" s="129"/>
      <c r="EA717" s="129"/>
      <c r="EB717" s="129"/>
      <c r="EC717" s="129"/>
      <c r="ED717" s="129"/>
      <c r="EE717" s="129"/>
      <c r="EF717" s="129"/>
      <c r="EG717" s="129"/>
      <c r="EH717" s="129"/>
      <c r="EI717" s="129"/>
      <c r="EJ717" s="129"/>
      <c r="EK717" s="129"/>
      <c r="EL717" s="129"/>
      <c r="EM717" s="129"/>
      <c r="EN717" s="129"/>
      <c r="EO717" s="129"/>
      <c r="EP717" s="129"/>
      <c r="EQ717" s="129"/>
      <c r="ER717" s="129"/>
      <c r="ES717" s="129"/>
      <c r="ET717" s="129"/>
      <c r="EU717" s="129"/>
      <c r="EV717" s="129"/>
      <c r="EW717" s="129"/>
    </row>
    <row r="718" spans="1:153" ht="9.75" customHeight="1">
      <c r="A718" s="113"/>
      <c r="B718" s="24"/>
      <c r="C718" s="14" t="s">
        <v>6435</v>
      </c>
      <c r="D718" s="25"/>
      <c r="E718" s="25"/>
      <c r="F718" s="14" t="s">
        <v>143</v>
      </c>
      <c r="G718" s="14"/>
      <c r="H718" s="14"/>
      <c r="I718" s="14" t="s">
        <v>144</v>
      </c>
      <c r="J718" s="14"/>
      <c r="K718" s="14" t="s">
        <v>145</v>
      </c>
      <c r="L718" s="14"/>
      <c r="M718" s="14" t="s">
        <v>197</v>
      </c>
      <c r="N718" s="14"/>
      <c r="O718" s="25"/>
      <c r="P718" s="14" t="s">
        <v>146</v>
      </c>
      <c r="Q718" s="14"/>
      <c r="R718" s="14"/>
      <c r="S718" s="14"/>
      <c r="T718" s="14"/>
      <c r="U718" s="14"/>
      <c r="V718" s="14"/>
      <c r="W718" s="14"/>
      <c r="X718" s="14"/>
      <c r="Y718" s="14"/>
      <c r="Z718" s="14"/>
      <c r="AA718" s="14"/>
      <c r="AB718" s="14"/>
      <c r="AC718" s="14"/>
      <c r="AD718" s="25"/>
      <c r="AE718" s="25"/>
      <c r="AF718" s="26"/>
      <c r="AG718" s="296"/>
      <c r="AH718" s="297"/>
      <c r="AI718" s="297"/>
      <c r="AJ718" s="297"/>
      <c r="AK718" s="297"/>
      <c r="AL718" s="297"/>
      <c r="AM718" s="297"/>
      <c r="AN718" s="297"/>
      <c r="AO718" s="117"/>
      <c r="AP718" s="114"/>
      <c r="AQ718" s="296"/>
      <c r="AR718" s="297"/>
      <c r="AS718" s="297"/>
      <c r="AT718" s="297"/>
      <c r="AU718" s="297"/>
      <c r="AV718" s="297"/>
      <c r="AW718" s="297"/>
      <c r="AX718" s="297"/>
      <c r="AY718" s="117"/>
      <c r="AZ718" s="114"/>
      <c r="BA718" s="297"/>
      <c r="BB718" s="297"/>
      <c r="BC718" s="297"/>
      <c r="BD718" s="297"/>
      <c r="BE718" s="297"/>
      <c r="BF718" s="297"/>
      <c r="BG718" s="297"/>
      <c r="BH718" s="297"/>
      <c r="BI718" s="117"/>
      <c r="BJ718" s="114"/>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c r="DH718" s="129"/>
      <c r="DI718" s="129"/>
      <c r="DJ718" s="129"/>
      <c r="DK718" s="129"/>
      <c r="DL718" s="129"/>
      <c r="DM718" s="129"/>
      <c r="DN718" s="129"/>
      <c r="DO718" s="129"/>
      <c r="DP718" s="129"/>
      <c r="DQ718" s="129"/>
      <c r="DR718" s="129"/>
      <c r="DS718" s="129"/>
      <c r="DT718" s="129"/>
      <c r="DU718" s="129"/>
      <c r="DV718" s="129"/>
      <c r="DW718" s="129"/>
      <c r="DX718" s="129"/>
      <c r="DY718" s="129"/>
      <c r="DZ718" s="129"/>
      <c r="EA718" s="129"/>
      <c r="EB718" s="129"/>
      <c r="EC718" s="129"/>
      <c r="ED718" s="129"/>
      <c r="EE718" s="129"/>
      <c r="EF718" s="129"/>
      <c r="EG718" s="129"/>
      <c r="EH718" s="129"/>
      <c r="EI718" s="129"/>
      <c r="EJ718" s="129"/>
      <c r="EK718" s="129"/>
      <c r="EL718" s="129"/>
      <c r="EM718" s="129"/>
      <c r="EN718" s="129"/>
      <c r="EO718" s="129"/>
      <c r="EP718" s="129"/>
      <c r="EQ718" s="129"/>
      <c r="ER718" s="129"/>
      <c r="ES718" s="129"/>
      <c r="ET718" s="129"/>
      <c r="EU718" s="129"/>
      <c r="EV718" s="129"/>
      <c r="EW718" s="129"/>
    </row>
    <row r="719" spans="1:153" ht="21.75" customHeight="1">
      <c r="A719" s="113"/>
      <c r="B719" s="294"/>
      <c r="C719" s="76"/>
      <c r="D719" s="74"/>
      <c r="E719" s="77"/>
      <c r="F719" s="78"/>
      <c r="G719" s="79"/>
      <c r="H719" s="75" t="s">
        <v>6436</v>
      </c>
      <c r="I719" s="76"/>
      <c r="J719" s="74"/>
      <c r="K719" s="241"/>
      <c r="L719" s="74"/>
      <c r="M719" s="76"/>
      <c r="N719" s="73"/>
      <c r="O719" s="504"/>
      <c r="P719" s="505"/>
      <c r="Q719" s="505"/>
      <c r="R719" s="505"/>
      <c r="S719" s="505"/>
      <c r="T719" s="505"/>
      <c r="U719" s="505"/>
      <c r="V719" s="505"/>
      <c r="W719" s="505"/>
      <c r="X719" s="505"/>
      <c r="Y719" s="505"/>
      <c r="Z719" s="505"/>
      <c r="AA719" s="505"/>
      <c r="AB719" s="505"/>
      <c r="AC719" s="505"/>
      <c r="AD719" s="505"/>
      <c r="AE719" s="506"/>
      <c r="AF719" s="15"/>
      <c r="AG719" s="118"/>
      <c r="AH719" s="312"/>
      <c r="AI719" s="313"/>
      <c r="AJ719" s="313"/>
      <c r="AK719" s="313"/>
      <c r="AL719" s="313"/>
      <c r="AM719" s="313"/>
      <c r="AN719" s="314"/>
      <c r="AO719" s="120"/>
      <c r="AP719" s="115" t="s">
        <v>0</v>
      </c>
      <c r="AQ719" s="119"/>
      <c r="AR719" s="312"/>
      <c r="AS719" s="313"/>
      <c r="AT719" s="313"/>
      <c r="AU719" s="313"/>
      <c r="AV719" s="313"/>
      <c r="AW719" s="313"/>
      <c r="AX719" s="314"/>
      <c r="AY719" s="120"/>
      <c r="AZ719" s="115" t="s">
        <v>1</v>
      </c>
      <c r="BA719" s="119"/>
      <c r="BB719" s="312"/>
      <c r="BC719" s="313"/>
      <c r="BD719" s="313"/>
      <c r="BE719" s="313"/>
      <c r="BF719" s="313"/>
      <c r="BG719" s="313"/>
      <c r="BH719" s="314"/>
      <c r="BI719" s="122"/>
      <c r="BJ719" s="115" t="s">
        <v>2</v>
      </c>
      <c r="BK719" s="129"/>
      <c r="BL719" s="130" t="str">
        <f>IF(BM719&lt;&gt;"","●","")</f>
        <v/>
      </c>
      <c r="BM719" s="132" t="str">
        <f>IF(AND(OR(C719="",E719="",F719="",G719="",O719=""),OR(AH719&gt;0,AR719&gt;0,BB719&gt;0)),"「Ｋコード・Ｊコード番号等」、「診療行為名称」に未記入の欄がありますが、「レセプト件数」、「算定日数」、「算定回数」のいずれかが1以上となっています。正しい手術名情報・レセプト件数・算定日数・算定回数をご記入ください。",IF(AND(AND(C719&lt;&gt;"",E719&lt;&gt;"",F719&lt;&gt;"",G719&lt;&gt;""),OR(AH719&gt;0,AR719&gt;0,BB719&gt;0),COUNTIF(K!$A$1:$A$2257,ASC(C719&amp;E719&amp;F719&amp;G719&amp;IF(I719*1=0,"","-"&amp;I719*1)&amp;IF(K719*1=0,"",K719*1)&amp;IF(M719="","",M719)))=0),"「Ｋコード・Ｊコード番号等」が診療報酬点数表あるいは鹿診療報酬点数表に存在しないコードとなっています。正しいＫコード・Ｊコード番号等をご記入ください。なお、加算・輸血料は報告対象外となります。",IF(OR(AND(OR(AH719=0,AH719=""),OR(AR719&gt;0,BB719&gt;0)),AND(OR(AH719&gt;0,BB719&gt;0),OR(AR719=0,AR719="")),AND(OR(AH719&gt;0,AR719&gt;0),OR(BB719=0,BB719=""))),"「レセプト件数」、「算定日数」、「算定回数」のいずれかが「0」か「空白」となっていますが、それ以外が1以上となっています。正しい手術名情報・レセプト件数・算定日数・算定回数をご記入ください。",IF(OR(AH719&gt;AR719,AH719&gt;BB719),"「算定日数」あるいは「算定回数」が「レセプト件数」よりも小さくなっています。算定レセプトにおける算定日数・算定回数をご記入ください。",IF(AR719&gt;BB719,"「算定回数」が「算定日数」よりも小さくなっています。算定日数における算定回数をご記入ください。","")))))</f>
        <v/>
      </c>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72"/>
      <c r="CW719" s="72"/>
      <c r="CX719" s="72"/>
      <c r="CY719" s="129"/>
      <c r="CZ719" s="129"/>
      <c r="DA719" s="129"/>
      <c r="DB719" s="129"/>
      <c r="DC719" s="129"/>
      <c r="DD719" s="129"/>
      <c r="DE719" s="129"/>
      <c r="DF719" s="129"/>
      <c r="DG719" s="129"/>
      <c r="DH719" s="129"/>
      <c r="DI719" s="129"/>
      <c r="DJ719" s="129"/>
      <c r="DK719" s="129"/>
      <c r="DL719" s="129"/>
      <c r="DM719" s="129"/>
      <c r="DN719" s="129"/>
      <c r="DO719" s="129"/>
      <c r="DP719" s="129"/>
      <c r="DQ719" s="129"/>
      <c r="DR719" s="129"/>
      <c r="DS719" s="129"/>
      <c r="DT719" s="129"/>
      <c r="DU719" s="129"/>
      <c r="DV719" s="129"/>
      <c r="DW719" s="129"/>
      <c r="DX719" s="129"/>
      <c r="DY719" s="129"/>
      <c r="DZ719" s="129"/>
      <c r="EA719" s="129"/>
      <c r="EB719" s="129"/>
      <c r="EC719" s="129"/>
      <c r="ED719" s="129"/>
      <c r="EE719" s="129"/>
      <c r="EF719" s="129"/>
      <c r="EG719" s="129"/>
      <c r="EH719" s="129"/>
      <c r="EI719" s="129"/>
      <c r="EJ719" s="129"/>
      <c r="EK719" s="129"/>
      <c r="EL719" s="129"/>
      <c r="EM719" s="129"/>
      <c r="EN719" s="129"/>
      <c r="EO719" s="129"/>
      <c r="EP719" s="129"/>
      <c r="EQ719" s="129"/>
      <c r="ER719" s="129"/>
      <c r="ES719" s="129"/>
      <c r="ET719" s="129"/>
      <c r="EU719" s="129"/>
      <c r="EV719" s="129"/>
      <c r="EW719" s="129"/>
    </row>
    <row r="720" spans="1:153" ht="3" customHeight="1" thickBot="1">
      <c r="A720" s="113"/>
      <c r="B720" s="16"/>
      <c r="C720" s="17"/>
      <c r="D720" s="17"/>
      <c r="E720" s="17"/>
      <c r="F720" s="18"/>
      <c r="G720" s="17"/>
      <c r="H720" s="298"/>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9"/>
      <c r="AG720" s="299"/>
      <c r="AH720" s="298"/>
      <c r="AI720" s="298"/>
      <c r="AJ720" s="298"/>
      <c r="AK720" s="298"/>
      <c r="AL720" s="298"/>
      <c r="AM720" s="298"/>
      <c r="AN720" s="298"/>
      <c r="AO720" s="121"/>
      <c r="AP720" s="116"/>
      <c r="AQ720" s="299"/>
      <c r="AR720" s="298"/>
      <c r="AS720" s="298"/>
      <c r="AT720" s="298"/>
      <c r="AU720" s="298"/>
      <c r="AV720" s="298"/>
      <c r="AW720" s="298"/>
      <c r="AX720" s="298"/>
      <c r="AY720" s="121"/>
      <c r="AZ720" s="116"/>
      <c r="BA720" s="298"/>
      <c r="BB720" s="298"/>
      <c r="BC720" s="298"/>
      <c r="BD720" s="298"/>
      <c r="BE720" s="298"/>
      <c r="BF720" s="298"/>
      <c r="BG720" s="298"/>
      <c r="BH720" s="298"/>
      <c r="BI720" s="121"/>
      <c r="BJ720" s="116"/>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29"/>
      <c r="CW720" s="129"/>
      <c r="CX720" s="129"/>
      <c r="CY720" s="129"/>
      <c r="CZ720" s="129"/>
      <c r="DA720" s="129"/>
      <c r="DB720" s="129"/>
      <c r="DC720" s="129"/>
      <c r="DD720" s="129"/>
      <c r="DE720" s="129"/>
      <c r="DF720" s="129"/>
      <c r="DG720" s="129"/>
      <c r="DH720" s="129"/>
      <c r="DI720" s="129"/>
      <c r="DJ720" s="129"/>
      <c r="DK720" s="129"/>
      <c r="DL720" s="129"/>
      <c r="DM720" s="129"/>
      <c r="DN720" s="129"/>
      <c r="DO720" s="129"/>
      <c r="DP720" s="129"/>
      <c r="DQ720" s="129"/>
      <c r="DR720" s="129"/>
      <c r="DS720" s="129"/>
      <c r="DT720" s="129"/>
      <c r="DU720" s="129"/>
      <c r="DV720" s="129"/>
      <c r="DW720" s="129"/>
      <c r="DX720" s="129"/>
      <c r="DY720" s="129"/>
      <c r="DZ720" s="129"/>
      <c r="EA720" s="129"/>
      <c r="EB720" s="129"/>
      <c r="EC720" s="129"/>
      <c r="ED720" s="129"/>
      <c r="EE720" s="129"/>
      <c r="EF720" s="129"/>
      <c r="EG720" s="129"/>
      <c r="EH720" s="129"/>
      <c r="EI720" s="129"/>
      <c r="EJ720" s="129"/>
      <c r="EK720" s="129"/>
      <c r="EL720" s="129"/>
      <c r="EM720" s="129"/>
      <c r="EN720" s="129"/>
      <c r="EO720" s="129"/>
      <c r="EP720" s="129"/>
      <c r="EQ720" s="129"/>
      <c r="ER720" s="129"/>
      <c r="ES720" s="129"/>
      <c r="ET720" s="129"/>
      <c r="EU720" s="129"/>
      <c r="EV720" s="129"/>
      <c r="EW720" s="129"/>
    </row>
    <row r="721" spans="1:153" ht="9.75" customHeight="1">
      <c r="A721" s="113"/>
      <c r="B721" s="24"/>
      <c r="C721" s="14" t="s">
        <v>6435</v>
      </c>
      <c r="D721" s="25"/>
      <c r="E721" s="25"/>
      <c r="F721" s="14" t="s">
        <v>143</v>
      </c>
      <c r="G721" s="14"/>
      <c r="H721" s="14"/>
      <c r="I721" s="14" t="s">
        <v>144</v>
      </c>
      <c r="J721" s="14"/>
      <c r="K721" s="14" t="s">
        <v>145</v>
      </c>
      <c r="L721" s="14"/>
      <c r="M721" s="14" t="s">
        <v>197</v>
      </c>
      <c r="N721" s="14"/>
      <c r="O721" s="25"/>
      <c r="P721" s="14" t="s">
        <v>146</v>
      </c>
      <c r="Q721" s="14"/>
      <c r="R721" s="14"/>
      <c r="S721" s="14"/>
      <c r="T721" s="14"/>
      <c r="U721" s="14"/>
      <c r="V721" s="14"/>
      <c r="W721" s="14"/>
      <c r="X721" s="14"/>
      <c r="Y721" s="14"/>
      <c r="Z721" s="14"/>
      <c r="AA721" s="14"/>
      <c r="AB721" s="14"/>
      <c r="AC721" s="14"/>
      <c r="AD721" s="25"/>
      <c r="AE721" s="25"/>
      <c r="AF721" s="26"/>
      <c r="AG721" s="296"/>
      <c r="AH721" s="297"/>
      <c r="AI721" s="297"/>
      <c r="AJ721" s="297"/>
      <c r="AK721" s="297"/>
      <c r="AL721" s="297"/>
      <c r="AM721" s="297"/>
      <c r="AN721" s="297"/>
      <c r="AO721" s="117"/>
      <c r="AP721" s="114"/>
      <c r="AQ721" s="296"/>
      <c r="AR721" s="297"/>
      <c r="AS721" s="297"/>
      <c r="AT721" s="297"/>
      <c r="AU721" s="297"/>
      <c r="AV721" s="297"/>
      <c r="AW721" s="297"/>
      <c r="AX721" s="297"/>
      <c r="AY721" s="117"/>
      <c r="AZ721" s="114"/>
      <c r="BA721" s="297"/>
      <c r="BB721" s="297"/>
      <c r="BC721" s="297"/>
      <c r="BD721" s="297"/>
      <c r="BE721" s="297"/>
      <c r="BF721" s="297"/>
      <c r="BG721" s="297"/>
      <c r="BH721" s="297"/>
      <c r="BI721" s="117"/>
      <c r="BJ721" s="114"/>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c r="DH721" s="129"/>
      <c r="DI721" s="129"/>
      <c r="DJ721" s="129"/>
      <c r="DK721" s="129"/>
      <c r="DL721" s="129"/>
      <c r="DM721" s="129"/>
      <c r="DN721" s="129"/>
      <c r="DO721" s="129"/>
      <c r="DP721" s="129"/>
      <c r="DQ721" s="129"/>
      <c r="DR721" s="129"/>
      <c r="DS721" s="129"/>
      <c r="DT721" s="129"/>
      <c r="DU721" s="129"/>
      <c r="DV721" s="129"/>
      <c r="DW721" s="129"/>
      <c r="DX721" s="129"/>
      <c r="DY721" s="129"/>
      <c r="DZ721" s="129"/>
      <c r="EA721" s="129"/>
      <c r="EB721" s="129"/>
      <c r="EC721" s="129"/>
      <c r="ED721" s="129"/>
      <c r="EE721" s="129"/>
      <c r="EF721" s="129"/>
      <c r="EG721" s="129"/>
      <c r="EH721" s="129"/>
      <c r="EI721" s="129"/>
      <c r="EJ721" s="129"/>
      <c r="EK721" s="129"/>
      <c r="EL721" s="129"/>
      <c r="EM721" s="129"/>
      <c r="EN721" s="129"/>
      <c r="EO721" s="129"/>
      <c r="EP721" s="129"/>
      <c r="EQ721" s="129"/>
      <c r="ER721" s="129"/>
      <c r="ES721" s="129"/>
      <c r="ET721" s="129"/>
      <c r="EU721" s="129"/>
      <c r="EV721" s="129"/>
      <c r="EW721" s="129"/>
    </row>
    <row r="722" spans="1:153" ht="21.75" customHeight="1">
      <c r="A722" s="113"/>
      <c r="B722" s="294"/>
      <c r="C722" s="76"/>
      <c r="D722" s="74"/>
      <c r="E722" s="77"/>
      <c r="F722" s="78"/>
      <c r="G722" s="79"/>
      <c r="H722" s="75" t="s">
        <v>6436</v>
      </c>
      <c r="I722" s="76"/>
      <c r="J722" s="74"/>
      <c r="K722" s="241"/>
      <c r="L722" s="74"/>
      <c r="M722" s="76"/>
      <c r="N722" s="73"/>
      <c r="O722" s="504"/>
      <c r="P722" s="505"/>
      <c r="Q722" s="505"/>
      <c r="R722" s="505"/>
      <c r="S722" s="505"/>
      <c r="T722" s="505"/>
      <c r="U722" s="505"/>
      <c r="V722" s="505"/>
      <c r="W722" s="505"/>
      <c r="X722" s="505"/>
      <c r="Y722" s="505"/>
      <c r="Z722" s="505"/>
      <c r="AA722" s="505"/>
      <c r="AB722" s="505"/>
      <c r="AC722" s="505"/>
      <c r="AD722" s="505"/>
      <c r="AE722" s="506"/>
      <c r="AF722" s="15"/>
      <c r="AG722" s="118"/>
      <c r="AH722" s="312"/>
      <c r="AI722" s="313"/>
      <c r="AJ722" s="313"/>
      <c r="AK722" s="313"/>
      <c r="AL722" s="313"/>
      <c r="AM722" s="313"/>
      <c r="AN722" s="314"/>
      <c r="AO722" s="120"/>
      <c r="AP722" s="115" t="s">
        <v>0</v>
      </c>
      <c r="AQ722" s="119"/>
      <c r="AR722" s="312"/>
      <c r="AS722" s="313"/>
      <c r="AT722" s="313"/>
      <c r="AU722" s="313"/>
      <c r="AV722" s="313"/>
      <c r="AW722" s="313"/>
      <c r="AX722" s="314"/>
      <c r="AY722" s="120"/>
      <c r="AZ722" s="115" t="s">
        <v>1</v>
      </c>
      <c r="BA722" s="119"/>
      <c r="BB722" s="312"/>
      <c r="BC722" s="313"/>
      <c r="BD722" s="313"/>
      <c r="BE722" s="313"/>
      <c r="BF722" s="313"/>
      <c r="BG722" s="313"/>
      <c r="BH722" s="314"/>
      <c r="BI722" s="122"/>
      <c r="BJ722" s="115" t="s">
        <v>2</v>
      </c>
      <c r="BK722" s="129"/>
      <c r="BL722" s="130" t="str">
        <f>IF(BM722&lt;&gt;"","●","")</f>
        <v/>
      </c>
      <c r="BM722" s="132" t="str">
        <f>IF(AND(OR(C722="",E722="",F722="",G722="",O722=""),OR(AH722&gt;0,AR722&gt;0,BB722&gt;0)),"「Ｋコード・Ｊコード番号等」、「診療行為名称」に未記入の欄がありますが、「レセプト件数」、「算定日数」、「算定回数」のいずれかが1以上となっています。正しい手術名情報・レセプト件数・算定日数・算定回数をご記入ください。",IF(AND(AND(C722&lt;&gt;"",E722&lt;&gt;"",F722&lt;&gt;"",G722&lt;&gt;""),OR(AH722&gt;0,AR722&gt;0,BB722&gt;0),COUNTIF(K!$A$1:$A$2257,ASC(C722&amp;E722&amp;F722&amp;G722&amp;IF(I722*1=0,"","-"&amp;I722*1)&amp;IF(K722*1=0,"",K722*1)&amp;IF(M722="","",M722)))=0),"「Ｋコード・Ｊコード番号等」が診療報酬点数表あるいは鹿診療報酬点数表に存在しないコードとなっています。正しいＫコード・Ｊコード番号等をご記入ください。なお、加算・輸血料は報告対象外となります。",IF(OR(AND(OR(AH722=0,AH722=""),OR(AR722&gt;0,BB722&gt;0)),AND(OR(AH722&gt;0,BB722&gt;0),OR(AR722=0,AR722="")),AND(OR(AH722&gt;0,AR722&gt;0),OR(BB722=0,BB722=""))),"「レセプト件数」、「算定日数」、「算定回数」のいずれかが「0」か「空白」となっていますが、それ以外が1以上となっています。正しい手術名情報・レセプト件数・算定日数・算定回数をご記入ください。",IF(OR(AH722&gt;AR722,AH722&gt;BB722),"「算定日数」あるいは「算定回数」が「レセプト件数」よりも小さくなっています。算定レセプトにおける算定日数・算定回数をご記入ください。",IF(AR722&gt;BB722,"「算定回数」が「算定日数」よりも小さくなっています。算定日数における算定回数をご記入ください。","")))))</f>
        <v/>
      </c>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72"/>
      <c r="CW722" s="72"/>
      <c r="CX722" s="72"/>
      <c r="CY722" s="129"/>
      <c r="CZ722" s="129"/>
      <c r="DA722" s="129"/>
      <c r="DB722" s="129"/>
      <c r="DC722" s="129"/>
      <c r="DD722" s="129"/>
      <c r="DE722" s="129"/>
      <c r="DF722" s="129"/>
      <c r="DG722" s="129"/>
      <c r="DH722" s="129"/>
      <c r="DI722" s="129"/>
      <c r="DJ722" s="129"/>
      <c r="DK722" s="129"/>
      <c r="DL722" s="129"/>
      <c r="DM722" s="129"/>
      <c r="DN722" s="129"/>
      <c r="DO722" s="129"/>
      <c r="DP722" s="129"/>
      <c r="DQ722" s="129"/>
      <c r="DR722" s="129"/>
      <c r="DS722" s="129"/>
      <c r="DT722" s="129"/>
      <c r="DU722" s="129"/>
      <c r="DV722" s="129"/>
      <c r="DW722" s="129"/>
      <c r="DX722" s="129"/>
      <c r="DY722" s="129"/>
      <c r="DZ722" s="129"/>
      <c r="EA722" s="129"/>
      <c r="EB722" s="129"/>
      <c r="EC722" s="129"/>
      <c r="ED722" s="129"/>
      <c r="EE722" s="129"/>
      <c r="EF722" s="129"/>
      <c r="EG722" s="129"/>
      <c r="EH722" s="129"/>
      <c r="EI722" s="129"/>
      <c r="EJ722" s="129"/>
      <c r="EK722" s="129"/>
      <c r="EL722" s="129"/>
      <c r="EM722" s="129"/>
      <c r="EN722" s="129"/>
      <c r="EO722" s="129"/>
      <c r="EP722" s="129"/>
      <c r="EQ722" s="129"/>
      <c r="ER722" s="129"/>
      <c r="ES722" s="129"/>
      <c r="ET722" s="129"/>
      <c r="EU722" s="129"/>
      <c r="EV722" s="129"/>
      <c r="EW722" s="129"/>
    </row>
    <row r="723" spans="1:153" ht="3" customHeight="1" thickBot="1">
      <c r="A723" s="113"/>
      <c r="B723" s="16"/>
      <c r="C723" s="17"/>
      <c r="D723" s="17"/>
      <c r="E723" s="17"/>
      <c r="F723" s="18"/>
      <c r="G723" s="17"/>
      <c r="H723" s="298"/>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9"/>
      <c r="AG723" s="299"/>
      <c r="AH723" s="298"/>
      <c r="AI723" s="298"/>
      <c r="AJ723" s="298"/>
      <c r="AK723" s="298"/>
      <c r="AL723" s="298"/>
      <c r="AM723" s="298"/>
      <c r="AN723" s="298"/>
      <c r="AO723" s="121"/>
      <c r="AP723" s="116"/>
      <c r="AQ723" s="299"/>
      <c r="AR723" s="298"/>
      <c r="AS723" s="298"/>
      <c r="AT723" s="298"/>
      <c r="AU723" s="298"/>
      <c r="AV723" s="298"/>
      <c r="AW723" s="298"/>
      <c r="AX723" s="298"/>
      <c r="AY723" s="121"/>
      <c r="AZ723" s="116"/>
      <c r="BA723" s="298"/>
      <c r="BB723" s="298"/>
      <c r="BC723" s="298"/>
      <c r="BD723" s="298"/>
      <c r="BE723" s="298"/>
      <c r="BF723" s="298"/>
      <c r="BG723" s="298"/>
      <c r="BH723" s="298"/>
      <c r="BI723" s="121"/>
      <c r="BJ723" s="116"/>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29"/>
      <c r="CW723" s="129"/>
      <c r="CX723" s="129"/>
      <c r="CY723" s="129"/>
      <c r="CZ723" s="129"/>
      <c r="DA723" s="129"/>
      <c r="DB723" s="129"/>
      <c r="DC723" s="129"/>
      <c r="DD723" s="129"/>
      <c r="DE723" s="129"/>
      <c r="DF723" s="129"/>
      <c r="DG723" s="129"/>
      <c r="DH723" s="129"/>
      <c r="DI723" s="129"/>
      <c r="DJ723" s="129"/>
      <c r="DK723" s="129"/>
      <c r="DL723" s="129"/>
      <c r="DM723" s="129"/>
      <c r="DN723" s="129"/>
      <c r="DO723" s="129"/>
      <c r="DP723" s="129"/>
      <c r="DQ723" s="129"/>
      <c r="DR723" s="129"/>
      <c r="DS723" s="129"/>
      <c r="DT723" s="129"/>
      <c r="DU723" s="129"/>
      <c r="DV723" s="129"/>
      <c r="DW723" s="129"/>
      <c r="DX723" s="129"/>
      <c r="DY723" s="129"/>
      <c r="DZ723" s="129"/>
      <c r="EA723" s="129"/>
      <c r="EB723" s="129"/>
      <c r="EC723" s="129"/>
      <c r="ED723" s="129"/>
      <c r="EE723" s="129"/>
      <c r="EF723" s="129"/>
      <c r="EG723" s="129"/>
      <c r="EH723" s="129"/>
      <c r="EI723" s="129"/>
      <c r="EJ723" s="129"/>
      <c r="EK723" s="129"/>
      <c r="EL723" s="129"/>
      <c r="EM723" s="129"/>
      <c r="EN723" s="129"/>
      <c r="EO723" s="129"/>
      <c r="EP723" s="129"/>
      <c r="EQ723" s="129"/>
      <c r="ER723" s="129"/>
      <c r="ES723" s="129"/>
      <c r="ET723" s="129"/>
      <c r="EU723" s="129"/>
      <c r="EV723" s="129"/>
      <c r="EW723" s="129"/>
    </row>
    <row r="724" spans="1:153" ht="9.75" customHeight="1">
      <c r="A724" s="113"/>
      <c r="B724" s="24"/>
      <c r="C724" s="14" t="s">
        <v>6435</v>
      </c>
      <c r="D724" s="25"/>
      <c r="E724" s="25"/>
      <c r="F724" s="14" t="s">
        <v>143</v>
      </c>
      <c r="G724" s="14"/>
      <c r="H724" s="14"/>
      <c r="I724" s="14" t="s">
        <v>144</v>
      </c>
      <c r="J724" s="14"/>
      <c r="K724" s="14" t="s">
        <v>145</v>
      </c>
      <c r="L724" s="14"/>
      <c r="M724" s="14" t="s">
        <v>197</v>
      </c>
      <c r="N724" s="14"/>
      <c r="O724" s="25"/>
      <c r="P724" s="14" t="s">
        <v>146</v>
      </c>
      <c r="Q724" s="14"/>
      <c r="R724" s="14"/>
      <c r="S724" s="14"/>
      <c r="T724" s="14"/>
      <c r="U724" s="14"/>
      <c r="V724" s="14"/>
      <c r="W724" s="14"/>
      <c r="X724" s="14"/>
      <c r="Y724" s="14"/>
      <c r="Z724" s="14"/>
      <c r="AA724" s="14"/>
      <c r="AB724" s="14"/>
      <c r="AC724" s="14"/>
      <c r="AD724" s="25"/>
      <c r="AE724" s="25"/>
      <c r="AF724" s="26"/>
      <c r="AG724" s="296"/>
      <c r="AH724" s="297"/>
      <c r="AI724" s="297"/>
      <c r="AJ724" s="297"/>
      <c r="AK724" s="297"/>
      <c r="AL724" s="297"/>
      <c r="AM724" s="297"/>
      <c r="AN724" s="297"/>
      <c r="AO724" s="117"/>
      <c r="AP724" s="114"/>
      <c r="AQ724" s="296"/>
      <c r="AR724" s="297"/>
      <c r="AS724" s="297"/>
      <c r="AT724" s="297"/>
      <c r="AU724" s="297"/>
      <c r="AV724" s="297"/>
      <c r="AW724" s="297"/>
      <c r="AX724" s="297"/>
      <c r="AY724" s="117"/>
      <c r="AZ724" s="114"/>
      <c r="BA724" s="297"/>
      <c r="BB724" s="297"/>
      <c r="BC724" s="297"/>
      <c r="BD724" s="297"/>
      <c r="BE724" s="297"/>
      <c r="BF724" s="297"/>
      <c r="BG724" s="297"/>
      <c r="BH724" s="297"/>
      <c r="BI724" s="117"/>
      <c r="BJ724" s="114"/>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c r="DH724" s="129"/>
      <c r="DI724" s="129"/>
      <c r="DJ724" s="129"/>
      <c r="DK724" s="129"/>
      <c r="DL724" s="129"/>
      <c r="DM724" s="129"/>
      <c r="DN724" s="129"/>
      <c r="DO724" s="129"/>
      <c r="DP724" s="129"/>
      <c r="DQ724" s="129"/>
      <c r="DR724" s="129"/>
      <c r="DS724" s="129"/>
      <c r="DT724" s="129"/>
      <c r="DU724" s="129"/>
      <c r="DV724" s="129"/>
      <c r="DW724" s="129"/>
      <c r="DX724" s="129"/>
      <c r="DY724" s="129"/>
      <c r="DZ724" s="129"/>
      <c r="EA724" s="129"/>
      <c r="EB724" s="129"/>
      <c r="EC724" s="129"/>
      <c r="ED724" s="129"/>
      <c r="EE724" s="129"/>
      <c r="EF724" s="129"/>
      <c r="EG724" s="129"/>
      <c r="EH724" s="129"/>
      <c r="EI724" s="129"/>
      <c r="EJ724" s="129"/>
      <c r="EK724" s="129"/>
      <c r="EL724" s="129"/>
      <c r="EM724" s="129"/>
      <c r="EN724" s="129"/>
      <c r="EO724" s="129"/>
      <c r="EP724" s="129"/>
      <c r="EQ724" s="129"/>
      <c r="ER724" s="129"/>
      <c r="ES724" s="129"/>
      <c r="ET724" s="129"/>
      <c r="EU724" s="129"/>
      <c r="EV724" s="129"/>
      <c r="EW724" s="129"/>
    </row>
    <row r="725" spans="1:153" ht="21.75" customHeight="1">
      <c r="A725" s="113"/>
      <c r="B725" s="294"/>
      <c r="C725" s="76"/>
      <c r="D725" s="74"/>
      <c r="E725" s="77"/>
      <c r="F725" s="78"/>
      <c r="G725" s="79"/>
      <c r="H725" s="75" t="s">
        <v>6436</v>
      </c>
      <c r="I725" s="76"/>
      <c r="J725" s="74"/>
      <c r="K725" s="241"/>
      <c r="L725" s="74"/>
      <c r="M725" s="76"/>
      <c r="N725" s="73"/>
      <c r="O725" s="504"/>
      <c r="P725" s="505"/>
      <c r="Q725" s="505"/>
      <c r="R725" s="505"/>
      <c r="S725" s="505"/>
      <c r="T725" s="505"/>
      <c r="U725" s="505"/>
      <c r="V725" s="505"/>
      <c r="W725" s="505"/>
      <c r="X725" s="505"/>
      <c r="Y725" s="505"/>
      <c r="Z725" s="505"/>
      <c r="AA725" s="505"/>
      <c r="AB725" s="505"/>
      <c r="AC725" s="505"/>
      <c r="AD725" s="505"/>
      <c r="AE725" s="506"/>
      <c r="AF725" s="15"/>
      <c r="AG725" s="118"/>
      <c r="AH725" s="312"/>
      <c r="AI725" s="313"/>
      <c r="AJ725" s="313"/>
      <c r="AK725" s="313"/>
      <c r="AL725" s="313"/>
      <c r="AM725" s="313"/>
      <c r="AN725" s="314"/>
      <c r="AO725" s="120"/>
      <c r="AP725" s="115" t="s">
        <v>0</v>
      </c>
      <c r="AQ725" s="119"/>
      <c r="AR725" s="312"/>
      <c r="AS725" s="313"/>
      <c r="AT725" s="313"/>
      <c r="AU725" s="313"/>
      <c r="AV725" s="313"/>
      <c r="AW725" s="313"/>
      <c r="AX725" s="314"/>
      <c r="AY725" s="120"/>
      <c r="AZ725" s="115" t="s">
        <v>1</v>
      </c>
      <c r="BA725" s="119"/>
      <c r="BB725" s="312"/>
      <c r="BC725" s="313"/>
      <c r="BD725" s="313"/>
      <c r="BE725" s="313"/>
      <c r="BF725" s="313"/>
      <c r="BG725" s="313"/>
      <c r="BH725" s="314"/>
      <c r="BI725" s="122"/>
      <c r="BJ725" s="115" t="s">
        <v>2</v>
      </c>
      <c r="BK725" s="129"/>
      <c r="BL725" s="130" t="str">
        <f>IF(BM725&lt;&gt;"","●","")</f>
        <v/>
      </c>
      <c r="BM725" s="132" t="str">
        <f>IF(AND(OR(C725="",E725="",F725="",G725="",O725=""),OR(AH725&gt;0,AR725&gt;0,BB725&gt;0)),"「Ｋコード・Ｊコード番号等」、「診療行為名称」に未記入の欄がありますが、「レセプト件数」、「算定日数」、「算定回数」のいずれかが1以上となっています。正しい手術名情報・レセプト件数・算定日数・算定回数をご記入ください。",IF(AND(AND(C725&lt;&gt;"",E725&lt;&gt;"",F725&lt;&gt;"",G725&lt;&gt;""),OR(AH725&gt;0,AR725&gt;0,BB725&gt;0),COUNTIF(K!$A$1:$A$2257,ASC(C725&amp;E725&amp;F725&amp;G725&amp;IF(I725*1=0,"","-"&amp;I725*1)&amp;IF(K725*1=0,"",K725*1)&amp;IF(M725="","",M725)))=0),"「Ｋコード・Ｊコード番号等」が診療報酬点数表あるいは鹿診療報酬点数表に存在しないコードとなっています。正しいＫコード・Ｊコード番号等をご記入ください。なお、加算・輸血料は報告対象外となります。",IF(OR(AND(OR(AH725=0,AH725=""),OR(AR725&gt;0,BB725&gt;0)),AND(OR(AH725&gt;0,BB725&gt;0),OR(AR725=0,AR725="")),AND(OR(AH725&gt;0,AR725&gt;0),OR(BB725=0,BB725=""))),"「レセプト件数」、「算定日数」、「算定回数」のいずれかが「0」か「空白」となっていますが、それ以外が1以上となっています。正しい手術名情報・レセプト件数・算定日数・算定回数をご記入ください。",IF(OR(AH725&gt;AR725,AH725&gt;BB725),"「算定日数」あるいは「算定回数」が「レセプト件数」よりも小さくなっています。算定レセプトにおける算定日数・算定回数をご記入ください。",IF(AR725&gt;BB725,"「算定回数」が「算定日数」よりも小さくなっています。算定日数における算定回数をご記入ください。","")))))</f>
        <v/>
      </c>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72"/>
      <c r="CW725" s="72"/>
      <c r="CX725" s="72"/>
      <c r="CY725" s="129"/>
      <c r="CZ725" s="129"/>
      <c r="DA725" s="129"/>
      <c r="DB725" s="129"/>
      <c r="DC725" s="129"/>
      <c r="DD725" s="129"/>
      <c r="DE725" s="129"/>
      <c r="DF725" s="129"/>
      <c r="DG725" s="129"/>
      <c r="DH725" s="129"/>
      <c r="DI725" s="129"/>
      <c r="DJ725" s="129"/>
      <c r="DK725" s="129"/>
      <c r="DL725" s="129"/>
      <c r="DM725" s="129"/>
      <c r="DN725" s="129"/>
      <c r="DO725" s="129"/>
      <c r="DP725" s="129"/>
      <c r="DQ725" s="129"/>
      <c r="DR725" s="129"/>
      <c r="DS725" s="129"/>
      <c r="DT725" s="129"/>
      <c r="DU725" s="129"/>
      <c r="DV725" s="129"/>
      <c r="DW725" s="129"/>
      <c r="DX725" s="129"/>
      <c r="DY725" s="129"/>
      <c r="DZ725" s="129"/>
      <c r="EA725" s="129"/>
      <c r="EB725" s="129"/>
      <c r="EC725" s="129"/>
      <c r="ED725" s="129"/>
      <c r="EE725" s="129"/>
      <c r="EF725" s="129"/>
      <c r="EG725" s="129"/>
      <c r="EH725" s="129"/>
      <c r="EI725" s="129"/>
      <c r="EJ725" s="129"/>
      <c r="EK725" s="129"/>
      <c r="EL725" s="129"/>
      <c r="EM725" s="129"/>
      <c r="EN725" s="129"/>
      <c r="EO725" s="129"/>
      <c r="EP725" s="129"/>
      <c r="EQ725" s="129"/>
      <c r="ER725" s="129"/>
      <c r="ES725" s="129"/>
      <c r="ET725" s="129"/>
      <c r="EU725" s="129"/>
      <c r="EV725" s="129"/>
      <c r="EW725" s="129"/>
    </row>
    <row r="726" spans="1:153" ht="3" customHeight="1" thickBot="1">
      <c r="A726" s="113"/>
      <c r="B726" s="16"/>
      <c r="C726" s="17"/>
      <c r="D726" s="17"/>
      <c r="E726" s="17"/>
      <c r="F726" s="18"/>
      <c r="G726" s="17"/>
      <c r="H726" s="298"/>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9"/>
      <c r="AG726" s="299"/>
      <c r="AH726" s="298"/>
      <c r="AI726" s="298"/>
      <c r="AJ726" s="298"/>
      <c r="AK726" s="298"/>
      <c r="AL726" s="298"/>
      <c r="AM726" s="298"/>
      <c r="AN726" s="298"/>
      <c r="AO726" s="121"/>
      <c r="AP726" s="116"/>
      <c r="AQ726" s="299"/>
      <c r="AR726" s="298"/>
      <c r="AS726" s="298"/>
      <c r="AT726" s="298"/>
      <c r="AU726" s="298"/>
      <c r="AV726" s="298"/>
      <c r="AW726" s="298"/>
      <c r="AX726" s="298"/>
      <c r="AY726" s="121"/>
      <c r="AZ726" s="116"/>
      <c r="BA726" s="298"/>
      <c r="BB726" s="298"/>
      <c r="BC726" s="298"/>
      <c r="BD726" s="298"/>
      <c r="BE726" s="298"/>
      <c r="BF726" s="298"/>
      <c r="BG726" s="298"/>
      <c r="BH726" s="298"/>
      <c r="BI726" s="121"/>
      <c r="BJ726" s="116"/>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29"/>
      <c r="CW726" s="129"/>
      <c r="CX726" s="129"/>
      <c r="CY726" s="129"/>
      <c r="CZ726" s="129"/>
      <c r="DA726" s="129"/>
      <c r="DB726" s="129"/>
      <c r="DC726" s="129"/>
      <c r="DD726" s="129"/>
      <c r="DE726" s="129"/>
      <c r="DF726" s="129"/>
      <c r="DG726" s="129"/>
      <c r="DH726" s="129"/>
      <c r="DI726" s="129"/>
      <c r="DJ726" s="129"/>
      <c r="DK726" s="129"/>
      <c r="DL726" s="129"/>
      <c r="DM726" s="129"/>
      <c r="DN726" s="129"/>
      <c r="DO726" s="129"/>
      <c r="DP726" s="129"/>
      <c r="DQ726" s="129"/>
      <c r="DR726" s="129"/>
      <c r="DS726" s="129"/>
      <c r="DT726" s="129"/>
      <c r="DU726" s="129"/>
      <c r="DV726" s="129"/>
      <c r="DW726" s="129"/>
      <c r="DX726" s="129"/>
      <c r="DY726" s="129"/>
      <c r="DZ726" s="129"/>
      <c r="EA726" s="129"/>
      <c r="EB726" s="129"/>
      <c r="EC726" s="129"/>
      <c r="ED726" s="129"/>
      <c r="EE726" s="129"/>
      <c r="EF726" s="129"/>
      <c r="EG726" s="129"/>
      <c r="EH726" s="129"/>
      <c r="EI726" s="129"/>
      <c r="EJ726" s="129"/>
      <c r="EK726" s="129"/>
      <c r="EL726" s="129"/>
      <c r="EM726" s="129"/>
      <c r="EN726" s="129"/>
      <c r="EO726" s="129"/>
      <c r="EP726" s="129"/>
      <c r="EQ726" s="129"/>
      <c r="ER726" s="129"/>
      <c r="ES726" s="129"/>
      <c r="ET726" s="129"/>
      <c r="EU726" s="129"/>
      <c r="EV726" s="129"/>
      <c r="EW726" s="129"/>
    </row>
    <row r="727" spans="1:153" ht="9.75" customHeight="1">
      <c r="A727" s="113"/>
      <c r="B727" s="24"/>
      <c r="C727" s="14" t="s">
        <v>6435</v>
      </c>
      <c r="D727" s="25"/>
      <c r="E727" s="25"/>
      <c r="F727" s="14" t="s">
        <v>143</v>
      </c>
      <c r="G727" s="14"/>
      <c r="H727" s="14"/>
      <c r="I727" s="14" t="s">
        <v>144</v>
      </c>
      <c r="J727" s="14"/>
      <c r="K727" s="14" t="s">
        <v>145</v>
      </c>
      <c r="L727" s="14"/>
      <c r="M727" s="14" t="s">
        <v>197</v>
      </c>
      <c r="N727" s="14"/>
      <c r="O727" s="25"/>
      <c r="P727" s="14" t="s">
        <v>146</v>
      </c>
      <c r="Q727" s="14"/>
      <c r="R727" s="14"/>
      <c r="S727" s="14"/>
      <c r="T727" s="14"/>
      <c r="U727" s="14"/>
      <c r="V727" s="14"/>
      <c r="W727" s="14"/>
      <c r="X727" s="14"/>
      <c r="Y727" s="14"/>
      <c r="Z727" s="14"/>
      <c r="AA727" s="14"/>
      <c r="AB727" s="14"/>
      <c r="AC727" s="14"/>
      <c r="AD727" s="25"/>
      <c r="AE727" s="25"/>
      <c r="AF727" s="26"/>
      <c r="AG727" s="296"/>
      <c r="AH727" s="297"/>
      <c r="AI727" s="297"/>
      <c r="AJ727" s="297"/>
      <c r="AK727" s="297"/>
      <c r="AL727" s="297"/>
      <c r="AM727" s="297"/>
      <c r="AN727" s="297"/>
      <c r="AO727" s="117"/>
      <c r="AP727" s="114"/>
      <c r="AQ727" s="296"/>
      <c r="AR727" s="297"/>
      <c r="AS727" s="297"/>
      <c r="AT727" s="297"/>
      <c r="AU727" s="297"/>
      <c r="AV727" s="297"/>
      <c r="AW727" s="297"/>
      <c r="AX727" s="297"/>
      <c r="AY727" s="117"/>
      <c r="AZ727" s="114"/>
      <c r="BA727" s="297"/>
      <c r="BB727" s="297"/>
      <c r="BC727" s="297"/>
      <c r="BD727" s="297"/>
      <c r="BE727" s="297"/>
      <c r="BF727" s="297"/>
      <c r="BG727" s="297"/>
      <c r="BH727" s="297"/>
      <c r="BI727" s="117"/>
      <c r="BJ727" s="114"/>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c r="DH727" s="129"/>
      <c r="DI727" s="129"/>
      <c r="DJ727" s="129"/>
      <c r="DK727" s="129"/>
      <c r="DL727" s="129"/>
      <c r="DM727" s="129"/>
      <c r="DN727" s="129"/>
      <c r="DO727" s="129"/>
      <c r="DP727" s="129"/>
      <c r="DQ727" s="129"/>
      <c r="DR727" s="129"/>
      <c r="DS727" s="129"/>
      <c r="DT727" s="129"/>
      <c r="DU727" s="129"/>
      <c r="DV727" s="129"/>
      <c r="DW727" s="129"/>
      <c r="DX727" s="129"/>
      <c r="DY727" s="129"/>
      <c r="DZ727" s="129"/>
      <c r="EA727" s="129"/>
      <c r="EB727" s="129"/>
      <c r="EC727" s="129"/>
      <c r="ED727" s="129"/>
      <c r="EE727" s="129"/>
      <c r="EF727" s="129"/>
      <c r="EG727" s="129"/>
      <c r="EH727" s="129"/>
      <c r="EI727" s="129"/>
      <c r="EJ727" s="129"/>
      <c r="EK727" s="129"/>
      <c r="EL727" s="129"/>
      <c r="EM727" s="129"/>
      <c r="EN727" s="129"/>
      <c r="EO727" s="129"/>
      <c r="EP727" s="129"/>
      <c r="EQ727" s="129"/>
      <c r="ER727" s="129"/>
      <c r="ES727" s="129"/>
      <c r="ET727" s="129"/>
      <c r="EU727" s="129"/>
      <c r="EV727" s="129"/>
      <c r="EW727" s="129"/>
    </row>
    <row r="728" spans="1:153" ht="21.75" customHeight="1">
      <c r="A728" s="113"/>
      <c r="B728" s="294"/>
      <c r="C728" s="76"/>
      <c r="D728" s="74"/>
      <c r="E728" s="77"/>
      <c r="F728" s="78"/>
      <c r="G728" s="79"/>
      <c r="H728" s="75" t="s">
        <v>6436</v>
      </c>
      <c r="I728" s="76"/>
      <c r="J728" s="74"/>
      <c r="K728" s="241"/>
      <c r="L728" s="74"/>
      <c r="M728" s="76"/>
      <c r="N728" s="73"/>
      <c r="O728" s="504"/>
      <c r="P728" s="505"/>
      <c r="Q728" s="505"/>
      <c r="R728" s="505"/>
      <c r="S728" s="505"/>
      <c r="T728" s="505"/>
      <c r="U728" s="505"/>
      <c r="V728" s="505"/>
      <c r="W728" s="505"/>
      <c r="X728" s="505"/>
      <c r="Y728" s="505"/>
      <c r="Z728" s="505"/>
      <c r="AA728" s="505"/>
      <c r="AB728" s="505"/>
      <c r="AC728" s="505"/>
      <c r="AD728" s="505"/>
      <c r="AE728" s="506"/>
      <c r="AF728" s="15"/>
      <c r="AG728" s="118"/>
      <c r="AH728" s="312"/>
      <c r="AI728" s="313"/>
      <c r="AJ728" s="313"/>
      <c r="AK728" s="313"/>
      <c r="AL728" s="313"/>
      <c r="AM728" s="313"/>
      <c r="AN728" s="314"/>
      <c r="AO728" s="120"/>
      <c r="AP728" s="115" t="s">
        <v>0</v>
      </c>
      <c r="AQ728" s="119"/>
      <c r="AR728" s="312"/>
      <c r="AS728" s="313"/>
      <c r="AT728" s="313"/>
      <c r="AU728" s="313"/>
      <c r="AV728" s="313"/>
      <c r="AW728" s="313"/>
      <c r="AX728" s="314"/>
      <c r="AY728" s="120"/>
      <c r="AZ728" s="115" t="s">
        <v>1</v>
      </c>
      <c r="BA728" s="119"/>
      <c r="BB728" s="312"/>
      <c r="BC728" s="313"/>
      <c r="BD728" s="313"/>
      <c r="BE728" s="313"/>
      <c r="BF728" s="313"/>
      <c r="BG728" s="313"/>
      <c r="BH728" s="314"/>
      <c r="BI728" s="122"/>
      <c r="BJ728" s="115" t="s">
        <v>2</v>
      </c>
      <c r="BK728" s="129"/>
      <c r="BL728" s="130" t="str">
        <f>IF(BM728&lt;&gt;"","●","")</f>
        <v/>
      </c>
      <c r="BM728" s="132" t="str">
        <f>IF(AND(OR(C728="",E728="",F728="",G728="",O728=""),OR(AH728&gt;0,AR728&gt;0,BB728&gt;0)),"「Ｋコード・Ｊコード番号等」、「診療行為名称」に未記入の欄がありますが、「レセプト件数」、「算定日数」、「算定回数」のいずれかが1以上となっています。正しい手術名情報・レセプト件数・算定日数・算定回数をご記入ください。",IF(AND(AND(C728&lt;&gt;"",E728&lt;&gt;"",F728&lt;&gt;"",G728&lt;&gt;""),OR(AH728&gt;0,AR728&gt;0,BB728&gt;0),COUNTIF(K!$A$1:$A$2257,ASC(C728&amp;E728&amp;F728&amp;G728&amp;IF(I728*1=0,"","-"&amp;I728*1)&amp;IF(K728*1=0,"",K728*1)&amp;IF(M728="","",M728)))=0),"「Ｋコード・Ｊコード番号等」が診療報酬点数表あるいは鹿診療報酬点数表に存在しないコードとなっています。正しいＫコード・Ｊコード番号等をご記入ください。なお、加算・輸血料は報告対象外となります。",IF(OR(AND(OR(AH728=0,AH728=""),OR(AR728&gt;0,BB728&gt;0)),AND(OR(AH728&gt;0,BB728&gt;0),OR(AR728=0,AR728="")),AND(OR(AH728&gt;0,AR728&gt;0),OR(BB728=0,BB728=""))),"「レセプト件数」、「算定日数」、「算定回数」のいずれかが「0」か「空白」となっていますが、それ以外が1以上となっています。正しい手術名情報・レセプト件数・算定日数・算定回数をご記入ください。",IF(OR(AH728&gt;AR728,AH728&gt;BB728),"「算定日数」あるいは「算定回数」が「レセプト件数」よりも小さくなっています。算定レセプトにおける算定日数・算定回数をご記入ください。",IF(AR728&gt;BB728,"「算定回数」が「算定日数」よりも小さくなっています。算定日数における算定回数をご記入ください。","")))))</f>
        <v/>
      </c>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72"/>
      <c r="CW728" s="72"/>
      <c r="CX728" s="72"/>
      <c r="CY728" s="129"/>
      <c r="CZ728" s="129"/>
      <c r="DA728" s="129"/>
      <c r="DB728" s="129"/>
      <c r="DC728" s="129"/>
      <c r="DD728" s="129"/>
      <c r="DE728" s="129"/>
      <c r="DF728" s="129"/>
      <c r="DG728" s="129"/>
      <c r="DH728" s="129"/>
      <c r="DI728" s="129"/>
      <c r="DJ728" s="129"/>
      <c r="DK728" s="129"/>
      <c r="DL728" s="129"/>
      <c r="DM728" s="129"/>
      <c r="DN728" s="129"/>
      <c r="DO728" s="129"/>
      <c r="DP728" s="129"/>
      <c r="DQ728" s="129"/>
      <c r="DR728" s="129"/>
      <c r="DS728" s="129"/>
      <c r="DT728" s="129"/>
      <c r="DU728" s="129"/>
      <c r="DV728" s="129"/>
      <c r="DW728" s="129"/>
      <c r="DX728" s="129"/>
      <c r="DY728" s="129"/>
      <c r="DZ728" s="129"/>
      <c r="EA728" s="129"/>
      <c r="EB728" s="129"/>
      <c r="EC728" s="129"/>
      <c r="ED728" s="129"/>
      <c r="EE728" s="129"/>
      <c r="EF728" s="129"/>
      <c r="EG728" s="129"/>
      <c r="EH728" s="129"/>
      <c r="EI728" s="129"/>
      <c r="EJ728" s="129"/>
      <c r="EK728" s="129"/>
      <c r="EL728" s="129"/>
      <c r="EM728" s="129"/>
      <c r="EN728" s="129"/>
      <c r="EO728" s="129"/>
      <c r="EP728" s="129"/>
      <c r="EQ728" s="129"/>
      <c r="ER728" s="129"/>
      <c r="ES728" s="129"/>
      <c r="ET728" s="129"/>
      <c r="EU728" s="129"/>
      <c r="EV728" s="129"/>
      <c r="EW728" s="129"/>
    </row>
    <row r="729" spans="1:153" ht="3" customHeight="1" thickBot="1">
      <c r="A729" s="113"/>
      <c r="B729" s="16"/>
      <c r="C729" s="17"/>
      <c r="D729" s="17"/>
      <c r="E729" s="17"/>
      <c r="F729" s="18"/>
      <c r="G729" s="17"/>
      <c r="H729" s="298"/>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9"/>
      <c r="AG729" s="299"/>
      <c r="AH729" s="298"/>
      <c r="AI729" s="298"/>
      <c r="AJ729" s="298"/>
      <c r="AK729" s="298"/>
      <c r="AL729" s="298"/>
      <c r="AM729" s="298"/>
      <c r="AN729" s="298"/>
      <c r="AO729" s="121"/>
      <c r="AP729" s="116"/>
      <c r="AQ729" s="299"/>
      <c r="AR729" s="298"/>
      <c r="AS729" s="298"/>
      <c r="AT729" s="298"/>
      <c r="AU729" s="298"/>
      <c r="AV729" s="298"/>
      <c r="AW729" s="298"/>
      <c r="AX729" s="298"/>
      <c r="AY729" s="121"/>
      <c r="AZ729" s="116"/>
      <c r="BA729" s="298"/>
      <c r="BB729" s="298"/>
      <c r="BC729" s="298"/>
      <c r="BD729" s="298"/>
      <c r="BE729" s="298"/>
      <c r="BF729" s="298"/>
      <c r="BG729" s="298"/>
      <c r="BH729" s="298"/>
      <c r="BI729" s="121"/>
      <c r="BJ729" s="116"/>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29"/>
      <c r="CW729" s="129"/>
      <c r="CX729" s="129"/>
      <c r="CY729" s="129"/>
      <c r="CZ729" s="129"/>
      <c r="DA729" s="129"/>
      <c r="DB729" s="129"/>
      <c r="DC729" s="129"/>
      <c r="DD729" s="129"/>
      <c r="DE729" s="129"/>
      <c r="DF729" s="129"/>
      <c r="DG729" s="129"/>
      <c r="DH729" s="129"/>
      <c r="DI729" s="129"/>
      <c r="DJ729" s="129"/>
      <c r="DK729" s="129"/>
      <c r="DL729" s="129"/>
      <c r="DM729" s="129"/>
      <c r="DN729" s="129"/>
      <c r="DO729" s="129"/>
      <c r="DP729" s="129"/>
      <c r="DQ729" s="129"/>
      <c r="DR729" s="129"/>
      <c r="DS729" s="129"/>
      <c r="DT729" s="129"/>
      <c r="DU729" s="129"/>
      <c r="DV729" s="129"/>
      <c r="DW729" s="129"/>
      <c r="DX729" s="129"/>
      <c r="DY729" s="129"/>
      <c r="DZ729" s="129"/>
      <c r="EA729" s="129"/>
      <c r="EB729" s="129"/>
      <c r="EC729" s="129"/>
      <c r="ED729" s="129"/>
      <c r="EE729" s="129"/>
      <c r="EF729" s="129"/>
      <c r="EG729" s="129"/>
      <c r="EH729" s="129"/>
      <c r="EI729" s="129"/>
      <c r="EJ729" s="129"/>
      <c r="EK729" s="129"/>
      <c r="EL729" s="129"/>
      <c r="EM729" s="129"/>
      <c r="EN729" s="129"/>
      <c r="EO729" s="129"/>
      <c r="EP729" s="129"/>
      <c r="EQ729" s="129"/>
      <c r="ER729" s="129"/>
      <c r="ES729" s="129"/>
      <c r="ET729" s="129"/>
      <c r="EU729" s="129"/>
      <c r="EV729" s="129"/>
      <c r="EW729" s="129"/>
    </row>
    <row r="730" spans="1:153" ht="9.75" customHeight="1">
      <c r="A730" s="113"/>
      <c r="B730" s="24"/>
      <c r="C730" s="14" t="s">
        <v>6435</v>
      </c>
      <c r="D730" s="25"/>
      <c r="E730" s="25"/>
      <c r="F730" s="14" t="s">
        <v>143</v>
      </c>
      <c r="G730" s="14"/>
      <c r="H730" s="14"/>
      <c r="I730" s="14" t="s">
        <v>144</v>
      </c>
      <c r="J730" s="14"/>
      <c r="K730" s="14" t="s">
        <v>145</v>
      </c>
      <c r="L730" s="14"/>
      <c r="M730" s="14" t="s">
        <v>197</v>
      </c>
      <c r="N730" s="14"/>
      <c r="O730" s="25"/>
      <c r="P730" s="14" t="s">
        <v>146</v>
      </c>
      <c r="Q730" s="14"/>
      <c r="R730" s="14"/>
      <c r="S730" s="14"/>
      <c r="T730" s="14"/>
      <c r="U730" s="14"/>
      <c r="V730" s="14"/>
      <c r="W730" s="14"/>
      <c r="X730" s="14"/>
      <c r="Y730" s="14"/>
      <c r="Z730" s="14"/>
      <c r="AA730" s="14"/>
      <c r="AB730" s="14"/>
      <c r="AC730" s="14"/>
      <c r="AD730" s="25"/>
      <c r="AE730" s="25"/>
      <c r="AF730" s="26"/>
      <c r="AG730" s="296"/>
      <c r="AH730" s="297"/>
      <c r="AI730" s="297"/>
      <c r="AJ730" s="297"/>
      <c r="AK730" s="297"/>
      <c r="AL730" s="297"/>
      <c r="AM730" s="297"/>
      <c r="AN730" s="297"/>
      <c r="AO730" s="117"/>
      <c r="AP730" s="114"/>
      <c r="AQ730" s="296"/>
      <c r="AR730" s="297"/>
      <c r="AS730" s="297"/>
      <c r="AT730" s="297"/>
      <c r="AU730" s="297"/>
      <c r="AV730" s="297"/>
      <c r="AW730" s="297"/>
      <c r="AX730" s="297"/>
      <c r="AY730" s="117"/>
      <c r="AZ730" s="114"/>
      <c r="BA730" s="297"/>
      <c r="BB730" s="297"/>
      <c r="BC730" s="297"/>
      <c r="BD730" s="297"/>
      <c r="BE730" s="297"/>
      <c r="BF730" s="297"/>
      <c r="BG730" s="297"/>
      <c r="BH730" s="297"/>
      <c r="BI730" s="117"/>
      <c r="BJ730" s="114"/>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c r="DH730" s="129"/>
      <c r="DI730" s="129"/>
      <c r="DJ730" s="129"/>
      <c r="DK730" s="129"/>
      <c r="DL730" s="129"/>
      <c r="DM730" s="129"/>
      <c r="DN730" s="129"/>
      <c r="DO730" s="129"/>
      <c r="DP730" s="129"/>
      <c r="DQ730" s="129"/>
      <c r="DR730" s="129"/>
      <c r="DS730" s="129"/>
      <c r="DT730" s="129"/>
      <c r="DU730" s="129"/>
      <c r="DV730" s="129"/>
      <c r="DW730" s="129"/>
      <c r="DX730" s="129"/>
      <c r="DY730" s="129"/>
      <c r="DZ730" s="129"/>
      <c r="EA730" s="129"/>
      <c r="EB730" s="129"/>
      <c r="EC730" s="129"/>
      <c r="ED730" s="129"/>
      <c r="EE730" s="129"/>
      <c r="EF730" s="129"/>
      <c r="EG730" s="129"/>
      <c r="EH730" s="129"/>
      <c r="EI730" s="129"/>
      <c r="EJ730" s="129"/>
      <c r="EK730" s="129"/>
      <c r="EL730" s="129"/>
      <c r="EM730" s="129"/>
      <c r="EN730" s="129"/>
      <c r="EO730" s="129"/>
      <c r="EP730" s="129"/>
      <c r="EQ730" s="129"/>
      <c r="ER730" s="129"/>
      <c r="ES730" s="129"/>
      <c r="ET730" s="129"/>
      <c r="EU730" s="129"/>
      <c r="EV730" s="129"/>
      <c r="EW730" s="129"/>
    </row>
    <row r="731" spans="1:153" ht="21.75" customHeight="1">
      <c r="A731" s="113"/>
      <c r="B731" s="294"/>
      <c r="C731" s="76"/>
      <c r="D731" s="74"/>
      <c r="E731" s="77"/>
      <c r="F731" s="78"/>
      <c r="G731" s="79"/>
      <c r="H731" s="75" t="s">
        <v>6436</v>
      </c>
      <c r="I731" s="76"/>
      <c r="J731" s="74"/>
      <c r="K731" s="241"/>
      <c r="L731" s="74"/>
      <c r="M731" s="76"/>
      <c r="N731" s="73"/>
      <c r="O731" s="504"/>
      <c r="P731" s="505"/>
      <c r="Q731" s="505"/>
      <c r="R731" s="505"/>
      <c r="S731" s="505"/>
      <c r="T731" s="505"/>
      <c r="U731" s="505"/>
      <c r="V731" s="505"/>
      <c r="W731" s="505"/>
      <c r="X731" s="505"/>
      <c r="Y731" s="505"/>
      <c r="Z731" s="505"/>
      <c r="AA731" s="505"/>
      <c r="AB731" s="505"/>
      <c r="AC731" s="505"/>
      <c r="AD731" s="505"/>
      <c r="AE731" s="506"/>
      <c r="AF731" s="15"/>
      <c r="AG731" s="118"/>
      <c r="AH731" s="312"/>
      <c r="AI731" s="313"/>
      <c r="AJ731" s="313"/>
      <c r="AK731" s="313"/>
      <c r="AL731" s="313"/>
      <c r="AM731" s="313"/>
      <c r="AN731" s="314"/>
      <c r="AO731" s="120"/>
      <c r="AP731" s="115" t="s">
        <v>0</v>
      </c>
      <c r="AQ731" s="119"/>
      <c r="AR731" s="312"/>
      <c r="AS731" s="313"/>
      <c r="AT731" s="313"/>
      <c r="AU731" s="313"/>
      <c r="AV731" s="313"/>
      <c r="AW731" s="313"/>
      <c r="AX731" s="314"/>
      <c r="AY731" s="120"/>
      <c r="AZ731" s="115" t="s">
        <v>1</v>
      </c>
      <c r="BA731" s="119"/>
      <c r="BB731" s="312"/>
      <c r="BC731" s="313"/>
      <c r="BD731" s="313"/>
      <c r="BE731" s="313"/>
      <c r="BF731" s="313"/>
      <c r="BG731" s="313"/>
      <c r="BH731" s="314"/>
      <c r="BI731" s="122"/>
      <c r="BJ731" s="115" t="s">
        <v>2</v>
      </c>
      <c r="BK731" s="129"/>
      <c r="BL731" s="130" t="str">
        <f>IF(BM731&lt;&gt;"","●","")</f>
        <v/>
      </c>
      <c r="BM731" s="132" t="str">
        <f>IF(AND(OR(C731="",E731="",F731="",G731="",O731=""),OR(AH731&gt;0,AR731&gt;0,BB731&gt;0)),"「Ｋコード・Ｊコード番号等」、「診療行為名称」に未記入の欄がありますが、「レセプト件数」、「算定日数」、「算定回数」のいずれかが1以上となっています。正しい手術名情報・レセプト件数・算定日数・算定回数をご記入ください。",IF(AND(AND(C731&lt;&gt;"",E731&lt;&gt;"",F731&lt;&gt;"",G731&lt;&gt;""),OR(AH731&gt;0,AR731&gt;0,BB731&gt;0),COUNTIF(K!$A$1:$A$2257,ASC(C731&amp;E731&amp;F731&amp;G731&amp;IF(I731*1=0,"","-"&amp;I731*1)&amp;IF(K731*1=0,"",K731*1)&amp;IF(M731="","",M731)))=0),"「Ｋコード・Ｊコード番号等」が診療報酬点数表あるいは鹿診療報酬点数表に存在しないコードとなっています。正しいＫコード・Ｊコード番号等をご記入ください。なお、加算・輸血料は報告対象外となります。",IF(OR(AND(OR(AH731=0,AH731=""),OR(AR731&gt;0,BB731&gt;0)),AND(OR(AH731&gt;0,BB731&gt;0),OR(AR731=0,AR731="")),AND(OR(AH731&gt;0,AR731&gt;0),OR(BB731=0,BB731=""))),"「レセプト件数」、「算定日数」、「算定回数」のいずれかが「0」か「空白」となっていますが、それ以外が1以上となっています。正しい手術名情報・レセプト件数・算定日数・算定回数をご記入ください。",IF(OR(AH731&gt;AR731,AH731&gt;BB731),"「算定日数」あるいは「算定回数」が「レセプト件数」よりも小さくなっています。算定レセプトにおける算定日数・算定回数をご記入ください。",IF(AR731&gt;BB731,"「算定回数」が「算定日数」よりも小さくなっています。算定日数における算定回数をご記入ください。","")))))</f>
        <v/>
      </c>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72"/>
      <c r="CW731" s="72"/>
      <c r="CX731" s="72"/>
      <c r="CY731" s="129"/>
      <c r="CZ731" s="129"/>
      <c r="DA731" s="129"/>
      <c r="DB731" s="129"/>
      <c r="DC731" s="129"/>
      <c r="DD731" s="129"/>
      <c r="DE731" s="129"/>
      <c r="DF731" s="129"/>
      <c r="DG731" s="129"/>
      <c r="DH731" s="129"/>
      <c r="DI731" s="129"/>
      <c r="DJ731" s="129"/>
      <c r="DK731" s="129"/>
      <c r="DL731" s="129"/>
      <c r="DM731" s="129"/>
      <c r="DN731" s="129"/>
      <c r="DO731" s="129"/>
      <c r="DP731" s="129"/>
      <c r="DQ731" s="129"/>
      <c r="DR731" s="129"/>
      <c r="DS731" s="129"/>
      <c r="DT731" s="129"/>
      <c r="DU731" s="129"/>
      <c r="DV731" s="129"/>
      <c r="DW731" s="129"/>
      <c r="DX731" s="129"/>
      <c r="DY731" s="129"/>
      <c r="DZ731" s="129"/>
      <c r="EA731" s="129"/>
      <c r="EB731" s="129"/>
      <c r="EC731" s="129"/>
      <c r="ED731" s="129"/>
      <c r="EE731" s="129"/>
      <c r="EF731" s="129"/>
      <c r="EG731" s="129"/>
      <c r="EH731" s="129"/>
      <c r="EI731" s="129"/>
      <c r="EJ731" s="129"/>
      <c r="EK731" s="129"/>
      <c r="EL731" s="129"/>
      <c r="EM731" s="129"/>
      <c r="EN731" s="129"/>
      <c r="EO731" s="129"/>
      <c r="EP731" s="129"/>
      <c r="EQ731" s="129"/>
      <c r="ER731" s="129"/>
      <c r="ES731" s="129"/>
      <c r="ET731" s="129"/>
      <c r="EU731" s="129"/>
      <c r="EV731" s="129"/>
      <c r="EW731" s="129"/>
    </row>
    <row r="732" spans="1:153" ht="3" customHeight="1" thickBot="1">
      <c r="A732" s="113"/>
      <c r="B732" s="16"/>
      <c r="C732" s="17"/>
      <c r="D732" s="17"/>
      <c r="E732" s="17"/>
      <c r="F732" s="18"/>
      <c r="G732" s="17"/>
      <c r="H732" s="298"/>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9"/>
      <c r="AG732" s="299"/>
      <c r="AH732" s="298"/>
      <c r="AI732" s="298"/>
      <c r="AJ732" s="298"/>
      <c r="AK732" s="298"/>
      <c r="AL732" s="298"/>
      <c r="AM732" s="298"/>
      <c r="AN732" s="298"/>
      <c r="AO732" s="121"/>
      <c r="AP732" s="116"/>
      <c r="AQ732" s="299"/>
      <c r="AR732" s="298"/>
      <c r="AS732" s="298"/>
      <c r="AT732" s="298"/>
      <c r="AU732" s="298"/>
      <c r="AV732" s="298"/>
      <c r="AW732" s="298"/>
      <c r="AX732" s="298"/>
      <c r="AY732" s="121"/>
      <c r="AZ732" s="116"/>
      <c r="BA732" s="298"/>
      <c r="BB732" s="298"/>
      <c r="BC732" s="298"/>
      <c r="BD732" s="298"/>
      <c r="BE732" s="298"/>
      <c r="BF732" s="298"/>
      <c r="BG732" s="298"/>
      <c r="BH732" s="298"/>
      <c r="BI732" s="121"/>
      <c r="BJ732" s="116"/>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29"/>
      <c r="CW732" s="129"/>
      <c r="CX732" s="129"/>
      <c r="CY732" s="129"/>
      <c r="CZ732" s="129"/>
      <c r="DA732" s="129"/>
      <c r="DB732" s="129"/>
      <c r="DC732" s="129"/>
      <c r="DD732" s="129"/>
      <c r="DE732" s="129"/>
      <c r="DF732" s="129"/>
      <c r="DG732" s="129"/>
      <c r="DH732" s="129"/>
      <c r="DI732" s="129"/>
      <c r="DJ732" s="129"/>
      <c r="DK732" s="129"/>
      <c r="DL732" s="129"/>
      <c r="DM732" s="129"/>
      <c r="DN732" s="129"/>
      <c r="DO732" s="129"/>
      <c r="DP732" s="129"/>
      <c r="DQ732" s="129"/>
      <c r="DR732" s="129"/>
      <c r="DS732" s="129"/>
      <c r="DT732" s="129"/>
      <c r="DU732" s="129"/>
      <c r="DV732" s="129"/>
      <c r="DW732" s="129"/>
      <c r="DX732" s="129"/>
      <c r="DY732" s="129"/>
      <c r="DZ732" s="129"/>
      <c r="EA732" s="129"/>
      <c r="EB732" s="129"/>
      <c r="EC732" s="129"/>
      <c r="ED732" s="129"/>
      <c r="EE732" s="129"/>
      <c r="EF732" s="129"/>
      <c r="EG732" s="129"/>
      <c r="EH732" s="129"/>
      <c r="EI732" s="129"/>
      <c r="EJ732" s="129"/>
      <c r="EK732" s="129"/>
      <c r="EL732" s="129"/>
      <c r="EM732" s="129"/>
      <c r="EN732" s="129"/>
      <c r="EO732" s="129"/>
      <c r="EP732" s="129"/>
      <c r="EQ732" s="129"/>
      <c r="ER732" s="129"/>
      <c r="ES732" s="129"/>
      <c r="ET732" s="129"/>
      <c r="EU732" s="129"/>
      <c r="EV732" s="129"/>
      <c r="EW732" s="129"/>
    </row>
    <row r="733" spans="1:153" ht="9.75" customHeight="1">
      <c r="A733" s="113"/>
      <c r="B733" s="24"/>
      <c r="C733" s="14" t="s">
        <v>6435</v>
      </c>
      <c r="D733" s="25"/>
      <c r="E733" s="25"/>
      <c r="F733" s="14" t="s">
        <v>143</v>
      </c>
      <c r="G733" s="14"/>
      <c r="H733" s="14"/>
      <c r="I733" s="14" t="s">
        <v>144</v>
      </c>
      <c r="J733" s="14"/>
      <c r="K733" s="14" t="s">
        <v>145</v>
      </c>
      <c r="L733" s="14"/>
      <c r="M733" s="14" t="s">
        <v>197</v>
      </c>
      <c r="N733" s="14"/>
      <c r="O733" s="25"/>
      <c r="P733" s="14" t="s">
        <v>146</v>
      </c>
      <c r="Q733" s="14"/>
      <c r="R733" s="14"/>
      <c r="S733" s="14"/>
      <c r="T733" s="14"/>
      <c r="U733" s="14"/>
      <c r="V733" s="14"/>
      <c r="W733" s="14"/>
      <c r="X733" s="14"/>
      <c r="Y733" s="14"/>
      <c r="Z733" s="14"/>
      <c r="AA733" s="14"/>
      <c r="AB733" s="14"/>
      <c r="AC733" s="14"/>
      <c r="AD733" s="25"/>
      <c r="AE733" s="25"/>
      <c r="AF733" s="26"/>
      <c r="AG733" s="296"/>
      <c r="AH733" s="297"/>
      <c r="AI733" s="297"/>
      <c r="AJ733" s="297"/>
      <c r="AK733" s="297"/>
      <c r="AL733" s="297"/>
      <c r="AM733" s="297"/>
      <c r="AN733" s="297"/>
      <c r="AO733" s="117"/>
      <c r="AP733" s="114"/>
      <c r="AQ733" s="296"/>
      <c r="AR733" s="297"/>
      <c r="AS733" s="297"/>
      <c r="AT733" s="297"/>
      <c r="AU733" s="297"/>
      <c r="AV733" s="297"/>
      <c r="AW733" s="297"/>
      <c r="AX733" s="297"/>
      <c r="AY733" s="117"/>
      <c r="AZ733" s="114"/>
      <c r="BA733" s="297"/>
      <c r="BB733" s="297"/>
      <c r="BC733" s="297"/>
      <c r="BD733" s="297"/>
      <c r="BE733" s="297"/>
      <c r="BF733" s="297"/>
      <c r="BG733" s="297"/>
      <c r="BH733" s="297"/>
      <c r="BI733" s="117"/>
      <c r="BJ733" s="114"/>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c r="DH733" s="129"/>
      <c r="DI733" s="129"/>
      <c r="DJ733" s="129"/>
      <c r="DK733" s="129"/>
      <c r="DL733" s="129"/>
      <c r="DM733" s="129"/>
      <c r="DN733" s="129"/>
      <c r="DO733" s="129"/>
      <c r="DP733" s="129"/>
      <c r="DQ733" s="129"/>
      <c r="DR733" s="129"/>
      <c r="DS733" s="129"/>
      <c r="DT733" s="129"/>
      <c r="DU733" s="129"/>
      <c r="DV733" s="129"/>
      <c r="DW733" s="129"/>
      <c r="DX733" s="129"/>
      <c r="DY733" s="129"/>
      <c r="DZ733" s="129"/>
      <c r="EA733" s="129"/>
      <c r="EB733" s="129"/>
      <c r="EC733" s="129"/>
      <c r="ED733" s="129"/>
      <c r="EE733" s="129"/>
      <c r="EF733" s="129"/>
      <c r="EG733" s="129"/>
      <c r="EH733" s="129"/>
      <c r="EI733" s="129"/>
      <c r="EJ733" s="129"/>
      <c r="EK733" s="129"/>
      <c r="EL733" s="129"/>
      <c r="EM733" s="129"/>
      <c r="EN733" s="129"/>
      <c r="EO733" s="129"/>
      <c r="EP733" s="129"/>
      <c r="EQ733" s="129"/>
      <c r="ER733" s="129"/>
      <c r="ES733" s="129"/>
      <c r="ET733" s="129"/>
      <c r="EU733" s="129"/>
      <c r="EV733" s="129"/>
      <c r="EW733" s="129"/>
    </row>
    <row r="734" spans="1:153" ht="21.75" customHeight="1">
      <c r="A734" s="113"/>
      <c r="B734" s="294"/>
      <c r="C734" s="76"/>
      <c r="D734" s="74"/>
      <c r="E734" s="77"/>
      <c r="F734" s="78"/>
      <c r="G734" s="79"/>
      <c r="H734" s="75" t="s">
        <v>6436</v>
      </c>
      <c r="I734" s="76"/>
      <c r="J734" s="74"/>
      <c r="K734" s="241"/>
      <c r="L734" s="74"/>
      <c r="M734" s="76"/>
      <c r="N734" s="73"/>
      <c r="O734" s="504"/>
      <c r="P734" s="505"/>
      <c r="Q734" s="505"/>
      <c r="R734" s="505"/>
      <c r="S734" s="505"/>
      <c r="T734" s="505"/>
      <c r="U734" s="505"/>
      <c r="V734" s="505"/>
      <c r="W734" s="505"/>
      <c r="X734" s="505"/>
      <c r="Y734" s="505"/>
      <c r="Z734" s="505"/>
      <c r="AA734" s="505"/>
      <c r="AB734" s="505"/>
      <c r="AC734" s="505"/>
      <c r="AD734" s="505"/>
      <c r="AE734" s="506"/>
      <c r="AF734" s="15"/>
      <c r="AG734" s="118"/>
      <c r="AH734" s="312"/>
      <c r="AI734" s="313"/>
      <c r="AJ734" s="313"/>
      <c r="AK734" s="313"/>
      <c r="AL734" s="313"/>
      <c r="AM734" s="313"/>
      <c r="AN734" s="314"/>
      <c r="AO734" s="120"/>
      <c r="AP734" s="115" t="s">
        <v>0</v>
      </c>
      <c r="AQ734" s="119"/>
      <c r="AR734" s="312"/>
      <c r="AS734" s="313"/>
      <c r="AT734" s="313"/>
      <c r="AU734" s="313"/>
      <c r="AV734" s="313"/>
      <c r="AW734" s="313"/>
      <c r="AX734" s="314"/>
      <c r="AY734" s="120"/>
      <c r="AZ734" s="115" t="s">
        <v>1</v>
      </c>
      <c r="BA734" s="119"/>
      <c r="BB734" s="312"/>
      <c r="BC734" s="313"/>
      <c r="BD734" s="313"/>
      <c r="BE734" s="313"/>
      <c r="BF734" s="313"/>
      <c r="BG734" s="313"/>
      <c r="BH734" s="314"/>
      <c r="BI734" s="122"/>
      <c r="BJ734" s="115" t="s">
        <v>2</v>
      </c>
      <c r="BK734" s="129"/>
      <c r="BL734" s="130" t="str">
        <f>IF(BM734&lt;&gt;"","●","")</f>
        <v/>
      </c>
      <c r="BM734" s="132" t="str">
        <f>IF(AND(OR(C734="",E734="",F734="",G734="",O734=""),OR(AH734&gt;0,AR734&gt;0,BB734&gt;0)),"「Ｋコード・Ｊコード番号等」、「診療行為名称」に未記入の欄がありますが、「レセプト件数」、「算定日数」、「算定回数」のいずれかが1以上となっています。正しい手術名情報・レセプト件数・算定日数・算定回数をご記入ください。",IF(AND(AND(C734&lt;&gt;"",E734&lt;&gt;"",F734&lt;&gt;"",G734&lt;&gt;""),OR(AH734&gt;0,AR734&gt;0,BB734&gt;0),COUNTIF(K!$A$1:$A$2257,ASC(C734&amp;E734&amp;F734&amp;G734&amp;IF(I734*1=0,"","-"&amp;I734*1)&amp;IF(K734*1=0,"",K734*1)&amp;IF(M734="","",M734)))=0),"「Ｋコード・Ｊコード番号等」が診療報酬点数表あるいは鹿診療報酬点数表に存在しないコードとなっています。正しいＫコード・Ｊコード番号等をご記入ください。なお、加算・輸血料は報告対象外となります。",IF(OR(AND(OR(AH734=0,AH734=""),OR(AR734&gt;0,BB734&gt;0)),AND(OR(AH734&gt;0,BB734&gt;0),OR(AR734=0,AR734="")),AND(OR(AH734&gt;0,AR734&gt;0),OR(BB734=0,BB734=""))),"「レセプト件数」、「算定日数」、「算定回数」のいずれかが「0」か「空白」となっていますが、それ以外が1以上となっています。正しい手術名情報・レセプト件数・算定日数・算定回数をご記入ください。",IF(OR(AH734&gt;AR734,AH734&gt;BB734),"「算定日数」あるいは「算定回数」が「レセプト件数」よりも小さくなっています。算定レセプトにおける算定日数・算定回数をご記入ください。",IF(AR734&gt;BB734,"「算定回数」が「算定日数」よりも小さくなっています。算定日数における算定回数をご記入ください。","")))))</f>
        <v/>
      </c>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72"/>
      <c r="CW734" s="72"/>
      <c r="CX734" s="72"/>
      <c r="CY734" s="129"/>
      <c r="CZ734" s="129"/>
      <c r="DA734" s="129"/>
      <c r="DB734" s="129"/>
      <c r="DC734" s="129"/>
      <c r="DD734" s="129"/>
      <c r="DE734" s="129"/>
      <c r="DF734" s="129"/>
      <c r="DG734" s="129"/>
      <c r="DH734" s="129"/>
      <c r="DI734" s="129"/>
      <c r="DJ734" s="129"/>
      <c r="DK734" s="129"/>
      <c r="DL734" s="129"/>
      <c r="DM734" s="129"/>
      <c r="DN734" s="129"/>
      <c r="DO734" s="129"/>
      <c r="DP734" s="129"/>
      <c r="DQ734" s="129"/>
      <c r="DR734" s="129"/>
      <c r="DS734" s="129"/>
      <c r="DT734" s="129"/>
      <c r="DU734" s="129"/>
      <c r="DV734" s="129"/>
      <c r="DW734" s="129"/>
      <c r="DX734" s="129"/>
      <c r="DY734" s="129"/>
      <c r="DZ734" s="129"/>
      <c r="EA734" s="129"/>
      <c r="EB734" s="129"/>
      <c r="EC734" s="129"/>
      <c r="ED734" s="129"/>
      <c r="EE734" s="129"/>
      <c r="EF734" s="129"/>
      <c r="EG734" s="129"/>
      <c r="EH734" s="129"/>
      <c r="EI734" s="129"/>
      <c r="EJ734" s="129"/>
      <c r="EK734" s="129"/>
      <c r="EL734" s="129"/>
      <c r="EM734" s="129"/>
      <c r="EN734" s="129"/>
      <c r="EO734" s="129"/>
      <c r="EP734" s="129"/>
      <c r="EQ734" s="129"/>
      <c r="ER734" s="129"/>
      <c r="ES734" s="129"/>
      <c r="ET734" s="129"/>
      <c r="EU734" s="129"/>
      <c r="EV734" s="129"/>
      <c r="EW734" s="129"/>
    </row>
    <row r="735" spans="1:153" ht="3" customHeight="1" thickBot="1">
      <c r="A735" s="113"/>
      <c r="B735" s="16"/>
      <c r="C735" s="17"/>
      <c r="D735" s="17"/>
      <c r="E735" s="17"/>
      <c r="F735" s="18"/>
      <c r="G735" s="17"/>
      <c r="H735" s="298"/>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9"/>
      <c r="AG735" s="299"/>
      <c r="AH735" s="298"/>
      <c r="AI735" s="298"/>
      <c r="AJ735" s="298"/>
      <c r="AK735" s="298"/>
      <c r="AL735" s="298"/>
      <c r="AM735" s="298"/>
      <c r="AN735" s="298"/>
      <c r="AO735" s="121"/>
      <c r="AP735" s="116"/>
      <c r="AQ735" s="299"/>
      <c r="AR735" s="298"/>
      <c r="AS735" s="298"/>
      <c r="AT735" s="298"/>
      <c r="AU735" s="298"/>
      <c r="AV735" s="298"/>
      <c r="AW735" s="298"/>
      <c r="AX735" s="298"/>
      <c r="AY735" s="121"/>
      <c r="AZ735" s="116"/>
      <c r="BA735" s="298"/>
      <c r="BB735" s="298"/>
      <c r="BC735" s="298"/>
      <c r="BD735" s="298"/>
      <c r="BE735" s="298"/>
      <c r="BF735" s="298"/>
      <c r="BG735" s="298"/>
      <c r="BH735" s="298"/>
      <c r="BI735" s="121"/>
      <c r="BJ735" s="116"/>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29"/>
      <c r="CW735" s="129"/>
      <c r="CX735" s="129"/>
      <c r="CY735" s="129"/>
      <c r="CZ735" s="129"/>
      <c r="DA735" s="129"/>
      <c r="DB735" s="129"/>
      <c r="DC735" s="129"/>
      <c r="DD735" s="129"/>
      <c r="DE735" s="129"/>
      <c r="DF735" s="129"/>
      <c r="DG735" s="129"/>
      <c r="DH735" s="129"/>
      <c r="DI735" s="129"/>
      <c r="DJ735" s="129"/>
      <c r="DK735" s="129"/>
      <c r="DL735" s="129"/>
      <c r="DM735" s="129"/>
      <c r="DN735" s="129"/>
      <c r="DO735" s="129"/>
      <c r="DP735" s="129"/>
      <c r="DQ735" s="129"/>
      <c r="DR735" s="129"/>
      <c r="DS735" s="129"/>
      <c r="DT735" s="129"/>
      <c r="DU735" s="129"/>
      <c r="DV735" s="129"/>
      <c r="DW735" s="129"/>
      <c r="DX735" s="129"/>
      <c r="DY735" s="129"/>
      <c r="DZ735" s="129"/>
      <c r="EA735" s="129"/>
      <c r="EB735" s="129"/>
      <c r="EC735" s="129"/>
      <c r="ED735" s="129"/>
      <c r="EE735" s="129"/>
      <c r="EF735" s="129"/>
      <c r="EG735" s="129"/>
      <c r="EH735" s="129"/>
      <c r="EI735" s="129"/>
      <c r="EJ735" s="129"/>
      <c r="EK735" s="129"/>
      <c r="EL735" s="129"/>
      <c r="EM735" s="129"/>
      <c r="EN735" s="129"/>
      <c r="EO735" s="129"/>
      <c r="EP735" s="129"/>
      <c r="EQ735" s="129"/>
      <c r="ER735" s="129"/>
      <c r="ES735" s="129"/>
      <c r="ET735" s="129"/>
      <c r="EU735" s="129"/>
      <c r="EV735" s="129"/>
      <c r="EW735" s="129"/>
    </row>
    <row r="736" spans="1:153" ht="9.75" customHeight="1">
      <c r="A736" s="113"/>
      <c r="B736" s="24"/>
      <c r="C736" s="14" t="s">
        <v>6435</v>
      </c>
      <c r="D736" s="25"/>
      <c r="E736" s="25"/>
      <c r="F736" s="14" t="s">
        <v>143</v>
      </c>
      <c r="G736" s="14"/>
      <c r="H736" s="14"/>
      <c r="I736" s="14" t="s">
        <v>144</v>
      </c>
      <c r="J736" s="14"/>
      <c r="K736" s="14" t="s">
        <v>145</v>
      </c>
      <c r="L736" s="14"/>
      <c r="M736" s="14" t="s">
        <v>197</v>
      </c>
      <c r="N736" s="14"/>
      <c r="O736" s="25"/>
      <c r="P736" s="14" t="s">
        <v>146</v>
      </c>
      <c r="Q736" s="14"/>
      <c r="R736" s="14"/>
      <c r="S736" s="14"/>
      <c r="T736" s="14"/>
      <c r="U736" s="14"/>
      <c r="V736" s="14"/>
      <c r="W736" s="14"/>
      <c r="X736" s="14"/>
      <c r="Y736" s="14"/>
      <c r="Z736" s="14"/>
      <c r="AA736" s="14"/>
      <c r="AB736" s="14"/>
      <c r="AC736" s="14"/>
      <c r="AD736" s="25"/>
      <c r="AE736" s="25"/>
      <c r="AF736" s="26"/>
      <c r="AG736" s="296"/>
      <c r="AH736" s="297"/>
      <c r="AI736" s="297"/>
      <c r="AJ736" s="297"/>
      <c r="AK736" s="297"/>
      <c r="AL736" s="297"/>
      <c r="AM736" s="297"/>
      <c r="AN736" s="297"/>
      <c r="AO736" s="117"/>
      <c r="AP736" s="114"/>
      <c r="AQ736" s="296"/>
      <c r="AR736" s="297"/>
      <c r="AS736" s="297"/>
      <c r="AT736" s="297"/>
      <c r="AU736" s="297"/>
      <c r="AV736" s="297"/>
      <c r="AW736" s="297"/>
      <c r="AX736" s="297"/>
      <c r="AY736" s="117"/>
      <c r="AZ736" s="114"/>
      <c r="BA736" s="297"/>
      <c r="BB736" s="297"/>
      <c r="BC736" s="297"/>
      <c r="BD736" s="297"/>
      <c r="BE736" s="297"/>
      <c r="BF736" s="297"/>
      <c r="BG736" s="297"/>
      <c r="BH736" s="297"/>
      <c r="BI736" s="117"/>
      <c r="BJ736" s="114"/>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c r="DH736" s="129"/>
      <c r="DI736" s="129"/>
      <c r="DJ736" s="129"/>
      <c r="DK736" s="129"/>
      <c r="DL736" s="129"/>
      <c r="DM736" s="129"/>
      <c r="DN736" s="129"/>
      <c r="DO736" s="129"/>
      <c r="DP736" s="129"/>
      <c r="DQ736" s="129"/>
      <c r="DR736" s="129"/>
      <c r="DS736" s="129"/>
      <c r="DT736" s="129"/>
      <c r="DU736" s="129"/>
      <c r="DV736" s="129"/>
      <c r="DW736" s="129"/>
      <c r="DX736" s="129"/>
      <c r="DY736" s="129"/>
      <c r="DZ736" s="129"/>
      <c r="EA736" s="129"/>
      <c r="EB736" s="129"/>
      <c r="EC736" s="129"/>
      <c r="ED736" s="129"/>
      <c r="EE736" s="129"/>
      <c r="EF736" s="129"/>
      <c r="EG736" s="129"/>
      <c r="EH736" s="129"/>
      <c r="EI736" s="129"/>
      <c r="EJ736" s="129"/>
      <c r="EK736" s="129"/>
      <c r="EL736" s="129"/>
      <c r="EM736" s="129"/>
      <c r="EN736" s="129"/>
      <c r="EO736" s="129"/>
      <c r="EP736" s="129"/>
      <c r="EQ736" s="129"/>
      <c r="ER736" s="129"/>
      <c r="ES736" s="129"/>
      <c r="ET736" s="129"/>
      <c r="EU736" s="129"/>
      <c r="EV736" s="129"/>
      <c r="EW736" s="129"/>
    </row>
    <row r="737" spans="1:153" ht="21.75" customHeight="1">
      <c r="A737" s="113"/>
      <c r="B737" s="294"/>
      <c r="C737" s="76"/>
      <c r="D737" s="74"/>
      <c r="E737" s="77"/>
      <c r="F737" s="78"/>
      <c r="G737" s="79"/>
      <c r="H737" s="75" t="s">
        <v>6436</v>
      </c>
      <c r="I737" s="76"/>
      <c r="J737" s="74"/>
      <c r="K737" s="241"/>
      <c r="L737" s="74"/>
      <c r="M737" s="76"/>
      <c r="N737" s="73"/>
      <c r="O737" s="504"/>
      <c r="P737" s="505"/>
      <c r="Q737" s="505"/>
      <c r="R737" s="505"/>
      <c r="S737" s="505"/>
      <c r="T737" s="505"/>
      <c r="U737" s="505"/>
      <c r="V737" s="505"/>
      <c r="W737" s="505"/>
      <c r="X737" s="505"/>
      <c r="Y737" s="505"/>
      <c r="Z737" s="505"/>
      <c r="AA737" s="505"/>
      <c r="AB737" s="505"/>
      <c r="AC737" s="505"/>
      <c r="AD737" s="505"/>
      <c r="AE737" s="506"/>
      <c r="AF737" s="15"/>
      <c r="AG737" s="118"/>
      <c r="AH737" s="312"/>
      <c r="AI737" s="313"/>
      <c r="AJ737" s="313"/>
      <c r="AK737" s="313"/>
      <c r="AL737" s="313"/>
      <c r="AM737" s="313"/>
      <c r="AN737" s="314"/>
      <c r="AO737" s="120"/>
      <c r="AP737" s="115" t="s">
        <v>0</v>
      </c>
      <c r="AQ737" s="119"/>
      <c r="AR737" s="312"/>
      <c r="AS737" s="313"/>
      <c r="AT737" s="313"/>
      <c r="AU737" s="313"/>
      <c r="AV737" s="313"/>
      <c r="AW737" s="313"/>
      <c r="AX737" s="314"/>
      <c r="AY737" s="120"/>
      <c r="AZ737" s="115" t="s">
        <v>1</v>
      </c>
      <c r="BA737" s="119"/>
      <c r="BB737" s="312"/>
      <c r="BC737" s="313"/>
      <c r="BD737" s="313"/>
      <c r="BE737" s="313"/>
      <c r="BF737" s="313"/>
      <c r="BG737" s="313"/>
      <c r="BH737" s="314"/>
      <c r="BI737" s="122"/>
      <c r="BJ737" s="115" t="s">
        <v>2</v>
      </c>
      <c r="BK737" s="129"/>
      <c r="BL737" s="130" t="str">
        <f>IF(BM737&lt;&gt;"","●","")</f>
        <v/>
      </c>
      <c r="BM737" s="132" t="str">
        <f>IF(AND(OR(C737="",E737="",F737="",G737="",O737=""),OR(AH737&gt;0,AR737&gt;0,BB737&gt;0)),"「Ｋコード・Ｊコード番号等」、「診療行為名称」に未記入の欄がありますが、「レセプト件数」、「算定日数」、「算定回数」のいずれかが1以上となっています。正しい手術名情報・レセプト件数・算定日数・算定回数をご記入ください。",IF(AND(AND(C737&lt;&gt;"",E737&lt;&gt;"",F737&lt;&gt;"",G737&lt;&gt;""),OR(AH737&gt;0,AR737&gt;0,BB737&gt;0),COUNTIF(K!$A$1:$A$2257,ASC(C737&amp;E737&amp;F737&amp;G737&amp;IF(I737*1=0,"","-"&amp;I737*1)&amp;IF(K737*1=0,"",K737*1)&amp;IF(M737="","",M737)))=0),"「Ｋコード・Ｊコード番号等」が診療報酬点数表あるいは鹿診療報酬点数表に存在しないコードとなっています。正しいＫコード・Ｊコード番号等をご記入ください。なお、加算・輸血料は報告対象外となります。",IF(OR(AND(OR(AH737=0,AH737=""),OR(AR737&gt;0,BB737&gt;0)),AND(OR(AH737&gt;0,BB737&gt;0),OR(AR737=0,AR737="")),AND(OR(AH737&gt;0,AR737&gt;0),OR(BB737=0,BB737=""))),"「レセプト件数」、「算定日数」、「算定回数」のいずれかが「0」か「空白」となっていますが、それ以外が1以上となっています。正しい手術名情報・レセプト件数・算定日数・算定回数をご記入ください。",IF(OR(AH737&gt;AR737,AH737&gt;BB737),"「算定日数」あるいは「算定回数」が「レセプト件数」よりも小さくなっています。算定レセプトにおける算定日数・算定回数をご記入ください。",IF(AR737&gt;BB737,"「算定回数」が「算定日数」よりも小さくなっています。算定日数における算定回数をご記入ください。","")))))</f>
        <v/>
      </c>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72"/>
      <c r="CW737" s="72"/>
      <c r="CX737" s="72"/>
      <c r="CY737" s="129"/>
      <c r="CZ737" s="129"/>
      <c r="DA737" s="129"/>
      <c r="DB737" s="129"/>
      <c r="DC737" s="129"/>
      <c r="DD737" s="129"/>
      <c r="DE737" s="129"/>
      <c r="DF737" s="129"/>
      <c r="DG737" s="129"/>
      <c r="DH737" s="129"/>
      <c r="DI737" s="129"/>
      <c r="DJ737" s="129"/>
      <c r="DK737" s="129"/>
      <c r="DL737" s="129"/>
      <c r="DM737" s="129"/>
      <c r="DN737" s="129"/>
      <c r="DO737" s="129"/>
      <c r="DP737" s="129"/>
      <c r="DQ737" s="129"/>
      <c r="DR737" s="129"/>
      <c r="DS737" s="129"/>
      <c r="DT737" s="129"/>
      <c r="DU737" s="129"/>
      <c r="DV737" s="129"/>
      <c r="DW737" s="129"/>
      <c r="DX737" s="129"/>
      <c r="DY737" s="129"/>
      <c r="DZ737" s="129"/>
      <c r="EA737" s="129"/>
      <c r="EB737" s="129"/>
      <c r="EC737" s="129"/>
      <c r="ED737" s="129"/>
      <c r="EE737" s="129"/>
      <c r="EF737" s="129"/>
      <c r="EG737" s="129"/>
      <c r="EH737" s="129"/>
      <c r="EI737" s="129"/>
      <c r="EJ737" s="129"/>
      <c r="EK737" s="129"/>
      <c r="EL737" s="129"/>
      <c r="EM737" s="129"/>
      <c r="EN737" s="129"/>
      <c r="EO737" s="129"/>
      <c r="EP737" s="129"/>
      <c r="EQ737" s="129"/>
      <c r="ER737" s="129"/>
      <c r="ES737" s="129"/>
      <c r="ET737" s="129"/>
      <c r="EU737" s="129"/>
      <c r="EV737" s="129"/>
      <c r="EW737" s="129"/>
    </row>
    <row r="738" spans="1:153" ht="3" customHeight="1" thickBot="1">
      <c r="A738" s="113"/>
      <c r="B738" s="16"/>
      <c r="C738" s="17"/>
      <c r="D738" s="17"/>
      <c r="E738" s="17"/>
      <c r="F738" s="18"/>
      <c r="G738" s="17"/>
      <c r="H738" s="298"/>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9"/>
      <c r="AG738" s="299"/>
      <c r="AH738" s="298"/>
      <c r="AI738" s="298"/>
      <c r="AJ738" s="298"/>
      <c r="AK738" s="298"/>
      <c r="AL738" s="298"/>
      <c r="AM738" s="298"/>
      <c r="AN738" s="298"/>
      <c r="AO738" s="121"/>
      <c r="AP738" s="116"/>
      <c r="AQ738" s="299"/>
      <c r="AR738" s="298"/>
      <c r="AS738" s="298"/>
      <c r="AT738" s="298"/>
      <c r="AU738" s="298"/>
      <c r="AV738" s="298"/>
      <c r="AW738" s="298"/>
      <c r="AX738" s="298"/>
      <c r="AY738" s="121"/>
      <c r="AZ738" s="116"/>
      <c r="BA738" s="298"/>
      <c r="BB738" s="298"/>
      <c r="BC738" s="298"/>
      <c r="BD738" s="298"/>
      <c r="BE738" s="298"/>
      <c r="BF738" s="298"/>
      <c r="BG738" s="298"/>
      <c r="BH738" s="298"/>
      <c r="BI738" s="121"/>
      <c r="BJ738" s="116"/>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29"/>
      <c r="CW738" s="129"/>
      <c r="CX738" s="129"/>
      <c r="CY738" s="129"/>
      <c r="CZ738" s="129"/>
      <c r="DA738" s="129"/>
      <c r="DB738" s="129"/>
      <c r="DC738" s="129"/>
      <c r="DD738" s="129"/>
      <c r="DE738" s="129"/>
      <c r="DF738" s="129"/>
      <c r="DG738" s="129"/>
      <c r="DH738" s="129"/>
      <c r="DI738" s="129"/>
      <c r="DJ738" s="129"/>
      <c r="DK738" s="129"/>
      <c r="DL738" s="129"/>
      <c r="DM738" s="129"/>
      <c r="DN738" s="129"/>
      <c r="DO738" s="129"/>
      <c r="DP738" s="129"/>
      <c r="DQ738" s="129"/>
      <c r="DR738" s="129"/>
      <c r="DS738" s="129"/>
      <c r="DT738" s="129"/>
      <c r="DU738" s="129"/>
      <c r="DV738" s="129"/>
      <c r="DW738" s="129"/>
      <c r="DX738" s="129"/>
      <c r="DY738" s="129"/>
      <c r="DZ738" s="129"/>
      <c r="EA738" s="129"/>
      <c r="EB738" s="129"/>
      <c r="EC738" s="129"/>
      <c r="ED738" s="129"/>
      <c r="EE738" s="129"/>
      <c r="EF738" s="129"/>
      <c r="EG738" s="129"/>
      <c r="EH738" s="129"/>
      <c r="EI738" s="129"/>
      <c r="EJ738" s="129"/>
      <c r="EK738" s="129"/>
      <c r="EL738" s="129"/>
      <c r="EM738" s="129"/>
      <c r="EN738" s="129"/>
      <c r="EO738" s="129"/>
      <c r="EP738" s="129"/>
      <c r="EQ738" s="129"/>
      <c r="ER738" s="129"/>
      <c r="ES738" s="129"/>
      <c r="ET738" s="129"/>
      <c r="EU738" s="129"/>
      <c r="EV738" s="129"/>
      <c r="EW738" s="129"/>
    </row>
    <row r="739" spans="1:153" ht="9.75" customHeight="1">
      <c r="A739" s="113"/>
      <c r="B739" s="24"/>
      <c r="C739" s="14" t="s">
        <v>6435</v>
      </c>
      <c r="D739" s="25"/>
      <c r="E739" s="25"/>
      <c r="F739" s="14" t="s">
        <v>143</v>
      </c>
      <c r="G739" s="14"/>
      <c r="H739" s="14"/>
      <c r="I739" s="14" t="s">
        <v>144</v>
      </c>
      <c r="J739" s="14"/>
      <c r="K739" s="14" t="s">
        <v>145</v>
      </c>
      <c r="L739" s="14"/>
      <c r="M739" s="14" t="s">
        <v>197</v>
      </c>
      <c r="N739" s="14"/>
      <c r="O739" s="25"/>
      <c r="P739" s="14" t="s">
        <v>146</v>
      </c>
      <c r="Q739" s="14"/>
      <c r="R739" s="14"/>
      <c r="S739" s="14"/>
      <c r="T739" s="14"/>
      <c r="U739" s="14"/>
      <c r="V739" s="14"/>
      <c r="W739" s="14"/>
      <c r="X739" s="14"/>
      <c r="Y739" s="14"/>
      <c r="Z739" s="14"/>
      <c r="AA739" s="14"/>
      <c r="AB739" s="14"/>
      <c r="AC739" s="14"/>
      <c r="AD739" s="25"/>
      <c r="AE739" s="25"/>
      <c r="AF739" s="26"/>
      <c r="AG739" s="296"/>
      <c r="AH739" s="297"/>
      <c r="AI739" s="297"/>
      <c r="AJ739" s="297"/>
      <c r="AK739" s="297"/>
      <c r="AL739" s="297"/>
      <c r="AM739" s="297"/>
      <c r="AN739" s="297"/>
      <c r="AO739" s="117"/>
      <c r="AP739" s="114"/>
      <c r="AQ739" s="296"/>
      <c r="AR739" s="297"/>
      <c r="AS739" s="297"/>
      <c r="AT739" s="297"/>
      <c r="AU739" s="297"/>
      <c r="AV739" s="297"/>
      <c r="AW739" s="297"/>
      <c r="AX739" s="297"/>
      <c r="AY739" s="117"/>
      <c r="AZ739" s="114"/>
      <c r="BA739" s="297"/>
      <c r="BB739" s="297"/>
      <c r="BC739" s="297"/>
      <c r="BD739" s="297"/>
      <c r="BE739" s="297"/>
      <c r="BF739" s="297"/>
      <c r="BG739" s="297"/>
      <c r="BH739" s="297"/>
      <c r="BI739" s="117"/>
      <c r="BJ739" s="114"/>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c r="DH739" s="129"/>
      <c r="DI739" s="129"/>
      <c r="DJ739" s="129"/>
      <c r="DK739" s="129"/>
      <c r="DL739" s="129"/>
      <c r="DM739" s="129"/>
      <c r="DN739" s="129"/>
      <c r="DO739" s="129"/>
      <c r="DP739" s="129"/>
      <c r="DQ739" s="129"/>
      <c r="DR739" s="129"/>
      <c r="DS739" s="129"/>
      <c r="DT739" s="129"/>
      <c r="DU739" s="129"/>
      <c r="DV739" s="129"/>
      <c r="DW739" s="129"/>
      <c r="DX739" s="129"/>
      <c r="DY739" s="129"/>
      <c r="DZ739" s="129"/>
      <c r="EA739" s="129"/>
      <c r="EB739" s="129"/>
      <c r="EC739" s="129"/>
      <c r="ED739" s="129"/>
      <c r="EE739" s="129"/>
      <c r="EF739" s="129"/>
      <c r="EG739" s="129"/>
      <c r="EH739" s="129"/>
      <c r="EI739" s="129"/>
      <c r="EJ739" s="129"/>
      <c r="EK739" s="129"/>
      <c r="EL739" s="129"/>
      <c r="EM739" s="129"/>
      <c r="EN739" s="129"/>
      <c r="EO739" s="129"/>
      <c r="EP739" s="129"/>
      <c r="EQ739" s="129"/>
      <c r="ER739" s="129"/>
      <c r="ES739" s="129"/>
      <c r="ET739" s="129"/>
      <c r="EU739" s="129"/>
      <c r="EV739" s="129"/>
      <c r="EW739" s="129"/>
    </row>
    <row r="740" spans="1:153" ht="21.75" customHeight="1">
      <c r="A740" s="113"/>
      <c r="B740" s="294"/>
      <c r="C740" s="76"/>
      <c r="D740" s="74"/>
      <c r="E740" s="77"/>
      <c r="F740" s="78"/>
      <c r="G740" s="79"/>
      <c r="H740" s="75" t="s">
        <v>6436</v>
      </c>
      <c r="I740" s="76"/>
      <c r="J740" s="74"/>
      <c r="K740" s="241"/>
      <c r="L740" s="74"/>
      <c r="M740" s="76"/>
      <c r="N740" s="73"/>
      <c r="O740" s="504"/>
      <c r="P740" s="505"/>
      <c r="Q740" s="505"/>
      <c r="R740" s="505"/>
      <c r="S740" s="505"/>
      <c r="T740" s="505"/>
      <c r="U740" s="505"/>
      <c r="V740" s="505"/>
      <c r="W740" s="505"/>
      <c r="X740" s="505"/>
      <c r="Y740" s="505"/>
      <c r="Z740" s="505"/>
      <c r="AA740" s="505"/>
      <c r="AB740" s="505"/>
      <c r="AC740" s="505"/>
      <c r="AD740" s="505"/>
      <c r="AE740" s="506"/>
      <c r="AF740" s="15"/>
      <c r="AG740" s="118"/>
      <c r="AH740" s="312"/>
      <c r="AI740" s="313"/>
      <c r="AJ740" s="313"/>
      <c r="AK740" s="313"/>
      <c r="AL740" s="313"/>
      <c r="AM740" s="313"/>
      <c r="AN740" s="314"/>
      <c r="AO740" s="120"/>
      <c r="AP740" s="115" t="s">
        <v>0</v>
      </c>
      <c r="AQ740" s="119"/>
      <c r="AR740" s="312"/>
      <c r="AS740" s="313"/>
      <c r="AT740" s="313"/>
      <c r="AU740" s="313"/>
      <c r="AV740" s="313"/>
      <c r="AW740" s="313"/>
      <c r="AX740" s="314"/>
      <c r="AY740" s="120"/>
      <c r="AZ740" s="115" t="s">
        <v>1</v>
      </c>
      <c r="BA740" s="119"/>
      <c r="BB740" s="312"/>
      <c r="BC740" s="313"/>
      <c r="BD740" s="313"/>
      <c r="BE740" s="313"/>
      <c r="BF740" s="313"/>
      <c r="BG740" s="313"/>
      <c r="BH740" s="314"/>
      <c r="BI740" s="122"/>
      <c r="BJ740" s="115" t="s">
        <v>2</v>
      </c>
      <c r="BK740" s="129"/>
      <c r="BL740" s="130" t="str">
        <f>IF(BM740&lt;&gt;"","●","")</f>
        <v/>
      </c>
      <c r="BM740" s="132" t="str">
        <f>IF(AND(OR(C740="",E740="",F740="",G740="",O740=""),OR(AH740&gt;0,AR740&gt;0,BB740&gt;0)),"「Ｋコード・Ｊコード番号等」、「診療行為名称」に未記入の欄がありますが、「レセプト件数」、「算定日数」、「算定回数」のいずれかが1以上となっています。正しい手術名情報・レセプト件数・算定日数・算定回数をご記入ください。",IF(AND(AND(C740&lt;&gt;"",E740&lt;&gt;"",F740&lt;&gt;"",G740&lt;&gt;""),OR(AH740&gt;0,AR740&gt;0,BB740&gt;0),COUNTIF(K!$A$1:$A$2257,ASC(C740&amp;E740&amp;F740&amp;G740&amp;IF(I740*1=0,"","-"&amp;I740*1)&amp;IF(K740*1=0,"",K740*1)&amp;IF(M740="","",M740)))=0),"「Ｋコード・Ｊコード番号等」が診療報酬点数表あるいは鹿診療報酬点数表に存在しないコードとなっています。正しいＫコード・Ｊコード番号等をご記入ください。なお、加算・輸血料は報告対象外となります。",IF(OR(AND(OR(AH740=0,AH740=""),OR(AR740&gt;0,BB740&gt;0)),AND(OR(AH740&gt;0,BB740&gt;0),OR(AR740=0,AR740="")),AND(OR(AH740&gt;0,AR740&gt;0),OR(BB740=0,BB740=""))),"「レセプト件数」、「算定日数」、「算定回数」のいずれかが「0」か「空白」となっていますが、それ以外が1以上となっています。正しい手術名情報・レセプト件数・算定日数・算定回数をご記入ください。",IF(OR(AH740&gt;AR740,AH740&gt;BB740),"「算定日数」あるいは「算定回数」が「レセプト件数」よりも小さくなっています。算定レセプトにおける算定日数・算定回数をご記入ください。",IF(AR740&gt;BB740,"「算定回数」が「算定日数」よりも小さくなっています。算定日数における算定回数をご記入ください。","")))))</f>
        <v/>
      </c>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72"/>
      <c r="CW740" s="72"/>
      <c r="CX740" s="72"/>
      <c r="CY740" s="129"/>
      <c r="CZ740" s="129"/>
      <c r="DA740" s="129"/>
      <c r="DB740" s="129"/>
      <c r="DC740" s="129"/>
      <c r="DD740" s="129"/>
      <c r="DE740" s="129"/>
      <c r="DF740" s="129"/>
      <c r="DG740" s="129"/>
      <c r="DH740" s="129"/>
      <c r="DI740" s="129"/>
      <c r="DJ740" s="129"/>
      <c r="DK740" s="129"/>
      <c r="DL740" s="129"/>
      <c r="DM740" s="129"/>
      <c r="DN740" s="129"/>
      <c r="DO740" s="129"/>
      <c r="DP740" s="129"/>
      <c r="DQ740" s="129"/>
      <c r="DR740" s="129"/>
      <c r="DS740" s="129"/>
      <c r="DT740" s="129"/>
      <c r="DU740" s="129"/>
      <c r="DV740" s="129"/>
      <c r="DW740" s="129"/>
      <c r="DX740" s="129"/>
      <c r="DY740" s="129"/>
      <c r="DZ740" s="129"/>
      <c r="EA740" s="129"/>
      <c r="EB740" s="129"/>
      <c r="EC740" s="129"/>
      <c r="ED740" s="129"/>
      <c r="EE740" s="129"/>
      <c r="EF740" s="129"/>
      <c r="EG740" s="129"/>
      <c r="EH740" s="129"/>
      <c r="EI740" s="129"/>
      <c r="EJ740" s="129"/>
      <c r="EK740" s="129"/>
      <c r="EL740" s="129"/>
      <c r="EM740" s="129"/>
      <c r="EN740" s="129"/>
      <c r="EO740" s="129"/>
      <c r="EP740" s="129"/>
      <c r="EQ740" s="129"/>
      <c r="ER740" s="129"/>
      <c r="ES740" s="129"/>
      <c r="ET740" s="129"/>
      <c r="EU740" s="129"/>
      <c r="EV740" s="129"/>
      <c r="EW740" s="129"/>
    </row>
    <row r="741" spans="1:153" ht="3" customHeight="1" thickBot="1">
      <c r="A741" s="113"/>
      <c r="B741" s="16"/>
      <c r="C741" s="17"/>
      <c r="D741" s="17"/>
      <c r="E741" s="17"/>
      <c r="F741" s="18"/>
      <c r="G741" s="17"/>
      <c r="H741" s="298"/>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9"/>
      <c r="AG741" s="299"/>
      <c r="AH741" s="298"/>
      <c r="AI741" s="298"/>
      <c r="AJ741" s="298"/>
      <c r="AK741" s="298"/>
      <c r="AL741" s="298"/>
      <c r="AM741" s="298"/>
      <c r="AN741" s="298"/>
      <c r="AO741" s="121"/>
      <c r="AP741" s="116"/>
      <c r="AQ741" s="299"/>
      <c r="AR741" s="298"/>
      <c r="AS741" s="298"/>
      <c r="AT741" s="298"/>
      <c r="AU741" s="298"/>
      <c r="AV741" s="298"/>
      <c r="AW741" s="298"/>
      <c r="AX741" s="298"/>
      <c r="AY741" s="121"/>
      <c r="AZ741" s="116"/>
      <c r="BA741" s="298"/>
      <c r="BB741" s="298"/>
      <c r="BC741" s="298"/>
      <c r="BD741" s="298"/>
      <c r="BE741" s="298"/>
      <c r="BF741" s="298"/>
      <c r="BG741" s="298"/>
      <c r="BH741" s="298"/>
      <c r="BI741" s="121"/>
      <c r="BJ741" s="116"/>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29"/>
      <c r="CW741" s="129"/>
      <c r="CX741" s="129"/>
      <c r="CY741" s="129"/>
      <c r="CZ741" s="129"/>
      <c r="DA741" s="129"/>
      <c r="DB741" s="129"/>
      <c r="DC741" s="129"/>
      <c r="DD741" s="129"/>
      <c r="DE741" s="129"/>
      <c r="DF741" s="129"/>
      <c r="DG741" s="129"/>
      <c r="DH741" s="129"/>
      <c r="DI741" s="129"/>
      <c r="DJ741" s="129"/>
      <c r="DK741" s="129"/>
      <c r="DL741" s="129"/>
      <c r="DM741" s="129"/>
      <c r="DN741" s="129"/>
      <c r="DO741" s="129"/>
      <c r="DP741" s="129"/>
      <c r="DQ741" s="129"/>
      <c r="DR741" s="129"/>
      <c r="DS741" s="129"/>
      <c r="DT741" s="129"/>
      <c r="DU741" s="129"/>
      <c r="DV741" s="129"/>
      <c r="DW741" s="129"/>
      <c r="DX741" s="129"/>
      <c r="DY741" s="129"/>
      <c r="DZ741" s="129"/>
      <c r="EA741" s="129"/>
      <c r="EB741" s="129"/>
      <c r="EC741" s="129"/>
      <c r="ED741" s="129"/>
      <c r="EE741" s="129"/>
      <c r="EF741" s="129"/>
      <c r="EG741" s="129"/>
      <c r="EH741" s="129"/>
      <c r="EI741" s="129"/>
      <c r="EJ741" s="129"/>
      <c r="EK741" s="129"/>
      <c r="EL741" s="129"/>
      <c r="EM741" s="129"/>
      <c r="EN741" s="129"/>
      <c r="EO741" s="129"/>
      <c r="EP741" s="129"/>
      <c r="EQ741" s="129"/>
      <c r="ER741" s="129"/>
      <c r="ES741" s="129"/>
      <c r="ET741" s="129"/>
      <c r="EU741" s="129"/>
      <c r="EV741" s="129"/>
      <c r="EW741" s="129"/>
    </row>
    <row r="742" spans="1:153" ht="9.75" customHeight="1">
      <c r="A742" s="113"/>
      <c r="B742" s="24"/>
      <c r="C742" s="14" t="s">
        <v>6435</v>
      </c>
      <c r="D742" s="25"/>
      <c r="E742" s="25"/>
      <c r="F742" s="14" t="s">
        <v>143</v>
      </c>
      <c r="G742" s="14"/>
      <c r="H742" s="14"/>
      <c r="I742" s="14" t="s">
        <v>144</v>
      </c>
      <c r="J742" s="14"/>
      <c r="K742" s="14" t="s">
        <v>145</v>
      </c>
      <c r="L742" s="14"/>
      <c r="M742" s="14" t="s">
        <v>197</v>
      </c>
      <c r="N742" s="14"/>
      <c r="O742" s="25"/>
      <c r="P742" s="14" t="s">
        <v>146</v>
      </c>
      <c r="Q742" s="14"/>
      <c r="R742" s="14"/>
      <c r="S742" s="14"/>
      <c r="T742" s="14"/>
      <c r="U742" s="14"/>
      <c r="V742" s="14"/>
      <c r="W742" s="14"/>
      <c r="X742" s="14"/>
      <c r="Y742" s="14"/>
      <c r="Z742" s="14"/>
      <c r="AA742" s="14"/>
      <c r="AB742" s="14"/>
      <c r="AC742" s="14"/>
      <c r="AD742" s="25"/>
      <c r="AE742" s="25"/>
      <c r="AF742" s="26"/>
      <c r="AG742" s="296"/>
      <c r="AH742" s="297"/>
      <c r="AI742" s="297"/>
      <c r="AJ742" s="297"/>
      <c r="AK742" s="297"/>
      <c r="AL742" s="297"/>
      <c r="AM742" s="297"/>
      <c r="AN742" s="297"/>
      <c r="AO742" s="117"/>
      <c r="AP742" s="114"/>
      <c r="AQ742" s="296"/>
      <c r="AR742" s="297"/>
      <c r="AS742" s="297"/>
      <c r="AT742" s="297"/>
      <c r="AU742" s="297"/>
      <c r="AV742" s="297"/>
      <c r="AW742" s="297"/>
      <c r="AX742" s="297"/>
      <c r="AY742" s="117"/>
      <c r="AZ742" s="114"/>
      <c r="BA742" s="297"/>
      <c r="BB742" s="297"/>
      <c r="BC742" s="297"/>
      <c r="BD742" s="297"/>
      <c r="BE742" s="297"/>
      <c r="BF742" s="297"/>
      <c r="BG742" s="297"/>
      <c r="BH742" s="297"/>
      <c r="BI742" s="117"/>
      <c r="BJ742" s="114"/>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c r="DH742" s="129"/>
      <c r="DI742" s="129"/>
      <c r="DJ742" s="129"/>
      <c r="DK742" s="129"/>
      <c r="DL742" s="129"/>
      <c r="DM742" s="129"/>
      <c r="DN742" s="129"/>
      <c r="DO742" s="129"/>
      <c r="DP742" s="129"/>
      <c r="DQ742" s="129"/>
      <c r="DR742" s="129"/>
      <c r="DS742" s="129"/>
      <c r="DT742" s="129"/>
      <c r="DU742" s="129"/>
      <c r="DV742" s="129"/>
      <c r="DW742" s="129"/>
      <c r="DX742" s="129"/>
      <c r="DY742" s="129"/>
      <c r="DZ742" s="129"/>
      <c r="EA742" s="129"/>
      <c r="EB742" s="129"/>
      <c r="EC742" s="129"/>
      <c r="ED742" s="129"/>
      <c r="EE742" s="129"/>
      <c r="EF742" s="129"/>
      <c r="EG742" s="129"/>
      <c r="EH742" s="129"/>
      <c r="EI742" s="129"/>
      <c r="EJ742" s="129"/>
      <c r="EK742" s="129"/>
      <c r="EL742" s="129"/>
      <c r="EM742" s="129"/>
      <c r="EN742" s="129"/>
      <c r="EO742" s="129"/>
      <c r="EP742" s="129"/>
      <c r="EQ742" s="129"/>
      <c r="ER742" s="129"/>
      <c r="ES742" s="129"/>
      <c r="ET742" s="129"/>
      <c r="EU742" s="129"/>
      <c r="EV742" s="129"/>
      <c r="EW742" s="129"/>
    </row>
    <row r="743" spans="1:153" ht="21.75" customHeight="1">
      <c r="A743" s="113"/>
      <c r="B743" s="294"/>
      <c r="C743" s="76"/>
      <c r="D743" s="74"/>
      <c r="E743" s="77"/>
      <c r="F743" s="78"/>
      <c r="G743" s="79"/>
      <c r="H743" s="75" t="s">
        <v>6436</v>
      </c>
      <c r="I743" s="76"/>
      <c r="J743" s="74"/>
      <c r="K743" s="241"/>
      <c r="L743" s="74"/>
      <c r="M743" s="76"/>
      <c r="N743" s="73"/>
      <c r="O743" s="504"/>
      <c r="P743" s="505"/>
      <c r="Q743" s="505"/>
      <c r="R743" s="505"/>
      <c r="S743" s="505"/>
      <c r="T743" s="505"/>
      <c r="U743" s="505"/>
      <c r="V743" s="505"/>
      <c r="W743" s="505"/>
      <c r="X743" s="505"/>
      <c r="Y743" s="505"/>
      <c r="Z743" s="505"/>
      <c r="AA743" s="505"/>
      <c r="AB743" s="505"/>
      <c r="AC743" s="505"/>
      <c r="AD743" s="505"/>
      <c r="AE743" s="506"/>
      <c r="AF743" s="15"/>
      <c r="AG743" s="118"/>
      <c r="AH743" s="312"/>
      <c r="AI743" s="313"/>
      <c r="AJ743" s="313"/>
      <c r="AK743" s="313"/>
      <c r="AL743" s="313"/>
      <c r="AM743" s="313"/>
      <c r="AN743" s="314"/>
      <c r="AO743" s="120"/>
      <c r="AP743" s="115" t="s">
        <v>0</v>
      </c>
      <c r="AQ743" s="119"/>
      <c r="AR743" s="312"/>
      <c r="AS743" s="313"/>
      <c r="AT743" s="313"/>
      <c r="AU743" s="313"/>
      <c r="AV743" s="313"/>
      <c r="AW743" s="313"/>
      <c r="AX743" s="314"/>
      <c r="AY743" s="120"/>
      <c r="AZ743" s="115" t="s">
        <v>1</v>
      </c>
      <c r="BA743" s="119"/>
      <c r="BB743" s="312"/>
      <c r="BC743" s="313"/>
      <c r="BD743" s="313"/>
      <c r="BE743" s="313"/>
      <c r="BF743" s="313"/>
      <c r="BG743" s="313"/>
      <c r="BH743" s="314"/>
      <c r="BI743" s="122"/>
      <c r="BJ743" s="115" t="s">
        <v>2</v>
      </c>
      <c r="BK743" s="129"/>
      <c r="BL743" s="130" t="str">
        <f>IF(BM743&lt;&gt;"","●","")</f>
        <v/>
      </c>
      <c r="BM743" s="132" t="str">
        <f>IF(AND(OR(C743="",E743="",F743="",G743="",O743=""),OR(AH743&gt;0,AR743&gt;0,BB743&gt;0)),"「Ｋコード・Ｊコード番号等」、「診療行為名称」に未記入の欄がありますが、「レセプト件数」、「算定日数」、「算定回数」のいずれかが1以上となっています。正しい手術名情報・レセプト件数・算定日数・算定回数をご記入ください。",IF(AND(AND(C743&lt;&gt;"",E743&lt;&gt;"",F743&lt;&gt;"",G743&lt;&gt;""),OR(AH743&gt;0,AR743&gt;0,BB743&gt;0),COUNTIF(K!$A$1:$A$2257,ASC(C743&amp;E743&amp;F743&amp;G743&amp;IF(I743*1=0,"","-"&amp;I743*1)&amp;IF(K743*1=0,"",K743*1)&amp;IF(M743="","",M743)))=0),"「Ｋコード・Ｊコード番号等」が診療報酬点数表あるいは鹿診療報酬点数表に存在しないコードとなっています。正しいＫコード・Ｊコード番号等をご記入ください。なお、加算・輸血料は報告対象外となります。",IF(OR(AND(OR(AH743=0,AH743=""),OR(AR743&gt;0,BB743&gt;0)),AND(OR(AH743&gt;0,BB743&gt;0),OR(AR743=0,AR743="")),AND(OR(AH743&gt;0,AR743&gt;0),OR(BB743=0,BB743=""))),"「レセプト件数」、「算定日数」、「算定回数」のいずれかが「0」か「空白」となっていますが、それ以外が1以上となっています。正しい手術名情報・レセプト件数・算定日数・算定回数をご記入ください。",IF(OR(AH743&gt;AR743,AH743&gt;BB743),"「算定日数」あるいは「算定回数」が「レセプト件数」よりも小さくなっています。算定レセプトにおける算定日数・算定回数をご記入ください。",IF(AR743&gt;BB743,"「算定回数」が「算定日数」よりも小さくなっています。算定日数における算定回数をご記入ください。","")))))</f>
        <v/>
      </c>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72"/>
      <c r="CW743" s="72"/>
      <c r="CX743" s="72"/>
      <c r="CY743" s="129"/>
      <c r="CZ743" s="129"/>
      <c r="DA743" s="129"/>
      <c r="DB743" s="129"/>
      <c r="DC743" s="129"/>
      <c r="DD743" s="129"/>
      <c r="DE743" s="129"/>
      <c r="DF743" s="129"/>
      <c r="DG743" s="129"/>
      <c r="DH743" s="129"/>
      <c r="DI743" s="129"/>
      <c r="DJ743" s="129"/>
      <c r="DK743" s="129"/>
      <c r="DL743" s="129"/>
      <c r="DM743" s="129"/>
      <c r="DN743" s="129"/>
      <c r="DO743" s="129"/>
      <c r="DP743" s="129"/>
      <c r="DQ743" s="129"/>
      <c r="DR743" s="129"/>
      <c r="DS743" s="129"/>
      <c r="DT743" s="129"/>
      <c r="DU743" s="129"/>
      <c r="DV743" s="129"/>
      <c r="DW743" s="129"/>
      <c r="DX743" s="129"/>
      <c r="DY743" s="129"/>
      <c r="DZ743" s="129"/>
      <c r="EA743" s="129"/>
      <c r="EB743" s="129"/>
      <c r="EC743" s="129"/>
      <c r="ED743" s="129"/>
      <c r="EE743" s="129"/>
      <c r="EF743" s="129"/>
      <c r="EG743" s="129"/>
      <c r="EH743" s="129"/>
      <c r="EI743" s="129"/>
      <c r="EJ743" s="129"/>
      <c r="EK743" s="129"/>
      <c r="EL743" s="129"/>
      <c r="EM743" s="129"/>
      <c r="EN743" s="129"/>
      <c r="EO743" s="129"/>
      <c r="EP743" s="129"/>
      <c r="EQ743" s="129"/>
      <c r="ER743" s="129"/>
      <c r="ES743" s="129"/>
      <c r="ET743" s="129"/>
      <c r="EU743" s="129"/>
      <c r="EV743" s="129"/>
      <c r="EW743" s="129"/>
    </row>
    <row r="744" spans="1:153" ht="3" customHeight="1" thickBot="1">
      <c r="A744" s="113"/>
      <c r="B744" s="16"/>
      <c r="C744" s="17"/>
      <c r="D744" s="17"/>
      <c r="E744" s="17"/>
      <c r="F744" s="18"/>
      <c r="G744" s="17"/>
      <c r="H744" s="298"/>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9"/>
      <c r="AG744" s="299"/>
      <c r="AH744" s="298"/>
      <c r="AI744" s="298"/>
      <c r="AJ744" s="298"/>
      <c r="AK744" s="298"/>
      <c r="AL744" s="298"/>
      <c r="AM744" s="298"/>
      <c r="AN744" s="298"/>
      <c r="AO744" s="121"/>
      <c r="AP744" s="116"/>
      <c r="AQ744" s="299"/>
      <c r="AR744" s="298"/>
      <c r="AS744" s="298"/>
      <c r="AT744" s="298"/>
      <c r="AU744" s="298"/>
      <c r="AV744" s="298"/>
      <c r="AW744" s="298"/>
      <c r="AX744" s="298"/>
      <c r="AY744" s="121"/>
      <c r="AZ744" s="116"/>
      <c r="BA744" s="298"/>
      <c r="BB744" s="298"/>
      <c r="BC744" s="298"/>
      <c r="BD744" s="298"/>
      <c r="BE744" s="298"/>
      <c r="BF744" s="298"/>
      <c r="BG744" s="298"/>
      <c r="BH744" s="298"/>
      <c r="BI744" s="121"/>
      <c r="BJ744" s="116"/>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c r="DH744" s="129"/>
      <c r="DI744" s="129"/>
      <c r="DJ744" s="129"/>
      <c r="DK744" s="129"/>
      <c r="DL744" s="129"/>
      <c r="DM744" s="129"/>
      <c r="DN744" s="129"/>
      <c r="DO744" s="129"/>
      <c r="DP744" s="129"/>
      <c r="DQ744" s="129"/>
      <c r="DR744" s="129"/>
      <c r="DS744" s="129"/>
      <c r="DT744" s="129"/>
      <c r="DU744" s="129"/>
      <c r="DV744" s="129"/>
      <c r="DW744" s="129"/>
      <c r="DX744" s="129"/>
      <c r="DY744" s="129"/>
      <c r="DZ744" s="129"/>
      <c r="EA744" s="129"/>
      <c r="EB744" s="129"/>
      <c r="EC744" s="129"/>
      <c r="ED744" s="129"/>
      <c r="EE744" s="129"/>
      <c r="EF744" s="129"/>
      <c r="EG744" s="129"/>
      <c r="EH744" s="129"/>
      <c r="EI744" s="129"/>
      <c r="EJ744" s="129"/>
      <c r="EK744" s="129"/>
      <c r="EL744" s="129"/>
      <c r="EM744" s="129"/>
      <c r="EN744" s="129"/>
      <c r="EO744" s="129"/>
      <c r="EP744" s="129"/>
      <c r="EQ744" s="129"/>
      <c r="ER744" s="129"/>
      <c r="ES744" s="129"/>
      <c r="ET744" s="129"/>
      <c r="EU744" s="129"/>
      <c r="EV744" s="129"/>
      <c r="EW744" s="129"/>
    </row>
    <row r="745" spans="1:153" ht="9.75" customHeight="1">
      <c r="A745" s="113"/>
      <c r="B745" s="24"/>
      <c r="C745" s="14" t="s">
        <v>6435</v>
      </c>
      <c r="D745" s="25"/>
      <c r="E745" s="25"/>
      <c r="F745" s="14" t="s">
        <v>143</v>
      </c>
      <c r="G745" s="14"/>
      <c r="H745" s="14"/>
      <c r="I745" s="14" t="s">
        <v>144</v>
      </c>
      <c r="J745" s="14"/>
      <c r="K745" s="14" t="s">
        <v>145</v>
      </c>
      <c r="L745" s="14"/>
      <c r="M745" s="14" t="s">
        <v>197</v>
      </c>
      <c r="N745" s="14"/>
      <c r="O745" s="25"/>
      <c r="P745" s="14" t="s">
        <v>146</v>
      </c>
      <c r="Q745" s="14"/>
      <c r="R745" s="14"/>
      <c r="S745" s="14"/>
      <c r="T745" s="14"/>
      <c r="U745" s="14"/>
      <c r="V745" s="14"/>
      <c r="W745" s="14"/>
      <c r="X745" s="14"/>
      <c r="Y745" s="14"/>
      <c r="Z745" s="14"/>
      <c r="AA745" s="14"/>
      <c r="AB745" s="14"/>
      <c r="AC745" s="14"/>
      <c r="AD745" s="25"/>
      <c r="AE745" s="25"/>
      <c r="AF745" s="26"/>
      <c r="AG745" s="296"/>
      <c r="AH745" s="297"/>
      <c r="AI745" s="297"/>
      <c r="AJ745" s="297"/>
      <c r="AK745" s="297"/>
      <c r="AL745" s="297"/>
      <c r="AM745" s="297"/>
      <c r="AN745" s="297"/>
      <c r="AO745" s="117"/>
      <c r="AP745" s="114"/>
      <c r="AQ745" s="296"/>
      <c r="AR745" s="297"/>
      <c r="AS745" s="297"/>
      <c r="AT745" s="297"/>
      <c r="AU745" s="297"/>
      <c r="AV745" s="297"/>
      <c r="AW745" s="297"/>
      <c r="AX745" s="297"/>
      <c r="AY745" s="117"/>
      <c r="AZ745" s="114"/>
      <c r="BA745" s="297"/>
      <c r="BB745" s="297"/>
      <c r="BC745" s="297"/>
      <c r="BD745" s="297"/>
      <c r="BE745" s="297"/>
      <c r="BF745" s="297"/>
      <c r="BG745" s="297"/>
      <c r="BH745" s="297"/>
      <c r="BI745" s="117"/>
      <c r="BJ745" s="114"/>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c r="CQ745" s="129"/>
      <c r="CR745" s="129"/>
      <c r="CS745" s="129"/>
      <c r="CT745" s="129"/>
      <c r="CU745" s="129"/>
      <c r="CV745" s="129"/>
      <c r="CW745" s="129"/>
      <c r="CX745" s="129"/>
      <c r="CY745" s="129"/>
      <c r="CZ745" s="129"/>
      <c r="DA745" s="129"/>
      <c r="DB745" s="129"/>
      <c r="DC745" s="129"/>
      <c r="DD745" s="129"/>
      <c r="DE745" s="129"/>
      <c r="DF745" s="129"/>
      <c r="DG745" s="129"/>
      <c r="DH745" s="129"/>
      <c r="DI745" s="129"/>
      <c r="DJ745" s="129"/>
      <c r="DK745" s="129"/>
      <c r="DL745" s="129"/>
      <c r="DM745" s="129"/>
      <c r="DN745" s="129"/>
      <c r="DO745" s="129"/>
      <c r="DP745" s="129"/>
      <c r="DQ745" s="129"/>
      <c r="DR745" s="129"/>
      <c r="DS745" s="129"/>
      <c r="DT745" s="129"/>
      <c r="DU745" s="129"/>
      <c r="DV745" s="129"/>
      <c r="DW745" s="129"/>
      <c r="DX745" s="129"/>
      <c r="DY745" s="129"/>
      <c r="DZ745" s="129"/>
      <c r="EA745" s="129"/>
      <c r="EB745" s="129"/>
      <c r="EC745" s="129"/>
      <c r="ED745" s="129"/>
      <c r="EE745" s="129"/>
      <c r="EF745" s="129"/>
      <c r="EG745" s="129"/>
      <c r="EH745" s="129"/>
      <c r="EI745" s="129"/>
      <c r="EJ745" s="129"/>
      <c r="EK745" s="129"/>
      <c r="EL745" s="129"/>
      <c r="EM745" s="129"/>
      <c r="EN745" s="129"/>
      <c r="EO745" s="129"/>
      <c r="EP745" s="129"/>
      <c r="EQ745" s="129"/>
      <c r="ER745" s="129"/>
      <c r="ES745" s="129"/>
      <c r="ET745" s="129"/>
      <c r="EU745" s="129"/>
      <c r="EV745" s="129"/>
      <c r="EW745" s="129"/>
    </row>
    <row r="746" spans="1:153" ht="21.75" customHeight="1">
      <c r="A746" s="113"/>
      <c r="B746" s="294"/>
      <c r="C746" s="76"/>
      <c r="D746" s="74"/>
      <c r="E746" s="77"/>
      <c r="F746" s="78"/>
      <c r="G746" s="79"/>
      <c r="H746" s="75" t="s">
        <v>6436</v>
      </c>
      <c r="I746" s="76"/>
      <c r="J746" s="74"/>
      <c r="K746" s="241"/>
      <c r="L746" s="74"/>
      <c r="M746" s="76"/>
      <c r="N746" s="73"/>
      <c r="O746" s="504"/>
      <c r="P746" s="505"/>
      <c r="Q746" s="505"/>
      <c r="R746" s="505"/>
      <c r="S746" s="505"/>
      <c r="T746" s="505"/>
      <c r="U746" s="505"/>
      <c r="V746" s="505"/>
      <c r="W746" s="505"/>
      <c r="X746" s="505"/>
      <c r="Y746" s="505"/>
      <c r="Z746" s="505"/>
      <c r="AA746" s="505"/>
      <c r="AB746" s="505"/>
      <c r="AC746" s="505"/>
      <c r="AD746" s="505"/>
      <c r="AE746" s="506"/>
      <c r="AF746" s="15"/>
      <c r="AG746" s="118"/>
      <c r="AH746" s="312"/>
      <c r="AI746" s="313"/>
      <c r="AJ746" s="313"/>
      <c r="AK746" s="313"/>
      <c r="AL746" s="313"/>
      <c r="AM746" s="313"/>
      <c r="AN746" s="314"/>
      <c r="AO746" s="120"/>
      <c r="AP746" s="115" t="s">
        <v>0</v>
      </c>
      <c r="AQ746" s="119"/>
      <c r="AR746" s="312"/>
      <c r="AS746" s="313"/>
      <c r="AT746" s="313"/>
      <c r="AU746" s="313"/>
      <c r="AV746" s="313"/>
      <c r="AW746" s="313"/>
      <c r="AX746" s="314"/>
      <c r="AY746" s="120"/>
      <c r="AZ746" s="115" t="s">
        <v>1</v>
      </c>
      <c r="BA746" s="119"/>
      <c r="BB746" s="312"/>
      <c r="BC746" s="313"/>
      <c r="BD746" s="313"/>
      <c r="BE746" s="313"/>
      <c r="BF746" s="313"/>
      <c r="BG746" s="313"/>
      <c r="BH746" s="314"/>
      <c r="BI746" s="122"/>
      <c r="BJ746" s="115" t="s">
        <v>2</v>
      </c>
      <c r="BK746" s="129"/>
      <c r="BL746" s="130" t="str">
        <f>IF(BM746&lt;&gt;"","●","")</f>
        <v/>
      </c>
      <c r="BM746" s="132" t="str">
        <f>IF(AND(OR(C746="",E746="",F746="",G746="",O746=""),OR(AH746&gt;0,AR746&gt;0,BB746&gt;0)),"「Ｋコード・Ｊコード番号等」、「診療行為名称」に未記入の欄がありますが、「レセプト件数」、「算定日数」、「算定回数」のいずれかが1以上となっています。正しい手術名情報・レセプト件数・算定日数・算定回数をご記入ください。",IF(AND(AND(C746&lt;&gt;"",E746&lt;&gt;"",F746&lt;&gt;"",G746&lt;&gt;""),OR(AH746&gt;0,AR746&gt;0,BB746&gt;0),COUNTIF(K!$A$1:$A$2257,ASC(C746&amp;E746&amp;F746&amp;G746&amp;IF(I746*1=0,"","-"&amp;I746*1)&amp;IF(K746*1=0,"",K746*1)&amp;IF(M746="","",M746)))=0),"「Ｋコード・Ｊコード番号等」が診療報酬点数表あるいは鹿診療報酬点数表に存在しないコードとなっています。正しいＫコード・Ｊコード番号等をご記入ください。なお、加算・輸血料は報告対象外となります。",IF(OR(AND(OR(AH746=0,AH746=""),OR(AR746&gt;0,BB746&gt;0)),AND(OR(AH746&gt;0,BB746&gt;0),OR(AR746=0,AR746="")),AND(OR(AH746&gt;0,AR746&gt;0),OR(BB746=0,BB746=""))),"「レセプト件数」、「算定日数」、「算定回数」のいずれかが「0」か「空白」となっていますが、それ以外が1以上となっています。正しい手術名情報・レセプト件数・算定日数・算定回数をご記入ください。",IF(OR(AH746&gt;AR746,AH746&gt;BB746),"「算定日数」あるいは「算定回数」が「レセプト件数」よりも小さくなっています。算定レセプトにおける算定日数・算定回数をご記入ください。",IF(AR746&gt;BB746,"「算定回数」が「算定日数」よりも小さくなっています。算定日数における算定回数をご記入ください。","")))))</f>
        <v/>
      </c>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72"/>
      <c r="CW746" s="72"/>
      <c r="CX746" s="72"/>
      <c r="CY746" s="129"/>
      <c r="CZ746" s="129"/>
      <c r="DA746" s="129"/>
      <c r="DB746" s="129"/>
      <c r="DC746" s="129"/>
      <c r="DD746" s="129"/>
      <c r="DE746" s="129"/>
      <c r="DF746" s="129"/>
      <c r="DG746" s="129"/>
      <c r="DH746" s="129"/>
      <c r="DI746" s="129"/>
      <c r="DJ746" s="129"/>
      <c r="DK746" s="129"/>
      <c r="DL746" s="129"/>
      <c r="DM746" s="129"/>
      <c r="DN746" s="129"/>
      <c r="DO746" s="129"/>
      <c r="DP746" s="129"/>
      <c r="DQ746" s="129"/>
      <c r="DR746" s="129"/>
      <c r="DS746" s="129"/>
      <c r="DT746" s="129"/>
      <c r="DU746" s="129"/>
      <c r="DV746" s="129"/>
      <c r="DW746" s="129"/>
      <c r="DX746" s="129"/>
      <c r="DY746" s="129"/>
      <c r="DZ746" s="129"/>
      <c r="EA746" s="129"/>
      <c r="EB746" s="129"/>
      <c r="EC746" s="129"/>
      <c r="ED746" s="129"/>
      <c r="EE746" s="129"/>
      <c r="EF746" s="129"/>
      <c r="EG746" s="129"/>
      <c r="EH746" s="129"/>
      <c r="EI746" s="129"/>
      <c r="EJ746" s="129"/>
      <c r="EK746" s="129"/>
      <c r="EL746" s="129"/>
      <c r="EM746" s="129"/>
      <c r="EN746" s="129"/>
      <c r="EO746" s="129"/>
      <c r="EP746" s="129"/>
      <c r="EQ746" s="129"/>
      <c r="ER746" s="129"/>
      <c r="ES746" s="129"/>
      <c r="ET746" s="129"/>
      <c r="EU746" s="129"/>
      <c r="EV746" s="129"/>
      <c r="EW746" s="129"/>
    </row>
    <row r="747" spans="1:153" ht="3" customHeight="1" thickBot="1">
      <c r="A747" s="113"/>
      <c r="B747" s="16"/>
      <c r="C747" s="17"/>
      <c r="D747" s="17"/>
      <c r="E747" s="17"/>
      <c r="F747" s="18"/>
      <c r="G747" s="17"/>
      <c r="H747" s="298"/>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9"/>
      <c r="AG747" s="299"/>
      <c r="AH747" s="298"/>
      <c r="AI747" s="298"/>
      <c r="AJ747" s="298"/>
      <c r="AK747" s="298"/>
      <c r="AL747" s="298"/>
      <c r="AM747" s="298"/>
      <c r="AN747" s="298"/>
      <c r="AO747" s="121"/>
      <c r="AP747" s="116"/>
      <c r="AQ747" s="299"/>
      <c r="AR747" s="298"/>
      <c r="AS747" s="298"/>
      <c r="AT747" s="298"/>
      <c r="AU747" s="298"/>
      <c r="AV747" s="298"/>
      <c r="AW747" s="298"/>
      <c r="AX747" s="298"/>
      <c r="AY747" s="121"/>
      <c r="AZ747" s="116"/>
      <c r="BA747" s="298"/>
      <c r="BB747" s="298"/>
      <c r="BC747" s="298"/>
      <c r="BD747" s="298"/>
      <c r="BE747" s="298"/>
      <c r="BF747" s="298"/>
      <c r="BG747" s="298"/>
      <c r="BH747" s="298"/>
      <c r="BI747" s="121"/>
      <c r="BJ747" s="116"/>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29"/>
      <c r="CW747" s="129"/>
      <c r="CX747" s="129"/>
      <c r="CY747" s="129"/>
      <c r="CZ747" s="129"/>
      <c r="DA747" s="129"/>
      <c r="DB747" s="129"/>
      <c r="DC747" s="129"/>
      <c r="DD747" s="129"/>
      <c r="DE747" s="129"/>
      <c r="DF747" s="129"/>
      <c r="DG747" s="129"/>
      <c r="DH747" s="129"/>
      <c r="DI747" s="129"/>
      <c r="DJ747" s="129"/>
      <c r="DK747" s="129"/>
      <c r="DL747" s="129"/>
      <c r="DM747" s="129"/>
      <c r="DN747" s="129"/>
      <c r="DO747" s="129"/>
      <c r="DP747" s="129"/>
      <c r="DQ747" s="129"/>
      <c r="DR747" s="129"/>
      <c r="DS747" s="129"/>
      <c r="DT747" s="129"/>
      <c r="DU747" s="129"/>
      <c r="DV747" s="129"/>
      <c r="DW747" s="129"/>
      <c r="DX747" s="129"/>
      <c r="DY747" s="129"/>
      <c r="DZ747" s="129"/>
      <c r="EA747" s="129"/>
      <c r="EB747" s="129"/>
      <c r="EC747" s="129"/>
      <c r="ED747" s="129"/>
      <c r="EE747" s="129"/>
      <c r="EF747" s="129"/>
      <c r="EG747" s="129"/>
      <c r="EH747" s="129"/>
      <c r="EI747" s="129"/>
      <c r="EJ747" s="129"/>
      <c r="EK747" s="129"/>
      <c r="EL747" s="129"/>
      <c r="EM747" s="129"/>
      <c r="EN747" s="129"/>
      <c r="EO747" s="129"/>
      <c r="EP747" s="129"/>
      <c r="EQ747" s="129"/>
      <c r="ER747" s="129"/>
      <c r="ES747" s="129"/>
      <c r="ET747" s="129"/>
      <c r="EU747" s="129"/>
      <c r="EV747" s="129"/>
      <c r="EW747" s="129"/>
    </row>
    <row r="748" spans="1:153" ht="9.75" customHeight="1">
      <c r="A748" s="113"/>
      <c r="B748" s="24"/>
      <c r="C748" s="14" t="s">
        <v>6435</v>
      </c>
      <c r="D748" s="25"/>
      <c r="E748" s="25"/>
      <c r="F748" s="14" t="s">
        <v>143</v>
      </c>
      <c r="G748" s="14"/>
      <c r="H748" s="14"/>
      <c r="I748" s="14" t="s">
        <v>144</v>
      </c>
      <c r="J748" s="14"/>
      <c r="K748" s="14" t="s">
        <v>145</v>
      </c>
      <c r="L748" s="14"/>
      <c r="M748" s="14" t="s">
        <v>197</v>
      </c>
      <c r="N748" s="14"/>
      <c r="O748" s="25"/>
      <c r="P748" s="14" t="s">
        <v>146</v>
      </c>
      <c r="Q748" s="14"/>
      <c r="R748" s="14"/>
      <c r="S748" s="14"/>
      <c r="T748" s="14"/>
      <c r="U748" s="14"/>
      <c r="V748" s="14"/>
      <c r="W748" s="14"/>
      <c r="X748" s="14"/>
      <c r="Y748" s="14"/>
      <c r="Z748" s="14"/>
      <c r="AA748" s="14"/>
      <c r="AB748" s="14"/>
      <c r="AC748" s="14"/>
      <c r="AD748" s="25"/>
      <c r="AE748" s="25"/>
      <c r="AF748" s="26"/>
      <c r="AG748" s="296"/>
      <c r="AH748" s="297"/>
      <c r="AI748" s="297"/>
      <c r="AJ748" s="297"/>
      <c r="AK748" s="297"/>
      <c r="AL748" s="297"/>
      <c r="AM748" s="297"/>
      <c r="AN748" s="297"/>
      <c r="AO748" s="117"/>
      <c r="AP748" s="114"/>
      <c r="AQ748" s="296"/>
      <c r="AR748" s="297"/>
      <c r="AS748" s="297"/>
      <c r="AT748" s="297"/>
      <c r="AU748" s="297"/>
      <c r="AV748" s="297"/>
      <c r="AW748" s="297"/>
      <c r="AX748" s="297"/>
      <c r="AY748" s="117"/>
      <c r="AZ748" s="114"/>
      <c r="BA748" s="297"/>
      <c r="BB748" s="297"/>
      <c r="BC748" s="297"/>
      <c r="BD748" s="297"/>
      <c r="BE748" s="297"/>
      <c r="BF748" s="297"/>
      <c r="BG748" s="297"/>
      <c r="BH748" s="297"/>
      <c r="BI748" s="117"/>
      <c r="BJ748" s="114"/>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c r="DH748" s="129"/>
      <c r="DI748" s="129"/>
      <c r="DJ748" s="129"/>
      <c r="DK748" s="129"/>
      <c r="DL748" s="129"/>
      <c r="DM748" s="129"/>
      <c r="DN748" s="129"/>
      <c r="DO748" s="129"/>
      <c r="DP748" s="129"/>
      <c r="DQ748" s="129"/>
      <c r="DR748" s="129"/>
      <c r="DS748" s="129"/>
      <c r="DT748" s="129"/>
      <c r="DU748" s="129"/>
      <c r="DV748" s="129"/>
      <c r="DW748" s="129"/>
      <c r="DX748" s="129"/>
      <c r="DY748" s="129"/>
      <c r="DZ748" s="129"/>
      <c r="EA748" s="129"/>
      <c r="EB748" s="129"/>
      <c r="EC748" s="129"/>
      <c r="ED748" s="129"/>
      <c r="EE748" s="129"/>
      <c r="EF748" s="129"/>
      <c r="EG748" s="129"/>
      <c r="EH748" s="129"/>
      <c r="EI748" s="129"/>
      <c r="EJ748" s="129"/>
      <c r="EK748" s="129"/>
      <c r="EL748" s="129"/>
      <c r="EM748" s="129"/>
      <c r="EN748" s="129"/>
      <c r="EO748" s="129"/>
      <c r="EP748" s="129"/>
      <c r="EQ748" s="129"/>
      <c r="ER748" s="129"/>
      <c r="ES748" s="129"/>
      <c r="ET748" s="129"/>
      <c r="EU748" s="129"/>
      <c r="EV748" s="129"/>
      <c r="EW748" s="129"/>
    </row>
    <row r="749" spans="1:153" ht="21.75" customHeight="1">
      <c r="A749" s="113"/>
      <c r="B749" s="294"/>
      <c r="C749" s="76"/>
      <c r="D749" s="74"/>
      <c r="E749" s="77"/>
      <c r="F749" s="78"/>
      <c r="G749" s="79"/>
      <c r="H749" s="75" t="s">
        <v>6436</v>
      </c>
      <c r="I749" s="76"/>
      <c r="J749" s="74"/>
      <c r="K749" s="241"/>
      <c r="L749" s="74"/>
      <c r="M749" s="76"/>
      <c r="N749" s="73"/>
      <c r="O749" s="504"/>
      <c r="P749" s="505"/>
      <c r="Q749" s="505"/>
      <c r="R749" s="505"/>
      <c r="S749" s="505"/>
      <c r="T749" s="505"/>
      <c r="U749" s="505"/>
      <c r="V749" s="505"/>
      <c r="W749" s="505"/>
      <c r="X749" s="505"/>
      <c r="Y749" s="505"/>
      <c r="Z749" s="505"/>
      <c r="AA749" s="505"/>
      <c r="AB749" s="505"/>
      <c r="AC749" s="505"/>
      <c r="AD749" s="505"/>
      <c r="AE749" s="506"/>
      <c r="AF749" s="15"/>
      <c r="AG749" s="118"/>
      <c r="AH749" s="312"/>
      <c r="AI749" s="313"/>
      <c r="AJ749" s="313"/>
      <c r="AK749" s="313"/>
      <c r="AL749" s="313"/>
      <c r="AM749" s="313"/>
      <c r="AN749" s="314"/>
      <c r="AO749" s="120"/>
      <c r="AP749" s="115" t="s">
        <v>0</v>
      </c>
      <c r="AQ749" s="119"/>
      <c r="AR749" s="312"/>
      <c r="AS749" s="313"/>
      <c r="AT749" s="313"/>
      <c r="AU749" s="313"/>
      <c r="AV749" s="313"/>
      <c r="AW749" s="313"/>
      <c r="AX749" s="314"/>
      <c r="AY749" s="120"/>
      <c r="AZ749" s="115" t="s">
        <v>1</v>
      </c>
      <c r="BA749" s="119"/>
      <c r="BB749" s="312"/>
      <c r="BC749" s="313"/>
      <c r="BD749" s="313"/>
      <c r="BE749" s="313"/>
      <c r="BF749" s="313"/>
      <c r="BG749" s="313"/>
      <c r="BH749" s="314"/>
      <c r="BI749" s="122"/>
      <c r="BJ749" s="115" t="s">
        <v>2</v>
      </c>
      <c r="BK749" s="129"/>
      <c r="BL749" s="130" t="str">
        <f>IF(BM749&lt;&gt;"","●","")</f>
        <v/>
      </c>
      <c r="BM749" s="132" t="str">
        <f>IF(AND(OR(C749="",E749="",F749="",G749="",O749=""),OR(AH749&gt;0,AR749&gt;0,BB749&gt;0)),"「Ｋコード・Ｊコード番号等」、「診療行為名称」に未記入の欄がありますが、「レセプト件数」、「算定日数」、「算定回数」のいずれかが1以上となっています。正しい手術名情報・レセプト件数・算定日数・算定回数をご記入ください。",IF(AND(AND(C749&lt;&gt;"",E749&lt;&gt;"",F749&lt;&gt;"",G749&lt;&gt;""),OR(AH749&gt;0,AR749&gt;0,BB749&gt;0),COUNTIF(K!$A$1:$A$2257,ASC(C749&amp;E749&amp;F749&amp;G749&amp;IF(I749*1=0,"","-"&amp;I749*1)&amp;IF(K749*1=0,"",K749*1)&amp;IF(M749="","",M749)))=0),"「Ｋコード・Ｊコード番号等」が診療報酬点数表あるいは鹿診療報酬点数表に存在しないコードとなっています。正しいＫコード・Ｊコード番号等をご記入ください。なお、加算・輸血料は報告対象外となります。",IF(OR(AND(OR(AH749=0,AH749=""),OR(AR749&gt;0,BB749&gt;0)),AND(OR(AH749&gt;0,BB749&gt;0),OR(AR749=0,AR749="")),AND(OR(AH749&gt;0,AR749&gt;0),OR(BB749=0,BB749=""))),"「レセプト件数」、「算定日数」、「算定回数」のいずれかが「0」か「空白」となっていますが、それ以外が1以上となっています。正しい手術名情報・レセプト件数・算定日数・算定回数をご記入ください。",IF(OR(AH749&gt;AR749,AH749&gt;BB749),"「算定日数」あるいは「算定回数」が「レセプト件数」よりも小さくなっています。算定レセプトにおける算定日数・算定回数をご記入ください。",IF(AR749&gt;BB749,"「算定回数」が「算定日数」よりも小さくなっています。算定日数における算定回数をご記入ください。","")))))</f>
        <v/>
      </c>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72"/>
      <c r="CW749" s="72"/>
      <c r="CX749" s="72"/>
      <c r="CY749" s="129"/>
      <c r="CZ749" s="129"/>
      <c r="DA749" s="129"/>
      <c r="DB749" s="129"/>
      <c r="DC749" s="129"/>
      <c r="DD749" s="129"/>
      <c r="DE749" s="129"/>
      <c r="DF749" s="129"/>
      <c r="DG749" s="129"/>
      <c r="DH749" s="129"/>
      <c r="DI749" s="129"/>
      <c r="DJ749" s="129"/>
      <c r="DK749" s="129"/>
      <c r="DL749" s="129"/>
      <c r="DM749" s="129"/>
      <c r="DN749" s="129"/>
      <c r="DO749" s="129"/>
      <c r="DP749" s="129"/>
      <c r="DQ749" s="129"/>
      <c r="DR749" s="129"/>
      <c r="DS749" s="129"/>
      <c r="DT749" s="129"/>
      <c r="DU749" s="129"/>
      <c r="DV749" s="129"/>
      <c r="DW749" s="129"/>
      <c r="DX749" s="129"/>
      <c r="DY749" s="129"/>
      <c r="DZ749" s="129"/>
      <c r="EA749" s="129"/>
      <c r="EB749" s="129"/>
      <c r="EC749" s="129"/>
      <c r="ED749" s="129"/>
      <c r="EE749" s="129"/>
      <c r="EF749" s="129"/>
      <c r="EG749" s="129"/>
      <c r="EH749" s="129"/>
      <c r="EI749" s="129"/>
      <c r="EJ749" s="129"/>
      <c r="EK749" s="129"/>
      <c r="EL749" s="129"/>
      <c r="EM749" s="129"/>
      <c r="EN749" s="129"/>
      <c r="EO749" s="129"/>
      <c r="EP749" s="129"/>
      <c r="EQ749" s="129"/>
      <c r="ER749" s="129"/>
      <c r="ES749" s="129"/>
      <c r="ET749" s="129"/>
      <c r="EU749" s="129"/>
      <c r="EV749" s="129"/>
      <c r="EW749" s="129"/>
    </row>
    <row r="750" spans="1:153" ht="3" customHeight="1" thickBot="1">
      <c r="A750" s="113"/>
      <c r="B750" s="16"/>
      <c r="C750" s="17"/>
      <c r="D750" s="17"/>
      <c r="E750" s="17"/>
      <c r="F750" s="18"/>
      <c r="G750" s="17"/>
      <c r="H750" s="298"/>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9"/>
      <c r="AG750" s="299"/>
      <c r="AH750" s="298"/>
      <c r="AI750" s="298"/>
      <c r="AJ750" s="298"/>
      <c r="AK750" s="298"/>
      <c r="AL750" s="298"/>
      <c r="AM750" s="298"/>
      <c r="AN750" s="298"/>
      <c r="AO750" s="121"/>
      <c r="AP750" s="116"/>
      <c r="AQ750" s="299"/>
      <c r="AR750" s="298"/>
      <c r="AS750" s="298"/>
      <c r="AT750" s="298"/>
      <c r="AU750" s="298"/>
      <c r="AV750" s="298"/>
      <c r="AW750" s="298"/>
      <c r="AX750" s="298"/>
      <c r="AY750" s="121"/>
      <c r="AZ750" s="116"/>
      <c r="BA750" s="298"/>
      <c r="BB750" s="298"/>
      <c r="BC750" s="298"/>
      <c r="BD750" s="298"/>
      <c r="BE750" s="298"/>
      <c r="BF750" s="298"/>
      <c r="BG750" s="298"/>
      <c r="BH750" s="298"/>
      <c r="BI750" s="121"/>
      <c r="BJ750" s="116"/>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29"/>
      <c r="CW750" s="129"/>
      <c r="CX750" s="129"/>
      <c r="CY750" s="129"/>
      <c r="CZ750" s="129"/>
      <c r="DA750" s="129"/>
      <c r="DB750" s="129"/>
      <c r="DC750" s="129"/>
      <c r="DD750" s="129"/>
      <c r="DE750" s="129"/>
      <c r="DF750" s="129"/>
      <c r="DG750" s="129"/>
      <c r="DH750" s="129"/>
      <c r="DI750" s="129"/>
      <c r="DJ750" s="129"/>
      <c r="DK750" s="129"/>
      <c r="DL750" s="129"/>
      <c r="DM750" s="129"/>
      <c r="DN750" s="129"/>
      <c r="DO750" s="129"/>
      <c r="DP750" s="129"/>
      <c r="DQ750" s="129"/>
      <c r="DR750" s="129"/>
      <c r="DS750" s="129"/>
      <c r="DT750" s="129"/>
      <c r="DU750" s="129"/>
      <c r="DV750" s="129"/>
      <c r="DW750" s="129"/>
      <c r="DX750" s="129"/>
      <c r="DY750" s="129"/>
      <c r="DZ750" s="129"/>
      <c r="EA750" s="129"/>
      <c r="EB750" s="129"/>
      <c r="EC750" s="129"/>
      <c r="ED750" s="129"/>
      <c r="EE750" s="129"/>
      <c r="EF750" s="129"/>
      <c r="EG750" s="129"/>
      <c r="EH750" s="129"/>
      <c r="EI750" s="129"/>
      <c r="EJ750" s="129"/>
      <c r="EK750" s="129"/>
      <c r="EL750" s="129"/>
      <c r="EM750" s="129"/>
      <c r="EN750" s="129"/>
      <c r="EO750" s="129"/>
      <c r="EP750" s="129"/>
      <c r="EQ750" s="129"/>
      <c r="ER750" s="129"/>
      <c r="ES750" s="129"/>
      <c r="ET750" s="129"/>
      <c r="EU750" s="129"/>
      <c r="EV750" s="129"/>
      <c r="EW750" s="129"/>
    </row>
    <row r="751" spans="1:153" ht="9.75" customHeight="1">
      <c r="A751" s="113"/>
      <c r="B751" s="24"/>
      <c r="C751" s="14" t="s">
        <v>6435</v>
      </c>
      <c r="D751" s="25"/>
      <c r="E751" s="25"/>
      <c r="F751" s="14" t="s">
        <v>143</v>
      </c>
      <c r="G751" s="14"/>
      <c r="H751" s="14"/>
      <c r="I751" s="14" t="s">
        <v>144</v>
      </c>
      <c r="J751" s="14"/>
      <c r="K751" s="14" t="s">
        <v>145</v>
      </c>
      <c r="L751" s="14"/>
      <c r="M751" s="14" t="s">
        <v>197</v>
      </c>
      <c r="N751" s="14"/>
      <c r="O751" s="25"/>
      <c r="P751" s="14" t="s">
        <v>146</v>
      </c>
      <c r="Q751" s="14"/>
      <c r="R751" s="14"/>
      <c r="S751" s="14"/>
      <c r="T751" s="14"/>
      <c r="U751" s="14"/>
      <c r="V751" s="14"/>
      <c r="W751" s="14"/>
      <c r="X751" s="14"/>
      <c r="Y751" s="14"/>
      <c r="Z751" s="14"/>
      <c r="AA751" s="14"/>
      <c r="AB751" s="14"/>
      <c r="AC751" s="14"/>
      <c r="AD751" s="25"/>
      <c r="AE751" s="25"/>
      <c r="AF751" s="26"/>
      <c r="AG751" s="296"/>
      <c r="AH751" s="297"/>
      <c r="AI751" s="297"/>
      <c r="AJ751" s="297"/>
      <c r="AK751" s="297"/>
      <c r="AL751" s="297"/>
      <c r="AM751" s="297"/>
      <c r="AN751" s="297"/>
      <c r="AO751" s="117"/>
      <c r="AP751" s="114"/>
      <c r="AQ751" s="296"/>
      <c r="AR751" s="297"/>
      <c r="AS751" s="297"/>
      <c r="AT751" s="297"/>
      <c r="AU751" s="297"/>
      <c r="AV751" s="297"/>
      <c r="AW751" s="297"/>
      <c r="AX751" s="297"/>
      <c r="AY751" s="117"/>
      <c r="AZ751" s="114"/>
      <c r="BA751" s="297"/>
      <c r="BB751" s="297"/>
      <c r="BC751" s="297"/>
      <c r="BD751" s="297"/>
      <c r="BE751" s="297"/>
      <c r="BF751" s="297"/>
      <c r="BG751" s="297"/>
      <c r="BH751" s="297"/>
      <c r="BI751" s="117"/>
      <c r="BJ751" s="114"/>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c r="DH751" s="129"/>
      <c r="DI751" s="129"/>
      <c r="DJ751" s="129"/>
      <c r="DK751" s="129"/>
      <c r="DL751" s="129"/>
      <c r="DM751" s="129"/>
      <c r="DN751" s="129"/>
      <c r="DO751" s="129"/>
      <c r="DP751" s="129"/>
      <c r="DQ751" s="129"/>
      <c r="DR751" s="129"/>
      <c r="DS751" s="129"/>
      <c r="DT751" s="129"/>
      <c r="DU751" s="129"/>
      <c r="DV751" s="129"/>
      <c r="DW751" s="129"/>
      <c r="DX751" s="129"/>
      <c r="DY751" s="129"/>
      <c r="DZ751" s="129"/>
      <c r="EA751" s="129"/>
      <c r="EB751" s="129"/>
      <c r="EC751" s="129"/>
      <c r="ED751" s="129"/>
      <c r="EE751" s="129"/>
      <c r="EF751" s="129"/>
      <c r="EG751" s="129"/>
      <c r="EH751" s="129"/>
      <c r="EI751" s="129"/>
      <c r="EJ751" s="129"/>
      <c r="EK751" s="129"/>
      <c r="EL751" s="129"/>
      <c r="EM751" s="129"/>
      <c r="EN751" s="129"/>
      <c r="EO751" s="129"/>
      <c r="EP751" s="129"/>
      <c r="EQ751" s="129"/>
      <c r="ER751" s="129"/>
      <c r="ES751" s="129"/>
      <c r="ET751" s="129"/>
      <c r="EU751" s="129"/>
      <c r="EV751" s="129"/>
      <c r="EW751" s="129"/>
    </row>
    <row r="752" spans="1:153" ht="21.75" customHeight="1">
      <c r="A752" s="113"/>
      <c r="B752" s="294"/>
      <c r="C752" s="76"/>
      <c r="D752" s="74"/>
      <c r="E752" s="77"/>
      <c r="F752" s="78"/>
      <c r="G752" s="79"/>
      <c r="H752" s="75" t="s">
        <v>6436</v>
      </c>
      <c r="I752" s="76"/>
      <c r="J752" s="74"/>
      <c r="K752" s="241"/>
      <c r="L752" s="74"/>
      <c r="M752" s="76"/>
      <c r="N752" s="73"/>
      <c r="O752" s="504"/>
      <c r="P752" s="505"/>
      <c r="Q752" s="505"/>
      <c r="R752" s="505"/>
      <c r="S752" s="505"/>
      <c r="T752" s="505"/>
      <c r="U752" s="505"/>
      <c r="V752" s="505"/>
      <c r="W752" s="505"/>
      <c r="X752" s="505"/>
      <c r="Y752" s="505"/>
      <c r="Z752" s="505"/>
      <c r="AA752" s="505"/>
      <c r="AB752" s="505"/>
      <c r="AC752" s="505"/>
      <c r="AD752" s="505"/>
      <c r="AE752" s="506"/>
      <c r="AF752" s="15"/>
      <c r="AG752" s="118"/>
      <c r="AH752" s="312"/>
      <c r="AI752" s="313"/>
      <c r="AJ752" s="313"/>
      <c r="AK752" s="313"/>
      <c r="AL752" s="313"/>
      <c r="AM752" s="313"/>
      <c r="AN752" s="314"/>
      <c r="AO752" s="120"/>
      <c r="AP752" s="115" t="s">
        <v>0</v>
      </c>
      <c r="AQ752" s="119"/>
      <c r="AR752" s="312"/>
      <c r="AS752" s="313"/>
      <c r="AT752" s="313"/>
      <c r="AU752" s="313"/>
      <c r="AV752" s="313"/>
      <c r="AW752" s="313"/>
      <c r="AX752" s="314"/>
      <c r="AY752" s="120"/>
      <c r="AZ752" s="115" t="s">
        <v>1</v>
      </c>
      <c r="BA752" s="119"/>
      <c r="BB752" s="312"/>
      <c r="BC752" s="313"/>
      <c r="BD752" s="313"/>
      <c r="BE752" s="313"/>
      <c r="BF752" s="313"/>
      <c r="BG752" s="313"/>
      <c r="BH752" s="314"/>
      <c r="BI752" s="122"/>
      <c r="BJ752" s="115" t="s">
        <v>2</v>
      </c>
      <c r="BK752" s="129"/>
      <c r="BL752" s="130" t="str">
        <f>IF(BM752&lt;&gt;"","●","")</f>
        <v/>
      </c>
      <c r="BM752" s="132" t="str">
        <f>IF(AND(OR(C752="",E752="",F752="",G752="",O752=""),OR(AH752&gt;0,AR752&gt;0,BB752&gt;0)),"「Ｋコード・Ｊコード番号等」、「診療行為名称」に未記入の欄がありますが、「レセプト件数」、「算定日数」、「算定回数」のいずれかが1以上となっています。正しい手術名情報・レセプト件数・算定日数・算定回数をご記入ください。",IF(AND(AND(C752&lt;&gt;"",E752&lt;&gt;"",F752&lt;&gt;"",G752&lt;&gt;""),OR(AH752&gt;0,AR752&gt;0,BB752&gt;0),COUNTIF(K!$A$1:$A$2257,ASC(C752&amp;E752&amp;F752&amp;G752&amp;IF(I752*1=0,"","-"&amp;I752*1)&amp;IF(K752*1=0,"",K752*1)&amp;IF(M752="","",M752)))=0),"「Ｋコード・Ｊコード番号等」が診療報酬点数表あるいは鹿診療報酬点数表に存在しないコードとなっています。正しいＫコード・Ｊコード番号等をご記入ください。なお、加算・輸血料は報告対象外となります。",IF(OR(AND(OR(AH752=0,AH752=""),OR(AR752&gt;0,BB752&gt;0)),AND(OR(AH752&gt;0,BB752&gt;0),OR(AR752=0,AR752="")),AND(OR(AH752&gt;0,AR752&gt;0),OR(BB752=0,BB752=""))),"「レセプト件数」、「算定日数」、「算定回数」のいずれかが「0」か「空白」となっていますが、それ以外が1以上となっています。正しい手術名情報・レセプト件数・算定日数・算定回数をご記入ください。",IF(OR(AH752&gt;AR752,AH752&gt;BB752),"「算定日数」あるいは「算定回数」が「レセプト件数」よりも小さくなっています。算定レセプトにおける算定日数・算定回数をご記入ください。",IF(AR752&gt;BB752,"「算定回数」が「算定日数」よりも小さくなっています。算定日数における算定回数をご記入ください。","")))))</f>
        <v/>
      </c>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72"/>
      <c r="CW752" s="72"/>
      <c r="CX752" s="72"/>
      <c r="CY752" s="129"/>
      <c r="CZ752" s="129"/>
      <c r="DA752" s="129"/>
      <c r="DB752" s="129"/>
      <c r="DC752" s="129"/>
      <c r="DD752" s="129"/>
      <c r="DE752" s="129"/>
      <c r="DF752" s="129"/>
      <c r="DG752" s="129"/>
      <c r="DH752" s="129"/>
      <c r="DI752" s="129"/>
      <c r="DJ752" s="129"/>
      <c r="DK752" s="129"/>
      <c r="DL752" s="129"/>
      <c r="DM752" s="129"/>
      <c r="DN752" s="129"/>
      <c r="DO752" s="129"/>
      <c r="DP752" s="129"/>
      <c r="DQ752" s="129"/>
      <c r="DR752" s="129"/>
      <c r="DS752" s="129"/>
      <c r="DT752" s="129"/>
      <c r="DU752" s="129"/>
      <c r="DV752" s="129"/>
      <c r="DW752" s="129"/>
      <c r="DX752" s="129"/>
      <c r="DY752" s="129"/>
      <c r="DZ752" s="129"/>
      <c r="EA752" s="129"/>
      <c r="EB752" s="129"/>
      <c r="EC752" s="129"/>
      <c r="ED752" s="129"/>
      <c r="EE752" s="129"/>
      <c r="EF752" s="129"/>
      <c r="EG752" s="129"/>
      <c r="EH752" s="129"/>
      <c r="EI752" s="129"/>
      <c r="EJ752" s="129"/>
      <c r="EK752" s="129"/>
      <c r="EL752" s="129"/>
      <c r="EM752" s="129"/>
      <c r="EN752" s="129"/>
      <c r="EO752" s="129"/>
      <c r="EP752" s="129"/>
      <c r="EQ752" s="129"/>
      <c r="ER752" s="129"/>
      <c r="ES752" s="129"/>
      <c r="ET752" s="129"/>
      <c r="EU752" s="129"/>
      <c r="EV752" s="129"/>
      <c r="EW752" s="129"/>
    </row>
    <row r="753" spans="1:153" ht="3" customHeight="1" thickBot="1">
      <c r="A753" s="113"/>
      <c r="B753" s="16"/>
      <c r="C753" s="17"/>
      <c r="D753" s="17"/>
      <c r="E753" s="17"/>
      <c r="F753" s="18"/>
      <c r="G753" s="17"/>
      <c r="H753" s="298"/>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9"/>
      <c r="AG753" s="299"/>
      <c r="AH753" s="298"/>
      <c r="AI753" s="298"/>
      <c r="AJ753" s="298"/>
      <c r="AK753" s="298"/>
      <c r="AL753" s="298"/>
      <c r="AM753" s="298"/>
      <c r="AN753" s="298"/>
      <c r="AO753" s="121"/>
      <c r="AP753" s="116"/>
      <c r="AQ753" s="299"/>
      <c r="AR753" s="298"/>
      <c r="AS753" s="298"/>
      <c r="AT753" s="298"/>
      <c r="AU753" s="298"/>
      <c r="AV753" s="298"/>
      <c r="AW753" s="298"/>
      <c r="AX753" s="298"/>
      <c r="AY753" s="121"/>
      <c r="AZ753" s="116"/>
      <c r="BA753" s="298"/>
      <c r="BB753" s="298"/>
      <c r="BC753" s="298"/>
      <c r="BD753" s="298"/>
      <c r="BE753" s="298"/>
      <c r="BF753" s="298"/>
      <c r="BG753" s="298"/>
      <c r="BH753" s="298"/>
      <c r="BI753" s="121"/>
      <c r="BJ753" s="116"/>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29"/>
      <c r="CW753" s="129"/>
      <c r="CX753" s="129"/>
      <c r="CY753" s="129"/>
      <c r="CZ753" s="129"/>
      <c r="DA753" s="129"/>
      <c r="DB753" s="129"/>
      <c r="DC753" s="129"/>
      <c r="DD753" s="129"/>
      <c r="DE753" s="129"/>
      <c r="DF753" s="129"/>
      <c r="DG753" s="129"/>
      <c r="DH753" s="129"/>
      <c r="DI753" s="129"/>
      <c r="DJ753" s="129"/>
      <c r="DK753" s="129"/>
      <c r="DL753" s="129"/>
      <c r="DM753" s="129"/>
      <c r="DN753" s="129"/>
      <c r="DO753" s="129"/>
      <c r="DP753" s="129"/>
      <c r="DQ753" s="129"/>
      <c r="DR753" s="129"/>
      <c r="DS753" s="129"/>
      <c r="DT753" s="129"/>
      <c r="DU753" s="129"/>
      <c r="DV753" s="129"/>
      <c r="DW753" s="129"/>
      <c r="DX753" s="129"/>
      <c r="DY753" s="129"/>
      <c r="DZ753" s="129"/>
      <c r="EA753" s="129"/>
      <c r="EB753" s="129"/>
      <c r="EC753" s="129"/>
      <c r="ED753" s="129"/>
      <c r="EE753" s="129"/>
      <c r="EF753" s="129"/>
      <c r="EG753" s="129"/>
      <c r="EH753" s="129"/>
      <c r="EI753" s="129"/>
      <c r="EJ753" s="129"/>
      <c r="EK753" s="129"/>
      <c r="EL753" s="129"/>
      <c r="EM753" s="129"/>
      <c r="EN753" s="129"/>
      <c r="EO753" s="129"/>
      <c r="EP753" s="129"/>
      <c r="EQ753" s="129"/>
      <c r="ER753" s="129"/>
      <c r="ES753" s="129"/>
      <c r="ET753" s="129"/>
      <c r="EU753" s="129"/>
      <c r="EV753" s="129"/>
      <c r="EW753" s="129"/>
    </row>
    <row r="754" spans="1:153" ht="9.75" customHeight="1">
      <c r="A754" s="113"/>
      <c r="B754" s="24"/>
      <c r="C754" s="14" t="s">
        <v>6435</v>
      </c>
      <c r="D754" s="25"/>
      <c r="E754" s="25"/>
      <c r="F754" s="14" t="s">
        <v>143</v>
      </c>
      <c r="G754" s="14"/>
      <c r="H754" s="14"/>
      <c r="I754" s="14" t="s">
        <v>144</v>
      </c>
      <c r="J754" s="14"/>
      <c r="K754" s="14" t="s">
        <v>145</v>
      </c>
      <c r="L754" s="14"/>
      <c r="M754" s="14" t="s">
        <v>197</v>
      </c>
      <c r="N754" s="14"/>
      <c r="O754" s="25"/>
      <c r="P754" s="14" t="s">
        <v>146</v>
      </c>
      <c r="Q754" s="14"/>
      <c r="R754" s="14"/>
      <c r="S754" s="14"/>
      <c r="T754" s="14"/>
      <c r="U754" s="14"/>
      <c r="V754" s="14"/>
      <c r="W754" s="14"/>
      <c r="X754" s="14"/>
      <c r="Y754" s="14"/>
      <c r="Z754" s="14"/>
      <c r="AA754" s="14"/>
      <c r="AB754" s="14"/>
      <c r="AC754" s="14"/>
      <c r="AD754" s="25"/>
      <c r="AE754" s="25"/>
      <c r="AF754" s="26"/>
      <c r="AG754" s="296"/>
      <c r="AH754" s="297"/>
      <c r="AI754" s="297"/>
      <c r="AJ754" s="297"/>
      <c r="AK754" s="297"/>
      <c r="AL754" s="297"/>
      <c r="AM754" s="297"/>
      <c r="AN754" s="297"/>
      <c r="AO754" s="117"/>
      <c r="AP754" s="114"/>
      <c r="AQ754" s="296"/>
      <c r="AR754" s="297"/>
      <c r="AS754" s="297"/>
      <c r="AT754" s="297"/>
      <c r="AU754" s="297"/>
      <c r="AV754" s="297"/>
      <c r="AW754" s="297"/>
      <c r="AX754" s="297"/>
      <c r="AY754" s="117"/>
      <c r="AZ754" s="114"/>
      <c r="BA754" s="297"/>
      <c r="BB754" s="297"/>
      <c r="BC754" s="297"/>
      <c r="BD754" s="297"/>
      <c r="BE754" s="297"/>
      <c r="BF754" s="297"/>
      <c r="BG754" s="297"/>
      <c r="BH754" s="297"/>
      <c r="BI754" s="117"/>
      <c r="BJ754" s="114"/>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c r="DH754" s="129"/>
      <c r="DI754" s="129"/>
      <c r="DJ754" s="129"/>
      <c r="DK754" s="129"/>
      <c r="DL754" s="129"/>
      <c r="DM754" s="129"/>
      <c r="DN754" s="129"/>
      <c r="DO754" s="129"/>
      <c r="DP754" s="129"/>
      <c r="DQ754" s="129"/>
      <c r="DR754" s="129"/>
      <c r="DS754" s="129"/>
      <c r="DT754" s="129"/>
      <c r="DU754" s="129"/>
      <c r="DV754" s="129"/>
      <c r="DW754" s="129"/>
      <c r="DX754" s="129"/>
      <c r="DY754" s="129"/>
      <c r="DZ754" s="129"/>
      <c r="EA754" s="129"/>
      <c r="EB754" s="129"/>
      <c r="EC754" s="129"/>
      <c r="ED754" s="129"/>
      <c r="EE754" s="129"/>
      <c r="EF754" s="129"/>
      <c r="EG754" s="129"/>
      <c r="EH754" s="129"/>
      <c r="EI754" s="129"/>
      <c r="EJ754" s="129"/>
      <c r="EK754" s="129"/>
      <c r="EL754" s="129"/>
      <c r="EM754" s="129"/>
      <c r="EN754" s="129"/>
      <c r="EO754" s="129"/>
      <c r="EP754" s="129"/>
      <c r="EQ754" s="129"/>
      <c r="ER754" s="129"/>
      <c r="ES754" s="129"/>
      <c r="ET754" s="129"/>
      <c r="EU754" s="129"/>
      <c r="EV754" s="129"/>
      <c r="EW754" s="129"/>
    </row>
    <row r="755" spans="1:153" ht="21.75" customHeight="1">
      <c r="A755" s="113"/>
      <c r="B755" s="294"/>
      <c r="C755" s="76"/>
      <c r="D755" s="74"/>
      <c r="E755" s="77"/>
      <c r="F755" s="78"/>
      <c r="G755" s="79"/>
      <c r="H755" s="75" t="s">
        <v>6436</v>
      </c>
      <c r="I755" s="76"/>
      <c r="J755" s="74"/>
      <c r="K755" s="241"/>
      <c r="L755" s="74"/>
      <c r="M755" s="76"/>
      <c r="N755" s="73"/>
      <c r="O755" s="504"/>
      <c r="P755" s="505"/>
      <c r="Q755" s="505"/>
      <c r="R755" s="505"/>
      <c r="S755" s="505"/>
      <c r="T755" s="505"/>
      <c r="U755" s="505"/>
      <c r="V755" s="505"/>
      <c r="W755" s="505"/>
      <c r="X755" s="505"/>
      <c r="Y755" s="505"/>
      <c r="Z755" s="505"/>
      <c r="AA755" s="505"/>
      <c r="AB755" s="505"/>
      <c r="AC755" s="505"/>
      <c r="AD755" s="505"/>
      <c r="AE755" s="506"/>
      <c r="AF755" s="15"/>
      <c r="AG755" s="118"/>
      <c r="AH755" s="312"/>
      <c r="AI755" s="313"/>
      <c r="AJ755" s="313"/>
      <c r="AK755" s="313"/>
      <c r="AL755" s="313"/>
      <c r="AM755" s="313"/>
      <c r="AN755" s="314"/>
      <c r="AO755" s="120"/>
      <c r="AP755" s="115" t="s">
        <v>0</v>
      </c>
      <c r="AQ755" s="119"/>
      <c r="AR755" s="312"/>
      <c r="AS755" s="313"/>
      <c r="AT755" s="313"/>
      <c r="AU755" s="313"/>
      <c r="AV755" s="313"/>
      <c r="AW755" s="313"/>
      <c r="AX755" s="314"/>
      <c r="AY755" s="120"/>
      <c r="AZ755" s="115" t="s">
        <v>1</v>
      </c>
      <c r="BA755" s="119"/>
      <c r="BB755" s="312"/>
      <c r="BC755" s="313"/>
      <c r="BD755" s="313"/>
      <c r="BE755" s="313"/>
      <c r="BF755" s="313"/>
      <c r="BG755" s="313"/>
      <c r="BH755" s="314"/>
      <c r="BI755" s="122"/>
      <c r="BJ755" s="115" t="s">
        <v>2</v>
      </c>
      <c r="BK755" s="129"/>
      <c r="BL755" s="130" t="str">
        <f>IF(BM755&lt;&gt;"","●","")</f>
        <v/>
      </c>
      <c r="BM755" s="132" t="str">
        <f>IF(AND(OR(C755="",E755="",F755="",G755="",O755=""),OR(AH755&gt;0,AR755&gt;0,BB755&gt;0)),"「Ｋコード・Ｊコード番号等」、「診療行為名称」に未記入の欄がありますが、「レセプト件数」、「算定日数」、「算定回数」のいずれかが1以上となっています。正しい手術名情報・レセプト件数・算定日数・算定回数をご記入ください。",IF(AND(AND(C755&lt;&gt;"",E755&lt;&gt;"",F755&lt;&gt;"",G755&lt;&gt;""),OR(AH755&gt;0,AR755&gt;0,BB755&gt;0),COUNTIF(K!$A$1:$A$2257,ASC(C755&amp;E755&amp;F755&amp;G755&amp;IF(I755*1=0,"","-"&amp;I755*1)&amp;IF(K755*1=0,"",K755*1)&amp;IF(M755="","",M755)))=0),"「Ｋコード・Ｊコード番号等」が診療報酬点数表あるいは鹿診療報酬点数表に存在しないコードとなっています。正しいＫコード・Ｊコード番号等をご記入ください。なお、加算・輸血料は報告対象外となります。",IF(OR(AND(OR(AH755=0,AH755=""),OR(AR755&gt;0,BB755&gt;0)),AND(OR(AH755&gt;0,BB755&gt;0),OR(AR755=0,AR755="")),AND(OR(AH755&gt;0,AR755&gt;0),OR(BB755=0,BB755=""))),"「レセプト件数」、「算定日数」、「算定回数」のいずれかが「0」か「空白」となっていますが、それ以外が1以上となっています。正しい手術名情報・レセプト件数・算定日数・算定回数をご記入ください。",IF(OR(AH755&gt;AR755,AH755&gt;BB755),"「算定日数」あるいは「算定回数」が「レセプト件数」よりも小さくなっています。算定レセプトにおける算定日数・算定回数をご記入ください。",IF(AR755&gt;BB755,"「算定回数」が「算定日数」よりも小さくなっています。算定日数における算定回数をご記入ください。","")))))</f>
        <v/>
      </c>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72"/>
      <c r="CW755" s="72"/>
      <c r="CX755" s="72"/>
      <c r="CY755" s="129"/>
      <c r="CZ755" s="129"/>
      <c r="DA755" s="129"/>
      <c r="DB755" s="129"/>
      <c r="DC755" s="129"/>
      <c r="DD755" s="129"/>
      <c r="DE755" s="129"/>
      <c r="DF755" s="129"/>
      <c r="DG755" s="129"/>
      <c r="DH755" s="129"/>
      <c r="DI755" s="129"/>
      <c r="DJ755" s="129"/>
      <c r="DK755" s="129"/>
      <c r="DL755" s="129"/>
      <c r="DM755" s="129"/>
      <c r="DN755" s="129"/>
      <c r="DO755" s="129"/>
      <c r="DP755" s="129"/>
      <c r="DQ755" s="129"/>
      <c r="DR755" s="129"/>
      <c r="DS755" s="129"/>
      <c r="DT755" s="129"/>
      <c r="DU755" s="129"/>
      <c r="DV755" s="129"/>
      <c r="DW755" s="129"/>
      <c r="DX755" s="129"/>
      <c r="DY755" s="129"/>
      <c r="DZ755" s="129"/>
      <c r="EA755" s="129"/>
      <c r="EB755" s="129"/>
      <c r="EC755" s="129"/>
      <c r="ED755" s="129"/>
      <c r="EE755" s="129"/>
      <c r="EF755" s="129"/>
      <c r="EG755" s="129"/>
      <c r="EH755" s="129"/>
      <c r="EI755" s="129"/>
      <c r="EJ755" s="129"/>
      <c r="EK755" s="129"/>
      <c r="EL755" s="129"/>
      <c r="EM755" s="129"/>
      <c r="EN755" s="129"/>
      <c r="EO755" s="129"/>
      <c r="EP755" s="129"/>
      <c r="EQ755" s="129"/>
      <c r="ER755" s="129"/>
      <c r="ES755" s="129"/>
      <c r="ET755" s="129"/>
      <c r="EU755" s="129"/>
      <c r="EV755" s="129"/>
      <c r="EW755" s="129"/>
    </row>
    <row r="756" spans="1:153" ht="3" customHeight="1" thickBot="1">
      <c r="A756" s="113"/>
      <c r="B756" s="16"/>
      <c r="C756" s="17"/>
      <c r="D756" s="17"/>
      <c r="E756" s="17"/>
      <c r="F756" s="18"/>
      <c r="G756" s="17"/>
      <c r="H756" s="298"/>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9"/>
      <c r="AG756" s="299"/>
      <c r="AH756" s="298"/>
      <c r="AI756" s="298"/>
      <c r="AJ756" s="298"/>
      <c r="AK756" s="298"/>
      <c r="AL756" s="298"/>
      <c r="AM756" s="298"/>
      <c r="AN756" s="298"/>
      <c r="AO756" s="121"/>
      <c r="AP756" s="116"/>
      <c r="AQ756" s="299"/>
      <c r="AR756" s="298"/>
      <c r="AS756" s="298"/>
      <c r="AT756" s="298"/>
      <c r="AU756" s="298"/>
      <c r="AV756" s="298"/>
      <c r="AW756" s="298"/>
      <c r="AX756" s="298"/>
      <c r="AY756" s="121"/>
      <c r="AZ756" s="116"/>
      <c r="BA756" s="298"/>
      <c r="BB756" s="298"/>
      <c r="BC756" s="298"/>
      <c r="BD756" s="298"/>
      <c r="BE756" s="298"/>
      <c r="BF756" s="298"/>
      <c r="BG756" s="298"/>
      <c r="BH756" s="298"/>
      <c r="BI756" s="121"/>
      <c r="BJ756" s="116"/>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29"/>
      <c r="CW756" s="129"/>
      <c r="CX756" s="129"/>
      <c r="CY756" s="129"/>
      <c r="CZ756" s="129"/>
      <c r="DA756" s="129"/>
      <c r="DB756" s="129"/>
      <c r="DC756" s="129"/>
      <c r="DD756" s="129"/>
      <c r="DE756" s="129"/>
      <c r="DF756" s="129"/>
      <c r="DG756" s="129"/>
      <c r="DH756" s="129"/>
      <c r="DI756" s="129"/>
      <c r="DJ756" s="129"/>
      <c r="DK756" s="129"/>
      <c r="DL756" s="129"/>
      <c r="DM756" s="129"/>
      <c r="DN756" s="129"/>
      <c r="DO756" s="129"/>
      <c r="DP756" s="129"/>
      <c r="DQ756" s="129"/>
      <c r="DR756" s="129"/>
      <c r="DS756" s="129"/>
      <c r="DT756" s="129"/>
      <c r="DU756" s="129"/>
      <c r="DV756" s="129"/>
      <c r="DW756" s="129"/>
      <c r="DX756" s="129"/>
      <c r="DY756" s="129"/>
      <c r="DZ756" s="129"/>
      <c r="EA756" s="129"/>
      <c r="EB756" s="129"/>
      <c r="EC756" s="129"/>
      <c r="ED756" s="129"/>
      <c r="EE756" s="129"/>
      <c r="EF756" s="129"/>
      <c r="EG756" s="129"/>
      <c r="EH756" s="129"/>
      <c r="EI756" s="129"/>
      <c r="EJ756" s="129"/>
      <c r="EK756" s="129"/>
      <c r="EL756" s="129"/>
      <c r="EM756" s="129"/>
      <c r="EN756" s="129"/>
      <c r="EO756" s="129"/>
      <c r="EP756" s="129"/>
      <c r="EQ756" s="129"/>
      <c r="ER756" s="129"/>
      <c r="ES756" s="129"/>
      <c r="ET756" s="129"/>
      <c r="EU756" s="129"/>
      <c r="EV756" s="129"/>
      <c r="EW756" s="129"/>
    </row>
    <row r="757" spans="1:153" ht="9.75" customHeight="1">
      <c r="A757" s="113"/>
      <c r="B757" s="24"/>
      <c r="C757" s="14" t="s">
        <v>6435</v>
      </c>
      <c r="D757" s="25"/>
      <c r="E757" s="25"/>
      <c r="F757" s="14" t="s">
        <v>143</v>
      </c>
      <c r="G757" s="14"/>
      <c r="H757" s="14"/>
      <c r="I757" s="14" t="s">
        <v>144</v>
      </c>
      <c r="J757" s="14"/>
      <c r="K757" s="14" t="s">
        <v>145</v>
      </c>
      <c r="L757" s="14"/>
      <c r="M757" s="14" t="s">
        <v>197</v>
      </c>
      <c r="N757" s="14"/>
      <c r="O757" s="25"/>
      <c r="P757" s="14" t="s">
        <v>146</v>
      </c>
      <c r="Q757" s="14"/>
      <c r="R757" s="14"/>
      <c r="S757" s="14"/>
      <c r="T757" s="14"/>
      <c r="U757" s="14"/>
      <c r="V757" s="14"/>
      <c r="W757" s="14"/>
      <c r="X757" s="14"/>
      <c r="Y757" s="14"/>
      <c r="Z757" s="14"/>
      <c r="AA757" s="14"/>
      <c r="AB757" s="14"/>
      <c r="AC757" s="14"/>
      <c r="AD757" s="25"/>
      <c r="AE757" s="25"/>
      <c r="AF757" s="26"/>
      <c r="AG757" s="296"/>
      <c r="AH757" s="297"/>
      <c r="AI757" s="297"/>
      <c r="AJ757" s="297"/>
      <c r="AK757" s="297"/>
      <c r="AL757" s="297"/>
      <c r="AM757" s="297"/>
      <c r="AN757" s="297"/>
      <c r="AO757" s="117"/>
      <c r="AP757" s="114"/>
      <c r="AQ757" s="296"/>
      <c r="AR757" s="297"/>
      <c r="AS757" s="297"/>
      <c r="AT757" s="297"/>
      <c r="AU757" s="297"/>
      <c r="AV757" s="297"/>
      <c r="AW757" s="297"/>
      <c r="AX757" s="297"/>
      <c r="AY757" s="117"/>
      <c r="AZ757" s="114"/>
      <c r="BA757" s="297"/>
      <c r="BB757" s="297"/>
      <c r="BC757" s="297"/>
      <c r="BD757" s="297"/>
      <c r="BE757" s="297"/>
      <c r="BF757" s="297"/>
      <c r="BG757" s="297"/>
      <c r="BH757" s="297"/>
      <c r="BI757" s="117"/>
      <c r="BJ757" s="114"/>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c r="DH757" s="129"/>
      <c r="DI757" s="129"/>
      <c r="DJ757" s="129"/>
      <c r="DK757" s="129"/>
      <c r="DL757" s="129"/>
      <c r="DM757" s="129"/>
      <c r="DN757" s="129"/>
      <c r="DO757" s="129"/>
      <c r="DP757" s="129"/>
      <c r="DQ757" s="129"/>
      <c r="DR757" s="129"/>
      <c r="DS757" s="129"/>
      <c r="DT757" s="129"/>
      <c r="DU757" s="129"/>
      <c r="DV757" s="129"/>
      <c r="DW757" s="129"/>
      <c r="DX757" s="129"/>
      <c r="DY757" s="129"/>
      <c r="DZ757" s="129"/>
      <c r="EA757" s="129"/>
      <c r="EB757" s="129"/>
      <c r="EC757" s="129"/>
      <c r="ED757" s="129"/>
      <c r="EE757" s="129"/>
      <c r="EF757" s="129"/>
      <c r="EG757" s="129"/>
      <c r="EH757" s="129"/>
      <c r="EI757" s="129"/>
      <c r="EJ757" s="129"/>
      <c r="EK757" s="129"/>
      <c r="EL757" s="129"/>
      <c r="EM757" s="129"/>
      <c r="EN757" s="129"/>
      <c r="EO757" s="129"/>
      <c r="EP757" s="129"/>
      <c r="EQ757" s="129"/>
      <c r="ER757" s="129"/>
      <c r="ES757" s="129"/>
      <c r="ET757" s="129"/>
      <c r="EU757" s="129"/>
      <c r="EV757" s="129"/>
      <c r="EW757" s="129"/>
    </row>
    <row r="758" spans="1:153" ht="21.75" customHeight="1">
      <c r="A758" s="113"/>
      <c r="B758" s="294"/>
      <c r="C758" s="76"/>
      <c r="D758" s="74"/>
      <c r="E758" s="77"/>
      <c r="F758" s="78"/>
      <c r="G758" s="79"/>
      <c r="H758" s="75" t="s">
        <v>6436</v>
      </c>
      <c r="I758" s="76"/>
      <c r="J758" s="74"/>
      <c r="K758" s="241"/>
      <c r="L758" s="74"/>
      <c r="M758" s="76"/>
      <c r="N758" s="73"/>
      <c r="O758" s="504"/>
      <c r="P758" s="505"/>
      <c r="Q758" s="505"/>
      <c r="R758" s="505"/>
      <c r="S758" s="505"/>
      <c r="T758" s="505"/>
      <c r="U758" s="505"/>
      <c r="V758" s="505"/>
      <c r="W758" s="505"/>
      <c r="X758" s="505"/>
      <c r="Y758" s="505"/>
      <c r="Z758" s="505"/>
      <c r="AA758" s="505"/>
      <c r="AB758" s="505"/>
      <c r="AC758" s="505"/>
      <c r="AD758" s="505"/>
      <c r="AE758" s="506"/>
      <c r="AF758" s="15"/>
      <c r="AG758" s="118"/>
      <c r="AH758" s="312"/>
      <c r="AI758" s="313"/>
      <c r="AJ758" s="313"/>
      <c r="AK758" s="313"/>
      <c r="AL758" s="313"/>
      <c r="AM758" s="313"/>
      <c r="AN758" s="314"/>
      <c r="AO758" s="120"/>
      <c r="AP758" s="115" t="s">
        <v>0</v>
      </c>
      <c r="AQ758" s="119"/>
      <c r="AR758" s="312"/>
      <c r="AS758" s="313"/>
      <c r="AT758" s="313"/>
      <c r="AU758" s="313"/>
      <c r="AV758" s="313"/>
      <c r="AW758" s="313"/>
      <c r="AX758" s="314"/>
      <c r="AY758" s="120"/>
      <c r="AZ758" s="115" t="s">
        <v>1</v>
      </c>
      <c r="BA758" s="119"/>
      <c r="BB758" s="312"/>
      <c r="BC758" s="313"/>
      <c r="BD758" s="313"/>
      <c r="BE758" s="313"/>
      <c r="BF758" s="313"/>
      <c r="BG758" s="313"/>
      <c r="BH758" s="314"/>
      <c r="BI758" s="122"/>
      <c r="BJ758" s="115" t="s">
        <v>2</v>
      </c>
      <c r="BK758" s="129"/>
      <c r="BL758" s="130" t="str">
        <f>IF(BM758&lt;&gt;"","●","")</f>
        <v/>
      </c>
      <c r="BM758" s="132" t="str">
        <f>IF(AND(OR(C758="",E758="",F758="",G758="",O758=""),OR(AH758&gt;0,AR758&gt;0,BB758&gt;0)),"「Ｋコード・Ｊコード番号等」、「診療行為名称」に未記入の欄がありますが、「レセプト件数」、「算定日数」、「算定回数」のいずれかが1以上となっています。正しい手術名情報・レセプト件数・算定日数・算定回数をご記入ください。",IF(AND(AND(C758&lt;&gt;"",E758&lt;&gt;"",F758&lt;&gt;"",G758&lt;&gt;""),OR(AH758&gt;0,AR758&gt;0,BB758&gt;0),COUNTIF(K!$A$1:$A$2257,ASC(C758&amp;E758&amp;F758&amp;G758&amp;IF(I758*1=0,"","-"&amp;I758*1)&amp;IF(K758*1=0,"",K758*1)&amp;IF(M758="","",M758)))=0),"「Ｋコード・Ｊコード番号等」が診療報酬点数表あるいは鹿診療報酬点数表に存在しないコードとなっています。正しいＫコード・Ｊコード番号等をご記入ください。なお、加算・輸血料は報告対象外となります。",IF(OR(AND(OR(AH758=0,AH758=""),OR(AR758&gt;0,BB758&gt;0)),AND(OR(AH758&gt;0,BB758&gt;0),OR(AR758=0,AR758="")),AND(OR(AH758&gt;0,AR758&gt;0),OR(BB758=0,BB758=""))),"「レセプト件数」、「算定日数」、「算定回数」のいずれかが「0」か「空白」となっていますが、それ以外が1以上となっています。正しい手術名情報・レセプト件数・算定日数・算定回数をご記入ください。",IF(OR(AH758&gt;AR758,AH758&gt;BB758),"「算定日数」あるいは「算定回数」が「レセプト件数」よりも小さくなっています。算定レセプトにおける算定日数・算定回数をご記入ください。",IF(AR758&gt;BB758,"「算定回数」が「算定日数」よりも小さくなっています。算定日数における算定回数をご記入ください。","")))))</f>
        <v/>
      </c>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72"/>
      <c r="CW758" s="72"/>
      <c r="CX758" s="72"/>
      <c r="CY758" s="129"/>
      <c r="CZ758" s="129"/>
      <c r="DA758" s="129"/>
      <c r="DB758" s="129"/>
      <c r="DC758" s="129"/>
      <c r="DD758" s="129"/>
      <c r="DE758" s="129"/>
      <c r="DF758" s="129"/>
      <c r="DG758" s="129"/>
      <c r="DH758" s="129"/>
      <c r="DI758" s="129"/>
      <c r="DJ758" s="129"/>
      <c r="DK758" s="129"/>
      <c r="DL758" s="129"/>
      <c r="DM758" s="129"/>
      <c r="DN758" s="129"/>
      <c r="DO758" s="129"/>
      <c r="DP758" s="129"/>
      <c r="DQ758" s="129"/>
      <c r="DR758" s="129"/>
      <c r="DS758" s="129"/>
      <c r="DT758" s="129"/>
      <c r="DU758" s="129"/>
      <c r="DV758" s="129"/>
      <c r="DW758" s="129"/>
      <c r="DX758" s="129"/>
      <c r="DY758" s="129"/>
      <c r="DZ758" s="129"/>
      <c r="EA758" s="129"/>
      <c r="EB758" s="129"/>
      <c r="EC758" s="129"/>
      <c r="ED758" s="129"/>
      <c r="EE758" s="129"/>
      <c r="EF758" s="129"/>
      <c r="EG758" s="129"/>
      <c r="EH758" s="129"/>
      <c r="EI758" s="129"/>
      <c r="EJ758" s="129"/>
      <c r="EK758" s="129"/>
      <c r="EL758" s="129"/>
      <c r="EM758" s="129"/>
      <c r="EN758" s="129"/>
      <c r="EO758" s="129"/>
      <c r="EP758" s="129"/>
      <c r="EQ758" s="129"/>
      <c r="ER758" s="129"/>
      <c r="ES758" s="129"/>
      <c r="ET758" s="129"/>
      <c r="EU758" s="129"/>
      <c r="EV758" s="129"/>
      <c r="EW758" s="129"/>
    </row>
    <row r="759" spans="1:153" ht="3" customHeight="1" thickBot="1">
      <c r="A759" s="113"/>
      <c r="B759" s="16"/>
      <c r="C759" s="17"/>
      <c r="D759" s="17"/>
      <c r="E759" s="17"/>
      <c r="F759" s="18"/>
      <c r="G759" s="17"/>
      <c r="H759" s="298"/>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9"/>
      <c r="AG759" s="299"/>
      <c r="AH759" s="298"/>
      <c r="AI759" s="298"/>
      <c r="AJ759" s="298"/>
      <c r="AK759" s="298"/>
      <c r="AL759" s="298"/>
      <c r="AM759" s="298"/>
      <c r="AN759" s="298"/>
      <c r="AO759" s="121"/>
      <c r="AP759" s="116"/>
      <c r="AQ759" s="299"/>
      <c r="AR759" s="298"/>
      <c r="AS759" s="298"/>
      <c r="AT759" s="298"/>
      <c r="AU759" s="298"/>
      <c r="AV759" s="298"/>
      <c r="AW759" s="298"/>
      <c r="AX759" s="298"/>
      <c r="AY759" s="121"/>
      <c r="AZ759" s="116"/>
      <c r="BA759" s="298"/>
      <c r="BB759" s="298"/>
      <c r="BC759" s="298"/>
      <c r="BD759" s="298"/>
      <c r="BE759" s="298"/>
      <c r="BF759" s="298"/>
      <c r="BG759" s="298"/>
      <c r="BH759" s="298"/>
      <c r="BI759" s="121"/>
      <c r="BJ759" s="116"/>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29"/>
      <c r="CW759" s="129"/>
      <c r="CX759" s="129"/>
      <c r="CY759" s="129"/>
      <c r="CZ759" s="129"/>
      <c r="DA759" s="129"/>
      <c r="DB759" s="129"/>
      <c r="DC759" s="129"/>
      <c r="DD759" s="129"/>
      <c r="DE759" s="129"/>
      <c r="DF759" s="129"/>
      <c r="DG759" s="129"/>
      <c r="DH759" s="129"/>
      <c r="DI759" s="129"/>
      <c r="DJ759" s="129"/>
      <c r="DK759" s="129"/>
      <c r="DL759" s="129"/>
      <c r="DM759" s="129"/>
      <c r="DN759" s="129"/>
      <c r="DO759" s="129"/>
      <c r="DP759" s="129"/>
      <c r="DQ759" s="129"/>
      <c r="DR759" s="129"/>
      <c r="DS759" s="129"/>
      <c r="DT759" s="129"/>
      <c r="DU759" s="129"/>
      <c r="DV759" s="129"/>
      <c r="DW759" s="129"/>
      <c r="DX759" s="129"/>
      <c r="DY759" s="129"/>
      <c r="DZ759" s="129"/>
      <c r="EA759" s="129"/>
      <c r="EB759" s="129"/>
      <c r="EC759" s="129"/>
      <c r="ED759" s="129"/>
      <c r="EE759" s="129"/>
      <c r="EF759" s="129"/>
      <c r="EG759" s="129"/>
      <c r="EH759" s="129"/>
      <c r="EI759" s="129"/>
      <c r="EJ759" s="129"/>
      <c r="EK759" s="129"/>
      <c r="EL759" s="129"/>
      <c r="EM759" s="129"/>
      <c r="EN759" s="129"/>
      <c r="EO759" s="129"/>
      <c r="EP759" s="129"/>
      <c r="EQ759" s="129"/>
      <c r="ER759" s="129"/>
      <c r="ES759" s="129"/>
      <c r="ET759" s="129"/>
      <c r="EU759" s="129"/>
      <c r="EV759" s="129"/>
      <c r="EW759" s="129"/>
    </row>
    <row r="760" spans="1:153" ht="9.75" customHeight="1">
      <c r="A760" s="113"/>
      <c r="B760" s="24"/>
      <c r="C760" s="14" t="s">
        <v>6435</v>
      </c>
      <c r="D760" s="25"/>
      <c r="E760" s="25"/>
      <c r="F760" s="14" t="s">
        <v>143</v>
      </c>
      <c r="G760" s="14"/>
      <c r="H760" s="14"/>
      <c r="I760" s="14" t="s">
        <v>144</v>
      </c>
      <c r="J760" s="14"/>
      <c r="K760" s="14" t="s">
        <v>145</v>
      </c>
      <c r="L760" s="14"/>
      <c r="M760" s="14" t="s">
        <v>197</v>
      </c>
      <c r="N760" s="14"/>
      <c r="O760" s="25"/>
      <c r="P760" s="14" t="s">
        <v>146</v>
      </c>
      <c r="Q760" s="14"/>
      <c r="R760" s="14"/>
      <c r="S760" s="14"/>
      <c r="T760" s="14"/>
      <c r="U760" s="14"/>
      <c r="V760" s="14"/>
      <c r="W760" s="14"/>
      <c r="X760" s="14"/>
      <c r="Y760" s="14"/>
      <c r="Z760" s="14"/>
      <c r="AA760" s="14"/>
      <c r="AB760" s="14"/>
      <c r="AC760" s="14"/>
      <c r="AD760" s="25"/>
      <c r="AE760" s="25"/>
      <c r="AF760" s="26"/>
      <c r="AG760" s="296"/>
      <c r="AH760" s="297"/>
      <c r="AI760" s="297"/>
      <c r="AJ760" s="297"/>
      <c r="AK760" s="297"/>
      <c r="AL760" s="297"/>
      <c r="AM760" s="297"/>
      <c r="AN760" s="297"/>
      <c r="AO760" s="117"/>
      <c r="AP760" s="114"/>
      <c r="AQ760" s="296"/>
      <c r="AR760" s="297"/>
      <c r="AS760" s="297"/>
      <c r="AT760" s="297"/>
      <c r="AU760" s="297"/>
      <c r="AV760" s="297"/>
      <c r="AW760" s="297"/>
      <c r="AX760" s="297"/>
      <c r="AY760" s="117"/>
      <c r="AZ760" s="114"/>
      <c r="BA760" s="297"/>
      <c r="BB760" s="297"/>
      <c r="BC760" s="297"/>
      <c r="BD760" s="297"/>
      <c r="BE760" s="297"/>
      <c r="BF760" s="297"/>
      <c r="BG760" s="297"/>
      <c r="BH760" s="297"/>
      <c r="BI760" s="117"/>
      <c r="BJ760" s="114"/>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c r="DH760" s="129"/>
      <c r="DI760" s="129"/>
      <c r="DJ760" s="129"/>
      <c r="DK760" s="129"/>
      <c r="DL760" s="129"/>
      <c r="DM760" s="129"/>
      <c r="DN760" s="129"/>
      <c r="DO760" s="129"/>
      <c r="DP760" s="129"/>
      <c r="DQ760" s="129"/>
      <c r="DR760" s="129"/>
      <c r="DS760" s="129"/>
      <c r="DT760" s="129"/>
      <c r="DU760" s="129"/>
      <c r="DV760" s="129"/>
      <c r="DW760" s="129"/>
      <c r="DX760" s="129"/>
      <c r="DY760" s="129"/>
      <c r="DZ760" s="129"/>
      <c r="EA760" s="129"/>
      <c r="EB760" s="129"/>
      <c r="EC760" s="129"/>
      <c r="ED760" s="129"/>
      <c r="EE760" s="129"/>
      <c r="EF760" s="129"/>
      <c r="EG760" s="129"/>
      <c r="EH760" s="129"/>
      <c r="EI760" s="129"/>
      <c r="EJ760" s="129"/>
      <c r="EK760" s="129"/>
      <c r="EL760" s="129"/>
      <c r="EM760" s="129"/>
      <c r="EN760" s="129"/>
      <c r="EO760" s="129"/>
      <c r="EP760" s="129"/>
      <c r="EQ760" s="129"/>
      <c r="ER760" s="129"/>
      <c r="ES760" s="129"/>
      <c r="ET760" s="129"/>
      <c r="EU760" s="129"/>
      <c r="EV760" s="129"/>
      <c r="EW760" s="129"/>
    </row>
    <row r="761" spans="1:153" ht="21.75" customHeight="1">
      <c r="A761" s="113"/>
      <c r="B761" s="294"/>
      <c r="C761" s="76"/>
      <c r="D761" s="74"/>
      <c r="E761" s="77"/>
      <c r="F761" s="78"/>
      <c r="G761" s="79"/>
      <c r="H761" s="75" t="s">
        <v>6436</v>
      </c>
      <c r="I761" s="76"/>
      <c r="J761" s="74"/>
      <c r="K761" s="241"/>
      <c r="L761" s="74"/>
      <c r="M761" s="76"/>
      <c r="N761" s="73"/>
      <c r="O761" s="504"/>
      <c r="P761" s="505"/>
      <c r="Q761" s="505"/>
      <c r="R761" s="505"/>
      <c r="S761" s="505"/>
      <c r="T761" s="505"/>
      <c r="U761" s="505"/>
      <c r="V761" s="505"/>
      <c r="W761" s="505"/>
      <c r="X761" s="505"/>
      <c r="Y761" s="505"/>
      <c r="Z761" s="505"/>
      <c r="AA761" s="505"/>
      <c r="AB761" s="505"/>
      <c r="AC761" s="505"/>
      <c r="AD761" s="505"/>
      <c r="AE761" s="506"/>
      <c r="AF761" s="15"/>
      <c r="AG761" s="118"/>
      <c r="AH761" s="312"/>
      <c r="AI761" s="313"/>
      <c r="AJ761" s="313"/>
      <c r="AK761" s="313"/>
      <c r="AL761" s="313"/>
      <c r="AM761" s="313"/>
      <c r="AN761" s="314"/>
      <c r="AO761" s="120"/>
      <c r="AP761" s="115" t="s">
        <v>0</v>
      </c>
      <c r="AQ761" s="119"/>
      <c r="AR761" s="312"/>
      <c r="AS761" s="313"/>
      <c r="AT761" s="313"/>
      <c r="AU761" s="313"/>
      <c r="AV761" s="313"/>
      <c r="AW761" s="313"/>
      <c r="AX761" s="314"/>
      <c r="AY761" s="120"/>
      <c r="AZ761" s="115" t="s">
        <v>1</v>
      </c>
      <c r="BA761" s="119"/>
      <c r="BB761" s="312"/>
      <c r="BC761" s="313"/>
      <c r="BD761" s="313"/>
      <c r="BE761" s="313"/>
      <c r="BF761" s="313"/>
      <c r="BG761" s="313"/>
      <c r="BH761" s="314"/>
      <c r="BI761" s="122"/>
      <c r="BJ761" s="115" t="s">
        <v>2</v>
      </c>
      <c r="BK761" s="129"/>
      <c r="BL761" s="130" t="str">
        <f>IF(BM761&lt;&gt;"","●","")</f>
        <v/>
      </c>
      <c r="BM761" s="132" t="str">
        <f>IF(AND(OR(C761="",E761="",F761="",G761="",O761=""),OR(AH761&gt;0,AR761&gt;0,BB761&gt;0)),"「Ｋコード・Ｊコード番号等」、「診療行為名称」に未記入の欄がありますが、「レセプト件数」、「算定日数」、「算定回数」のいずれかが1以上となっています。正しい手術名情報・レセプト件数・算定日数・算定回数をご記入ください。",IF(AND(AND(C761&lt;&gt;"",E761&lt;&gt;"",F761&lt;&gt;"",G761&lt;&gt;""),OR(AH761&gt;0,AR761&gt;0,BB761&gt;0),COUNTIF(K!$A$1:$A$2257,ASC(C761&amp;E761&amp;F761&amp;G761&amp;IF(I761*1=0,"","-"&amp;I761*1)&amp;IF(K761*1=0,"",K761*1)&amp;IF(M761="","",M761)))=0),"「Ｋコード・Ｊコード番号等」が診療報酬点数表あるいは鹿診療報酬点数表に存在しないコードとなっています。正しいＫコード・Ｊコード番号等をご記入ください。なお、加算・輸血料は報告対象外となります。",IF(OR(AND(OR(AH761=0,AH761=""),OR(AR761&gt;0,BB761&gt;0)),AND(OR(AH761&gt;0,BB761&gt;0),OR(AR761=0,AR761="")),AND(OR(AH761&gt;0,AR761&gt;0),OR(BB761=0,BB761=""))),"「レセプト件数」、「算定日数」、「算定回数」のいずれかが「0」か「空白」となっていますが、それ以外が1以上となっています。正しい手術名情報・レセプト件数・算定日数・算定回数をご記入ください。",IF(OR(AH761&gt;AR761,AH761&gt;BB761),"「算定日数」あるいは「算定回数」が「レセプト件数」よりも小さくなっています。算定レセプトにおける算定日数・算定回数をご記入ください。",IF(AR761&gt;BB761,"「算定回数」が「算定日数」よりも小さくなっています。算定日数における算定回数をご記入ください。","")))))</f>
        <v/>
      </c>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72"/>
      <c r="CW761" s="72"/>
      <c r="CX761" s="72"/>
      <c r="CY761" s="129"/>
      <c r="CZ761" s="129"/>
      <c r="DA761" s="129"/>
      <c r="DB761" s="129"/>
      <c r="DC761" s="129"/>
      <c r="DD761" s="129"/>
      <c r="DE761" s="129"/>
      <c r="DF761" s="129"/>
      <c r="DG761" s="129"/>
      <c r="DH761" s="129"/>
      <c r="DI761" s="129"/>
      <c r="DJ761" s="129"/>
      <c r="DK761" s="129"/>
      <c r="DL761" s="129"/>
      <c r="DM761" s="129"/>
      <c r="DN761" s="129"/>
      <c r="DO761" s="129"/>
      <c r="DP761" s="129"/>
      <c r="DQ761" s="129"/>
      <c r="DR761" s="129"/>
      <c r="DS761" s="129"/>
      <c r="DT761" s="129"/>
      <c r="DU761" s="129"/>
      <c r="DV761" s="129"/>
      <c r="DW761" s="129"/>
      <c r="DX761" s="129"/>
      <c r="DY761" s="129"/>
      <c r="DZ761" s="129"/>
      <c r="EA761" s="129"/>
      <c r="EB761" s="129"/>
      <c r="EC761" s="129"/>
      <c r="ED761" s="129"/>
      <c r="EE761" s="129"/>
      <c r="EF761" s="129"/>
      <c r="EG761" s="129"/>
      <c r="EH761" s="129"/>
      <c r="EI761" s="129"/>
      <c r="EJ761" s="129"/>
      <c r="EK761" s="129"/>
      <c r="EL761" s="129"/>
      <c r="EM761" s="129"/>
      <c r="EN761" s="129"/>
      <c r="EO761" s="129"/>
      <c r="EP761" s="129"/>
      <c r="EQ761" s="129"/>
      <c r="ER761" s="129"/>
      <c r="ES761" s="129"/>
      <c r="ET761" s="129"/>
      <c r="EU761" s="129"/>
      <c r="EV761" s="129"/>
      <c r="EW761" s="129"/>
    </row>
    <row r="762" spans="1:153" ht="3" customHeight="1" thickBot="1">
      <c r="A762" s="113"/>
      <c r="B762" s="16"/>
      <c r="C762" s="17"/>
      <c r="D762" s="17"/>
      <c r="E762" s="17"/>
      <c r="F762" s="18"/>
      <c r="G762" s="17"/>
      <c r="H762" s="298"/>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9"/>
      <c r="AG762" s="299"/>
      <c r="AH762" s="298"/>
      <c r="AI762" s="298"/>
      <c r="AJ762" s="298"/>
      <c r="AK762" s="298"/>
      <c r="AL762" s="298"/>
      <c r="AM762" s="298"/>
      <c r="AN762" s="298"/>
      <c r="AO762" s="121"/>
      <c r="AP762" s="116"/>
      <c r="AQ762" s="299"/>
      <c r="AR762" s="298"/>
      <c r="AS762" s="298"/>
      <c r="AT762" s="298"/>
      <c r="AU762" s="298"/>
      <c r="AV762" s="298"/>
      <c r="AW762" s="298"/>
      <c r="AX762" s="298"/>
      <c r="AY762" s="121"/>
      <c r="AZ762" s="116"/>
      <c r="BA762" s="298"/>
      <c r="BB762" s="298"/>
      <c r="BC762" s="298"/>
      <c r="BD762" s="298"/>
      <c r="BE762" s="298"/>
      <c r="BF762" s="298"/>
      <c r="BG762" s="298"/>
      <c r="BH762" s="298"/>
      <c r="BI762" s="121"/>
      <c r="BJ762" s="116"/>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29"/>
      <c r="CW762" s="129"/>
      <c r="CX762" s="129"/>
      <c r="CY762" s="129"/>
      <c r="CZ762" s="129"/>
      <c r="DA762" s="129"/>
      <c r="DB762" s="129"/>
      <c r="DC762" s="129"/>
      <c r="DD762" s="129"/>
      <c r="DE762" s="129"/>
      <c r="DF762" s="129"/>
      <c r="DG762" s="129"/>
      <c r="DH762" s="129"/>
      <c r="DI762" s="129"/>
      <c r="DJ762" s="129"/>
      <c r="DK762" s="129"/>
      <c r="DL762" s="129"/>
      <c r="DM762" s="129"/>
      <c r="DN762" s="129"/>
      <c r="DO762" s="129"/>
      <c r="DP762" s="129"/>
      <c r="DQ762" s="129"/>
      <c r="DR762" s="129"/>
      <c r="DS762" s="129"/>
      <c r="DT762" s="129"/>
      <c r="DU762" s="129"/>
      <c r="DV762" s="129"/>
      <c r="DW762" s="129"/>
      <c r="DX762" s="129"/>
      <c r="DY762" s="129"/>
      <c r="DZ762" s="129"/>
      <c r="EA762" s="129"/>
      <c r="EB762" s="129"/>
      <c r="EC762" s="129"/>
      <c r="ED762" s="129"/>
      <c r="EE762" s="129"/>
      <c r="EF762" s="129"/>
      <c r="EG762" s="129"/>
      <c r="EH762" s="129"/>
      <c r="EI762" s="129"/>
      <c r="EJ762" s="129"/>
      <c r="EK762" s="129"/>
      <c r="EL762" s="129"/>
      <c r="EM762" s="129"/>
      <c r="EN762" s="129"/>
      <c r="EO762" s="129"/>
      <c r="EP762" s="129"/>
      <c r="EQ762" s="129"/>
      <c r="ER762" s="129"/>
      <c r="ES762" s="129"/>
      <c r="ET762" s="129"/>
      <c r="EU762" s="129"/>
      <c r="EV762" s="129"/>
      <c r="EW762" s="129"/>
    </row>
    <row r="763" spans="1:153" ht="9.75" customHeight="1">
      <c r="A763" s="113"/>
      <c r="B763" s="24"/>
      <c r="C763" s="14" t="s">
        <v>6435</v>
      </c>
      <c r="D763" s="25"/>
      <c r="E763" s="25"/>
      <c r="F763" s="14" t="s">
        <v>143</v>
      </c>
      <c r="G763" s="14"/>
      <c r="H763" s="14"/>
      <c r="I763" s="14" t="s">
        <v>144</v>
      </c>
      <c r="J763" s="14"/>
      <c r="K763" s="14" t="s">
        <v>145</v>
      </c>
      <c r="L763" s="14"/>
      <c r="M763" s="14" t="s">
        <v>197</v>
      </c>
      <c r="N763" s="14"/>
      <c r="O763" s="25"/>
      <c r="P763" s="14" t="s">
        <v>146</v>
      </c>
      <c r="Q763" s="14"/>
      <c r="R763" s="14"/>
      <c r="S763" s="14"/>
      <c r="T763" s="14"/>
      <c r="U763" s="14"/>
      <c r="V763" s="14"/>
      <c r="W763" s="14"/>
      <c r="X763" s="14"/>
      <c r="Y763" s="14"/>
      <c r="Z763" s="14"/>
      <c r="AA763" s="14"/>
      <c r="AB763" s="14"/>
      <c r="AC763" s="14"/>
      <c r="AD763" s="25"/>
      <c r="AE763" s="25"/>
      <c r="AF763" s="26"/>
      <c r="AG763" s="296"/>
      <c r="AH763" s="297"/>
      <c r="AI763" s="297"/>
      <c r="AJ763" s="297"/>
      <c r="AK763" s="297"/>
      <c r="AL763" s="297"/>
      <c r="AM763" s="297"/>
      <c r="AN763" s="297"/>
      <c r="AO763" s="117"/>
      <c r="AP763" s="114"/>
      <c r="AQ763" s="296"/>
      <c r="AR763" s="297"/>
      <c r="AS763" s="297"/>
      <c r="AT763" s="297"/>
      <c r="AU763" s="297"/>
      <c r="AV763" s="297"/>
      <c r="AW763" s="297"/>
      <c r="AX763" s="297"/>
      <c r="AY763" s="117"/>
      <c r="AZ763" s="114"/>
      <c r="BA763" s="297"/>
      <c r="BB763" s="297"/>
      <c r="BC763" s="297"/>
      <c r="BD763" s="297"/>
      <c r="BE763" s="297"/>
      <c r="BF763" s="297"/>
      <c r="BG763" s="297"/>
      <c r="BH763" s="297"/>
      <c r="BI763" s="117"/>
      <c r="BJ763" s="114"/>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c r="DH763" s="129"/>
      <c r="DI763" s="129"/>
      <c r="DJ763" s="129"/>
      <c r="DK763" s="129"/>
      <c r="DL763" s="129"/>
      <c r="DM763" s="129"/>
      <c r="DN763" s="129"/>
      <c r="DO763" s="129"/>
      <c r="DP763" s="129"/>
      <c r="DQ763" s="129"/>
      <c r="DR763" s="129"/>
      <c r="DS763" s="129"/>
      <c r="DT763" s="129"/>
      <c r="DU763" s="129"/>
      <c r="DV763" s="129"/>
      <c r="DW763" s="129"/>
      <c r="DX763" s="129"/>
      <c r="DY763" s="129"/>
      <c r="DZ763" s="129"/>
      <c r="EA763" s="129"/>
      <c r="EB763" s="129"/>
      <c r="EC763" s="129"/>
      <c r="ED763" s="129"/>
      <c r="EE763" s="129"/>
      <c r="EF763" s="129"/>
      <c r="EG763" s="129"/>
      <c r="EH763" s="129"/>
      <c r="EI763" s="129"/>
      <c r="EJ763" s="129"/>
      <c r="EK763" s="129"/>
      <c r="EL763" s="129"/>
      <c r="EM763" s="129"/>
      <c r="EN763" s="129"/>
      <c r="EO763" s="129"/>
      <c r="EP763" s="129"/>
      <c r="EQ763" s="129"/>
      <c r="ER763" s="129"/>
      <c r="ES763" s="129"/>
      <c r="ET763" s="129"/>
      <c r="EU763" s="129"/>
      <c r="EV763" s="129"/>
      <c r="EW763" s="129"/>
    </row>
    <row r="764" spans="1:153" ht="21.75" customHeight="1">
      <c r="A764" s="113"/>
      <c r="B764" s="294"/>
      <c r="C764" s="76"/>
      <c r="D764" s="74"/>
      <c r="E764" s="77"/>
      <c r="F764" s="78"/>
      <c r="G764" s="79"/>
      <c r="H764" s="75" t="s">
        <v>6436</v>
      </c>
      <c r="I764" s="76"/>
      <c r="J764" s="74"/>
      <c r="K764" s="241"/>
      <c r="L764" s="74"/>
      <c r="M764" s="76"/>
      <c r="N764" s="73"/>
      <c r="O764" s="504"/>
      <c r="P764" s="505"/>
      <c r="Q764" s="505"/>
      <c r="R764" s="505"/>
      <c r="S764" s="505"/>
      <c r="T764" s="505"/>
      <c r="U764" s="505"/>
      <c r="V764" s="505"/>
      <c r="W764" s="505"/>
      <c r="X764" s="505"/>
      <c r="Y764" s="505"/>
      <c r="Z764" s="505"/>
      <c r="AA764" s="505"/>
      <c r="AB764" s="505"/>
      <c r="AC764" s="505"/>
      <c r="AD764" s="505"/>
      <c r="AE764" s="506"/>
      <c r="AF764" s="15"/>
      <c r="AG764" s="118"/>
      <c r="AH764" s="312"/>
      <c r="AI764" s="313"/>
      <c r="AJ764" s="313"/>
      <c r="AK764" s="313"/>
      <c r="AL764" s="313"/>
      <c r="AM764" s="313"/>
      <c r="AN764" s="314"/>
      <c r="AO764" s="120"/>
      <c r="AP764" s="115" t="s">
        <v>0</v>
      </c>
      <c r="AQ764" s="119"/>
      <c r="AR764" s="312"/>
      <c r="AS764" s="313"/>
      <c r="AT764" s="313"/>
      <c r="AU764" s="313"/>
      <c r="AV764" s="313"/>
      <c r="AW764" s="313"/>
      <c r="AX764" s="314"/>
      <c r="AY764" s="120"/>
      <c r="AZ764" s="115" t="s">
        <v>1</v>
      </c>
      <c r="BA764" s="119"/>
      <c r="BB764" s="312"/>
      <c r="BC764" s="313"/>
      <c r="BD764" s="313"/>
      <c r="BE764" s="313"/>
      <c r="BF764" s="313"/>
      <c r="BG764" s="313"/>
      <c r="BH764" s="314"/>
      <c r="BI764" s="122"/>
      <c r="BJ764" s="115" t="s">
        <v>2</v>
      </c>
      <c r="BK764" s="129"/>
      <c r="BL764" s="130" t="str">
        <f>IF(BM764&lt;&gt;"","●","")</f>
        <v/>
      </c>
      <c r="BM764" s="132" t="str">
        <f>IF(AND(OR(C764="",E764="",F764="",G764="",O764=""),OR(AH764&gt;0,AR764&gt;0,BB764&gt;0)),"「Ｋコード・Ｊコード番号等」、「診療行為名称」に未記入の欄がありますが、「レセプト件数」、「算定日数」、「算定回数」のいずれかが1以上となっています。正しい手術名情報・レセプト件数・算定日数・算定回数をご記入ください。",IF(AND(AND(C764&lt;&gt;"",E764&lt;&gt;"",F764&lt;&gt;"",G764&lt;&gt;""),OR(AH764&gt;0,AR764&gt;0,BB764&gt;0),COUNTIF(K!$A$1:$A$2257,ASC(C764&amp;E764&amp;F764&amp;G764&amp;IF(I764*1=0,"","-"&amp;I764*1)&amp;IF(K764*1=0,"",K764*1)&amp;IF(M764="","",M764)))=0),"「Ｋコード・Ｊコード番号等」が診療報酬点数表あるいは鹿診療報酬点数表に存在しないコードとなっています。正しいＫコード・Ｊコード番号等をご記入ください。なお、加算・輸血料は報告対象外となります。",IF(OR(AND(OR(AH764=0,AH764=""),OR(AR764&gt;0,BB764&gt;0)),AND(OR(AH764&gt;0,BB764&gt;0),OR(AR764=0,AR764="")),AND(OR(AH764&gt;0,AR764&gt;0),OR(BB764=0,BB764=""))),"「レセプト件数」、「算定日数」、「算定回数」のいずれかが「0」か「空白」となっていますが、それ以外が1以上となっています。正しい手術名情報・レセプト件数・算定日数・算定回数をご記入ください。",IF(OR(AH764&gt;AR764,AH764&gt;BB764),"「算定日数」あるいは「算定回数」が「レセプト件数」よりも小さくなっています。算定レセプトにおける算定日数・算定回数をご記入ください。",IF(AR764&gt;BB764,"「算定回数」が「算定日数」よりも小さくなっています。算定日数における算定回数をご記入ください。","")))))</f>
        <v/>
      </c>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72"/>
      <c r="CW764" s="72"/>
      <c r="CX764" s="72"/>
      <c r="CY764" s="129"/>
      <c r="CZ764" s="129"/>
      <c r="DA764" s="129"/>
      <c r="DB764" s="129"/>
      <c r="DC764" s="129"/>
      <c r="DD764" s="129"/>
      <c r="DE764" s="129"/>
      <c r="DF764" s="129"/>
      <c r="DG764" s="129"/>
      <c r="DH764" s="129"/>
      <c r="DI764" s="129"/>
      <c r="DJ764" s="129"/>
      <c r="DK764" s="129"/>
      <c r="DL764" s="129"/>
      <c r="DM764" s="129"/>
      <c r="DN764" s="129"/>
      <c r="DO764" s="129"/>
      <c r="DP764" s="129"/>
      <c r="DQ764" s="129"/>
      <c r="DR764" s="129"/>
      <c r="DS764" s="129"/>
      <c r="DT764" s="129"/>
      <c r="DU764" s="129"/>
      <c r="DV764" s="129"/>
      <c r="DW764" s="129"/>
      <c r="DX764" s="129"/>
      <c r="DY764" s="129"/>
      <c r="DZ764" s="129"/>
      <c r="EA764" s="129"/>
      <c r="EB764" s="129"/>
      <c r="EC764" s="129"/>
      <c r="ED764" s="129"/>
      <c r="EE764" s="129"/>
      <c r="EF764" s="129"/>
      <c r="EG764" s="129"/>
      <c r="EH764" s="129"/>
      <c r="EI764" s="129"/>
      <c r="EJ764" s="129"/>
      <c r="EK764" s="129"/>
      <c r="EL764" s="129"/>
      <c r="EM764" s="129"/>
      <c r="EN764" s="129"/>
      <c r="EO764" s="129"/>
      <c r="EP764" s="129"/>
      <c r="EQ764" s="129"/>
      <c r="ER764" s="129"/>
      <c r="ES764" s="129"/>
      <c r="ET764" s="129"/>
      <c r="EU764" s="129"/>
      <c r="EV764" s="129"/>
      <c r="EW764" s="129"/>
    </row>
    <row r="765" spans="1:153" ht="3" customHeight="1" thickBot="1">
      <c r="A765" s="113"/>
      <c r="B765" s="16"/>
      <c r="C765" s="17"/>
      <c r="D765" s="17"/>
      <c r="E765" s="17"/>
      <c r="F765" s="18"/>
      <c r="G765" s="17"/>
      <c r="H765" s="298"/>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9"/>
      <c r="AG765" s="299"/>
      <c r="AH765" s="298"/>
      <c r="AI765" s="298"/>
      <c r="AJ765" s="298"/>
      <c r="AK765" s="298"/>
      <c r="AL765" s="298"/>
      <c r="AM765" s="298"/>
      <c r="AN765" s="298"/>
      <c r="AO765" s="121"/>
      <c r="AP765" s="116"/>
      <c r="AQ765" s="299"/>
      <c r="AR765" s="298"/>
      <c r="AS765" s="298"/>
      <c r="AT765" s="298"/>
      <c r="AU765" s="298"/>
      <c r="AV765" s="298"/>
      <c r="AW765" s="298"/>
      <c r="AX765" s="298"/>
      <c r="AY765" s="121"/>
      <c r="AZ765" s="116"/>
      <c r="BA765" s="298"/>
      <c r="BB765" s="298"/>
      <c r="BC765" s="298"/>
      <c r="BD765" s="298"/>
      <c r="BE765" s="298"/>
      <c r="BF765" s="298"/>
      <c r="BG765" s="298"/>
      <c r="BH765" s="298"/>
      <c r="BI765" s="121"/>
      <c r="BJ765" s="116"/>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29"/>
      <c r="CW765" s="129"/>
      <c r="CX765" s="129"/>
      <c r="CY765" s="129"/>
      <c r="CZ765" s="129"/>
      <c r="DA765" s="129"/>
      <c r="DB765" s="129"/>
      <c r="DC765" s="129"/>
      <c r="DD765" s="129"/>
      <c r="DE765" s="129"/>
      <c r="DF765" s="129"/>
      <c r="DG765" s="129"/>
      <c r="DH765" s="129"/>
      <c r="DI765" s="129"/>
      <c r="DJ765" s="129"/>
      <c r="DK765" s="129"/>
      <c r="DL765" s="129"/>
      <c r="DM765" s="129"/>
      <c r="DN765" s="129"/>
      <c r="DO765" s="129"/>
      <c r="DP765" s="129"/>
      <c r="DQ765" s="129"/>
      <c r="DR765" s="129"/>
      <c r="DS765" s="129"/>
      <c r="DT765" s="129"/>
      <c r="DU765" s="129"/>
      <c r="DV765" s="129"/>
      <c r="DW765" s="129"/>
      <c r="DX765" s="129"/>
      <c r="DY765" s="129"/>
      <c r="DZ765" s="129"/>
      <c r="EA765" s="129"/>
      <c r="EB765" s="129"/>
      <c r="EC765" s="129"/>
      <c r="ED765" s="129"/>
      <c r="EE765" s="129"/>
      <c r="EF765" s="129"/>
      <c r="EG765" s="129"/>
      <c r="EH765" s="129"/>
      <c r="EI765" s="129"/>
      <c r="EJ765" s="129"/>
      <c r="EK765" s="129"/>
      <c r="EL765" s="129"/>
      <c r="EM765" s="129"/>
      <c r="EN765" s="129"/>
      <c r="EO765" s="129"/>
      <c r="EP765" s="129"/>
      <c r="EQ765" s="129"/>
      <c r="ER765" s="129"/>
      <c r="ES765" s="129"/>
      <c r="ET765" s="129"/>
      <c r="EU765" s="129"/>
      <c r="EV765" s="129"/>
      <c r="EW765" s="129"/>
    </row>
    <row r="766" spans="1:153" ht="9.75" customHeight="1">
      <c r="A766" s="113"/>
      <c r="B766" s="24"/>
      <c r="C766" s="14" t="s">
        <v>6435</v>
      </c>
      <c r="D766" s="25"/>
      <c r="E766" s="25"/>
      <c r="F766" s="14" t="s">
        <v>143</v>
      </c>
      <c r="G766" s="14"/>
      <c r="H766" s="14"/>
      <c r="I766" s="14" t="s">
        <v>144</v>
      </c>
      <c r="J766" s="14"/>
      <c r="K766" s="14" t="s">
        <v>145</v>
      </c>
      <c r="L766" s="14"/>
      <c r="M766" s="14" t="s">
        <v>197</v>
      </c>
      <c r="N766" s="14"/>
      <c r="O766" s="25"/>
      <c r="P766" s="14" t="s">
        <v>146</v>
      </c>
      <c r="Q766" s="14"/>
      <c r="R766" s="14"/>
      <c r="S766" s="14"/>
      <c r="T766" s="14"/>
      <c r="U766" s="14"/>
      <c r="V766" s="14"/>
      <c r="W766" s="14"/>
      <c r="X766" s="14"/>
      <c r="Y766" s="14"/>
      <c r="Z766" s="14"/>
      <c r="AA766" s="14"/>
      <c r="AB766" s="14"/>
      <c r="AC766" s="14"/>
      <c r="AD766" s="25"/>
      <c r="AE766" s="25"/>
      <c r="AF766" s="26"/>
      <c r="AG766" s="296"/>
      <c r="AH766" s="297"/>
      <c r="AI766" s="297"/>
      <c r="AJ766" s="297"/>
      <c r="AK766" s="297"/>
      <c r="AL766" s="297"/>
      <c r="AM766" s="297"/>
      <c r="AN766" s="297"/>
      <c r="AO766" s="117"/>
      <c r="AP766" s="114"/>
      <c r="AQ766" s="296"/>
      <c r="AR766" s="297"/>
      <c r="AS766" s="297"/>
      <c r="AT766" s="297"/>
      <c r="AU766" s="297"/>
      <c r="AV766" s="297"/>
      <c r="AW766" s="297"/>
      <c r="AX766" s="297"/>
      <c r="AY766" s="117"/>
      <c r="AZ766" s="114"/>
      <c r="BA766" s="297"/>
      <c r="BB766" s="297"/>
      <c r="BC766" s="297"/>
      <c r="BD766" s="297"/>
      <c r="BE766" s="297"/>
      <c r="BF766" s="297"/>
      <c r="BG766" s="297"/>
      <c r="BH766" s="297"/>
      <c r="BI766" s="117"/>
      <c r="BJ766" s="114"/>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c r="DH766" s="129"/>
      <c r="DI766" s="129"/>
      <c r="DJ766" s="129"/>
      <c r="DK766" s="129"/>
      <c r="DL766" s="129"/>
      <c r="DM766" s="129"/>
      <c r="DN766" s="129"/>
      <c r="DO766" s="129"/>
      <c r="DP766" s="129"/>
      <c r="DQ766" s="129"/>
      <c r="DR766" s="129"/>
      <c r="DS766" s="129"/>
      <c r="DT766" s="129"/>
      <c r="DU766" s="129"/>
      <c r="DV766" s="129"/>
      <c r="DW766" s="129"/>
      <c r="DX766" s="129"/>
      <c r="DY766" s="129"/>
      <c r="DZ766" s="129"/>
      <c r="EA766" s="129"/>
      <c r="EB766" s="129"/>
      <c r="EC766" s="129"/>
      <c r="ED766" s="129"/>
      <c r="EE766" s="129"/>
      <c r="EF766" s="129"/>
      <c r="EG766" s="129"/>
      <c r="EH766" s="129"/>
      <c r="EI766" s="129"/>
      <c r="EJ766" s="129"/>
      <c r="EK766" s="129"/>
      <c r="EL766" s="129"/>
      <c r="EM766" s="129"/>
      <c r="EN766" s="129"/>
      <c r="EO766" s="129"/>
      <c r="EP766" s="129"/>
      <c r="EQ766" s="129"/>
      <c r="ER766" s="129"/>
      <c r="ES766" s="129"/>
      <c r="ET766" s="129"/>
      <c r="EU766" s="129"/>
      <c r="EV766" s="129"/>
      <c r="EW766" s="129"/>
    </row>
    <row r="767" spans="1:153" ht="21.75" customHeight="1">
      <c r="A767" s="113"/>
      <c r="B767" s="294"/>
      <c r="C767" s="76"/>
      <c r="D767" s="74"/>
      <c r="E767" s="77"/>
      <c r="F767" s="78"/>
      <c r="G767" s="79"/>
      <c r="H767" s="75" t="s">
        <v>6436</v>
      </c>
      <c r="I767" s="76"/>
      <c r="J767" s="74"/>
      <c r="K767" s="241"/>
      <c r="L767" s="74"/>
      <c r="M767" s="76"/>
      <c r="N767" s="73"/>
      <c r="O767" s="504"/>
      <c r="P767" s="505"/>
      <c r="Q767" s="505"/>
      <c r="R767" s="505"/>
      <c r="S767" s="505"/>
      <c r="T767" s="505"/>
      <c r="U767" s="505"/>
      <c r="V767" s="505"/>
      <c r="W767" s="505"/>
      <c r="X767" s="505"/>
      <c r="Y767" s="505"/>
      <c r="Z767" s="505"/>
      <c r="AA767" s="505"/>
      <c r="AB767" s="505"/>
      <c r="AC767" s="505"/>
      <c r="AD767" s="505"/>
      <c r="AE767" s="506"/>
      <c r="AF767" s="15"/>
      <c r="AG767" s="118"/>
      <c r="AH767" s="312"/>
      <c r="AI767" s="313"/>
      <c r="AJ767" s="313"/>
      <c r="AK767" s="313"/>
      <c r="AL767" s="313"/>
      <c r="AM767" s="313"/>
      <c r="AN767" s="314"/>
      <c r="AO767" s="120"/>
      <c r="AP767" s="115" t="s">
        <v>0</v>
      </c>
      <c r="AQ767" s="119"/>
      <c r="AR767" s="312"/>
      <c r="AS767" s="313"/>
      <c r="AT767" s="313"/>
      <c r="AU767" s="313"/>
      <c r="AV767" s="313"/>
      <c r="AW767" s="313"/>
      <c r="AX767" s="314"/>
      <c r="AY767" s="120"/>
      <c r="AZ767" s="115" t="s">
        <v>1</v>
      </c>
      <c r="BA767" s="119"/>
      <c r="BB767" s="312"/>
      <c r="BC767" s="313"/>
      <c r="BD767" s="313"/>
      <c r="BE767" s="313"/>
      <c r="BF767" s="313"/>
      <c r="BG767" s="313"/>
      <c r="BH767" s="314"/>
      <c r="BI767" s="122"/>
      <c r="BJ767" s="115" t="s">
        <v>2</v>
      </c>
      <c r="BK767" s="129"/>
      <c r="BL767" s="130" t="str">
        <f>IF(BM767&lt;&gt;"","●","")</f>
        <v/>
      </c>
      <c r="BM767" s="132" t="str">
        <f>IF(AND(OR(C767="",E767="",F767="",G767="",O767=""),OR(AH767&gt;0,AR767&gt;0,BB767&gt;0)),"「Ｋコード・Ｊコード番号等」、「診療行為名称」に未記入の欄がありますが、「レセプト件数」、「算定日数」、「算定回数」のいずれかが1以上となっています。正しい手術名情報・レセプト件数・算定日数・算定回数をご記入ください。",IF(AND(AND(C767&lt;&gt;"",E767&lt;&gt;"",F767&lt;&gt;"",G767&lt;&gt;""),OR(AH767&gt;0,AR767&gt;0,BB767&gt;0),COUNTIF(K!$A$1:$A$2257,ASC(C767&amp;E767&amp;F767&amp;G767&amp;IF(I767*1=0,"","-"&amp;I767*1)&amp;IF(K767*1=0,"",K767*1)&amp;IF(M767="","",M767)))=0),"「Ｋコード・Ｊコード番号等」が診療報酬点数表あるいは鹿診療報酬点数表に存在しないコードとなっています。正しいＫコード・Ｊコード番号等をご記入ください。なお、加算・輸血料は報告対象外となります。",IF(OR(AND(OR(AH767=0,AH767=""),OR(AR767&gt;0,BB767&gt;0)),AND(OR(AH767&gt;0,BB767&gt;0),OR(AR767=0,AR767="")),AND(OR(AH767&gt;0,AR767&gt;0),OR(BB767=0,BB767=""))),"「レセプト件数」、「算定日数」、「算定回数」のいずれかが「0」か「空白」となっていますが、それ以外が1以上となっています。正しい手術名情報・レセプト件数・算定日数・算定回数をご記入ください。",IF(OR(AH767&gt;AR767,AH767&gt;BB767),"「算定日数」あるいは「算定回数」が「レセプト件数」よりも小さくなっています。算定レセプトにおける算定日数・算定回数をご記入ください。",IF(AR767&gt;BB767,"「算定回数」が「算定日数」よりも小さくなっています。算定日数における算定回数をご記入ください。","")))))</f>
        <v/>
      </c>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72"/>
      <c r="CW767" s="72"/>
      <c r="CX767" s="72"/>
      <c r="CY767" s="129"/>
      <c r="CZ767" s="129"/>
      <c r="DA767" s="129"/>
      <c r="DB767" s="129"/>
      <c r="DC767" s="129"/>
      <c r="DD767" s="129"/>
      <c r="DE767" s="129"/>
      <c r="DF767" s="129"/>
      <c r="DG767" s="129"/>
      <c r="DH767" s="129"/>
      <c r="DI767" s="129"/>
      <c r="DJ767" s="129"/>
      <c r="DK767" s="129"/>
      <c r="DL767" s="129"/>
      <c r="DM767" s="129"/>
      <c r="DN767" s="129"/>
      <c r="DO767" s="129"/>
      <c r="DP767" s="129"/>
      <c r="DQ767" s="129"/>
      <c r="DR767" s="129"/>
      <c r="DS767" s="129"/>
      <c r="DT767" s="129"/>
      <c r="DU767" s="129"/>
      <c r="DV767" s="129"/>
      <c r="DW767" s="129"/>
      <c r="DX767" s="129"/>
      <c r="DY767" s="129"/>
      <c r="DZ767" s="129"/>
      <c r="EA767" s="129"/>
      <c r="EB767" s="129"/>
      <c r="EC767" s="129"/>
      <c r="ED767" s="129"/>
      <c r="EE767" s="129"/>
      <c r="EF767" s="129"/>
      <c r="EG767" s="129"/>
      <c r="EH767" s="129"/>
      <c r="EI767" s="129"/>
      <c r="EJ767" s="129"/>
      <c r="EK767" s="129"/>
      <c r="EL767" s="129"/>
      <c r="EM767" s="129"/>
      <c r="EN767" s="129"/>
      <c r="EO767" s="129"/>
      <c r="EP767" s="129"/>
      <c r="EQ767" s="129"/>
      <c r="ER767" s="129"/>
      <c r="ES767" s="129"/>
      <c r="ET767" s="129"/>
      <c r="EU767" s="129"/>
      <c r="EV767" s="129"/>
      <c r="EW767" s="129"/>
    </row>
    <row r="768" spans="1:153" ht="3" customHeight="1" thickBot="1">
      <c r="A768" s="103"/>
      <c r="B768" s="16"/>
      <c r="C768" s="17"/>
      <c r="D768" s="17"/>
      <c r="E768" s="17"/>
      <c r="F768" s="18"/>
      <c r="G768" s="17"/>
      <c r="H768" s="298"/>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9"/>
      <c r="AG768" s="299"/>
      <c r="AH768" s="298"/>
      <c r="AI768" s="298"/>
      <c r="AJ768" s="298"/>
      <c r="AK768" s="298"/>
      <c r="AL768" s="298"/>
      <c r="AM768" s="298"/>
      <c r="AN768" s="298"/>
      <c r="AO768" s="121"/>
      <c r="AP768" s="116"/>
      <c r="AQ768" s="299"/>
      <c r="AR768" s="298"/>
      <c r="AS768" s="298"/>
      <c r="AT768" s="298"/>
      <c r="AU768" s="298"/>
      <c r="AV768" s="298"/>
      <c r="AW768" s="298"/>
      <c r="AX768" s="298"/>
      <c r="AY768" s="121"/>
      <c r="AZ768" s="116"/>
      <c r="BA768" s="298"/>
      <c r="BB768" s="298"/>
      <c r="BC768" s="298"/>
      <c r="BD768" s="298"/>
      <c r="BE768" s="298"/>
      <c r="BF768" s="298"/>
      <c r="BG768" s="298"/>
      <c r="BH768" s="298"/>
      <c r="BI768" s="121"/>
      <c r="BJ768" s="116"/>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29"/>
      <c r="CW768" s="129"/>
      <c r="CX768" s="129"/>
      <c r="CY768" s="129"/>
      <c r="CZ768" s="129"/>
      <c r="DA768" s="129"/>
      <c r="DB768" s="129"/>
      <c r="DC768" s="129"/>
      <c r="DD768" s="129"/>
      <c r="DE768" s="129"/>
      <c r="DF768" s="129"/>
      <c r="DG768" s="129"/>
      <c r="DH768" s="129"/>
      <c r="DI768" s="129"/>
      <c r="DJ768" s="129"/>
      <c r="DK768" s="129"/>
      <c r="DL768" s="129"/>
      <c r="DM768" s="129"/>
      <c r="DN768" s="129"/>
      <c r="DO768" s="129"/>
      <c r="DP768" s="129"/>
      <c r="DQ768" s="129"/>
      <c r="DR768" s="129"/>
      <c r="DS768" s="129"/>
      <c r="DT768" s="129"/>
      <c r="DU768" s="129"/>
      <c r="DV768" s="129"/>
      <c r="DW768" s="129"/>
      <c r="DX768" s="129"/>
      <c r="DY768" s="129"/>
      <c r="DZ768" s="129"/>
      <c r="EA768" s="129"/>
      <c r="EB768" s="129"/>
      <c r="EC768" s="129"/>
      <c r="ED768" s="129"/>
      <c r="EE768" s="129"/>
      <c r="EF768" s="129"/>
      <c r="EG768" s="129"/>
      <c r="EH768" s="129"/>
      <c r="EI768" s="129"/>
      <c r="EJ768" s="129"/>
      <c r="EK768" s="129"/>
      <c r="EL768" s="129"/>
      <c r="EM768" s="129"/>
      <c r="EN768" s="129"/>
      <c r="EO768" s="129"/>
      <c r="EP768" s="129"/>
      <c r="EQ768" s="129"/>
      <c r="ER768" s="129"/>
      <c r="ES768" s="129"/>
      <c r="ET768" s="129"/>
      <c r="EU768" s="129"/>
      <c r="EV768" s="129"/>
      <c r="EW768" s="129"/>
    </row>
    <row r="769" spans="1:153" ht="21.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29"/>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c r="DH769" s="129"/>
      <c r="DI769" s="129"/>
      <c r="DJ769" s="129"/>
      <c r="DK769" s="129"/>
      <c r="DL769" s="129"/>
      <c r="DM769" s="129"/>
      <c r="DN769" s="129"/>
      <c r="DO769" s="129"/>
      <c r="DP769" s="129"/>
      <c r="DQ769" s="129"/>
      <c r="DR769" s="129"/>
      <c r="DS769" s="129"/>
      <c r="DT769" s="129"/>
      <c r="DU769" s="129"/>
      <c r="DV769" s="129"/>
      <c r="DW769" s="129"/>
      <c r="DX769" s="129"/>
      <c r="DY769" s="129"/>
      <c r="DZ769" s="129"/>
      <c r="EA769" s="129"/>
      <c r="EB769" s="129"/>
      <c r="EC769" s="129"/>
      <c r="ED769" s="129"/>
      <c r="EE769" s="129"/>
      <c r="EF769" s="129"/>
      <c r="EG769" s="129"/>
      <c r="EH769" s="129"/>
      <c r="EI769" s="129"/>
      <c r="EJ769" s="129"/>
      <c r="EK769" s="129"/>
      <c r="EL769" s="129"/>
      <c r="EM769" s="129"/>
      <c r="EN769" s="129"/>
      <c r="EO769" s="129"/>
      <c r="EP769" s="129"/>
      <c r="EQ769" s="129"/>
      <c r="ER769" s="129"/>
      <c r="ES769" s="129"/>
      <c r="ET769" s="129"/>
      <c r="EU769" s="129"/>
      <c r="EV769" s="129"/>
      <c r="EW769" s="129"/>
    </row>
    <row r="770" spans="1:153" ht="21.75" customHeight="1">
      <c r="A770" s="129"/>
      <c r="B770" s="129"/>
      <c r="C770" s="66" t="str">
        <f>IF(COUNTIF($BL$10:$BL$767,"●")&gt;0,"未記入、もしくは記入内容の見直しが必要な欄があります。","")</f>
        <v/>
      </c>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29"/>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c r="DH770" s="129"/>
      <c r="DI770" s="129"/>
      <c r="DJ770" s="129"/>
      <c r="DK770" s="129"/>
      <c r="DL770" s="129"/>
      <c r="DM770" s="129"/>
      <c r="DN770" s="129"/>
      <c r="DO770" s="129"/>
      <c r="DP770" s="129"/>
      <c r="DQ770" s="129"/>
      <c r="DR770" s="129"/>
      <c r="DS770" s="129"/>
      <c r="DT770" s="129"/>
      <c r="DU770" s="129"/>
      <c r="DV770" s="129"/>
      <c r="DW770" s="129"/>
      <c r="DX770" s="129"/>
      <c r="DY770" s="129"/>
      <c r="DZ770" s="129"/>
      <c r="EA770" s="129"/>
      <c r="EB770" s="129"/>
      <c r="EC770" s="129"/>
      <c r="ED770" s="129"/>
      <c r="EE770" s="129"/>
      <c r="EF770" s="129"/>
      <c r="EG770" s="129"/>
      <c r="EH770" s="129"/>
      <c r="EI770" s="129"/>
      <c r="EJ770" s="129"/>
      <c r="EK770" s="129"/>
      <c r="EL770" s="129"/>
      <c r="EM770" s="129"/>
      <c r="EN770" s="129"/>
      <c r="EO770" s="129"/>
      <c r="EP770" s="129"/>
      <c r="EQ770" s="129"/>
      <c r="ER770" s="129"/>
      <c r="ES770" s="129"/>
      <c r="ET770" s="129"/>
      <c r="EU770" s="129"/>
      <c r="EV770" s="129"/>
      <c r="EW770" s="129"/>
    </row>
    <row r="771" spans="1:153" ht="21.75" customHeight="1">
      <c r="A771" s="129"/>
      <c r="B771" s="129"/>
      <c r="C771" s="67" t="str">
        <f>IF(COUNTIF($BL$10:$BL$767,"●")&gt;0,"報告様式の右側に表記されている内容をご確認ください。","")</f>
        <v/>
      </c>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29"/>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29"/>
      <c r="CW771" s="129"/>
      <c r="CX771" s="129"/>
      <c r="CY771" s="129"/>
      <c r="CZ771" s="129"/>
      <c r="DA771" s="129"/>
      <c r="DB771" s="129"/>
      <c r="DC771" s="129"/>
      <c r="DD771" s="129"/>
      <c r="DE771" s="129"/>
      <c r="DF771" s="129"/>
      <c r="DG771" s="129"/>
      <c r="DH771" s="129"/>
      <c r="DI771" s="129"/>
      <c r="DJ771" s="129"/>
      <c r="DK771" s="129"/>
      <c r="DL771" s="129"/>
      <c r="DM771" s="129"/>
      <c r="DN771" s="129"/>
      <c r="DO771" s="129"/>
      <c r="DP771" s="129"/>
      <c r="DQ771" s="129"/>
      <c r="DR771" s="129"/>
      <c r="DS771" s="129"/>
      <c r="DT771" s="129"/>
      <c r="DU771" s="129"/>
      <c r="DV771" s="129"/>
      <c r="DW771" s="129"/>
      <c r="DX771" s="129"/>
      <c r="DY771" s="129"/>
      <c r="DZ771" s="129"/>
      <c r="EA771" s="129"/>
      <c r="EB771" s="129"/>
      <c r="EC771" s="129"/>
      <c r="ED771" s="129"/>
      <c r="EE771" s="129"/>
      <c r="EF771" s="129"/>
      <c r="EG771" s="129"/>
      <c r="EH771" s="129"/>
      <c r="EI771" s="129"/>
      <c r="EJ771" s="129"/>
      <c r="EK771" s="129"/>
      <c r="EL771" s="129"/>
      <c r="EM771" s="129"/>
      <c r="EN771" s="129"/>
      <c r="EO771" s="129"/>
      <c r="EP771" s="129"/>
      <c r="EQ771" s="129"/>
      <c r="ER771" s="129"/>
      <c r="ES771" s="129"/>
      <c r="ET771" s="129"/>
      <c r="EU771" s="129"/>
      <c r="EV771" s="129"/>
      <c r="EW771" s="129"/>
    </row>
    <row r="772" spans="1:153" ht="21.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29"/>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c r="DH772" s="129"/>
      <c r="DI772" s="129"/>
      <c r="DJ772" s="129"/>
      <c r="DK772" s="129"/>
      <c r="DL772" s="129"/>
      <c r="DM772" s="129"/>
      <c r="DN772" s="129"/>
      <c r="DO772" s="129"/>
      <c r="DP772" s="129"/>
      <c r="DQ772" s="129"/>
      <c r="DR772" s="129"/>
      <c r="DS772" s="129"/>
      <c r="DT772" s="129"/>
      <c r="DU772" s="129"/>
      <c r="DV772" s="129"/>
      <c r="DW772" s="129"/>
      <c r="DX772" s="129"/>
      <c r="DY772" s="129"/>
      <c r="DZ772" s="129"/>
      <c r="EA772" s="129"/>
      <c r="EB772" s="129"/>
      <c r="EC772" s="129"/>
      <c r="ED772" s="129"/>
      <c r="EE772" s="129"/>
      <c r="EF772" s="129"/>
      <c r="EG772" s="129"/>
      <c r="EH772" s="129"/>
      <c r="EI772" s="129"/>
      <c r="EJ772" s="129"/>
      <c r="EK772" s="129"/>
      <c r="EL772" s="129"/>
      <c r="EM772" s="129"/>
      <c r="EN772" s="129"/>
      <c r="EO772" s="129"/>
      <c r="EP772" s="129"/>
      <c r="EQ772" s="129"/>
      <c r="ER772" s="129"/>
      <c r="ES772" s="129"/>
      <c r="ET772" s="129"/>
      <c r="EU772" s="129"/>
      <c r="EV772" s="129"/>
      <c r="EW772" s="129"/>
    </row>
    <row r="773" spans="1:153" ht="21.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29"/>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c r="DH773" s="129"/>
      <c r="DI773" s="129"/>
      <c r="DJ773" s="129"/>
      <c r="DK773" s="129"/>
      <c r="DL773" s="129"/>
      <c r="DM773" s="129"/>
      <c r="DN773" s="129"/>
      <c r="DO773" s="129"/>
      <c r="DP773" s="129"/>
      <c r="DQ773" s="129"/>
      <c r="DR773" s="129"/>
      <c r="DS773" s="129"/>
      <c r="DT773" s="129"/>
      <c r="DU773" s="129"/>
      <c r="DV773" s="129"/>
      <c r="DW773" s="129"/>
      <c r="DX773" s="129"/>
      <c r="DY773" s="129"/>
      <c r="DZ773" s="129"/>
      <c r="EA773" s="129"/>
      <c r="EB773" s="129"/>
      <c r="EC773" s="129"/>
      <c r="ED773" s="129"/>
      <c r="EE773" s="129"/>
      <c r="EF773" s="129"/>
      <c r="EG773" s="129"/>
      <c r="EH773" s="129"/>
      <c r="EI773" s="129"/>
      <c r="EJ773" s="129"/>
      <c r="EK773" s="129"/>
      <c r="EL773" s="129"/>
      <c r="EM773" s="129"/>
      <c r="EN773" s="129"/>
      <c r="EO773" s="129"/>
      <c r="EP773" s="129"/>
      <c r="EQ773" s="129"/>
      <c r="ER773" s="129"/>
      <c r="ES773" s="129"/>
      <c r="ET773" s="129"/>
      <c r="EU773" s="129"/>
      <c r="EV773" s="129"/>
      <c r="EW773" s="129"/>
    </row>
    <row r="774" spans="1:153" ht="21.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29"/>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29"/>
      <c r="CW774" s="129"/>
      <c r="CX774" s="129"/>
      <c r="CY774" s="129"/>
      <c r="CZ774" s="129"/>
      <c r="DA774" s="129"/>
      <c r="DB774" s="129"/>
      <c r="DC774" s="129"/>
      <c r="DD774" s="129"/>
      <c r="DE774" s="129"/>
      <c r="DF774" s="129"/>
      <c r="DG774" s="129"/>
      <c r="DH774" s="129"/>
      <c r="DI774" s="129"/>
      <c r="DJ774" s="129"/>
      <c r="DK774" s="129"/>
      <c r="DL774" s="129"/>
      <c r="DM774" s="129"/>
      <c r="DN774" s="129"/>
      <c r="DO774" s="129"/>
      <c r="DP774" s="129"/>
      <c r="DQ774" s="129"/>
      <c r="DR774" s="129"/>
      <c r="DS774" s="129"/>
      <c r="DT774" s="129"/>
      <c r="DU774" s="129"/>
      <c r="DV774" s="129"/>
      <c r="DW774" s="129"/>
      <c r="DX774" s="129"/>
      <c r="DY774" s="129"/>
      <c r="DZ774" s="129"/>
      <c r="EA774" s="129"/>
      <c r="EB774" s="129"/>
      <c r="EC774" s="129"/>
      <c r="ED774" s="129"/>
      <c r="EE774" s="129"/>
      <c r="EF774" s="129"/>
      <c r="EG774" s="129"/>
      <c r="EH774" s="129"/>
      <c r="EI774" s="129"/>
      <c r="EJ774" s="129"/>
      <c r="EK774" s="129"/>
      <c r="EL774" s="129"/>
      <c r="EM774" s="129"/>
      <c r="EN774" s="129"/>
      <c r="EO774" s="129"/>
      <c r="EP774" s="129"/>
      <c r="EQ774" s="129"/>
      <c r="ER774" s="129"/>
      <c r="ES774" s="129"/>
      <c r="ET774" s="129"/>
      <c r="EU774" s="129"/>
      <c r="EV774" s="129"/>
      <c r="EW774" s="129"/>
    </row>
    <row r="775" spans="1:153" ht="21.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29"/>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c r="DH775" s="129"/>
      <c r="DI775" s="129"/>
      <c r="DJ775" s="129"/>
      <c r="DK775" s="129"/>
      <c r="DL775" s="129"/>
      <c r="DM775" s="129"/>
      <c r="DN775" s="129"/>
      <c r="DO775" s="129"/>
      <c r="DP775" s="129"/>
      <c r="DQ775" s="129"/>
      <c r="DR775" s="129"/>
      <c r="DS775" s="129"/>
      <c r="DT775" s="129"/>
      <c r="DU775" s="129"/>
      <c r="DV775" s="129"/>
      <c r="DW775" s="129"/>
      <c r="DX775" s="129"/>
      <c r="DY775" s="129"/>
      <c r="DZ775" s="129"/>
      <c r="EA775" s="129"/>
      <c r="EB775" s="129"/>
      <c r="EC775" s="129"/>
      <c r="ED775" s="129"/>
      <c r="EE775" s="129"/>
      <c r="EF775" s="129"/>
      <c r="EG775" s="129"/>
      <c r="EH775" s="129"/>
      <c r="EI775" s="129"/>
      <c r="EJ775" s="129"/>
      <c r="EK775" s="129"/>
      <c r="EL775" s="129"/>
      <c r="EM775" s="129"/>
      <c r="EN775" s="129"/>
      <c r="EO775" s="129"/>
      <c r="EP775" s="129"/>
      <c r="EQ775" s="129"/>
      <c r="ER775" s="129"/>
      <c r="ES775" s="129"/>
      <c r="ET775" s="129"/>
      <c r="EU775" s="129"/>
      <c r="EV775" s="129"/>
      <c r="EW775" s="129"/>
    </row>
    <row r="776" spans="1:153" ht="21.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29"/>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c r="DH776" s="129"/>
      <c r="DI776" s="129"/>
      <c r="DJ776" s="129"/>
      <c r="DK776" s="129"/>
      <c r="DL776" s="129"/>
      <c r="DM776" s="129"/>
      <c r="DN776" s="129"/>
      <c r="DO776" s="129"/>
      <c r="DP776" s="129"/>
      <c r="DQ776" s="129"/>
      <c r="DR776" s="129"/>
      <c r="DS776" s="129"/>
      <c r="DT776" s="129"/>
      <c r="DU776" s="129"/>
      <c r="DV776" s="129"/>
      <c r="DW776" s="129"/>
      <c r="DX776" s="129"/>
      <c r="DY776" s="129"/>
      <c r="DZ776" s="129"/>
      <c r="EA776" s="129"/>
      <c r="EB776" s="129"/>
      <c r="EC776" s="129"/>
      <c r="ED776" s="129"/>
      <c r="EE776" s="129"/>
      <c r="EF776" s="129"/>
      <c r="EG776" s="129"/>
      <c r="EH776" s="129"/>
      <c r="EI776" s="129"/>
      <c r="EJ776" s="129"/>
      <c r="EK776" s="129"/>
      <c r="EL776" s="129"/>
      <c r="EM776" s="129"/>
      <c r="EN776" s="129"/>
      <c r="EO776" s="129"/>
      <c r="EP776" s="129"/>
      <c r="EQ776" s="129"/>
      <c r="ER776" s="129"/>
      <c r="ES776" s="129"/>
      <c r="ET776" s="129"/>
      <c r="EU776" s="129"/>
      <c r="EV776" s="129"/>
      <c r="EW776" s="129"/>
    </row>
    <row r="777" spans="1:153" ht="21.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29"/>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29"/>
      <c r="CW777" s="129"/>
      <c r="CX777" s="129"/>
      <c r="CY777" s="129"/>
      <c r="CZ777" s="129"/>
      <c r="DA777" s="129"/>
      <c r="DB777" s="129"/>
      <c r="DC777" s="129"/>
      <c r="DD777" s="129"/>
      <c r="DE777" s="129"/>
      <c r="DF777" s="129"/>
      <c r="DG777" s="129"/>
      <c r="DH777" s="129"/>
      <c r="DI777" s="129"/>
      <c r="DJ777" s="129"/>
      <c r="DK777" s="129"/>
      <c r="DL777" s="129"/>
      <c r="DM777" s="129"/>
      <c r="DN777" s="129"/>
      <c r="DO777" s="129"/>
      <c r="DP777" s="129"/>
      <c r="DQ777" s="129"/>
      <c r="DR777" s="129"/>
      <c r="DS777" s="129"/>
      <c r="DT777" s="129"/>
      <c r="DU777" s="129"/>
      <c r="DV777" s="129"/>
      <c r="DW777" s="129"/>
      <c r="DX777" s="129"/>
      <c r="DY777" s="129"/>
      <c r="DZ777" s="129"/>
      <c r="EA777" s="129"/>
      <c r="EB777" s="129"/>
      <c r="EC777" s="129"/>
      <c r="ED777" s="129"/>
      <c r="EE777" s="129"/>
      <c r="EF777" s="129"/>
      <c r="EG777" s="129"/>
      <c r="EH777" s="129"/>
      <c r="EI777" s="129"/>
      <c r="EJ777" s="129"/>
      <c r="EK777" s="129"/>
      <c r="EL777" s="129"/>
      <c r="EM777" s="129"/>
      <c r="EN777" s="129"/>
      <c r="EO777" s="129"/>
      <c r="EP777" s="129"/>
      <c r="EQ777" s="129"/>
      <c r="ER777" s="129"/>
      <c r="ES777" s="129"/>
      <c r="ET777" s="129"/>
      <c r="EU777" s="129"/>
      <c r="EV777" s="129"/>
      <c r="EW777" s="129"/>
    </row>
    <row r="778" spans="1:153" ht="21.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29"/>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c r="DH778" s="129"/>
      <c r="DI778" s="129"/>
      <c r="DJ778" s="129"/>
      <c r="DK778" s="129"/>
      <c r="DL778" s="129"/>
      <c r="DM778" s="129"/>
      <c r="DN778" s="129"/>
      <c r="DO778" s="129"/>
      <c r="DP778" s="129"/>
      <c r="DQ778" s="129"/>
      <c r="DR778" s="129"/>
      <c r="DS778" s="129"/>
      <c r="DT778" s="129"/>
      <c r="DU778" s="129"/>
      <c r="DV778" s="129"/>
      <c r="DW778" s="129"/>
      <c r="DX778" s="129"/>
      <c r="DY778" s="129"/>
      <c r="DZ778" s="129"/>
      <c r="EA778" s="129"/>
      <c r="EB778" s="129"/>
      <c r="EC778" s="129"/>
      <c r="ED778" s="129"/>
      <c r="EE778" s="129"/>
      <c r="EF778" s="129"/>
      <c r="EG778" s="129"/>
      <c r="EH778" s="129"/>
      <c r="EI778" s="129"/>
      <c r="EJ778" s="129"/>
      <c r="EK778" s="129"/>
      <c r="EL778" s="129"/>
      <c r="EM778" s="129"/>
      <c r="EN778" s="129"/>
      <c r="EO778" s="129"/>
      <c r="EP778" s="129"/>
      <c r="EQ778" s="129"/>
      <c r="ER778" s="129"/>
      <c r="ES778" s="129"/>
      <c r="ET778" s="129"/>
      <c r="EU778" s="129"/>
      <c r="EV778" s="129"/>
      <c r="EW778" s="129"/>
    </row>
    <row r="779" spans="1:153" ht="21.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29"/>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c r="DH779" s="129"/>
      <c r="DI779" s="129"/>
      <c r="DJ779" s="129"/>
      <c r="DK779" s="129"/>
      <c r="DL779" s="129"/>
      <c r="DM779" s="129"/>
      <c r="DN779" s="129"/>
      <c r="DO779" s="129"/>
      <c r="DP779" s="129"/>
      <c r="DQ779" s="129"/>
      <c r="DR779" s="129"/>
      <c r="DS779" s="129"/>
      <c r="DT779" s="129"/>
      <c r="DU779" s="129"/>
      <c r="DV779" s="129"/>
      <c r="DW779" s="129"/>
      <c r="DX779" s="129"/>
      <c r="DY779" s="129"/>
      <c r="DZ779" s="129"/>
      <c r="EA779" s="129"/>
      <c r="EB779" s="129"/>
      <c r="EC779" s="129"/>
      <c r="ED779" s="129"/>
      <c r="EE779" s="129"/>
      <c r="EF779" s="129"/>
      <c r="EG779" s="129"/>
      <c r="EH779" s="129"/>
      <c r="EI779" s="129"/>
      <c r="EJ779" s="129"/>
      <c r="EK779" s="129"/>
      <c r="EL779" s="129"/>
      <c r="EM779" s="129"/>
      <c r="EN779" s="129"/>
      <c r="EO779" s="129"/>
      <c r="EP779" s="129"/>
      <c r="EQ779" s="129"/>
      <c r="ER779" s="129"/>
      <c r="ES779" s="129"/>
      <c r="ET779" s="129"/>
      <c r="EU779" s="129"/>
      <c r="EV779" s="129"/>
      <c r="EW779" s="129"/>
    </row>
    <row r="780" spans="1:153" ht="21.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29"/>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29"/>
      <c r="CW780" s="129"/>
      <c r="CX780" s="129"/>
      <c r="CY780" s="129"/>
      <c r="CZ780" s="129"/>
      <c r="DA780" s="129"/>
      <c r="DB780" s="129"/>
      <c r="DC780" s="129"/>
      <c r="DD780" s="129"/>
      <c r="DE780" s="129"/>
      <c r="DF780" s="129"/>
      <c r="DG780" s="129"/>
      <c r="DH780" s="129"/>
      <c r="DI780" s="129"/>
      <c r="DJ780" s="129"/>
      <c r="DK780" s="129"/>
      <c r="DL780" s="129"/>
      <c r="DM780" s="129"/>
      <c r="DN780" s="129"/>
      <c r="DO780" s="129"/>
      <c r="DP780" s="129"/>
      <c r="DQ780" s="129"/>
      <c r="DR780" s="129"/>
      <c r="DS780" s="129"/>
      <c r="DT780" s="129"/>
      <c r="DU780" s="129"/>
      <c r="DV780" s="129"/>
      <c r="DW780" s="129"/>
      <c r="DX780" s="129"/>
      <c r="DY780" s="129"/>
      <c r="DZ780" s="129"/>
      <c r="EA780" s="129"/>
      <c r="EB780" s="129"/>
      <c r="EC780" s="129"/>
      <c r="ED780" s="129"/>
      <c r="EE780" s="129"/>
      <c r="EF780" s="129"/>
      <c r="EG780" s="129"/>
      <c r="EH780" s="129"/>
      <c r="EI780" s="129"/>
      <c r="EJ780" s="129"/>
      <c r="EK780" s="129"/>
      <c r="EL780" s="129"/>
      <c r="EM780" s="129"/>
      <c r="EN780" s="129"/>
      <c r="EO780" s="129"/>
      <c r="EP780" s="129"/>
      <c r="EQ780" s="129"/>
      <c r="ER780" s="129"/>
      <c r="ES780" s="129"/>
      <c r="ET780" s="129"/>
      <c r="EU780" s="129"/>
      <c r="EV780" s="129"/>
      <c r="EW780" s="129"/>
    </row>
    <row r="781" spans="1:153" ht="21.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29"/>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c r="DH781" s="129"/>
      <c r="DI781" s="129"/>
      <c r="DJ781" s="129"/>
      <c r="DK781" s="129"/>
      <c r="DL781" s="129"/>
      <c r="DM781" s="129"/>
      <c r="DN781" s="129"/>
      <c r="DO781" s="129"/>
      <c r="DP781" s="129"/>
      <c r="DQ781" s="129"/>
      <c r="DR781" s="129"/>
      <c r="DS781" s="129"/>
      <c r="DT781" s="129"/>
      <c r="DU781" s="129"/>
      <c r="DV781" s="129"/>
      <c r="DW781" s="129"/>
      <c r="DX781" s="129"/>
      <c r="DY781" s="129"/>
      <c r="DZ781" s="129"/>
      <c r="EA781" s="129"/>
      <c r="EB781" s="129"/>
      <c r="EC781" s="129"/>
      <c r="ED781" s="129"/>
      <c r="EE781" s="129"/>
      <c r="EF781" s="129"/>
      <c r="EG781" s="129"/>
      <c r="EH781" s="129"/>
      <c r="EI781" s="129"/>
      <c r="EJ781" s="129"/>
      <c r="EK781" s="129"/>
      <c r="EL781" s="129"/>
      <c r="EM781" s="129"/>
      <c r="EN781" s="129"/>
      <c r="EO781" s="129"/>
      <c r="EP781" s="129"/>
      <c r="EQ781" s="129"/>
      <c r="ER781" s="129"/>
      <c r="ES781" s="129"/>
      <c r="ET781" s="129"/>
      <c r="EU781" s="129"/>
      <c r="EV781" s="129"/>
      <c r="EW781" s="129"/>
    </row>
    <row r="782" spans="1:153" ht="21.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29"/>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c r="DH782" s="129"/>
      <c r="DI782" s="129"/>
      <c r="DJ782" s="129"/>
      <c r="DK782" s="129"/>
      <c r="DL782" s="129"/>
      <c r="DM782" s="129"/>
      <c r="DN782" s="129"/>
      <c r="DO782" s="129"/>
      <c r="DP782" s="129"/>
      <c r="DQ782" s="129"/>
      <c r="DR782" s="129"/>
      <c r="DS782" s="129"/>
      <c r="DT782" s="129"/>
      <c r="DU782" s="129"/>
      <c r="DV782" s="129"/>
      <c r="DW782" s="129"/>
      <c r="DX782" s="129"/>
      <c r="DY782" s="129"/>
      <c r="DZ782" s="129"/>
      <c r="EA782" s="129"/>
      <c r="EB782" s="129"/>
      <c r="EC782" s="129"/>
      <c r="ED782" s="129"/>
      <c r="EE782" s="129"/>
      <c r="EF782" s="129"/>
      <c r="EG782" s="129"/>
      <c r="EH782" s="129"/>
      <c r="EI782" s="129"/>
      <c r="EJ782" s="129"/>
      <c r="EK782" s="129"/>
      <c r="EL782" s="129"/>
      <c r="EM782" s="129"/>
      <c r="EN782" s="129"/>
      <c r="EO782" s="129"/>
      <c r="EP782" s="129"/>
      <c r="EQ782" s="129"/>
      <c r="ER782" s="129"/>
      <c r="ES782" s="129"/>
      <c r="ET782" s="129"/>
      <c r="EU782" s="129"/>
      <c r="EV782" s="129"/>
      <c r="EW782" s="129"/>
    </row>
    <row r="783" spans="1:153" ht="21.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29"/>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c r="DH783" s="129"/>
      <c r="DI783" s="129"/>
      <c r="DJ783" s="129"/>
      <c r="DK783" s="129"/>
      <c r="DL783" s="129"/>
      <c r="DM783" s="129"/>
      <c r="DN783" s="129"/>
      <c r="DO783" s="129"/>
      <c r="DP783" s="129"/>
      <c r="DQ783" s="129"/>
      <c r="DR783" s="129"/>
      <c r="DS783" s="129"/>
      <c r="DT783" s="129"/>
      <c r="DU783" s="129"/>
      <c r="DV783" s="129"/>
      <c r="DW783" s="129"/>
      <c r="DX783" s="129"/>
      <c r="DY783" s="129"/>
      <c r="DZ783" s="129"/>
      <c r="EA783" s="129"/>
      <c r="EB783" s="129"/>
      <c r="EC783" s="129"/>
      <c r="ED783" s="129"/>
      <c r="EE783" s="129"/>
      <c r="EF783" s="129"/>
      <c r="EG783" s="129"/>
      <c r="EH783" s="129"/>
      <c r="EI783" s="129"/>
      <c r="EJ783" s="129"/>
      <c r="EK783" s="129"/>
      <c r="EL783" s="129"/>
      <c r="EM783" s="129"/>
      <c r="EN783" s="129"/>
      <c r="EO783" s="129"/>
      <c r="EP783" s="129"/>
      <c r="EQ783" s="129"/>
      <c r="ER783" s="129"/>
      <c r="ES783" s="129"/>
      <c r="ET783" s="129"/>
      <c r="EU783" s="129"/>
      <c r="EV783" s="129"/>
      <c r="EW783" s="129"/>
    </row>
    <row r="784" spans="1:153" ht="21.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c r="CQ784" s="129"/>
      <c r="CR784" s="129"/>
      <c r="CS784" s="129"/>
      <c r="CT784" s="129"/>
      <c r="CU784" s="129"/>
      <c r="CV784" s="129"/>
      <c r="CW784" s="129"/>
      <c r="CX784" s="129"/>
      <c r="CY784" s="129"/>
      <c r="CZ784" s="129"/>
      <c r="DA784" s="129"/>
      <c r="DB784" s="129"/>
      <c r="DC784" s="129"/>
      <c r="DD784" s="129"/>
      <c r="DE784" s="129"/>
      <c r="DF784" s="129"/>
      <c r="DG784" s="129"/>
      <c r="DH784" s="129"/>
      <c r="DI784" s="129"/>
      <c r="DJ784" s="129"/>
      <c r="DK784" s="129"/>
      <c r="DL784" s="129"/>
      <c r="DM784" s="129"/>
      <c r="DN784" s="129"/>
      <c r="DO784" s="129"/>
      <c r="DP784" s="129"/>
      <c r="DQ784" s="129"/>
      <c r="DR784" s="129"/>
      <c r="DS784" s="129"/>
      <c r="DT784" s="129"/>
      <c r="DU784" s="129"/>
      <c r="DV784" s="129"/>
      <c r="DW784" s="129"/>
      <c r="DX784" s="129"/>
      <c r="DY784" s="129"/>
      <c r="DZ784" s="129"/>
      <c r="EA784" s="129"/>
      <c r="EB784" s="129"/>
      <c r="EC784" s="129"/>
      <c r="ED784" s="129"/>
      <c r="EE784" s="129"/>
      <c r="EF784" s="129"/>
      <c r="EG784" s="129"/>
      <c r="EH784" s="129"/>
      <c r="EI784" s="129"/>
      <c r="EJ784" s="129"/>
      <c r="EK784" s="129"/>
      <c r="EL784" s="129"/>
      <c r="EM784" s="129"/>
      <c r="EN784" s="129"/>
      <c r="EO784" s="129"/>
      <c r="EP784" s="129"/>
      <c r="EQ784" s="129"/>
      <c r="ER784" s="129"/>
      <c r="ES784" s="129"/>
      <c r="ET784" s="129"/>
      <c r="EU784" s="129"/>
      <c r="EV784" s="129"/>
      <c r="EW784" s="129"/>
    </row>
    <row r="785" spans="1:153" ht="21.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c r="CQ785" s="129"/>
      <c r="CR785" s="129"/>
      <c r="CS785" s="129"/>
      <c r="CT785" s="129"/>
      <c r="CU785" s="129"/>
      <c r="CV785" s="129"/>
      <c r="CW785" s="129"/>
      <c r="CX785" s="129"/>
      <c r="CY785" s="129"/>
      <c r="CZ785" s="129"/>
      <c r="DA785" s="129"/>
      <c r="DB785" s="129"/>
      <c r="DC785" s="129"/>
      <c r="DD785" s="129"/>
      <c r="DE785" s="129"/>
      <c r="DF785" s="129"/>
      <c r="DG785" s="129"/>
      <c r="DH785" s="129"/>
      <c r="DI785" s="129"/>
      <c r="DJ785" s="129"/>
      <c r="DK785" s="129"/>
      <c r="DL785" s="129"/>
      <c r="DM785" s="129"/>
      <c r="DN785" s="129"/>
      <c r="DO785" s="129"/>
      <c r="DP785" s="129"/>
      <c r="DQ785" s="129"/>
      <c r="DR785" s="129"/>
      <c r="DS785" s="129"/>
      <c r="DT785" s="129"/>
      <c r="DU785" s="129"/>
      <c r="DV785" s="129"/>
      <c r="DW785" s="129"/>
      <c r="DX785" s="129"/>
      <c r="DY785" s="129"/>
      <c r="DZ785" s="129"/>
      <c r="EA785" s="129"/>
      <c r="EB785" s="129"/>
      <c r="EC785" s="129"/>
      <c r="ED785" s="129"/>
      <c r="EE785" s="129"/>
      <c r="EF785" s="129"/>
      <c r="EG785" s="129"/>
      <c r="EH785" s="129"/>
      <c r="EI785" s="129"/>
      <c r="EJ785" s="129"/>
      <c r="EK785" s="129"/>
      <c r="EL785" s="129"/>
      <c r="EM785" s="129"/>
      <c r="EN785" s="129"/>
      <c r="EO785" s="129"/>
      <c r="EP785" s="129"/>
      <c r="EQ785" s="129"/>
      <c r="ER785" s="129"/>
      <c r="ES785" s="129"/>
      <c r="ET785" s="129"/>
      <c r="EU785" s="129"/>
      <c r="EV785" s="129"/>
      <c r="EW785" s="129"/>
    </row>
    <row r="786" spans="1:153" ht="21.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29"/>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29"/>
      <c r="CW786" s="129"/>
      <c r="CX786" s="129"/>
      <c r="CY786" s="129"/>
      <c r="CZ786" s="129"/>
      <c r="DA786" s="129"/>
      <c r="DB786" s="129"/>
      <c r="DC786" s="129"/>
      <c r="DD786" s="129"/>
      <c r="DE786" s="129"/>
      <c r="DF786" s="129"/>
      <c r="DG786" s="129"/>
      <c r="DH786" s="129"/>
      <c r="DI786" s="129"/>
      <c r="DJ786" s="129"/>
      <c r="DK786" s="129"/>
      <c r="DL786" s="129"/>
      <c r="DM786" s="129"/>
      <c r="DN786" s="129"/>
      <c r="DO786" s="129"/>
      <c r="DP786" s="129"/>
      <c r="DQ786" s="129"/>
      <c r="DR786" s="129"/>
      <c r="DS786" s="129"/>
      <c r="DT786" s="129"/>
      <c r="DU786" s="129"/>
      <c r="DV786" s="129"/>
      <c r="DW786" s="129"/>
      <c r="DX786" s="129"/>
      <c r="DY786" s="129"/>
      <c r="DZ786" s="129"/>
      <c r="EA786" s="129"/>
      <c r="EB786" s="129"/>
      <c r="EC786" s="129"/>
      <c r="ED786" s="129"/>
      <c r="EE786" s="129"/>
      <c r="EF786" s="129"/>
      <c r="EG786" s="129"/>
      <c r="EH786" s="129"/>
      <c r="EI786" s="129"/>
      <c r="EJ786" s="129"/>
      <c r="EK786" s="129"/>
      <c r="EL786" s="129"/>
      <c r="EM786" s="129"/>
      <c r="EN786" s="129"/>
      <c r="EO786" s="129"/>
      <c r="EP786" s="129"/>
      <c r="EQ786" s="129"/>
      <c r="ER786" s="129"/>
      <c r="ES786" s="129"/>
      <c r="ET786" s="129"/>
      <c r="EU786" s="129"/>
      <c r="EV786" s="129"/>
      <c r="EW786" s="129"/>
    </row>
    <row r="787" spans="1:153" ht="21.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29"/>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c r="DH787" s="129"/>
      <c r="DI787" s="129"/>
      <c r="DJ787" s="129"/>
      <c r="DK787" s="129"/>
      <c r="DL787" s="129"/>
      <c r="DM787" s="129"/>
      <c r="DN787" s="129"/>
      <c r="DO787" s="129"/>
      <c r="DP787" s="129"/>
      <c r="DQ787" s="129"/>
      <c r="DR787" s="129"/>
      <c r="DS787" s="129"/>
      <c r="DT787" s="129"/>
      <c r="DU787" s="129"/>
      <c r="DV787" s="129"/>
      <c r="DW787" s="129"/>
      <c r="DX787" s="129"/>
      <c r="DY787" s="129"/>
      <c r="DZ787" s="129"/>
      <c r="EA787" s="129"/>
      <c r="EB787" s="129"/>
      <c r="EC787" s="129"/>
      <c r="ED787" s="129"/>
      <c r="EE787" s="129"/>
      <c r="EF787" s="129"/>
      <c r="EG787" s="129"/>
      <c r="EH787" s="129"/>
      <c r="EI787" s="129"/>
      <c r="EJ787" s="129"/>
      <c r="EK787" s="129"/>
      <c r="EL787" s="129"/>
      <c r="EM787" s="129"/>
      <c r="EN787" s="129"/>
      <c r="EO787" s="129"/>
      <c r="EP787" s="129"/>
      <c r="EQ787" s="129"/>
      <c r="ER787" s="129"/>
      <c r="ES787" s="129"/>
      <c r="ET787" s="129"/>
      <c r="EU787" s="129"/>
      <c r="EV787" s="129"/>
      <c r="EW787" s="129"/>
    </row>
    <row r="788" spans="1:153" ht="21.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29"/>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c r="DH788" s="129"/>
      <c r="DI788" s="129"/>
      <c r="DJ788" s="129"/>
      <c r="DK788" s="129"/>
      <c r="DL788" s="129"/>
      <c r="DM788" s="129"/>
      <c r="DN788" s="129"/>
      <c r="DO788" s="129"/>
      <c r="DP788" s="129"/>
      <c r="DQ788" s="129"/>
      <c r="DR788" s="129"/>
      <c r="DS788" s="129"/>
      <c r="DT788" s="129"/>
      <c r="DU788" s="129"/>
      <c r="DV788" s="129"/>
      <c r="DW788" s="129"/>
      <c r="DX788" s="129"/>
      <c r="DY788" s="129"/>
      <c r="DZ788" s="129"/>
      <c r="EA788" s="129"/>
      <c r="EB788" s="129"/>
      <c r="EC788" s="129"/>
      <c r="ED788" s="129"/>
      <c r="EE788" s="129"/>
      <c r="EF788" s="129"/>
      <c r="EG788" s="129"/>
      <c r="EH788" s="129"/>
      <c r="EI788" s="129"/>
      <c r="EJ788" s="129"/>
      <c r="EK788" s="129"/>
      <c r="EL788" s="129"/>
      <c r="EM788" s="129"/>
      <c r="EN788" s="129"/>
      <c r="EO788" s="129"/>
      <c r="EP788" s="129"/>
      <c r="EQ788" s="129"/>
      <c r="ER788" s="129"/>
      <c r="ES788" s="129"/>
      <c r="ET788" s="129"/>
      <c r="EU788" s="129"/>
      <c r="EV788" s="129"/>
      <c r="EW788" s="129"/>
    </row>
    <row r="789" spans="1:153" ht="21.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29"/>
      <c r="CW789" s="129"/>
      <c r="CX789" s="129"/>
      <c r="CY789" s="129"/>
      <c r="CZ789" s="129"/>
      <c r="DA789" s="129"/>
      <c r="DB789" s="129"/>
      <c r="DC789" s="129"/>
      <c r="DD789" s="129"/>
      <c r="DE789" s="129"/>
      <c r="DF789" s="129"/>
      <c r="DG789" s="129"/>
      <c r="DH789" s="129"/>
      <c r="DI789" s="129"/>
      <c r="DJ789" s="129"/>
      <c r="DK789" s="129"/>
      <c r="DL789" s="129"/>
      <c r="DM789" s="129"/>
      <c r="DN789" s="129"/>
      <c r="DO789" s="129"/>
      <c r="DP789" s="129"/>
      <c r="DQ789" s="129"/>
      <c r="DR789" s="129"/>
      <c r="DS789" s="129"/>
      <c r="DT789" s="129"/>
      <c r="DU789" s="129"/>
      <c r="DV789" s="129"/>
      <c r="DW789" s="129"/>
      <c r="DX789" s="129"/>
      <c r="DY789" s="129"/>
      <c r="DZ789" s="129"/>
      <c r="EA789" s="129"/>
      <c r="EB789" s="129"/>
      <c r="EC789" s="129"/>
      <c r="ED789" s="129"/>
      <c r="EE789" s="129"/>
      <c r="EF789" s="129"/>
      <c r="EG789" s="129"/>
      <c r="EH789" s="129"/>
      <c r="EI789" s="129"/>
      <c r="EJ789" s="129"/>
      <c r="EK789" s="129"/>
      <c r="EL789" s="129"/>
      <c r="EM789" s="129"/>
      <c r="EN789" s="129"/>
      <c r="EO789" s="129"/>
      <c r="EP789" s="129"/>
      <c r="EQ789" s="129"/>
      <c r="ER789" s="129"/>
      <c r="ES789" s="129"/>
      <c r="ET789" s="129"/>
      <c r="EU789" s="129"/>
      <c r="EV789" s="129"/>
      <c r="EW789" s="129"/>
    </row>
    <row r="790" spans="1:153" ht="21.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29"/>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c r="DH790" s="129"/>
      <c r="DI790" s="129"/>
      <c r="DJ790" s="129"/>
      <c r="DK790" s="129"/>
      <c r="DL790" s="129"/>
      <c r="DM790" s="129"/>
      <c r="DN790" s="129"/>
      <c r="DO790" s="129"/>
      <c r="DP790" s="129"/>
      <c r="DQ790" s="129"/>
      <c r="DR790" s="129"/>
      <c r="DS790" s="129"/>
      <c r="DT790" s="129"/>
      <c r="DU790" s="129"/>
      <c r="DV790" s="129"/>
      <c r="DW790" s="129"/>
      <c r="DX790" s="129"/>
      <c r="DY790" s="129"/>
      <c r="DZ790" s="129"/>
      <c r="EA790" s="129"/>
      <c r="EB790" s="129"/>
      <c r="EC790" s="129"/>
      <c r="ED790" s="129"/>
      <c r="EE790" s="129"/>
      <c r="EF790" s="129"/>
      <c r="EG790" s="129"/>
      <c r="EH790" s="129"/>
      <c r="EI790" s="129"/>
      <c r="EJ790" s="129"/>
      <c r="EK790" s="129"/>
      <c r="EL790" s="129"/>
      <c r="EM790" s="129"/>
      <c r="EN790" s="129"/>
      <c r="EO790" s="129"/>
      <c r="EP790" s="129"/>
      <c r="EQ790" s="129"/>
      <c r="ER790" s="129"/>
      <c r="ES790" s="129"/>
      <c r="ET790" s="129"/>
      <c r="EU790" s="129"/>
      <c r="EV790" s="129"/>
      <c r="EW790" s="129"/>
    </row>
    <row r="791" spans="1:153" ht="21.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29"/>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c r="DH791" s="129"/>
      <c r="DI791" s="129"/>
      <c r="DJ791" s="129"/>
      <c r="DK791" s="129"/>
      <c r="DL791" s="129"/>
      <c r="DM791" s="129"/>
      <c r="DN791" s="129"/>
      <c r="DO791" s="129"/>
      <c r="DP791" s="129"/>
      <c r="DQ791" s="129"/>
      <c r="DR791" s="129"/>
      <c r="DS791" s="129"/>
      <c r="DT791" s="129"/>
      <c r="DU791" s="129"/>
      <c r="DV791" s="129"/>
      <c r="DW791" s="129"/>
      <c r="DX791" s="129"/>
      <c r="DY791" s="129"/>
      <c r="DZ791" s="129"/>
      <c r="EA791" s="129"/>
      <c r="EB791" s="129"/>
      <c r="EC791" s="129"/>
      <c r="ED791" s="129"/>
      <c r="EE791" s="129"/>
      <c r="EF791" s="129"/>
      <c r="EG791" s="129"/>
      <c r="EH791" s="129"/>
      <c r="EI791" s="129"/>
      <c r="EJ791" s="129"/>
      <c r="EK791" s="129"/>
      <c r="EL791" s="129"/>
      <c r="EM791" s="129"/>
      <c r="EN791" s="129"/>
      <c r="EO791" s="129"/>
      <c r="EP791" s="129"/>
      <c r="EQ791" s="129"/>
      <c r="ER791" s="129"/>
      <c r="ES791" s="129"/>
      <c r="ET791" s="129"/>
      <c r="EU791" s="129"/>
      <c r="EV791" s="129"/>
      <c r="EW791" s="129"/>
    </row>
    <row r="792" spans="1:153" ht="21.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29"/>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29"/>
      <c r="CW792" s="129"/>
      <c r="CX792" s="129"/>
      <c r="CY792" s="129"/>
      <c r="CZ792" s="129"/>
      <c r="DA792" s="129"/>
      <c r="DB792" s="129"/>
      <c r="DC792" s="129"/>
      <c r="DD792" s="129"/>
      <c r="DE792" s="129"/>
      <c r="DF792" s="129"/>
      <c r="DG792" s="129"/>
      <c r="DH792" s="129"/>
      <c r="DI792" s="129"/>
      <c r="DJ792" s="129"/>
      <c r="DK792" s="129"/>
      <c r="DL792" s="129"/>
      <c r="DM792" s="129"/>
      <c r="DN792" s="129"/>
      <c r="DO792" s="129"/>
      <c r="DP792" s="129"/>
      <c r="DQ792" s="129"/>
      <c r="DR792" s="129"/>
      <c r="DS792" s="129"/>
      <c r="DT792" s="129"/>
      <c r="DU792" s="129"/>
      <c r="DV792" s="129"/>
      <c r="DW792" s="129"/>
      <c r="DX792" s="129"/>
      <c r="DY792" s="129"/>
      <c r="DZ792" s="129"/>
      <c r="EA792" s="129"/>
      <c r="EB792" s="129"/>
      <c r="EC792" s="129"/>
      <c r="ED792" s="129"/>
      <c r="EE792" s="129"/>
      <c r="EF792" s="129"/>
      <c r="EG792" s="129"/>
      <c r="EH792" s="129"/>
      <c r="EI792" s="129"/>
      <c r="EJ792" s="129"/>
      <c r="EK792" s="129"/>
      <c r="EL792" s="129"/>
      <c r="EM792" s="129"/>
      <c r="EN792" s="129"/>
      <c r="EO792" s="129"/>
      <c r="EP792" s="129"/>
      <c r="EQ792" s="129"/>
      <c r="ER792" s="129"/>
      <c r="ES792" s="129"/>
      <c r="ET792" s="129"/>
      <c r="EU792" s="129"/>
      <c r="EV792" s="129"/>
      <c r="EW792" s="129"/>
    </row>
    <row r="793" spans="1:153" ht="21.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29"/>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c r="DH793" s="129"/>
      <c r="DI793" s="129"/>
      <c r="DJ793" s="129"/>
      <c r="DK793" s="129"/>
      <c r="DL793" s="129"/>
      <c r="DM793" s="129"/>
      <c r="DN793" s="129"/>
      <c r="DO793" s="129"/>
      <c r="DP793" s="129"/>
      <c r="DQ793" s="129"/>
      <c r="DR793" s="129"/>
      <c r="DS793" s="129"/>
      <c r="DT793" s="129"/>
      <c r="DU793" s="129"/>
      <c r="DV793" s="129"/>
      <c r="DW793" s="129"/>
      <c r="DX793" s="129"/>
      <c r="DY793" s="129"/>
      <c r="DZ793" s="129"/>
      <c r="EA793" s="129"/>
      <c r="EB793" s="129"/>
      <c r="EC793" s="129"/>
      <c r="ED793" s="129"/>
      <c r="EE793" s="129"/>
      <c r="EF793" s="129"/>
      <c r="EG793" s="129"/>
      <c r="EH793" s="129"/>
      <c r="EI793" s="129"/>
      <c r="EJ793" s="129"/>
      <c r="EK793" s="129"/>
      <c r="EL793" s="129"/>
      <c r="EM793" s="129"/>
      <c r="EN793" s="129"/>
      <c r="EO793" s="129"/>
      <c r="EP793" s="129"/>
      <c r="EQ793" s="129"/>
      <c r="ER793" s="129"/>
      <c r="ES793" s="129"/>
      <c r="ET793" s="129"/>
      <c r="EU793" s="129"/>
      <c r="EV793" s="129"/>
      <c r="EW793" s="129"/>
    </row>
    <row r="794" spans="1:153" ht="21.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29"/>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c r="DH794" s="129"/>
      <c r="DI794" s="129"/>
      <c r="DJ794" s="129"/>
      <c r="DK794" s="129"/>
      <c r="DL794" s="129"/>
      <c r="DM794" s="129"/>
      <c r="DN794" s="129"/>
      <c r="DO794" s="129"/>
      <c r="DP794" s="129"/>
      <c r="DQ794" s="129"/>
      <c r="DR794" s="129"/>
      <c r="DS794" s="129"/>
      <c r="DT794" s="129"/>
      <c r="DU794" s="129"/>
      <c r="DV794" s="129"/>
      <c r="DW794" s="129"/>
      <c r="DX794" s="129"/>
      <c r="DY794" s="129"/>
      <c r="DZ794" s="129"/>
      <c r="EA794" s="129"/>
      <c r="EB794" s="129"/>
      <c r="EC794" s="129"/>
      <c r="ED794" s="129"/>
      <c r="EE794" s="129"/>
      <c r="EF794" s="129"/>
      <c r="EG794" s="129"/>
      <c r="EH794" s="129"/>
      <c r="EI794" s="129"/>
      <c r="EJ794" s="129"/>
      <c r="EK794" s="129"/>
      <c r="EL794" s="129"/>
      <c r="EM794" s="129"/>
      <c r="EN794" s="129"/>
      <c r="EO794" s="129"/>
      <c r="EP794" s="129"/>
      <c r="EQ794" s="129"/>
      <c r="ER794" s="129"/>
      <c r="ES794" s="129"/>
      <c r="ET794" s="129"/>
      <c r="EU794" s="129"/>
      <c r="EV794" s="129"/>
      <c r="EW794" s="129"/>
    </row>
    <row r="795" spans="1:153" ht="21.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29"/>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129"/>
      <c r="DF795" s="129"/>
      <c r="DG795" s="129"/>
      <c r="DH795" s="129"/>
      <c r="DI795" s="129"/>
      <c r="DJ795" s="129"/>
      <c r="DK795" s="129"/>
      <c r="DL795" s="129"/>
      <c r="DM795" s="129"/>
      <c r="DN795" s="129"/>
      <c r="DO795" s="129"/>
      <c r="DP795" s="129"/>
      <c r="DQ795" s="129"/>
      <c r="DR795" s="129"/>
      <c r="DS795" s="129"/>
      <c r="DT795" s="129"/>
      <c r="DU795" s="129"/>
      <c r="DV795" s="129"/>
      <c r="DW795" s="129"/>
      <c r="DX795" s="129"/>
      <c r="DY795" s="129"/>
      <c r="DZ795" s="129"/>
      <c r="EA795" s="129"/>
      <c r="EB795" s="129"/>
      <c r="EC795" s="129"/>
      <c r="ED795" s="129"/>
      <c r="EE795" s="129"/>
      <c r="EF795" s="129"/>
      <c r="EG795" s="129"/>
      <c r="EH795" s="129"/>
      <c r="EI795" s="129"/>
      <c r="EJ795" s="129"/>
      <c r="EK795" s="129"/>
      <c r="EL795" s="129"/>
      <c r="EM795" s="129"/>
      <c r="EN795" s="129"/>
      <c r="EO795" s="129"/>
      <c r="EP795" s="129"/>
      <c r="EQ795" s="129"/>
      <c r="ER795" s="129"/>
      <c r="ES795" s="129"/>
      <c r="ET795" s="129"/>
      <c r="EU795" s="129"/>
      <c r="EV795" s="129"/>
      <c r="EW795" s="129"/>
    </row>
    <row r="796" spans="1:153" ht="21.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29"/>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c r="DH796" s="129"/>
      <c r="DI796" s="129"/>
      <c r="DJ796" s="129"/>
      <c r="DK796" s="129"/>
      <c r="DL796" s="129"/>
      <c r="DM796" s="129"/>
      <c r="DN796" s="129"/>
      <c r="DO796" s="129"/>
      <c r="DP796" s="129"/>
      <c r="DQ796" s="129"/>
      <c r="DR796" s="129"/>
      <c r="DS796" s="129"/>
      <c r="DT796" s="129"/>
      <c r="DU796" s="129"/>
      <c r="DV796" s="129"/>
      <c r="DW796" s="129"/>
      <c r="DX796" s="129"/>
      <c r="DY796" s="129"/>
      <c r="DZ796" s="129"/>
      <c r="EA796" s="129"/>
      <c r="EB796" s="129"/>
      <c r="EC796" s="129"/>
      <c r="ED796" s="129"/>
      <c r="EE796" s="129"/>
      <c r="EF796" s="129"/>
      <c r="EG796" s="129"/>
      <c r="EH796" s="129"/>
      <c r="EI796" s="129"/>
      <c r="EJ796" s="129"/>
      <c r="EK796" s="129"/>
      <c r="EL796" s="129"/>
      <c r="EM796" s="129"/>
      <c r="EN796" s="129"/>
      <c r="EO796" s="129"/>
      <c r="EP796" s="129"/>
      <c r="EQ796" s="129"/>
      <c r="ER796" s="129"/>
      <c r="ES796" s="129"/>
      <c r="ET796" s="129"/>
      <c r="EU796" s="129"/>
      <c r="EV796" s="129"/>
      <c r="EW796" s="129"/>
    </row>
    <row r="797" spans="1:153" ht="21.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29"/>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c r="DH797" s="129"/>
      <c r="DI797" s="129"/>
      <c r="DJ797" s="129"/>
      <c r="DK797" s="129"/>
      <c r="DL797" s="129"/>
      <c r="DM797" s="129"/>
      <c r="DN797" s="129"/>
      <c r="DO797" s="129"/>
      <c r="DP797" s="129"/>
      <c r="DQ797" s="129"/>
      <c r="DR797" s="129"/>
      <c r="DS797" s="129"/>
      <c r="DT797" s="129"/>
      <c r="DU797" s="129"/>
      <c r="DV797" s="129"/>
      <c r="DW797" s="129"/>
      <c r="DX797" s="129"/>
      <c r="DY797" s="129"/>
      <c r="DZ797" s="129"/>
      <c r="EA797" s="129"/>
      <c r="EB797" s="129"/>
      <c r="EC797" s="129"/>
      <c r="ED797" s="129"/>
      <c r="EE797" s="129"/>
      <c r="EF797" s="129"/>
      <c r="EG797" s="129"/>
      <c r="EH797" s="129"/>
      <c r="EI797" s="129"/>
      <c r="EJ797" s="129"/>
      <c r="EK797" s="129"/>
      <c r="EL797" s="129"/>
      <c r="EM797" s="129"/>
      <c r="EN797" s="129"/>
      <c r="EO797" s="129"/>
      <c r="EP797" s="129"/>
      <c r="EQ797" s="129"/>
      <c r="ER797" s="129"/>
      <c r="ES797" s="129"/>
      <c r="ET797" s="129"/>
      <c r="EU797" s="129"/>
      <c r="EV797" s="129"/>
      <c r="EW797" s="129"/>
    </row>
    <row r="798" spans="1:153" ht="21.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29"/>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29"/>
      <c r="CW798" s="129"/>
      <c r="CX798" s="129"/>
      <c r="CY798" s="129"/>
      <c r="CZ798" s="129"/>
      <c r="DA798" s="129"/>
      <c r="DB798" s="129"/>
      <c r="DC798" s="129"/>
      <c r="DD798" s="129"/>
      <c r="DE798" s="129"/>
      <c r="DF798" s="129"/>
      <c r="DG798" s="129"/>
      <c r="DH798" s="129"/>
      <c r="DI798" s="129"/>
      <c r="DJ798" s="129"/>
      <c r="DK798" s="129"/>
      <c r="DL798" s="129"/>
      <c r="DM798" s="129"/>
      <c r="DN798" s="129"/>
      <c r="DO798" s="129"/>
      <c r="DP798" s="129"/>
      <c r="DQ798" s="129"/>
      <c r="DR798" s="129"/>
      <c r="DS798" s="129"/>
      <c r="DT798" s="129"/>
      <c r="DU798" s="129"/>
      <c r="DV798" s="129"/>
      <c r="DW798" s="129"/>
      <c r="DX798" s="129"/>
      <c r="DY798" s="129"/>
      <c r="DZ798" s="129"/>
      <c r="EA798" s="129"/>
      <c r="EB798" s="129"/>
      <c r="EC798" s="129"/>
      <c r="ED798" s="129"/>
      <c r="EE798" s="129"/>
      <c r="EF798" s="129"/>
      <c r="EG798" s="129"/>
      <c r="EH798" s="129"/>
      <c r="EI798" s="129"/>
      <c r="EJ798" s="129"/>
      <c r="EK798" s="129"/>
      <c r="EL798" s="129"/>
      <c r="EM798" s="129"/>
      <c r="EN798" s="129"/>
      <c r="EO798" s="129"/>
      <c r="EP798" s="129"/>
      <c r="EQ798" s="129"/>
      <c r="ER798" s="129"/>
      <c r="ES798" s="129"/>
      <c r="ET798" s="129"/>
      <c r="EU798" s="129"/>
      <c r="EV798" s="129"/>
      <c r="EW798" s="129"/>
    </row>
    <row r="799" spans="1:153" ht="21.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29"/>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c r="DH799" s="129"/>
      <c r="DI799" s="129"/>
      <c r="DJ799" s="129"/>
      <c r="DK799" s="129"/>
      <c r="DL799" s="129"/>
      <c r="DM799" s="129"/>
      <c r="DN799" s="129"/>
      <c r="DO799" s="129"/>
      <c r="DP799" s="129"/>
      <c r="DQ799" s="129"/>
      <c r="DR799" s="129"/>
      <c r="DS799" s="129"/>
      <c r="DT799" s="129"/>
      <c r="DU799" s="129"/>
      <c r="DV799" s="129"/>
      <c r="DW799" s="129"/>
      <c r="DX799" s="129"/>
      <c r="DY799" s="129"/>
      <c r="DZ799" s="129"/>
      <c r="EA799" s="129"/>
      <c r="EB799" s="129"/>
      <c r="EC799" s="129"/>
      <c r="ED799" s="129"/>
      <c r="EE799" s="129"/>
      <c r="EF799" s="129"/>
      <c r="EG799" s="129"/>
      <c r="EH799" s="129"/>
      <c r="EI799" s="129"/>
      <c r="EJ799" s="129"/>
      <c r="EK799" s="129"/>
      <c r="EL799" s="129"/>
      <c r="EM799" s="129"/>
      <c r="EN799" s="129"/>
      <c r="EO799" s="129"/>
      <c r="EP799" s="129"/>
      <c r="EQ799" s="129"/>
      <c r="ER799" s="129"/>
      <c r="ES799" s="129"/>
      <c r="ET799" s="129"/>
      <c r="EU799" s="129"/>
      <c r="EV799" s="129"/>
      <c r="EW799" s="129"/>
    </row>
    <row r="800" spans="1:153" ht="21.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29"/>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c r="DH800" s="129"/>
      <c r="DI800" s="129"/>
      <c r="DJ800" s="129"/>
      <c r="DK800" s="129"/>
      <c r="DL800" s="129"/>
      <c r="DM800" s="129"/>
      <c r="DN800" s="129"/>
      <c r="DO800" s="129"/>
      <c r="DP800" s="129"/>
      <c r="DQ800" s="129"/>
      <c r="DR800" s="129"/>
      <c r="DS800" s="129"/>
      <c r="DT800" s="129"/>
      <c r="DU800" s="129"/>
      <c r="DV800" s="129"/>
      <c r="DW800" s="129"/>
      <c r="DX800" s="129"/>
      <c r="DY800" s="129"/>
      <c r="DZ800" s="129"/>
      <c r="EA800" s="129"/>
      <c r="EB800" s="129"/>
      <c r="EC800" s="129"/>
      <c r="ED800" s="129"/>
      <c r="EE800" s="129"/>
      <c r="EF800" s="129"/>
      <c r="EG800" s="129"/>
      <c r="EH800" s="129"/>
      <c r="EI800" s="129"/>
      <c r="EJ800" s="129"/>
      <c r="EK800" s="129"/>
      <c r="EL800" s="129"/>
      <c r="EM800" s="129"/>
      <c r="EN800" s="129"/>
      <c r="EO800" s="129"/>
      <c r="EP800" s="129"/>
      <c r="EQ800" s="129"/>
      <c r="ER800" s="129"/>
      <c r="ES800" s="129"/>
      <c r="ET800" s="129"/>
      <c r="EU800" s="129"/>
      <c r="EV800" s="129"/>
      <c r="EW800" s="129"/>
    </row>
    <row r="801" spans="1:153" ht="21.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29"/>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29"/>
      <c r="CW801" s="129"/>
      <c r="CX801" s="129"/>
      <c r="CY801" s="129"/>
      <c r="CZ801" s="129"/>
      <c r="DA801" s="129"/>
      <c r="DB801" s="129"/>
      <c r="DC801" s="129"/>
      <c r="DD801" s="129"/>
      <c r="DE801" s="129"/>
      <c r="DF801" s="129"/>
      <c r="DG801" s="129"/>
      <c r="DH801" s="129"/>
      <c r="DI801" s="129"/>
      <c r="DJ801" s="129"/>
      <c r="DK801" s="129"/>
      <c r="DL801" s="129"/>
      <c r="DM801" s="129"/>
      <c r="DN801" s="129"/>
      <c r="DO801" s="129"/>
      <c r="DP801" s="129"/>
      <c r="DQ801" s="129"/>
      <c r="DR801" s="129"/>
      <c r="DS801" s="129"/>
      <c r="DT801" s="129"/>
      <c r="DU801" s="129"/>
      <c r="DV801" s="129"/>
      <c r="DW801" s="129"/>
      <c r="DX801" s="129"/>
      <c r="DY801" s="129"/>
      <c r="DZ801" s="129"/>
      <c r="EA801" s="129"/>
      <c r="EB801" s="129"/>
      <c r="EC801" s="129"/>
      <c r="ED801" s="129"/>
      <c r="EE801" s="129"/>
      <c r="EF801" s="129"/>
      <c r="EG801" s="129"/>
      <c r="EH801" s="129"/>
      <c r="EI801" s="129"/>
      <c r="EJ801" s="129"/>
      <c r="EK801" s="129"/>
      <c r="EL801" s="129"/>
      <c r="EM801" s="129"/>
      <c r="EN801" s="129"/>
      <c r="EO801" s="129"/>
      <c r="EP801" s="129"/>
      <c r="EQ801" s="129"/>
      <c r="ER801" s="129"/>
      <c r="ES801" s="129"/>
      <c r="ET801" s="129"/>
      <c r="EU801" s="129"/>
      <c r="EV801" s="129"/>
      <c r="EW801" s="129"/>
    </row>
    <row r="802" spans="1:153" ht="21.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29"/>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c r="DH802" s="129"/>
      <c r="DI802" s="129"/>
      <c r="DJ802" s="129"/>
      <c r="DK802" s="129"/>
      <c r="DL802" s="129"/>
      <c r="DM802" s="129"/>
      <c r="DN802" s="129"/>
      <c r="DO802" s="129"/>
      <c r="DP802" s="129"/>
      <c r="DQ802" s="129"/>
      <c r="DR802" s="129"/>
      <c r="DS802" s="129"/>
      <c r="DT802" s="129"/>
      <c r="DU802" s="129"/>
      <c r="DV802" s="129"/>
      <c r="DW802" s="129"/>
      <c r="DX802" s="129"/>
      <c r="DY802" s="129"/>
      <c r="DZ802" s="129"/>
      <c r="EA802" s="129"/>
      <c r="EB802" s="129"/>
      <c r="EC802" s="129"/>
      <c r="ED802" s="129"/>
      <c r="EE802" s="129"/>
      <c r="EF802" s="129"/>
      <c r="EG802" s="129"/>
      <c r="EH802" s="129"/>
      <c r="EI802" s="129"/>
      <c r="EJ802" s="129"/>
      <c r="EK802" s="129"/>
      <c r="EL802" s="129"/>
      <c r="EM802" s="129"/>
      <c r="EN802" s="129"/>
      <c r="EO802" s="129"/>
      <c r="EP802" s="129"/>
      <c r="EQ802" s="129"/>
      <c r="ER802" s="129"/>
      <c r="ES802" s="129"/>
      <c r="ET802" s="129"/>
      <c r="EU802" s="129"/>
      <c r="EV802" s="129"/>
      <c r="EW802" s="129"/>
    </row>
    <row r="803" spans="1:153" ht="21.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29"/>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c r="DH803" s="129"/>
      <c r="DI803" s="129"/>
      <c r="DJ803" s="129"/>
      <c r="DK803" s="129"/>
      <c r="DL803" s="129"/>
      <c r="DM803" s="129"/>
      <c r="DN803" s="129"/>
      <c r="DO803" s="129"/>
      <c r="DP803" s="129"/>
      <c r="DQ803" s="129"/>
      <c r="DR803" s="129"/>
      <c r="DS803" s="129"/>
      <c r="DT803" s="129"/>
      <c r="DU803" s="129"/>
      <c r="DV803" s="129"/>
      <c r="DW803" s="129"/>
      <c r="DX803" s="129"/>
      <c r="DY803" s="129"/>
      <c r="DZ803" s="129"/>
      <c r="EA803" s="129"/>
      <c r="EB803" s="129"/>
      <c r="EC803" s="129"/>
      <c r="ED803" s="129"/>
      <c r="EE803" s="129"/>
      <c r="EF803" s="129"/>
      <c r="EG803" s="129"/>
      <c r="EH803" s="129"/>
      <c r="EI803" s="129"/>
      <c r="EJ803" s="129"/>
      <c r="EK803" s="129"/>
      <c r="EL803" s="129"/>
      <c r="EM803" s="129"/>
      <c r="EN803" s="129"/>
      <c r="EO803" s="129"/>
      <c r="EP803" s="129"/>
      <c r="EQ803" s="129"/>
      <c r="ER803" s="129"/>
      <c r="ES803" s="129"/>
      <c r="ET803" s="129"/>
      <c r="EU803" s="129"/>
      <c r="EV803" s="129"/>
      <c r="EW803" s="129"/>
    </row>
    <row r="804" spans="1:153" ht="21.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29"/>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29"/>
      <c r="CW804" s="129"/>
      <c r="CX804" s="129"/>
      <c r="CY804" s="129"/>
      <c r="CZ804" s="129"/>
      <c r="DA804" s="129"/>
      <c r="DB804" s="129"/>
      <c r="DC804" s="129"/>
      <c r="DD804" s="129"/>
      <c r="DE804" s="129"/>
      <c r="DF804" s="129"/>
      <c r="DG804" s="129"/>
      <c r="DH804" s="129"/>
      <c r="DI804" s="129"/>
      <c r="DJ804" s="129"/>
      <c r="DK804" s="129"/>
      <c r="DL804" s="129"/>
      <c r="DM804" s="129"/>
      <c r="DN804" s="129"/>
      <c r="DO804" s="129"/>
      <c r="DP804" s="129"/>
      <c r="DQ804" s="129"/>
      <c r="DR804" s="129"/>
      <c r="DS804" s="129"/>
      <c r="DT804" s="129"/>
      <c r="DU804" s="129"/>
      <c r="DV804" s="129"/>
      <c r="DW804" s="129"/>
      <c r="DX804" s="129"/>
      <c r="DY804" s="129"/>
      <c r="DZ804" s="129"/>
      <c r="EA804" s="129"/>
      <c r="EB804" s="129"/>
      <c r="EC804" s="129"/>
      <c r="ED804" s="129"/>
      <c r="EE804" s="129"/>
      <c r="EF804" s="129"/>
      <c r="EG804" s="129"/>
      <c r="EH804" s="129"/>
      <c r="EI804" s="129"/>
      <c r="EJ804" s="129"/>
      <c r="EK804" s="129"/>
      <c r="EL804" s="129"/>
      <c r="EM804" s="129"/>
      <c r="EN804" s="129"/>
      <c r="EO804" s="129"/>
      <c r="EP804" s="129"/>
      <c r="EQ804" s="129"/>
      <c r="ER804" s="129"/>
      <c r="ES804" s="129"/>
      <c r="ET804" s="129"/>
      <c r="EU804" s="129"/>
      <c r="EV804" s="129"/>
      <c r="EW804" s="129"/>
    </row>
    <row r="805" spans="1:153" ht="21.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29"/>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c r="DH805" s="129"/>
      <c r="DI805" s="129"/>
      <c r="DJ805" s="129"/>
      <c r="DK805" s="129"/>
      <c r="DL805" s="129"/>
      <c r="DM805" s="129"/>
      <c r="DN805" s="129"/>
      <c r="DO805" s="129"/>
      <c r="DP805" s="129"/>
      <c r="DQ805" s="129"/>
      <c r="DR805" s="129"/>
      <c r="DS805" s="129"/>
      <c r="DT805" s="129"/>
      <c r="DU805" s="129"/>
      <c r="DV805" s="129"/>
      <c r="DW805" s="129"/>
      <c r="DX805" s="129"/>
      <c r="DY805" s="129"/>
      <c r="DZ805" s="129"/>
      <c r="EA805" s="129"/>
      <c r="EB805" s="129"/>
      <c r="EC805" s="129"/>
      <c r="ED805" s="129"/>
      <c r="EE805" s="129"/>
      <c r="EF805" s="129"/>
      <c r="EG805" s="129"/>
      <c r="EH805" s="129"/>
      <c r="EI805" s="129"/>
      <c r="EJ805" s="129"/>
      <c r="EK805" s="129"/>
      <c r="EL805" s="129"/>
      <c r="EM805" s="129"/>
      <c r="EN805" s="129"/>
      <c r="EO805" s="129"/>
      <c r="EP805" s="129"/>
      <c r="EQ805" s="129"/>
      <c r="ER805" s="129"/>
      <c r="ES805" s="129"/>
      <c r="ET805" s="129"/>
      <c r="EU805" s="129"/>
      <c r="EV805" s="129"/>
      <c r="EW805" s="129"/>
    </row>
    <row r="806" spans="1:153" ht="21.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29"/>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c r="DH806" s="129"/>
      <c r="DI806" s="129"/>
      <c r="DJ806" s="129"/>
      <c r="DK806" s="129"/>
      <c r="DL806" s="129"/>
      <c r="DM806" s="129"/>
      <c r="DN806" s="129"/>
      <c r="DO806" s="129"/>
      <c r="DP806" s="129"/>
      <c r="DQ806" s="129"/>
      <c r="DR806" s="129"/>
      <c r="DS806" s="129"/>
      <c r="DT806" s="129"/>
      <c r="DU806" s="129"/>
      <c r="DV806" s="129"/>
      <c r="DW806" s="129"/>
      <c r="DX806" s="129"/>
      <c r="DY806" s="129"/>
      <c r="DZ806" s="129"/>
      <c r="EA806" s="129"/>
      <c r="EB806" s="129"/>
      <c r="EC806" s="129"/>
      <c r="ED806" s="129"/>
      <c r="EE806" s="129"/>
      <c r="EF806" s="129"/>
      <c r="EG806" s="129"/>
      <c r="EH806" s="129"/>
      <c r="EI806" s="129"/>
      <c r="EJ806" s="129"/>
      <c r="EK806" s="129"/>
      <c r="EL806" s="129"/>
      <c r="EM806" s="129"/>
      <c r="EN806" s="129"/>
      <c r="EO806" s="129"/>
      <c r="EP806" s="129"/>
      <c r="EQ806" s="129"/>
      <c r="ER806" s="129"/>
      <c r="ES806" s="129"/>
      <c r="ET806" s="129"/>
      <c r="EU806" s="129"/>
      <c r="EV806" s="129"/>
      <c r="EW806" s="129"/>
    </row>
    <row r="807" spans="1:153" ht="21.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29"/>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29"/>
      <c r="CW807" s="129"/>
      <c r="CX807" s="129"/>
      <c r="CY807" s="129"/>
      <c r="CZ807" s="129"/>
      <c r="DA807" s="129"/>
      <c r="DB807" s="129"/>
      <c r="DC807" s="129"/>
      <c r="DD807" s="129"/>
      <c r="DE807" s="129"/>
      <c r="DF807" s="129"/>
      <c r="DG807" s="129"/>
      <c r="DH807" s="129"/>
      <c r="DI807" s="129"/>
      <c r="DJ807" s="129"/>
      <c r="DK807" s="129"/>
      <c r="DL807" s="129"/>
      <c r="DM807" s="129"/>
      <c r="DN807" s="129"/>
      <c r="DO807" s="129"/>
      <c r="DP807" s="129"/>
      <c r="DQ807" s="129"/>
      <c r="DR807" s="129"/>
      <c r="DS807" s="129"/>
      <c r="DT807" s="129"/>
      <c r="DU807" s="129"/>
      <c r="DV807" s="129"/>
      <c r="DW807" s="129"/>
      <c r="DX807" s="129"/>
      <c r="DY807" s="129"/>
      <c r="DZ807" s="129"/>
      <c r="EA807" s="129"/>
      <c r="EB807" s="129"/>
      <c r="EC807" s="129"/>
      <c r="ED807" s="129"/>
      <c r="EE807" s="129"/>
      <c r="EF807" s="129"/>
      <c r="EG807" s="129"/>
      <c r="EH807" s="129"/>
      <c r="EI807" s="129"/>
      <c r="EJ807" s="129"/>
      <c r="EK807" s="129"/>
      <c r="EL807" s="129"/>
      <c r="EM807" s="129"/>
      <c r="EN807" s="129"/>
      <c r="EO807" s="129"/>
      <c r="EP807" s="129"/>
      <c r="EQ807" s="129"/>
      <c r="ER807" s="129"/>
      <c r="ES807" s="129"/>
      <c r="ET807" s="129"/>
      <c r="EU807" s="129"/>
      <c r="EV807" s="129"/>
      <c r="EW807" s="129"/>
    </row>
    <row r="808" spans="1:153" ht="19.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29"/>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c r="DH808" s="129"/>
      <c r="DI808" s="129"/>
      <c r="DJ808" s="129"/>
      <c r="DK808" s="129"/>
      <c r="DL808" s="129"/>
      <c r="DM808" s="129"/>
      <c r="DN808" s="129"/>
      <c r="DO808" s="129"/>
      <c r="DP808" s="129"/>
      <c r="DQ808" s="129"/>
      <c r="DR808" s="129"/>
      <c r="DS808" s="129"/>
      <c r="DT808" s="129"/>
      <c r="DU808" s="129"/>
      <c r="DV808" s="129"/>
      <c r="DW808" s="129"/>
      <c r="DX808" s="129"/>
      <c r="DY808" s="129"/>
      <c r="DZ808" s="129"/>
      <c r="EA808" s="129"/>
      <c r="EB808" s="129"/>
      <c r="EC808" s="129"/>
      <c r="ED808" s="129"/>
      <c r="EE808" s="129"/>
      <c r="EF808" s="129"/>
      <c r="EG808" s="129"/>
      <c r="EH808" s="129"/>
      <c r="EI808" s="129"/>
      <c r="EJ808" s="129"/>
      <c r="EK808" s="129"/>
      <c r="EL808" s="129"/>
      <c r="EM808" s="129"/>
      <c r="EN808" s="129"/>
      <c r="EO808" s="129"/>
      <c r="EP808" s="129"/>
      <c r="EQ808" s="129"/>
      <c r="ER808" s="129"/>
      <c r="ES808" s="129"/>
      <c r="ET808" s="129"/>
      <c r="EU808" s="129"/>
      <c r="EV808" s="129"/>
      <c r="EW808" s="129"/>
    </row>
  </sheetData>
  <sheetProtection password="9A2D" sheet="1" objects="1" scenarios="1" formatCells="0" selectLockedCells="1"/>
  <mergeCells count="1031">
    <mergeCell ref="O16:AE16"/>
    <mergeCell ref="AH16:AN16"/>
    <mergeCell ref="AR16:AX16"/>
    <mergeCell ref="BB16:BH16"/>
    <mergeCell ref="O19:AE19"/>
    <mergeCell ref="AH19:AN19"/>
    <mergeCell ref="AR19:AX19"/>
    <mergeCell ref="BB19:BH19"/>
    <mergeCell ref="O10:AE10"/>
    <mergeCell ref="AH10:AN10"/>
    <mergeCell ref="AR10:AX10"/>
    <mergeCell ref="BB10:BH10"/>
    <mergeCell ref="O13:AE13"/>
    <mergeCell ref="AH13:AN13"/>
    <mergeCell ref="AR13:AX13"/>
    <mergeCell ref="BB13:BH13"/>
    <mergeCell ref="A1:BJ1"/>
    <mergeCell ref="B2:BJ2"/>
    <mergeCell ref="B3:BJ3"/>
    <mergeCell ref="B4:BJ4"/>
    <mergeCell ref="AG5:AP5"/>
    <mergeCell ref="AQ5:AZ5"/>
    <mergeCell ref="BA5:BJ5"/>
    <mergeCell ref="O34:AE34"/>
    <mergeCell ref="AH34:AN34"/>
    <mergeCell ref="AR34:AX34"/>
    <mergeCell ref="BB34:BH34"/>
    <mergeCell ref="O37:AE37"/>
    <mergeCell ref="AH37:AN37"/>
    <mergeCell ref="AR37:AX37"/>
    <mergeCell ref="BB37:BH37"/>
    <mergeCell ref="O28:AE28"/>
    <mergeCell ref="AH28:AN28"/>
    <mergeCell ref="AR28:AX28"/>
    <mergeCell ref="BB28:BH28"/>
    <mergeCell ref="O31:AE31"/>
    <mergeCell ref="AH31:AN31"/>
    <mergeCell ref="AR31:AX31"/>
    <mergeCell ref="BB31:BH31"/>
    <mergeCell ref="O22:AE22"/>
    <mergeCell ref="AH22:AN22"/>
    <mergeCell ref="AR22:AX22"/>
    <mergeCell ref="BB22:BH22"/>
    <mergeCell ref="O25:AE25"/>
    <mergeCell ref="AH25:AN25"/>
    <mergeCell ref="AR25:AX25"/>
    <mergeCell ref="BB25:BH25"/>
    <mergeCell ref="O52:AE52"/>
    <mergeCell ref="AH52:AN52"/>
    <mergeCell ref="AR52:AX52"/>
    <mergeCell ref="BB52:BH52"/>
    <mergeCell ref="O55:AE55"/>
    <mergeCell ref="AH55:AN55"/>
    <mergeCell ref="AR55:AX55"/>
    <mergeCell ref="BB55:BH55"/>
    <mergeCell ref="O46:AE46"/>
    <mergeCell ref="AH46:AN46"/>
    <mergeCell ref="AR46:AX46"/>
    <mergeCell ref="BB46:BH46"/>
    <mergeCell ref="O49:AE49"/>
    <mergeCell ref="AH49:AN49"/>
    <mergeCell ref="AR49:AX49"/>
    <mergeCell ref="BB49:BH49"/>
    <mergeCell ref="O40:AE40"/>
    <mergeCell ref="AH40:AN40"/>
    <mergeCell ref="AR40:AX40"/>
    <mergeCell ref="BB40:BH40"/>
    <mergeCell ref="O43:AE43"/>
    <mergeCell ref="AH43:AN43"/>
    <mergeCell ref="AR43:AX43"/>
    <mergeCell ref="BB43:BH43"/>
    <mergeCell ref="O70:AE70"/>
    <mergeCell ref="AH70:AN70"/>
    <mergeCell ref="AR70:AX70"/>
    <mergeCell ref="BB70:BH70"/>
    <mergeCell ref="O73:AE73"/>
    <mergeCell ref="AH73:AN73"/>
    <mergeCell ref="AR73:AX73"/>
    <mergeCell ref="BB73:BH73"/>
    <mergeCell ref="O64:AE64"/>
    <mergeCell ref="AH64:AN64"/>
    <mergeCell ref="AR64:AX64"/>
    <mergeCell ref="BB64:BH64"/>
    <mergeCell ref="O67:AE67"/>
    <mergeCell ref="AH67:AN67"/>
    <mergeCell ref="AR67:AX67"/>
    <mergeCell ref="BB67:BH67"/>
    <mergeCell ref="O58:AE58"/>
    <mergeCell ref="AH58:AN58"/>
    <mergeCell ref="AR58:AX58"/>
    <mergeCell ref="BB58:BH58"/>
    <mergeCell ref="O61:AE61"/>
    <mergeCell ref="AH61:AN61"/>
    <mergeCell ref="AR61:AX61"/>
    <mergeCell ref="BB61:BH61"/>
    <mergeCell ref="O88:AE88"/>
    <mergeCell ref="AH88:AN88"/>
    <mergeCell ref="AR88:AX88"/>
    <mergeCell ref="BB88:BH88"/>
    <mergeCell ref="O91:AE91"/>
    <mergeCell ref="AH91:AN91"/>
    <mergeCell ref="AR91:AX91"/>
    <mergeCell ref="BB91:BH91"/>
    <mergeCell ref="O82:AE82"/>
    <mergeCell ref="AH82:AN82"/>
    <mergeCell ref="AR82:AX82"/>
    <mergeCell ref="BB82:BH82"/>
    <mergeCell ref="O85:AE85"/>
    <mergeCell ref="AH85:AN85"/>
    <mergeCell ref="AR85:AX85"/>
    <mergeCell ref="BB85:BH85"/>
    <mergeCell ref="A76:BJ76"/>
    <mergeCell ref="AG77:AP77"/>
    <mergeCell ref="AQ77:AZ77"/>
    <mergeCell ref="BA77:BJ77"/>
    <mergeCell ref="O79:AE79"/>
    <mergeCell ref="AH79:AN79"/>
    <mergeCell ref="AR79:AX79"/>
    <mergeCell ref="BB79:BH79"/>
    <mergeCell ref="O106:AE106"/>
    <mergeCell ref="AH106:AN106"/>
    <mergeCell ref="AR106:AX106"/>
    <mergeCell ref="BB106:BH106"/>
    <mergeCell ref="O109:AE109"/>
    <mergeCell ref="AH109:AN109"/>
    <mergeCell ref="AR109:AX109"/>
    <mergeCell ref="BB109:BH109"/>
    <mergeCell ref="O100:AE100"/>
    <mergeCell ref="AH100:AN100"/>
    <mergeCell ref="AR100:AX100"/>
    <mergeCell ref="BB100:BH100"/>
    <mergeCell ref="O103:AE103"/>
    <mergeCell ref="AH103:AN103"/>
    <mergeCell ref="AR103:AX103"/>
    <mergeCell ref="BB103:BH103"/>
    <mergeCell ref="O94:AE94"/>
    <mergeCell ref="AH94:AN94"/>
    <mergeCell ref="AR94:AX94"/>
    <mergeCell ref="BB94:BH94"/>
    <mergeCell ref="O97:AE97"/>
    <mergeCell ref="AH97:AN97"/>
    <mergeCell ref="AR97:AX97"/>
    <mergeCell ref="BB97:BH97"/>
    <mergeCell ref="O124:AE124"/>
    <mergeCell ref="AH124:AN124"/>
    <mergeCell ref="AR124:AX124"/>
    <mergeCell ref="BB124:BH124"/>
    <mergeCell ref="O127:AE127"/>
    <mergeCell ref="AH127:AN127"/>
    <mergeCell ref="AR127:AX127"/>
    <mergeCell ref="BB127:BH127"/>
    <mergeCell ref="O118:AE118"/>
    <mergeCell ref="AH118:AN118"/>
    <mergeCell ref="AR118:AX118"/>
    <mergeCell ref="BB118:BH118"/>
    <mergeCell ref="O121:AE121"/>
    <mergeCell ref="AH121:AN121"/>
    <mergeCell ref="AR121:AX121"/>
    <mergeCell ref="BB121:BH121"/>
    <mergeCell ref="O112:AE112"/>
    <mergeCell ref="AH112:AN112"/>
    <mergeCell ref="AR112:AX112"/>
    <mergeCell ref="BB112:BH112"/>
    <mergeCell ref="O115:AE115"/>
    <mergeCell ref="AH115:AN115"/>
    <mergeCell ref="AR115:AX115"/>
    <mergeCell ref="BB115:BH115"/>
    <mergeCell ref="O142:AE142"/>
    <mergeCell ref="AH142:AN142"/>
    <mergeCell ref="AR142:AX142"/>
    <mergeCell ref="BB142:BH142"/>
    <mergeCell ref="O145:AE145"/>
    <mergeCell ref="AH145:AN145"/>
    <mergeCell ref="AR145:AX145"/>
    <mergeCell ref="BB145:BH145"/>
    <mergeCell ref="O136:AE136"/>
    <mergeCell ref="AH136:AN136"/>
    <mergeCell ref="AR136:AX136"/>
    <mergeCell ref="BB136:BH136"/>
    <mergeCell ref="O139:AE139"/>
    <mergeCell ref="AH139:AN139"/>
    <mergeCell ref="AR139:AX139"/>
    <mergeCell ref="BB139:BH139"/>
    <mergeCell ref="O130:AE130"/>
    <mergeCell ref="AH130:AN130"/>
    <mergeCell ref="AR130:AX130"/>
    <mergeCell ref="BB130:BH130"/>
    <mergeCell ref="O133:AE133"/>
    <mergeCell ref="AH133:AN133"/>
    <mergeCell ref="AR133:AX133"/>
    <mergeCell ref="BB133:BH133"/>
    <mergeCell ref="O159:AE159"/>
    <mergeCell ref="AH159:AN159"/>
    <mergeCell ref="AR159:AX159"/>
    <mergeCell ref="BB159:BH159"/>
    <mergeCell ref="O162:AE162"/>
    <mergeCell ref="AH162:AN162"/>
    <mergeCell ref="AR162:AX162"/>
    <mergeCell ref="BB162:BH162"/>
    <mergeCell ref="A153:BJ153"/>
    <mergeCell ref="AG154:AP154"/>
    <mergeCell ref="AQ154:AZ154"/>
    <mergeCell ref="BA154:BJ154"/>
    <mergeCell ref="O156:AE156"/>
    <mergeCell ref="AH156:AN156"/>
    <mergeCell ref="AR156:AX156"/>
    <mergeCell ref="BB156:BH156"/>
    <mergeCell ref="O148:AE148"/>
    <mergeCell ref="AH148:AN148"/>
    <mergeCell ref="AR148:AX148"/>
    <mergeCell ref="BB148:BH148"/>
    <mergeCell ref="O151:AE151"/>
    <mergeCell ref="AH151:AN151"/>
    <mergeCell ref="AR151:AX151"/>
    <mergeCell ref="BB151:BH151"/>
    <mergeCell ref="O177:AE177"/>
    <mergeCell ref="AH177:AN177"/>
    <mergeCell ref="AR177:AX177"/>
    <mergeCell ref="BB177:BH177"/>
    <mergeCell ref="O180:AE180"/>
    <mergeCell ref="AH180:AN180"/>
    <mergeCell ref="AR180:AX180"/>
    <mergeCell ref="BB180:BH180"/>
    <mergeCell ref="O171:AE171"/>
    <mergeCell ref="AH171:AN171"/>
    <mergeCell ref="AR171:AX171"/>
    <mergeCell ref="BB171:BH171"/>
    <mergeCell ref="O174:AE174"/>
    <mergeCell ref="AH174:AN174"/>
    <mergeCell ref="AR174:AX174"/>
    <mergeCell ref="BB174:BH174"/>
    <mergeCell ref="O165:AE165"/>
    <mergeCell ref="AH165:AN165"/>
    <mergeCell ref="AR165:AX165"/>
    <mergeCell ref="BB165:BH165"/>
    <mergeCell ref="O168:AE168"/>
    <mergeCell ref="AH168:AN168"/>
    <mergeCell ref="AR168:AX168"/>
    <mergeCell ref="BB168:BH168"/>
    <mergeCell ref="O195:AE195"/>
    <mergeCell ref="AH195:AN195"/>
    <mergeCell ref="AR195:AX195"/>
    <mergeCell ref="BB195:BH195"/>
    <mergeCell ref="O198:AE198"/>
    <mergeCell ref="AH198:AN198"/>
    <mergeCell ref="AR198:AX198"/>
    <mergeCell ref="BB198:BH198"/>
    <mergeCell ref="O189:AE189"/>
    <mergeCell ref="AH189:AN189"/>
    <mergeCell ref="AR189:AX189"/>
    <mergeCell ref="BB189:BH189"/>
    <mergeCell ref="O192:AE192"/>
    <mergeCell ref="AH192:AN192"/>
    <mergeCell ref="AR192:AX192"/>
    <mergeCell ref="BB192:BH192"/>
    <mergeCell ref="O183:AE183"/>
    <mergeCell ref="AH183:AN183"/>
    <mergeCell ref="AR183:AX183"/>
    <mergeCell ref="BB183:BH183"/>
    <mergeCell ref="O186:AE186"/>
    <mergeCell ref="AH186:AN186"/>
    <mergeCell ref="AR186:AX186"/>
    <mergeCell ref="BB186:BH186"/>
    <mergeCell ref="O213:AE213"/>
    <mergeCell ref="AH213:AN213"/>
    <mergeCell ref="AR213:AX213"/>
    <mergeCell ref="BB213:BH213"/>
    <mergeCell ref="O216:AE216"/>
    <mergeCell ref="AH216:AN216"/>
    <mergeCell ref="AR216:AX216"/>
    <mergeCell ref="BB216:BH216"/>
    <mergeCell ref="O207:AE207"/>
    <mergeCell ref="AH207:AN207"/>
    <mergeCell ref="AR207:AX207"/>
    <mergeCell ref="BB207:BH207"/>
    <mergeCell ref="O210:AE210"/>
    <mergeCell ref="AH210:AN210"/>
    <mergeCell ref="AR210:AX210"/>
    <mergeCell ref="BB210:BH210"/>
    <mergeCell ref="O201:AE201"/>
    <mergeCell ref="AH201:AN201"/>
    <mergeCell ref="AR201:AX201"/>
    <mergeCell ref="BB201:BH201"/>
    <mergeCell ref="O204:AE204"/>
    <mergeCell ref="AH204:AN204"/>
    <mergeCell ref="AR204:AX204"/>
    <mergeCell ref="BB204:BH204"/>
    <mergeCell ref="A230:BJ230"/>
    <mergeCell ref="AG231:AP231"/>
    <mergeCell ref="AQ231:AZ231"/>
    <mergeCell ref="BA231:BJ231"/>
    <mergeCell ref="O233:AE233"/>
    <mergeCell ref="AH233:AN233"/>
    <mergeCell ref="AR233:AX233"/>
    <mergeCell ref="BB233:BH233"/>
    <mergeCell ref="O225:AE225"/>
    <mergeCell ref="AH225:AN225"/>
    <mergeCell ref="AR225:AX225"/>
    <mergeCell ref="BB225:BH225"/>
    <mergeCell ref="O228:AE228"/>
    <mergeCell ref="AH228:AN228"/>
    <mergeCell ref="AR228:AX228"/>
    <mergeCell ref="BB228:BH228"/>
    <mergeCell ref="O219:AE219"/>
    <mergeCell ref="AH219:AN219"/>
    <mergeCell ref="AR219:AX219"/>
    <mergeCell ref="BB219:BH219"/>
    <mergeCell ref="O222:AE222"/>
    <mergeCell ref="AH222:AN222"/>
    <mergeCell ref="AR222:AX222"/>
    <mergeCell ref="BB222:BH222"/>
    <mergeCell ref="O248:AE248"/>
    <mergeCell ref="AH248:AN248"/>
    <mergeCell ref="AR248:AX248"/>
    <mergeCell ref="BB248:BH248"/>
    <mergeCell ref="O251:AE251"/>
    <mergeCell ref="AH251:AN251"/>
    <mergeCell ref="AR251:AX251"/>
    <mergeCell ref="BB251:BH251"/>
    <mergeCell ref="O242:AE242"/>
    <mergeCell ref="AH242:AN242"/>
    <mergeCell ref="AR242:AX242"/>
    <mergeCell ref="BB242:BH242"/>
    <mergeCell ref="O245:AE245"/>
    <mergeCell ref="AH245:AN245"/>
    <mergeCell ref="AR245:AX245"/>
    <mergeCell ref="BB245:BH245"/>
    <mergeCell ref="O236:AE236"/>
    <mergeCell ref="AH236:AN236"/>
    <mergeCell ref="AR236:AX236"/>
    <mergeCell ref="BB236:BH236"/>
    <mergeCell ref="O239:AE239"/>
    <mergeCell ref="AH239:AN239"/>
    <mergeCell ref="AR239:AX239"/>
    <mergeCell ref="BB239:BH239"/>
    <mergeCell ref="O266:AE266"/>
    <mergeCell ref="AH266:AN266"/>
    <mergeCell ref="AR266:AX266"/>
    <mergeCell ref="BB266:BH266"/>
    <mergeCell ref="O269:AE269"/>
    <mergeCell ref="AH269:AN269"/>
    <mergeCell ref="AR269:AX269"/>
    <mergeCell ref="BB269:BH269"/>
    <mergeCell ref="O260:AE260"/>
    <mergeCell ref="AH260:AN260"/>
    <mergeCell ref="AR260:AX260"/>
    <mergeCell ref="BB260:BH260"/>
    <mergeCell ref="O263:AE263"/>
    <mergeCell ref="AH263:AN263"/>
    <mergeCell ref="AR263:AX263"/>
    <mergeCell ref="BB263:BH263"/>
    <mergeCell ref="O254:AE254"/>
    <mergeCell ref="AH254:AN254"/>
    <mergeCell ref="AR254:AX254"/>
    <mergeCell ref="BB254:BH254"/>
    <mergeCell ref="O257:AE257"/>
    <mergeCell ref="AH257:AN257"/>
    <mergeCell ref="AR257:AX257"/>
    <mergeCell ref="BB257:BH257"/>
    <mergeCell ref="O284:AE284"/>
    <mergeCell ref="AH284:AN284"/>
    <mergeCell ref="AR284:AX284"/>
    <mergeCell ref="BB284:BH284"/>
    <mergeCell ref="O287:AE287"/>
    <mergeCell ref="AH287:AN287"/>
    <mergeCell ref="AR287:AX287"/>
    <mergeCell ref="BB287:BH287"/>
    <mergeCell ref="O278:AE278"/>
    <mergeCell ref="AH278:AN278"/>
    <mergeCell ref="AR278:AX278"/>
    <mergeCell ref="BB278:BH278"/>
    <mergeCell ref="O281:AE281"/>
    <mergeCell ref="AH281:AN281"/>
    <mergeCell ref="AR281:AX281"/>
    <mergeCell ref="BB281:BH281"/>
    <mergeCell ref="O272:AE272"/>
    <mergeCell ref="AH272:AN272"/>
    <mergeCell ref="AR272:AX272"/>
    <mergeCell ref="BB272:BH272"/>
    <mergeCell ref="O275:AE275"/>
    <mergeCell ref="AH275:AN275"/>
    <mergeCell ref="AR275:AX275"/>
    <mergeCell ref="BB275:BH275"/>
    <mergeCell ref="O302:AE302"/>
    <mergeCell ref="AH302:AN302"/>
    <mergeCell ref="AR302:AX302"/>
    <mergeCell ref="BB302:BH302"/>
    <mergeCell ref="O305:AE305"/>
    <mergeCell ref="AH305:AN305"/>
    <mergeCell ref="AR305:AX305"/>
    <mergeCell ref="BB305:BH305"/>
    <mergeCell ref="O296:AE296"/>
    <mergeCell ref="AH296:AN296"/>
    <mergeCell ref="AR296:AX296"/>
    <mergeCell ref="BB296:BH296"/>
    <mergeCell ref="O299:AE299"/>
    <mergeCell ref="AH299:AN299"/>
    <mergeCell ref="AR299:AX299"/>
    <mergeCell ref="BB299:BH299"/>
    <mergeCell ref="O290:AE290"/>
    <mergeCell ref="AH290:AN290"/>
    <mergeCell ref="AR290:AX290"/>
    <mergeCell ref="BB290:BH290"/>
    <mergeCell ref="O293:AE293"/>
    <mergeCell ref="AH293:AN293"/>
    <mergeCell ref="AR293:AX293"/>
    <mergeCell ref="BB293:BH293"/>
    <mergeCell ref="O319:AE319"/>
    <mergeCell ref="AH319:AN319"/>
    <mergeCell ref="AR319:AX319"/>
    <mergeCell ref="BB319:BH319"/>
    <mergeCell ref="O322:AE322"/>
    <mergeCell ref="AH322:AN322"/>
    <mergeCell ref="AR322:AX322"/>
    <mergeCell ref="BB322:BH322"/>
    <mergeCell ref="O313:AE313"/>
    <mergeCell ref="AH313:AN313"/>
    <mergeCell ref="AR313:AX313"/>
    <mergeCell ref="BB313:BH313"/>
    <mergeCell ref="O316:AE316"/>
    <mergeCell ref="AH316:AN316"/>
    <mergeCell ref="AR316:AX316"/>
    <mergeCell ref="BB316:BH316"/>
    <mergeCell ref="A307:BJ307"/>
    <mergeCell ref="AG308:AP308"/>
    <mergeCell ref="AQ308:AZ308"/>
    <mergeCell ref="BA308:BJ308"/>
    <mergeCell ref="O310:AE310"/>
    <mergeCell ref="AH310:AN310"/>
    <mergeCell ref="AR310:AX310"/>
    <mergeCell ref="BB310:BH310"/>
    <mergeCell ref="O337:AE337"/>
    <mergeCell ref="AH337:AN337"/>
    <mergeCell ref="AR337:AX337"/>
    <mergeCell ref="BB337:BH337"/>
    <mergeCell ref="O340:AE340"/>
    <mergeCell ref="AH340:AN340"/>
    <mergeCell ref="AR340:AX340"/>
    <mergeCell ref="BB340:BH340"/>
    <mergeCell ref="O331:AE331"/>
    <mergeCell ref="AH331:AN331"/>
    <mergeCell ref="AR331:AX331"/>
    <mergeCell ref="BB331:BH331"/>
    <mergeCell ref="O334:AE334"/>
    <mergeCell ref="AH334:AN334"/>
    <mergeCell ref="AR334:AX334"/>
    <mergeCell ref="BB334:BH334"/>
    <mergeCell ref="O325:AE325"/>
    <mergeCell ref="AH325:AN325"/>
    <mergeCell ref="AR325:AX325"/>
    <mergeCell ref="BB325:BH325"/>
    <mergeCell ref="O328:AE328"/>
    <mergeCell ref="AH328:AN328"/>
    <mergeCell ref="AR328:AX328"/>
    <mergeCell ref="BB328:BH328"/>
    <mergeCell ref="O355:AE355"/>
    <mergeCell ref="AH355:AN355"/>
    <mergeCell ref="AR355:AX355"/>
    <mergeCell ref="BB355:BH355"/>
    <mergeCell ref="O358:AE358"/>
    <mergeCell ref="AH358:AN358"/>
    <mergeCell ref="AR358:AX358"/>
    <mergeCell ref="BB358:BH358"/>
    <mergeCell ref="O349:AE349"/>
    <mergeCell ref="AH349:AN349"/>
    <mergeCell ref="AR349:AX349"/>
    <mergeCell ref="BB349:BH349"/>
    <mergeCell ref="O352:AE352"/>
    <mergeCell ref="AH352:AN352"/>
    <mergeCell ref="AR352:AX352"/>
    <mergeCell ref="BB352:BH352"/>
    <mergeCell ref="O343:AE343"/>
    <mergeCell ref="AH343:AN343"/>
    <mergeCell ref="AR343:AX343"/>
    <mergeCell ref="BB343:BH343"/>
    <mergeCell ref="O346:AE346"/>
    <mergeCell ref="AH346:AN346"/>
    <mergeCell ref="AR346:AX346"/>
    <mergeCell ref="BB346:BH346"/>
    <mergeCell ref="O373:AE373"/>
    <mergeCell ref="AH373:AN373"/>
    <mergeCell ref="AR373:AX373"/>
    <mergeCell ref="BB373:BH373"/>
    <mergeCell ref="O376:AE376"/>
    <mergeCell ref="AH376:AN376"/>
    <mergeCell ref="AR376:AX376"/>
    <mergeCell ref="BB376:BH376"/>
    <mergeCell ref="O367:AE367"/>
    <mergeCell ref="AH367:AN367"/>
    <mergeCell ref="AR367:AX367"/>
    <mergeCell ref="BB367:BH367"/>
    <mergeCell ref="O370:AE370"/>
    <mergeCell ref="AH370:AN370"/>
    <mergeCell ref="AR370:AX370"/>
    <mergeCell ref="BB370:BH370"/>
    <mergeCell ref="O361:AE361"/>
    <mergeCell ref="AH361:AN361"/>
    <mergeCell ref="AR361:AX361"/>
    <mergeCell ref="BB361:BH361"/>
    <mergeCell ref="O364:AE364"/>
    <mergeCell ref="AH364:AN364"/>
    <mergeCell ref="AR364:AX364"/>
    <mergeCell ref="BB364:BH364"/>
    <mergeCell ref="O390:AE390"/>
    <mergeCell ref="AH390:AN390"/>
    <mergeCell ref="AR390:AX390"/>
    <mergeCell ref="BB390:BH390"/>
    <mergeCell ref="O393:AE393"/>
    <mergeCell ref="AH393:AN393"/>
    <mergeCell ref="AR393:AX393"/>
    <mergeCell ref="BB393:BH393"/>
    <mergeCell ref="A384:BJ384"/>
    <mergeCell ref="AG385:AP385"/>
    <mergeCell ref="AQ385:AZ385"/>
    <mergeCell ref="BA385:BJ385"/>
    <mergeCell ref="O387:AE387"/>
    <mergeCell ref="AH387:AN387"/>
    <mergeCell ref="AR387:AX387"/>
    <mergeCell ref="BB387:BH387"/>
    <mergeCell ref="O379:AE379"/>
    <mergeCell ref="AH379:AN379"/>
    <mergeCell ref="AR379:AX379"/>
    <mergeCell ref="BB379:BH379"/>
    <mergeCell ref="O382:AE382"/>
    <mergeCell ref="AH382:AN382"/>
    <mergeCell ref="AR382:AX382"/>
    <mergeCell ref="BB382:BH382"/>
    <mergeCell ref="O408:AE408"/>
    <mergeCell ref="AH408:AN408"/>
    <mergeCell ref="AR408:AX408"/>
    <mergeCell ref="BB408:BH408"/>
    <mergeCell ref="O411:AE411"/>
    <mergeCell ref="AH411:AN411"/>
    <mergeCell ref="AR411:AX411"/>
    <mergeCell ref="BB411:BH411"/>
    <mergeCell ref="O402:AE402"/>
    <mergeCell ref="AH402:AN402"/>
    <mergeCell ref="AR402:AX402"/>
    <mergeCell ref="BB402:BH402"/>
    <mergeCell ref="O405:AE405"/>
    <mergeCell ref="AH405:AN405"/>
    <mergeCell ref="AR405:AX405"/>
    <mergeCell ref="BB405:BH405"/>
    <mergeCell ref="O396:AE396"/>
    <mergeCell ref="AH396:AN396"/>
    <mergeCell ref="AR396:AX396"/>
    <mergeCell ref="BB396:BH396"/>
    <mergeCell ref="O399:AE399"/>
    <mergeCell ref="AH399:AN399"/>
    <mergeCell ref="AR399:AX399"/>
    <mergeCell ref="BB399:BH399"/>
    <mergeCell ref="O426:AE426"/>
    <mergeCell ref="AH426:AN426"/>
    <mergeCell ref="AR426:AX426"/>
    <mergeCell ref="BB426:BH426"/>
    <mergeCell ref="O429:AE429"/>
    <mergeCell ref="AH429:AN429"/>
    <mergeCell ref="AR429:AX429"/>
    <mergeCell ref="BB429:BH429"/>
    <mergeCell ref="O420:AE420"/>
    <mergeCell ref="AH420:AN420"/>
    <mergeCell ref="AR420:AX420"/>
    <mergeCell ref="BB420:BH420"/>
    <mergeCell ref="O423:AE423"/>
    <mergeCell ref="AH423:AN423"/>
    <mergeCell ref="AR423:AX423"/>
    <mergeCell ref="BB423:BH423"/>
    <mergeCell ref="O414:AE414"/>
    <mergeCell ref="AH414:AN414"/>
    <mergeCell ref="AR414:AX414"/>
    <mergeCell ref="BB414:BH414"/>
    <mergeCell ref="O417:AE417"/>
    <mergeCell ref="AH417:AN417"/>
    <mergeCell ref="AR417:AX417"/>
    <mergeCell ref="BB417:BH417"/>
    <mergeCell ref="O444:AE444"/>
    <mergeCell ref="AH444:AN444"/>
    <mergeCell ref="AR444:AX444"/>
    <mergeCell ref="BB444:BH444"/>
    <mergeCell ref="O447:AE447"/>
    <mergeCell ref="AH447:AN447"/>
    <mergeCell ref="AR447:AX447"/>
    <mergeCell ref="BB447:BH447"/>
    <mergeCell ref="O438:AE438"/>
    <mergeCell ref="AH438:AN438"/>
    <mergeCell ref="AR438:AX438"/>
    <mergeCell ref="BB438:BH438"/>
    <mergeCell ref="O441:AE441"/>
    <mergeCell ref="AH441:AN441"/>
    <mergeCell ref="AR441:AX441"/>
    <mergeCell ref="BB441:BH441"/>
    <mergeCell ref="O432:AE432"/>
    <mergeCell ref="AH432:AN432"/>
    <mergeCell ref="AR432:AX432"/>
    <mergeCell ref="BB432:BH432"/>
    <mergeCell ref="O435:AE435"/>
    <mergeCell ref="AH435:AN435"/>
    <mergeCell ref="AR435:AX435"/>
    <mergeCell ref="BB435:BH435"/>
    <mergeCell ref="A461:BJ461"/>
    <mergeCell ref="AG462:AP462"/>
    <mergeCell ref="AQ462:AZ462"/>
    <mergeCell ref="BA462:BJ462"/>
    <mergeCell ref="O464:AE464"/>
    <mergeCell ref="AH464:AN464"/>
    <mergeCell ref="AR464:AX464"/>
    <mergeCell ref="BB464:BH464"/>
    <mergeCell ref="O456:AE456"/>
    <mergeCell ref="AH456:AN456"/>
    <mergeCell ref="AR456:AX456"/>
    <mergeCell ref="BB456:BH456"/>
    <mergeCell ref="O459:AE459"/>
    <mergeCell ref="AH459:AN459"/>
    <mergeCell ref="AR459:AX459"/>
    <mergeCell ref="BB459:BH459"/>
    <mergeCell ref="O450:AE450"/>
    <mergeCell ref="AH450:AN450"/>
    <mergeCell ref="AR450:AX450"/>
    <mergeCell ref="BB450:BH450"/>
    <mergeCell ref="O453:AE453"/>
    <mergeCell ref="AH453:AN453"/>
    <mergeCell ref="AR453:AX453"/>
    <mergeCell ref="BB453:BH453"/>
    <mergeCell ref="O479:AE479"/>
    <mergeCell ref="AH479:AN479"/>
    <mergeCell ref="AR479:AX479"/>
    <mergeCell ref="BB479:BH479"/>
    <mergeCell ref="O482:AE482"/>
    <mergeCell ref="AH482:AN482"/>
    <mergeCell ref="AR482:AX482"/>
    <mergeCell ref="BB482:BH482"/>
    <mergeCell ref="O473:AE473"/>
    <mergeCell ref="AH473:AN473"/>
    <mergeCell ref="AR473:AX473"/>
    <mergeCell ref="BB473:BH473"/>
    <mergeCell ref="O476:AE476"/>
    <mergeCell ref="AH476:AN476"/>
    <mergeCell ref="AR476:AX476"/>
    <mergeCell ref="BB476:BH476"/>
    <mergeCell ref="O467:AE467"/>
    <mergeCell ref="AH467:AN467"/>
    <mergeCell ref="AR467:AX467"/>
    <mergeCell ref="BB467:BH467"/>
    <mergeCell ref="O470:AE470"/>
    <mergeCell ref="AH470:AN470"/>
    <mergeCell ref="AR470:AX470"/>
    <mergeCell ref="BB470:BH470"/>
    <mergeCell ref="O497:AE497"/>
    <mergeCell ref="AH497:AN497"/>
    <mergeCell ref="AR497:AX497"/>
    <mergeCell ref="BB497:BH497"/>
    <mergeCell ref="O500:AE500"/>
    <mergeCell ref="AH500:AN500"/>
    <mergeCell ref="AR500:AX500"/>
    <mergeCell ref="BB500:BH500"/>
    <mergeCell ref="O491:AE491"/>
    <mergeCell ref="AH491:AN491"/>
    <mergeCell ref="AR491:AX491"/>
    <mergeCell ref="BB491:BH491"/>
    <mergeCell ref="O494:AE494"/>
    <mergeCell ref="AH494:AN494"/>
    <mergeCell ref="AR494:AX494"/>
    <mergeCell ref="BB494:BH494"/>
    <mergeCell ref="O485:AE485"/>
    <mergeCell ref="AH485:AN485"/>
    <mergeCell ref="AR485:AX485"/>
    <mergeCell ref="BB485:BH485"/>
    <mergeCell ref="O488:AE488"/>
    <mergeCell ref="AH488:AN488"/>
    <mergeCell ref="AR488:AX488"/>
    <mergeCell ref="BB488:BH488"/>
    <mergeCell ref="O515:AE515"/>
    <mergeCell ref="AH515:AN515"/>
    <mergeCell ref="AR515:AX515"/>
    <mergeCell ref="BB515:BH515"/>
    <mergeCell ref="O518:AE518"/>
    <mergeCell ref="AH518:AN518"/>
    <mergeCell ref="AR518:AX518"/>
    <mergeCell ref="BB518:BH518"/>
    <mergeCell ref="O509:AE509"/>
    <mergeCell ref="AH509:AN509"/>
    <mergeCell ref="AR509:AX509"/>
    <mergeCell ref="BB509:BH509"/>
    <mergeCell ref="O512:AE512"/>
    <mergeCell ref="AH512:AN512"/>
    <mergeCell ref="AR512:AX512"/>
    <mergeCell ref="BB512:BH512"/>
    <mergeCell ref="O503:AE503"/>
    <mergeCell ref="AH503:AN503"/>
    <mergeCell ref="AR503:AX503"/>
    <mergeCell ref="BB503:BH503"/>
    <mergeCell ref="O506:AE506"/>
    <mergeCell ref="AH506:AN506"/>
    <mergeCell ref="AR506:AX506"/>
    <mergeCell ref="BB506:BH506"/>
    <mergeCell ref="O533:AE533"/>
    <mergeCell ref="AH533:AN533"/>
    <mergeCell ref="AR533:AX533"/>
    <mergeCell ref="BB533:BH533"/>
    <mergeCell ref="O536:AE536"/>
    <mergeCell ref="AH536:AN536"/>
    <mergeCell ref="AR536:AX536"/>
    <mergeCell ref="BB536:BH536"/>
    <mergeCell ref="O527:AE527"/>
    <mergeCell ref="AH527:AN527"/>
    <mergeCell ref="AR527:AX527"/>
    <mergeCell ref="BB527:BH527"/>
    <mergeCell ref="O530:AE530"/>
    <mergeCell ref="AH530:AN530"/>
    <mergeCell ref="AR530:AX530"/>
    <mergeCell ref="BB530:BH530"/>
    <mergeCell ref="O521:AE521"/>
    <mergeCell ref="AH521:AN521"/>
    <mergeCell ref="AR521:AX521"/>
    <mergeCell ref="BB521:BH521"/>
    <mergeCell ref="O524:AE524"/>
    <mergeCell ref="AH524:AN524"/>
    <mergeCell ref="AR524:AX524"/>
    <mergeCell ref="BB524:BH524"/>
    <mergeCell ref="O550:AE550"/>
    <mergeCell ref="AH550:AN550"/>
    <mergeCell ref="AR550:AX550"/>
    <mergeCell ref="BB550:BH550"/>
    <mergeCell ref="O553:AE553"/>
    <mergeCell ref="AH553:AN553"/>
    <mergeCell ref="AR553:AX553"/>
    <mergeCell ref="BB553:BH553"/>
    <mergeCell ref="O544:AE544"/>
    <mergeCell ref="AH544:AN544"/>
    <mergeCell ref="AR544:AX544"/>
    <mergeCell ref="BB544:BH544"/>
    <mergeCell ref="O547:AE547"/>
    <mergeCell ref="AH547:AN547"/>
    <mergeCell ref="AR547:AX547"/>
    <mergeCell ref="BB547:BH547"/>
    <mergeCell ref="A538:BJ538"/>
    <mergeCell ref="AG539:AP539"/>
    <mergeCell ref="AQ539:AZ539"/>
    <mergeCell ref="BA539:BJ539"/>
    <mergeCell ref="O541:AE541"/>
    <mergeCell ref="AH541:AN541"/>
    <mergeCell ref="AR541:AX541"/>
    <mergeCell ref="BB541:BH541"/>
    <mergeCell ref="O568:AE568"/>
    <mergeCell ref="AH568:AN568"/>
    <mergeCell ref="AR568:AX568"/>
    <mergeCell ref="BB568:BH568"/>
    <mergeCell ref="O571:AE571"/>
    <mergeCell ref="AH571:AN571"/>
    <mergeCell ref="AR571:AX571"/>
    <mergeCell ref="BB571:BH571"/>
    <mergeCell ref="O562:AE562"/>
    <mergeCell ref="AH562:AN562"/>
    <mergeCell ref="AR562:AX562"/>
    <mergeCell ref="BB562:BH562"/>
    <mergeCell ref="O565:AE565"/>
    <mergeCell ref="AH565:AN565"/>
    <mergeCell ref="AR565:AX565"/>
    <mergeCell ref="BB565:BH565"/>
    <mergeCell ref="O556:AE556"/>
    <mergeCell ref="AH556:AN556"/>
    <mergeCell ref="AR556:AX556"/>
    <mergeCell ref="BB556:BH556"/>
    <mergeCell ref="O559:AE559"/>
    <mergeCell ref="AH559:AN559"/>
    <mergeCell ref="AR559:AX559"/>
    <mergeCell ref="BB559:BH559"/>
    <mergeCell ref="O586:AE586"/>
    <mergeCell ref="AH586:AN586"/>
    <mergeCell ref="AR586:AX586"/>
    <mergeCell ref="BB586:BH586"/>
    <mergeCell ref="O589:AE589"/>
    <mergeCell ref="AH589:AN589"/>
    <mergeCell ref="AR589:AX589"/>
    <mergeCell ref="BB589:BH589"/>
    <mergeCell ref="O580:AE580"/>
    <mergeCell ref="AH580:AN580"/>
    <mergeCell ref="AR580:AX580"/>
    <mergeCell ref="BB580:BH580"/>
    <mergeCell ref="O583:AE583"/>
    <mergeCell ref="AH583:AN583"/>
    <mergeCell ref="AR583:AX583"/>
    <mergeCell ref="BB583:BH583"/>
    <mergeCell ref="O574:AE574"/>
    <mergeCell ref="AH574:AN574"/>
    <mergeCell ref="AR574:AX574"/>
    <mergeCell ref="BB574:BH574"/>
    <mergeCell ref="O577:AE577"/>
    <mergeCell ref="AH577:AN577"/>
    <mergeCell ref="AR577:AX577"/>
    <mergeCell ref="BB577:BH577"/>
    <mergeCell ref="O604:AE604"/>
    <mergeCell ref="AH604:AN604"/>
    <mergeCell ref="AR604:AX604"/>
    <mergeCell ref="BB604:BH604"/>
    <mergeCell ref="O607:AE607"/>
    <mergeCell ref="AH607:AN607"/>
    <mergeCell ref="AR607:AX607"/>
    <mergeCell ref="BB607:BH607"/>
    <mergeCell ref="O598:AE598"/>
    <mergeCell ref="AH598:AN598"/>
    <mergeCell ref="AR598:AX598"/>
    <mergeCell ref="BB598:BH598"/>
    <mergeCell ref="O601:AE601"/>
    <mergeCell ref="AH601:AN601"/>
    <mergeCell ref="AR601:AX601"/>
    <mergeCell ref="BB601:BH601"/>
    <mergeCell ref="O592:AE592"/>
    <mergeCell ref="AH592:AN592"/>
    <mergeCell ref="AR592:AX592"/>
    <mergeCell ref="BB592:BH592"/>
    <mergeCell ref="O595:AE595"/>
    <mergeCell ref="AH595:AN595"/>
    <mergeCell ref="AR595:AX595"/>
    <mergeCell ref="BB595:BH595"/>
    <mergeCell ref="O621:AE621"/>
    <mergeCell ref="AH621:AN621"/>
    <mergeCell ref="AR621:AX621"/>
    <mergeCell ref="BB621:BH621"/>
    <mergeCell ref="O624:AE624"/>
    <mergeCell ref="AH624:AN624"/>
    <mergeCell ref="AR624:AX624"/>
    <mergeCell ref="BB624:BH624"/>
    <mergeCell ref="A615:BJ615"/>
    <mergeCell ref="AG616:AP616"/>
    <mergeCell ref="AQ616:AZ616"/>
    <mergeCell ref="BA616:BJ616"/>
    <mergeCell ref="O618:AE618"/>
    <mergeCell ref="AH618:AN618"/>
    <mergeCell ref="AR618:AX618"/>
    <mergeCell ref="BB618:BH618"/>
    <mergeCell ref="O610:AE610"/>
    <mergeCell ref="AH610:AN610"/>
    <mergeCell ref="AR610:AX610"/>
    <mergeCell ref="BB610:BH610"/>
    <mergeCell ref="O613:AE613"/>
    <mergeCell ref="AH613:AN613"/>
    <mergeCell ref="AR613:AX613"/>
    <mergeCell ref="BB613:BH613"/>
    <mergeCell ref="O639:AE639"/>
    <mergeCell ref="AH639:AN639"/>
    <mergeCell ref="AR639:AX639"/>
    <mergeCell ref="BB639:BH639"/>
    <mergeCell ref="O642:AE642"/>
    <mergeCell ref="AH642:AN642"/>
    <mergeCell ref="AR642:AX642"/>
    <mergeCell ref="BB642:BH642"/>
    <mergeCell ref="O633:AE633"/>
    <mergeCell ref="AH633:AN633"/>
    <mergeCell ref="AR633:AX633"/>
    <mergeCell ref="BB633:BH633"/>
    <mergeCell ref="O636:AE636"/>
    <mergeCell ref="AH636:AN636"/>
    <mergeCell ref="AR636:AX636"/>
    <mergeCell ref="BB636:BH636"/>
    <mergeCell ref="O627:AE627"/>
    <mergeCell ref="AH627:AN627"/>
    <mergeCell ref="AR627:AX627"/>
    <mergeCell ref="BB627:BH627"/>
    <mergeCell ref="O630:AE630"/>
    <mergeCell ref="AH630:AN630"/>
    <mergeCell ref="AR630:AX630"/>
    <mergeCell ref="BB630:BH630"/>
    <mergeCell ref="O657:AE657"/>
    <mergeCell ref="AH657:AN657"/>
    <mergeCell ref="AR657:AX657"/>
    <mergeCell ref="BB657:BH657"/>
    <mergeCell ref="O660:AE660"/>
    <mergeCell ref="AH660:AN660"/>
    <mergeCell ref="AR660:AX660"/>
    <mergeCell ref="BB660:BH660"/>
    <mergeCell ref="O651:AE651"/>
    <mergeCell ref="AH651:AN651"/>
    <mergeCell ref="AR651:AX651"/>
    <mergeCell ref="BB651:BH651"/>
    <mergeCell ref="O654:AE654"/>
    <mergeCell ref="AH654:AN654"/>
    <mergeCell ref="AR654:AX654"/>
    <mergeCell ref="BB654:BH654"/>
    <mergeCell ref="O645:AE645"/>
    <mergeCell ref="AH645:AN645"/>
    <mergeCell ref="AR645:AX645"/>
    <mergeCell ref="BB645:BH645"/>
    <mergeCell ref="O648:AE648"/>
    <mergeCell ref="AH648:AN648"/>
    <mergeCell ref="AR648:AX648"/>
    <mergeCell ref="BB648:BH648"/>
    <mergeCell ref="O675:AE675"/>
    <mergeCell ref="AH675:AN675"/>
    <mergeCell ref="AR675:AX675"/>
    <mergeCell ref="BB675:BH675"/>
    <mergeCell ref="O678:AE678"/>
    <mergeCell ref="AH678:AN678"/>
    <mergeCell ref="AR678:AX678"/>
    <mergeCell ref="BB678:BH678"/>
    <mergeCell ref="O669:AE669"/>
    <mergeCell ref="AH669:AN669"/>
    <mergeCell ref="AR669:AX669"/>
    <mergeCell ref="BB669:BH669"/>
    <mergeCell ref="O672:AE672"/>
    <mergeCell ref="AH672:AN672"/>
    <mergeCell ref="AR672:AX672"/>
    <mergeCell ref="BB672:BH672"/>
    <mergeCell ref="O663:AE663"/>
    <mergeCell ref="AH663:AN663"/>
    <mergeCell ref="AR663:AX663"/>
    <mergeCell ref="BB663:BH663"/>
    <mergeCell ref="O666:AE666"/>
    <mergeCell ref="AH666:AN666"/>
    <mergeCell ref="AR666:AX666"/>
    <mergeCell ref="BB666:BH666"/>
    <mergeCell ref="A692:BJ692"/>
    <mergeCell ref="AG693:AP693"/>
    <mergeCell ref="AQ693:AZ693"/>
    <mergeCell ref="BA693:BJ693"/>
    <mergeCell ref="O695:AE695"/>
    <mergeCell ref="AH695:AN695"/>
    <mergeCell ref="AR695:AX695"/>
    <mergeCell ref="BB695:BH695"/>
    <mergeCell ref="O687:AE687"/>
    <mergeCell ref="AH687:AN687"/>
    <mergeCell ref="AR687:AX687"/>
    <mergeCell ref="BB687:BH687"/>
    <mergeCell ref="O690:AE690"/>
    <mergeCell ref="AH690:AN690"/>
    <mergeCell ref="AR690:AX690"/>
    <mergeCell ref="BB690:BH690"/>
    <mergeCell ref="O681:AE681"/>
    <mergeCell ref="AH681:AN681"/>
    <mergeCell ref="AR681:AX681"/>
    <mergeCell ref="BB681:BH681"/>
    <mergeCell ref="O684:AE684"/>
    <mergeCell ref="AH684:AN684"/>
    <mergeCell ref="AR684:AX684"/>
    <mergeCell ref="BB684:BH684"/>
    <mergeCell ref="O710:AE710"/>
    <mergeCell ref="AH710:AN710"/>
    <mergeCell ref="AR710:AX710"/>
    <mergeCell ref="BB710:BH710"/>
    <mergeCell ref="O713:AE713"/>
    <mergeCell ref="AH713:AN713"/>
    <mergeCell ref="AR713:AX713"/>
    <mergeCell ref="BB713:BH713"/>
    <mergeCell ref="O704:AE704"/>
    <mergeCell ref="AH704:AN704"/>
    <mergeCell ref="AR704:AX704"/>
    <mergeCell ref="BB704:BH704"/>
    <mergeCell ref="O707:AE707"/>
    <mergeCell ref="AH707:AN707"/>
    <mergeCell ref="AR707:AX707"/>
    <mergeCell ref="BB707:BH707"/>
    <mergeCell ref="O698:AE698"/>
    <mergeCell ref="AH698:AN698"/>
    <mergeCell ref="AR698:AX698"/>
    <mergeCell ref="BB698:BH698"/>
    <mergeCell ref="O701:AE701"/>
    <mergeCell ref="AH701:AN701"/>
    <mergeCell ref="AR701:AX701"/>
    <mergeCell ref="BB701:BH701"/>
    <mergeCell ref="O728:AE728"/>
    <mergeCell ref="AH728:AN728"/>
    <mergeCell ref="AR728:AX728"/>
    <mergeCell ref="BB728:BH728"/>
    <mergeCell ref="O731:AE731"/>
    <mergeCell ref="AH731:AN731"/>
    <mergeCell ref="AR731:AX731"/>
    <mergeCell ref="BB731:BH731"/>
    <mergeCell ref="O722:AE722"/>
    <mergeCell ref="AH722:AN722"/>
    <mergeCell ref="AR722:AX722"/>
    <mergeCell ref="BB722:BH722"/>
    <mergeCell ref="O725:AE725"/>
    <mergeCell ref="AH725:AN725"/>
    <mergeCell ref="AR725:AX725"/>
    <mergeCell ref="BB725:BH725"/>
    <mergeCell ref="O716:AE716"/>
    <mergeCell ref="AH716:AN716"/>
    <mergeCell ref="AR716:AX716"/>
    <mergeCell ref="BB716:BH716"/>
    <mergeCell ref="O719:AE719"/>
    <mergeCell ref="AH719:AN719"/>
    <mergeCell ref="AR719:AX719"/>
    <mergeCell ref="BB719:BH719"/>
    <mergeCell ref="O746:AE746"/>
    <mergeCell ref="AH746:AN746"/>
    <mergeCell ref="AR746:AX746"/>
    <mergeCell ref="BB746:BH746"/>
    <mergeCell ref="O749:AE749"/>
    <mergeCell ref="AH749:AN749"/>
    <mergeCell ref="AR749:AX749"/>
    <mergeCell ref="BB749:BH749"/>
    <mergeCell ref="O740:AE740"/>
    <mergeCell ref="AH740:AN740"/>
    <mergeCell ref="AR740:AX740"/>
    <mergeCell ref="BB740:BH740"/>
    <mergeCell ref="O743:AE743"/>
    <mergeCell ref="AH743:AN743"/>
    <mergeCell ref="AR743:AX743"/>
    <mergeCell ref="BB743:BH743"/>
    <mergeCell ref="O734:AE734"/>
    <mergeCell ref="AH734:AN734"/>
    <mergeCell ref="AR734:AX734"/>
    <mergeCell ref="BB734:BH734"/>
    <mergeCell ref="O737:AE737"/>
    <mergeCell ref="AH737:AN737"/>
    <mergeCell ref="AR737:AX737"/>
    <mergeCell ref="BB737:BH737"/>
    <mergeCell ref="O764:AE764"/>
    <mergeCell ref="AH764:AN764"/>
    <mergeCell ref="AR764:AX764"/>
    <mergeCell ref="BB764:BH764"/>
    <mergeCell ref="O767:AE767"/>
    <mergeCell ref="AH767:AN767"/>
    <mergeCell ref="AR767:AX767"/>
    <mergeCell ref="BB767:BH767"/>
    <mergeCell ref="O758:AE758"/>
    <mergeCell ref="AH758:AN758"/>
    <mergeCell ref="AR758:AX758"/>
    <mergeCell ref="BB758:BH758"/>
    <mergeCell ref="O761:AE761"/>
    <mergeCell ref="AH761:AN761"/>
    <mergeCell ref="AR761:AX761"/>
    <mergeCell ref="BB761:BH761"/>
    <mergeCell ref="O752:AE752"/>
    <mergeCell ref="AH752:AN752"/>
    <mergeCell ref="AR752:AX752"/>
    <mergeCell ref="BB752:BH752"/>
    <mergeCell ref="O755:AE755"/>
    <mergeCell ref="AH755:AN755"/>
    <mergeCell ref="AR755:AX755"/>
    <mergeCell ref="BB755:BH755"/>
  </mergeCells>
  <phoneticPr fontId="1"/>
  <dataValidations count="8">
    <dataValidation type="list" allowBlank="1" showInputMessage="1" showErrorMessage="1" error="「Ｋコード」あるいは「Ｊコード」の区分番号等を数値でご記入ください。" sqref="I10 I13 I16 I19 I22 I25 I28 I31 I34 I37 I40 I43 I46 I49 I52 I55 I58 I61 I64 I67 I70 I73 I79 I82 I85 I88 I91 I94 I97 I100 I103 I106 I109 I112 I115 I118 I121 I124 I127 I130 I133 I136 I139 I142 I145 I148 I151 I156 I159 I162 I165 I168 I171 I174 I177 I180 I183 I186 I189 I192 I195 I198 I201 I204 I207 I210 I213 I216 I219 I222 I225 I228 I233 I236 I239 I242 I245 I248 I251 I254 I257 I260 I263 I266 I269 I272 I275 I278 I281 I284 I287 I290 I293 I296 I299 I302 I305 I310 I313 I316 I319 I322 I325 I328 I331 I334 I337 I340 I343 I346 I349 I352 I355 I358 I361 I364 I367 I370 I373 I376 I379 I382 I387 I390 I393 I396 I399 I402 I405 I408 I411 I414 I417 I420 I423 I426 I429 I432 I435 I438 I441 I444 I447 I450 I453 I456 I459 I464 I467 I470 I473 I476 I479 I482 I485 I488 I491 I494 I497 I500 I503 I506 I509 I512 I515 I518 I521 I524 I527 I530 I533 I536 I541 I544 I547 I550 I553 I556 I559 I562 I565 I568 I571 I574 I577 I580 I583 I586 I589 I592 I595 I598 I601 I604 I607 I610 I613 I618 I621 I624 I627 I630 I633 I636 I639 I642 I645 I648 I651 I654 I657 I660 I663 I666 I669 I672 I675 I678 I681 I684 I687 I690 I695 I698 I701 I704 I707 I710 I713 I716 I719 I722 I725 I728 I731 I734 I737 I740 I743 I746 I749 I752 I755 I758 I761 I764 I767">
      <formula1>"0,2,3,4,5,6,7,8"</formula1>
    </dataValidation>
    <dataValidation type="list" allowBlank="1" showInputMessage="1" showErrorMessage="1" error="「Ｋコード」あるいは「Ｊコード」の区分番号等を数値でご記入ください。" sqref="K10 K13 K16 K19 K22 K25 K28 K31 K34 K37 K40 K43 K46 K49 K52 K55 K58 K61 K64 K67 K70 K73 K79 K82 K85 K88 K91 K94 K97 K100 K103 K106 K109 K112 K115 K118 K121 K124 K127 K130 K133 K136 K139 K142 K145 K148 K151 K156 K159 K162 K165 K168 K171 K174 K177 K180 K183 K186 K189 K192 K195 K198 K201 K204 K207 K210 K213 K216 K219 K222 K225 K228 K233 K236 K239 K242 K245 K248 K251 K254 K257 K260 K263 K266 K269 K272 K275 K278 K281 K284 K287 K290 K293 K296 K299 K302 K305 K310 K313 K316 K319 K322 K325 K328 K331 K334 K337 K340 K343 K346 K349 K352 K355 K358 K361 K364 K367 K370 K373 K376 K379 K382 K387 K390 K393 K396 K399 K402 K405 K408 K411 K414 K417 K420 K423 K426 K429 K432 K435 K438 K441 K444 K447 K450 K453 K456 K459 K464 K467 K470 K473 K476 K479 K482 K485 K488 K491 K494 K497 K500 K503 K506 K509 K512 K515 K518 K521 K524 K527 K530 K533 K536 K541 K544 K547 K550 K553 K556 K559 K562 K565 K568 K571 K574 K577 K580 K583 K586 K589 K592 K595 K598 K601 K604 K607 K610 K613 K618 K621 K624 K627 K630 K633 K636 K639 K642 K645 K648 K651 K654 K657 K660 K663 K666 K669 K672 K675 K678 K681 K684 K687 K690 K695 K698 K701 K704 K707 K710 K713 K716 K719 K722 K725 K728 K731 K734 K737 K740 K743 K746 K749 K752 K755 K758 K761 K764 K767">
      <formula1>"0,1,2,3,4,5,6,7,8,9,10"</formula1>
    </dataValidation>
    <dataValidation type="list" allowBlank="1" showInputMessage="1" showErrorMessage="1" error="「Ｋコード」あるいは「Ｊコード」の「K」、「J」をご記入ください。" sqref="C743 C10 C13 C16 C19 C746 C740 C749 C752 C22 C25 C28 C31 C34 C37 C40 C43 C46 C49 C52 C64 C67 C55 C58 C61 C70 C73 C82 C85 C79 C88 C91 C97 C100 C94 C103 C106 C112 C115 C109 C118 C121 C127 C130 C124 C133 C136 C142 C145 C139 C148 C151 C159 C162 C156 C165 C168 C174 C177 C171 C180 C183 C189 C192 C186 C195 C198 C204 C207 C201 C210 C213 C219 C222 C216 C225 C228 C236 C239 C233 C242 C245 C251 C254 C248 C257 C260 C266 C269 C263 C272 C275 C281 C284 C278 C287 C290 C296 C299 C293 C302 C305 C313 C316 C310 C319 C322 C328 C331 C325 C334 C337 C343 C346 C340 C349 C352 C358 C361 C355 C364 C367 C373 C376 C370 C379 C382 C390 C393 C387 C396 C399 C405 C408 C402 C411 C414 C420 C423 C417 C426 C429 C435 C438 C432 C441 C444 C450 C453 C447 C456 C459 C467 C470 C464 C473 C476 C482 C485 C479 C488 C491 C497 C500 C494 C503 C506 C512 C515 C509 C518 C521 C527 C530 C524 C533 C536 C544 C547 C541 C550 C553 C559 C562 C556 C565 C568 C574 C577 C571 C580 C583 C589 C592 C586 C595 C598 C604 C607 C601 C610 C613 C621 C624 C618 C627 C630 C636 C639 C633 C642 C645 C651 C654 C648 C657 C660 C666 C669 C663 C672 C675 C681 C684 C678 C687 C690 C698 C701 C695 C704 C707 C713 C716 C710 C719 C722 C728 C731 C725 C734 C737 C758 C761 C755 C764 C767">
      <formula1>"K,J"</formula1>
    </dataValidation>
    <dataValidation type="list" allowBlank="1" showInputMessage="1" showErrorMessage="1" error="「Ｋコード」あるいは「Ｊコード」の区分番号等を数値でご記入ください。" sqref="E236:G236 E239:G239 E242:G242 E245:G245 E405:G405 E10:G10 E408:G408 E411:G411 E13:G13 E414:G414 E521:G521 E16:G16 E355:G355 E740:G740 E19:G19 E571:G571 E574:G574 E577:G577 E580:G580 E248:G248 E251:G251 E254:G254 E257:G257 E260:G260 E358:G358 E743:G743 E746:G746 E749:G749 E752:G752 E22:G22 E361:G361 E364:G364 E367:G367 E450:G450 E453:G453 E725:G725 E728:G728 E731:G731 E734:G734 E737:G737 E25:G25 E28:G28 E31:G31 E34:G34 E37:G37 E456:G456 E459:G459 E447:G447 E583:G583 E263:G263 E710:G710 E713:G713 E716:G716 E719:G719 E722:G722 E40:G40 E43:G43 E46:G46 E49:G49 E52:G52 E266:G266 E55:G55 E58:G58 E61:G61 E64:G64 E67:G67 E269:G269 E272:G272 E275:G275 E497:G497 E500:G500 E503:G503 E506:G506 E494:G494 E556:G556 E695:G695 E698:G698 E701:G701 E704:G704 E70:G70 E73:G73 E559:G559 E562:G562 E565:G565 E568:G568 E278:G278 E281:G281 E284:G284 E287:G287 E290:G290 E707:G707 E79:G79 E82:G82 E85:G85 E88:G88 E91:G91 E373:G373 E376:G376 E379:G379 E382:G382 E370:G370 E678:G678 E681:G681 E684:G684 E687:G687 E690:G690 E94:G94 E97:G97 E100:G100 E103:G103 E106:G106 E464:G464 E541:G541 E544:G544 E547:G547 E550:G550 E293:G293 E663:G663 E666:G666 E669:G669 E672:G672 E109:G109 E112:G112 E115:G115 E118:G118 E121:G121 E296:G296 E299:G299 E302:G302 E305:G305 E467:G467 E470:G470 E473:G473 E476:G476 E417:G417 E675:G675 E124:G124 E127:G127 E130:G130 E133:G133 E136:G136 E482:G482 E485:G485 E488:G488 E553:G553 E479:G479 E648:G648 E651:G651 E654:G654 E657:G657 E660:G660 E139:G139 E142:G142 E145:G145 E148:G148 E151:G151 E310:G310 E313:G313 E316:G316 E319:G319 E322:G322 E390:G390 E633:G633 E636:G636 E639:G639 E642:G642 E156:G156 E159:G159 E162:G162 E165:G165 E168:G168 E393:G393 E396:G396 E399:G399 E387:G387 E524:G524 E527:G527 E530:G530 E533:G533 E536:G536 E645:G645 E171:G171 E174:G174 E177:G177 E180:G180 E183:G183 E328:G328 E331:G331 E334:G334 E337:G337 E325:G325 E618:G618 E621:G621 E624:G624 E627:G627 E630:G630 E186:G186 E189:G189 E192:G192 E195:G195 E198:G198 E420:G420 E423:G423 E426:G426 E429:G429 E432:G432 E435:G435 E601:G601 E604:G604 E607:G607 E610:G610 E201:G201 E204:G204 E207:G207 E210:G210 E213:G213 E509:G509 E512:G512 E515:G515 E518:G518 E340:G340 E343:G343 E346:G346 E349:G349 E352:G352 E613:G613 E216:G216 E219:G219 E222:G222 E225:G225 E228:G228 E441:G441 E444:G444 E491:G491 E402:G402 E438:G438 E586:G586 E589:G589 E592:G592 E595:G595 E598:G598 E233:G233 E755:G755 E758:G758 E761:G761 E764:G764 E767:G767">
      <formula1>"0,1,2,3,4,5,6,7,8,9"</formula1>
    </dataValidation>
    <dataValidation type="list" allowBlank="1" showInputMessage="1" showErrorMessage="1" error="「Ｋコード」あるいは「Ｊコード」において項番の内訳がある場合には、「イ」、「ロ」、「ハ」、「二」をご記入ください。" sqref="M743 M10 M13 M16 M19 M746 M740 M749 M752 M22 M25 M28 M31 M34 M37 M40 M43 M46 M49 M52 M64 M67 M55 M58 M61 M70 M73 M82 M85 M79 M88 M91 M97 M100 M94 M103 M106 M112 M115 M109 M118 M121 M127 M130 M124 M133 M136 M142 M145 M139 M148 M151 M159 M162 M156 M165 M168 M174 M177 M171 M180 M183 M189 M192 M186 M195 M198 M204 M207 M201 M210 M213 M219 M222 M216 M225 M228 M236 M239 M233 M242 M245 M251 M254 M248 M257 M260 M266 M269 M263 M272 M275 M281 M284 M278 M287 M290 M296 M299 M293 M302 M305 M313 M316 M310 M319 M322 M328 M331 M325 M334 M337 M343 M346 M340 M349 M352 M358 M361 M355 M364 M367 M373 M376 M370 M379 M382 M390 M393 M387 M396 M399 M405 M408 M402 M411 M414 M420 M423 M417 M426 M429 M435 M438 M432 M441 M444 M450 M453 M447 M456 M459 M467 M470 M464 M473 M476 M482 M485 M479 M488 M491 M497 M500 M494 M503 M506 M512 M515 M509 M518 M521 M527 M530 M524 M533 M536 M544 M547 M541 M550 M553 M559 M562 M556 M565 M568 M574 M577 M571 M580 M583 M589 M592 M586 M595 M598 M604 M607 M601 M610 M613 M621 M624 M618 M627 M630 M636 M639 M633 M642 M645 M651 M654 M648 M657 M660 M666 M669 M663 M672 M675 M681 M684 M678 M687 M690 M698 M701 M695 M704 M707 M713 M716 M710 M719 M722 M728 M731 M725 M734 M737 M758 M761 M755 M764 M767">
      <formula1>"イ,ロ,ハ,ニ"</formula1>
    </dataValidation>
    <dataValidation type="whole" allowBlank="1" showInputMessage="1" showErrorMessage="1" error="該当する算定回数をご記入ください。" sqref="BB601:BH601 BB740:BH740 BB10:BH10 BB13:BH13 BB16:BH16 BB19:BH19 BB749:BH749 BB610:BH610 BB604:BH604 BB607:BH607 BB613:BH613 BB618:BH618 BB743:BH743 BB746:BH746 BB752:BH752 BB22:BH22 BB25:BH25 BB28:BH28 BB31:BH31 BB40:BH40 BB43:BH43 BB46:BH46 BB49:BH49 BB55:BH55 BB58:BH58 BB61:BH61 BB70:BH70 BB34:BH34 BB64:BH64 BB67:BH67 BB52:BH52 BB73:BH73 BB79:BH79 BB88:BH88 BB82:BH82 BB85:BH85 BB91:BH91 BB94:BH94 BB103:BH103 BB97:BH97 BB100:BH100 BB106:BH106 BB109:BH109 BB118:BH118 BB112:BH112 BB115:BH115 BB121:BH121 BB627:BH627 BB621:BH621 BB624:BH624 BB630:BH630 BB633:BH633 BB642:BH642 BB636:BH636 BB639:BH639 BB645:BH645 BB648:BH648 BB657:BH657 BB651:BH651 BB654:BH654 BB660:BH660 BB663:BH663 BB672:BH672 BB666:BH666 BB669:BH669 BB675:BH675 BB37:BH37 BB124:BH124 BB133:BH133 BB127:BH127 BB130:BH130 BB136:BH136 BB139:BH139 BB148:BH148 BB142:BH142 BB145:BH145 BB151:BH151 BB156:BH156 BB165:BH165 BB159:BH159 BB162:BH162 BB168:BH168 BB171:BH171 BB180:BH180 BB174:BH174 BB177:BH177 BB183:BH183 BB186:BH186 BB195:BH195 BB189:BH189 BB192:BH192 BB198:BH198 BB201:BH201 BB210:BH210 BB204:BH204 BB207:BH207 BB213:BH213 BB216:BH216 BB225:BH225 BB219:BH219 BB222:BH222 BB228:BH228 BB233:BH233 BB242:BH242 BB236:BH236 BB239:BH239 BB245:BH245 BB248:BH248 BB257:BH257 BB251:BH251 BB254:BH254 BB260:BH260 BB263:BH263 BB272:BH272 BB266:BH266 BB269:BH269 BB275:BH275 BB278:BH278 BB287:BH287 BB281:BH281 BB284:BH284 BB290:BH290 BB293:BH293 BB302:BH302 BB296:BH296 BB299:BH299 BB305:BH305 BB310:BH310 BB319:BH319 BB313:BH313 BB316:BH316 BB322:BH322 BB325:BH325 BB334:BH334 BB328:BH328 BB331:BH331 BB337:BH337 BB340:BH340 BB349:BH349 BB343:BH343 BB346:BH346 BB352:BH352 BB355:BH355 BB364:BH364 BB358:BH358 BB361:BH361 BB367:BH367 BB370:BH370 BB379:BH379 BB373:BH373 BB376:BH376 BB382:BH382 BB387:BH387 BB396:BH396 BB390:BH390 BB393:BH393 BB399:BH399 BB402:BH402 BB411:BH411 BB405:BH405 BB408:BH408 BB414:BH414 BB417:BH417 BB426:BH426 BB420:BH420 BB423:BH423 BB429:BH429 BB432:BH432 BB441:BH441 BB435:BH435 BB438:BH438 BB444:BH444 BB447:BH447 BB456:BH456 BB450:BH450 BB453:BH453 BB459:BH459 BB464:BH464 BB473:BH473 BB467:BH467 BB470:BH470 BB476:BH476 BB479:BH479 BB488:BH488 BB482:BH482 BB485:BH485 BB491:BH491 BB494:BH494 BB503:BH503 BB497:BH497 BB500:BH500 BB506:BH506 BB509:BH509 BB518:BH518 BB512:BH512 BB515:BH515 BB521:BH521 BB524:BH524 BB533:BH533 BB527:BH527 BB530:BH530 BB536:BH536 BB541:BH541 BB550:BH550 BB544:BH544 BB547:BH547 BB553:BH553 BB556:BH556 BB565:BH565 BB559:BH559 BB562:BH562 BB568:BH568 BB571:BH571 BB580:BH580 BB574:BH574 BB577:BH577 BB583:BH583 BB586:BH586 BB595:BH595 BB589:BH589 BB592:BH592 BB598:BH598 BB678:BH678 BB687:BH687 BB681:BH681 BB684:BH684 BB690:BH690 BB695:BH695 BB704:BH704 BB698:BH698 BB701:BH701 BB707:BH707 BB710:BH710 BB719:BH719 BB713:BH713 BB716:BH716 BB722:BH722 BB725:BH725 BB734:BH734 BB728:BH728 BB731:BH731 BB737:BH737 BB755:BH755 BB764:BH764 BB758:BH758 BB761:BH761 BB767:BH767">
      <formula1>0</formula1>
      <formula2>9999</formula2>
    </dataValidation>
    <dataValidation type="whole" allowBlank="1" showInputMessage="1" showErrorMessage="1" error="該当する算定日数をご記入ください。" sqref="AR601:AX601 AR740:AX740 AR10:AX10 AR13:AX13 AR16:AX16 AR19:AX19 AR749:AX749 AR610:AX610 AR604:AX604 AR607:AX607 AR613:AX613 AR618:AX618 AR743:AX743 AR746:AX746 AR752:AX752 AR22:AX22 AR25:AX25 AR28:AX28 AR31:AX31 AR40:AX40 AR43:AX43 AR46:AX46 AR49:AX49 AR55:AX55 AR58:AX58 AR61:AX61 AR70:AX70 AR34:AX34 AR64:AX64 AR67:AX67 AR52:AX52 AR73:AX73 AR79:AX79 AR88:AX88 AR82:AX82 AR85:AX85 AR91:AX91 AR94:AX94 AR103:AX103 AR97:AX97 AR100:AX100 AR106:AX106 AR109:AX109 AR118:AX118 AR112:AX112 AR115:AX115 AR121:AX121 AR627:AX627 AR621:AX621 AR624:AX624 AR630:AX630 AR633:AX633 AR642:AX642 AR636:AX636 AR639:AX639 AR645:AX645 AR648:AX648 AR657:AX657 AR651:AX651 AR654:AX654 AR660:AX660 AR663:AX663 AR672:AX672 AR666:AX666 AR669:AX669 AR675:AX675 AR37:AX37 AR124:AX124 AR133:AX133 AR127:AX127 AR130:AX130 AR136:AX136 AR139:AX139 AR148:AX148 AR142:AX142 AR145:AX145 AR151:AX151 AR156:AX156 AR165:AX165 AR159:AX159 AR162:AX162 AR168:AX168 AR171:AX171 AR180:AX180 AR174:AX174 AR177:AX177 AR183:AX183 AR186:AX186 AR195:AX195 AR189:AX189 AR192:AX192 AR198:AX198 AR201:AX201 AR210:AX210 AR204:AX204 AR207:AX207 AR213:AX213 AR216:AX216 AR225:AX225 AR219:AX219 AR222:AX222 AR228:AX228 AR233:AX233 AR242:AX242 AR236:AX236 AR239:AX239 AR245:AX245 AR248:AX248 AR257:AX257 AR251:AX251 AR254:AX254 AR260:AX260 AR263:AX263 AR272:AX272 AR266:AX266 AR269:AX269 AR275:AX275 AR278:AX278 AR287:AX287 AR281:AX281 AR284:AX284 AR290:AX290 AR293:AX293 AR302:AX302 AR296:AX296 AR299:AX299 AR305:AX305 AR310:AX310 AR319:AX319 AR313:AX313 AR316:AX316 AR322:AX322 AR325:AX325 AR334:AX334 AR328:AX328 AR331:AX331 AR337:AX337 AR340:AX340 AR349:AX349 AR343:AX343 AR346:AX346 AR352:AX352 AR355:AX355 AR364:AX364 AR358:AX358 AR361:AX361 AR367:AX367 AR370:AX370 AR379:AX379 AR373:AX373 AR376:AX376 AR382:AX382 AR387:AX387 AR396:AX396 AR390:AX390 AR393:AX393 AR399:AX399 AR402:AX402 AR411:AX411 AR405:AX405 AR408:AX408 AR414:AX414 AR417:AX417 AR426:AX426 AR420:AX420 AR423:AX423 AR429:AX429 AR432:AX432 AR441:AX441 AR435:AX435 AR438:AX438 AR444:AX444 AR447:AX447 AR456:AX456 AR450:AX450 AR453:AX453 AR459:AX459 AR464:AX464 AR473:AX473 AR467:AX467 AR470:AX470 AR476:AX476 AR479:AX479 AR488:AX488 AR482:AX482 AR485:AX485 AR491:AX491 AR494:AX494 AR503:AX503 AR497:AX497 AR500:AX500 AR506:AX506 AR509:AX509 AR518:AX518 AR512:AX512 AR515:AX515 AR521:AX521 AR524:AX524 AR533:AX533 AR527:AX527 AR530:AX530 AR536:AX536 AR541:AX541 AR550:AX550 AR544:AX544 AR547:AX547 AR553:AX553 AR556:AX556 AR565:AX565 AR559:AX559 AR562:AX562 AR568:AX568 AR571:AX571 AR580:AX580 AR574:AX574 AR577:AX577 AR583:AX583 AR586:AX586 AR595:AX595 AR589:AX589 AR592:AX592 AR598:AX598 AR678:AX678 AR687:AX687 AR681:AX681 AR684:AX684 AR690:AX690 AR695:AX695 AR704:AX704 AR698:AX698 AR701:AX701 AR707:AX707 AR710:AX710 AR719:AX719 AR713:AX713 AR716:AX716 AR722:AX722 AR725:AX725 AR734:AX734 AR728:AX728 AR731:AX731 AR737:AX737 AR755:AX755 AR764:AX764 AR758:AX758 AR761:AX761 AR767:AX767">
      <formula1>0</formula1>
      <formula2>9999</formula2>
    </dataValidation>
    <dataValidation type="whole" allowBlank="1" showInputMessage="1" showErrorMessage="1" error="該当するレセプト件数をご記入ください。" sqref="AH601:AN601 AH740:AN740 AH10:AN10 AH13:AN13 AH16:AN16 AH19:AN19 AH749:AN749 AH610:AN610 AH604:AN604 AH607:AN607 AH613:AN613 AH618:AN618 AH743:AN743 AH746:AN746 AH752:AN752 AH22:AN22 AH25:AN25 AH28:AN28 AH31:AN31 AH40:AN40 AH43:AN43 AH46:AN46 AH49:AN49 AH55:AN55 AH58:AN58 AH61:AN61 AH70:AN70 AH34:AN34 AH64:AN64 AH67:AN67 AH52:AN52 AH73:AN73 AH79:AN79 AH88:AN88 AH82:AN82 AH85:AN85 AH91:AN91 AH94:AN94 AH103:AN103 AH97:AN97 AH100:AN100 AH106:AN106 AH109:AN109 AH118:AN118 AH112:AN112 AH115:AN115 AH121:AN121 AH627:AN627 AH621:AN621 AH624:AN624 AH630:AN630 AH633:AN633 AH642:AN642 AH636:AN636 AH639:AN639 AH645:AN645 AH648:AN648 AH657:AN657 AH651:AN651 AH654:AN654 AH660:AN660 AH663:AN663 AH672:AN672 AH666:AN666 AH669:AN669 AH675:AN675 AH37:AN37 AH124:AN124 AH133:AN133 AH127:AN127 AH130:AN130 AH136:AN136 AH139:AN139 AH148:AN148 AH142:AN142 AH145:AN145 AH151:AN151 AH156:AN156 AH165:AN165 AH159:AN159 AH162:AN162 AH168:AN168 AH171:AN171 AH180:AN180 AH174:AN174 AH177:AN177 AH183:AN183 AH186:AN186 AH195:AN195 AH189:AN189 AH192:AN192 AH198:AN198 AH201:AN201 AH210:AN210 AH204:AN204 AH207:AN207 AH213:AN213 AH216:AN216 AH225:AN225 AH219:AN219 AH222:AN222 AH228:AN228 AH233:AN233 AH242:AN242 AH236:AN236 AH239:AN239 AH245:AN245 AH248:AN248 AH257:AN257 AH251:AN251 AH254:AN254 AH260:AN260 AH263:AN263 AH272:AN272 AH266:AN266 AH269:AN269 AH275:AN275 AH278:AN278 AH287:AN287 AH281:AN281 AH284:AN284 AH290:AN290 AH293:AN293 AH302:AN302 AH296:AN296 AH299:AN299 AH305:AN305 AH310:AN310 AH319:AN319 AH313:AN313 AH316:AN316 AH322:AN322 AH325:AN325 AH334:AN334 AH328:AN328 AH331:AN331 AH337:AN337 AH340:AN340 AH349:AN349 AH343:AN343 AH346:AN346 AH352:AN352 AH355:AN355 AH364:AN364 AH358:AN358 AH361:AN361 AH367:AN367 AH370:AN370 AH379:AN379 AH373:AN373 AH376:AN376 AH382:AN382 AH387:AN387 AH396:AN396 AH390:AN390 AH393:AN393 AH399:AN399 AH402:AN402 AH411:AN411 AH405:AN405 AH408:AN408 AH414:AN414 AH417:AN417 AH426:AN426 AH420:AN420 AH423:AN423 AH429:AN429 AH432:AN432 AH441:AN441 AH435:AN435 AH438:AN438 AH444:AN444 AH447:AN447 AH456:AN456 AH450:AN450 AH453:AN453 AH459:AN459 AH464:AN464 AH473:AN473 AH467:AN467 AH470:AN470 AH476:AN476 AH479:AN479 AH488:AN488 AH482:AN482 AH485:AN485 AH491:AN491 AH494:AN494 AH503:AN503 AH497:AN497 AH500:AN500 AH506:AN506 AH509:AN509 AH518:AN518 AH512:AN512 AH515:AN515 AH521:AN521 AH524:AN524 AH533:AN533 AH527:AN527 AH530:AN530 AH536:AN536 AH541:AN541 AH550:AN550 AH544:AN544 AH547:AN547 AH553:AN553 AH556:AN556 AH565:AN565 AH559:AN559 AH562:AN562 AH568:AN568 AH571:AN571 AH580:AN580 AH574:AN574 AH577:AN577 AH583:AN583 AH586:AN586 AH595:AN595 AH589:AN589 AH592:AN592 AH598:AN598 AH678:AN678 AH687:AN687 AH681:AN681 AH684:AN684 AH690:AN690 AH695:AN695 AH704:AN704 AH698:AN698 AH701:AN701 AH707:AN707 AH710:AN710 AH719:AN719 AH713:AN713 AH716:AN716 AH722:AN722 AH725:AN725 AH734:AN734 AH728:AN728 AH731:AN731 AH737:AN737 AH755:AN755 AH764:AN764 AH758:AN758 AH761:AN761 AH767:AN767">
      <formula1>0</formula1>
      <formula2>9999</formula2>
    </dataValidation>
  </dataValidations>
  <pageMargins left="0.23622047244094491" right="0.23622047244094491" top="0.47244094488188981" bottom="0.47244094488188981" header="0.19685039370078741" footer="0.19685039370078741"/>
  <pageSetup paperSize="9" scale="95" fitToHeight="100" orientation="portrait" r:id="rId1"/>
  <headerFooter>
    <oddHeader>&amp;C&amp;"HGSｺﾞｼｯｸM,ﾒﾃﾞｨｳﾑ"&amp;U平成２９年度病床機能報告　報告様式２&amp;R&amp;"HGS創英角ｺﾞｼｯｸUB,ｳﾙﾄﾗﾎﾞｰﾙﾄﾞ"&amp;12【医療機関Ｂ】</oddHeader>
    <oddFooter>&amp;C&amp;P</oddFooter>
  </headerFooter>
  <rowBreaks count="9" manualBreakCount="9">
    <brk id="75" max="61" man="1"/>
    <brk id="152" max="61" man="1"/>
    <brk id="229" max="61" man="1"/>
    <brk id="306" max="61" man="1"/>
    <brk id="383" max="61" man="1"/>
    <brk id="460" max="61" man="1"/>
    <brk id="537" max="61" man="1"/>
    <brk id="614" max="61" man="1"/>
    <brk id="691" max="6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257"/>
  <sheetViews>
    <sheetView workbookViewId="0"/>
  </sheetViews>
  <sheetFormatPr defaultRowHeight="13.5"/>
  <sheetData>
    <row r="1" spans="1:1">
      <c r="A1" s="31" t="s">
        <v>3485</v>
      </c>
    </row>
    <row r="2" spans="1:1">
      <c r="A2" s="31" t="s">
        <v>3486</v>
      </c>
    </row>
    <row r="3" spans="1:1">
      <c r="A3" s="31" t="s">
        <v>3487</v>
      </c>
    </row>
    <row r="4" spans="1:1">
      <c r="A4" s="31" t="s">
        <v>3488</v>
      </c>
    </row>
    <row r="5" spans="1:1">
      <c r="A5" s="31" t="s">
        <v>3489</v>
      </c>
    </row>
    <row r="6" spans="1:1">
      <c r="A6" s="31" t="s">
        <v>3490</v>
      </c>
    </row>
    <row r="7" spans="1:1">
      <c r="A7" s="31" t="s">
        <v>3491</v>
      </c>
    </row>
    <row r="8" spans="1:1">
      <c r="A8" s="31" t="s">
        <v>3492</v>
      </c>
    </row>
    <row r="9" spans="1:1">
      <c r="A9" s="31" t="s">
        <v>3493</v>
      </c>
    </row>
    <row r="10" spans="1:1">
      <c r="A10" s="31" t="s">
        <v>3494</v>
      </c>
    </row>
    <row r="11" spans="1:1">
      <c r="A11" s="31" t="s">
        <v>3495</v>
      </c>
    </row>
    <row r="12" spans="1:1">
      <c r="A12" s="31" t="s">
        <v>3496</v>
      </c>
    </row>
    <row r="13" spans="1:1">
      <c r="A13" s="31" t="s">
        <v>3497</v>
      </c>
    </row>
    <row r="14" spans="1:1">
      <c r="A14" s="31" t="s">
        <v>3498</v>
      </c>
    </row>
    <row r="15" spans="1:1">
      <c r="A15" s="31" t="s">
        <v>3499</v>
      </c>
    </row>
    <row r="16" spans="1:1">
      <c r="A16" s="31" t="s">
        <v>3500</v>
      </c>
    </row>
    <row r="17" spans="1:1">
      <c r="A17" s="31" t="s">
        <v>3501</v>
      </c>
    </row>
    <row r="18" spans="1:1">
      <c r="A18" s="31" t="s">
        <v>3502</v>
      </c>
    </row>
    <row r="19" spans="1:1">
      <c r="A19" s="31" t="s">
        <v>3503</v>
      </c>
    </row>
    <row r="20" spans="1:1">
      <c r="A20" s="31" t="s">
        <v>3504</v>
      </c>
    </row>
    <row r="21" spans="1:1">
      <c r="A21" s="31" t="s">
        <v>3505</v>
      </c>
    </row>
    <row r="22" spans="1:1">
      <c r="A22" s="31" t="s">
        <v>3506</v>
      </c>
    </row>
    <row r="23" spans="1:1">
      <c r="A23" s="31" t="s">
        <v>3507</v>
      </c>
    </row>
    <row r="24" spans="1:1">
      <c r="A24" s="31" t="s">
        <v>3508</v>
      </c>
    </row>
    <row r="25" spans="1:1">
      <c r="A25" s="31" t="s">
        <v>3509</v>
      </c>
    </row>
    <row r="26" spans="1:1">
      <c r="A26" s="31" t="s">
        <v>3510</v>
      </c>
    </row>
    <row r="27" spans="1:1">
      <c r="A27" s="31" t="s">
        <v>3511</v>
      </c>
    </row>
    <row r="28" spans="1:1">
      <c r="A28" s="31" t="s">
        <v>3512</v>
      </c>
    </row>
    <row r="29" spans="1:1">
      <c r="A29" s="31" t="s">
        <v>3513</v>
      </c>
    </row>
    <row r="30" spans="1:1">
      <c r="A30" s="31" t="s">
        <v>3514</v>
      </c>
    </row>
    <row r="31" spans="1:1">
      <c r="A31" s="31" t="s">
        <v>3515</v>
      </c>
    </row>
    <row r="32" spans="1:1">
      <c r="A32" s="31" t="s">
        <v>3516</v>
      </c>
    </row>
    <row r="33" spans="1:1">
      <c r="A33" s="31" t="s">
        <v>3517</v>
      </c>
    </row>
    <row r="34" spans="1:1">
      <c r="A34" s="31" t="s">
        <v>3518</v>
      </c>
    </row>
    <row r="35" spans="1:1">
      <c r="A35" s="31" t="s">
        <v>3519</v>
      </c>
    </row>
    <row r="36" spans="1:1">
      <c r="A36" s="31" t="s">
        <v>3520</v>
      </c>
    </row>
    <row r="37" spans="1:1">
      <c r="A37" s="31" t="s">
        <v>3521</v>
      </c>
    </row>
    <row r="38" spans="1:1">
      <c r="A38" s="31" t="s">
        <v>3522</v>
      </c>
    </row>
    <row r="39" spans="1:1">
      <c r="A39" s="31" t="s">
        <v>3523</v>
      </c>
    </row>
    <row r="40" spans="1:1">
      <c r="A40" s="31" t="s">
        <v>3524</v>
      </c>
    </row>
    <row r="41" spans="1:1">
      <c r="A41" s="31" t="s">
        <v>3525</v>
      </c>
    </row>
    <row r="42" spans="1:1">
      <c r="A42" s="31" t="s">
        <v>3526</v>
      </c>
    </row>
    <row r="43" spans="1:1">
      <c r="A43" s="31" t="s">
        <v>3527</v>
      </c>
    </row>
    <row r="44" spans="1:1">
      <c r="A44" s="31" t="s">
        <v>3528</v>
      </c>
    </row>
    <row r="45" spans="1:1">
      <c r="A45" s="31" t="s">
        <v>3529</v>
      </c>
    </row>
    <row r="46" spans="1:1">
      <c r="A46" s="31" t="s">
        <v>3530</v>
      </c>
    </row>
    <row r="47" spans="1:1">
      <c r="A47" s="31" t="s">
        <v>3531</v>
      </c>
    </row>
    <row r="48" spans="1:1">
      <c r="A48" s="31" t="s">
        <v>3532</v>
      </c>
    </row>
    <row r="49" spans="1:1">
      <c r="A49" s="31" t="s">
        <v>3533</v>
      </c>
    </row>
    <row r="50" spans="1:1">
      <c r="A50" s="31" t="s">
        <v>3534</v>
      </c>
    </row>
    <row r="51" spans="1:1">
      <c r="A51" s="31" t="s">
        <v>3535</v>
      </c>
    </row>
    <row r="52" spans="1:1">
      <c r="A52" s="31" t="s">
        <v>3536</v>
      </c>
    </row>
    <row r="53" spans="1:1">
      <c r="A53" s="31" t="s">
        <v>3537</v>
      </c>
    </row>
    <row r="54" spans="1:1">
      <c r="A54" s="31" t="s">
        <v>3538</v>
      </c>
    </row>
    <row r="55" spans="1:1">
      <c r="A55" s="31" t="s">
        <v>3539</v>
      </c>
    </row>
    <row r="56" spans="1:1">
      <c r="A56" s="31" t="s">
        <v>3540</v>
      </c>
    </row>
    <row r="57" spans="1:1">
      <c r="A57" s="31" t="s">
        <v>3541</v>
      </c>
    </row>
    <row r="58" spans="1:1">
      <c r="A58" s="31" t="s">
        <v>3542</v>
      </c>
    </row>
    <row r="59" spans="1:1">
      <c r="A59" s="31" t="s">
        <v>3543</v>
      </c>
    </row>
    <row r="60" spans="1:1">
      <c r="A60" s="31" t="s">
        <v>3544</v>
      </c>
    </row>
    <row r="61" spans="1:1">
      <c r="A61" s="31" t="s">
        <v>3545</v>
      </c>
    </row>
    <row r="62" spans="1:1">
      <c r="A62" s="31" t="s">
        <v>3546</v>
      </c>
    </row>
    <row r="63" spans="1:1">
      <c r="A63" s="31" t="s">
        <v>3547</v>
      </c>
    </row>
    <row r="64" spans="1:1">
      <c r="A64" s="31" t="s">
        <v>3548</v>
      </c>
    </row>
    <row r="65" spans="1:1">
      <c r="A65" s="31" t="s">
        <v>3549</v>
      </c>
    </row>
    <row r="66" spans="1:1">
      <c r="A66" s="31" t="s">
        <v>3550</v>
      </c>
    </row>
    <row r="67" spans="1:1">
      <c r="A67" s="31" t="s">
        <v>3551</v>
      </c>
    </row>
    <row r="68" spans="1:1">
      <c r="A68" s="31" t="s">
        <v>3552</v>
      </c>
    </row>
    <row r="69" spans="1:1">
      <c r="A69" s="31" t="s">
        <v>3553</v>
      </c>
    </row>
    <row r="70" spans="1:1">
      <c r="A70" s="31" t="s">
        <v>3554</v>
      </c>
    </row>
    <row r="71" spans="1:1">
      <c r="A71" s="31" t="s">
        <v>3555</v>
      </c>
    </row>
    <row r="72" spans="1:1">
      <c r="A72" s="31" t="s">
        <v>3556</v>
      </c>
    </row>
    <row r="73" spans="1:1">
      <c r="A73" s="31" t="s">
        <v>3557</v>
      </c>
    </row>
    <row r="74" spans="1:1">
      <c r="A74" s="31" t="s">
        <v>3558</v>
      </c>
    </row>
    <row r="75" spans="1:1">
      <c r="A75" s="31" t="s">
        <v>3559</v>
      </c>
    </row>
    <row r="76" spans="1:1">
      <c r="A76" s="31" t="s">
        <v>3560</v>
      </c>
    </row>
    <row r="77" spans="1:1">
      <c r="A77" s="31" t="s">
        <v>3561</v>
      </c>
    </row>
    <row r="78" spans="1:1">
      <c r="A78" s="31" t="s">
        <v>3562</v>
      </c>
    </row>
    <row r="79" spans="1:1">
      <c r="A79" s="31" t="s">
        <v>3563</v>
      </c>
    </row>
    <row r="80" spans="1:1">
      <c r="A80" s="31" t="s">
        <v>3564</v>
      </c>
    </row>
    <row r="81" spans="1:1">
      <c r="A81" s="31" t="s">
        <v>3565</v>
      </c>
    </row>
    <row r="82" spans="1:1">
      <c r="A82" s="31" t="s">
        <v>3566</v>
      </c>
    </row>
    <row r="83" spans="1:1">
      <c r="A83" s="31" t="s">
        <v>3567</v>
      </c>
    </row>
    <row r="84" spans="1:1">
      <c r="A84" s="31" t="s">
        <v>3568</v>
      </c>
    </row>
    <row r="85" spans="1:1">
      <c r="A85" s="31" t="s">
        <v>3569</v>
      </c>
    </row>
    <row r="86" spans="1:1">
      <c r="A86" s="31" t="s">
        <v>3570</v>
      </c>
    </row>
    <row r="87" spans="1:1">
      <c r="A87" s="31" t="s">
        <v>3571</v>
      </c>
    </row>
    <row r="88" spans="1:1">
      <c r="A88" s="31" t="s">
        <v>3572</v>
      </c>
    </row>
    <row r="89" spans="1:1">
      <c r="A89" s="31" t="s">
        <v>3573</v>
      </c>
    </row>
    <row r="90" spans="1:1">
      <c r="A90" s="31" t="s">
        <v>3574</v>
      </c>
    </row>
    <row r="91" spans="1:1">
      <c r="A91" s="31" t="s">
        <v>3575</v>
      </c>
    </row>
    <row r="92" spans="1:1">
      <c r="A92" s="31" t="s">
        <v>3576</v>
      </c>
    </row>
    <row r="93" spans="1:1">
      <c r="A93" s="31" t="s">
        <v>3577</v>
      </c>
    </row>
    <row r="94" spans="1:1">
      <c r="A94" s="31" t="s">
        <v>3578</v>
      </c>
    </row>
    <row r="95" spans="1:1">
      <c r="A95" s="31" t="s">
        <v>3579</v>
      </c>
    </row>
    <row r="96" spans="1:1">
      <c r="A96" s="31" t="s">
        <v>3580</v>
      </c>
    </row>
    <row r="97" spans="1:1">
      <c r="A97" s="31" t="s">
        <v>3581</v>
      </c>
    </row>
    <row r="98" spans="1:1">
      <c r="A98" s="31" t="s">
        <v>3582</v>
      </c>
    </row>
    <row r="99" spans="1:1">
      <c r="A99" s="31" t="s">
        <v>3583</v>
      </c>
    </row>
    <row r="100" spans="1:1">
      <c r="A100" s="31" t="s">
        <v>3584</v>
      </c>
    </row>
    <row r="101" spans="1:1">
      <c r="A101" s="31" t="s">
        <v>3585</v>
      </c>
    </row>
    <row r="102" spans="1:1">
      <c r="A102" s="31" t="s">
        <v>3586</v>
      </c>
    </row>
    <row r="103" spans="1:1">
      <c r="A103" s="31" t="s">
        <v>3587</v>
      </c>
    </row>
    <row r="104" spans="1:1">
      <c r="A104" s="31" t="s">
        <v>3588</v>
      </c>
    </row>
    <row r="105" spans="1:1">
      <c r="A105" s="31" t="s">
        <v>3589</v>
      </c>
    </row>
    <row r="106" spans="1:1">
      <c r="A106" s="31" t="s">
        <v>3590</v>
      </c>
    </row>
    <row r="107" spans="1:1">
      <c r="A107" s="31" t="s">
        <v>3591</v>
      </c>
    </row>
    <row r="108" spans="1:1">
      <c r="A108" s="31" t="s">
        <v>3592</v>
      </c>
    </row>
    <row r="109" spans="1:1">
      <c r="A109" s="31" t="s">
        <v>3593</v>
      </c>
    </row>
    <row r="110" spans="1:1">
      <c r="A110" s="31" t="s">
        <v>3594</v>
      </c>
    </row>
    <row r="111" spans="1:1">
      <c r="A111" s="31" t="s">
        <v>3595</v>
      </c>
    </row>
    <row r="112" spans="1:1">
      <c r="A112" s="31" t="s">
        <v>3596</v>
      </c>
    </row>
    <row r="113" spans="1:1">
      <c r="A113" s="31" t="s">
        <v>3597</v>
      </c>
    </row>
    <row r="114" spans="1:1">
      <c r="A114" s="31" t="s">
        <v>3598</v>
      </c>
    </row>
    <row r="115" spans="1:1">
      <c r="A115" s="31" t="s">
        <v>3599</v>
      </c>
    </row>
    <row r="116" spans="1:1">
      <c r="A116" s="31" t="s">
        <v>3600</v>
      </c>
    </row>
    <row r="117" spans="1:1">
      <c r="A117" s="31" t="s">
        <v>3601</v>
      </c>
    </row>
    <row r="118" spans="1:1">
      <c r="A118" s="31" t="s">
        <v>3602</v>
      </c>
    </row>
    <row r="119" spans="1:1">
      <c r="A119" s="31" t="s">
        <v>3603</v>
      </c>
    </row>
    <row r="120" spans="1:1">
      <c r="A120" s="31" t="s">
        <v>3604</v>
      </c>
    </row>
    <row r="121" spans="1:1">
      <c r="A121" s="31" t="s">
        <v>3605</v>
      </c>
    </row>
    <row r="122" spans="1:1">
      <c r="A122" s="31" t="s">
        <v>3606</v>
      </c>
    </row>
    <row r="123" spans="1:1">
      <c r="A123" s="31" t="s">
        <v>3607</v>
      </c>
    </row>
    <row r="124" spans="1:1">
      <c r="A124" s="31" t="s">
        <v>3608</v>
      </c>
    </row>
    <row r="125" spans="1:1">
      <c r="A125" s="31" t="s">
        <v>3609</v>
      </c>
    </row>
    <row r="126" spans="1:1">
      <c r="A126" s="31" t="s">
        <v>3610</v>
      </c>
    </row>
    <row r="127" spans="1:1">
      <c r="A127" s="31" t="s">
        <v>3611</v>
      </c>
    </row>
    <row r="128" spans="1:1">
      <c r="A128" s="31" t="s">
        <v>3612</v>
      </c>
    </row>
    <row r="129" spans="1:1">
      <c r="A129" s="31" t="s">
        <v>3613</v>
      </c>
    </row>
    <row r="130" spans="1:1">
      <c r="A130" s="31" t="s">
        <v>3614</v>
      </c>
    </row>
    <row r="131" spans="1:1">
      <c r="A131" s="31" t="s">
        <v>3615</v>
      </c>
    </row>
    <row r="132" spans="1:1">
      <c r="A132" s="31" t="s">
        <v>3616</v>
      </c>
    </row>
    <row r="133" spans="1:1">
      <c r="A133" s="31" t="s">
        <v>3617</v>
      </c>
    </row>
    <row r="134" spans="1:1">
      <c r="A134" s="31" t="s">
        <v>3618</v>
      </c>
    </row>
    <row r="135" spans="1:1">
      <c r="A135" s="31" t="s">
        <v>3619</v>
      </c>
    </row>
    <row r="136" spans="1:1">
      <c r="A136" s="31" t="s">
        <v>3620</v>
      </c>
    </row>
    <row r="137" spans="1:1">
      <c r="A137" s="31" t="s">
        <v>3621</v>
      </c>
    </row>
    <row r="138" spans="1:1">
      <c r="A138" s="31" t="s">
        <v>3622</v>
      </c>
    </row>
    <row r="139" spans="1:1">
      <c r="A139" s="31" t="s">
        <v>3623</v>
      </c>
    </row>
    <row r="140" spans="1:1">
      <c r="A140" s="31" t="s">
        <v>3624</v>
      </c>
    </row>
    <row r="141" spans="1:1">
      <c r="A141" s="31" t="s">
        <v>3625</v>
      </c>
    </row>
    <row r="142" spans="1:1">
      <c r="A142" s="31" t="s">
        <v>3626</v>
      </c>
    </row>
    <row r="143" spans="1:1">
      <c r="A143" s="31" t="s">
        <v>3627</v>
      </c>
    </row>
    <row r="144" spans="1:1">
      <c r="A144" s="31" t="s">
        <v>3628</v>
      </c>
    </row>
    <row r="145" spans="1:1">
      <c r="A145" s="31" t="s">
        <v>3629</v>
      </c>
    </row>
    <row r="146" spans="1:1">
      <c r="A146" s="31" t="s">
        <v>3630</v>
      </c>
    </row>
    <row r="147" spans="1:1">
      <c r="A147" s="31" t="s">
        <v>3631</v>
      </c>
    </row>
    <row r="148" spans="1:1">
      <c r="A148" s="31" t="s">
        <v>3632</v>
      </c>
    </row>
    <row r="149" spans="1:1">
      <c r="A149" s="31" t="s">
        <v>3633</v>
      </c>
    </row>
    <row r="150" spans="1:1">
      <c r="A150" s="31" t="s">
        <v>3634</v>
      </c>
    </row>
    <row r="151" spans="1:1">
      <c r="A151" s="31" t="s">
        <v>3635</v>
      </c>
    </row>
    <row r="152" spans="1:1">
      <c r="A152" s="31" t="s">
        <v>3636</v>
      </c>
    </row>
    <row r="153" spans="1:1">
      <c r="A153" s="31" t="s">
        <v>3637</v>
      </c>
    </row>
    <row r="154" spans="1:1">
      <c r="A154" s="31" t="s">
        <v>3638</v>
      </c>
    </row>
    <row r="155" spans="1:1">
      <c r="A155" s="31" t="s">
        <v>3639</v>
      </c>
    </row>
    <row r="156" spans="1:1">
      <c r="A156" s="31" t="s">
        <v>3640</v>
      </c>
    </row>
    <row r="157" spans="1:1">
      <c r="A157" s="31" t="s">
        <v>3641</v>
      </c>
    </row>
    <row r="158" spans="1:1">
      <c r="A158" s="31" t="s">
        <v>3642</v>
      </c>
    </row>
    <row r="159" spans="1:1">
      <c r="A159" s="31" t="s">
        <v>3643</v>
      </c>
    </row>
    <row r="160" spans="1:1">
      <c r="A160" s="31" t="s">
        <v>3644</v>
      </c>
    </row>
    <row r="161" spans="1:1">
      <c r="A161" s="31" t="s">
        <v>3645</v>
      </c>
    </row>
    <row r="162" spans="1:1">
      <c r="A162" s="31" t="s">
        <v>3646</v>
      </c>
    </row>
    <row r="163" spans="1:1">
      <c r="A163" s="31" t="s">
        <v>3647</v>
      </c>
    </row>
    <row r="164" spans="1:1">
      <c r="A164" s="31" t="s">
        <v>3648</v>
      </c>
    </row>
    <row r="165" spans="1:1">
      <c r="A165" s="31" t="s">
        <v>3649</v>
      </c>
    </row>
    <row r="166" spans="1:1">
      <c r="A166" s="31" t="s">
        <v>3650</v>
      </c>
    </row>
    <row r="167" spans="1:1">
      <c r="A167" s="31" t="s">
        <v>3651</v>
      </c>
    </row>
    <row r="168" spans="1:1">
      <c r="A168" s="31" t="s">
        <v>3652</v>
      </c>
    </row>
    <row r="169" spans="1:1">
      <c r="A169" s="31" t="s">
        <v>3653</v>
      </c>
    </row>
    <row r="170" spans="1:1">
      <c r="A170" s="31" t="s">
        <v>3654</v>
      </c>
    </row>
    <row r="171" spans="1:1">
      <c r="A171" s="31" t="s">
        <v>3655</v>
      </c>
    </row>
    <row r="172" spans="1:1">
      <c r="A172" s="31" t="s">
        <v>3656</v>
      </c>
    </row>
    <row r="173" spans="1:1">
      <c r="A173" s="31" t="s">
        <v>3657</v>
      </c>
    </row>
    <row r="174" spans="1:1">
      <c r="A174" s="31" t="s">
        <v>3658</v>
      </c>
    </row>
    <row r="175" spans="1:1">
      <c r="A175" s="31" t="s">
        <v>3659</v>
      </c>
    </row>
    <row r="176" spans="1:1">
      <c r="A176" s="31" t="s">
        <v>3660</v>
      </c>
    </row>
    <row r="177" spans="1:1">
      <c r="A177" s="31" t="s">
        <v>3661</v>
      </c>
    </row>
    <row r="178" spans="1:1">
      <c r="A178" s="31" t="s">
        <v>3662</v>
      </c>
    </row>
    <row r="179" spans="1:1">
      <c r="A179" s="31" t="s">
        <v>3663</v>
      </c>
    </row>
    <row r="180" spans="1:1">
      <c r="A180" s="31" t="s">
        <v>3664</v>
      </c>
    </row>
    <row r="181" spans="1:1">
      <c r="A181" s="31" t="s">
        <v>3665</v>
      </c>
    </row>
    <row r="182" spans="1:1">
      <c r="A182" s="31" t="s">
        <v>3666</v>
      </c>
    </row>
    <row r="183" spans="1:1">
      <c r="A183" s="31" t="s">
        <v>3667</v>
      </c>
    </row>
    <row r="184" spans="1:1">
      <c r="A184" s="31" t="s">
        <v>3668</v>
      </c>
    </row>
    <row r="185" spans="1:1">
      <c r="A185" s="31" t="s">
        <v>3669</v>
      </c>
    </row>
    <row r="186" spans="1:1">
      <c r="A186" s="31" t="s">
        <v>3670</v>
      </c>
    </row>
    <row r="187" spans="1:1">
      <c r="A187" s="31" t="s">
        <v>3671</v>
      </c>
    </row>
    <row r="188" spans="1:1">
      <c r="A188" s="31" t="s">
        <v>3672</v>
      </c>
    </row>
    <row r="189" spans="1:1">
      <c r="A189" s="31" t="s">
        <v>3673</v>
      </c>
    </row>
    <row r="190" spans="1:1">
      <c r="A190" s="31" t="s">
        <v>3674</v>
      </c>
    </row>
    <row r="191" spans="1:1">
      <c r="A191" s="31" t="s">
        <v>3675</v>
      </c>
    </row>
    <row r="192" spans="1:1">
      <c r="A192" s="31" t="s">
        <v>3676</v>
      </c>
    </row>
    <row r="193" spans="1:1">
      <c r="A193" s="31" t="s">
        <v>3677</v>
      </c>
    </row>
    <row r="194" spans="1:1">
      <c r="A194" s="31" t="s">
        <v>3678</v>
      </c>
    </row>
    <row r="195" spans="1:1">
      <c r="A195" s="31" t="s">
        <v>3679</v>
      </c>
    </row>
    <row r="196" spans="1:1">
      <c r="A196" s="31" t="s">
        <v>3680</v>
      </c>
    </row>
    <row r="197" spans="1:1">
      <c r="A197" s="31" t="s">
        <v>3681</v>
      </c>
    </row>
    <row r="198" spans="1:1">
      <c r="A198" s="31" t="s">
        <v>3682</v>
      </c>
    </row>
    <row r="199" spans="1:1">
      <c r="A199" s="31" t="s">
        <v>3683</v>
      </c>
    </row>
    <row r="200" spans="1:1">
      <c r="A200" s="31" t="s">
        <v>3684</v>
      </c>
    </row>
    <row r="201" spans="1:1">
      <c r="A201" s="31" t="s">
        <v>3685</v>
      </c>
    </row>
    <row r="202" spans="1:1">
      <c r="A202" s="31" t="s">
        <v>3686</v>
      </c>
    </row>
    <row r="203" spans="1:1">
      <c r="A203" s="31" t="s">
        <v>3687</v>
      </c>
    </row>
    <row r="204" spans="1:1">
      <c r="A204" s="31" t="s">
        <v>3688</v>
      </c>
    </row>
    <row r="205" spans="1:1">
      <c r="A205" s="31" t="s">
        <v>3689</v>
      </c>
    </row>
    <row r="206" spans="1:1">
      <c r="A206" s="31" t="s">
        <v>3690</v>
      </c>
    </row>
    <row r="207" spans="1:1">
      <c r="A207" s="31" t="s">
        <v>3691</v>
      </c>
    </row>
    <row r="208" spans="1:1">
      <c r="A208" s="31" t="s">
        <v>3692</v>
      </c>
    </row>
    <row r="209" spans="1:1">
      <c r="A209" s="31" t="s">
        <v>3693</v>
      </c>
    </row>
    <row r="210" spans="1:1">
      <c r="A210" s="31" t="s">
        <v>3694</v>
      </c>
    </row>
    <row r="211" spans="1:1">
      <c r="A211" s="31" t="s">
        <v>3695</v>
      </c>
    </row>
    <row r="212" spans="1:1">
      <c r="A212" s="31" t="s">
        <v>3696</v>
      </c>
    </row>
    <row r="213" spans="1:1">
      <c r="A213" s="31" t="s">
        <v>3697</v>
      </c>
    </row>
    <row r="214" spans="1:1">
      <c r="A214" s="31" t="s">
        <v>3698</v>
      </c>
    </row>
    <row r="215" spans="1:1">
      <c r="A215" s="31" t="s">
        <v>3699</v>
      </c>
    </row>
    <row r="216" spans="1:1">
      <c r="A216" s="31" t="s">
        <v>3700</v>
      </c>
    </row>
    <row r="217" spans="1:1">
      <c r="A217" s="31" t="s">
        <v>3701</v>
      </c>
    </row>
    <row r="218" spans="1:1">
      <c r="A218" s="31" t="s">
        <v>3702</v>
      </c>
    </row>
    <row r="219" spans="1:1">
      <c r="A219" s="31" t="s">
        <v>3703</v>
      </c>
    </row>
    <row r="220" spans="1:1">
      <c r="A220" s="31" t="s">
        <v>3704</v>
      </c>
    </row>
    <row r="221" spans="1:1">
      <c r="A221" s="31" t="s">
        <v>3705</v>
      </c>
    </row>
    <row r="222" spans="1:1">
      <c r="A222" s="31" t="s">
        <v>3706</v>
      </c>
    </row>
    <row r="223" spans="1:1">
      <c r="A223" s="31" t="s">
        <v>3707</v>
      </c>
    </row>
    <row r="224" spans="1:1">
      <c r="A224" s="31" t="s">
        <v>3708</v>
      </c>
    </row>
    <row r="225" spans="1:1">
      <c r="A225" s="31" t="s">
        <v>3709</v>
      </c>
    </row>
    <row r="226" spans="1:1">
      <c r="A226" s="31" t="s">
        <v>3710</v>
      </c>
    </row>
    <row r="227" spans="1:1">
      <c r="A227" s="31" t="s">
        <v>3711</v>
      </c>
    </row>
    <row r="228" spans="1:1">
      <c r="A228" s="31" t="s">
        <v>3712</v>
      </c>
    </row>
    <row r="229" spans="1:1">
      <c r="A229" s="31" t="s">
        <v>3713</v>
      </c>
    </row>
    <row r="230" spans="1:1">
      <c r="A230" s="31" t="s">
        <v>3714</v>
      </c>
    </row>
    <row r="231" spans="1:1">
      <c r="A231" s="31" t="s">
        <v>3715</v>
      </c>
    </row>
    <row r="232" spans="1:1">
      <c r="A232" s="31" t="s">
        <v>3716</v>
      </c>
    </row>
    <row r="233" spans="1:1">
      <c r="A233" s="31" t="s">
        <v>3717</v>
      </c>
    </row>
    <row r="234" spans="1:1">
      <c r="A234" s="31" t="s">
        <v>3718</v>
      </c>
    </row>
    <row r="235" spans="1:1">
      <c r="A235" s="31" t="s">
        <v>3719</v>
      </c>
    </row>
    <row r="236" spans="1:1">
      <c r="A236" s="31" t="s">
        <v>3720</v>
      </c>
    </row>
    <row r="237" spans="1:1">
      <c r="A237" s="31" t="s">
        <v>3721</v>
      </c>
    </row>
    <row r="238" spans="1:1">
      <c r="A238" s="31" t="s">
        <v>3722</v>
      </c>
    </row>
    <row r="239" spans="1:1">
      <c r="A239" s="31" t="s">
        <v>3723</v>
      </c>
    </row>
    <row r="240" spans="1:1">
      <c r="A240" s="31" t="s">
        <v>3724</v>
      </c>
    </row>
    <row r="241" spans="1:1">
      <c r="A241" s="31" t="s">
        <v>3725</v>
      </c>
    </row>
    <row r="242" spans="1:1">
      <c r="A242" s="31" t="s">
        <v>3726</v>
      </c>
    </row>
    <row r="243" spans="1:1">
      <c r="A243" s="31" t="s">
        <v>3727</v>
      </c>
    </row>
    <row r="244" spans="1:1">
      <c r="A244" s="31" t="s">
        <v>3728</v>
      </c>
    </row>
    <row r="245" spans="1:1">
      <c r="A245" s="31" t="s">
        <v>3729</v>
      </c>
    </row>
    <row r="246" spans="1:1">
      <c r="A246" s="31" t="s">
        <v>3730</v>
      </c>
    </row>
    <row r="247" spans="1:1">
      <c r="A247" s="31" t="s">
        <v>3731</v>
      </c>
    </row>
    <row r="248" spans="1:1">
      <c r="A248" s="31" t="s">
        <v>3732</v>
      </c>
    </row>
    <row r="249" spans="1:1">
      <c r="A249" s="31" t="s">
        <v>3733</v>
      </c>
    </row>
    <row r="250" spans="1:1">
      <c r="A250" s="31" t="s">
        <v>3734</v>
      </c>
    </row>
    <row r="251" spans="1:1">
      <c r="A251" s="31" t="s">
        <v>3735</v>
      </c>
    </row>
    <row r="252" spans="1:1">
      <c r="A252" s="31" t="s">
        <v>3736</v>
      </c>
    </row>
    <row r="253" spans="1:1">
      <c r="A253" s="31" t="s">
        <v>3737</v>
      </c>
    </row>
    <row r="254" spans="1:1">
      <c r="A254" s="31" t="s">
        <v>3738</v>
      </c>
    </row>
    <row r="255" spans="1:1">
      <c r="A255" s="31" t="s">
        <v>3739</v>
      </c>
    </row>
    <row r="256" spans="1:1">
      <c r="A256" s="31" t="s">
        <v>3740</v>
      </c>
    </row>
    <row r="257" spans="1:1">
      <c r="A257" s="31" t="s">
        <v>3741</v>
      </c>
    </row>
    <row r="258" spans="1:1">
      <c r="A258" s="31" t="s">
        <v>3742</v>
      </c>
    </row>
    <row r="259" spans="1:1">
      <c r="A259" s="31" t="s">
        <v>3743</v>
      </c>
    </row>
    <row r="260" spans="1:1">
      <c r="A260" s="31" t="s">
        <v>3744</v>
      </c>
    </row>
    <row r="261" spans="1:1">
      <c r="A261" s="31" t="s">
        <v>3745</v>
      </c>
    </row>
    <row r="262" spans="1:1">
      <c r="A262" s="31" t="s">
        <v>3746</v>
      </c>
    </row>
    <row r="263" spans="1:1">
      <c r="A263" s="31" t="s">
        <v>3747</v>
      </c>
    </row>
    <row r="264" spans="1:1">
      <c r="A264" s="31" t="s">
        <v>3748</v>
      </c>
    </row>
    <row r="265" spans="1:1">
      <c r="A265" s="31" t="s">
        <v>3749</v>
      </c>
    </row>
    <row r="266" spans="1:1">
      <c r="A266" s="31" t="s">
        <v>3750</v>
      </c>
    </row>
    <row r="267" spans="1:1">
      <c r="A267" s="31" t="s">
        <v>3751</v>
      </c>
    </row>
    <row r="268" spans="1:1">
      <c r="A268" s="31" t="s">
        <v>3752</v>
      </c>
    </row>
    <row r="269" spans="1:1">
      <c r="A269" s="31" t="s">
        <v>3753</v>
      </c>
    </row>
    <row r="270" spans="1:1">
      <c r="A270" s="31" t="s">
        <v>3754</v>
      </c>
    </row>
    <row r="271" spans="1:1">
      <c r="A271" s="31" t="s">
        <v>3755</v>
      </c>
    </row>
    <row r="272" spans="1:1">
      <c r="A272" s="31" t="s">
        <v>3756</v>
      </c>
    </row>
    <row r="273" spans="1:1">
      <c r="A273" s="31" t="s">
        <v>3757</v>
      </c>
    </row>
    <row r="274" spans="1:1">
      <c r="A274" s="31" t="s">
        <v>3758</v>
      </c>
    </row>
    <row r="275" spans="1:1">
      <c r="A275" s="31" t="s">
        <v>3759</v>
      </c>
    </row>
    <row r="276" spans="1:1">
      <c r="A276" s="31" t="s">
        <v>3760</v>
      </c>
    </row>
    <row r="277" spans="1:1">
      <c r="A277" s="31" t="s">
        <v>3761</v>
      </c>
    </row>
    <row r="278" spans="1:1">
      <c r="A278" s="31" t="s">
        <v>3762</v>
      </c>
    </row>
    <row r="279" spans="1:1">
      <c r="A279" s="31" t="s">
        <v>3763</v>
      </c>
    </row>
    <row r="280" spans="1:1">
      <c r="A280" s="31" t="s">
        <v>3764</v>
      </c>
    </row>
    <row r="281" spans="1:1">
      <c r="A281" s="31" t="s">
        <v>3765</v>
      </c>
    </row>
    <row r="282" spans="1:1">
      <c r="A282" s="31" t="s">
        <v>3766</v>
      </c>
    </row>
    <row r="283" spans="1:1">
      <c r="A283" s="31" t="s">
        <v>3767</v>
      </c>
    </row>
    <row r="284" spans="1:1">
      <c r="A284" s="31" t="s">
        <v>3768</v>
      </c>
    </row>
    <row r="285" spans="1:1">
      <c r="A285" s="31" t="s">
        <v>3769</v>
      </c>
    </row>
    <row r="286" spans="1:1">
      <c r="A286" s="31" t="s">
        <v>3770</v>
      </c>
    </row>
    <row r="287" spans="1:1">
      <c r="A287" s="31" t="s">
        <v>3771</v>
      </c>
    </row>
    <row r="288" spans="1:1">
      <c r="A288" s="31" t="s">
        <v>3772</v>
      </c>
    </row>
    <row r="289" spans="1:1">
      <c r="A289" s="31" t="s">
        <v>3773</v>
      </c>
    </row>
    <row r="290" spans="1:1">
      <c r="A290" s="31" t="s">
        <v>3774</v>
      </c>
    </row>
    <row r="291" spans="1:1">
      <c r="A291" s="31" t="s">
        <v>3775</v>
      </c>
    </row>
    <row r="292" spans="1:1">
      <c r="A292" s="31" t="s">
        <v>3776</v>
      </c>
    </row>
    <row r="293" spans="1:1">
      <c r="A293" s="31" t="s">
        <v>3777</v>
      </c>
    </row>
    <row r="294" spans="1:1">
      <c r="A294" s="31" t="s">
        <v>3778</v>
      </c>
    </row>
    <row r="295" spans="1:1">
      <c r="A295" s="31" t="s">
        <v>3779</v>
      </c>
    </row>
    <row r="296" spans="1:1">
      <c r="A296" s="31" t="s">
        <v>3780</v>
      </c>
    </row>
    <row r="297" spans="1:1">
      <c r="A297" s="31" t="s">
        <v>3781</v>
      </c>
    </row>
    <row r="298" spans="1:1">
      <c r="A298" s="31" t="s">
        <v>3782</v>
      </c>
    </row>
    <row r="299" spans="1:1">
      <c r="A299" s="31" t="s">
        <v>3783</v>
      </c>
    </row>
    <row r="300" spans="1:1">
      <c r="A300" s="31" t="s">
        <v>3784</v>
      </c>
    </row>
    <row r="301" spans="1:1">
      <c r="A301" s="31" t="s">
        <v>3785</v>
      </c>
    </row>
    <row r="302" spans="1:1">
      <c r="A302" s="31" t="s">
        <v>3786</v>
      </c>
    </row>
    <row r="303" spans="1:1">
      <c r="A303" s="31" t="s">
        <v>3787</v>
      </c>
    </row>
    <row r="304" spans="1:1">
      <c r="A304" s="31" t="s">
        <v>3788</v>
      </c>
    </row>
    <row r="305" spans="1:1">
      <c r="A305" s="31" t="s">
        <v>3789</v>
      </c>
    </row>
    <row r="306" spans="1:1">
      <c r="A306" s="31" t="s">
        <v>3790</v>
      </c>
    </row>
    <row r="307" spans="1:1">
      <c r="A307" s="31" t="s">
        <v>3791</v>
      </c>
    </row>
    <row r="308" spans="1:1">
      <c r="A308" s="31" t="s">
        <v>3792</v>
      </c>
    </row>
    <row r="309" spans="1:1">
      <c r="A309" s="31" t="s">
        <v>3793</v>
      </c>
    </row>
    <row r="310" spans="1:1">
      <c r="A310" s="31" t="s">
        <v>3794</v>
      </c>
    </row>
    <row r="311" spans="1:1">
      <c r="A311" s="31" t="s">
        <v>3795</v>
      </c>
    </row>
    <row r="312" spans="1:1">
      <c r="A312" s="31" t="s">
        <v>3796</v>
      </c>
    </row>
    <row r="313" spans="1:1">
      <c r="A313" s="31" t="s">
        <v>3797</v>
      </c>
    </row>
    <row r="314" spans="1:1">
      <c r="A314" s="31" t="s">
        <v>3798</v>
      </c>
    </row>
    <row r="315" spans="1:1">
      <c r="A315" s="31" t="s">
        <v>3799</v>
      </c>
    </row>
    <row r="316" spans="1:1">
      <c r="A316" s="31" t="s">
        <v>3800</v>
      </c>
    </row>
    <row r="317" spans="1:1">
      <c r="A317" s="31" t="s">
        <v>3801</v>
      </c>
    </row>
    <row r="318" spans="1:1">
      <c r="A318" s="31" t="s">
        <v>3802</v>
      </c>
    </row>
    <row r="319" spans="1:1">
      <c r="A319" s="31" t="s">
        <v>3803</v>
      </c>
    </row>
    <row r="320" spans="1:1">
      <c r="A320" s="31" t="s">
        <v>3804</v>
      </c>
    </row>
    <row r="321" spans="1:1">
      <c r="A321" s="31" t="s">
        <v>3805</v>
      </c>
    </row>
    <row r="322" spans="1:1">
      <c r="A322" s="31" t="s">
        <v>3806</v>
      </c>
    </row>
    <row r="323" spans="1:1">
      <c r="A323" s="31" t="s">
        <v>3807</v>
      </c>
    </row>
    <row r="324" spans="1:1">
      <c r="A324" s="31" t="s">
        <v>3808</v>
      </c>
    </row>
    <row r="325" spans="1:1">
      <c r="A325" s="31" t="s">
        <v>3809</v>
      </c>
    </row>
    <row r="326" spans="1:1">
      <c r="A326" s="31" t="s">
        <v>3810</v>
      </c>
    </row>
    <row r="327" spans="1:1">
      <c r="A327" s="31" t="s">
        <v>3811</v>
      </c>
    </row>
    <row r="328" spans="1:1">
      <c r="A328" s="31" t="s">
        <v>3812</v>
      </c>
    </row>
    <row r="329" spans="1:1">
      <c r="A329" s="31" t="s">
        <v>3813</v>
      </c>
    </row>
    <row r="330" spans="1:1">
      <c r="A330" s="31" t="s">
        <v>3814</v>
      </c>
    </row>
    <row r="331" spans="1:1">
      <c r="A331" s="31" t="s">
        <v>3815</v>
      </c>
    </row>
    <row r="332" spans="1:1">
      <c r="A332" s="31" t="s">
        <v>3816</v>
      </c>
    </row>
    <row r="333" spans="1:1">
      <c r="A333" s="31" t="s">
        <v>3817</v>
      </c>
    </row>
    <row r="334" spans="1:1">
      <c r="A334" s="31" t="s">
        <v>3818</v>
      </c>
    </row>
    <row r="335" spans="1:1">
      <c r="A335" s="31" t="s">
        <v>3819</v>
      </c>
    </row>
    <row r="336" spans="1:1">
      <c r="A336" s="31" t="s">
        <v>3820</v>
      </c>
    </row>
    <row r="337" spans="1:1">
      <c r="A337" s="31" t="s">
        <v>3821</v>
      </c>
    </row>
    <row r="338" spans="1:1">
      <c r="A338" s="31" t="s">
        <v>3822</v>
      </c>
    </row>
    <row r="339" spans="1:1">
      <c r="A339" s="31" t="s">
        <v>3823</v>
      </c>
    </row>
    <row r="340" spans="1:1">
      <c r="A340" s="31" t="s">
        <v>3824</v>
      </c>
    </row>
    <row r="341" spans="1:1">
      <c r="A341" s="31" t="s">
        <v>526</v>
      </c>
    </row>
    <row r="342" spans="1:1">
      <c r="A342" s="31" t="s">
        <v>3825</v>
      </c>
    </row>
    <row r="343" spans="1:1">
      <c r="A343" s="31" t="s">
        <v>3826</v>
      </c>
    </row>
    <row r="344" spans="1:1">
      <c r="A344" s="31" t="s">
        <v>534</v>
      </c>
    </row>
    <row r="345" spans="1:1">
      <c r="A345" s="31" t="s">
        <v>3827</v>
      </c>
    </row>
    <row r="346" spans="1:1">
      <c r="A346" s="31" t="s">
        <v>3828</v>
      </c>
    </row>
    <row r="347" spans="1:1">
      <c r="A347" s="31" t="s">
        <v>542</v>
      </c>
    </row>
    <row r="348" spans="1:1">
      <c r="A348" s="31" t="s">
        <v>3829</v>
      </c>
    </row>
    <row r="349" spans="1:1">
      <c r="A349" s="31" t="s">
        <v>3830</v>
      </c>
    </row>
    <row r="350" spans="1:1">
      <c r="A350" s="31" t="s">
        <v>3831</v>
      </c>
    </row>
    <row r="351" spans="1:1">
      <c r="A351" s="31" t="s">
        <v>3832</v>
      </c>
    </row>
    <row r="352" spans="1:1">
      <c r="A352" s="31" t="s">
        <v>3833</v>
      </c>
    </row>
    <row r="353" spans="1:1">
      <c r="A353" s="31" t="s">
        <v>558</v>
      </c>
    </row>
    <row r="354" spans="1:1">
      <c r="A354" s="31" t="s">
        <v>3834</v>
      </c>
    </row>
    <row r="355" spans="1:1">
      <c r="A355" s="31" t="s">
        <v>3835</v>
      </c>
    </row>
    <row r="356" spans="1:1">
      <c r="A356" s="31" t="s">
        <v>3836</v>
      </c>
    </row>
    <row r="357" spans="1:1">
      <c r="A357" s="31" t="s">
        <v>566</v>
      </c>
    </row>
    <row r="358" spans="1:1">
      <c r="A358" s="31" t="s">
        <v>574</v>
      </c>
    </row>
    <row r="359" spans="1:1">
      <c r="A359" s="31" t="s">
        <v>3837</v>
      </c>
    </row>
    <row r="360" spans="1:1">
      <c r="A360" s="31" t="s">
        <v>3838</v>
      </c>
    </row>
    <row r="361" spans="1:1">
      <c r="A361" s="31" t="s">
        <v>3839</v>
      </c>
    </row>
    <row r="362" spans="1:1">
      <c r="A362" s="31" t="s">
        <v>3840</v>
      </c>
    </row>
    <row r="363" spans="1:1">
      <c r="A363" s="31" t="s">
        <v>3841</v>
      </c>
    </row>
    <row r="364" spans="1:1">
      <c r="A364" s="31" t="s">
        <v>3842</v>
      </c>
    </row>
    <row r="365" spans="1:1">
      <c r="A365" s="31" t="s">
        <v>3843</v>
      </c>
    </row>
    <row r="366" spans="1:1">
      <c r="A366" s="31" t="s">
        <v>598</v>
      </c>
    </row>
    <row r="367" spans="1:1">
      <c r="A367" s="31" t="s">
        <v>3844</v>
      </c>
    </row>
    <row r="368" spans="1:1">
      <c r="A368" s="31" t="s">
        <v>3845</v>
      </c>
    </row>
    <row r="369" spans="1:1">
      <c r="A369" s="31" t="s">
        <v>3846</v>
      </c>
    </row>
    <row r="370" spans="1:1">
      <c r="A370" s="31" t="s">
        <v>3847</v>
      </c>
    </row>
    <row r="371" spans="1:1">
      <c r="A371" s="31" t="s">
        <v>3848</v>
      </c>
    </row>
    <row r="372" spans="1:1">
      <c r="A372" s="31" t="s">
        <v>3849</v>
      </c>
    </row>
    <row r="373" spans="1:1">
      <c r="A373" s="31" t="s">
        <v>3850</v>
      </c>
    </row>
    <row r="374" spans="1:1">
      <c r="A374" s="31" t="s">
        <v>606</v>
      </c>
    </row>
    <row r="375" spans="1:1">
      <c r="A375" s="31" t="s">
        <v>3851</v>
      </c>
    </row>
    <row r="376" spans="1:1">
      <c r="A376" s="31" t="s">
        <v>3852</v>
      </c>
    </row>
    <row r="377" spans="1:1">
      <c r="A377" s="31" t="s">
        <v>3853</v>
      </c>
    </row>
    <row r="378" spans="1:1">
      <c r="A378" s="31" t="s">
        <v>3854</v>
      </c>
    </row>
    <row r="379" spans="1:1">
      <c r="A379" s="31" t="s">
        <v>614</v>
      </c>
    </row>
    <row r="380" spans="1:1">
      <c r="A380" s="31" t="s">
        <v>3855</v>
      </c>
    </row>
    <row r="381" spans="1:1">
      <c r="A381" s="31" t="s">
        <v>3856</v>
      </c>
    </row>
    <row r="382" spans="1:1">
      <c r="A382" s="31" t="s">
        <v>3857</v>
      </c>
    </row>
    <row r="383" spans="1:1">
      <c r="A383" s="31" t="s">
        <v>3858</v>
      </c>
    </row>
    <row r="384" spans="1:1">
      <c r="A384" s="239" t="s">
        <v>3859</v>
      </c>
    </row>
    <row r="385" spans="1:1">
      <c r="A385" s="31" t="s">
        <v>3860</v>
      </c>
    </row>
    <row r="386" spans="1:1">
      <c r="A386" s="31" t="s">
        <v>3861</v>
      </c>
    </row>
    <row r="387" spans="1:1">
      <c r="A387" s="31" t="s">
        <v>3862</v>
      </c>
    </row>
    <row r="388" spans="1:1">
      <c r="A388" s="31" t="s">
        <v>3863</v>
      </c>
    </row>
    <row r="389" spans="1:1">
      <c r="A389" s="31" t="s">
        <v>3864</v>
      </c>
    </row>
    <row r="390" spans="1:1">
      <c r="A390" s="31" t="s">
        <v>3865</v>
      </c>
    </row>
    <row r="391" spans="1:1">
      <c r="A391" s="31" t="s">
        <v>3866</v>
      </c>
    </row>
    <row r="392" spans="1:1">
      <c r="A392" s="31" t="s">
        <v>3867</v>
      </c>
    </row>
    <row r="393" spans="1:1">
      <c r="A393" s="31" t="s">
        <v>3868</v>
      </c>
    </row>
    <row r="394" spans="1:1">
      <c r="A394" s="31" t="s">
        <v>3869</v>
      </c>
    </row>
    <row r="395" spans="1:1">
      <c r="A395" s="31" t="s">
        <v>3870</v>
      </c>
    </row>
    <row r="396" spans="1:1">
      <c r="A396" s="31" t="s">
        <v>3871</v>
      </c>
    </row>
    <row r="397" spans="1:1">
      <c r="A397" s="31" t="s">
        <v>3872</v>
      </c>
    </row>
    <row r="398" spans="1:1">
      <c r="A398" s="31" t="s">
        <v>3873</v>
      </c>
    </row>
    <row r="399" spans="1:1">
      <c r="A399" s="31" t="s">
        <v>630</v>
      </c>
    </row>
    <row r="400" spans="1:1">
      <c r="A400" s="31" t="s">
        <v>3874</v>
      </c>
    </row>
    <row r="401" spans="1:1">
      <c r="A401" s="31" t="s">
        <v>3875</v>
      </c>
    </row>
    <row r="402" spans="1:1">
      <c r="A402" s="31" t="s">
        <v>638</v>
      </c>
    </row>
    <row r="403" spans="1:1">
      <c r="A403" s="31" t="s">
        <v>3876</v>
      </c>
    </row>
    <row r="404" spans="1:1">
      <c r="A404" s="31" t="s">
        <v>3877</v>
      </c>
    </row>
    <row r="405" spans="1:1">
      <c r="A405" s="31" t="s">
        <v>3878</v>
      </c>
    </row>
    <row r="406" spans="1:1">
      <c r="A406" s="31" t="s">
        <v>3879</v>
      </c>
    </row>
    <row r="407" spans="1:1">
      <c r="A407" s="31" t="s">
        <v>3880</v>
      </c>
    </row>
    <row r="408" spans="1:1">
      <c r="A408" s="31" t="s">
        <v>3881</v>
      </c>
    </row>
    <row r="409" spans="1:1">
      <c r="A409" s="31" t="s">
        <v>3882</v>
      </c>
    </row>
    <row r="410" spans="1:1">
      <c r="A410" s="31" t="s">
        <v>3883</v>
      </c>
    </row>
    <row r="411" spans="1:1">
      <c r="A411" s="31" t="s">
        <v>3884</v>
      </c>
    </row>
    <row r="412" spans="1:1">
      <c r="A412" s="31" t="s">
        <v>3885</v>
      </c>
    </row>
    <row r="413" spans="1:1">
      <c r="A413" s="31" t="s">
        <v>3886</v>
      </c>
    </row>
    <row r="414" spans="1:1">
      <c r="A414" s="31" t="s">
        <v>3887</v>
      </c>
    </row>
    <row r="415" spans="1:1">
      <c r="A415" s="31" t="s">
        <v>654</v>
      </c>
    </row>
    <row r="416" spans="1:1">
      <c r="A416" s="31" t="s">
        <v>3888</v>
      </c>
    </row>
    <row r="417" spans="1:1">
      <c r="A417" s="31" t="s">
        <v>3889</v>
      </c>
    </row>
    <row r="418" spans="1:1">
      <c r="A418" s="31" t="s">
        <v>662</v>
      </c>
    </row>
    <row r="419" spans="1:1">
      <c r="A419" s="31" t="s">
        <v>3890</v>
      </c>
    </row>
    <row r="420" spans="1:1">
      <c r="A420" s="31" t="s">
        <v>3891</v>
      </c>
    </row>
    <row r="421" spans="1:1">
      <c r="A421" s="31" t="s">
        <v>3892</v>
      </c>
    </row>
    <row r="422" spans="1:1">
      <c r="A422" s="31" t="s">
        <v>3893</v>
      </c>
    </row>
    <row r="423" spans="1:1">
      <c r="A423" s="31" t="s">
        <v>670</v>
      </c>
    </row>
    <row r="424" spans="1:1">
      <c r="A424" s="31" t="s">
        <v>3894</v>
      </c>
    </row>
    <row r="425" spans="1:1">
      <c r="A425" s="31" t="s">
        <v>3895</v>
      </c>
    </row>
    <row r="426" spans="1:1">
      <c r="A426" s="31" t="s">
        <v>3896</v>
      </c>
    </row>
    <row r="427" spans="1:1">
      <c r="A427" s="31" t="s">
        <v>3897</v>
      </c>
    </row>
    <row r="428" spans="1:1">
      <c r="A428" s="31" t="s">
        <v>3898</v>
      </c>
    </row>
    <row r="429" spans="1:1">
      <c r="A429" s="31" t="s">
        <v>3899</v>
      </c>
    </row>
    <row r="430" spans="1:1">
      <c r="A430" s="31" t="s">
        <v>3900</v>
      </c>
    </row>
    <row r="431" spans="1:1">
      <c r="A431" s="31" t="s">
        <v>3901</v>
      </c>
    </row>
    <row r="432" spans="1:1">
      <c r="A432" s="31" t="s">
        <v>678</v>
      </c>
    </row>
    <row r="433" spans="1:1">
      <c r="A433" s="31" t="s">
        <v>3902</v>
      </c>
    </row>
    <row r="434" spans="1:1">
      <c r="A434" s="31" t="s">
        <v>3903</v>
      </c>
    </row>
    <row r="435" spans="1:1">
      <c r="A435" s="31" t="s">
        <v>686</v>
      </c>
    </row>
    <row r="436" spans="1:1">
      <c r="A436" s="31" t="s">
        <v>3904</v>
      </c>
    </row>
    <row r="437" spans="1:1">
      <c r="A437" s="31" t="s">
        <v>3905</v>
      </c>
    </row>
    <row r="438" spans="1:1">
      <c r="A438" s="31" t="s">
        <v>3906</v>
      </c>
    </row>
    <row r="439" spans="1:1">
      <c r="A439" s="31" t="s">
        <v>694</v>
      </c>
    </row>
    <row r="440" spans="1:1">
      <c r="A440" s="31" t="s">
        <v>3907</v>
      </c>
    </row>
    <row r="441" spans="1:1">
      <c r="A441" s="31" t="s">
        <v>3908</v>
      </c>
    </row>
    <row r="442" spans="1:1">
      <c r="A442" s="31" t="s">
        <v>3909</v>
      </c>
    </row>
    <row r="443" spans="1:1">
      <c r="A443" s="31" t="s">
        <v>3910</v>
      </c>
    </row>
    <row r="444" spans="1:1">
      <c r="A444" s="31" t="s">
        <v>3911</v>
      </c>
    </row>
    <row r="445" spans="1:1">
      <c r="A445" s="31" t="s">
        <v>3912</v>
      </c>
    </row>
    <row r="446" spans="1:1">
      <c r="A446" s="31" t="s">
        <v>3913</v>
      </c>
    </row>
    <row r="447" spans="1:1">
      <c r="A447" s="31" t="s">
        <v>3914</v>
      </c>
    </row>
    <row r="448" spans="1:1">
      <c r="A448" s="31" t="s">
        <v>3915</v>
      </c>
    </row>
    <row r="449" spans="1:1">
      <c r="A449" s="31" t="s">
        <v>3916</v>
      </c>
    </row>
    <row r="450" spans="1:1">
      <c r="A450" s="31" t="s">
        <v>3917</v>
      </c>
    </row>
    <row r="451" spans="1:1">
      <c r="A451" s="31" t="s">
        <v>3918</v>
      </c>
    </row>
    <row r="452" spans="1:1">
      <c r="A452" s="31" t="s">
        <v>3919</v>
      </c>
    </row>
    <row r="453" spans="1:1">
      <c r="A453" s="31" t="s">
        <v>3920</v>
      </c>
    </row>
    <row r="454" spans="1:1">
      <c r="A454" s="31" t="s">
        <v>3921</v>
      </c>
    </row>
    <row r="455" spans="1:1">
      <c r="A455" s="31" t="s">
        <v>3922</v>
      </c>
    </row>
    <row r="456" spans="1:1">
      <c r="A456" s="31" t="s">
        <v>3923</v>
      </c>
    </row>
    <row r="457" spans="1:1">
      <c r="A457" s="31" t="s">
        <v>3924</v>
      </c>
    </row>
    <row r="458" spans="1:1">
      <c r="A458" s="31" t="s">
        <v>3925</v>
      </c>
    </row>
    <row r="459" spans="1:1">
      <c r="A459" s="31" t="s">
        <v>3926</v>
      </c>
    </row>
    <row r="460" spans="1:1">
      <c r="A460" s="31" t="s">
        <v>3927</v>
      </c>
    </row>
    <row r="461" spans="1:1">
      <c r="A461" s="31" t="s">
        <v>3928</v>
      </c>
    </row>
    <row r="462" spans="1:1">
      <c r="A462" s="31" t="s">
        <v>3929</v>
      </c>
    </row>
    <row r="463" spans="1:1">
      <c r="A463" s="31" t="s">
        <v>3930</v>
      </c>
    </row>
    <row r="464" spans="1:1">
      <c r="A464" s="31" t="s">
        <v>3931</v>
      </c>
    </row>
    <row r="465" spans="1:1">
      <c r="A465" s="31" t="s">
        <v>3932</v>
      </c>
    </row>
    <row r="466" spans="1:1">
      <c r="A466" s="31" t="s">
        <v>3933</v>
      </c>
    </row>
    <row r="467" spans="1:1">
      <c r="A467" s="31" t="s">
        <v>3934</v>
      </c>
    </row>
    <row r="468" spans="1:1">
      <c r="A468" s="31" t="s">
        <v>3935</v>
      </c>
    </row>
    <row r="469" spans="1:1">
      <c r="A469" s="31" t="s">
        <v>3936</v>
      </c>
    </row>
    <row r="470" spans="1:1">
      <c r="A470" s="31" t="s">
        <v>3937</v>
      </c>
    </row>
    <row r="471" spans="1:1">
      <c r="A471" s="31" t="s">
        <v>3938</v>
      </c>
    </row>
    <row r="472" spans="1:1">
      <c r="A472" s="31" t="s">
        <v>3939</v>
      </c>
    </row>
    <row r="473" spans="1:1">
      <c r="A473" s="31" t="s">
        <v>3940</v>
      </c>
    </row>
    <row r="474" spans="1:1">
      <c r="A474" s="31" t="s">
        <v>3941</v>
      </c>
    </row>
    <row r="475" spans="1:1">
      <c r="A475" s="31" t="s">
        <v>3942</v>
      </c>
    </row>
    <row r="476" spans="1:1">
      <c r="A476" s="31" t="s">
        <v>726</v>
      </c>
    </row>
    <row r="477" spans="1:1">
      <c r="A477" s="31" t="s">
        <v>3943</v>
      </c>
    </row>
    <row r="478" spans="1:1">
      <c r="A478" s="31" t="s">
        <v>3944</v>
      </c>
    </row>
    <row r="479" spans="1:1">
      <c r="A479" s="31" t="s">
        <v>3945</v>
      </c>
    </row>
    <row r="480" spans="1:1">
      <c r="A480" s="31" t="s">
        <v>734</v>
      </c>
    </row>
    <row r="481" spans="1:1">
      <c r="A481" s="31" t="s">
        <v>3946</v>
      </c>
    </row>
    <row r="482" spans="1:1">
      <c r="A482" s="31" t="s">
        <v>3947</v>
      </c>
    </row>
    <row r="483" spans="1:1">
      <c r="A483" s="31" t="s">
        <v>3948</v>
      </c>
    </row>
    <row r="484" spans="1:1">
      <c r="A484" s="31" t="s">
        <v>742</v>
      </c>
    </row>
    <row r="485" spans="1:1">
      <c r="A485" s="31" t="s">
        <v>3949</v>
      </c>
    </row>
    <row r="486" spans="1:1">
      <c r="A486" s="31" t="s">
        <v>3950</v>
      </c>
    </row>
    <row r="487" spans="1:1">
      <c r="A487" s="31" t="s">
        <v>3951</v>
      </c>
    </row>
    <row r="488" spans="1:1">
      <c r="A488" s="31" t="s">
        <v>3952</v>
      </c>
    </row>
    <row r="489" spans="1:1">
      <c r="A489" s="31" t="s">
        <v>3953</v>
      </c>
    </row>
    <row r="490" spans="1:1">
      <c r="A490" s="31" t="s">
        <v>3954</v>
      </c>
    </row>
    <row r="491" spans="1:1">
      <c r="A491" s="31" t="s">
        <v>3955</v>
      </c>
    </row>
    <row r="492" spans="1:1">
      <c r="A492" s="31" t="s">
        <v>3956</v>
      </c>
    </row>
    <row r="493" spans="1:1">
      <c r="A493" s="31" t="s">
        <v>3957</v>
      </c>
    </row>
    <row r="494" spans="1:1">
      <c r="A494" s="31" t="s">
        <v>3958</v>
      </c>
    </row>
    <row r="495" spans="1:1">
      <c r="A495" s="31" t="s">
        <v>3959</v>
      </c>
    </row>
    <row r="496" spans="1:1">
      <c r="A496" s="31" t="s">
        <v>750</v>
      </c>
    </row>
    <row r="497" spans="1:1">
      <c r="A497" s="31" t="s">
        <v>3960</v>
      </c>
    </row>
    <row r="498" spans="1:1">
      <c r="A498" s="31" t="s">
        <v>3961</v>
      </c>
    </row>
    <row r="499" spans="1:1">
      <c r="A499" s="31" t="s">
        <v>3962</v>
      </c>
    </row>
    <row r="500" spans="1:1">
      <c r="A500" s="31" t="s">
        <v>3963</v>
      </c>
    </row>
    <row r="501" spans="1:1">
      <c r="A501" s="31" t="s">
        <v>3964</v>
      </c>
    </row>
    <row r="502" spans="1:1">
      <c r="A502" s="31" t="s">
        <v>3965</v>
      </c>
    </row>
    <row r="503" spans="1:1">
      <c r="A503" s="31" t="s">
        <v>3966</v>
      </c>
    </row>
    <row r="504" spans="1:1">
      <c r="A504" s="31" t="s">
        <v>3967</v>
      </c>
    </row>
    <row r="505" spans="1:1">
      <c r="A505" s="31" t="s">
        <v>3968</v>
      </c>
    </row>
    <row r="506" spans="1:1">
      <c r="A506" s="31" t="s">
        <v>3969</v>
      </c>
    </row>
    <row r="507" spans="1:1">
      <c r="A507" s="31" t="s">
        <v>3970</v>
      </c>
    </row>
    <row r="508" spans="1:1">
      <c r="A508" s="31" t="s">
        <v>3971</v>
      </c>
    </row>
    <row r="509" spans="1:1">
      <c r="A509" s="31" t="s">
        <v>3972</v>
      </c>
    </row>
    <row r="510" spans="1:1">
      <c r="A510" s="31" t="s">
        <v>3973</v>
      </c>
    </row>
    <row r="511" spans="1:1">
      <c r="A511" s="31" t="s">
        <v>3974</v>
      </c>
    </row>
    <row r="512" spans="1:1">
      <c r="A512" s="31" t="s">
        <v>3975</v>
      </c>
    </row>
    <row r="513" spans="1:1">
      <c r="A513" s="31" t="s">
        <v>3976</v>
      </c>
    </row>
    <row r="514" spans="1:1">
      <c r="A514" s="31" t="s">
        <v>3977</v>
      </c>
    </row>
    <row r="515" spans="1:1">
      <c r="A515" s="31" t="s">
        <v>3978</v>
      </c>
    </row>
    <row r="516" spans="1:1">
      <c r="A516" s="31" t="s">
        <v>3979</v>
      </c>
    </row>
    <row r="517" spans="1:1">
      <c r="A517" s="31" t="s">
        <v>3980</v>
      </c>
    </row>
    <row r="518" spans="1:1">
      <c r="A518" s="31" t="s">
        <v>3981</v>
      </c>
    </row>
    <row r="519" spans="1:1">
      <c r="A519" s="31" t="s">
        <v>3982</v>
      </c>
    </row>
    <row r="520" spans="1:1">
      <c r="A520" s="31" t="s">
        <v>3983</v>
      </c>
    </row>
    <row r="521" spans="1:1">
      <c r="A521" s="31" t="s">
        <v>3984</v>
      </c>
    </row>
    <row r="522" spans="1:1">
      <c r="A522" s="31" t="s">
        <v>3985</v>
      </c>
    </row>
    <row r="523" spans="1:1">
      <c r="A523" s="31" t="s">
        <v>3986</v>
      </c>
    </row>
    <row r="524" spans="1:1">
      <c r="A524" s="31" t="s">
        <v>766</v>
      </c>
    </row>
    <row r="525" spans="1:1">
      <c r="A525" s="31" t="s">
        <v>3987</v>
      </c>
    </row>
    <row r="526" spans="1:1">
      <c r="A526" s="31" t="s">
        <v>3988</v>
      </c>
    </row>
    <row r="527" spans="1:1">
      <c r="A527" s="31" t="s">
        <v>3989</v>
      </c>
    </row>
    <row r="528" spans="1:1">
      <c r="A528" s="31" t="s">
        <v>774</v>
      </c>
    </row>
    <row r="529" spans="1:1">
      <c r="A529" s="31" t="s">
        <v>3990</v>
      </c>
    </row>
    <row r="530" spans="1:1">
      <c r="A530" s="31" t="s">
        <v>3991</v>
      </c>
    </row>
    <row r="531" spans="1:1">
      <c r="A531" s="31" t="s">
        <v>3992</v>
      </c>
    </row>
    <row r="532" spans="1:1">
      <c r="A532" s="31" t="s">
        <v>782</v>
      </c>
    </row>
    <row r="533" spans="1:1">
      <c r="A533" s="31" t="s">
        <v>3993</v>
      </c>
    </row>
    <row r="534" spans="1:1">
      <c r="A534" s="31" t="s">
        <v>3994</v>
      </c>
    </row>
    <row r="535" spans="1:1">
      <c r="A535" s="31" t="s">
        <v>790</v>
      </c>
    </row>
    <row r="536" spans="1:1">
      <c r="A536" s="31" t="s">
        <v>3995</v>
      </c>
    </row>
    <row r="537" spans="1:1">
      <c r="A537" s="31" t="s">
        <v>3996</v>
      </c>
    </row>
    <row r="538" spans="1:1">
      <c r="A538" s="31" t="s">
        <v>3997</v>
      </c>
    </row>
    <row r="539" spans="1:1">
      <c r="A539" s="31" t="s">
        <v>3998</v>
      </c>
    </row>
    <row r="540" spans="1:1">
      <c r="A540" s="31" t="s">
        <v>3999</v>
      </c>
    </row>
    <row r="541" spans="1:1">
      <c r="A541" s="31" t="s">
        <v>806</v>
      </c>
    </row>
    <row r="542" spans="1:1">
      <c r="A542" s="31" t="s">
        <v>4000</v>
      </c>
    </row>
    <row r="543" spans="1:1">
      <c r="A543" s="31" t="s">
        <v>4001</v>
      </c>
    </row>
    <row r="544" spans="1:1">
      <c r="A544" s="31" t="s">
        <v>4002</v>
      </c>
    </row>
    <row r="545" spans="1:1">
      <c r="A545" s="31" t="s">
        <v>814</v>
      </c>
    </row>
    <row r="546" spans="1:1">
      <c r="A546" s="31" t="s">
        <v>4003</v>
      </c>
    </row>
    <row r="547" spans="1:1">
      <c r="A547" s="31" t="s">
        <v>4004</v>
      </c>
    </row>
    <row r="548" spans="1:1">
      <c r="A548" s="31" t="s">
        <v>4005</v>
      </c>
    </row>
    <row r="549" spans="1:1">
      <c r="A549" s="31" t="s">
        <v>4006</v>
      </c>
    </row>
    <row r="550" spans="1:1">
      <c r="A550" s="31" t="s">
        <v>4007</v>
      </c>
    </row>
    <row r="551" spans="1:1">
      <c r="A551" s="31" t="s">
        <v>4008</v>
      </c>
    </row>
    <row r="552" spans="1:1">
      <c r="A552" s="31" t="s">
        <v>4009</v>
      </c>
    </row>
    <row r="553" spans="1:1">
      <c r="A553" s="31" t="s">
        <v>4010</v>
      </c>
    </row>
    <row r="554" spans="1:1">
      <c r="A554" s="31" t="s">
        <v>4011</v>
      </c>
    </row>
    <row r="555" spans="1:1">
      <c r="A555" s="31" t="s">
        <v>830</v>
      </c>
    </row>
    <row r="556" spans="1:1">
      <c r="A556" s="31" t="s">
        <v>4012</v>
      </c>
    </row>
    <row r="557" spans="1:1">
      <c r="A557" s="31" t="s">
        <v>4013</v>
      </c>
    </row>
    <row r="558" spans="1:1">
      <c r="A558" s="31" t="s">
        <v>4014</v>
      </c>
    </row>
    <row r="559" spans="1:1">
      <c r="A559" s="31" t="s">
        <v>4015</v>
      </c>
    </row>
    <row r="560" spans="1:1">
      <c r="A560" s="31" t="s">
        <v>4016</v>
      </c>
    </row>
    <row r="561" spans="1:1">
      <c r="A561" s="31" t="s">
        <v>838</v>
      </c>
    </row>
    <row r="562" spans="1:1">
      <c r="A562" s="31" t="s">
        <v>4017</v>
      </c>
    </row>
    <row r="563" spans="1:1">
      <c r="A563" s="31" t="s">
        <v>4018</v>
      </c>
    </row>
    <row r="564" spans="1:1">
      <c r="A564" s="31" t="s">
        <v>4019</v>
      </c>
    </row>
    <row r="565" spans="1:1">
      <c r="A565" s="31" t="s">
        <v>4020</v>
      </c>
    </row>
    <row r="566" spans="1:1">
      <c r="A566" s="31" t="s">
        <v>846</v>
      </c>
    </row>
    <row r="567" spans="1:1">
      <c r="A567" s="31" t="s">
        <v>4021</v>
      </c>
    </row>
    <row r="568" spans="1:1">
      <c r="A568" s="31" t="s">
        <v>4022</v>
      </c>
    </row>
    <row r="569" spans="1:1">
      <c r="A569" s="31" t="s">
        <v>4023</v>
      </c>
    </row>
    <row r="570" spans="1:1">
      <c r="A570" s="31" t="s">
        <v>854</v>
      </c>
    </row>
    <row r="571" spans="1:1">
      <c r="A571" s="31" t="s">
        <v>4024</v>
      </c>
    </row>
    <row r="572" spans="1:1">
      <c r="A572" s="31" t="s">
        <v>4025</v>
      </c>
    </row>
    <row r="573" spans="1:1">
      <c r="A573" s="31" t="s">
        <v>862</v>
      </c>
    </row>
    <row r="574" spans="1:1">
      <c r="A574" s="31" t="s">
        <v>4026</v>
      </c>
    </row>
    <row r="575" spans="1:1">
      <c r="A575" s="31" t="s">
        <v>870</v>
      </c>
    </row>
    <row r="576" spans="1:1">
      <c r="A576" s="31" t="s">
        <v>4027</v>
      </c>
    </row>
    <row r="577" spans="1:1">
      <c r="A577" s="31" t="s">
        <v>4028</v>
      </c>
    </row>
    <row r="578" spans="1:1">
      <c r="A578" s="31" t="s">
        <v>4029</v>
      </c>
    </row>
    <row r="579" spans="1:1">
      <c r="A579" s="31" t="s">
        <v>4030</v>
      </c>
    </row>
    <row r="580" spans="1:1">
      <c r="A580" s="31" t="s">
        <v>4031</v>
      </c>
    </row>
    <row r="581" spans="1:1">
      <c r="A581" s="31" t="s">
        <v>4032</v>
      </c>
    </row>
    <row r="582" spans="1:1">
      <c r="A582" s="31" t="s">
        <v>4033</v>
      </c>
    </row>
    <row r="583" spans="1:1">
      <c r="A583" s="31" t="s">
        <v>4034</v>
      </c>
    </row>
    <row r="584" spans="1:1">
      <c r="A584" s="31" t="s">
        <v>886</v>
      </c>
    </row>
    <row r="585" spans="1:1">
      <c r="A585" s="31" t="s">
        <v>4035</v>
      </c>
    </row>
    <row r="586" spans="1:1">
      <c r="A586" s="31" t="s">
        <v>894</v>
      </c>
    </row>
    <row r="587" spans="1:1">
      <c r="A587" s="31" t="s">
        <v>4036</v>
      </c>
    </row>
    <row r="588" spans="1:1">
      <c r="A588" s="31" t="s">
        <v>4037</v>
      </c>
    </row>
    <row r="589" spans="1:1">
      <c r="A589" s="31" t="s">
        <v>4038</v>
      </c>
    </row>
    <row r="590" spans="1:1">
      <c r="A590" s="31" t="s">
        <v>4039</v>
      </c>
    </row>
    <row r="591" spans="1:1">
      <c r="A591" s="31" t="s">
        <v>4040</v>
      </c>
    </row>
    <row r="592" spans="1:1">
      <c r="A592" s="31" t="s">
        <v>4041</v>
      </c>
    </row>
    <row r="593" spans="1:1">
      <c r="A593" s="31" t="s">
        <v>4042</v>
      </c>
    </row>
    <row r="594" spans="1:1">
      <c r="A594" s="31" t="s">
        <v>4043</v>
      </c>
    </row>
    <row r="595" spans="1:1">
      <c r="A595" s="31" t="s">
        <v>918</v>
      </c>
    </row>
    <row r="596" spans="1:1">
      <c r="A596" s="31" t="s">
        <v>4044</v>
      </c>
    </row>
    <row r="597" spans="1:1">
      <c r="A597" s="31" t="s">
        <v>926</v>
      </c>
    </row>
    <row r="598" spans="1:1">
      <c r="A598" s="31" t="s">
        <v>4045</v>
      </c>
    </row>
    <row r="599" spans="1:1">
      <c r="A599" s="31" t="s">
        <v>4046</v>
      </c>
    </row>
    <row r="600" spans="1:1">
      <c r="A600" s="31" t="s">
        <v>4047</v>
      </c>
    </row>
    <row r="601" spans="1:1">
      <c r="A601" s="31" t="s">
        <v>942</v>
      </c>
    </row>
    <row r="602" spans="1:1">
      <c r="A602" s="31" t="s">
        <v>4048</v>
      </c>
    </row>
    <row r="603" spans="1:1">
      <c r="A603" s="31" t="s">
        <v>4049</v>
      </c>
    </row>
    <row r="604" spans="1:1">
      <c r="A604" s="31" t="s">
        <v>4050</v>
      </c>
    </row>
    <row r="605" spans="1:1">
      <c r="A605" s="31" t="s">
        <v>4051</v>
      </c>
    </row>
    <row r="606" spans="1:1">
      <c r="A606" s="31" t="s">
        <v>4052</v>
      </c>
    </row>
    <row r="607" spans="1:1">
      <c r="A607" s="31" t="s">
        <v>950</v>
      </c>
    </row>
    <row r="608" spans="1:1">
      <c r="A608" s="31" t="s">
        <v>4053</v>
      </c>
    </row>
    <row r="609" spans="1:1">
      <c r="A609" s="31" t="s">
        <v>4054</v>
      </c>
    </row>
    <row r="610" spans="1:1">
      <c r="A610" s="31" t="s">
        <v>958</v>
      </c>
    </row>
    <row r="611" spans="1:1">
      <c r="A611" s="31" t="s">
        <v>4055</v>
      </c>
    </row>
    <row r="612" spans="1:1">
      <c r="A612" s="31" t="s">
        <v>4056</v>
      </c>
    </row>
    <row r="613" spans="1:1">
      <c r="A613" s="31" t="s">
        <v>966</v>
      </c>
    </row>
    <row r="614" spans="1:1">
      <c r="A614" s="31" t="s">
        <v>4057</v>
      </c>
    </row>
    <row r="615" spans="1:1">
      <c r="A615" s="31" t="s">
        <v>4058</v>
      </c>
    </row>
    <row r="616" spans="1:1">
      <c r="A616" s="31" t="s">
        <v>4059</v>
      </c>
    </row>
    <row r="617" spans="1:1">
      <c r="A617" s="31" t="s">
        <v>4060</v>
      </c>
    </row>
    <row r="618" spans="1:1">
      <c r="A618" s="31" t="s">
        <v>974</v>
      </c>
    </row>
    <row r="619" spans="1:1">
      <c r="A619" s="31" t="s">
        <v>4061</v>
      </c>
    </row>
    <row r="620" spans="1:1">
      <c r="A620" s="31" t="s">
        <v>4062</v>
      </c>
    </row>
    <row r="621" spans="1:1">
      <c r="A621" s="31" t="s">
        <v>4063</v>
      </c>
    </row>
    <row r="622" spans="1:1">
      <c r="A622" s="31" t="s">
        <v>4064</v>
      </c>
    </row>
    <row r="623" spans="1:1">
      <c r="A623" s="31" t="s">
        <v>982</v>
      </c>
    </row>
    <row r="624" spans="1:1">
      <c r="A624" s="31" t="s">
        <v>4065</v>
      </c>
    </row>
    <row r="625" spans="1:1">
      <c r="A625" s="31" t="s">
        <v>4066</v>
      </c>
    </row>
    <row r="626" spans="1:1">
      <c r="A626" s="31" t="s">
        <v>4067</v>
      </c>
    </row>
    <row r="627" spans="1:1">
      <c r="A627" s="31" t="s">
        <v>4068</v>
      </c>
    </row>
    <row r="628" spans="1:1">
      <c r="A628" s="31" t="s">
        <v>4069</v>
      </c>
    </row>
    <row r="629" spans="1:1">
      <c r="A629" s="31" t="s">
        <v>4070</v>
      </c>
    </row>
    <row r="630" spans="1:1">
      <c r="A630" s="31" t="s">
        <v>990</v>
      </c>
    </row>
    <row r="631" spans="1:1">
      <c r="A631" s="31" t="s">
        <v>4071</v>
      </c>
    </row>
    <row r="632" spans="1:1">
      <c r="A632" s="31" t="s">
        <v>4072</v>
      </c>
    </row>
    <row r="633" spans="1:1">
      <c r="A633" s="31" t="s">
        <v>4073</v>
      </c>
    </row>
    <row r="634" spans="1:1">
      <c r="A634" s="31" t="s">
        <v>998</v>
      </c>
    </row>
    <row r="635" spans="1:1">
      <c r="A635" s="31" t="s">
        <v>4074</v>
      </c>
    </row>
    <row r="636" spans="1:1">
      <c r="A636" s="31" t="s">
        <v>4075</v>
      </c>
    </row>
    <row r="637" spans="1:1">
      <c r="A637" s="31" t="s">
        <v>1006</v>
      </c>
    </row>
    <row r="638" spans="1:1">
      <c r="A638" s="31" t="s">
        <v>4076</v>
      </c>
    </row>
    <row r="639" spans="1:1">
      <c r="A639" s="31" t="s">
        <v>4077</v>
      </c>
    </row>
    <row r="640" spans="1:1">
      <c r="A640" s="31" t="s">
        <v>4078</v>
      </c>
    </row>
    <row r="641" spans="1:1">
      <c r="A641" s="31" t="s">
        <v>1014</v>
      </c>
    </row>
    <row r="642" spans="1:1">
      <c r="A642" s="31" t="s">
        <v>4079</v>
      </c>
    </row>
    <row r="643" spans="1:1">
      <c r="A643" s="31" t="s">
        <v>4080</v>
      </c>
    </row>
    <row r="644" spans="1:1">
      <c r="A644" s="31" t="s">
        <v>4081</v>
      </c>
    </row>
    <row r="645" spans="1:1">
      <c r="A645" s="31" t="s">
        <v>4082</v>
      </c>
    </row>
    <row r="646" spans="1:1">
      <c r="A646" s="31" t="s">
        <v>4083</v>
      </c>
    </row>
    <row r="647" spans="1:1">
      <c r="A647" s="31" t="s">
        <v>4084</v>
      </c>
    </row>
    <row r="648" spans="1:1">
      <c r="A648" s="31" t="s">
        <v>4085</v>
      </c>
    </row>
    <row r="649" spans="1:1">
      <c r="A649" s="31" t="s">
        <v>4086</v>
      </c>
    </row>
    <row r="650" spans="1:1">
      <c r="A650" s="31" t="s">
        <v>4087</v>
      </c>
    </row>
    <row r="651" spans="1:1">
      <c r="A651" s="31" t="s">
        <v>4088</v>
      </c>
    </row>
    <row r="652" spans="1:1">
      <c r="A652" s="31" t="s">
        <v>1038</v>
      </c>
    </row>
    <row r="653" spans="1:1">
      <c r="A653" s="31" t="s">
        <v>4089</v>
      </c>
    </row>
    <row r="654" spans="1:1">
      <c r="A654" s="31" t="s">
        <v>4090</v>
      </c>
    </row>
    <row r="655" spans="1:1">
      <c r="A655" s="31" t="s">
        <v>1046</v>
      </c>
    </row>
    <row r="656" spans="1:1">
      <c r="A656" s="31" t="s">
        <v>4091</v>
      </c>
    </row>
    <row r="657" spans="1:1">
      <c r="A657" s="31" t="s">
        <v>4092</v>
      </c>
    </row>
    <row r="658" spans="1:1">
      <c r="A658" s="31" t="s">
        <v>4093</v>
      </c>
    </row>
    <row r="659" spans="1:1">
      <c r="A659" s="31" t="s">
        <v>4094</v>
      </c>
    </row>
    <row r="660" spans="1:1">
      <c r="A660" s="31" t="s">
        <v>1247</v>
      </c>
    </row>
    <row r="661" spans="1:1">
      <c r="A661" s="31" t="s">
        <v>4095</v>
      </c>
    </row>
    <row r="662" spans="1:1">
      <c r="A662" s="31" t="s">
        <v>4096</v>
      </c>
    </row>
    <row r="663" spans="1:1">
      <c r="A663" s="31" t="s">
        <v>1261</v>
      </c>
    </row>
    <row r="664" spans="1:1">
      <c r="A664" s="31" t="s">
        <v>4097</v>
      </c>
    </row>
    <row r="665" spans="1:1">
      <c r="A665" s="31" t="s">
        <v>4098</v>
      </c>
    </row>
    <row r="666" spans="1:1">
      <c r="A666" s="31" t="s">
        <v>4099</v>
      </c>
    </row>
    <row r="667" spans="1:1">
      <c r="A667" s="31" t="s">
        <v>1270</v>
      </c>
    </row>
    <row r="668" spans="1:1">
      <c r="A668" s="31" t="s">
        <v>4100</v>
      </c>
    </row>
    <row r="669" spans="1:1">
      <c r="A669" s="31" t="s">
        <v>4101</v>
      </c>
    </row>
    <row r="670" spans="1:1">
      <c r="A670" s="31" t="s">
        <v>1279</v>
      </c>
    </row>
    <row r="671" spans="1:1">
      <c r="A671" s="31" t="s">
        <v>4102</v>
      </c>
    </row>
    <row r="672" spans="1:1">
      <c r="A672" s="31" t="s">
        <v>4103</v>
      </c>
    </row>
    <row r="673" spans="1:1">
      <c r="A673" s="31" t="s">
        <v>1288</v>
      </c>
    </row>
    <row r="674" spans="1:1">
      <c r="A674" s="31" t="s">
        <v>4104</v>
      </c>
    </row>
    <row r="675" spans="1:1">
      <c r="A675" s="31" t="s">
        <v>4105</v>
      </c>
    </row>
    <row r="676" spans="1:1">
      <c r="A676" s="31" t="s">
        <v>4106</v>
      </c>
    </row>
    <row r="677" spans="1:1">
      <c r="A677" s="31" t="s">
        <v>4107</v>
      </c>
    </row>
    <row r="678" spans="1:1">
      <c r="A678" s="31" t="s">
        <v>1306</v>
      </c>
    </row>
    <row r="679" spans="1:1">
      <c r="A679" s="31" t="s">
        <v>4108</v>
      </c>
    </row>
    <row r="680" spans="1:1">
      <c r="A680" s="31" t="s">
        <v>4109</v>
      </c>
    </row>
    <row r="681" spans="1:1">
      <c r="A681" s="31" t="s">
        <v>4110</v>
      </c>
    </row>
    <row r="682" spans="1:1">
      <c r="A682" s="31" t="s">
        <v>4111</v>
      </c>
    </row>
    <row r="683" spans="1:1">
      <c r="A683" s="31" t="s">
        <v>1315</v>
      </c>
    </row>
    <row r="684" spans="1:1">
      <c r="A684" s="31" t="s">
        <v>4112</v>
      </c>
    </row>
    <row r="685" spans="1:1">
      <c r="A685" s="31" t="s">
        <v>4113</v>
      </c>
    </row>
    <row r="686" spans="1:1">
      <c r="A686" s="31" t="s">
        <v>4114</v>
      </c>
    </row>
    <row r="687" spans="1:1">
      <c r="A687" s="31" t="s">
        <v>4115</v>
      </c>
    </row>
    <row r="688" spans="1:1">
      <c r="A688" s="31" t="s">
        <v>4116</v>
      </c>
    </row>
    <row r="689" spans="1:1">
      <c r="A689" s="31" t="s">
        <v>1324</v>
      </c>
    </row>
    <row r="690" spans="1:1">
      <c r="A690" s="31" t="s">
        <v>4117</v>
      </c>
    </row>
    <row r="691" spans="1:1">
      <c r="A691" s="31" t="s">
        <v>4118</v>
      </c>
    </row>
    <row r="692" spans="1:1">
      <c r="A692" s="31" t="s">
        <v>4119</v>
      </c>
    </row>
    <row r="693" spans="1:1">
      <c r="A693" s="31" t="s">
        <v>4120</v>
      </c>
    </row>
    <row r="694" spans="1:1">
      <c r="A694" s="31" t="s">
        <v>4121</v>
      </c>
    </row>
    <row r="695" spans="1:1">
      <c r="A695" s="31" t="s">
        <v>1333</v>
      </c>
    </row>
    <row r="696" spans="1:1">
      <c r="A696" s="31" t="s">
        <v>4122</v>
      </c>
    </row>
    <row r="697" spans="1:1">
      <c r="A697" s="31" t="s">
        <v>4123</v>
      </c>
    </row>
    <row r="698" spans="1:1">
      <c r="A698" s="31" t="s">
        <v>4124</v>
      </c>
    </row>
    <row r="699" spans="1:1">
      <c r="A699" s="31" t="s">
        <v>1342</v>
      </c>
    </row>
    <row r="700" spans="1:1">
      <c r="A700" s="31" t="s">
        <v>4125</v>
      </c>
    </row>
    <row r="701" spans="1:1">
      <c r="A701" s="31" t="s">
        <v>4126</v>
      </c>
    </row>
    <row r="702" spans="1:1">
      <c r="A702" s="31" t="s">
        <v>4127</v>
      </c>
    </row>
    <row r="703" spans="1:1">
      <c r="A703" s="31" t="s">
        <v>4128</v>
      </c>
    </row>
    <row r="704" spans="1:1">
      <c r="A704" s="31" t="s">
        <v>4129</v>
      </c>
    </row>
    <row r="705" spans="1:1">
      <c r="A705" s="31" t="s">
        <v>4130</v>
      </c>
    </row>
    <row r="706" spans="1:1">
      <c r="A706" s="31" t="s">
        <v>4131</v>
      </c>
    </row>
    <row r="707" spans="1:1">
      <c r="A707" s="31" t="s">
        <v>4132</v>
      </c>
    </row>
    <row r="708" spans="1:1">
      <c r="A708" s="31" t="s">
        <v>4133</v>
      </c>
    </row>
    <row r="709" spans="1:1">
      <c r="A709" s="31" t="s">
        <v>4134</v>
      </c>
    </row>
    <row r="710" spans="1:1">
      <c r="A710" s="31" t="s">
        <v>4135</v>
      </c>
    </row>
    <row r="711" spans="1:1">
      <c r="A711" s="31" t="s">
        <v>4136</v>
      </c>
    </row>
    <row r="712" spans="1:1">
      <c r="A712" s="31" t="s">
        <v>4137</v>
      </c>
    </row>
    <row r="713" spans="1:1">
      <c r="A713" s="31" t="s">
        <v>4138</v>
      </c>
    </row>
    <row r="714" spans="1:1">
      <c r="A714" s="31" t="s">
        <v>4139</v>
      </c>
    </row>
    <row r="715" spans="1:1">
      <c r="A715" s="31" t="s">
        <v>4140</v>
      </c>
    </row>
    <row r="716" spans="1:1">
      <c r="A716" s="31" t="s">
        <v>4141</v>
      </c>
    </row>
    <row r="717" spans="1:1">
      <c r="A717" s="31" t="s">
        <v>4142</v>
      </c>
    </row>
    <row r="718" spans="1:1">
      <c r="A718" s="31" t="s">
        <v>4143</v>
      </c>
    </row>
    <row r="719" spans="1:1">
      <c r="A719" s="31" t="s">
        <v>4144</v>
      </c>
    </row>
    <row r="720" spans="1:1">
      <c r="A720" s="31" t="s">
        <v>4145</v>
      </c>
    </row>
    <row r="721" spans="1:1">
      <c r="A721" s="31" t="s">
        <v>1378</v>
      </c>
    </row>
    <row r="722" spans="1:1">
      <c r="A722" s="31" t="s">
        <v>4146</v>
      </c>
    </row>
    <row r="723" spans="1:1">
      <c r="A723" s="31" t="s">
        <v>4147</v>
      </c>
    </row>
    <row r="724" spans="1:1">
      <c r="A724" s="31" t="s">
        <v>4148</v>
      </c>
    </row>
    <row r="725" spans="1:1">
      <c r="A725" s="31" t="s">
        <v>4149</v>
      </c>
    </row>
    <row r="726" spans="1:1">
      <c r="A726" s="31" t="s">
        <v>4150</v>
      </c>
    </row>
    <row r="727" spans="1:1">
      <c r="A727" s="31" t="s">
        <v>1396</v>
      </c>
    </row>
    <row r="728" spans="1:1">
      <c r="A728" s="31" t="s">
        <v>4151</v>
      </c>
    </row>
    <row r="729" spans="1:1">
      <c r="A729" s="31" t="s">
        <v>4152</v>
      </c>
    </row>
    <row r="730" spans="1:1">
      <c r="A730" s="31" t="s">
        <v>1405</v>
      </c>
    </row>
    <row r="731" spans="1:1">
      <c r="A731" s="31" t="s">
        <v>4153</v>
      </c>
    </row>
    <row r="732" spans="1:1">
      <c r="A732" s="31" t="s">
        <v>4154</v>
      </c>
    </row>
    <row r="733" spans="1:1">
      <c r="A733" s="31" t="s">
        <v>4155</v>
      </c>
    </row>
    <row r="734" spans="1:1">
      <c r="A734" s="31" t="s">
        <v>1414</v>
      </c>
    </row>
    <row r="735" spans="1:1">
      <c r="A735" s="31" t="s">
        <v>4156</v>
      </c>
    </row>
    <row r="736" spans="1:1">
      <c r="A736" s="31" t="s">
        <v>1423</v>
      </c>
    </row>
    <row r="737" spans="1:1">
      <c r="A737" s="31" t="s">
        <v>4157</v>
      </c>
    </row>
    <row r="738" spans="1:1">
      <c r="A738" s="31" t="s">
        <v>4158</v>
      </c>
    </row>
    <row r="739" spans="1:1">
      <c r="A739" s="31" t="s">
        <v>4159</v>
      </c>
    </row>
    <row r="740" spans="1:1">
      <c r="A740" s="31" t="s">
        <v>1432</v>
      </c>
    </row>
    <row r="741" spans="1:1">
      <c r="A741" s="31" t="s">
        <v>4160</v>
      </c>
    </row>
    <row r="742" spans="1:1">
      <c r="A742" s="31" t="s">
        <v>4161</v>
      </c>
    </row>
    <row r="743" spans="1:1">
      <c r="A743" s="31" t="s">
        <v>4162</v>
      </c>
    </row>
    <row r="744" spans="1:1">
      <c r="A744" s="31" t="s">
        <v>4163</v>
      </c>
    </row>
    <row r="745" spans="1:1">
      <c r="A745" s="31" t="s">
        <v>4164</v>
      </c>
    </row>
    <row r="746" spans="1:1">
      <c r="A746" s="31" t="s">
        <v>4165</v>
      </c>
    </row>
    <row r="747" spans="1:1">
      <c r="A747" s="31" t="s">
        <v>4166</v>
      </c>
    </row>
    <row r="748" spans="1:1">
      <c r="A748" s="31" t="s">
        <v>4167</v>
      </c>
    </row>
    <row r="749" spans="1:1">
      <c r="A749" s="31" t="s">
        <v>4168</v>
      </c>
    </row>
    <row r="750" spans="1:1">
      <c r="A750" s="31" t="s">
        <v>4169</v>
      </c>
    </row>
    <row r="751" spans="1:1">
      <c r="A751" s="31" t="s">
        <v>4170</v>
      </c>
    </row>
    <row r="752" spans="1:1">
      <c r="A752" s="31" t="s">
        <v>4171</v>
      </c>
    </row>
    <row r="753" spans="1:1">
      <c r="A753" s="31" t="s">
        <v>4172</v>
      </c>
    </row>
    <row r="754" spans="1:1">
      <c r="A754" s="31" t="s">
        <v>4173</v>
      </c>
    </row>
    <row r="755" spans="1:1">
      <c r="A755" s="31" t="s">
        <v>4174</v>
      </c>
    </row>
    <row r="756" spans="1:1">
      <c r="A756" s="31" t="s">
        <v>4175</v>
      </c>
    </row>
    <row r="757" spans="1:1">
      <c r="A757" s="31" t="s">
        <v>1450</v>
      </c>
    </row>
    <row r="758" spans="1:1">
      <c r="A758" s="31" t="s">
        <v>4176</v>
      </c>
    </row>
    <row r="759" spans="1:1">
      <c r="A759" s="31" t="s">
        <v>4177</v>
      </c>
    </row>
    <row r="760" spans="1:1">
      <c r="A760" s="31" t="s">
        <v>4178</v>
      </c>
    </row>
    <row r="761" spans="1:1">
      <c r="A761" s="31" t="s">
        <v>4179</v>
      </c>
    </row>
    <row r="762" spans="1:1">
      <c r="A762" s="31" t="s">
        <v>4180</v>
      </c>
    </row>
    <row r="763" spans="1:1">
      <c r="A763" s="31" t="s">
        <v>4181</v>
      </c>
    </row>
    <row r="764" spans="1:1">
      <c r="A764" s="31" t="s">
        <v>4182</v>
      </c>
    </row>
    <row r="765" spans="1:1">
      <c r="A765" s="31" t="s">
        <v>4183</v>
      </c>
    </row>
    <row r="766" spans="1:1">
      <c r="A766" s="31" t="s">
        <v>4184</v>
      </c>
    </row>
    <row r="767" spans="1:1">
      <c r="A767" s="31" t="s">
        <v>1468</v>
      </c>
    </row>
    <row r="768" spans="1:1">
      <c r="A768" s="31" t="s">
        <v>4185</v>
      </c>
    </row>
    <row r="769" spans="1:1">
      <c r="A769" s="31" t="s">
        <v>4186</v>
      </c>
    </row>
    <row r="770" spans="1:1">
      <c r="A770" s="31" t="s">
        <v>4187</v>
      </c>
    </row>
    <row r="771" spans="1:1">
      <c r="A771" s="31" t="s">
        <v>4188</v>
      </c>
    </row>
    <row r="772" spans="1:1">
      <c r="A772" s="31" t="s">
        <v>4189</v>
      </c>
    </row>
    <row r="773" spans="1:1">
      <c r="A773" s="31" t="s">
        <v>4190</v>
      </c>
    </row>
    <row r="774" spans="1:1">
      <c r="A774" s="31" t="s">
        <v>1477</v>
      </c>
    </row>
    <row r="775" spans="1:1">
      <c r="A775" s="31" t="s">
        <v>4191</v>
      </c>
    </row>
    <row r="776" spans="1:1">
      <c r="A776" s="31" t="s">
        <v>4192</v>
      </c>
    </row>
    <row r="777" spans="1:1">
      <c r="A777" s="31" t="s">
        <v>4193</v>
      </c>
    </row>
    <row r="778" spans="1:1">
      <c r="A778" s="31" t="s">
        <v>4194</v>
      </c>
    </row>
    <row r="779" spans="1:1">
      <c r="A779" s="31" t="s">
        <v>4195</v>
      </c>
    </row>
    <row r="780" spans="1:1">
      <c r="A780" s="31" t="s">
        <v>4196</v>
      </c>
    </row>
    <row r="781" spans="1:1">
      <c r="A781" s="31" t="s">
        <v>4197</v>
      </c>
    </row>
    <row r="782" spans="1:1">
      <c r="A782" s="31" t="s">
        <v>4198</v>
      </c>
    </row>
    <row r="783" spans="1:1">
      <c r="A783" s="31" t="s">
        <v>4199</v>
      </c>
    </row>
    <row r="784" spans="1:1">
      <c r="A784" s="31" t="s">
        <v>4200</v>
      </c>
    </row>
    <row r="785" spans="1:1">
      <c r="A785" s="31" t="s">
        <v>4201</v>
      </c>
    </row>
    <row r="786" spans="1:1">
      <c r="A786" s="31" t="s">
        <v>4202</v>
      </c>
    </row>
    <row r="787" spans="1:1">
      <c r="A787" s="31" t="s">
        <v>4203</v>
      </c>
    </row>
    <row r="788" spans="1:1">
      <c r="A788" s="31" t="s">
        <v>4204</v>
      </c>
    </row>
    <row r="789" spans="1:1">
      <c r="A789" s="31" t="s">
        <v>4205</v>
      </c>
    </row>
    <row r="790" spans="1:1">
      <c r="A790" s="31" t="s">
        <v>1504</v>
      </c>
    </row>
    <row r="791" spans="1:1">
      <c r="A791" s="31" t="s">
        <v>4206</v>
      </c>
    </row>
    <row r="792" spans="1:1">
      <c r="A792" s="31" t="s">
        <v>4207</v>
      </c>
    </row>
    <row r="793" spans="1:1">
      <c r="A793" s="31" t="s">
        <v>4208</v>
      </c>
    </row>
    <row r="794" spans="1:1">
      <c r="A794" s="31" t="s">
        <v>4209</v>
      </c>
    </row>
    <row r="795" spans="1:1">
      <c r="A795" s="31" t="s">
        <v>4210</v>
      </c>
    </row>
    <row r="796" spans="1:1">
      <c r="A796" s="31" t="s">
        <v>1513</v>
      </c>
    </row>
    <row r="797" spans="1:1">
      <c r="A797" s="31" t="s">
        <v>4211</v>
      </c>
    </row>
    <row r="798" spans="1:1">
      <c r="A798" s="31" t="s">
        <v>4212</v>
      </c>
    </row>
    <row r="799" spans="1:1">
      <c r="A799" s="31" t="s">
        <v>4213</v>
      </c>
    </row>
    <row r="800" spans="1:1">
      <c r="A800" s="31" t="s">
        <v>1522</v>
      </c>
    </row>
    <row r="801" spans="1:1">
      <c r="A801" s="31" t="s">
        <v>4214</v>
      </c>
    </row>
    <row r="802" spans="1:1">
      <c r="A802" s="31" t="s">
        <v>4215</v>
      </c>
    </row>
    <row r="803" spans="1:1">
      <c r="A803" s="31" t="s">
        <v>4216</v>
      </c>
    </row>
    <row r="804" spans="1:1">
      <c r="A804" s="31" t="s">
        <v>4217</v>
      </c>
    </row>
    <row r="805" spans="1:1">
      <c r="A805" s="31" t="s">
        <v>4218</v>
      </c>
    </row>
    <row r="806" spans="1:1">
      <c r="A806" s="31" t="s">
        <v>4219</v>
      </c>
    </row>
    <row r="807" spans="1:1">
      <c r="A807" s="31" t="s">
        <v>4220</v>
      </c>
    </row>
    <row r="808" spans="1:1">
      <c r="A808" s="31" t="s">
        <v>4221</v>
      </c>
    </row>
    <row r="809" spans="1:1">
      <c r="A809" s="31" t="s">
        <v>4222</v>
      </c>
    </row>
    <row r="810" spans="1:1">
      <c r="A810" s="31" t="s">
        <v>4223</v>
      </c>
    </row>
    <row r="811" spans="1:1">
      <c r="A811" s="31" t="s">
        <v>4224</v>
      </c>
    </row>
    <row r="812" spans="1:1">
      <c r="A812" s="31" t="s">
        <v>4225</v>
      </c>
    </row>
    <row r="813" spans="1:1">
      <c r="A813" s="31" t="s">
        <v>4226</v>
      </c>
    </row>
    <row r="814" spans="1:1">
      <c r="A814" s="31" t="s">
        <v>4227</v>
      </c>
    </row>
    <row r="815" spans="1:1">
      <c r="A815" s="31" t="s">
        <v>4228</v>
      </c>
    </row>
    <row r="816" spans="1:1">
      <c r="A816" s="31" t="s">
        <v>4229</v>
      </c>
    </row>
    <row r="817" spans="1:1">
      <c r="A817" s="31" t="s">
        <v>4230</v>
      </c>
    </row>
    <row r="818" spans="1:1">
      <c r="A818" s="31" t="s">
        <v>1540</v>
      </c>
    </row>
    <row r="819" spans="1:1">
      <c r="A819" s="31" t="s">
        <v>4231</v>
      </c>
    </row>
    <row r="820" spans="1:1">
      <c r="A820" s="31" t="s">
        <v>4232</v>
      </c>
    </row>
    <row r="821" spans="1:1">
      <c r="A821" s="31" t="s">
        <v>1549</v>
      </c>
    </row>
    <row r="822" spans="1:1">
      <c r="A822" s="31" t="s">
        <v>4233</v>
      </c>
    </row>
    <row r="823" spans="1:1">
      <c r="A823" s="31" t="s">
        <v>4234</v>
      </c>
    </row>
    <row r="824" spans="1:1">
      <c r="A824" s="31" t="s">
        <v>4235</v>
      </c>
    </row>
    <row r="825" spans="1:1">
      <c r="A825" s="31" t="s">
        <v>1558</v>
      </c>
    </row>
    <row r="826" spans="1:1">
      <c r="A826" s="31" t="s">
        <v>4236</v>
      </c>
    </row>
    <row r="827" spans="1:1">
      <c r="A827" s="31" t="s">
        <v>4237</v>
      </c>
    </row>
    <row r="828" spans="1:1">
      <c r="A828" s="31" t="s">
        <v>4238</v>
      </c>
    </row>
    <row r="829" spans="1:1">
      <c r="A829" s="31" t="s">
        <v>4239</v>
      </c>
    </row>
    <row r="830" spans="1:1">
      <c r="A830" s="31" t="s">
        <v>4240</v>
      </c>
    </row>
    <row r="831" spans="1:1">
      <c r="A831" s="31" t="s">
        <v>4241</v>
      </c>
    </row>
    <row r="832" spans="1:1">
      <c r="A832" s="31" t="s">
        <v>4242</v>
      </c>
    </row>
    <row r="833" spans="1:1">
      <c r="A833" s="31" t="s">
        <v>4243</v>
      </c>
    </row>
    <row r="834" spans="1:1">
      <c r="A834" s="31" t="s">
        <v>4244</v>
      </c>
    </row>
    <row r="835" spans="1:1">
      <c r="A835" s="31" t="s">
        <v>4245</v>
      </c>
    </row>
    <row r="836" spans="1:1">
      <c r="A836" s="31" t="s">
        <v>4246</v>
      </c>
    </row>
    <row r="837" spans="1:1">
      <c r="A837" s="31" t="s">
        <v>4247</v>
      </c>
    </row>
    <row r="838" spans="1:1">
      <c r="A838" s="31" t="s">
        <v>4248</v>
      </c>
    </row>
    <row r="839" spans="1:1">
      <c r="A839" s="31" t="s">
        <v>4249</v>
      </c>
    </row>
    <row r="840" spans="1:1">
      <c r="A840" s="31" t="s">
        <v>4250</v>
      </c>
    </row>
    <row r="841" spans="1:1">
      <c r="A841" s="31" t="s">
        <v>4251</v>
      </c>
    </row>
    <row r="842" spans="1:1">
      <c r="A842" s="31" t="s">
        <v>4252</v>
      </c>
    </row>
    <row r="843" spans="1:1">
      <c r="A843" s="31" t="s">
        <v>4253</v>
      </c>
    </row>
    <row r="844" spans="1:1">
      <c r="A844" s="31" t="s">
        <v>4254</v>
      </c>
    </row>
    <row r="845" spans="1:1">
      <c r="A845" s="31" t="s">
        <v>4255</v>
      </c>
    </row>
    <row r="846" spans="1:1">
      <c r="A846" s="31" t="s">
        <v>4256</v>
      </c>
    </row>
    <row r="847" spans="1:1">
      <c r="A847" s="31" t="s">
        <v>4257</v>
      </c>
    </row>
    <row r="848" spans="1:1">
      <c r="A848" s="31" t="s">
        <v>4258</v>
      </c>
    </row>
    <row r="849" spans="1:1">
      <c r="A849" s="31" t="s">
        <v>4259</v>
      </c>
    </row>
    <row r="850" spans="1:1">
      <c r="A850" s="31" t="s">
        <v>4260</v>
      </c>
    </row>
    <row r="851" spans="1:1">
      <c r="A851" s="31" t="s">
        <v>4261</v>
      </c>
    </row>
    <row r="852" spans="1:1">
      <c r="A852" s="31" t="s">
        <v>4262</v>
      </c>
    </row>
    <row r="853" spans="1:1">
      <c r="A853" s="31" t="s">
        <v>4263</v>
      </c>
    </row>
    <row r="854" spans="1:1">
      <c r="A854" s="31" t="s">
        <v>1612</v>
      </c>
    </row>
    <row r="855" spans="1:1">
      <c r="A855" s="31" t="s">
        <v>4264</v>
      </c>
    </row>
    <row r="856" spans="1:1">
      <c r="A856" s="31" t="s">
        <v>4265</v>
      </c>
    </row>
    <row r="857" spans="1:1">
      <c r="A857" s="31" t="s">
        <v>4266</v>
      </c>
    </row>
    <row r="858" spans="1:1">
      <c r="A858" s="31" t="s">
        <v>1621</v>
      </c>
    </row>
    <row r="859" spans="1:1">
      <c r="A859" s="31" t="s">
        <v>4267</v>
      </c>
    </row>
    <row r="860" spans="1:1">
      <c r="A860" s="31" t="s">
        <v>4268</v>
      </c>
    </row>
    <row r="861" spans="1:1">
      <c r="A861" s="31" t="s">
        <v>4269</v>
      </c>
    </row>
    <row r="862" spans="1:1">
      <c r="A862" s="31" t="s">
        <v>1630</v>
      </c>
    </row>
    <row r="863" spans="1:1">
      <c r="A863" s="31" t="s">
        <v>4270</v>
      </c>
    </row>
    <row r="864" spans="1:1">
      <c r="A864" s="31" t="s">
        <v>4271</v>
      </c>
    </row>
    <row r="865" spans="1:1">
      <c r="A865" s="31" t="s">
        <v>4272</v>
      </c>
    </row>
    <row r="866" spans="1:1">
      <c r="A866" s="31" t="s">
        <v>1639</v>
      </c>
    </row>
    <row r="867" spans="1:1">
      <c r="A867" s="31" t="s">
        <v>4273</v>
      </c>
    </row>
    <row r="868" spans="1:1">
      <c r="A868" s="31" t="s">
        <v>4274</v>
      </c>
    </row>
    <row r="869" spans="1:1">
      <c r="A869" s="31" t="s">
        <v>4275</v>
      </c>
    </row>
    <row r="870" spans="1:1">
      <c r="A870" s="31" t="s">
        <v>4276</v>
      </c>
    </row>
    <row r="871" spans="1:1">
      <c r="A871" s="31" t="s">
        <v>4277</v>
      </c>
    </row>
    <row r="872" spans="1:1">
      <c r="A872" s="31" t="s">
        <v>4278</v>
      </c>
    </row>
    <row r="873" spans="1:1">
      <c r="A873" s="31" t="s">
        <v>4279</v>
      </c>
    </row>
    <row r="874" spans="1:1">
      <c r="A874" s="31" t="s">
        <v>4280</v>
      </c>
    </row>
    <row r="875" spans="1:1">
      <c r="A875" s="31" t="s">
        <v>4281</v>
      </c>
    </row>
    <row r="876" spans="1:1">
      <c r="A876" s="31" t="s">
        <v>4282</v>
      </c>
    </row>
    <row r="877" spans="1:1">
      <c r="A877" s="31" t="s">
        <v>4283</v>
      </c>
    </row>
    <row r="878" spans="1:1">
      <c r="A878" s="31" t="s">
        <v>4284</v>
      </c>
    </row>
    <row r="879" spans="1:1">
      <c r="A879" s="31" t="s">
        <v>4285</v>
      </c>
    </row>
    <row r="880" spans="1:1">
      <c r="A880" s="31" t="s">
        <v>4286</v>
      </c>
    </row>
    <row r="881" spans="1:1">
      <c r="A881" s="31" t="s">
        <v>4287</v>
      </c>
    </row>
    <row r="882" spans="1:1">
      <c r="A882" s="31" t="s">
        <v>4288</v>
      </c>
    </row>
    <row r="883" spans="1:1">
      <c r="A883" s="31" t="s">
        <v>4289</v>
      </c>
    </row>
    <row r="884" spans="1:1">
      <c r="A884" s="31" t="s">
        <v>4290</v>
      </c>
    </row>
    <row r="885" spans="1:1">
      <c r="A885" s="31" t="s">
        <v>4291</v>
      </c>
    </row>
    <row r="886" spans="1:1">
      <c r="A886" s="31" t="s">
        <v>4292</v>
      </c>
    </row>
    <row r="887" spans="1:1">
      <c r="A887" s="31" t="s">
        <v>4293</v>
      </c>
    </row>
    <row r="888" spans="1:1">
      <c r="A888" s="31" t="s">
        <v>4294</v>
      </c>
    </row>
    <row r="889" spans="1:1">
      <c r="A889" s="31" t="s">
        <v>4295</v>
      </c>
    </row>
    <row r="890" spans="1:1">
      <c r="A890" s="31" t="s">
        <v>4296</v>
      </c>
    </row>
    <row r="891" spans="1:1">
      <c r="A891" s="31" t="s">
        <v>4297</v>
      </c>
    </row>
    <row r="892" spans="1:1">
      <c r="A892" s="31" t="s">
        <v>4298</v>
      </c>
    </row>
    <row r="893" spans="1:1">
      <c r="A893" s="31" t="s">
        <v>1675</v>
      </c>
    </row>
    <row r="894" spans="1:1">
      <c r="A894" s="31" t="s">
        <v>4299</v>
      </c>
    </row>
    <row r="895" spans="1:1">
      <c r="A895" s="31" t="s">
        <v>4300</v>
      </c>
    </row>
    <row r="896" spans="1:1">
      <c r="A896" s="31" t="s">
        <v>4301</v>
      </c>
    </row>
    <row r="897" spans="1:1">
      <c r="A897" s="31" t="s">
        <v>4302</v>
      </c>
    </row>
    <row r="898" spans="1:1">
      <c r="A898" s="31" t="s">
        <v>4303</v>
      </c>
    </row>
    <row r="899" spans="1:1">
      <c r="A899" s="31" t="s">
        <v>4304</v>
      </c>
    </row>
    <row r="900" spans="1:1">
      <c r="A900" s="31" t="s">
        <v>1693</v>
      </c>
    </row>
    <row r="901" spans="1:1">
      <c r="A901" s="31" t="s">
        <v>4305</v>
      </c>
    </row>
    <row r="902" spans="1:1">
      <c r="A902" s="31" t="s">
        <v>4306</v>
      </c>
    </row>
    <row r="903" spans="1:1">
      <c r="A903" s="31" t="s">
        <v>4307</v>
      </c>
    </row>
    <row r="904" spans="1:1">
      <c r="A904" s="31" t="s">
        <v>4308</v>
      </c>
    </row>
    <row r="905" spans="1:1">
      <c r="A905" s="31" t="s">
        <v>4309</v>
      </c>
    </row>
    <row r="906" spans="1:1">
      <c r="A906" s="31" t="s">
        <v>4310</v>
      </c>
    </row>
    <row r="907" spans="1:1">
      <c r="A907" s="31" t="s">
        <v>4311</v>
      </c>
    </row>
    <row r="908" spans="1:1">
      <c r="A908" s="31" t="s">
        <v>4312</v>
      </c>
    </row>
    <row r="909" spans="1:1">
      <c r="A909" s="31" t="s">
        <v>4313</v>
      </c>
    </row>
    <row r="910" spans="1:1">
      <c r="A910" s="31" t="s">
        <v>4314</v>
      </c>
    </row>
    <row r="911" spans="1:1">
      <c r="A911" s="31" t="s">
        <v>4315</v>
      </c>
    </row>
    <row r="912" spans="1:1">
      <c r="A912" s="31" t="s">
        <v>4316</v>
      </c>
    </row>
    <row r="913" spans="1:1">
      <c r="A913" s="31" t="s">
        <v>4317</v>
      </c>
    </row>
    <row r="914" spans="1:1">
      <c r="A914" s="31" t="s">
        <v>4318</v>
      </c>
    </row>
    <row r="915" spans="1:1">
      <c r="A915" s="31" t="s">
        <v>4319</v>
      </c>
    </row>
    <row r="916" spans="1:1">
      <c r="A916" s="31" t="s">
        <v>1711</v>
      </c>
    </row>
    <row r="917" spans="1:1">
      <c r="A917" s="31" t="s">
        <v>4320</v>
      </c>
    </row>
    <row r="918" spans="1:1">
      <c r="A918" s="31" t="s">
        <v>4321</v>
      </c>
    </row>
    <row r="919" spans="1:1">
      <c r="A919" s="31" t="s">
        <v>4322</v>
      </c>
    </row>
    <row r="920" spans="1:1">
      <c r="A920" s="31" t="s">
        <v>1720</v>
      </c>
    </row>
    <row r="921" spans="1:1">
      <c r="A921" s="31" t="s">
        <v>4323</v>
      </c>
    </row>
    <row r="922" spans="1:1">
      <c r="A922" s="31" t="s">
        <v>4324</v>
      </c>
    </row>
    <row r="923" spans="1:1">
      <c r="A923" s="31" t="s">
        <v>4325</v>
      </c>
    </row>
    <row r="924" spans="1:1">
      <c r="A924" s="31" t="s">
        <v>4326</v>
      </c>
    </row>
    <row r="925" spans="1:1">
      <c r="A925" s="31" t="s">
        <v>4327</v>
      </c>
    </row>
    <row r="926" spans="1:1">
      <c r="A926" s="31" t="s">
        <v>4328</v>
      </c>
    </row>
    <row r="927" spans="1:1">
      <c r="A927" s="31" t="s">
        <v>4329</v>
      </c>
    </row>
    <row r="928" spans="1:1">
      <c r="A928" s="31" t="s">
        <v>4330</v>
      </c>
    </row>
    <row r="929" spans="1:1">
      <c r="A929" s="31" t="s">
        <v>4331</v>
      </c>
    </row>
    <row r="930" spans="1:1">
      <c r="A930" s="31" t="s">
        <v>4332</v>
      </c>
    </row>
    <row r="931" spans="1:1">
      <c r="A931" s="31" t="s">
        <v>4333</v>
      </c>
    </row>
    <row r="932" spans="1:1">
      <c r="A932" s="31" t="s">
        <v>4334</v>
      </c>
    </row>
    <row r="933" spans="1:1">
      <c r="A933" s="31" t="s">
        <v>4335</v>
      </c>
    </row>
    <row r="934" spans="1:1">
      <c r="A934" s="31" t="s">
        <v>4336</v>
      </c>
    </row>
    <row r="935" spans="1:1">
      <c r="A935" s="31" t="s">
        <v>4337</v>
      </c>
    </row>
    <row r="936" spans="1:1">
      <c r="A936" s="31" t="s">
        <v>4338</v>
      </c>
    </row>
    <row r="937" spans="1:1">
      <c r="A937" s="31" t="s">
        <v>4339</v>
      </c>
    </row>
    <row r="938" spans="1:1">
      <c r="A938" s="31" t="s">
        <v>4340</v>
      </c>
    </row>
    <row r="939" spans="1:1">
      <c r="A939" s="31" t="s">
        <v>4341</v>
      </c>
    </row>
    <row r="940" spans="1:1">
      <c r="A940" s="31" t="s">
        <v>4342</v>
      </c>
    </row>
    <row r="941" spans="1:1">
      <c r="A941" s="31" t="s">
        <v>4343</v>
      </c>
    </row>
    <row r="942" spans="1:1">
      <c r="A942" s="31" t="s">
        <v>4344</v>
      </c>
    </row>
    <row r="943" spans="1:1">
      <c r="A943" s="31" t="s">
        <v>4345</v>
      </c>
    </row>
    <row r="944" spans="1:1">
      <c r="A944" s="31" t="s">
        <v>4346</v>
      </c>
    </row>
    <row r="945" spans="1:1">
      <c r="A945" s="31" t="s">
        <v>4347</v>
      </c>
    </row>
    <row r="946" spans="1:1">
      <c r="A946" s="31" t="s">
        <v>4348</v>
      </c>
    </row>
    <row r="947" spans="1:1">
      <c r="A947" s="31" t="s">
        <v>4349</v>
      </c>
    </row>
    <row r="948" spans="1:1">
      <c r="A948" s="31" t="s">
        <v>4350</v>
      </c>
    </row>
    <row r="949" spans="1:1">
      <c r="A949" s="31" t="s">
        <v>4351</v>
      </c>
    </row>
    <row r="950" spans="1:1">
      <c r="A950" s="31" t="s">
        <v>4352</v>
      </c>
    </row>
    <row r="951" spans="1:1">
      <c r="A951" s="31" t="s">
        <v>4353</v>
      </c>
    </row>
    <row r="952" spans="1:1">
      <c r="A952" s="31" t="s">
        <v>4354</v>
      </c>
    </row>
    <row r="953" spans="1:1">
      <c r="A953" s="31" t="s">
        <v>4355</v>
      </c>
    </row>
    <row r="954" spans="1:1">
      <c r="A954" s="31" t="s">
        <v>1765</v>
      </c>
    </row>
    <row r="955" spans="1:1">
      <c r="A955" s="31" t="s">
        <v>4356</v>
      </c>
    </row>
    <row r="956" spans="1:1">
      <c r="A956" s="31" t="s">
        <v>4357</v>
      </c>
    </row>
    <row r="957" spans="1:1">
      <c r="A957" s="31" t="s">
        <v>4358</v>
      </c>
    </row>
    <row r="958" spans="1:1">
      <c r="A958" s="31" t="s">
        <v>4359</v>
      </c>
    </row>
    <row r="959" spans="1:1">
      <c r="A959" s="31" t="s">
        <v>1774</v>
      </c>
    </row>
    <row r="960" spans="1:1">
      <c r="A960" s="31" t="s">
        <v>4360</v>
      </c>
    </row>
    <row r="961" spans="1:1">
      <c r="A961" s="31" t="s">
        <v>4361</v>
      </c>
    </row>
    <row r="962" spans="1:1">
      <c r="A962" s="31" t="s">
        <v>4362</v>
      </c>
    </row>
    <row r="963" spans="1:1">
      <c r="A963" s="31" t="s">
        <v>4363</v>
      </c>
    </row>
    <row r="964" spans="1:1">
      <c r="A964" s="31" t="s">
        <v>1792</v>
      </c>
    </row>
    <row r="965" spans="1:1">
      <c r="A965" s="31" t="s">
        <v>4364</v>
      </c>
    </row>
    <row r="966" spans="1:1">
      <c r="A966" s="31" t="s">
        <v>4365</v>
      </c>
    </row>
    <row r="967" spans="1:1">
      <c r="A967" s="31" t="s">
        <v>4366</v>
      </c>
    </row>
    <row r="968" spans="1:1">
      <c r="A968" s="31" t="s">
        <v>4367</v>
      </c>
    </row>
    <row r="969" spans="1:1">
      <c r="A969" s="31" t="s">
        <v>4368</v>
      </c>
    </row>
    <row r="970" spans="1:1">
      <c r="A970" s="31" t="s">
        <v>4369</v>
      </c>
    </row>
    <row r="971" spans="1:1">
      <c r="A971" s="31" t="s">
        <v>1801</v>
      </c>
    </row>
    <row r="972" spans="1:1">
      <c r="A972" s="31" t="s">
        <v>4370</v>
      </c>
    </row>
    <row r="973" spans="1:1">
      <c r="A973" s="31" t="s">
        <v>4371</v>
      </c>
    </row>
    <row r="974" spans="1:1">
      <c r="A974" s="31" t="s">
        <v>4372</v>
      </c>
    </row>
    <row r="975" spans="1:1">
      <c r="A975" s="31" t="s">
        <v>4373</v>
      </c>
    </row>
    <row r="976" spans="1:1">
      <c r="A976" s="31" t="s">
        <v>4374</v>
      </c>
    </row>
    <row r="977" spans="1:1">
      <c r="A977" s="31" t="s">
        <v>4375</v>
      </c>
    </row>
    <row r="978" spans="1:1">
      <c r="A978" s="31" t="s">
        <v>4376</v>
      </c>
    </row>
    <row r="979" spans="1:1">
      <c r="A979" s="31" t="s">
        <v>4377</v>
      </c>
    </row>
    <row r="980" spans="1:1">
      <c r="A980" s="31" t="s">
        <v>4378</v>
      </c>
    </row>
    <row r="981" spans="1:1">
      <c r="A981" s="31" t="s">
        <v>4379</v>
      </c>
    </row>
    <row r="982" spans="1:1">
      <c r="A982" s="31" t="s">
        <v>4380</v>
      </c>
    </row>
    <row r="983" spans="1:1">
      <c r="A983" s="31" t="s">
        <v>4381</v>
      </c>
    </row>
    <row r="984" spans="1:1">
      <c r="A984" s="31" t="s">
        <v>4382</v>
      </c>
    </row>
    <row r="985" spans="1:1">
      <c r="A985" s="31" t="s">
        <v>1819</v>
      </c>
    </row>
    <row r="986" spans="1:1">
      <c r="A986" s="31" t="s">
        <v>4383</v>
      </c>
    </row>
    <row r="987" spans="1:1">
      <c r="A987" s="31" t="s">
        <v>4384</v>
      </c>
    </row>
    <row r="988" spans="1:1">
      <c r="A988" s="31" t="s">
        <v>4385</v>
      </c>
    </row>
    <row r="989" spans="1:1">
      <c r="A989" s="31" t="s">
        <v>4386</v>
      </c>
    </row>
    <row r="990" spans="1:1">
      <c r="A990" s="31" t="s">
        <v>4387</v>
      </c>
    </row>
    <row r="991" spans="1:1">
      <c r="A991" s="31" t="s">
        <v>4388</v>
      </c>
    </row>
    <row r="992" spans="1:1">
      <c r="A992" s="31" t="s">
        <v>4389</v>
      </c>
    </row>
    <row r="993" spans="1:1">
      <c r="A993" s="31" t="s">
        <v>4390</v>
      </c>
    </row>
    <row r="994" spans="1:1">
      <c r="A994" s="31" t="s">
        <v>4391</v>
      </c>
    </row>
    <row r="995" spans="1:1">
      <c r="A995" s="31" t="s">
        <v>4392</v>
      </c>
    </row>
    <row r="996" spans="1:1">
      <c r="A996" s="31" t="s">
        <v>4393</v>
      </c>
    </row>
    <row r="997" spans="1:1">
      <c r="A997" s="31" t="s">
        <v>4394</v>
      </c>
    </row>
    <row r="998" spans="1:1">
      <c r="A998" s="31" t="s">
        <v>4395</v>
      </c>
    </row>
    <row r="999" spans="1:1">
      <c r="A999" s="31" t="s">
        <v>4396</v>
      </c>
    </row>
    <row r="1000" spans="1:1">
      <c r="A1000" s="31" t="s">
        <v>4397</v>
      </c>
    </row>
    <row r="1001" spans="1:1">
      <c r="A1001" s="31" t="s">
        <v>4398</v>
      </c>
    </row>
    <row r="1002" spans="1:1">
      <c r="A1002" s="31" t="s">
        <v>4399</v>
      </c>
    </row>
    <row r="1003" spans="1:1">
      <c r="A1003" s="31" t="s">
        <v>4400</v>
      </c>
    </row>
    <row r="1004" spans="1:1">
      <c r="A1004" s="31" t="s">
        <v>4401</v>
      </c>
    </row>
    <row r="1005" spans="1:1">
      <c r="A1005" s="31" t="s">
        <v>4402</v>
      </c>
    </row>
    <row r="1006" spans="1:1">
      <c r="A1006" s="31" t="s">
        <v>4403</v>
      </c>
    </row>
    <row r="1007" spans="1:1">
      <c r="A1007" s="31" t="s">
        <v>4404</v>
      </c>
    </row>
    <row r="1008" spans="1:1">
      <c r="A1008" s="31" t="s">
        <v>4405</v>
      </c>
    </row>
    <row r="1009" spans="1:1">
      <c r="A1009" s="31" t="s">
        <v>4406</v>
      </c>
    </row>
    <row r="1010" spans="1:1">
      <c r="A1010" s="31" t="s">
        <v>4407</v>
      </c>
    </row>
    <row r="1011" spans="1:1">
      <c r="A1011" s="31" t="s">
        <v>4408</v>
      </c>
    </row>
    <row r="1012" spans="1:1">
      <c r="A1012" s="31" t="s">
        <v>4409</v>
      </c>
    </row>
    <row r="1013" spans="1:1">
      <c r="A1013" s="31" t="s">
        <v>4410</v>
      </c>
    </row>
    <row r="1014" spans="1:1">
      <c r="A1014" s="31" t="s">
        <v>4411</v>
      </c>
    </row>
    <row r="1015" spans="1:1">
      <c r="A1015" s="31" t="s">
        <v>4412</v>
      </c>
    </row>
    <row r="1016" spans="1:1">
      <c r="A1016" s="31" t="s">
        <v>4413</v>
      </c>
    </row>
    <row r="1017" spans="1:1">
      <c r="A1017" s="31" t="s">
        <v>4414</v>
      </c>
    </row>
    <row r="1018" spans="1:1">
      <c r="A1018" s="31" t="s">
        <v>4415</v>
      </c>
    </row>
    <row r="1019" spans="1:1">
      <c r="A1019" s="31" t="s">
        <v>4416</v>
      </c>
    </row>
    <row r="1020" spans="1:1">
      <c r="A1020" s="31" t="s">
        <v>4417</v>
      </c>
    </row>
    <row r="1021" spans="1:1">
      <c r="A1021" s="31" t="s">
        <v>4418</v>
      </c>
    </row>
    <row r="1022" spans="1:1">
      <c r="A1022" s="31" t="s">
        <v>4419</v>
      </c>
    </row>
    <row r="1023" spans="1:1">
      <c r="A1023" s="31" t="s">
        <v>4420</v>
      </c>
    </row>
    <row r="1024" spans="1:1">
      <c r="A1024" s="31" t="s">
        <v>4421</v>
      </c>
    </row>
    <row r="1025" spans="1:1">
      <c r="A1025" s="31" t="s">
        <v>4422</v>
      </c>
    </row>
    <row r="1026" spans="1:1">
      <c r="A1026" s="31" t="s">
        <v>4423</v>
      </c>
    </row>
    <row r="1027" spans="1:1">
      <c r="A1027" s="31" t="s">
        <v>4424</v>
      </c>
    </row>
    <row r="1028" spans="1:1">
      <c r="A1028" s="31" t="s">
        <v>4425</v>
      </c>
    </row>
    <row r="1029" spans="1:1">
      <c r="A1029" s="31" t="s">
        <v>4426</v>
      </c>
    </row>
    <row r="1030" spans="1:1">
      <c r="A1030" s="31" t="s">
        <v>4427</v>
      </c>
    </row>
    <row r="1031" spans="1:1">
      <c r="A1031" s="31" t="s">
        <v>1855</v>
      </c>
    </row>
    <row r="1032" spans="1:1">
      <c r="A1032" s="31" t="s">
        <v>4428</v>
      </c>
    </row>
    <row r="1033" spans="1:1">
      <c r="A1033" s="31" t="s">
        <v>4429</v>
      </c>
    </row>
    <row r="1034" spans="1:1">
      <c r="A1034" s="31" t="s">
        <v>4430</v>
      </c>
    </row>
    <row r="1035" spans="1:1">
      <c r="A1035" s="31" t="s">
        <v>4431</v>
      </c>
    </row>
    <row r="1036" spans="1:1">
      <c r="A1036" s="31" t="s">
        <v>4432</v>
      </c>
    </row>
    <row r="1037" spans="1:1">
      <c r="A1037" s="31" t="s">
        <v>4433</v>
      </c>
    </row>
    <row r="1038" spans="1:1">
      <c r="A1038" s="31" t="s">
        <v>4434</v>
      </c>
    </row>
    <row r="1039" spans="1:1">
      <c r="A1039" s="31" t="s">
        <v>4435</v>
      </c>
    </row>
    <row r="1040" spans="1:1">
      <c r="A1040" s="31" t="s">
        <v>4436</v>
      </c>
    </row>
    <row r="1041" spans="1:1">
      <c r="A1041" s="31" t="s">
        <v>4437</v>
      </c>
    </row>
    <row r="1042" spans="1:1">
      <c r="A1042" s="31" t="s">
        <v>4438</v>
      </c>
    </row>
    <row r="1043" spans="1:1">
      <c r="A1043" s="31" t="s">
        <v>4439</v>
      </c>
    </row>
    <row r="1044" spans="1:1">
      <c r="A1044" s="31" t="s">
        <v>4440</v>
      </c>
    </row>
    <row r="1045" spans="1:1">
      <c r="A1045" s="31" t="s">
        <v>4441</v>
      </c>
    </row>
    <row r="1046" spans="1:1">
      <c r="A1046" s="31" t="s">
        <v>4442</v>
      </c>
    </row>
    <row r="1047" spans="1:1">
      <c r="A1047" s="31" t="s">
        <v>4443</v>
      </c>
    </row>
    <row r="1048" spans="1:1">
      <c r="A1048" s="31" t="s">
        <v>4444</v>
      </c>
    </row>
    <row r="1049" spans="1:1">
      <c r="A1049" s="31" t="s">
        <v>4445</v>
      </c>
    </row>
    <row r="1050" spans="1:1">
      <c r="A1050" s="31" t="s">
        <v>4446</v>
      </c>
    </row>
    <row r="1051" spans="1:1">
      <c r="A1051" s="31" t="s">
        <v>4447</v>
      </c>
    </row>
    <row r="1052" spans="1:1">
      <c r="A1052" s="31" t="s">
        <v>4448</v>
      </c>
    </row>
    <row r="1053" spans="1:1">
      <c r="A1053" s="31" t="s">
        <v>4449</v>
      </c>
    </row>
    <row r="1054" spans="1:1">
      <c r="A1054" s="31" t="s">
        <v>4450</v>
      </c>
    </row>
    <row r="1055" spans="1:1">
      <c r="A1055" s="31" t="s">
        <v>4451</v>
      </c>
    </row>
    <row r="1056" spans="1:1">
      <c r="A1056" s="31" t="s">
        <v>4452</v>
      </c>
    </row>
    <row r="1057" spans="1:1">
      <c r="A1057" s="31" t="s">
        <v>4453</v>
      </c>
    </row>
    <row r="1058" spans="1:1">
      <c r="A1058" s="31" t="s">
        <v>4454</v>
      </c>
    </row>
    <row r="1059" spans="1:1">
      <c r="A1059" s="31" t="s">
        <v>4455</v>
      </c>
    </row>
    <row r="1060" spans="1:1">
      <c r="A1060" s="31" t="s">
        <v>4456</v>
      </c>
    </row>
    <row r="1061" spans="1:1">
      <c r="A1061" s="31" t="s">
        <v>4457</v>
      </c>
    </row>
    <row r="1062" spans="1:1">
      <c r="A1062" s="31" t="s">
        <v>4458</v>
      </c>
    </row>
    <row r="1063" spans="1:1">
      <c r="A1063" s="31" t="s">
        <v>4459</v>
      </c>
    </row>
    <row r="1064" spans="1:1">
      <c r="A1064" s="31" t="s">
        <v>4460</v>
      </c>
    </row>
    <row r="1065" spans="1:1">
      <c r="A1065" s="31" t="s">
        <v>4461</v>
      </c>
    </row>
    <row r="1066" spans="1:1">
      <c r="A1066" s="31" t="s">
        <v>4462</v>
      </c>
    </row>
    <row r="1067" spans="1:1">
      <c r="A1067" s="31" t="s">
        <v>4463</v>
      </c>
    </row>
    <row r="1068" spans="1:1">
      <c r="A1068" s="31" t="s">
        <v>4464</v>
      </c>
    </row>
    <row r="1069" spans="1:1">
      <c r="A1069" s="31" t="s">
        <v>4465</v>
      </c>
    </row>
    <row r="1070" spans="1:1">
      <c r="A1070" s="31" t="s">
        <v>4466</v>
      </c>
    </row>
    <row r="1071" spans="1:1">
      <c r="A1071" s="31" t="s">
        <v>4467</v>
      </c>
    </row>
    <row r="1072" spans="1:1">
      <c r="A1072" s="31" t="s">
        <v>4468</v>
      </c>
    </row>
    <row r="1073" spans="1:1">
      <c r="A1073" s="31" t="s">
        <v>4469</v>
      </c>
    </row>
    <row r="1074" spans="1:1">
      <c r="A1074" s="31" t="s">
        <v>4470</v>
      </c>
    </row>
    <row r="1075" spans="1:1">
      <c r="A1075" s="31" t="s">
        <v>4471</v>
      </c>
    </row>
    <row r="1076" spans="1:1">
      <c r="A1076" s="31" t="s">
        <v>4472</v>
      </c>
    </row>
    <row r="1077" spans="1:1">
      <c r="A1077" s="31" t="s">
        <v>4473</v>
      </c>
    </row>
    <row r="1078" spans="1:1">
      <c r="A1078" s="31" t="s">
        <v>4474</v>
      </c>
    </row>
    <row r="1079" spans="1:1">
      <c r="A1079" s="31" t="s">
        <v>1900</v>
      </c>
    </row>
    <row r="1080" spans="1:1">
      <c r="A1080" s="31" t="s">
        <v>4475</v>
      </c>
    </row>
    <row r="1081" spans="1:1">
      <c r="A1081" s="31" t="s">
        <v>4476</v>
      </c>
    </row>
    <row r="1082" spans="1:1">
      <c r="A1082" s="31" t="s">
        <v>4477</v>
      </c>
    </row>
    <row r="1083" spans="1:1">
      <c r="A1083" s="31" t="s">
        <v>4478</v>
      </c>
    </row>
    <row r="1084" spans="1:1">
      <c r="A1084" s="31" t="s">
        <v>4479</v>
      </c>
    </row>
    <row r="1085" spans="1:1">
      <c r="A1085" s="31" t="s">
        <v>4480</v>
      </c>
    </row>
    <row r="1086" spans="1:1">
      <c r="A1086" s="31" t="s">
        <v>4481</v>
      </c>
    </row>
    <row r="1087" spans="1:1">
      <c r="A1087" s="31" t="s">
        <v>4482</v>
      </c>
    </row>
    <row r="1088" spans="1:1">
      <c r="A1088" s="31" t="s">
        <v>1909</v>
      </c>
    </row>
    <row r="1089" spans="1:1">
      <c r="A1089" s="31" t="s">
        <v>4483</v>
      </c>
    </row>
    <row r="1090" spans="1:1">
      <c r="A1090" s="31" t="s">
        <v>4484</v>
      </c>
    </row>
    <row r="1091" spans="1:1">
      <c r="A1091" s="31" t="s">
        <v>4485</v>
      </c>
    </row>
    <row r="1092" spans="1:1">
      <c r="A1092" s="31" t="s">
        <v>4486</v>
      </c>
    </row>
    <row r="1093" spans="1:1">
      <c r="A1093" s="31" t="s">
        <v>4487</v>
      </c>
    </row>
    <row r="1094" spans="1:1">
      <c r="A1094" s="31" t="s">
        <v>4488</v>
      </c>
    </row>
    <row r="1095" spans="1:1">
      <c r="A1095" s="31" t="s">
        <v>4489</v>
      </c>
    </row>
    <row r="1096" spans="1:1">
      <c r="A1096" s="31" t="s">
        <v>4490</v>
      </c>
    </row>
    <row r="1097" spans="1:1">
      <c r="A1097" s="31" t="s">
        <v>1918</v>
      </c>
    </row>
    <row r="1098" spans="1:1">
      <c r="A1098" s="31" t="s">
        <v>4491</v>
      </c>
    </row>
    <row r="1099" spans="1:1">
      <c r="A1099" s="31" t="s">
        <v>4492</v>
      </c>
    </row>
    <row r="1100" spans="1:1">
      <c r="A1100" s="31" t="s">
        <v>4493</v>
      </c>
    </row>
    <row r="1101" spans="1:1">
      <c r="A1101" s="31" t="s">
        <v>4494</v>
      </c>
    </row>
    <row r="1102" spans="1:1">
      <c r="A1102" s="31" t="s">
        <v>4495</v>
      </c>
    </row>
    <row r="1103" spans="1:1">
      <c r="A1103" s="31" t="s">
        <v>4496</v>
      </c>
    </row>
    <row r="1104" spans="1:1">
      <c r="A1104" s="31" t="s">
        <v>4497</v>
      </c>
    </row>
    <row r="1105" spans="1:1">
      <c r="A1105" s="31" t="s">
        <v>4498</v>
      </c>
    </row>
    <row r="1106" spans="1:1">
      <c r="A1106" s="31" t="s">
        <v>4499</v>
      </c>
    </row>
    <row r="1107" spans="1:1">
      <c r="A1107" s="31" t="s">
        <v>1927</v>
      </c>
    </row>
    <row r="1108" spans="1:1">
      <c r="A1108" s="31" t="s">
        <v>4500</v>
      </c>
    </row>
    <row r="1109" spans="1:1">
      <c r="A1109" s="31" t="s">
        <v>4501</v>
      </c>
    </row>
    <row r="1110" spans="1:1">
      <c r="A1110" s="31" t="s">
        <v>4502</v>
      </c>
    </row>
    <row r="1111" spans="1:1">
      <c r="A1111" s="31" t="s">
        <v>4503</v>
      </c>
    </row>
    <row r="1112" spans="1:1">
      <c r="A1112" s="31" t="s">
        <v>4504</v>
      </c>
    </row>
    <row r="1113" spans="1:1">
      <c r="A1113" s="31" t="s">
        <v>4505</v>
      </c>
    </row>
    <row r="1114" spans="1:1">
      <c r="A1114" s="31" t="s">
        <v>4506</v>
      </c>
    </row>
    <row r="1115" spans="1:1">
      <c r="A1115" s="31" t="s">
        <v>4507</v>
      </c>
    </row>
    <row r="1116" spans="1:1">
      <c r="A1116" s="31" t="s">
        <v>4508</v>
      </c>
    </row>
    <row r="1117" spans="1:1">
      <c r="A1117" s="31" t="s">
        <v>1945</v>
      </c>
    </row>
    <row r="1118" spans="1:1">
      <c r="A1118" s="31" t="s">
        <v>4509</v>
      </c>
    </row>
    <row r="1119" spans="1:1">
      <c r="A1119" s="31" t="s">
        <v>4510</v>
      </c>
    </row>
    <row r="1120" spans="1:1">
      <c r="A1120" s="31" t="s">
        <v>4511</v>
      </c>
    </row>
    <row r="1121" spans="1:1">
      <c r="A1121" s="31" t="s">
        <v>4512</v>
      </c>
    </row>
    <row r="1122" spans="1:1">
      <c r="A1122" s="31" t="s">
        <v>4513</v>
      </c>
    </row>
    <row r="1123" spans="1:1">
      <c r="A1123" s="31" t="s">
        <v>1954</v>
      </c>
    </row>
    <row r="1124" spans="1:1">
      <c r="A1124" s="31" t="s">
        <v>4514</v>
      </c>
    </row>
    <row r="1125" spans="1:1">
      <c r="A1125" s="31" t="s">
        <v>4515</v>
      </c>
    </row>
    <row r="1126" spans="1:1">
      <c r="A1126" s="31" t="s">
        <v>4516</v>
      </c>
    </row>
    <row r="1127" spans="1:1">
      <c r="A1127" s="31" t="s">
        <v>4517</v>
      </c>
    </row>
    <row r="1128" spans="1:1">
      <c r="A1128" s="31" t="s">
        <v>4518</v>
      </c>
    </row>
    <row r="1129" spans="1:1">
      <c r="A1129" s="31" t="s">
        <v>4519</v>
      </c>
    </row>
    <row r="1130" spans="1:1">
      <c r="A1130" s="31" t="s">
        <v>4520</v>
      </c>
    </row>
    <row r="1131" spans="1:1">
      <c r="A1131" s="31" t="s">
        <v>4521</v>
      </c>
    </row>
    <row r="1132" spans="1:1">
      <c r="A1132" s="31" t="s">
        <v>4522</v>
      </c>
    </row>
    <row r="1133" spans="1:1">
      <c r="A1133" s="31" t="s">
        <v>4523</v>
      </c>
    </row>
    <row r="1134" spans="1:1">
      <c r="A1134" s="31" t="s">
        <v>4524</v>
      </c>
    </row>
    <row r="1135" spans="1:1">
      <c r="A1135" s="31" t="s">
        <v>4525</v>
      </c>
    </row>
    <row r="1136" spans="1:1">
      <c r="A1136" s="31" t="s">
        <v>4526</v>
      </c>
    </row>
    <row r="1137" spans="1:1">
      <c r="A1137" s="31" t="s">
        <v>4527</v>
      </c>
    </row>
    <row r="1138" spans="1:1">
      <c r="A1138" s="31" t="s">
        <v>4528</v>
      </c>
    </row>
    <row r="1139" spans="1:1">
      <c r="A1139" s="31" t="s">
        <v>4529</v>
      </c>
    </row>
    <row r="1140" spans="1:1">
      <c r="A1140" s="31" t="s">
        <v>4530</v>
      </c>
    </row>
    <row r="1141" spans="1:1">
      <c r="A1141" s="31" t="s">
        <v>4531</v>
      </c>
    </row>
    <row r="1142" spans="1:1">
      <c r="A1142" s="31" t="s">
        <v>4532</v>
      </c>
    </row>
    <row r="1143" spans="1:1">
      <c r="A1143" s="31" t="s">
        <v>4533</v>
      </c>
    </row>
    <row r="1144" spans="1:1">
      <c r="A1144" s="31" t="s">
        <v>4534</v>
      </c>
    </row>
    <row r="1145" spans="1:1">
      <c r="A1145" s="31" t="s">
        <v>1972</v>
      </c>
    </row>
    <row r="1146" spans="1:1">
      <c r="A1146" s="31" t="s">
        <v>4535</v>
      </c>
    </row>
    <row r="1147" spans="1:1">
      <c r="A1147" s="31" t="s">
        <v>4536</v>
      </c>
    </row>
    <row r="1148" spans="1:1">
      <c r="A1148" s="31" t="s">
        <v>4537</v>
      </c>
    </row>
    <row r="1149" spans="1:1">
      <c r="A1149" s="31" t="s">
        <v>4538</v>
      </c>
    </row>
    <row r="1150" spans="1:1">
      <c r="A1150" s="31" t="s">
        <v>4539</v>
      </c>
    </row>
    <row r="1151" spans="1:1">
      <c r="A1151" s="31" t="s">
        <v>4540</v>
      </c>
    </row>
    <row r="1152" spans="1:1">
      <c r="A1152" s="31" t="s">
        <v>1981</v>
      </c>
    </row>
    <row r="1153" spans="1:1">
      <c r="A1153" s="31" t="s">
        <v>4541</v>
      </c>
    </row>
    <row r="1154" spans="1:1">
      <c r="A1154" s="31" t="s">
        <v>4542</v>
      </c>
    </row>
    <row r="1155" spans="1:1">
      <c r="A1155" s="31" t="s">
        <v>4543</v>
      </c>
    </row>
    <row r="1156" spans="1:1">
      <c r="A1156" s="31" t="s">
        <v>4544</v>
      </c>
    </row>
    <row r="1157" spans="1:1">
      <c r="A1157" s="31" t="s">
        <v>4545</v>
      </c>
    </row>
    <row r="1158" spans="1:1">
      <c r="A1158" s="31" t="s">
        <v>4546</v>
      </c>
    </row>
    <row r="1159" spans="1:1">
      <c r="A1159" s="31" t="s">
        <v>4547</v>
      </c>
    </row>
    <row r="1160" spans="1:1">
      <c r="A1160" s="31" t="s">
        <v>4548</v>
      </c>
    </row>
    <row r="1161" spans="1:1">
      <c r="A1161" s="31" t="s">
        <v>4549</v>
      </c>
    </row>
    <row r="1162" spans="1:1">
      <c r="A1162" s="31" t="s">
        <v>4550</v>
      </c>
    </row>
    <row r="1163" spans="1:1">
      <c r="A1163" s="31" t="s">
        <v>4551</v>
      </c>
    </row>
    <row r="1164" spans="1:1">
      <c r="A1164" s="31" t="s">
        <v>4552</v>
      </c>
    </row>
    <row r="1165" spans="1:1">
      <c r="A1165" s="31" t="s">
        <v>4553</v>
      </c>
    </row>
    <row r="1166" spans="1:1">
      <c r="A1166" s="31" t="s">
        <v>4554</v>
      </c>
    </row>
    <row r="1167" spans="1:1">
      <c r="A1167" s="31" t="s">
        <v>4555</v>
      </c>
    </row>
    <row r="1168" spans="1:1">
      <c r="A1168" s="31" t="s">
        <v>4556</v>
      </c>
    </row>
    <row r="1169" spans="1:1">
      <c r="A1169" s="31" t="s">
        <v>4557</v>
      </c>
    </row>
    <row r="1170" spans="1:1">
      <c r="A1170" s="31" t="s">
        <v>4558</v>
      </c>
    </row>
    <row r="1171" spans="1:1">
      <c r="A1171" s="31" t="s">
        <v>4559</v>
      </c>
    </row>
    <row r="1172" spans="1:1">
      <c r="A1172" s="31" t="s">
        <v>4560</v>
      </c>
    </row>
    <row r="1173" spans="1:1">
      <c r="A1173" s="31" t="s">
        <v>4561</v>
      </c>
    </row>
    <row r="1174" spans="1:1">
      <c r="A1174" s="31" t="s">
        <v>4562</v>
      </c>
    </row>
    <row r="1175" spans="1:1">
      <c r="A1175" s="31" t="s">
        <v>4563</v>
      </c>
    </row>
    <row r="1176" spans="1:1">
      <c r="A1176" s="31" t="s">
        <v>4564</v>
      </c>
    </row>
    <row r="1177" spans="1:1">
      <c r="A1177" s="31" t="s">
        <v>4565</v>
      </c>
    </row>
    <row r="1178" spans="1:1">
      <c r="A1178" s="31" t="s">
        <v>4566</v>
      </c>
    </row>
    <row r="1179" spans="1:1">
      <c r="A1179" s="31" t="s">
        <v>4567</v>
      </c>
    </row>
    <row r="1180" spans="1:1">
      <c r="A1180" s="31" t="s">
        <v>4568</v>
      </c>
    </row>
    <row r="1181" spans="1:1">
      <c r="A1181" s="31" t="s">
        <v>1999</v>
      </c>
    </row>
    <row r="1182" spans="1:1">
      <c r="A1182" s="31" t="s">
        <v>4569</v>
      </c>
    </row>
    <row r="1183" spans="1:1">
      <c r="A1183" s="31" t="s">
        <v>4570</v>
      </c>
    </row>
    <row r="1184" spans="1:1">
      <c r="A1184" s="31" t="s">
        <v>4571</v>
      </c>
    </row>
    <row r="1185" spans="1:1">
      <c r="A1185" s="31" t="s">
        <v>4572</v>
      </c>
    </row>
    <row r="1186" spans="1:1">
      <c r="A1186" s="31" t="s">
        <v>4573</v>
      </c>
    </row>
    <row r="1187" spans="1:1">
      <c r="A1187" s="31" t="s">
        <v>4574</v>
      </c>
    </row>
    <row r="1188" spans="1:1">
      <c r="A1188" s="31" t="s">
        <v>4575</v>
      </c>
    </row>
    <row r="1189" spans="1:1">
      <c r="A1189" s="31" t="s">
        <v>4576</v>
      </c>
    </row>
    <row r="1190" spans="1:1">
      <c r="A1190" s="31" t="s">
        <v>4577</v>
      </c>
    </row>
    <row r="1191" spans="1:1">
      <c r="A1191" s="31" t="s">
        <v>4578</v>
      </c>
    </row>
    <row r="1192" spans="1:1">
      <c r="A1192" s="31" t="s">
        <v>4579</v>
      </c>
    </row>
    <row r="1193" spans="1:1">
      <c r="A1193" s="31" t="s">
        <v>4580</v>
      </c>
    </row>
    <row r="1194" spans="1:1">
      <c r="A1194" s="31" t="s">
        <v>4581</v>
      </c>
    </row>
    <row r="1195" spans="1:1">
      <c r="A1195" s="31" t="s">
        <v>4582</v>
      </c>
    </row>
    <row r="1196" spans="1:1">
      <c r="A1196" s="31" t="s">
        <v>4583</v>
      </c>
    </row>
    <row r="1197" spans="1:1">
      <c r="A1197" s="31" t="s">
        <v>4584</v>
      </c>
    </row>
    <row r="1198" spans="1:1">
      <c r="A1198" s="31" t="s">
        <v>4585</v>
      </c>
    </row>
    <row r="1199" spans="1:1">
      <c r="A1199" s="31" t="s">
        <v>4586</v>
      </c>
    </row>
    <row r="1200" spans="1:1">
      <c r="A1200" s="31" t="s">
        <v>4587</v>
      </c>
    </row>
    <row r="1201" spans="1:1">
      <c r="A1201" s="31" t="s">
        <v>4588</v>
      </c>
    </row>
    <row r="1202" spans="1:1">
      <c r="A1202" s="31" t="s">
        <v>4589</v>
      </c>
    </row>
    <row r="1203" spans="1:1">
      <c r="A1203" s="31" t="s">
        <v>4590</v>
      </c>
    </row>
    <row r="1204" spans="1:1">
      <c r="A1204" s="31" t="s">
        <v>4591</v>
      </c>
    </row>
    <row r="1205" spans="1:1">
      <c r="A1205" s="31" t="s">
        <v>4592</v>
      </c>
    </row>
    <row r="1206" spans="1:1">
      <c r="A1206" s="31" t="s">
        <v>4593</v>
      </c>
    </row>
    <row r="1207" spans="1:1">
      <c r="A1207" s="31" t="s">
        <v>4594</v>
      </c>
    </row>
    <row r="1208" spans="1:1">
      <c r="A1208" s="31" t="s">
        <v>4595</v>
      </c>
    </row>
    <row r="1209" spans="1:1">
      <c r="A1209" s="31" t="s">
        <v>4596</v>
      </c>
    </row>
    <row r="1210" spans="1:1">
      <c r="A1210" s="31" t="s">
        <v>4597</v>
      </c>
    </row>
    <row r="1211" spans="1:1">
      <c r="A1211" s="31" t="s">
        <v>4598</v>
      </c>
    </row>
    <row r="1212" spans="1:1">
      <c r="A1212" s="31" t="s">
        <v>4599</v>
      </c>
    </row>
    <row r="1213" spans="1:1">
      <c r="A1213" s="31" t="s">
        <v>4600</v>
      </c>
    </row>
    <row r="1214" spans="1:1">
      <c r="A1214" s="31" t="s">
        <v>4601</v>
      </c>
    </row>
    <row r="1215" spans="1:1">
      <c r="A1215" s="31" t="s">
        <v>4602</v>
      </c>
    </row>
    <row r="1216" spans="1:1">
      <c r="A1216" s="31" t="s">
        <v>4603</v>
      </c>
    </row>
    <row r="1217" spans="1:1">
      <c r="A1217" s="31" t="s">
        <v>4604</v>
      </c>
    </row>
    <row r="1218" spans="1:1">
      <c r="A1218" s="31" t="s">
        <v>4605</v>
      </c>
    </row>
    <row r="1219" spans="1:1">
      <c r="A1219" s="31" t="s">
        <v>4606</v>
      </c>
    </row>
    <row r="1220" spans="1:1">
      <c r="A1220" s="31" t="s">
        <v>4607</v>
      </c>
    </row>
    <row r="1221" spans="1:1">
      <c r="A1221" s="31" t="s">
        <v>4608</v>
      </c>
    </row>
    <row r="1222" spans="1:1">
      <c r="A1222" s="31" t="s">
        <v>4609</v>
      </c>
    </row>
    <row r="1223" spans="1:1">
      <c r="A1223" s="31" t="s">
        <v>4610</v>
      </c>
    </row>
    <row r="1224" spans="1:1">
      <c r="A1224" s="31" t="s">
        <v>4611</v>
      </c>
    </row>
    <row r="1225" spans="1:1">
      <c r="A1225" s="31" t="s">
        <v>4612</v>
      </c>
    </row>
    <row r="1226" spans="1:1">
      <c r="A1226" s="31" t="s">
        <v>4613</v>
      </c>
    </row>
    <row r="1227" spans="1:1">
      <c r="A1227" s="31" t="s">
        <v>4614</v>
      </c>
    </row>
    <row r="1228" spans="1:1">
      <c r="A1228" s="31" t="s">
        <v>4615</v>
      </c>
    </row>
    <row r="1229" spans="1:1">
      <c r="A1229" s="31" t="s">
        <v>4616</v>
      </c>
    </row>
    <row r="1230" spans="1:1">
      <c r="A1230" s="31" t="s">
        <v>4617</v>
      </c>
    </row>
    <row r="1231" spans="1:1">
      <c r="A1231" s="31" t="s">
        <v>4618</v>
      </c>
    </row>
    <row r="1232" spans="1:1">
      <c r="A1232" s="31" t="s">
        <v>4619</v>
      </c>
    </row>
    <row r="1233" spans="1:1">
      <c r="A1233" s="31" t="s">
        <v>4620</v>
      </c>
    </row>
    <row r="1234" spans="1:1">
      <c r="A1234" s="31" t="s">
        <v>4621</v>
      </c>
    </row>
    <row r="1235" spans="1:1">
      <c r="A1235" s="31" t="s">
        <v>2071</v>
      </c>
    </row>
    <row r="1236" spans="1:1">
      <c r="A1236" s="31" t="s">
        <v>4622</v>
      </c>
    </row>
    <row r="1237" spans="1:1">
      <c r="A1237" s="31" t="s">
        <v>4623</v>
      </c>
    </row>
    <row r="1238" spans="1:1">
      <c r="A1238" s="31" t="s">
        <v>2080</v>
      </c>
    </row>
    <row r="1239" spans="1:1">
      <c r="A1239" s="31" t="s">
        <v>4624</v>
      </c>
    </row>
    <row r="1240" spans="1:1">
      <c r="A1240" s="31" t="s">
        <v>4625</v>
      </c>
    </row>
    <row r="1241" spans="1:1">
      <c r="A1241" s="31" t="s">
        <v>4626</v>
      </c>
    </row>
    <row r="1242" spans="1:1">
      <c r="A1242" s="31" t="s">
        <v>4627</v>
      </c>
    </row>
    <row r="1243" spans="1:1">
      <c r="A1243" s="31" t="s">
        <v>4628</v>
      </c>
    </row>
    <row r="1244" spans="1:1">
      <c r="A1244" s="31" t="s">
        <v>4629</v>
      </c>
    </row>
    <row r="1245" spans="1:1">
      <c r="A1245" s="31" t="s">
        <v>4630</v>
      </c>
    </row>
    <row r="1246" spans="1:1">
      <c r="A1246" s="31" t="s">
        <v>4631</v>
      </c>
    </row>
    <row r="1247" spans="1:1">
      <c r="A1247" s="31" t="s">
        <v>4632</v>
      </c>
    </row>
    <row r="1248" spans="1:1">
      <c r="A1248" s="31" t="s">
        <v>4633</v>
      </c>
    </row>
    <row r="1249" spans="1:1">
      <c r="A1249" s="31" t="s">
        <v>4634</v>
      </c>
    </row>
    <row r="1250" spans="1:1">
      <c r="A1250" s="31" t="s">
        <v>4635</v>
      </c>
    </row>
    <row r="1251" spans="1:1">
      <c r="A1251" s="31" t="s">
        <v>4636</v>
      </c>
    </row>
    <row r="1252" spans="1:1">
      <c r="A1252" s="31" t="s">
        <v>4637</v>
      </c>
    </row>
    <row r="1253" spans="1:1">
      <c r="A1253" s="31" t="s">
        <v>2098</v>
      </c>
    </row>
    <row r="1254" spans="1:1">
      <c r="A1254" s="31" t="s">
        <v>4638</v>
      </c>
    </row>
    <row r="1255" spans="1:1">
      <c r="A1255" s="31" t="s">
        <v>4639</v>
      </c>
    </row>
    <row r="1256" spans="1:1">
      <c r="A1256" s="31" t="s">
        <v>4640</v>
      </c>
    </row>
    <row r="1257" spans="1:1">
      <c r="A1257" s="31" t="s">
        <v>4641</v>
      </c>
    </row>
    <row r="1258" spans="1:1">
      <c r="A1258" s="31" t="s">
        <v>4642</v>
      </c>
    </row>
    <row r="1259" spans="1:1">
      <c r="A1259" s="31" t="s">
        <v>4643</v>
      </c>
    </row>
    <row r="1260" spans="1:1">
      <c r="A1260" s="31" t="s">
        <v>4644</v>
      </c>
    </row>
    <row r="1261" spans="1:1">
      <c r="A1261" s="31" t="s">
        <v>4645</v>
      </c>
    </row>
    <row r="1262" spans="1:1">
      <c r="A1262" s="31" t="s">
        <v>4646</v>
      </c>
    </row>
    <row r="1263" spans="1:1">
      <c r="A1263" s="31" t="s">
        <v>4647</v>
      </c>
    </row>
    <row r="1264" spans="1:1">
      <c r="A1264" s="31" t="s">
        <v>4648</v>
      </c>
    </row>
    <row r="1265" spans="1:1">
      <c r="A1265" s="31" t="s">
        <v>4649</v>
      </c>
    </row>
    <row r="1266" spans="1:1">
      <c r="A1266" s="31" t="s">
        <v>4650</v>
      </c>
    </row>
    <row r="1267" spans="1:1">
      <c r="A1267" s="31" t="s">
        <v>4651</v>
      </c>
    </row>
    <row r="1268" spans="1:1">
      <c r="A1268" s="31" t="s">
        <v>4652</v>
      </c>
    </row>
    <row r="1269" spans="1:1">
      <c r="A1269" s="31" t="s">
        <v>4653</v>
      </c>
    </row>
    <row r="1270" spans="1:1">
      <c r="A1270" s="31" t="s">
        <v>4654</v>
      </c>
    </row>
    <row r="1271" spans="1:1">
      <c r="A1271" s="31" t="s">
        <v>4655</v>
      </c>
    </row>
    <row r="1272" spans="1:1">
      <c r="A1272" s="31" t="s">
        <v>4656</v>
      </c>
    </row>
    <row r="1273" spans="1:1">
      <c r="A1273" s="31" t="s">
        <v>4657</v>
      </c>
    </row>
    <row r="1274" spans="1:1">
      <c r="A1274" s="31" t="s">
        <v>4658</v>
      </c>
    </row>
    <row r="1275" spans="1:1">
      <c r="A1275" s="31" t="s">
        <v>4659</v>
      </c>
    </row>
    <row r="1276" spans="1:1">
      <c r="A1276" s="31" t="s">
        <v>4660</v>
      </c>
    </row>
    <row r="1277" spans="1:1">
      <c r="A1277" s="31" t="s">
        <v>4661</v>
      </c>
    </row>
    <row r="1278" spans="1:1">
      <c r="A1278" s="31" t="s">
        <v>4662</v>
      </c>
    </row>
    <row r="1279" spans="1:1">
      <c r="A1279" s="31" t="s">
        <v>4663</v>
      </c>
    </row>
    <row r="1280" spans="1:1">
      <c r="A1280" s="31" t="s">
        <v>4664</v>
      </c>
    </row>
    <row r="1281" spans="1:1">
      <c r="A1281" s="31" t="s">
        <v>4665</v>
      </c>
    </row>
    <row r="1282" spans="1:1">
      <c r="A1282" s="31" t="s">
        <v>4666</v>
      </c>
    </row>
    <row r="1283" spans="1:1">
      <c r="A1283" s="31" t="s">
        <v>4667</v>
      </c>
    </row>
    <row r="1284" spans="1:1">
      <c r="A1284" s="31" t="s">
        <v>4668</v>
      </c>
    </row>
    <row r="1285" spans="1:1">
      <c r="A1285" s="31" t="s">
        <v>4669</v>
      </c>
    </row>
    <row r="1286" spans="1:1">
      <c r="A1286" s="31" t="s">
        <v>4670</v>
      </c>
    </row>
    <row r="1287" spans="1:1">
      <c r="A1287" s="31" t="s">
        <v>4671</v>
      </c>
    </row>
    <row r="1288" spans="1:1">
      <c r="A1288" s="31" t="s">
        <v>4672</v>
      </c>
    </row>
    <row r="1289" spans="1:1">
      <c r="A1289" s="31" t="s">
        <v>4673</v>
      </c>
    </row>
    <row r="1290" spans="1:1">
      <c r="A1290" s="31" t="s">
        <v>4674</v>
      </c>
    </row>
    <row r="1291" spans="1:1">
      <c r="A1291" s="31" t="s">
        <v>4675</v>
      </c>
    </row>
    <row r="1292" spans="1:1">
      <c r="A1292" s="31" t="s">
        <v>4676</v>
      </c>
    </row>
    <row r="1293" spans="1:1">
      <c r="A1293" s="31" t="s">
        <v>4677</v>
      </c>
    </row>
    <row r="1294" spans="1:1">
      <c r="A1294" s="31" t="s">
        <v>4678</v>
      </c>
    </row>
    <row r="1295" spans="1:1">
      <c r="A1295" s="31" t="s">
        <v>4679</v>
      </c>
    </row>
    <row r="1296" spans="1:1">
      <c r="A1296" s="31" t="s">
        <v>4680</v>
      </c>
    </row>
    <row r="1297" spans="1:1">
      <c r="A1297" s="31" t="s">
        <v>4681</v>
      </c>
    </row>
    <row r="1298" spans="1:1">
      <c r="A1298" s="31" t="s">
        <v>4682</v>
      </c>
    </row>
    <row r="1299" spans="1:1">
      <c r="A1299" s="31" t="s">
        <v>4683</v>
      </c>
    </row>
    <row r="1300" spans="1:1">
      <c r="A1300" s="31" t="s">
        <v>4684</v>
      </c>
    </row>
    <row r="1301" spans="1:1">
      <c r="A1301" s="31" t="s">
        <v>4685</v>
      </c>
    </row>
    <row r="1302" spans="1:1">
      <c r="A1302" s="31" t="s">
        <v>4686</v>
      </c>
    </row>
    <row r="1303" spans="1:1">
      <c r="A1303" s="31" t="s">
        <v>4687</v>
      </c>
    </row>
    <row r="1304" spans="1:1">
      <c r="A1304" s="31" t="s">
        <v>4688</v>
      </c>
    </row>
    <row r="1305" spans="1:1">
      <c r="A1305" s="31" t="s">
        <v>4689</v>
      </c>
    </row>
    <row r="1306" spans="1:1">
      <c r="A1306" s="31" t="s">
        <v>4690</v>
      </c>
    </row>
    <row r="1307" spans="1:1">
      <c r="A1307" s="31" t="s">
        <v>4691</v>
      </c>
    </row>
    <row r="1308" spans="1:1">
      <c r="A1308" s="31" t="s">
        <v>4692</v>
      </c>
    </row>
    <row r="1309" spans="1:1">
      <c r="A1309" s="31" t="s">
        <v>2143</v>
      </c>
    </row>
    <row r="1310" spans="1:1">
      <c r="A1310" s="31" t="s">
        <v>4693</v>
      </c>
    </row>
    <row r="1311" spans="1:1">
      <c r="A1311" s="31" t="s">
        <v>4694</v>
      </c>
    </row>
    <row r="1312" spans="1:1">
      <c r="A1312" s="31" t="s">
        <v>4695</v>
      </c>
    </row>
    <row r="1313" spans="1:1">
      <c r="A1313" s="31" t="s">
        <v>4696</v>
      </c>
    </row>
    <row r="1314" spans="1:1">
      <c r="A1314" s="31" t="s">
        <v>4697</v>
      </c>
    </row>
    <row r="1315" spans="1:1">
      <c r="A1315" s="31" t="s">
        <v>4698</v>
      </c>
    </row>
    <row r="1316" spans="1:1">
      <c r="A1316" s="31" t="s">
        <v>4699</v>
      </c>
    </row>
    <row r="1317" spans="1:1">
      <c r="A1317" s="31" t="s">
        <v>4700</v>
      </c>
    </row>
    <row r="1318" spans="1:1">
      <c r="A1318" s="31" t="s">
        <v>4701</v>
      </c>
    </row>
    <row r="1319" spans="1:1">
      <c r="A1319" s="31" t="s">
        <v>4702</v>
      </c>
    </row>
    <row r="1320" spans="1:1">
      <c r="A1320" s="31" t="s">
        <v>4703</v>
      </c>
    </row>
    <row r="1321" spans="1:1">
      <c r="A1321" s="31" t="s">
        <v>4704</v>
      </c>
    </row>
    <row r="1322" spans="1:1">
      <c r="A1322" s="31" t="s">
        <v>4705</v>
      </c>
    </row>
    <row r="1323" spans="1:1">
      <c r="A1323" s="31" t="s">
        <v>4706</v>
      </c>
    </row>
    <row r="1324" spans="1:1">
      <c r="A1324" s="31" t="s">
        <v>4707</v>
      </c>
    </row>
    <row r="1325" spans="1:1">
      <c r="A1325" s="31" t="s">
        <v>4708</v>
      </c>
    </row>
    <row r="1326" spans="1:1">
      <c r="A1326" s="31" t="s">
        <v>4709</v>
      </c>
    </row>
    <row r="1327" spans="1:1">
      <c r="A1327" s="31" t="s">
        <v>4710</v>
      </c>
    </row>
    <row r="1328" spans="1:1">
      <c r="A1328" s="31" t="s">
        <v>4711</v>
      </c>
    </row>
    <row r="1329" spans="1:1">
      <c r="A1329" s="31" t="s">
        <v>4712</v>
      </c>
    </row>
    <row r="1330" spans="1:1">
      <c r="A1330" s="31" t="s">
        <v>4713</v>
      </c>
    </row>
    <row r="1331" spans="1:1">
      <c r="A1331" s="31" t="s">
        <v>4714</v>
      </c>
    </row>
    <row r="1332" spans="1:1">
      <c r="A1332" s="31" t="s">
        <v>4715</v>
      </c>
    </row>
    <row r="1333" spans="1:1">
      <c r="A1333" s="31" t="s">
        <v>4716</v>
      </c>
    </row>
    <row r="1334" spans="1:1">
      <c r="A1334" s="31" t="s">
        <v>4717</v>
      </c>
    </row>
    <row r="1335" spans="1:1">
      <c r="A1335" s="31" t="s">
        <v>4718</v>
      </c>
    </row>
    <row r="1336" spans="1:1">
      <c r="A1336" s="31" t="s">
        <v>4719</v>
      </c>
    </row>
    <row r="1337" spans="1:1">
      <c r="A1337" s="31" t="s">
        <v>4720</v>
      </c>
    </row>
    <row r="1338" spans="1:1">
      <c r="A1338" s="31" t="s">
        <v>4721</v>
      </c>
    </row>
    <row r="1339" spans="1:1">
      <c r="A1339" s="31" t="s">
        <v>4722</v>
      </c>
    </row>
    <row r="1340" spans="1:1">
      <c r="A1340" s="31" t="s">
        <v>2161</v>
      </c>
    </row>
    <row r="1341" spans="1:1">
      <c r="A1341" s="31" t="s">
        <v>4723</v>
      </c>
    </row>
    <row r="1342" spans="1:1">
      <c r="A1342" s="31" t="s">
        <v>4724</v>
      </c>
    </row>
    <row r="1343" spans="1:1">
      <c r="A1343" s="31" t="s">
        <v>4725</v>
      </c>
    </row>
    <row r="1344" spans="1:1">
      <c r="A1344" s="31" t="s">
        <v>4726</v>
      </c>
    </row>
    <row r="1345" spans="1:1">
      <c r="A1345" s="31" t="s">
        <v>4727</v>
      </c>
    </row>
    <row r="1346" spans="1:1">
      <c r="A1346" s="31" t="s">
        <v>4728</v>
      </c>
    </row>
    <row r="1347" spans="1:1">
      <c r="A1347" s="31" t="s">
        <v>4729</v>
      </c>
    </row>
    <row r="1348" spans="1:1">
      <c r="A1348" s="31" t="s">
        <v>4730</v>
      </c>
    </row>
    <row r="1349" spans="1:1">
      <c r="A1349" s="31" t="s">
        <v>4731</v>
      </c>
    </row>
    <row r="1350" spans="1:1">
      <c r="A1350" s="31" t="s">
        <v>4732</v>
      </c>
    </row>
    <row r="1351" spans="1:1">
      <c r="A1351" s="31" t="s">
        <v>4733</v>
      </c>
    </row>
    <row r="1352" spans="1:1">
      <c r="A1352" s="31" t="s">
        <v>4734</v>
      </c>
    </row>
    <row r="1353" spans="1:1">
      <c r="A1353" s="31" t="s">
        <v>4735</v>
      </c>
    </row>
    <row r="1354" spans="1:1">
      <c r="A1354" s="31" t="s">
        <v>4736</v>
      </c>
    </row>
    <row r="1355" spans="1:1">
      <c r="A1355" s="31" t="s">
        <v>4737</v>
      </c>
    </row>
    <row r="1356" spans="1:1">
      <c r="A1356" s="31" t="s">
        <v>4738</v>
      </c>
    </row>
    <row r="1357" spans="1:1">
      <c r="A1357" s="31" t="s">
        <v>4739</v>
      </c>
    </row>
    <row r="1358" spans="1:1">
      <c r="A1358" s="31" t="s">
        <v>4740</v>
      </c>
    </row>
    <row r="1359" spans="1:1">
      <c r="A1359" s="31" t="s">
        <v>4741</v>
      </c>
    </row>
    <row r="1360" spans="1:1">
      <c r="A1360" s="31" t="s">
        <v>4742</v>
      </c>
    </row>
    <row r="1361" spans="1:1">
      <c r="A1361" s="31" t="s">
        <v>4743</v>
      </c>
    </row>
    <row r="1362" spans="1:1">
      <c r="A1362" s="31" t="s">
        <v>4744</v>
      </c>
    </row>
    <row r="1363" spans="1:1">
      <c r="A1363" s="31" t="s">
        <v>2188</v>
      </c>
    </row>
    <row r="1364" spans="1:1">
      <c r="A1364" s="31" t="s">
        <v>4745</v>
      </c>
    </row>
    <row r="1365" spans="1:1">
      <c r="A1365" s="31" t="s">
        <v>4746</v>
      </c>
    </row>
    <row r="1366" spans="1:1">
      <c r="A1366" s="31" t="s">
        <v>4747</v>
      </c>
    </row>
    <row r="1367" spans="1:1">
      <c r="A1367" s="31" t="s">
        <v>4748</v>
      </c>
    </row>
    <row r="1368" spans="1:1">
      <c r="A1368" s="31" t="s">
        <v>4749</v>
      </c>
    </row>
    <row r="1369" spans="1:1">
      <c r="A1369" s="31" t="s">
        <v>4750</v>
      </c>
    </row>
    <row r="1370" spans="1:1">
      <c r="A1370" s="31" t="s">
        <v>4751</v>
      </c>
    </row>
    <row r="1371" spans="1:1">
      <c r="A1371" s="31" t="s">
        <v>4752</v>
      </c>
    </row>
    <row r="1372" spans="1:1">
      <c r="A1372" s="31" t="s">
        <v>4753</v>
      </c>
    </row>
    <row r="1373" spans="1:1">
      <c r="A1373" s="31" t="s">
        <v>4754</v>
      </c>
    </row>
    <row r="1374" spans="1:1">
      <c r="A1374" s="31" t="s">
        <v>4755</v>
      </c>
    </row>
    <row r="1375" spans="1:1">
      <c r="A1375" s="31" t="s">
        <v>4756</v>
      </c>
    </row>
    <row r="1376" spans="1:1">
      <c r="A1376" s="31" t="s">
        <v>4757</v>
      </c>
    </row>
    <row r="1377" spans="1:1">
      <c r="A1377" s="31" t="s">
        <v>4758</v>
      </c>
    </row>
    <row r="1378" spans="1:1">
      <c r="A1378" s="31" t="s">
        <v>4759</v>
      </c>
    </row>
    <row r="1379" spans="1:1">
      <c r="A1379" s="31" t="s">
        <v>4760</v>
      </c>
    </row>
    <row r="1380" spans="1:1">
      <c r="A1380" s="31" t="s">
        <v>4761</v>
      </c>
    </row>
    <row r="1381" spans="1:1">
      <c r="A1381" s="31" t="s">
        <v>4762</v>
      </c>
    </row>
    <row r="1382" spans="1:1">
      <c r="A1382" s="31" t="s">
        <v>4763</v>
      </c>
    </row>
    <row r="1383" spans="1:1">
      <c r="A1383" s="31" t="s">
        <v>4764</v>
      </c>
    </row>
    <row r="1384" spans="1:1">
      <c r="A1384" s="31" t="s">
        <v>4765</v>
      </c>
    </row>
    <row r="1385" spans="1:1">
      <c r="A1385" s="31" t="s">
        <v>4766</v>
      </c>
    </row>
    <row r="1386" spans="1:1">
      <c r="A1386" s="31" t="s">
        <v>2206</v>
      </c>
    </row>
    <row r="1387" spans="1:1">
      <c r="A1387" s="31" t="s">
        <v>4767</v>
      </c>
    </row>
    <row r="1388" spans="1:1">
      <c r="A1388" s="31" t="s">
        <v>4768</v>
      </c>
    </row>
    <row r="1389" spans="1:1">
      <c r="A1389" s="31" t="s">
        <v>4769</v>
      </c>
    </row>
    <row r="1390" spans="1:1">
      <c r="A1390" s="31" t="s">
        <v>4770</v>
      </c>
    </row>
    <row r="1391" spans="1:1">
      <c r="A1391" s="31" t="s">
        <v>4771</v>
      </c>
    </row>
    <row r="1392" spans="1:1">
      <c r="A1392" s="31" t="s">
        <v>4772</v>
      </c>
    </row>
    <row r="1393" spans="1:1">
      <c r="A1393" s="31" t="s">
        <v>4773</v>
      </c>
    </row>
    <row r="1394" spans="1:1">
      <c r="A1394" s="31" t="s">
        <v>4774</v>
      </c>
    </row>
    <row r="1395" spans="1:1">
      <c r="A1395" s="31" t="s">
        <v>4775</v>
      </c>
    </row>
    <row r="1396" spans="1:1">
      <c r="A1396" s="31" t="s">
        <v>2215</v>
      </c>
    </row>
    <row r="1397" spans="1:1">
      <c r="A1397" s="31" t="s">
        <v>4776</v>
      </c>
    </row>
    <row r="1398" spans="1:1">
      <c r="A1398" s="31" t="s">
        <v>4777</v>
      </c>
    </row>
    <row r="1399" spans="1:1">
      <c r="A1399" s="31" t="s">
        <v>4778</v>
      </c>
    </row>
    <row r="1400" spans="1:1">
      <c r="A1400" s="31" t="s">
        <v>4779</v>
      </c>
    </row>
    <row r="1401" spans="1:1">
      <c r="A1401" s="31" t="s">
        <v>4780</v>
      </c>
    </row>
    <row r="1402" spans="1:1">
      <c r="A1402" s="31" t="s">
        <v>4781</v>
      </c>
    </row>
    <row r="1403" spans="1:1">
      <c r="A1403" s="31" t="s">
        <v>4782</v>
      </c>
    </row>
    <row r="1404" spans="1:1">
      <c r="A1404" s="31" t="s">
        <v>4783</v>
      </c>
    </row>
    <row r="1405" spans="1:1">
      <c r="A1405" s="31" t="s">
        <v>4784</v>
      </c>
    </row>
    <row r="1406" spans="1:1">
      <c r="A1406" s="31" t="s">
        <v>4785</v>
      </c>
    </row>
    <row r="1407" spans="1:1">
      <c r="A1407" s="31" t="s">
        <v>4786</v>
      </c>
    </row>
    <row r="1408" spans="1:1">
      <c r="A1408" s="31" t="s">
        <v>4787</v>
      </c>
    </row>
    <row r="1409" spans="1:1">
      <c r="A1409" s="31" t="s">
        <v>4788</v>
      </c>
    </row>
    <row r="1410" spans="1:1">
      <c r="A1410" s="31" t="s">
        <v>2233</v>
      </c>
    </row>
    <row r="1411" spans="1:1">
      <c r="A1411" s="31" t="s">
        <v>4789</v>
      </c>
    </row>
    <row r="1412" spans="1:1">
      <c r="A1412" s="31" t="s">
        <v>4790</v>
      </c>
    </row>
    <row r="1413" spans="1:1">
      <c r="A1413" s="31" t="s">
        <v>4791</v>
      </c>
    </row>
    <row r="1414" spans="1:1">
      <c r="A1414" s="31" t="s">
        <v>2242</v>
      </c>
    </row>
    <row r="1415" spans="1:1">
      <c r="A1415" s="31" t="s">
        <v>4792</v>
      </c>
    </row>
    <row r="1416" spans="1:1">
      <c r="A1416" s="31" t="s">
        <v>4793</v>
      </c>
    </row>
    <row r="1417" spans="1:1">
      <c r="A1417" s="31" t="s">
        <v>2251</v>
      </c>
    </row>
    <row r="1418" spans="1:1">
      <c r="A1418" s="31" t="s">
        <v>4794</v>
      </c>
    </row>
    <row r="1419" spans="1:1">
      <c r="A1419" s="31" t="s">
        <v>4795</v>
      </c>
    </row>
    <row r="1420" spans="1:1">
      <c r="A1420" s="31" t="s">
        <v>4796</v>
      </c>
    </row>
    <row r="1421" spans="1:1">
      <c r="A1421" s="31" t="s">
        <v>4797</v>
      </c>
    </row>
    <row r="1422" spans="1:1">
      <c r="A1422" s="31" t="s">
        <v>4798</v>
      </c>
    </row>
    <row r="1423" spans="1:1">
      <c r="A1423" s="31" t="s">
        <v>4799</v>
      </c>
    </row>
    <row r="1424" spans="1:1">
      <c r="A1424" s="31" t="s">
        <v>4800</v>
      </c>
    </row>
    <row r="1425" spans="1:1">
      <c r="A1425" s="31" t="s">
        <v>4801</v>
      </c>
    </row>
    <row r="1426" spans="1:1">
      <c r="A1426" s="31" t="s">
        <v>4802</v>
      </c>
    </row>
    <row r="1427" spans="1:1">
      <c r="A1427" s="31" t="s">
        <v>2260</v>
      </c>
    </row>
    <row r="1428" spans="1:1">
      <c r="A1428" s="31" t="s">
        <v>4803</v>
      </c>
    </row>
    <row r="1429" spans="1:1">
      <c r="A1429" s="31" t="s">
        <v>4804</v>
      </c>
    </row>
    <row r="1430" spans="1:1">
      <c r="A1430" s="31" t="s">
        <v>4805</v>
      </c>
    </row>
    <row r="1431" spans="1:1">
      <c r="A1431" s="31" t="s">
        <v>4806</v>
      </c>
    </row>
    <row r="1432" spans="1:1">
      <c r="A1432" s="31" t="s">
        <v>4807</v>
      </c>
    </row>
    <row r="1433" spans="1:1">
      <c r="A1433" s="31" t="s">
        <v>4808</v>
      </c>
    </row>
    <row r="1434" spans="1:1">
      <c r="A1434" s="31" t="s">
        <v>4809</v>
      </c>
    </row>
    <row r="1435" spans="1:1">
      <c r="A1435" s="31" t="s">
        <v>4810</v>
      </c>
    </row>
    <row r="1436" spans="1:1">
      <c r="A1436" s="31" t="s">
        <v>4811</v>
      </c>
    </row>
    <row r="1437" spans="1:1">
      <c r="A1437" s="31" t="s">
        <v>4812</v>
      </c>
    </row>
    <row r="1438" spans="1:1">
      <c r="A1438" s="31" t="s">
        <v>4813</v>
      </c>
    </row>
    <row r="1439" spans="1:1">
      <c r="A1439" s="31" t="s">
        <v>4814</v>
      </c>
    </row>
    <row r="1440" spans="1:1">
      <c r="A1440" s="31" t="s">
        <v>4815</v>
      </c>
    </row>
    <row r="1441" spans="1:1">
      <c r="A1441" s="31" t="s">
        <v>4816</v>
      </c>
    </row>
    <row r="1442" spans="1:1">
      <c r="A1442" s="31" t="s">
        <v>4817</v>
      </c>
    </row>
    <row r="1443" spans="1:1">
      <c r="A1443" s="31" t="s">
        <v>4818</v>
      </c>
    </row>
    <row r="1444" spans="1:1">
      <c r="A1444" s="31" t="s">
        <v>4819</v>
      </c>
    </row>
    <row r="1445" spans="1:1">
      <c r="A1445" s="31" t="s">
        <v>4820</v>
      </c>
    </row>
    <row r="1446" spans="1:1">
      <c r="A1446" s="31" t="s">
        <v>4821</v>
      </c>
    </row>
    <row r="1447" spans="1:1">
      <c r="A1447" s="31" t="s">
        <v>4822</v>
      </c>
    </row>
    <row r="1448" spans="1:1">
      <c r="A1448" s="31" t="s">
        <v>4823</v>
      </c>
    </row>
    <row r="1449" spans="1:1">
      <c r="A1449" s="31" t="s">
        <v>4824</v>
      </c>
    </row>
    <row r="1450" spans="1:1">
      <c r="A1450" s="31" t="s">
        <v>4825</v>
      </c>
    </row>
    <row r="1451" spans="1:1">
      <c r="A1451" s="31" t="s">
        <v>4826</v>
      </c>
    </row>
    <row r="1452" spans="1:1">
      <c r="A1452" s="31" t="s">
        <v>4827</v>
      </c>
    </row>
    <row r="1453" spans="1:1">
      <c r="A1453" s="31" t="s">
        <v>4828</v>
      </c>
    </row>
    <row r="1454" spans="1:1">
      <c r="A1454" s="31" t="s">
        <v>4829</v>
      </c>
    </row>
    <row r="1455" spans="1:1">
      <c r="A1455" s="31" t="s">
        <v>4830</v>
      </c>
    </row>
    <row r="1456" spans="1:1">
      <c r="A1456" s="31" t="s">
        <v>4831</v>
      </c>
    </row>
    <row r="1457" spans="1:1">
      <c r="A1457" s="31" t="s">
        <v>2287</v>
      </c>
    </row>
    <row r="1458" spans="1:1">
      <c r="A1458" s="31" t="s">
        <v>4832</v>
      </c>
    </row>
    <row r="1459" spans="1:1">
      <c r="A1459" s="31" t="s">
        <v>4833</v>
      </c>
    </row>
    <row r="1460" spans="1:1">
      <c r="A1460" s="31" t="s">
        <v>4834</v>
      </c>
    </row>
    <row r="1461" spans="1:1">
      <c r="A1461" s="31" t="s">
        <v>4835</v>
      </c>
    </row>
    <row r="1462" spans="1:1">
      <c r="A1462" s="31" t="s">
        <v>2296</v>
      </c>
    </row>
    <row r="1463" spans="1:1">
      <c r="A1463" s="31" t="s">
        <v>4836</v>
      </c>
    </row>
    <row r="1464" spans="1:1">
      <c r="A1464" s="31" t="s">
        <v>4837</v>
      </c>
    </row>
    <row r="1465" spans="1:1">
      <c r="A1465" s="31" t="s">
        <v>4838</v>
      </c>
    </row>
    <row r="1466" spans="1:1">
      <c r="A1466" s="31" t="s">
        <v>4839</v>
      </c>
    </row>
    <row r="1467" spans="1:1">
      <c r="A1467" s="31" t="s">
        <v>4840</v>
      </c>
    </row>
    <row r="1468" spans="1:1">
      <c r="A1468" s="31" t="s">
        <v>2305</v>
      </c>
    </row>
    <row r="1469" spans="1:1">
      <c r="A1469" s="31" t="s">
        <v>4841</v>
      </c>
    </row>
    <row r="1470" spans="1:1">
      <c r="A1470" s="31" t="s">
        <v>4842</v>
      </c>
    </row>
    <row r="1471" spans="1:1">
      <c r="A1471" s="31" t="s">
        <v>4843</v>
      </c>
    </row>
    <row r="1472" spans="1:1">
      <c r="A1472" s="31" t="s">
        <v>4844</v>
      </c>
    </row>
    <row r="1473" spans="1:1">
      <c r="A1473" s="31" t="s">
        <v>4845</v>
      </c>
    </row>
    <row r="1474" spans="1:1">
      <c r="A1474" s="31" t="s">
        <v>2314</v>
      </c>
    </row>
    <row r="1475" spans="1:1">
      <c r="A1475" s="31" t="s">
        <v>4846</v>
      </c>
    </row>
    <row r="1476" spans="1:1">
      <c r="A1476" s="31" t="s">
        <v>4847</v>
      </c>
    </row>
    <row r="1477" spans="1:1">
      <c r="A1477" s="31" t="s">
        <v>4848</v>
      </c>
    </row>
    <row r="1478" spans="1:1">
      <c r="A1478" s="31" t="s">
        <v>4849</v>
      </c>
    </row>
    <row r="1479" spans="1:1">
      <c r="A1479" s="31" t="s">
        <v>4850</v>
      </c>
    </row>
    <row r="1480" spans="1:1">
      <c r="A1480" s="31" t="s">
        <v>4851</v>
      </c>
    </row>
    <row r="1481" spans="1:1">
      <c r="A1481" s="31" t="s">
        <v>4852</v>
      </c>
    </row>
    <row r="1482" spans="1:1">
      <c r="A1482" s="31" t="s">
        <v>4853</v>
      </c>
    </row>
    <row r="1483" spans="1:1">
      <c r="A1483" s="31" t="s">
        <v>4854</v>
      </c>
    </row>
    <row r="1484" spans="1:1">
      <c r="A1484" s="31" t="s">
        <v>4855</v>
      </c>
    </row>
    <row r="1485" spans="1:1">
      <c r="A1485" s="31" t="s">
        <v>4856</v>
      </c>
    </row>
    <row r="1486" spans="1:1">
      <c r="A1486" s="31" t="s">
        <v>4857</v>
      </c>
    </row>
    <row r="1487" spans="1:1">
      <c r="A1487" s="31" t="s">
        <v>4858</v>
      </c>
    </row>
    <row r="1488" spans="1:1">
      <c r="A1488" s="31" t="s">
        <v>2332</v>
      </c>
    </row>
    <row r="1489" spans="1:1">
      <c r="A1489" s="31" t="s">
        <v>4859</v>
      </c>
    </row>
    <row r="1490" spans="1:1">
      <c r="A1490" s="31" t="s">
        <v>4860</v>
      </c>
    </row>
    <row r="1491" spans="1:1">
      <c r="A1491" s="31" t="s">
        <v>2341</v>
      </c>
    </row>
    <row r="1492" spans="1:1">
      <c r="A1492" s="31" t="s">
        <v>4861</v>
      </c>
    </row>
    <row r="1493" spans="1:1">
      <c r="A1493" s="31" t="s">
        <v>4862</v>
      </c>
    </row>
    <row r="1494" spans="1:1">
      <c r="A1494" s="31" t="s">
        <v>4863</v>
      </c>
    </row>
    <row r="1495" spans="1:1">
      <c r="A1495" s="31" t="s">
        <v>4864</v>
      </c>
    </row>
    <row r="1496" spans="1:1">
      <c r="A1496" s="31" t="s">
        <v>4865</v>
      </c>
    </row>
    <row r="1497" spans="1:1">
      <c r="A1497" s="31" t="s">
        <v>2350</v>
      </c>
    </row>
    <row r="1498" spans="1:1">
      <c r="A1498" s="31" t="s">
        <v>4866</v>
      </c>
    </row>
    <row r="1499" spans="1:1">
      <c r="A1499" s="31" t="s">
        <v>4867</v>
      </c>
    </row>
    <row r="1500" spans="1:1">
      <c r="A1500" s="31" t="s">
        <v>4868</v>
      </c>
    </row>
    <row r="1501" spans="1:1">
      <c r="A1501" s="31" t="s">
        <v>4869</v>
      </c>
    </row>
    <row r="1502" spans="1:1">
      <c r="A1502" s="31" t="s">
        <v>4870</v>
      </c>
    </row>
    <row r="1503" spans="1:1">
      <c r="A1503" s="31" t="s">
        <v>4871</v>
      </c>
    </row>
    <row r="1504" spans="1:1">
      <c r="A1504" s="31" t="s">
        <v>4872</v>
      </c>
    </row>
    <row r="1505" spans="1:1">
      <c r="A1505" s="31" t="s">
        <v>2368</v>
      </c>
    </row>
    <row r="1506" spans="1:1">
      <c r="A1506" s="31" t="s">
        <v>4873</v>
      </c>
    </row>
    <row r="1507" spans="1:1">
      <c r="A1507" s="31" t="s">
        <v>4874</v>
      </c>
    </row>
    <row r="1508" spans="1:1">
      <c r="A1508" s="31" t="s">
        <v>4875</v>
      </c>
    </row>
    <row r="1509" spans="1:1">
      <c r="A1509" s="31" t="s">
        <v>4876</v>
      </c>
    </row>
    <row r="1510" spans="1:1">
      <c r="A1510" s="31" t="s">
        <v>4877</v>
      </c>
    </row>
    <row r="1511" spans="1:1">
      <c r="A1511" s="31" t="s">
        <v>4878</v>
      </c>
    </row>
    <row r="1512" spans="1:1">
      <c r="A1512" s="31" t="s">
        <v>4879</v>
      </c>
    </row>
    <row r="1513" spans="1:1">
      <c r="A1513" s="31" t="s">
        <v>4880</v>
      </c>
    </row>
    <row r="1514" spans="1:1">
      <c r="A1514" s="31" t="s">
        <v>4881</v>
      </c>
    </row>
    <row r="1515" spans="1:1">
      <c r="A1515" s="31" t="s">
        <v>4882</v>
      </c>
    </row>
    <row r="1516" spans="1:1">
      <c r="A1516" s="31" t="s">
        <v>4883</v>
      </c>
    </row>
    <row r="1517" spans="1:1">
      <c r="A1517" s="31" t="s">
        <v>4884</v>
      </c>
    </row>
    <row r="1518" spans="1:1">
      <c r="A1518" s="31" t="s">
        <v>4885</v>
      </c>
    </row>
    <row r="1519" spans="1:1">
      <c r="A1519" s="31" t="s">
        <v>4886</v>
      </c>
    </row>
    <row r="1520" spans="1:1">
      <c r="A1520" s="31" t="s">
        <v>4887</v>
      </c>
    </row>
    <row r="1521" spans="1:1">
      <c r="A1521" s="31" t="s">
        <v>4888</v>
      </c>
    </row>
    <row r="1522" spans="1:1">
      <c r="A1522" s="31" t="s">
        <v>4889</v>
      </c>
    </row>
    <row r="1523" spans="1:1">
      <c r="A1523" s="31" t="s">
        <v>4890</v>
      </c>
    </row>
    <row r="1524" spans="1:1">
      <c r="A1524" s="31" t="s">
        <v>4891</v>
      </c>
    </row>
    <row r="1525" spans="1:1">
      <c r="A1525" s="31" t="s">
        <v>4892</v>
      </c>
    </row>
    <row r="1526" spans="1:1">
      <c r="A1526" s="31" t="s">
        <v>4893</v>
      </c>
    </row>
    <row r="1527" spans="1:1">
      <c r="A1527" s="31" t="s">
        <v>4894</v>
      </c>
    </row>
    <row r="1528" spans="1:1">
      <c r="A1528" s="31" t="s">
        <v>4895</v>
      </c>
    </row>
    <row r="1529" spans="1:1">
      <c r="A1529" s="31" t="s">
        <v>4896</v>
      </c>
    </row>
    <row r="1530" spans="1:1">
      <c r="A1530" s="31" t="s">
        <v>4897</v>
      </c>
    </row>
    <row r="1531" spans="1:1">
      <c r="A1531" s="31" t="s">
        <v>4898</v>
      </c>
    </row>
    <row r="1532" spans="1:1">
      <c r="A1532" s="31" t="s">
        <v>4899</v>
      </c>
    </row>
    <row r="1533" spans="1:1">
      <c r="A1533" s="31" t="s">
        <v>4900</v>
      </c>
    </row>
    <row r="1534" spans="1:1">
      <c r="A1534" s="31" t="s">
        <v>4901</v>
      </c>
    </row>
    <row r="1535" spans="1:1">
      <c r="A1535" s="31" t="s">
        <v>4902</v>
      </c>
    </row>
    <row r="1536" spans="1:1">
      <c r="A1536" s="31" t="s">
        <v>4903</v>
      </c>
    </row>
    <row r="1537" spans="1:1">
      <c r="A1537" s="31" t="s">
        <v>4904</v>
      </c>
    </row>
    <row r="1538" spans="1:1">
      <c r="A1538" s="31" t="s">
        <v>4905</v>
      </c>
    </row>
    <row r="1539" spans="1:1">
      <c r="A1539" s="31" t="s">
        <v>4906</v>
      </c>
    </row>
    <row r="1540" spans="1:1">
      <c r="A1540" s="31" t="s">
        <v>4907</v>
      </c>
    </row>
    <row r="1541" spans="1:1">
      <c r="A1541" s="31" t="s">
        <v>4908</v>
      </c>
    </row>
    <row r="1542" spans="1:1">
      <c r="A1542" s="31" t="s">
        <v>4909</v>
      </c>
    </row>
    <row r="1543" spans="1:1">
      <c r="A1543" s="31" t="s">
        <v>4910</v>
      </c>
    </row>
    <row r="1544" spans="1:1">
      <c r="A1544" s="31" t="s">
        <v>4911</v>
      </c>
    </row>
    <row r="1545" spans="1:1">
      <c r="A1545" s="31" t="s">
        <v>4912</v>
      </c>
    </row>
    <row r="1546" spans="1:1">
      <c r="A1546" s="31" t="s">
        <v>2395</v>
      </c>
    </row>
    <row r="1547" spans="1:1">
      <c r="A1547" s="31" t="s">
        <v>4913</v>
      </c>
    </row>
    <row r="1548" spans="1:1">
      <c r="A1548" s="31" t="s">
        <v>4914</v>
      </c>
    </row>
    <row r="1549" spans="1:1">
      <c r="A1549" s="31" t="s">
        <v>4915</v>
      </c>
    </row>
    <row r="1550" spans="1:1">
      <c r="A1550" s="31" t="s">
        <v>4916</v>
      </c>
    </row>
    <row r="1551" spans="1:1">
      <c r="A1551" s="31" t="s">
        <v>4917</v>
      </c>
    </row>
    <row r="1552" spans="1:1">
      <c r="A1552" s="31" t="s">
        <v>4918</v>
      </c>
    </row>
    <row r="1553" spans="1:1">
      <c r="A1553" s="31" t="s">
        <v>4919</v>
      </c>
    </row>
    <row r="1554" spans="1:1">
      <c r="A1554" s="31" t="s">
        <v>4920</v>
      </c>
    </row>
    <row r="1555" spans="1:1">
      <c r="A1555" s="31" t="s">
        <v>4921</v>
      </c>
    </row>
    <row r="1556" spans="1:1">
      <c r="A1556" s="31" t="s">
        <v>4922</v>
      </c>
    </row>
    <row r="1557" spans="1:1">
      <c r="A1557" s="31" t="s">
        <v>4923</v>
      </c>
    </row>
    <row r="1558" spans="1:1">
      <c r="A1558" s="31" t="s">
        <v>4924</v>
      </c>
    </row>
    <row r="1559" spans="1:1">
      <c r="A1559" s="31" t="s">
        <v>2404</v>
      </c>
    </row>
    <row r="1560" spans="1:1">
      <c r="A1560" s="31" t="s">
        <v>4925</v>
      </c>
    </row>
    <row r="1561" spans="1:1">
      <c r="A1561" s="31" t="s">
        <v>4926</v>
      </c>
    </row>
    <row r="1562" spans="1:1">
      <c r="A1562" s="31" t="s">
        <v>4927</v>
      </c>
    </row>
    <row r="1563" spans="1:1">
      <c r="A1563" s="31" t="s">
        <v>4928</v>
      </c>
    </row>
    <row r="1564" spans="1:1">
      <c r="A1564" s="31" t="s">
        <v>4929</v>
      </c>
    </row>
    <row r="1565" spans="1:1">
      <c r="A1565" s="31" t="s">
        <v>4930</v>
      </c>
    </row>
    <row r="1566" spans="1:1">
      <c r="A1566" s="31" t="s">
        <v>4931</v>
      </c>
    </row>
    <row r="1567" spans="1:1">
      <c r="A1567" s="31" t="s">
        <v>4932</v>
      </c>
    </row>
    <row r="1568" spans="1:1">
      <c r="A1568" s="31" t="s">
        <v>4933</v>
      </c>
    </row>
    <row r="1569" spans="1:1">
      <c r="A1569" s="31" t="s">
        <v>4934</v>
      </c>
    </row>
    <row r="1570" spans="1:1">
      <c r="A1570" s="31" t="s">
        <v>4935</v>
      </c>
    </row>
    <row r="1571" spans="1:1">
      <c r="A1571" s="31" t="s">
        <v>4936</v>
      </c>
    </row>
    <row r="1572" spans="1:1">
      <c r="A1572" s="31" t="s">
        <v>2422</v>
      </c>
    </row>
    <row r="1573" spans="1:1">
      <c r="A1573" s="31" t="s">
        <v>4937</v>
      </c>
    </row>
    <row r="1574" spans="1:1">
      <c r="A1574" s="31" t="s">
        <v>4938</v>
      </c>
    </row>
    <row r="1575" spans="1:1">
      <c r="A1575" s="31" t="s">
        <v>4939</v>
      </c>
    </row>
    <row r="1576" spans="1:1">
      <c r="A1576" s="31" t="s">
        <v>2431</v>
      </c>
    </row>
    <row r="1577" spans="1:1">
      <c r="A1577" s="31" t="s">
        <v>4940</v>
      </c>
    </row>
    <row r="1578" spans="1:1">
      <c r="A1578" s="31" t="s">
        <v>4941</v>
      </c>
    </row>
    <row r="1579" spans="1:1">
      <c r="A1579" s="31" t="s">
        <v>4942</v>
      </c>
    </row>
    <row r="1580" spans="1:1">
      <c r="A1580" s="31" t="s">
        <v>4943</v>
      </c>
    </row>
    <row r="1581" spans="1:1">
      <c r="A1581" s="31" t="s">
        <v>4944</v>
      </c>
    </row>
    <row r="1582" spans="1:1">
      <c r="A1582" s="31" t="s">
        <v>4945</v>
      </c>
    </row>
    <row r="1583" spans="1:1">
      <c r="A1583" s="31" t="s">
        <v>4946</v>
      </c>
    </row>
    <row r="1584" spans="1:1">
      <c r="A1584" s="31" t="s">
        <v>4947</v>
      </c>
    </row>
    <row r="1585" spans="1:1">
      <c r="A1585" s="31" t="s">
        <v>4948</v>
      </c>
    </row>
    <row r="1586" spans="1:1">
      <c r="A1586" s="31" t="s">
        <v>4949</v>
      </c>
    </row>
    <row r="1587" spans="1:1">
      <c r="A1587" s="31" t="s">
        <v>4950</v>
      </c>
    </row>
    <row r="1588" spans="1:1">
      <c r="A1588" s="31" t="s">
        <v>4951</v>
      </c>
    </row>
    <row r="1589" spans="1:1">
      <c r="A1589" s="31" t="s">
        <v>4952</v>
      </c>
    </row>
    <row r="1590" spans="1:1">
      <c r="A1590" s="31" t="s">
        <v>4953</v>
      </c>
    </row>
    <row r="1591" spans="1:1">
      <c r="A1591" s="31" t="s">
        <v>4954</v>
      </c>
    </row>
    <row r="1592" spans="1:1">
      <c r="A1592" s="31" t="s">
        <v>4955</v>
      </c>
    </row>
    <row r="1593" spans="1:1">
      <c r="A1593" s="31" t="s">
        <v>4956</v>
      </c>
    </row>
    <row r="1594" spans="1:1">
      <c r="A1594" s="31" t="s">
        <v>4957</v>
      </c>
    </row>
    <row r="1595" spans="1:1">
      <c r="A1595" s="31" t="s">
        <v>4958</v>
      </c>
    </row>
    <row r="1596" spans="1:1">
      <c r="A1596" s="31" t="s">
        <v>4959</v>
      </c>
    </row>
    <row r="1597" spans="1:1">
      <c r="A1597" s="31" t="s">
        <v>4960</v>
      </c>
    </row>
    <row r="1598" spans="1:1">
      <c r="A1598" s="31" t="s">
        <v>4961</v>
      </c>
    </row>
    <row r="1599" spans="1:1">
      <c r="A1599" s="31" t="s">
        <v>4962</v>
      </c>
    </row>
    <row r="1600" spans="1:1">
      <c r="A1600" s="31" t="s">
        <v>4963</v>
      </c>
    </row>
    <row r="1601" spans="1:1">
      <c r="A1601" s="31" t="s">
        <v>4964</v>
      </c>
    </row>
    <row r="1602" spans="1:1">
      <c r="A1602" s="31" t="s">
        <v>4965</v>
      </c>
    </row>
    <row r="1603" spans="1:1">
      <c r="A1603" s="31" t="s">
        <v>4966</v>
      </c>
    </row>
    <row r="1604" spans="1:1">
      <c r="A1604" s="31" t="s">
        <v>2458</v>
      </c>
    </row>
    <row r="1605" spans="1:1">
      <c r="A1605" s="31" t="s">
        <v>4967</v>
      </c>
    </row>
    <row r="1606" spans="1:1">
      <c r="A1606" s="31" t="s">
        <v>2467</v>
      </c>
    </row>
    <row r="1607" spans="1:1">
      <c r="A1607" s="31" t="s">
        <v>4968</v>
      </c>
    </row>
    <row r="1608" spans="1:1">
      <c r="A1608" s="31" t="s">
        <v>4969</v>
      </c>
    </row>
    <row r="1609" spans="1:1">
      <c r="A1609" s="31" t="s">
        <v>4970</v>
      </c>
    </row>
    <row r="1610" spans="1:1">
      <c r="A1610" s="31" t="s">
        <v>4971</v>
      </c>
    </row>
    <row r="1611" spans="1:1">
      <c r="A1611" s="31" t="s">
        <v>2476</v>
      </c>
    </row>
    <row r="1612" spans="1:1">
      <c r="A1612" s="31" t="s">
        <v>4972</v>
      </c>
    </row>
    <row r="1613" spans="1:1">
      <c r="A1613" s="31" t="s">
        <v>4973</v>
      </c>
    </row>
    <row r="1614" spans="1:1">
      <c r="A1614" s="31" t="s">
        <v>4974</v>
      </c>
    </row>
    <row r="1615" spans="1:1">
      <c r="A1615" s="31" t="s">
        <v>4975</v>
      </c>
    </row>
    <row r="1616" spans="1:1">
      <c r="A1616" s="31" t="s">
        <v>4976</v>
      </c>
    </row>
    <row r="1617" spans="1:1">
      <c r="A1617" s="31" t="s">
        <v>4977</v>
      </c>
    </row>
    <row r="1618" spans="1:1">
      <c r="A1618" s="31" t="s">
        <v>4978</v>
      </c>
    </row>
    <row r="1619" spans="1:1">
      <c r="A1619" s="31" t="s">
        <v>4979</v>
      </c>
    </row>
    <row r="1620" spans="1:1">
      <c r="A1620" s="31" t="s">
        <v>4980</v>
      </c>
    </row>
    <row r="1621" spans="1:1">
      <c r="A1621" s="31" t="s">
        <v>4981</v>
      </c>
    </row>
    <row r="1622" spans="1:1">
      <c r="A1622" s="31" t="s">
        <v>4982</v>
      </c>
    </row>
    <row r="1623" spans="1:1">
      <c r="A1623" s="31" t="s">
        <v>2494</v>
      </c>
    </row>
    <row r="1624" spans="1:1">
      <c r="A1624" s="31" t="s">
        <v>4983</v>
      </c>
    </row>
    <row r="1625" spans="1:1">
      <c r="A1625" s="31" t="s">
        <v>4984</v>
      </c>
    </row>
    <row r="1626" spans="1:1">
      <c r="A1626" s="31" t="s">
        <v>4985</v>
      </c>
    </row>
    <row r="1627" spans="1:1">
      <c r="A1627" s="31" t="s">
        <v>4986</v>
      </c>
    </row>
    <row r="1628" spans="1:1">
      <c r="A1628" s="31" t="s">
        <v>4987</v>
      </c>
    </row>
    <row r="1629" spans="1:1">
      <c r="A1629" s="31" t="s">
        <v>4988</v>
      </c>
    </row>
    <row r="1630" spans="1:1">
      <c r="A1630" s="31" t="s">
        <v>4989</v>
      </c>
    </row>
    <row r="1631" spans="1:1">
      <c r="A1631" s="31" t="s">
        <v>2503</v>
      </c>
    </row>
    <row r="1632" spans="1:1">
      <c r="A1632" s="31" t="s">
        <v>4990</v>
      </c>
    </row>
    <row r="1633" spans="1:1">
      <c r="A1633" s="31" t="s">
        <v>4991</v>
      </c>
    </row>
    <row r="1634" spans="1:1">
      <c r="A1634" s="31" t="s">
        <v>4992</v>
      </c>
    </row>
    <row r="1635" spans="1:1">
      <c r="A1635" s="31" t="s">
        <v>4993</v>
      </c>
    </row>
    <row r="1636" spans="1:1">
      <c r="A1636" s="31" t="s">
        <v>4994</v>
      </c>
    </row>
    <row r="1637" spans="1:1">
      <c r="A1637" s="31" t="s">
        <v>4995</v>
      </c>
    </row>
    <row r="1638" spans="1:1">
      <c r="A1638" s="31" t="s">
        <v>4996</v>
      </c>
    </row>
    <row r="1639" spans="1:1">
      <c r="A1639" s="31" t="s">
        <v>4997</v>
      </c>
    </row>
    <row r="1640" spans="1:1">
      <c r="A1640" s="31" t="s">
        <v>4998</v>
      </c>
    </row>
    <row r="1641" spans="1:1">
      <c r="A1641" s="31" t="s">
        <v>4999</v>
      </c>
    </row>
    <row r="1642" spans="1:1">
      <c r="A1642" s="31" t="s">
        <v>5000</v>
      </c>
    </row>
    <row r="1643" spans="1:1">
      <c r="A1643" s="31" t="s">
        <v>5001</v>
      </c>
    </row>
    <row r="1644" spans="1:1">
      <c r="A1644" s="31" t="s">
        <v>5002</v>
      </c>
    </row>
    <row r="1645" spans="1:1">
      <c r="A1645" s="31" t="s">
        <v>5003</v>
      </c>
    </row>
    <row r="1646" spans="1:1">
      <c r="A1646" s="31" t="s">
        <v>5004</v>
      </c>
    </row>
    <row r="1647" spans="1:1">
      <c r="A1647" s="31" t="s">
        <v>5005</v>
      </c>
    </row>
    <row r="1648" spans="1:1">
      <c r="A1648" s="31" t="s">
        <v>5006</v>
      </c>
    </row>
    <row r="1649" spans="1:1">
      <c r="A1649" s="31" t="s">
        <v>5007</v>
      </c>
    </row>
    <row r="1650" spans="1:1">
      <c r="A1650" s="31" t="s">
        <v>5008</v>
      </c>
    </row>
    <row r="1651" spans="1:1">
      <c r="A1651" s="31" t="s">
        <v>5009</v>
      </c>
    </row>
    <row r="1652" spans="1:1">
      <c r="A1652" s="31" t="s">
        <v>5010</v>
      </c>
    </row>
    <row r="1653" spans="1:1">
      <c r="A1653" s="31" t="s">
        <v>5011</v>
      </c>
    </row>
    <row r="1654" spans="1:1">
      <c r="A1654" s="31" t="s">
        <v>5012</v>
      </c>
    </row>
    <row r="1655" spans="1:1">
      <c r="A1655" s="31" t="s">
        <v>5013</v>
      </c>
    </row>
    <row r="1656" spans="1:1">
      <c r="A1656" s="31" t="s">
        <v>5014</v>
      </c>
    </row>
    <row r="1657" spans="1:1">
      <c r="A1657" s="31" t="s">
        <v>5015</v>
      </c>
    </row>
    <row r="1658" spans="1:1">
      <c r="A1658" s="31" t="s">
        <v>5016</v>
      </c>
    </row>
    <row r="1659" spans="1:1">
      <c r="A1659" s="31" t="s">
        <v>5017</v>
      </c>
    </row>
    <row r="1660" spans="1:1">
      <c r="A1660" s="31" t="s">
        <v>5018</v>
      </c>
    </row>
    <row r="1661" spans="1:1">
      <c r="A1661" s="31" t="s">
        <v>5019</v>
      </c>
    </row>
    <row r="1662" spans="1:1">
      <c r="A1662" s="31" t="s">
        <v>5020</v>
      </c>
    </row>
    <row r="1663" spans="1:1">
      <c r="A1663" s="31" t="s">
        <v>5021</v>
      </c>
    </row>
    <row r="1664" spans="1:1">
      <c r="A1664" s="31" t="s">
        <v>5022</v>
      </c>
    </row>
    <row r="1665" spans="1:1">
      <c r="A1665" s="31" t="s">
        <v>5023</v>
      </c>
    </row>
    <row r="1666" spans="1:1">
      <c r="A1666" s="31" t="s">
        <v>5024</v>
      </c>
    </row>
    <row r="1667" spans="1:1">
      <c r="A1667" s="31" t="s">
        <v>5025</v>
      </c>
    </row>
    <row r="1668" spans="1:1">
      <c r="A1668" s="31" t="s">
        <v>5026</v>
      </c>
    </row>
    <row r="1669" spans="1:1">
      <c r="A1669" s="31" t="s">
        <v>5027</v>
      </c>
    </row>
    <row r="1670" spans="1:1">
      <c r="A1670" s="31" t="s">
        <v>2539</v>
      </c>
    </row>
    <row r="1671" spans="1:1">
      <c r="A1671" s="31" t="s">
        <v>5028</v>
      </c>
    </row>
    <row r="1672" spans="1:1">
      <c r="A1672" s="31" t="s">
        <v>5029</v>
      </c>
    </row>
    <row r="1673" spans="1:1">
      <c r="A1673" s="31" t="s">
        <v>5030</v>
      </c>
    </row>
    <row r="1674" spans="1:1">
      <c r="A1674" s="31" t="s">
        <v>5031</v>
      </c>
    </row>
    <row r="1675" spans="1:1">
      <c r="A1675" s="31" t="s">
        <v>5032</v>
      </c>
    </row>
    <row r="1676" spans="1:1">
      <c r="A1676" s="31" t="s">
        <v>5033</v>
      </c>
    </row>
    <row r="1677" spans="1:1">
      <c r="A1677" s="31" t="s">
        <v>5034</v>
      </c>
    </row>
    <row r="1678" spans="1:1">
      <c r="A1678" s="31" t="s">
        <v>5035</v>
      </c>
    </row>
    <row r="1679" spans="1:1">
      <c r="A1679" s="31" t="s">
        <v>5036</v>
      </c>
    </row>
    <row r="1680" spans="1:1">
      <c r="A1680" s="31" t="s">
        <v>5037</v>
      </c>
    </row>
    <row r="1681" spans="1:1">
      <c r="A1681" s="31" t="s">
        <v>5038</v>
      </c>
    </row>
    <row r="1682" spans="1:1">
      <c r="A1682" s="31" t="s">
        <v>5039</v>
      </c>
    </row>
    <row r="1683" spans="1:1">
      <c r="A1683" s="31" t="s">
        <v>5040</v>
      </c>
    </row>
    <row r="1684" spans="1:1">
      <c r="A1684" s="31" t="s">
        <v>5041</v>
      </c>
    </row>
    <row r="1685" spans="1:1">
      <c r="A1685" s="31" t="s">
        <v>5042</v>
      </c>
    </row>
    <row r="1686" spans="1:1">
      <c r="A1686" s="31" t="s">
        <v>5043</v>
      </c>
    </row>
    <row r="1687" spans="1:1">
      <c r="A1687" s="31" t="s">
        <v>5044</v>
      </c>
    </row>
    <row r="1688" spans="1:1">
      <c r="A1688" s="31" t="s">
        <v>5045</v>
      </c>
    </row>
    <row r="1689" spans="1:1">
      <c r="A1689" s="31" t="s">
        <v>5046</v>
      </c>
    </row>
    <row r="1690" spans="1:1">
      <c r="A1690" s="31" t="s">
        <v>5047</v>
      </c>
    </row>
    <row r="1691" spans="1:1">
      <c r="A1691" s="31" t="s">
        <v>5048</v>
      </c>
    </row>
    <row r="1692" spans="1:1">
      <c r="A1692" s="31" t="s">
        <v>2566</v>
      </c>
    </row>
    <row r="1693" spans="1:1">
      <c r="A1693" s="31" t="s">
        <v>5049</v>
      </c>
    </row>
    <row r="1694" spans="1:1">
      <c r="A1694" s="31" t="s">
        <v>5050</v>
      </c>
    </row>
    <row r="1695" spans="1:1">
      <c r="A1695" s="31" t="s">
        <v>2575</v>
      </c>
    </row>
    <row r="1696" spans="1:1">
      <c r="A1696" s="31" t="s">
        <v>5051</v>
      </c>
    </row>
    <row r="1697" spans="1:1">
      <c r="A1697" s="31" t="s">
        <v>5052</v>
      </c>
    </row>
    <row r="1698" spans="1:1">
      <c r="A1698" s="31" t="s">
        <v>2584</v>
      </c>
    </row>
    <row r="1699" spans="1:1">
      <c r="A1699" s="31" t="s">
        <v>5053</v>
      </c>
    </row>
    <row r="1700" spans="1:1">
      <c r="A1700" s="31" t="s">
        <v>5054</v>
      </c>
    </row>
    <row r="1701" spans="1:1">
      <c r="A1701" s="31" t="s">
        <v>2593</v>
      </c>
    </row>
    <row r="1702" spans="1:1">
      <c r="A1702" s="31" t="s">
        <v>5055</v>
      </c>
    </row>
    <row r="1703" spans="1:1">
      <c r="A1703" s="31" t="s">
        <v>5056</v>
      </c>
    </row>
    <row r="1704" spans="1:1">
      <c r="A1704" s="31" t="s">
        <v>5057</v>
      </c>
    </row>
    <row r="1705" spans="1:1">
      <c r="A1705" s="31" t="s">
        <v>5058</v>
      </c>
    </row>
    <row r="1706" spans="1:1">
      <c r="A1706" s="31" t="s">
        <v>5059</v>
      </c>
    </row>
    <row r="1707" spans="1:1">
      <c r="A1707" s="31" t="s">
        <v>5060</v>
      </c>
    </row>
    <row r="1708" spans="1:1">
      <c r="A1708" s="31" t="s">
        <v>5061</v>
      </c>
    </row>
    <row r="1709" spans="1:1">
      <c r="A1709" s="31" t="s">
        <v>5062</v>
      </c>
    </row>
    <row r="1710" spans="1:1">
      <c r="A1710" s="31" t="s">
        <v>5063</v>
      </c>
    </row>
    <row r="1711" spans="1:1">
      <c r="A1711" s="31" t="s">
        <v>5064</v>
      </c>
    </row>
    <row r="1712" spans="1:1">
      <c r="A1712" s="31" t="s">
        <v>5065</v>
      </c>
    </row>
    <row r="1713" spans="1:1">
      <c r="A1713" s="31" t="s">
        <v>5066</v>
      </c>
    </row>
    <row r="1714" spans="1:1">
      <c r="A1714" s="31" t="s">
        <v>5067</v>
      </c>
    </row>
    <row r="1715" spans="1:1">
      <c r="A1715" s="31" t="s">
        <v>5068</v>
      </c>
    </row>
    <row r="1716" spans="1:1">
      <c r="A1716" s="31" t="s">
        <v>5069</v>
      </c>
    </row>
    <row r="1717" spans="1:1">
      <c r="A1717" s="31" t="s">
        <v>5070</v>
      </c>
    </row>
    <row r="1718" spans="1:1">
      <c r="A1718" s="31" t="s">
        <v>5071</v>
      </c>
    </row>
    <row r="1719" spans="1:1">
      <c r="A1719" s="31" t="s">
        <v>5072</v>
      </c>
    </row>
    <row r="1720" spans="1:1">
      <c r="A1720" s="31" t="s">
        <v>5073</v>
      </c>
    </row>
    <row r="1721" spans="1:1">
      <c r="A1721" s="31" t="s">
        <v>5074</v>
      </c>
    </row>
    <row r="1722" spans="1:1">
      <c r="A1722" s="31" t="s">
        <v>5075</v>
      </c>
    </row>
    <row r="1723" spans="1:1">
      <c r="A1723" s="31" t="s">
        <v>5076</v>
      </c>
    </row>
    <row r="1724" spans="1:1">
      <c r="A1724" s="31" t="s">
        <v>5077</v>
      </c>
    </row>
    <row r="1725" spans="1:1">
      <c r="A1725" s="31" t="s">
        <v>5078</v>
      </c>
    </row>
    <row r="1726" spans="1:1">
      <c r="A1726" s="31" t="s">
        <v>5079</v>
      </c>
    </row>
    <row r="1727" spans="1:1">
      <c r="A1727" s="31" t="s">
        <v>5080</v>
      </c>
    </row>
    <row r="1728" spans="1:1">
      <c r="A1728" s="31" t="s">
        <v>5081</v>
      </c>
    </row>
    <row r="1729" spans="1:1">
      <c r="A1729" s="31" t="s">
        <v>5082</v>
      </c>
    </row>
    <row r="1730" spans="1:1">
      <c r="A1730" s="31" t="s">
        <v>5083</v>
      </c>
    </row>
    <row r="1731" spans="1:1">
      <c r="A1731" s="31" t="s">
        <v>5084</v>
      </c>
    </row>
    <row r="1732" spans="1:1">
      <c r="A1732" s="31" t="s">
        <v>5085</v>
      </c>
    </row>
    <row r="1733" spans="1:1">
      <c r="A1733" s="31" t="s">
        <v>5086</v>
      </c>
    </row>
    <row r="1734" spans="1:1">
      <c r="A1734" s="31" t="s">
        <v>5087</v>
      </c>
    </row>
    <row r="1735" spans="1:1">
      <c r="A1735" s="31" t="s">
        <v>5088</v>
      </c>
    </row>
    <row r="1736" spans="1:1">
      <c r="A1736" s="31" t="s">
        <v>5089</v>
      </c>
    </row>
    <row r="1737" spans="1:1">
      <c r="A1737" s="31" t="s">
        <v>5090</v>
      </c>
    </row>
    <row r="1738" spans="1:1">
      <c r="A1738" s="31" t="s">
        <v>5091</v>
      </c>
    </row>
    <row r="1739" spans="1:1">
      <c r="A1739" s="31" t="s">
        <v>5092</v>
      </c>
    </row>
    <row r="1740" spans="1:1">
      <c r="A1740" s="31" t="s">
        <v>5093</v>
      </c>
    </row>
    <row r="1741" spans="1:1">
      <c r="A1741" s="31" t="s">
        <v>5094</v>
      </c>
    </row>
    <row r="1742" spans="1:1">
      <c r="A1742" s="31" t="s">
        <v>5095</v>
      </c>
    </row>
    <row r="1743" spans="1:1">
      <c r="A1743" s="31" t="s">
        <v>5096</v>
      </c>
    </row>
    <row r="1744" spans="1:1">
      <c r="A1744" s="31" t="s">
        <v>5097</v>
      </c>
    </row>
    <row r="1745" spans="1:1">
      <c r="A1745" s="31" t="s">
        <v>5098</v>
      </c>
    </row>
    <row r="1746" spans="1:1">
      <c r="A1746" s="31" t="s">
        <v>5099</v>
      </c>
    </row>
    <row r="1747" spans="1:1">
      <c r="A1747" s="31" t="s">
        <v>5100</v>
      </c>
    </row>
    <row r="1748" spans="1:1">
      <c r="A1748" s="31" t="s">
        <v>5101</v>
      </c>
    </row>
    <row r="1749" spans="1:1">
      <c r="A1749" s="31" t="s">
        <v>5102</v>
      </c>
    </row>
    <row r="1750" spans="1:1">
      <c r="A1750" s="31" t="s">
        <v>5103</v>
      </c>
    </row>
    <row r="1751" spans="1:1">
      <c r="A1751" s="31" t="s">
        <v>5104</v>
      </c>
    </row>
    <row r="1752" spans="1:1">
      <c r="A1752" s="31" t="s">
        <v>5105</v>
      </c>
    </row>
    <row r="1753" spans="1:1">
      <c r="A1753" s="31" t="s">
        <v>5106</v>
      </c>
    </row>
    <row r="1754" spans="1:1">
      <c r="A1754" s="31" t="s">
        <v>5107</v>
      </c>
    </row>
    <row r="1755" spans="1:1">
      <c r="A1755" s="31" t="s">
        <v>5108</v>
      </c>
    </row>
    <row r="1756" spans="1:1">
      <c r="A1756" s="31" t="s">
        <v>5109</v>
      </c>
    </row>
    <row r="1757" spans="1:1">
      <c r="A1757" s="31" t="s">
        <v>5110</v>
      </c>
    </row>
    <row r="1758" spans="1:1">
      <c r="A1758" s="31" t="s">
        <v>5111</v>
      </c>
    </row>
    <row r="1759" spans="1:1">
      <c r="A1759" s="31" t="s">
        <v>5112</v>
      </c>
    </row>
    <row r="1760" spans="1:1">
      <c r="A1760" s="31" t="s">
        <v>5113</v>
      </c>
    </row>
    <row r="1761" spans="1:1">
      <c r="A1761" s="31" t="s">
        <v>5114</v>
      </c>
    </row>
    <row r="1762" spans="1:1">
      <c r="A1762" s="31" t="s">
        <v>5115</v>
      </c>
    </row>
    <row r="1763" spans="1:1">
      <c r="A1763" s="31" t="s">
        <v>5116</v>
      </c>
    </row>
    <row r="1764" spans="1:1">
      <c r="A1764" s="31" t="s">
        <v>5117</v>
      </c>
    </row>
    <row r="1765" spans="1:1">
      <c r="A1765" s="31" t="s">
        <v>5118</v>
      </c>
    </row>
    <row r="1766" spans="1:1">
      <c r="A1766" s="31" t="s">
        <v>5119</v>
      </c>
    </row>
    <row r="1767" spans="1:1">
      <c r="A1767" s="31" t="s">
        <v>5120</v>
      </c>
    </row>
    <row r="1768" spans="1:1">
      <c r="A1768" s="31" t="s">
        <v>5121</v>
      </c>
    </row>
    <row r="1769" spans="1:1">
      <c r="A1769" s="31" t="s">
        <v>5122</v>
      </c>
    </row>
    <row r="1770" spans="1:1">
      <c r="A1770" s="31" t="s">
        <v>5123</v>
      </c>
    </row>
    <row r="1771" spans="1:1">
      <c r="A1771" s="31" t="s">
        <v>5124</v>
      </c>
    </row>
    <row r="1772" spans="1:1">
      <c r="A1772" s="31" t="s">
        <v>5125</v>
      </c>
    </row>
    <row r="1773" spans="1:1">
      <c r="A1773" s="31" t="s">
        <v>5126</v>
      </c>
    </row>
    <row r="1774" spans="1:1">
      <c r="A1774" s="31" t="s">
        <v>5127</v>
      </c>
    </row>
    <row r="1775" spans="1:1">
      <c r="A1775" s="31" t="s">
        <v>5128</v>
      </c>
    </row>
    <row r="1776" spans="1:1">
      <c r="A1776" s="31" t="s">
        <v>5129</v>
      </c>
    </row>
    <row r="1777" spans="1:1">
      <c r="A1777" s="31" t="s">
        <v>5130</v>
      </c>
    </row>
    <row r="1778" spans="1:1">
      <c r="A1778" s="31" t="s">
        <v>5131</v>
      </c>
    </row>
    <row r="1779" spans="1:1">
      <c r="A1779" s="31" t="s">
        <v>5132</v>
      </c>
    </row>
    <row r="1780" spans="1:1">
      <c r="A1780" s="31" t="s">
        <v>5133</v>
      </c>
    </row>
    <row r="1781" spans="1:1">
      <c r="A1781" s="31" t="s">
        <v>5134</v>
      </c>
    </row>
    <row r="1782" spans="1:1">
      <c r="A1782" s="31" t="s">
        <v>5135</v>
      </c>
    </row>
    <row r="1783" spans="1:1">
      <c r="A1783" s="31" t="s">
        <v>5136</v>
      </c>
    </row>
    <row r="1784" spans="1:1">
      <c r="A1784" s="31" t="s">
        <v>5137</v>
      </c>
    </row>
    <row r="1785" spans="1:1">
      <c r="A1785" s="31" t="s">
        <v>5138</v>
      </c>
    </row>
    <row r="1786" spans="1:1">
      <c r="A1786" s="31" t="s">
        <v>5139</v>
      </c>
    </row>
    <row r="1787" spans="1:1">
      <c r="A1787" s="31" t="s">
        <v>5140</v>
      </c>
    </row>
    <row r="1788" spans="1:1">
      <c r="A1788" s="31" t="s">
        <v>5141</v>
      </c>
    </row>
    <row r="1789" spans="1:1">
      <c r="A1789" s="31" t="s">
        <v>5142</v>
      </c>
    </row>
    <row r="1790" spans="1:1">
      <c r="A1790" s="31" t="s">
        <v>5143</v>
      </c>
    </row>
    <row r="1791" spans="1:1">
      <c r="A1791" s="31" t="s">
        <v>5144</v>
      </c>
    </row>
    <row r="1792" spans="1:1">
      <c r="A1792" s="31" t="s">
        <v>5145</v>
      </c>
    </row>
    <row r="1793" spans="1:1">
      <c r="A1793" s="31" t="s">
        <v>5146</v>
      </c>
    </row>
    <row r="1794" spans="1:1">
      <c r="A1794" s="31" t="s">
        <v>5147</v>
      </c>
    </row>
    <row r="1795" spans="1:1">
      <c r="A1795" s="31" t="s">
        <v>5148</v>
      </c>
    </row>
    <row r="1796" spans="1:1">
      <c r="A1796" s="31" t="s">
        <v>5149</v>
      </c>
    </row>
    <row r="1797" spans="1:1">
      <c r="A1797" s="31" t="s">
        <v>5150</v>
      </c>
    </row>
    <row r="1798" spans="1:1">
      <c r="A1798" s="31" t="s">
        <v>5151</v>
      </c>
    </row>
    <row r="1799" spans="1:1">
      <c r="A1799" s="31" t="s">
        <v>5152</v>
      </c>
    </row>
    <row r="1800" spans="1:1">
      <c r="A1800" s="31" t="s">
        <v>5153</v>
      </c>
    </row>
    <row r="1801" spans="1:1">
      <c r="A1801" s="31" t="s">
        <v>5154</v>
      </c>
    </row>
    <row r="1802" spans="1:1">
      <c r="A1802" s="31" t="s">
        <v>5155</v>
      </c>
    </row>
    <row r="1803" spans="1:1">
      <c r="A1803" s="31" t="s">
        <v>5156</v>
      </c>
    </row>
    <row r="1804" spans="1:1">
      <c r="A1804" s="31" t="s">
        <v>5157</v>
      </c>
    </row>
    <row r="1805" spans="1:1">
      <c r="A1805" s="31" t="s">
        <v>5158</v>
      </c>
    </row>
    <row r="1806" spans="1:1">
      <c r="A1806" s="31" t="s">
        <v>5159</v>
      </c>
    </row>
    <row r="1807" spans="1:1">
      <c r="A1807" s="31" t="s">
        <v>5160</v>
      </c>
    </row>
    <row r="1808" spans="1:1">
      <c r="A1808" s="31" t="s">
        <v>5161</v>
      </c>
    </row>
    <row r="1809" spans="1:1">
      <c r="A1809" s="31" t="s">
        <v>5162</v>
      </c>
    </row>
    <row r="1810" spans="1:1">
      <c r="A1810" s="31" t="s">
        <v>5163</v>
      </c>
    </row>
    <row r="1811" spans="1:1">
      <c r="A1811" s="31" t="s">
        <v>5164</v>
      </c>
    </row>
    <row r="1812" spans="1:1">
      <c r="A1812" s="31" t="s">
        <v>5165</v>
      </c>
    </row>
    <row r="1813" spans="1:1">
      <c r="A1813" s="31" t="s">
        <v>5166</v>
      </c>
    </row>
    <row r="1814" spans="1:1">
      <c r="A1814" s="31" t="s">
        <v>5167</v>
      </c>
    </row>
    <row r="1815" spans="1:1">
      <c r="A1815" s="31" t="s">
        <v>5168</v>
      </c>
    </row>
    <row r="1816" spans="1:1">
      <c r="A1816" s="31" t="s">
        <v>5169</v>
      </c>
    </row>
    <row r="1817" spans="1:1">
      <c r="A1817" s="31" t="s">
        <v>5170</v>
      </c>
    </row>
    <row r="1818" spans="1:1">
      <c r="A1818" s="31" t="s">
        <v>5171</v>
      </c>
    </row>
    <row r="1819" spans="1:1">
      <c r="A1819" s="31" t="s">
        <v>5172</v>
      </c>
    </row>
    <row r="1820" spans="1:1">
      <c r="A1820" s="31" t="s">
        <v>5173</v>
      </c>
    </row>
    <row r="1821" spans="1:1">
      <c r="A1821" s="31" t="s">
        <v>5174</v>
      </c>
    </row>
    <row r="1822" spans="1:1">
      <c r="A1822" s="31" t="s">
        <v>5175</v>
      </c>
    </row>
    <row r="1823" spans="1:1">
      <c r="A1823" s="31" t="s">
        <v>5176</v>
      </c>
    </row>
    <row r="1824" spans="1:1">
      <c r="A1824" s="31" t="s">
        <v>5177</v>
      </c>
    </row>
    <row r="1825" spans="1:1">
      <c r="A1825" s="31" t="s">
        <v>5178</v>
      </c>
    </row>
    <row r="1826" spans="1:1">
      <c r="A1826" s="31" t="s">
        <v>5179</v>
      </c>
    </row>
    <row r="1827" spans="1:1">
      <c r="A1827" s="31" t="s">
        <v>5180</v>
      </c>
    </row>
    <row r="1828" spans="1:1">
      <c r="A1828" s="31" t="s">
        <v>5181</v>
      </c>
    </row>
    <row r="1829" spans="1:1">
      <c r="A1829" s="31" t="s">
        <v>5182</v>
      </c>
    </row>
    <row r="1830" spans="1:1">
      <c r="A1830" s="31" t="s">
        <v>5183</v>
      </c>
    </row>
    <row r="1831" spans="1:1">
      <c r="A1831" s="31" t="s">
        <v>5184</v>
      </c>
    </row>
    <row r="1832" spans="1:1">
      <c r="A1832" s="31" t="s">
        <v>5185</v>
      </c>
    </row>
    <row r="1833" spans="1:1">
      <c r="A1833" s="31" t="s">
        <v>5186</v>
      </c>
    </row>
    <row r="1834" spans="1:1">
      <c r="A1834" s="31" t="s">
        <v>5187</v>
      </c>
    </row>
    <row r="1835" spans="1:1">
      <c r="A1835" s="31" t="s">
        <v>5188</v>
      </c>
    </row>
    <row r="1836" spans="1:1">
      <c r="A1836" s="31" t="s">
        <v>5189</v>
      </c>
    </row>
    <row r="1837" spans="1:1">
      <c r="A1837" s="31" t="s">
        <v>5190</v>
      </c>
    </row>
    <row r="1838" spans="1:1">
      <c r="A1838" s="31" t="s">
        <v>5191</v>
      </c>
    </row>
    <row r="1839" spans="1:1">
      <c r="A1839" s="31" t="s">
        <v>5192</v>
      </c>
    </row>
    <row r="1840" spans="1:1">
      <c r="A1840" s="31" t="s">
        <v>5193</v>
      </c>
    </row>
    <row r="1841" spans="1:1">
      <c r="A1841" s="31" t="s">
        <v>5194</v>
      </c>
    </row>
    <row r="1842" spans="1:1">
      <c r="A1842" s="31" t="s">
        <v>5195</v>
      </c>
    </row>
    <row r="1843" spans="1:1">
      <c r="A1843" s="31" t="s">
        <v>5196</v>
      </c>
    </row>
    <row r="1844" spans="1:1">
      <c r="A1844" s="31" t="s">
        <v>5197</v>
      </c>
    </row>
    <row r="1845" spans="1:1">
      <c r="A1845" s="31" t="s">
        <v>5198</v>
      </c>
    </row>
    <row r="1846" spans="1:1">
      <c r="A1846" s="31" t="s">
        <v>5199</v>
      </c>
    </row>
    <row r="1847" spans="1:1">
      <c r="A1847" s="31" t="s">
        <v>5200</v>
      </c>
    </row>
    <row r="1848" spans="1:1">
      <c r="A1848" s="31" t="s">
        <v>5201</v>
      </c>
    </row>
    <row r="1849" spans="1:1">
      <c r="A1849" s="31" t="s">
        <v>5202</v>
      </c>
    </row>
    <row r="1850" spans="1:1">
      <c r="A1850" s="31" t="s">
        <v>5203</v>
      </c>
    </row>
    <row r="1851" spans="1:1">
      <c r="A1851" s="31" t="s">
        <v>5204</v>
      </c>
    </row>
    <row r="1852" spans="1:1">
      <c r="A1852" s="31" t="s">
        <v>5205</v>
      </c>
    </row>
    <row r="1853" spans="1:1">
      <c r="A1853" s="31" t="s">
        <v>5206</v>
      </c>
    </row>
    <row r="1854" spans="1:1">
      <c r="A1854" s="31" t="s">
        <v>5207</v>
      </c>
    </row>
    <row r="1855" spans="1:1">
      <c r="A1855" s="31" t="s">
        <v>5208</v>
      </c>
    </row>
    <row r="1856" spans="1:1">
      <c r="A1856" s="31" t="s">
        <v>5209</v>
      </c>
    </row>
    <row r="1857" spans="1:1">
      <c r="A1857" s="31" t="s">
        <v>5210</v>
      </c>
    </row>
    <row r="1858" spans="1:1">
      <c r="A1858" s="31" t="s">
        <v>5211</v>
      </c>
    </row>
    <row r="1859" spans="1:1">
      <c r="A1859" s="31" t="s">
        <v>5212</v>
      </c>
    </row>
    <row r="1860" spans="1:1">
      <c r="A1860" s="31" t="s">
        <v>5213</v>
      </c>
    </row>
    <row r="1861" spans="1:1">
      <c r="A1861" s="31" t="s">
        <v>5214</v>
      </c>
    </row>
    <row r="1862" spans="1:1">
      <c r="A1862" s="31" t="s">
        <v>5215</v>
      </c>
    </row>
    <row r="1863" spans="1:1">
      <c r="A1863" s="31" t="s">
        <v>5216</v>
      </c>
    </row>
    <row r="1864" spans="1:1">
      <c r="A1864" s="31" t="s">
        <v>5217</v>
      </c>
    </row>
    <row r="1865" spans="1:1">
      <c r="A1865" s="31" t="s">
        <v>5218</v>
      </c>
    </row>
    <row r="1866" spans="1:1">
      <c r="A1866" s="31" t="s">
        <v>5219</v>
      </c>
    </row>
    <row r="1867" spans="1:1">
      <c r="A1867" s="31" t="s">
        <v>5220</v>
      </c>
    </row>
    <row r="1868" spans="1:1">
      <c r="A1868" s="31" t="s">
        <v>5221</v>
      </c>
    </row>
    <row r="1869" spans="1:1">
      <c r="A1869" s="31" t="s">
        <v>5222</v>
      </c>
    </row>
    <row r="1870" spans="1:1">
      <c r="A1870" s="31" t="s">
        <v>5223</v>
      </c>
    </row>
    <row r="1871" spans="1:1">
      <c r="A1871" s="31" t="s">
        <v>5224</v>
      </c>
    </row>
    <row r="1872" spans="1:1">
      <c r="A1872" s="31" t="s">
        <v>5225</v>
      </c>
    </row>
    <row r="1873" spans="1:1">
      <c r="A1873" s="31" t="s">
        <v>5226</v>
      </c>
    </row>
    <row r="1874" spans="1:1">
      <c r="A1874" s="31" t="s">
        <v>5227</v>
      </c>
    </row>
    <row r="1875" spans="1:1">
      <c r="A1875" s="31" t="s">
        <v>5228</v>
      </c>
    </row>
    <row r="1876" spans="1:1">
      <c r="A1876" s="31" t="s">
        <v>5229</v>
      </c>
    </row>
    <row r="1877" spans="1:1">
      <c r="A1877" s="31" t="s">
        <v>5230</v>
      </c>
    </row>
    <row r="1878" spans="1:1">
      <c r="A1878" s="31" t="s">
        <v>5231</v>
      </c>
    </row>
    <row r="1879" spans="1:1">
      <c r="A1879" s="31" t="s">
        <v>5232</v>
      </c>
    </row>
    <row r="1880" spans="1:1">
      <c r="A1880" s="31" t="s">
        <v>5233</v>
      </c>
    </row>
    <row r="1881" spans="1:1">
      <c r="A1881" s="31" t="s">
        <v>5234</v>
      </c>
    </row>
    <row r="1882" spans="1:1">
      <c r="A1882" s="31" t="s">
        <v>5235</v>
      </c>
    </row>
    <row r="1883" spans="1:1">
      <c r="A1883" s="31" t="s">
        <v>5236</v>
      </c>
    </row>
    <row r="1884" spans="1:1">
      <c r="A1884" s="31" t="s">
        <v>5237</v>
      </c>
    </row>
    <row r="1885" spans="1:1">
      <c r="A1885" s="31" t="s">
        <v>5238</v>
      </c>
    </row>
    <row r="1886" spans="1:1">
      <c r="A1886" s="31" t="s">
        <v>5239</v>
      </c>
    </row>
    <row r="1887" spans="1:1">
      <c r="A1887" s="31" t="s">
        <v>5240</v>
      </c>
    </row>
    <row r="1888" spans="1:1">
      <c r="A1888" s="31" t="s">
        <v>5241</v>
      </c>
    </row>
    <row r="1889" spans="1:1">
      <c r="A1889" s="31" t="s">
        <v>5242</v>
      </c>
    </row>
    <row r="1890" spans="1:1">
      <c r="A1890" s="31" t="s">
        <v>5243</v>
      </c>
    </row>
    <row r="1891" spans="1:1">
      <c r="A1891" s="31" t="s">
        <v>5244</v>
      </c>
    </row>
    <row r="1892" spans="1:1">
      <c r="A1892" s="31" t="s">
        <v>5245</v>
      </c>
    </row>
    <row r="1893" spans="1:1">
      <c r="A1893" s="31" t="s">
        <v>5246</v>
      </c>
    </row>
    <row r="1894" spans="1:1">
      <c r="A1894" s="31" t="s">
        <v>5247</v>
      </c>
    </row>
    <row r="1895" spans="1:1">
      <c r="A1895" s="31" t="s">
        <v>5248</v>
      </c>
    </row>
    <row r="1896" spans="1:1">
      <c r="A1896" s="31" t="s">
        <v>5249</v>
      </c>
    </row>
    <row r="1897" spans="1:1">
      <c r="A1897" s="31" t="s">
        <v>5250</v>
      </c>
    </row>
    <row r="1898" spans="1:1">
      <c r="A1898" s="31" t="s">
        <v>5251</v>
      </c>
    </row>
    <row r="1899" spans="1:1">
      <c r="A1899" s="31" t="s">
        <v>5252</v>
      </c>
    </row>
    <row r="1900" spans="1:1">
      <c r="A1900" s="31" t="s">
        <v>5253</v>
      </c>
    </row>
    <row r="1901" spans="1:1">
      <c r="A1901" s="31" t="s">
        <v>5254</v>
      </c>
    </row>
    <row r="1902" spans="1:1">
      <c r="A1902" s="31" t="s">
        <v>5255</v>
      </c>
    </row>
    <row r="1903" spans="1:1">
      <c r="A1903" s="31" t="s">
        <v>5256</v>
      </c>
    </row>
    <row r="1904" spans="1:1">
      <c r="A1904" s="31" t="s">
        <v>5257</v>
      </c>
    </row>
    <row r="1905" spans="1:1">
      <c r="A1905" s="31" t="s">
        <v>5258</v>
      </c>
    </row>
    <row r="1906" spans="1:1">
      <c r="A1906" s="31" t="s">
        <v>5259</v>
      </c>
    </row>
    <row r="1907" spans="1:1">
      <c r="A1907" s="31" t="s">
        <v>5260</v>
      </c>
    </row>
    <row r="1908" spans="1:1">
      <c r="A1908" s="31" t="s">
        <v>5261</v>
      </c>
    </row>
    <row r="1909" spans="1:1">
      <c r="A1909" s="31" t="s">
        <v>5262</v>
      </c>
    </row>
    <row r="1910" spans="1:1">
      <c r="A1910" s="31" t="s">
        <v>5263</v>
      </c>
    </row>
    <row r="1911" spans="1:1">
      <c r="A1911" s="31" t="s">
        <v>5264</v>
      </c>
    </row>
    <row r="1912" spans="1:1">
      <c r="A1912" s="31" t="s">
        <v>5265</v>
      </c>
    </row>
    <row r="1913" spans="1:1">
      <c r="A1913" s="31" t="s">
        <v>5266</v>
      </c>
    </row>
    <row r="1914" spans="1:1">
      <c r="A1914" s="31" t="s">
        <v>5267</v>
      </c>
    </row>
    <row r="1915" spans="1:1">
      <c r="A1915" s="31" t="s">
        <v>5268</v>
      </c>
    </row>
    <row r="1916" spans="1:1">
      <c r="A1916" s="31" t="s">
        <v>5269</v>
      </c>
    </row>
    <row r="1917" spans="1:1">
      <c r="A1917" s="31" t="s">
        <v>5270</v>
      </c>
    </row>
    <row r="1918" spans="1:1">
      <c r="A1918" s="31" t="s">
        <v>5271</v>
      </c>
    </row>
    <row r="1919" spans="1:1">
      <c r="A1919" s="31" t="s">
        <v>5272</v>
      </c>
    </row>
    <row r="1920" spans="1:1">
      <c r="A1920" s="31" t="s">
        <v>5273</v>
      </c>
    </row>
    <row r="1921" spans="1:1">
      <c r="A1921" s="31" t="s">
        <v>5274</v>
      </c>
    </row>
    <row r="1922" spans="1:1">
      <c r="A1922" s="31" t="s">
        <v>5275</v>
      </c>
    </row>
    <row r="1923" spans="1:1">
      <c r="A1923" s="31" t="s">
        <v>5276</v>
      </c>
    </row>
    <row r="1924" spans="1:1">
      <c r="A1924" s="31" t="s">
        <v>5277</v>
      </c>
    </row>
    <row r="1925" spans="1:1">
      <c r="A1925" s="31" t="s">
        <v>5278</v>
      </c>
    </row>
    <row r="1926" spans="1:1">
      <c r="A1926" s="31" t="s">
        <v>5279</v>
      </c>
    </row>
    <row r="1927" spans="1:1">
      <c r="A1927" s="31" t="s">
        <v>5280</v>
      </c>
    </row>
    <row r="1928" spans="1:1">
      <c r="A1928" s="31" t="s">
        <v>5281</v>
      </c>
    </row>
    <row r="1929" spans="1:1">
      <c r="A1929" s="31" t="s">
        <v>5282</v>
      </c>
    </row>
    <row r="1930" spans="1:1">
      <c r="A1930" s="31" t="s">
        <v>5283</v>
      </c>
    </row>
    <row r="1931" spans="1:1">
      <c r="A1931" s="31" t="s">
        <v>5284</v>
      </c>
    </row>
    <row r="1932" spans="1:1">
      <c r="A1932" s="31" t="s">
        <v>5285</v>
      </c>
    </row>
    <row r="1933" spans="1:1">
      <c r="A1933" s="31" t="s">
        <v>5286</v>
      </c>
    </row>
    <row r="1934" spans="1:1">
      <c r="A1934" s="31" t="s">
        <v>5287</v>
      </c>
    </row>
    <row r="1935" spans="1:1">
      <c r="A1935" s="31" t="s">
        <v>5288</v>
      </c>
    </row>
    <row r="1936" spans="1:1">
      <c r="A1936" s="31" t="s">
        <v>5289</v>
      </c>
    </row>
    <row r="1937" spans="1:1">
      <c r="A1937" s="31" t="s">
        <v>5290</v>
      </c>
    </row>
    <row r="1938" spans="1:1">
      <c r="A1938" s="31" t="s">
        <v>5291</v>
      </c>
    </row>
    <row r="1939" spans="1:1">
      <c r="A1939" s="31" t="s">
        <v>5292</v>
      </c>
    </row>
    <row r="1940" spans="1:1">
      <c r="A1940" s="31" t="s">
        <v>5293</v>
      </c>
    </row>
    <row r="1941" spans="1:1">
      <c r="A1941" s="31" t="s">
        <v>5294</v>
      </c>
    </row>
    <row r="1942" spans="1:1">
      <c r="A1942" s="31" t="s">
        <v>5295</v>
      </c>
    </row>
    <row r="1943" spans="1:1">
      <c r="A1943" s="31" t="s">
        <v>5296</v>
      </c>
    </row>
    <row r="1944" spans="1:1">
      <c r="A1944" s="31" t="s">
        <v>5297</v>
      </c>
    </row>
    <row r="1945" spans="1:1">
      <c r="A1945" s="31" t="s">
        <v>5298</v>
      </c>
    </row>
    <row r="1946" spans="1:1">
      <c r="A1946" s="31" t="s">
        <v>5299</v>
      </c>
    </row>
    <row r="1947" spans="1:1">
      <c r="A1947" s="31" t="s">
        <v>5300</v>
      </c>
    </row>
    <row r="1948" spans="1:1">
      <c r="A1948" s="31" t="s">
        <v>5301</v>
      </c>
    </row>
    <row r="1949" spans="1:1">
      <c r="A1949" s="31" t="s">
        <v>5302</v>
      </c>
    </row>
    <row r="1950" spans="1:1">
      <c r="A1950" s="31" t="s">
        <v>5303</v>
      </c>
    </row>
    <row r="1951" spans="1:1">
      <c r="A1951" s="31" t="s">
        <v>5304</v>
      </c>
    </row>
    <row r="1952" spans="1:1">
      <c r="A1952" s="31" t="s">
        <v>5305</v>
      </c>
    </row>
    <row r="1953" spans="1:1">
      <c r="A1953" s="31" t="s">
        <v>5306</v>
      </c>
    </row>
    <row r="1954" spans="1:1">
      <c r="A1954" s="31" t="s">
        <v>5307</v>
      </c>
    </row>
    <row r="1955" spans="1:1">
      <c r="A1955" s="31" t="s">
        <v>5308</v>
      </c>
    </row>
    <row r="1956" spans="1:1">
      <c r="A1956" s="31" t="s">
        <v>5309</v>
      </c>
    </row>
    <row r="1957" spans="1:1">
      <c r="A1957" s="31" t="s">
        <v>5310</v>
      </c>
    </row>
    <row r="1958" spans="1:1">
      <c r="A1958" s="31" t="s">
        <v>5311</v>
      </c>
    </row>
    <row r="1959" spans="1:1">
      <c r="A1959" s="31" t="s">
        <v>5312</v>
      </c>
    </row>
    <row r="1960" spans="1:1">
      <c r="A1960" s="31" t="s">
        <v>5313</v>
      </c>
    </row>
    <row r="1961" spans="1:1">
      <c r="A1961" s="31" t="s">
        <v>5314</v>
      </c>
    </row>
    <row r="1962" spans="1:1">
      <c r="A1962" s="31" t="s">
        <v>5315</v>
      </c>
    </row>
    <row r="1963" spans="1:1">
      <c r="A1963" s="31" t="s">
        <v>5316</v>
      </c>
    </row>
    <row r="1964" spans="1:1">
      <c r="A1964" s="31" t="s">
        <v>5317</v>
      </c>
    </row>
    <row r="1965" spans="1:1">
      <c r="A1965" s="31" t="s">
        <v>5318</v>
      </c>
    </row>
    <row r="1966" spans="1:1">
      <c r="A1966" s="31" t="s">
        <v>5319</v>
      </c>
    </row>
    <row r="1967" spans="1:1">
      <c r="A1967" s="31" t="s">
        <v>5320</v>
      </c>
    </row>
    <row r="1968" spans="1:1">
      <c r="A1968" s="31" t="s">
        <v>5321</v>
      </c>
    </row>
    <row r="1969" spans="1:1">
      <c r="A1969" s="31" t="s">
        <v>5322</v>
      </c>
    </row>
    <row r="1970" spans="1:1">
      <c r="A1970" s="31" t="s">
        <v>5323</v>
      </c>
    </row>
    <row r="1971" spans="1:1">
      <c r="A1971" s="31" t="s">
        <v>5324</v>
      </c>
    </row>
    <row r="1972" spans="1:1">
      <c r="A1972" s="31" t="s">
        <v>5325</v>
      </c>
    </row>
    <row r="1973" spans="1:1">
      <c r="A1973" s="31" t="s">
        <v>5326</v>
      </c>
    </row>
    <row r="1974" spans="1:1">
      <c r="A1974" s="31" t="s">
        <v>5327</v>
      </c>
    </row>
    <row r="1975" spans="1:1">
      <c r="A1975" s="31" t="s">
        <v>5328</v>
      </c>
    </row>
    <row r="1976" spans="1:1">
      <c r="A1976" s="31" t="s">
        <v>5329</v>
      </c>
    </row>
    <row r="1977" spans="1:1">
      <c r="A1977" s="31" t="s">
        <v>5330</v>
      </c>
    </row>
    <row r="1978" spans="1:1">
      <c r="A1978" s="31" t="s">
        <v>5331</v>
      </c>
    </row>
    <row r="1979" spans="1:1">
      <c r="A1979" s="31" t="s">
        <v>5332</v>
      </c>
    </row>
    <row r="1980" spans="1:1">
      <c r="A1980" s="31" t="s">
        <v>5333</v>
      </c>
    </row>
    <row r="1981" spans="1:1">
      <c r="A1981" s="31" t="s">
        <v>5334</v>
      </c>
    </row>
    <row r="1982" spans="1:1">
      <c r="A1982" s="31" t="s">
        <v>5335</v>
      </c>
    </row>
    <row r="1983" spans="1:1">
      <c r="A1983" s="31" t="s">
        <v>5336</v>
      </c>
    </row>
    <row r="1984" spans="1:1">
      <c r="A1984" s="31" t="s">
        <v>5337</v>
      </c>
    </row>
    <row r="1985" spans="1:1">
      <c r="A1985" s="31" t="s">
        <v>5338</v>
      </c>
    </row>
    <row r="1986" spans="1:1">
      <c r="A1986" s="31" t="s">
        <v>5339</v>
      </c>
    </row>
    <row r="1987" spans="1:1">
      <c r="A1987" s="31" t="s">
        <v>5340</v>
      </c>
    </row>
    <row r="1988" spans="1:1">
      <c r="A1988" s="31" t="s">
        <v>5341</v>
      </c>
    </row>
    <row r="1989" spans="1:1">
      <c r="A1989" s="31" t="s">
        <v>5342</v>
      </c>
    </row>
    <row r="1990" spans="1:1">
      <c r="A1990" s="31" t="s">
        <v>5343</v>
      </c>
    </row>
    <row r="1991" spans="1:1">
      <c r="A1991" s="31" t="s">
        <v>5344</v>
      </c>
    </row>
    <row r="1992" spans="1:1">
      <c r="A1992" s="31" t="s">
        <v>5345</v>
      </c>
    </row>
    <row r="1993" spans="1:1">
      <c r="A1993" s="31" t="s">
        <v>5346</v>
      </c>
    </row>
    <row r="1994" spans="1:1">
      <c r="A1994" s="31" t="s">
        <v>5347</v>
      </c>
    </row>
    <row r="1995" spans="1:1">
      <c r="A1995" s="31" t="s">
        <v>5348</v>
      </c>
    </row>
    <row r="1996" spans="1:1">
      <c r="A1996" s="31" t="s">
        <v>5349</v>
      </c>
    </row>
    <row r="1997" spans="1:1">
      <c r="A1997" s="31" t="s">
        <v>5350</v>
      </c>
    </row>
    <row r="1998" spans="1:1">
      <c r="A1998" s="31" t="s">
        <v>5351</v>
      </c>
    </row>
    <row r="1999" spans="1:1">
      <c r="A1999" s="31" t="s">
        <v>5352</v>
      </c>
    </row>
    <row r="2000" spans="1:1">
      <c r="A2000" s="31" t="s">
        <v>5353</v>
      </c>
    </row>
    <row r="2001" spans="1:1">
      <c r="A2001" s="31" t="s">
        <v>5354</v>
      </c>
    </row>
    <row r="2002" spans="1:1">
      <c r="A2002" s="31" t="s">
        <v>5355</v>
      </c>
    </row>
    <row r="2003" spans="1:1">
      <c r="A2003" s="31" t="s">
        <v>5356</v>
      </c>
    </row>
    <row r="2004" spans="1:1">
      <c r="A2004" s="31" t="s">
        <v>5357</v>
      </c>
    </row>
    <row r="2005" spans="1:1">
      <c r="A2005" s="31" t="s">
        <v>5358</v>
      </c>
    </row>
    <row r="2006" spans="1:1">
      <c r="A2006" s="31" t="s">
        <v>5359</v>
      </c>
    </row>
    <row r="2007" spans="1:1">
      <c r="A2007" s="31" t="s">
        <v>5360</v>
      </c>
    </row>
    <row r="2008" spans="1:1">
      <c r="A2008" s="240" t="s">
        <v>5361</v>
      </c>
    </row>
    <row r="2009" spans="1:1">
      <c r="A2009" s="240" t="s">
        <v>5362</v>
      </c>
    </row>
    <row r="2010" spans="1:1">
      <c r="A2010" s="240" t="s">
        <v>5363</v>
      </c>
    </row>
    <row r="2011" spans="1:1">
      <c r="A2011" s="240" t="s">
        <v>5364</v>
      </c>
    </row>
    <row r="2012" spans="1:1">
      <c r="A2012" s="240" t="s">
        <v>5365</v>
      </c>
    </row>
    <row r="2013" spans="1:1">
      <c r="A2013" s="240" t="s">
        <v>5366</v>
      </c>
    </row>
    <row r="2014" spans="1:1">
      <c r="A2014" s="240" t="s">
        <v>5367</v>
      </c>
    </row>
    <row r="2015" spans="1:1">
      <c r="A2015" s="240" t="s">
        <v>5368</v>
      </c>
    </row>
    <row r="2016" spans="1:1">
      <c r="A2016" s="240" t="s">
        <v>5369</v>
      </c>
    </row>
    <row r="2017" spans="1:1">
      <c r="A2017" s="240" t="s">
        <v>5370</v>
      </c>
    </row>
    <row r="2018" spans="1:1">
      <c r="A2018" s="240" t="s">
        <v>5371</v>
      </c>
    </row>
    <row r="2019" spans="1:1">
      <c r="A2019" s="240" t="s">
        <v>5372</v>
      </c>
    </row>
    <row r="2020" spans="1:1">
      <c r="A2020" s="240" t="s">
        <v>5373</v>
      </c>
    </row>
    <row r="2021" spans="1:1">
      <c r="A2021" s="240" t="s">
        <v>5374</v>
      </c>
    </row>
    <row r="2022" spans="1:1">
      <c r="A2022" s="240" t="s">
        <v>5375</v>
      </c>
    </row>
    <row r="2023" spans="1:1">
      <c r="A2023" s="240" t="s">
        <v>5376</v>
      </c>
    </row>
    <row r="2024" spans="1:1">
      <c r="A2024" s="240" t="s">
        <v>5377</v>
      </c>
    </row>
    <row r="2025" spans="1:1">
      <c r="A2025" s="240" t="s">
        <v>5378</v>
      </c>
    </row>
    <row r="2026" spans="1:1">
      <c r="A2026" s="240" t="s">
        <v>5379</v>
      </c>
    </row>
    <row r="2027" spans="1:1">
      <c r="A2027" s="240" t="s">
        <v>5380</v>
      </c>
    </row>
    <row r="2028" spans="1:1">
      <c r="A2028" s="240" t="s">
        <v>5381</v>
      </c>
    </row>
    <row r="2029" spans="1:1">
      <c r="A2029" s="240" t="s">
        <v>5382</v>
      </c>
    </row>
    <row r="2030" spans="1:1">
      <c r="A2030" s="240" t="s">
        <v>5383</v>
      </c>
    </row>
    <row r="2031" spans="1:1">
      <c r="A2031" s="240" t="s">
        <v>5384</v>
      </c>
    </row>
    <row r="2032" spans="1:1">
      <c r="A2032" s="240" t="s">
        <v>5385</v>
      </c>
    </row>
    <row r="2033" spans="1:1">
      <c r="A2033" s="240" t="s">
        <v>5386</v>
      </c>
    </row>
    <row r="2034" spans="1:1">
      <c r="A2034" s="240" t="s">
        <v>6312</v>
      </c>
    </row>
    <row r="2035" spans="1:1" s="11" customFormat="1">
      <c r="A2035" s="240" t="s">
        <v>6313</v>
      </c>
    </row>
    <row r="2036" spans="1:1">
      <c r="A2036" s="240" t="s">
        <v>5387</v>
      </c>
    </row>
    <row r="2037" spans="1:1">
      <c r="A2037" s="240" t="s">
        <v>5388</v>
      </c>
    </row>
    <row r="2038" spans="1:1">
      <c r="A2038" s="240" t="s">
        <v>5389</v>
      </c>
    </row>
    <row r="2039" spans="1:1">
      <c r="A2039" s="240" t="s">
        <v>5390</v>
      </c>
    </row>
    <row r="2040" spans="1:1">
      <c r="A2040" s="245" t="s">
        <v>6314</v>
      </c>
    </row>
    <row r="2041" spans="1:1" s="11" customFormat="1">
      <c r="A2041" s="246" t="s">
        <v>6315</v>
      </c>
    </row>
    <row r="2042" spans="1:1" s="11" customFormat="1">
      <c r="A2042" s="247" t="s">
        <v>6316</v>
      </c>
    </row>
    <row r="2043" spans="1:1">
      <c r="A2043" s="240" t="s">
        <v>5391</v>
      </c>
    </row>
    <row r="2044" spans="1:1">
      <c r="A2044" s="240" t="s">
        <v>5392</v>
      </c>
    </row>
    <row r="2045" spans="1:1">
      <c r="A2045" s="240" t="s">
        <v>5393</v>
      </c>
    </row>
    <row r="2046" spans="1:1">
      <c r="A2046" s="240" t="s">
        <v>5394</v>
      </c>
    </row>
    <row r="2047" spans="1:1">
      <c r="A2047" s="240" t="s">
        <v>5395</v>
      </c>
    </row>
    <row r="2048" spans="1:1">
      <c r="A2048" s="240" t="s">
        <v>5396</v>
      </c>
    </row>
    <row r="2049" spans="1:1">
      <c r="A2049" s="240" t="s">
        <v>5397</v>
      </c>
    </row>
    <row r="2050" spans="1:1">
      <c r="A2050" s="240" t="s">
        <v>5398</v>
      </c>
    </row>
    <row r="2051" spans="1:1">
      <c r="A2051" s="240" t="s">
        <v>5399</v>
      </c>
    </row>
    <row r="2052" spans="1:1">
      <c r="A2052" s="240" t="s">
        <v>5400</v>
      </c>
    </row>
    <row r="2053" spans="1:1">
      <c r="A2053" s="240" t="s">
        <v>5401</v>
      </c>
    </row>
    <row r="2054" spans="1:1">
      <c r="A2054" s="240" t="s">
        <v>5402</v>
      </c>
    </row>
    <row r="2055" spans="1:1">
      <c r="A2055" s="240" t="s">
        <v>5403</v>
      </c>
    </row>
    <row r="2056" spans="1:1">
      <c r="A2056" s="240" t="s">
        <v>5404</v>
      </c>
    </row>
    <row r="2057" spans="1:1">
      <c r="A2057" s="240" t="s">
        <v>5405</v>
      </c>
    </row>
    <row r="2058" spans="1:1">
      <c r="A2058" s="240" t="s">
        <v>5406</v>
      </c>
    </row>
    <row r="2059" spans="1:1">
      <c r="A2059" s="248" t="s">
        <v>6317</v>
      </c>
    </row>
    <row r="2060" spans="1:1" s="247" customFormat="1">
      <c r="A2060" s="250" t="s">
        <v>6687</v>
      </c>
    </row>
    <row r="2061" spans="1:1">
      <c r="A2061" s="240" t="s">
        <v>5407</v>
      </c>
    </row>
    <row r="2062" spans="1:1">
      <c r="A2062" s="240" t="s">
        <v>5408</v>
      </c>
    </row>
    <row r="2063" spans="1:1">
      <c r="A2063" s="240" t="s">
        <v>5409</v>
      </c>
    </row>
    <row r="2064" spans="1:1">
      <c r="A2064" s="240" t="s">
        <v>5410</v>
      </c>
    </row>
    <row r="2065" spans="1:1">
      <c r="A2065" s="240" t="s">
        <v>5411</v>
      </c>
    </row>
    <row r="2066" spans="1:1">
      <c r="A2066" s="240" t="s">
        <v>5412</v>
      </c>
    </row>
    <row r="2067" spans="1:1">
      <c r="A2067" s="240" t="s">
        <v>5413</v>
      </c>
    </row>
    <row r="2068" spans="1:1">
      <c r="A2068" s="240" t="s">
        <v>5414</v>
      </c>
    </row>
    <row r="2069" spans="1:1">
      <c r="A2069" s="240" t="s">
        <v>5415</v>
      </c>
    </row>
    <row r="2070" spans="1:1">
      <c r="A2070" s="240" t="s">
        <v>5416</v>
      </c>
    </row>
    <row r="2071" spans="1:1">
      <c r="A2071" s="240" t="s">
        <v>5417</v>
      </c>
    </row>
    <row r="2072" spans="1:1">
      <c r="A2072" s="240" t="s">
        <v>5418</v>
      </c>
    </row>
    <row r="2073" spans="1:1">
      <c r="A2073" s="240" t="s">
        <v>5419</v>
      </c>
    </row>
    <row r="2074" spans="1:1">
      <c r="A2074" s="240" t="s">
        <v>5420</v>
      </c>
    </row>
    <row r="2075" spans="1:1">
      <c r="A2075" s="240" t="s">
        <v>5421</v>
      </c>
    </row>
    <row r="2076" spans="1:1">
      <c r="A2076" s="240" t="s">
        <v>5422</v>
      </c>
    </row>
    <row r="2077" spans="1:1">
      <c r="A2077" s="240" t="s">
        <v>5423</v>
      </c>
    </row>
    <row r="2078" spans="1:1">
      <c r="A2078" s="240" t="s">
        <v>5424</v>
      </c>
    </row>
    <row r="2079" spans="1:1">
      <c r="A2079" s="240" t="s">
        <v>5425</v>
      </c>
    </row>
    <row r="2080" spans="1:1">
      <c r="A2080" s="240" t="s">
        <v>5426</v>
      </c>
    </row>
    <row r="2081" spans="1:1">
      <c r="A2081" s="240" t="s">
        <v>5427</v>
      </c>
    </row>
    <row r="2082" spans="1:1">
      <c r="A2082" s="240" t="s">
        <v>5428</v>
      </c>
    </row>
    <row r="2083" spans="1:1">
      <c r="A2083" s="240" t="s">
        <v>5429</v>
      </c>
    </row>
    <row r="2084" spans="1:1">
      <c r="A2084" s="240" t="s">
        <v>5430</v>
      </c>
    </row>
    <row r="2085" spans="1:1">
      <c r="A2085" s="240" t="s">
        <v>5431</v>
      </c>
    </row>
    <row r="2086" spans="1:1">
      <c r="A2086" s="240" t="s">
        <v>5432</v>
      </c>
    </row>
    <row r="2087" spans="1:1">
      <c r="A2087" s="240" t="s">
        <v>5433</v>
      </c>
    </row>
    <row r="2088" spans="1:1">
      <c r="A2088" s="240" t="s">
        <v>5434</v>
      </c>
    </row>
    <row r="2089" spans="1:1">
      <c r="A2089" s="240" t="s">
        <v>5435</v>
      </c>
    </row>
    <row r="2090" spans="1:1">
      <c r="A2090" s="240" t="s">
        <v>5436</v>
      </c>
    </row>
    <row r="2091" spans="1:1">
      <c r="A2091" s="240" t="s">
        <v>5437</v>
      </c>
    </row>
    <row r="2092" spans="1:1">
      <c r="A2092" s="240" t="s">
        <v>5438</v>
      </c>
    </row>
    <row r="2093" spans="1:1">
      <c r="A2093" s="240" t="s">
        <v>5439</v>
      </c>
    </row>
    <row r="2094" spans="1:1">
      <c r="A2094" s="240" t="s">
        <v>5440</v>
      </c>
    </row>
    <row r="2095" spans="1:1">
      <c r="A2095" s="240" t="s">
        <v>5441</v>
      </c>
    </row>
    <row r="2096" spans="1:1">
      <c r="A2096" s="240" t="s">
        <v>5442</v>
      </c>
    </row>
    <row r="2097" spans="1:1">
      <c r="A2097" s="240" t="s">
        <v>5443</v>
      </c>
    </row>
    <row r="2098" spans="1:1">
      <c r="A2098" s="240" t="s">
        <v>5444</v>
      </c>
    </row>
    <row r="2099" spans="1:1">
      <c r="A2099" s="240" t="s">
        <v>5445</v>
      </c>
    </row>
    <row r="2100" spans="1:1">
      <c r="A2100" s="240" t="s">
        <v>5446</v>
      </c>
    </row>
    <row r="2101" spans="1:1">
      <c r="A2101" s="251" t="s">
        <v>6318</v>
      </c>
    </row>
    <row r="2102" spans="1:1" s="249" customFormat="1">
      <c r="A2102" s="252" t="s">
        <v>6319</v>
      </c>
    </row>
    <row r="2103" spans="1:1">
      <c r="A2103" s="253" t="s">
        <v>6320</v>
      </c>
    </row>
    <row r="2104" spans="1:1" s="249" customFormat="1">
      <c r="A2104" s="254" t="s">
        <v>6321</v>
      </c>
    </row>
    <row r="2105" spans="1:1" s="249" customFormat="1">
      <c r="A2105" s="255" t="s">
        <v>6322</v>
      </c>
    </row>
    <row r="2106" spans="1:1">
      <c r="A2106" s="256" t="s">
        <v>6323</v>
      </c>
    </row>
    <row r="2107" spans="1:1" s="249" customFormat="1">
      <c r="A2107" s="258" t="s">
        <v>6324</v>
      </c>
    </row>
    <row r="2108" spans="1:1">
      <c r="A2108" s="240" t="s">
        <v>5447</v>
      </c>
    </row>
    <row r="2109" spans="1:1">
      <c r="A2109" s="240" t="s">
        <v>5448</v>
      </c>
    </row>
    <row r="2110" spans="1:1">
      <c r="A2110" s="240" t="s">
        <v>5449</v>
      </c>
    </row>
    <row r="2111" spans="1:1">
      <c r="A2111" s="240" t="s">
        <v>5450</v>
      </c>
    </row>
    <row r="2112" spans="1:1">
      <c r="A2112" s="240" t="s">
        <v>5451</v>
      </c>
    </row>
    <row r="2113" spans="1:1">
      <c r="A2113" s="240" t="s">
        <v>5452</v>
      </c>
    </row>
    <row r="2114" spans="1:1">
      <c r="A2114" s="240" t="s">
        <v>5453</v>
      </c>
    </row>
    <row r="2115" spans="1:1">
      <c r="A2115" s="240" t="s">
        <v>5454</v>
      </c>
    </row>
    <row r="2116" spans="1:1">
      <c r="A2116" s="240" t="s">
        <v>5455</v>
      </c>
    </row>
    <row r="2117" spans="1:1">
      <c r="A2117" s="240" t="s">
        <v>5456</v>
      </c>
    </row>
    <row r="2118" spans="1:1">
      <c r="A2118" s="240" t="s">
        <v>5457</v>
      </c>
    </row>
    <row r="2119" spans="1:1">
      <c r="A2119" s="240" t="s">
        <v>5458</v>
      </c>
    </row>
    <row r="2120" spans="1:1">
      <c r="A2120" s="240" t="s">
        <v>5459</v>
      </c>
    </row>
    <row r="2121" spans="1:1">
      <c r="A2121" s="240" t="s">
        <v>5460</v>
      </c>
    </row>
    <row r="2122" spans="1:1">
      <c r="A2122" s="240" t="s">
        <v>5461</v>
      </c>
    </row>
    <row r="2123" spans="1:1">
      <c r="A2123" s="240" t="s">
        <v>5462</v>
      </c>
    </row>
    <row r="2124" spans="1:1">
      <c r="A2124" s="240" t="s">
        <v>5463</v>
      </c>
    </row>
    <row r="2125" spans="1:1">
      <c r="A2125" s="240" t="s">
        <v>5464</v>
      </c>
    </row>
    <row r="2126" spans="1:1">
      <c r="A2126" s="240" t="s">
        <v>5465</v>
      </c>
    </row>
    <row r="2127" spans="1:1">
      <c r="A2127" s="240" t="s">
        <v>5466</v>
      </c>
    </row>
    <row r="2128" spans="1:1">
      <c r="A2128" s="240" t="s">
        <v>5467</v>
      </c>
    </row>
    <row r="2129" spans="1:1">
      <c r="A2129" s="259" t="s">
        <v>6325</v>
      </c>
    </row>
    <row r="2130" spans="1:1" s="257" customFormat="1">
      <c r="A2130" s="260" t="s">
        <v>6326</v>
      </c>
    </row>
    <row r="2131" spans="1:1">
      <c r="A2131" s="261" t="s">
        <v>6327</v>
      </c>
    </row>
    <row r="2132" spans="1:1" s="257" customFormat="1">
      <c r="A2132" s="262" t="s">
        <v>6328</v>
      </c>
    </row>
    <row r="2133" spans="1:1" s="257" customFormat="1">
      <c r="A2133" s="263" t="s">
        <v>6329</v>
      </c>
    </row>
    <row r="2134" spans="1:1" s="257" customFormat="1">
      <c r="A2134" s="264" t="s">
        <v>6330</v>
      </c>
    </row>
    <row r="2135" spans="1:1" s="257" customFormat="1">
      <c r="A2135" s="265" t="s">
        <v>6331</v>
      </c>
    </row>
    <row r="2136" spans="1:1">
      <c r="A2136" s="266" t="s">
        <v>6332</v>
      </c>
    </row>
    <row r="2137" spans="1:1" s="257" customFormat="1">
      <c r="A2137" s="267" t="s">
        <v>6333</v>
      </c>
    </row>
    <row r="2138" spans="1:1">
      <c r="A2138" s="240" t="s">
        <v>5468</v>
      </c>
    </row>
    <row r="2139" spans="1:1">
      <c r="A2139" s="268" t="s">
        <v>6334</v>
      </c>
    </row>
    <row r="2140" spans="1:1" s="257" customFormat="1">
      <c r="A2140" s="270" t="s">
        <v>6335</v>
      </c>
    </row>
    <row r="2141" spans="1:1">
      <c r="A2141" s="240" t="s">
        <v>5469</v>
      </c>
    </row>
    <row r="2142" spans="1:1">
      <c r="A2142" s="240" t="s">
        <v>5470</v>
      </c>
    </row>
    <row r="2143" spans="1:1">
      <c r="A2143" s="240" t="s">
        <v>5471</v>
      </c>
    </row>
    <row r="2144" spans="1:1">
      <c r="A2144" s="240" t="s">
        <v>5472</v>
      </c>
    </row>
    <row r="2145" spans="1:1">
      <c r="A2145" s="240" t="s">
        <v>5473</v>
      </c>
    </row>
    <row r="2146" spans="1:1">
      <c r="A2146" s="240" t="s">
        <v>5474</v>
      </c>
    </row>
    <row r="2147" spans="1:1">
      <c r="A2147" s="240" t="s">
        <v>5475</v>
      </c>
    </row>
    <row r="2148" spans="1:1">
      <c r="A2148" s="240" t="s">
        <v>5476</v>
      </c>
    </row>
    <row r="2149" spans="1:1">
      <c r="A2149" s="240" t="s">
        <v>5477</v>
      </c>
    </row>
    <row r="2150" spans="1:1">
      <c r="A2150" s="240" t="s">
        <v>5478</v>
      </c>
    </row>
    <row r="2151" spans="1:1">
      <c r="A2151" s="240" t="s">
        <v>5479</v>
      </c>
    </row>
    <row r="2152" spans="1:1">
      <c r="A2152" s="240" t="s">
        <v>5480</v>
      </c>
    </row>
    <row r="2153" spans="1:1">
      <c r="A2153" s="240" t="s">
        <v>5481</v>
      </c>
    </row>
    <row r="2154" spans="1:1">
      <c r="A2154" s="240" t="s">
        <v>5482</v>
      </c>
    </row>
    <row r="2155" spans="1:1">
      <c r="A2155" s="240" t="s">
        <v>5483</v>
      </c>
    </row>
    <row r="2156" spans="1:1">
      <c r="A2156" s="240" t="s">
        <v>5484</v>
      </c>
    </row>
    <row r="2157" spans="1:1">
      <c r="A2157" s="240" t="s">
        <v>5485</v>
      </c>
    </row>
    <row r="2158" spans="1:1">
      <c r="A2158" s="240" t="s">
        <v>5486</v>
      </c>
    </row>
    <row r="2159" spans="1:1">
      <c r="A2159" s="240" t="s">
        <v>5487</v>
      </c>
    </row>
    <row r="2160" spans="1:1">
      <c r="A2160" s="271" t="s">
        <v>6336</v>
      </c>
    </row>
    <row r="2161" spans="1:1" s="269" customFormat="1">
      <c r="A2161" s="272" t="s">
        <v>6337</v>
      </c>
    </row>
    <row r="2162" spans="1:1">
      <c r="A2162" s="240" t="s">
        <v>5488</v>
      </c>
    </row>
    <row r="2163" spans="1:1">
      <c r="A2163" s="273" t="s">
        <v>6338</v>
      </c>
    </row>
    <row r="2164" spans="1:1" s="269" customFormat="1">
      <c r="A2164" s="274" t="s">
        <v>6339</v>
      </c>
    </row>
    <row r="2165" spans="1:1">
      <c r="A2165" s="275" t="s">
        <v>6340</v>
      </c>
    </row>
    <row r="2166" spans="1:1" s="269" customFormat="1">
      <c r="A2166" s="277" t="s">
        <v>6341</v>
      </c>
    </row>
    <row r="2167" spans="1:1">
      <c r="A2167" s="240" t="s">
        <v>5489</v>
      </c>
    </row>
    <row r="2168" spans="1:1">
      <c r="A2168" s="240" t="s">
        <v>5490</v>
      </c>
    </row>
    <row r="2169" spans="1:1">
      <c r="A2169" s="240" t="s">
        <v>5491</v>
      </c>
    </row>
    <row r="2170" spans="1:1">
      <c r="A2170" s="240" t="s">
        <v>5492</v>
      </c>
    </row>
    <row r="2171" spans="1:1">
      <c r="A2171" s="240" t="s">
        <v>5493</v>
      </c>
    </row>
    <row r="2172" spans="1:1">
      <c r="A2172" s="240" t="s">
        <v>5494</v>
      </c>
    </row>
    <row r="2173" spans="1:1">
      <c r="A2173" s="240" t="s">
        <v>5495</v>
      </c>
    </row>
    <row r="2174" spans="1:1">
      <c r="A2174" s="240" t="s">
        <v>5496</v>
      </c>
    </row>
    <row r="2175" spans="1:1">
      <c r="A2175" s="240" t="s">
        <v>5497</v>
      </c>
    </row>
    <row r="2176" spans="1:1">
      <c r="A2176" s="240" t="s">
        <v>5498</v>
      </c>
    </row>
    <row r="2177" spans="1:1">
      <c r="A2177" s="278" t="s">
        <v>6342</v>
      </c>
    </row>
    <row r="2178" spans="1:1" s="276" customFormat="1">
      <c r="A2178" s="279" t="s">
        <v>6343</v>
      </c>
    </row>
    <row r="2179" spans="1:1">
      <c r="A2179" s="240" t="s">
        <v>5499</v>
      </c>
    </row>
    <row r="2180" spans="1:1">
      <c r="A2180" s="240" t="s">
        <v>5500</v>
      </c>
    </row>
    <row r="2181" spans="1:1">
      <c r="A2181" s="240" t="s">
        <v>5501</v>
      </c>
    </row>
    <row r="2182" spans="1:1">
      <c r="A2182" s="240" t="s">
        <v>5502</v>
      </c>
    </row>
    <row r="2183" spans="1:1">
      <c r="A2183" s="240" t="s">
        <v>5503</v>
      </c>
    </row>
    <row r="2184" spans="1:1">
      <c r="A2184" s="240" t="s">
        <v>5504</v>
      </c>
    </row>
    <row r="2185" spans="1:1">
      <c r="A2185" s="240" t="s">
        <v>5505</v>
      </c>
    </row>
    <row r="2186" spans="1:1">
      <c r="A2186" s="240" t="s">
        <v>5506</v>
      </c>
    </row>
    <row r="2187" spans="1:1">
      <c r="A2187" s="240" t="s">
        <v>5507</v>
      </c>
    </row>
    <row r="2188" spans="1:1">
      <c r="A2188" s="240" t="s">
        <v>5508</v>
      </c>
    </row>
    <row r="2189" spans="1:1">
      <c r="A2189" s="240" t="s">
        <v>5509</v>
      </c>
    </row>
    <row r="2190" spans="1:1">
      <c r="A2190" s="280" t="s">
        <v>6344</v>
      </c>
    </row>
    <row r="2191" spans="1:1" s="276" customFormat="1">
      <c r="A2191" s="282" t="s">
        <v>6345</v>
      </c>
    </row>
    <row r="2192" spans="1:1">
      <c r="A2192" s="240" t="s">
        <v>5510</v>
      </c>
    </row>
    <row r="2193" spans="1:1">
      <c r="A2193" s="240" t="s">
        <v>5511</v>
      </c>
    </row>
    <row r="2194" spans="1:1">
      <c r="A2194" s="240" t="s">
        <v>5512</v>
      </c>
    </row>
    <row r="2195" spans="1:1">
      <c r="A2195" s="240" t="s">
        <v>5513</v>
      </c>
    </row>
    <row r="2196" spans="1:1">
      <c r="A2196" s="240" t="s">
        <v>5514</v>
      </c>
    </row>
    <row r="2197" spans="1:1">
      <c r="A2197" s="240" t="s">
        <v>5515</v>
      </c>
    </row>
    <row r="2198" spans="1:1">
      <c r="A2198" s="240" t="s">
        <v>5516</v>
      </c>
    </row>
    <row r="2199" spans="1:1">
      <c r="A2199" s="240" t="s">
        <v>5517</v>
      </c>
    </row>
    <row r="2200" spans="1:1">
      <c r="A2200" s="240" t="s">
        <v>5518</v>
      </c>
    </row>
    <row r="2201" spans="1:1">
      <c r="A2201" s="240" t="s">
        <v>5519</v>
      </c>
    </row>
    <row r="2202" spans="1:1">
      <c r="A2202" s="240" t="s">
        <v>5520</v>
      </c>
    </row>
    <row r="2203" spans="1:1">
      <c r="A2203" s="240" t="s">
        <v>5521</v>
      </c>
    </row>
    <row r="2204" spans="1:1">
      <c r="A2204" s="240" t="s">
        <v>5522</v>
      </c>
    </row>
    <row r="2205" spans="1:1">
      <c r="A2205" s="240" t="s">
        <v>5523</v>
      </c>
    </row>
    <row r="2206" spans="1:1">
      <c r="A2206" s="240" t="s">
        <v>5524</v>
      </c>
    </row>
    <row r="2207" spans="1:1">
      <c r="A2207" s="240" t="s">
        <v>5525</v>
      </c>
    </row>
    <row r="2208" spans="1:1">
      <c r="A2208" s="240" t="s">
        <v>5526</v>
      </c>
    </row>
    <row r="2209" spans="1:1">
      <c r="A2209" s="240" t="s">
        <v>5527</v>
      </c>
    </row>
    <row r="2210" spans="1:1">
      <c r="A2210" s="240" t="s">
        <v>5528</v>
      </c>
    </row>
    <row r="2211" spans="1:1">
      <c r="A2211" s="240" t="s">
        <v>5529</v>
      </c>
    </row>
    <row r="2212" spans="1:1">
      <c r="A2212" s="240" t="s">
        <v>5530</v>
      </c>
    </row>
    <row r="2213" spans="1:1">
      <c r="A2213" s="240" t="s">
        <v>5531</v>
      </c>
    </row>
    <row r="2214" spans="1:1">
      <c r="A2214" s="240" t="s">
        <v>5532</v>
      </c>
    </row>
    <row r="2215" spans="1:1">
      <c r="A2215" s="240" t="s">
        <v>5533</v>
      </c>
    </row>
    <row r="2216" spans="1:1">
      <c r="A2216" s="240" t="s">
        <v>5534</v>
      </c>
    </row>
    <row r="2217" spans="1:1">
      <c r="A2217" s="240" t="s">
        <v>5535</v>
      </c>
    </row>
    <row r="2218" spans="1:1">
      <c r="A2218" s="240" t="s">
        <v>5536</v>
      </c>
    </row>
    <row r="2219" spans="1:1">
      <c r="A2219" s="240" t="s">
        <v>5537</v>
      </c>
    </row>
    <row r="2220" spans="1:1">
      <c r="A2220" s="240" t="s">
        <v>5538</v>
      </c>
    </row>
    <row r="2221" spans="1:1">
      <c r="A2221" s="240" t="s">
        <v>5539</v>
      </c>
    </row>
    <row r="2222" spans="1:1">
      <c r="A2222" s="240" t="s">
        <v>5540</v>
      </c>
    </row>
    <row r="2223" spans="1:1">
      <c r="A2223" s="240" t="s">
        <v>5541</v>
      </c>
    </row>
    <row r="2224" spans="1:1">
      <c r="A2224" s="240" t="s">
        <v>5542</v>
      </c>
    </row>
    <row r="2225" spans="1:1">
      <c r="A2225" s="240" t="s">
        <v>5543</v>
      </c>
    </row>
    <row r="2226" spans="1:1">
      <c r="A2226" s="240" t="s">
        <v>5544</v>
      </c>
    </row>
    <row r="2227" spans="1:1">
      <c r="A2227" s="240" t="s">
        <v>5545</v>
      </c>
    </row>
    <row r="2228" spans="1:1">
      <c r="A2228" s="240" t="s">
        <v>5546</v>
      </c>
    </row>
    <row r="2229" spans="1:1">
      <c r="A2229" s="240" t="s">
        <v>5547</v>
      </c>
    </row>
    <row r="2230" spans="1:1">
      <c r="A2230" s="240" t="s">
        <v>5548</v>
      </c>
    </row>
    <row r="2231" spans="1:1">
      <c r="A2231" s="240" t="s">
        <v>5549</v>
      </c>
    </row>
    <row r="2232" spans="1:1">
      <c r="A2232" s="240" t="s">
        <v>5550</v>
      </c>
    </row>
    <row r="2233" spans="1:1">
      <c r="A2233" s="240" t="s">
        <v>5551</v>
      </c>
    </row>
    <row r="2234" spans="1:1">
      <c r="A2234" s="240" t="s">
        <v>5552</v>
      </c>
    </row>
    <row r="2235" spans="1:1">
      <c r="A2235" s="240" t="s">
        <v>5553</v>
      </c>
    </row>
    <row r="2236" spans="1:1">
      <c r="A2236" s="240" t="s">
        <v>5554</v>
      </c>
    </row>
    <row r="2237" spans="1:1">
      <c r="A2237" s="240" t="s">
        <v>5555</v>
      </c>
    </row>
    <row r="2238" spans="1:1">
      <c r="A2238" s="240" t="s">
        <v>5556</v>
      </c>
    </row>
    <row r="2239" spans="1:1">
      <c r="A2239" s="240" t="s">
        <v>5557</v>
      </c>
    </row>
    <row r="2240" spans="1:1">
      <c r="A2240" s="240" t="s">
        <v>5558</v>
      </c>
    </row>
    <row r="2241" spans="1:1">
      <c r="A2241" s="240" t="s">
        <v>5559</v>
      </c>
    </row>
    <row r="2242" spans="1:1">
      <c r="A2242" s="240" t="s">
        <v>5560</v>
      </c>
    </row>
    <row r="2243" spans="1:1">
      <c r="A2243" s="240" t="s">
        <v>5561</v>
      </c>
    </row>
    <row r="2244" spans="1:1">
      <c r="A2244" s="240" t="s">
        <v>5562</v>
      </c>
    </row>
    <row r="2245" spans="1:1">
      <c r="A2245" s="240" t="s">
        <v>5563</v>
      </c>
    </row>
    <row r="2246" spans="1:1">
      <c r="A2246" s="240" t="s">
        <v>5564</v>
      </c>
    </row>
    <row r="2247" spans="1:1">
      <c r="A2247" s="240" t="s">
        <v>5565</v>
      </c>
    </row>
    <row r="2248" spans="1:1">
      <c r="A2248" s="240" t="s">
        <v>5566</v>
      </c>
    </row>
    <row r="2249" spans="1:1">
      <c r="A2249" s="240" t="s">
        <v>5567</v>
      </c>
    </row>
    <row r="2250" spans="1:1">
      <c r="A2250" s="240" t="s">
        <v>5568</v>
      </c>
    </row>
    <row r="2251" spans="1:1">
      <c r="A2251" s="240" t="s">
        <v>5569</v>
      </c>
    </row>
    <row r="2252" spans="1:1">
      <c r="A2252" s="240" t="s">
        <v>5570</v>
      </c>
    </row>
    <row r="2253" spans="1:1">
      <c r="A2253" s="240" t="s">
        <v>5571</v>
      </c>
    </row>
    <row r="2254" spans="1:1">
      <c r="A2254" s="240" t="s">
        <v>5572</v>
      </c>
    </row>
    <row r="2255" spans="1:1">
      <c r="A2255" s="283" t="s">
        <v>6346</v>
      </c>
    </row>
    <row r="2256" spans="1:1" s="281" customFormat="1">
      <c r="A2256" s="284" t="s">
        <v>6347</v>
      </c>
    </row>
    <row r="2257" spans="1:1">
      <c r="A2257" s="240" t="s">
        <v>5573</v>
      </c>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T5"/>
  <sheetViews>
    <sheetView zoomScaleNormal="100" workbookViewId="0">
      <selection activeCell="C1" sqref="C1"/>
    </sheetView>
  </sheetViews>
  <sheetFormatPr defaultRowHeight="13.5"/>
  <cols>
    <col min="1" max="12" width="9" style="11"/>
    <col min="13" max="13" width="12.75" style="11" bestFit="1" customWidth="1"/>
    <col min="14" max="14" width="15.375" style="11" bestFit="1" customWidth="1"/>
    <col min="15" max="15" width="12.75" style="11" bestFit="1" customWidth="1"/>
    <col min="16" max="16" width="15.375" style="11" bestFit="1" customWidth="1"/>
    <col min="17" max="17" width="12.75" style="11" bestFit="1" customWidth="1"/>
    <col min="18" max="18" width="15.375" style="11" bestFit="1" customWidth="1"/>
    <col min="19" max="19" width="12.75" style="11" bestFit="1" customWidth="1"/>
    <col min="20" max="20" width="15.375" style="11" bestFit="1" customWidth="1"/>
    <col min="21" max="21" width="12.75" style="11" bestFit="1" customWidth="1"/>
    <col min="22" max="22" width="15.375" style="11" bestFit="1" customWidth="1"/>
    <col min="23" max="23" width="12.75" style="11" bestFit="1" customWidth="1"/>
    <col min="24" max="24" width="15.375" style="11" bestFit="1" customWidth="1"/>
    <col min="25" max="25" width="12.75" style="11" bestFit="1" customWidth="1"/>
    <col min="26" max="26" width="15.375" style="11" bestFit="1" customWidth="1"/>
    <col min="27" max="27" width="12.75" style="11" bestFit="1" customWidth="1"/>
    <col min="28" max="28" width="15.375" style="11" bestFit="1" customWidth="1"/>
    <col min="29" max="29" width="12.75" style="11" bestFit="1" customWidth="1"/>
    <col min="30" max="30" width="16.5" style="11" bestFit="1" customWidth="1"/>
    <col min="31" max="31" width="13.875" style="11" bestFit="1" customWidth="1"/>
    <col min="32" max="32" width="16.5" style="11" bestFit="1" customWidth="1"/>
    <col min="33" max="33" width="13.875" style="11" bestFit="1" customWidth="1"/>
    <col min="34" max="34" width="16.5" style="11" bestFit="1" customWidth="1"/>
    <col min="35" max="35" width="13.875" style="11" bestFit="1" customWidth="1"/>
    <col min="36" max="36" width="16.5" style="11" bestFit="1" customWidth="1"/>
    <col min="37" max="37" width="13.875" style="11" bestFit="1" customWidth="1"/>
    <col min="38" max="38" width="16.5" style="11" bestFit="1" customWidth="1"/>
    <col min="39" max="39" width="13.875" style="11" bestFit="1" customWidth="1"/>
    <col min="40" max="40" width="16.5" style="11" bestFit="1" customWidth="1"/>
    <col min="41" max="41" width="13.875" style="11" bestFit="1" customWidth="1"/>
    <col min="42" max="42" width="16.5" style="11" bestFit="1" customWidth="1"/>
    <col min="43" max="43" width="13.875" style="11" bestFit="1" customWidth="1"/>
    <col min="44" max="44" width="16.5" style="11" bestFit="1" customWidth="1"/>
    <col min="45" max="45" width="13.875" style="11" bestFit="1" customWidth="1"/>
    <col min="46" max="46" width="16.5" style="11" bestFit="1" customWidth="1"/>
    <col min="47" max="47" width="13.875" style="11" bestFit="1" customWidth="1"/>
    <col min="48" max="48" width="16.5" style="11" bestFit="1" customWidth="1"/>
    <col min="49" max="49" width="13.875" style="11" bestFit="1" customWidth="1"/>
    <col min="50" max="50" width="16.5" style="11" bestFit="1" customWidth="1"/>
    <col min="51" max="51" width="13.875" style="11" bestFit="1" customWidth="1"/>
    <col min="52" max="52" width="16.5" style="11" bestFit="1" customWidth="1"/>
    <col min="53" max="53" width="13.875" style="11" bestFit="1" customWidth="1"/>
    <col min="54" max="54" width="16.5" style="11" bestFit="1" customWidth="1"/>
    <col min="55" max="55" width="13.875" style="11" bestFit="1" customWidth="1"/>
    <col min="56" max="56" width="16.5" style="11" bestFit="1" customWidth="1"/>
    <col min="57" max="57" width="13.875" style="11" bestFit="1" customWidth="1"/>
    <col min="58" max="58" width="16.5" style="11" bestFit="1" customWidth="1"/>
    <col min="59" max="59" width="13.875" style="11" bestFit="1" customWidth="1"/>
    <col min="60" max="60" width="16.5" style="11" bestFit="1" customWidth="1"/>
    <col min="61" max="61" width="13.875" style="11" bestFit="1" customWidth="1"/>
    <col min="62" max="62" width="16.5" style="11" bestFit="1" customWidth="1"/>
    <col min="63" max="63" width="13.875" style="11" bestFit="1" customWidth="1"/>
    <col min="64" max="64" width="16.5" style="11" bestFit="1" customWidth="1"/>
    <col min="65" max="65" width="13.875" style="11" bestFit="1" customWidth="1"/>
    <col min="66" max="66" width="16.5" style="11" bestFit="1" customWidth="1"/>
    <col min="67" max="67" width="13.875" style="11" bestFit="1" customWidth="1"/>
    <col min="68" max="68" width="16.5" style="11" bestFit="1" customWidth="1"/>
    <col min="69" max="69" width="13.875" style="11" bestFit="1" customWidth="1"/>
    <col min="70" max="70" width="16.5" style="11" bestFit="1" customWidth="1"/>
    <col min="71" max="71" width="13.875" style="11" bestFit="1" customWidth="1"/>
    <col min="72" max="72" width="16.5" style="11" bestFit="1" customWidth="1"/>
    <col min="73" max="73" width="13.875" style="11" bestFit="1" customWidth="1"/>
    <col min="74" max="74" width="16.5" style="11" bestFit="1" customWidth="1"/>
    <col min="75" max="75" width="13.875" style="11" bestFit="1" customWidth="1"/>
    <col min="76" max="76" width="16.5" style="11" bestFit="1" customWidth="1"/>
    <col min="77" max="77" width="13.875" style="11" bestFit="1" customWidth="1"/>
    <col min="78" max="78" width="16.5" style="11" bestFit="1" customWidth="1"/>
    <col min="79" max="79" width="13.875" style="11" bestFit="1" customWidth="1"/>
    <col min="80" max="80" width="16.5" style="11" bestFit="1" customWidth="1"/>
    <col min="81" max="81" width="13.875" style="11" bestFit="1" customWidth="1"/>
    <col min="82" max="82" width="16.5" style="11" bestFit="1" customWidth="1"/>
    <col min="83" max="83" width="13.875" style="11" bestFit="1" customWidth="1"/>
    <col min="84" max="84" width="16.5" style="11" bestFit="1" customWidth="1"/>
    <col min="85" max="85" width="13.875" style="11" bestFit="1" customWidth="1"/>
    <col min="86" max="86" width="16.5" style="11" bestFit="1" customWidth="1"/>
    <col min="87" max="87" width="13.875" style="11" bestFit="1" customWidth="1"/>
    <col min="88" max="88" width="16.5" style="11" bestFit="1" customWidth="1"/>
    <col min="89" max="89" width="13.875" style="11" bestFit="1" customWidth="1"/>
    <col min="90" max="90" width="16.5" style="11" bestFit="1" customWidth="1"/>
    <col min="91" max="91" width="13.875" style="11" bestFit="1" customWidth="1"/>
    <col min="92" max="92" width="16.5" style="11" bestFit="1" customWidth="1"/>
    <col min="93" max="93" width="13.875" style="11" bestFit="1" customWidth="1"/>
    <col min="94" max="94" width="16.5" style="11" bestFit="1" customWidth="1"/>
    <col min="95" max="95" width="13.875" style="11" bestFit="1" customWidth="1"/>
    <col min="96" max="96" width="16.5" style="11" bestFit="1" customWidth="1"/>
    <col min="97" max="97" width="13.875" style="11" bestFit="1" customWidth="1"/>
    <col min="98" max="98" width="16.5" style="11" bestFit="1" customWidth="1"/>
    <col min="99" max="99" width="13.875" style="11" bestFit="1" customWidth="1"/>
    <col min="100" max="100" width="16.5" style="11" bestFit="1" customWidth="1"/>
    <col min="101" max="101" width="13.875" style="11" bestFit="1" customWidth="1"/>
    <col min="102" max="102" width="16.5" style="11" bestFit="1" customWidth="1"/>
    <col min="103" max="103" width="13.875" style="11" bestFit="1" customWidth="1"/>
    <col min="104" max="104" width="16.5" style="11" bestFit="1" customWidth="1"/>
    <col min="105" max="105" width="13.875" style="11" bestFit="1" customWidth="1"/>
    <col min="106" max="106" width="16.5" style="11" bestFit="1" customWidth="1"/>
    <col min="107" max="107" width="13.875" style="11" bestFit="1" customWidth="1"/>
    <col min="108" max="108" width="16.5" style="11" bestFit="1" customWidth="1"/>
    <col min="109" max="109" width="13.875" style="11" bestFit="1" customWidth="1"/>
    <col min="110" max="110" width="16.5" style="11" bestFit="1" customWidth="1"/>
    <col min="111" max="111" width="13.875" style="11" bestFit="1" customWidth="1"/>
    <col min="112" max="112" width="16.5" style="11" bestFit="1" customWidth="1"/>
    <col min="113" max="113" width="13.875" style="11" bestFit="1" customWidth="1"/>
    <col min="114" max="114" width="16.5" style="11" bestFit="1" customWidth="1"/>
    <col min="115" max="115" width="13.875" style="11" bestFit="1" customWidth="1"/>
    <col min="116" max="116" width="16.5" style="11" bestFit="1" customWidth="1"/>
    <col min="117" max="117" width="13.875" style="11" bestFit="1" customWidth="1"/>
    <col min="118" max="118" width="16.5" style="11" bestFit="1" customWidth="1"/>
    <col min="119" max="119" width="13.875" style="11" bestFit="1" customWidth="1"/>
    <col min="120" max="120" width="16.5" style="11" bestFit="1" customWidth="1"/>
    <col min="121" max="121" width="13.875" style="11" bestFit="1" customWidth="1"/>
    <col min="122" max="122" width="16.5" style="11" bestFit="1" customWidth="1"/>
    <col min="123" max="123" width="13.875" style="11" bestFit="1" customWidth="1"/>
    <col min="124" max="124" width="16.5" style="11" bestFit="1" customWidth="1"/>
    <col min="125" max="125" width="13.875" style="11" bestFit="1" customWidth="1"/>
    <col min="126" max="126" width="16.5" style="11" bestFit="1" customWidth="1"/>
    <col min="127" max="127" width="13.875" style="11" bestFit="1" customWidth="1"/>
    <col min="128" max="128" width="16.5" style="11" bestFit="1" customWidth="1"/>
    <col min="129" max="129" width="13.875" style="11" bestFit="1" customWidth="1"/>
    <col min="130" max="130" width="16.5" style="11" bestFit="1" customWidth="1"/>
    <col min="131" max="131" width="13.875" style="11" bestFit="1" customWidth="1"/>
    <col min="132" max="132" width="16.5" style="11" bestFit="1" customWidth="1"/>
    <col min="133" max="133" width="13.875" style="11" bestFit="1" customWidth="1"/>
    <col min="134" max="134" width="16.5" style="11" bestFit="1" customWidth="1"/>
    <col min="135" max="135" width="13.875" style="11" bestFit="1" customWidth="1"/>
    <col min="136" max="136" width="16.5" style="11" bestFit="1" customWidth="1"/>
    <col min="137" max="137" width="13.875" style="11" bestFit="1" customWidth="1"/>
    <col min="138" max="138" width="16.5" style="11" bestFit="1" customWidth="1"/>
    <col min="139" max="139" width="13.875" style="11" bestFit="1" customWidth="1"/>
    <col min="140" max="140" width="16.5" style="11" bestFit="1" customWidth="1"/>
    <col min="141" max="141" width="13.875" style="11" bestFit="1" customWidth="1"/>
    <col min="142" max="142" width="16.5" style="11" bestFit="1" customWidth="1"/>
    <col min="143" max="143" width="13.875" style="11" bestFit="1" customWidth="1"/>
    <col min="144" max="144" width="16.5" style="11" bestFit="1" customWidth="1"/>
    <col min="145" max="145" width="13.875" style="11" bestFit="1" customWidth="1"/>
    <col min="146" max="146" width="16.5" style="11" bestFit="1" customWidth="1"/>
    <col min="147" max="147" width="13.875" style="11" bestFit="1" customWidth="1"/>
    <col min="148" max="148" width="16.5" style="11" bestFit="1" customWidth="1"/>
    <col min="149" max="149" width="13.875" style="11" bestFit="1" customWidth="1"/>
    <col min="150" max="150" width="16.5" style="11" bestFit="1" customWidth="1"/>
    <col min="151" max="151" width="13.875" style="11" bestFit="1" customWidth="1"/>
    <col min="152" max="152" width="16.5" style="11" bestFit="1" customWidth="1"/>
    <col min="153" max="153" width="13.875" style="11" bestFit="1" customWidth="1"/>
    <col min="154" max="154" width="16.5" style="11" bestFit="1" customWidth="1"/>
    <col min="155" max="155" width="13.875" style="11" bestFit="1" customWidth="1"/>
    <col min="156" max="156" width="16.5" style="11" bestFit="1" customWidth="1"/>
    <col min="157" max="157" width="13.875" style="11" bestFit="1" customWidth="1"/>
    <col min="158" max="158" width="16.5" style="11" bestFit="1" customWidth="1"/>
    <col min="159" max="159" width="13.875" style="11" bestFit="1" customWidth="1"/>
    <col min="160" max="160" width="16.5" style="11" bestFit="1" customWidth="1"/>
    <col min="161" max="161" width="13.875" style="11" bestFit="1" customWidth="1"/>
    <col min="162" max="162" width="16.5" style="11" bestFit="1" customWidth="1"/>
    <col min="163" max="163" width="13.875" style="11" bestFit="1" customWidth="1"/>
    <col min="164" max="164" width="16.5" style="11" bestFit="1" customWidth="1"/>
    <col min="165" max="165" width="13.875" style="11" bestFit="1" customWidth="1"/>
    <col min="166" max="166" width="16.5" style="11" bestFit="1" customWidth="1"/>
    <col min="167" max="167" width="13.875" style="11" bestFit="1" customWidth="1"/>
    <col min="168" max="168" width="16.5" style="11" bestFit="1" customWidth="1"/>
    <col min="169" max="169" width="13.875" style="11" bestFit="1" customWidth="1"/>
    <col min="170" max="170" width="16.5" style="11" bestFit="1" customWidth="1"/>
    <col min="171" max="171" width="13.875" style="11" bestFit="1" customWidth="1"/>
    <col min="172" max="172" width="16.5" style="11" bestFit="1" customWidth="1"/>
    <col min="173" max="173" width="13.875" style="11" bestFit="1" customWidth="1"/>
    <col min="174" max="174" width="16.5" style="11" bestFit="1" customWidth="1"/>
    <col min="175" max="175" width="13.875" style="11" bestFit="1" customWidth="1"/>
    <col min="176" max="176" width="16.5" style="11" bestFit="1" customWidth="1"/>
    <col min="177" max="177" width="13.875" style="11" bestFit="1" customWidth="1"/>
    <col min="178" max="178" width="16.5" style="11" bestFit="1" customWidth="1"/>
    <col min="179" max="179" width="13.875" style="11" bestFit="1" customWidth="1"/>
    <col min="180" max="180" width="16.5" style="11" bestFit="1" customWidth="1"/>
    <col min="181" max="181" width="13.875" style="11" bestFit="1" customWidth="1"/>
    <col min="182" max="182" width="16.5" style="11" bestFit="1" customWidth="1"/>
    <col min="183" max="183" width="13.875" style="11" bestFit="1" customWidth="1"/>
    <col min="184" max="184" width="16.5" style="11" bestFit="1" customWidth="1"/>
    <col min="185" max="185" width="13.875" style="11" bestFit="1" customWidth="1"/>
    <col min="186" max="186" width="16.5" style="11" bestFit="1" customWidth="1"/>
    <col min="187" max="187" width="13.875" style="11" bestFit="1" customWidth="1"/>
    <col min="188" max="188" width="16.5" style="11" bestFit="1" customWidth="1"/>
    <col min="189" max="189" width="13.875" style="11" bestFit="1" customWidth="1"/>
    <col min="190" max="190" width="16.5" style="11" bestFit="1" customWidth="1"/>
    <col min="191" max="191" width="13.875" style="11" bestFit="1" customWidth="1"/>
    <col min="192" max="192" width="16.5" style="11" bestFit="1" customWidth="1"/>
    <col min="193" max="193" width="13.875" style="11" bestFit="1" customWidth="1"/>
    <col min="194" max="194" width="16.5" style="11" bestFit="1" customWidth="1"/>
    <col min="195" max="195" width="13.875" style="11" bestFit="1" customWidth="1"/>
    <col min="196" max="196" width="16.5" style="11" bestFit="1" customWidth="1"/>
    <col min="197" max="197" width="13.875" style="11" bestFit="1" customWidth="1"/>
    <col min="198" max="198" width="16.5" style="11" bestFit="1" customWidth="1"/>
    <col min="199" max="199" width="13.875" style="11" bestFit="1" customWidth="1"/>
    <col min="200" max="200" width="16.5" style="11" bestFit="1" customWidth="1"/>
    <col min="201" max="201" width="13.875" style="11" bestFit="1" customWidth="1"/>
    <col min="202" max="202" width="16.5" style="11" bestFit="1" customWidth="1"/>
    <col min="203" max="203" width="13.875" style="11" bestFit="1" customWidth="1"/>
    <col min="204" max="204" width="16.5" style="11" bestFit="1" customWidth="1"/>
    <col min="205" max="205" width="13.875" style="11" bestFit="1" customWidth="1"/>
    <col min="206" max="206" width="16.5" style="11" bestFit="1" customWidth="1"/>
    <col min="207" max="207" width="13.875" style="11" bestFit="1" customWidth="1"/>
    <col min="208" max="208" width="16.5" style="11" bestFit="1" customWidth="1"/>
    <col min="209" max="209" width="13.875" style="11" bestFit="1" customWidth="1"/>
    <col min="210" max="210" width="17.625" style="11" bestFit="1" customWidth="1"/>
    <col min="211" max="211" width="15" style="11" bestFit="1" customWidth="1"/>
    <col min="212" max="212" width="17.625" style="11" bestFit="1" customWidth="1"/>
    <col min="213" max="213" width="15" style="11" bestFit="1" customWidth="1"/>
    <col min="214" max="214" width="17.625" style="11" bestFit="1" customWidth="1"/>
    <col min="215" max="215" width="15" style="11" bestFit="1" customWidth="1"/>
    <col min="216" max="216" width="17.625" style="11" bestFit="1" customWidth="1"/>
    <col min="217" max="217" width="15" style="11" bestFit="1" customWidth="1"/>
    <col min="218" max="218" width="17.625" style="11" bestFit="1" customWidth="1"/>
    <col min="219" max="219" width="15" style="11" bestFit="1" customWidth="1"/>
    <col min="220" max="220" width="17.625" style="11" bestFit="1" customWidth="1"/>
    <col min="221" max="221" width="15" style="11" bestFit="1" customWidth="1"/>
    <col min="222" max="222" width="17.625" style="11" bestFit="1" customWidth="1"/>
    <col min="223" max="223" width="15" style="11" bestFit="1" customWidth="1"/>
    <col min="224" max="16384" width="9" style="11"/>
  </cols>
  <sheetData>
    <row r="1" spans="1:254">
      <c r="A1" s="11">
        <v>1</v>
      </c>
      <c r="B1" s="11" t="s">
        <v>6443</v>
      </c>
      <c r="C1" s="104"/>
      <c r="D1" s="105"/>
      <c r="E1" s="105"/>
      <c r="F1" s="105"/>
      <c r="G1" s="105"/>
      <c r="H1" s="105"/>
      <c r="I1" s="105"/>
      <c r="J1" s="105"/>
      <c r="K1" s="11" t="str">
        <f>IF('2B病棟票H29'!M4="","",'2B病棟票H29'!M4)</f>
        <v/>
      </c>
      <c r="L1" s="11" t="str">
        <f>IF('2B病棟票H29'!AH4="","",'2B病棟票H29'!AH4)</f>
        <v/>
      </c>
      <c r="M1" s="11" t="str">
        <f>IF('2B病棟票H29'!BF7="","",'2B病棟票H29'!BF7)</f>
        <v/>
      </c>
      <c r="N1" s="11" t="str">
        <f>IF('2B病棟票H29'!W16="","","1906"&amp; '2B病棟票H29'!W16)</f>
        <v/>
      </c>
      <c r="O1" s="11" t="str">
        <f>IF('2B病棟票H29'!AH16="","",'2B病棟票H29'!AH16)</f>
        <v/>
      </c>
      <c r="P1" s="11" t="str">
        <f>IF('2B病棟票H29'!AJ21="","",'2B病棟票H29'!AJ21)</f>
        <v/>
      </c>
      <c r="Q1" s="11" t="str">
        <f>IF('2B病棟票H29'!AX21="","",'2B病棟票H29'!AX21)</f>
        <v/>
      </c>
      <c r="R1" s="11" t="str">
        <f>IF('2B病棟票H29'!AJ24="","",'2B病棟票H29'!AJ24)</f>
        <v/>
      </c>
      <c r="S1" s="11" t="str">
        <f>IF('2B病棟票H29'!AX24="","",'2B病棟票H29'!AX24)</f>
        <v/>
      </c>
      <c r="T1" s="11" t="str">
        <f>IF('2B病棟票H29'!AJ27="","",'2B病棟票H29'!AJ27)</f>
        <v/>
      </c>
      <c r="U1" s="11" t="str">
        <f>IF('2B病棟票H29'!AX27="","",'2B病棟票H29'!AX27)</f>
        <v/>
      </c>
      <c r="V1" s="11" t="str">
        <f>IF('2B病棟票H29'!AJ30="","",'2B病棟票H29'!AJ30)</f>
        <v/>
      </c>
      <c r="W1" s="11" t="str">
        <f>IF('2B病棟票H29'!AX30="","",'2B病棟票H29'!AX30)</f>
        <v/>
      </c>
      <c r="X1" s="11" t="str">
        <f>IF('2B病棟票H29'!AJ33="","",'2B病棟票H29'!AJ33)</f>
        <v/>
      </c>
      <c r="Y1" s="11" t="str">
        <f>IF('2B病棟票H29'!AX33="","",'2B病棟票H29'!AX33)</f>
        <v/>
      </c>
      <c r="Z1" s="11" t="str">
        <f>IF('2B病棟票H29'!AJ36="","",'2B病棟票H29'!AJ36)</f>
        <v/>
      </c>
      <c r="AA1" s="11" t="str">
        <f>IF('2B病棟票H29'!AX36="","",'2B病棟票H29'!AX36)</f>
        <v/>
      </c>
      <c r="AB1" s="11" t="str">
        <f>IF('2B病棟票H29'!AJ39="","",'2B病棟票H29'!AJ39)</f>
        <v/>
      </c>
      <c r="AC1" s="11" t="str">
        <f>IF('2B病棟票H29'!AX39="","",'2B病棟票H29'!AX39)</f>
        <v/>
      </c>
      <c r="AD1" s="11" t="str">
        <f>IF('2B病棟票H29'!AJ42="","",'2B病棟票H29'!AJ42)</f>
        <v/>
      </c>
      <c r="AE1" s="11" t="str">
        <f>IF('2B病棟票H29'!AX42="","",'2B病棟票H29'!AX42)</f>
        <v/>
      </c>
      <c r="AF1" s="11" t="str">
        <f>IF('2B病棟票H29'!AJ45="","",'2B病棟票H29'!AJ45)</f>
        <v/>
      </c>
      <c r="AG1" s="11" t="str">
        <f>IF('2B病棟票H29'!AX45="","",'2B病棟票H29'!AX45)</f>
        <v/>
      </c>
      <c r="AH1" s="11" t="str">
        <f>IF('2B病棟票H29'!AJ48="","",'2B病棟票H29'!AJ48)</f>
        <v/>
      </c>
      <c r="AI1" s="11" t="str">
        <f>IF('2B病棟票H29'!AX48="","",'2B病棟票H29'!AX48)</f>
        <v/>
      </c>
      <c r="AJ1" s="11" t="str">
        <f>IF('2B病棟票H29'!AJ51="","",'2B病棟票H29'!AJ51)</f>
        <v/>
      </c>
      <c r="AK1" s="11" t="str">
        <f>IF('2B病棟票H29'!AX51="","",'2B病棟票H29'!AX51)</f>
        <v/>
      </c>
      <c r="AL1" s="11" t="str">
        <f>IF('2B病棟票H29'!AJ54="","",'2B病棟票H29'!AJ54)</f>
        <v/>
      </c>
      <c r="AM1" s="11" t="str">
        <f>IF('2B病棟票H29'!AX54="","",'2B病棟票H29'!AX54)</f>
        <v/>
      </c>
      <c r="AN1" s="11" t="str">
        <f>IF('2B病棟票H29'!AJ57="","",'2B病棟票H29'!AJ57)</f>
        <v/>
      </c>
      <c r="AO1" s="11" t="str">
        <f>IF('2B病棟票H29'!AX57="","",'2B病棟票H29'!AX57)</f>
        <v/>
      </c>
      <c r="AP1" s="11" t="str">
        <f>IF('2B病棟票H29'!AJ60="","",'2B病棟票H29'!AJ60)</f>
        <v/>
      </c>
      <c r="AQ1" s="11" t="str">
        <f>IF('2B病棟票H29'!AX60="","",'2B病棟票H29'!AX60)</f>
        <v/>
      </c>
      <c r="AR1" s="11" t="str">
        <f>IF('2B病棟票H29'!AJ63="","",'2B病棟票H29'!AJ63)</f>
        <v/>
      </c>
      <c r="AS1" s="11" t="str">
        <f>IF('2B病棟票H29'!AX63="","",'2B病棟票H29'!AX63)</f>
        <v/>
      </c>
      <c r="AT1" s="11" t="str">
        <f>IF('2B病棟票H29'!AJ66="","",'2B病棟票H29'!AJ66)</f>
        <v/>
      </c>
      <c r="AU1" s="11" t="str">
        <f>IF('2B病棟票H29'!AX66="","",'2B病棟票H29'!AX66)</f>
        <v/>
      </c>
      <c r="AV1" s="11" t="str">
        <f>IF('2B病棟票H29'!AJ69="","",'2B病棟票H29'!AJ69)</f>
        <v/>
      </c>
      <c r="AW1" s="11" t="str">
        <f>IF('2B病棟票H29'!AX69="","",'2B病棟票H29'!AX69)</f>
        <v/>
      </c>
      <c r="AX1" s="11" t="str">
        <f>IF('2B病棟票H29'!AJ72="","",'2B病棟票H29'!AJ72)</f>
        <v/>
      </c>
      <c r="AY1" s="11" t="str">
        <f>IF('2B病棟票H29'!AX72="","",'2B病棟票H29'!AX72)</f>
        <v/>
      </c>
      <c r="AZ1" s="11" t="str">
        <f>IF('2B病棟票H29'!AJ75="","",'2B病棟票H29'!AJ75)</f>
        <v/>
      </c>
      <c r="BA1" s="11" t="str">
        <f>IF('2B病棟票H29'!AX75="","",'2B病棟票H29'!AX75)</f>
        <v/>
      </c>
      <c r="BB1" s="11" t="str">
        <f>IF('2B病棟票H29'!AJ78="","",'2B病棟票H29'!AJ78)</f>
        <v/>
      </c>
      <c r="BC1" s="11" t="str">
        <f>IF('2B病棟票H29'!AX78="","",'2B病棟票H29'!AX78)</f>
        <v/>
      </c>
      <c r="BD1" s="11" t="str">
        <f>IF('2B病棟票H29'!AJ81="","",'2B病棟票H29'!AJ81)</f>
        <v/>
      </c>
      <c r="BE1" s="11" t="str">
        <f>IF('2B病棟票H29'!AX81="","",'2B病棟票H29'!AX81)</f>
        <v/>
      </c>
      <c r="BF1" s="11" t="str">
        <f>IF('2B病棟票H29'!AJ84="","",'2B病棟票H29'!AJ84)</f>
        <v/>
      </c>
      <c r="BG1" s="11" t="str">
        <f>IF('2B病棟票H29'!AX84="","",'2B病棟票H29'!AX84)</f>
        <v/>
      </c>
      <c r="BH1" s="11" t="str">
        <f>IF('2B病棟票H29'!AJ87="","",'2B病棟票H29'!AJ87)</f>
        <v/>
      </c>
      <c r="BI1" s="11" t="str">
        <f>IF('2B病棟票H29'!AX87="","",'2B病棟票H29'!AX87)</f>
        <v/>
      </c>
      <c r="BJ1" s="11" t="str">
        <f>IF('2B病棟票H29'!AJ90="","",'2B病棟票H29'!AJ90)</f>
        <v/>
      </c>
      <c r="BK1" s="11" t="str">
        <f>IF('2B病棟票H29'!AX90="","",'2B病棟票H29'!AX90)</f>
        <v/>
      </c>
      <c r="BL1" s="11" t="str">
        <f>IF('2B病棟票H29'!AJ96="","",'2B病棟票H29'!AJ96)</f>
        <v/>
      </c>
      <c r="BM1" s="11" t="str">
        <f>IF('2B病棟票H29'!AX96="","",'2B病棟票H29'!AX96)</f>
        <v/>
      </c>
      <c r="BN1" s="11" t="str">
        <f>IF('2B病棟票H29'!AJ99="","",'2B病棟票H29'!AJ99)</f>
        <v/>
      </c>
      <c r="BO1" s="11" t="str">
        <f>IF('2B病棟票H29'!AX99="","",'2B病棟票H29'!AX99)</f>
        <v/>
      </c>
      <c r="BP1" s="11" t="str">
        <f>IF('2B病棟票H29'!AJ102="","",'2B病棟票H29'!AJ102)</f>
        <v/>
      </c>
      <c r="BQ1" s="11" t="str">
        <f>IF('2B病棟票H29'!AX102="","",'2B病棟票H29'!AX102)</f>
        <v/>
      </c>
      <c r="BR1" s="11" t="str">
        <f>IF('2B病棟票H29'!AJ105="","",'2B病棟票H29'!AJ105)</f>
        <v/>
      </c>
      <c r="BS1" s="11" t="str">
        <f>IF('2B病棟票H29'!AX105="","",'2B病棟票H29'!AX105)</f>
        <v/>
      </c>
      <c r="BT1" s="11" t="str">
        <f>IF('2B病棟票H29'!AJ108="","",'2B病棟票H29'!AJ108)</f>
        <v/>
      </c>
      <c r="BU1" s="11" t="str">
        <f>IF('2B病棟票H29'!AX108="","",'2B病棟票H29'!AX108)</f>
        <v/>
      </c>
      <c r="BV1" s="11" t="str">
        <f>IF('2B病棟票H29'!AJ111="","",'2B病棟票H29'!AJ111)</f>
        <v/>
      </c>
      <c r="BW1" s="11" t="str">
        <f>IF('2B病棟票H29'!AX111="","",'2B病棟票H29'!AX111)</f>
        <v/>
      </c>
      <c r="BX1" s="11" t="str">
        <f>IF('2B病棟票H29'!AJ114="","",'2B病棟票H29'!AJ114)</f>
        <v/>
      </c>
      <c r="BY1" s="11" t="str">
        <f>IF('2B病棟票H29'!AX114="","",'2B病棟票H29'!AX114)</f>
        <v/>
      </c>
      <c r="BZ1" s="11" t="str">
        <f>IF('2B病棟票H29'!AJ117="","",'2B病棟票H29'!AJ117)</f>
        <v/>
      </c>
      <c r="CA1" s="11" t="str">
        <f>IF('2B病棟票H29'!AX117="","",'2B病棟票H29'!AX117)</f>
        <v/>
      </c>
      <c r="CB1" s="11" t="str">
        <f>IF('2B病棟票H29'!AJ120="","",'2B病棟票H29'!AJ120)</f>
        <v/>
      </c>
      <c r="CC1" s="11" t="str">
        <f>IF('2B病棟票H29'!AX120="","",'2B病棟票H29'!AX120)</f>
        <v/>
      </c>
      <c r="CD1" s="11" t="str">
        <f>IF('2B病棟票H29'!AJ123="","",'2B病棟票H29'!AJ123)</f>
        <v/>
      </c>
      <c r="CE1" s="11" t="str">
        <f>IF('2B病棟票H29'!AX123="","",'2B病棟票H29'!AX123)</f>
        <v/>
      </c>
      <c r="CF1" s="11" t="str">
        <f>IF('2B病棟票H29'!AJ126="","",'2B病棟票H29'!AJ126)</f>
        <v/>
      </c>
      <c r="CG1" s="11" t="str">
        <f>IF('2B病棟票H29'!AX126="","",'2B病棟票H29'!AX126)</f>
        <v/>
      </c>
      <c r="CH1" s="11" t="str">
        <f>IF('2B病棟票H29'!AJ129="","",'2B病棟票H29'!AJ129)</f>
        <v/>
      </c>
      <c r="CI1" s="11" t="str">
        <f>IF('2B病棟票H29'!AX129="","",'2B病棟票H29'!AX129)</f>
        <v/>
      </c>
      <c r="CJ1" s="11" t="str">
        <f>IF('2B病棟票H29'!AJ132="","",'2B病棟票H29'!AJ132)</f>
        <v/>
      </c>
      <c r="CK1" s="11" t="str">
        <f>IF('2B病棟票H29'!AX132="","",'2B病棟票H29'!AX132)</f>
        <v/>
      </c>
      <c r="CL1" s="11" t="str">
        <f>IF('2B病棟票H29'!AJ135="","",'2B病棟票H29'!AJ135)</f>
        <v/>
      </c>
      <c r="CM1" s="11" t="str">
        <f>IF('2B病棟票H29'!AX135="","",'2B病棟票H29'!AX135)</f>
        <v/>
      </c>
      <c r="CN1" s="11" t="str">
        <f>IF('2B病棟票H29'!AJ138="","",'2B病棟票H29'!AJ138)</f>
        <v/>
      </c>
      <c r="CO1" s="11" t="str">
        <f>IF('2B病棟票H29'!AX138="","",'2B病棟票H29'!AX138)</f>
        <v/>
      </c>
      <c r="CP1" s="11" t="str">
        <f>IF('2B病棟票H29'!AJ141="","",'2B病棟票H29'!AJ141)</f>
        <v/>
      </c>
      <c r="CQ1" s="11" t="str">
        <f>IF('2B病棟票H29'!AX141="","",'2B病棟票H29'!AX141)</f>
        <v/>
      </c>
      <c r="CR1" s="11" t="str">
        <f>IF('2B病棟票H29'!AJ144="","",'2B病棟票H29'!AJ144)</f>
        <v/>
      </c>
      <c r="CS1" s="11" t="str">
        <f>IF('2B病棟票H29'!AX144="","",'2B病棟票H29'!AX144)</f>
        <v/>
      </c>
      <c r="CT1" s="11" t="str">
        <f>IF('2B病棟票H29'!AJ147="","",'2B病棟票H29'!AJ147)</f>
        <v/>
      </c>
      <c r="CU1" s="11" t="str">
        <f>IF('2B病棟票H29'!AX147="","",'2B病棟票H29'!AX147)</f>
        <v/>
      </c>
      <c r="CV1" s="11" t="str">
        <f>IF('2B病棟票H29'!AJ150="","",'2B病棟票H29'!AJ150)</f>
        <v/>
      </c>
      <c r="CW1" s="11" t="str">
        <f>IF('2B病棟票H29'!AX150="","",'2B病棟票H29'!AX150)</f>
        <v/>
      </c>
      <c r="CX1" s="11" t="str">
        <f>IF('2B病棟票H29'!AJ153="","",'2B病棟票H29'!AJ153)</f>
        <v/>
      </c>
      <c r="CY1" s="11" t="str">
        <f>IF('2B病棟票H29'!AX153="","",'2B病棟票H29'!AX153)</f>
        <v/>
      </c>
      <c r="CZ1" s="11" t="str">
        <f>IF('2B病棟票H29'!AJ156="","",'2B病棟票H29'!AJ156)</f>
        <v/>
      </c>
      <c r="DA1" s="11" t="str">
        <f>IF('2B病棟票H29'!AX156="","",'2B病棟票H29'!AX156)</f>
        <v/>
      </c>
      <c r="DB1" s="11" t="str">
        <f>IF('2B病棟票H29'!AJ159="","",'2B病棟票H29'!AJ159)</f>
        <v/>
      </c>
      <c r="DC1" s="11" t="str">
        <f>IF('2B病棟票H29'!AX159="","",'2B病棟票H29'!AX159)</f>
        <v/>
      </c>
      <c r="DD1" s="11" t="str">
        <f>IF('2B病棟票H29'!AJ162="","",'2B病棟票H29'!AJ162)</f>
        <v/>
      </c>
      <c r="DE1" s="11" t="str">
        <f>IF('2B病棟票H29'!AX162="","",'2B病棟票H29'!AX162)</f>
        <v/>
      </c>
      <c r="DF1" s="11" t="str">
        <f>IF('2B病棟票H29'!AJ165="","",'2B病棟票H29'!AJ165)</f>
        <v/>
      </c>
      <c r="DG1" s="11" t="str">
        <f>IF('2B病棟票H29'!AX165="","",'2B病棟票H29'!AX165)</f>
        <v/>
      </c>
      <c r="DH1" s="11" t="str">
        <f>IF('2B病棟票H29'!AJ168="","",'2B病棟票H29'!AJ168)</f>
        <v/>
      </c>
      <c r="DI1" s="11" t="str">
        <f>IF('2B病棟票H29'!AX168="","",'2B病棟票H29'!AX168)</f>
        <v/>
      </c>
      <c r="DJ1" s="11" t="str">
        <f>IF('2B病棟票H29'!AJ171="","",'2B病棟票H29'!AJ171)</f>
        <v/>
      </c>
      <c r="DK1" s="11" t="str">
        <f>IF('2B病棟票H29'!AX171="","",'2B病棟票H29'!AX171)</f>
        <v/>
      </c>
      <c r="DL1" s="11" t="str">
        <f>IF('2B病棟票H29'!AJ174="","",'2B病棟票H29'!AJ174)</f>
        <v/>
      </c>
      <c r="DM1" s="11" t="str">
        <f>IF('2B病棟票H29'!AX174="","",'2B病棟票H29'!AX174)</f>
        <v/>
      </c>
      <c r="DN1" s="11" t="str">
        <f>IF('2B病棟票H29'!AJ177="","",'2B病棟票H29'!AJ177)</f>
        <v/>
      </c>
      <c r="DO1" s="11" t="str">
        <f>IF('2B病棟票H29'!AX177="","",'2B病棟票H29'!AX177)</f>
        <v/>
      </c>
      <c r="DP1" s="11" t="str">
        <f>IF('2B病棟票H29'!AJ180="","",'2B病棟票H29'!AJ180)</f>
        <v/>
      </c>
      <c r="DQ1" s="11" t="str">
        <f>IF('2B病棟票H29'!AX180="","",'2B病棟票H29'!AX180)</f>
        <v/>
      </c>
      <c r="DR1" s="11" t="str">
        <f>IF('2B病棟票H29'!AJ183="","",'2B病棟票H29'!AJ183)</f>
        <v/>
      </c>
      <c r="DS1" s="11" t="str">
        <f>IF('2B病棟票H29'!AX183="","",'2B病棟票H29'!AX183)</f>
        <v/>
      </c>
      <c r="DT1" s="11" t="str">
        <f>IF('2B病棟票H29'!AJ186="","",'2B病棟票H29'!AJ186)</f>
        <v/>
      </c>
      <c r="DU1" s="11" t="str">
        <f>IF('2B病棟票H29'!AX186="","",'2B病棟票H29'!AX186)</f>
        <v/>
      </c>
      <c r="DV1" s="11" t="str">
        <f>IF('2B病棟票H29'!AJ189="","",'2B病棟票H29'!AJ189)</f>
        <v/>
      </c>
      <c r="DW1" s="11" t="str">
        <f>IF('2B病棟票H29'!AX189="","",'2B病棟票H29'!AX189)</f>
        <v/>
      </c>
      <c r="DX1" s="11" t="str">
        <f>IF('2B病棟票H29'!AJ192="","",'2B病棟票H29'!AJ192)</f>
        <v/>
      </c>
      <c r="DY1" s="11" t="str">
        <f>IF('2B病棟票H29'!AX192="","",'2B病棟票H29'!AX192)</f>
        <v/>
      </c>
      <c r="DZ1" s="11" t="str">
        <f>IF('2B病棟票H29'!AJ195="","",'2B病棟票H29'!AJ195)</f>
        <v/>
      </c>
      <c r="EA1" s="11" t="str">
        <f>IF('2B病棟票H29'!AX195="","",'2B病棟票H29'!AX195)</f>
        <v/>
      </c>
      <c r="EB1" s="11" t="str">
        <f>IF('2B病棟票H29'!AJ201="","",'2B病棟票H29'!AJ201)</f>
        <v/>
      </c>
      <c r="EC1" s="11" t="str">
        <f>IF('2B病棟票H29'!AX201="","",'2B病棟票H29'!AX201)</f>
        <v/>
      </c>
      <c r="ED1" s="11" t="str">
        <f>IF('2B病棟票H29'!AJ204="","",'2B病棟票H29'!AJ204)</f>
        <v/>
      </c>
      <c r="EE1" s="11" t="str">
        <f>IF('2B病棟票H29'!AX204="","",'2B病棟票H29'!AX204)</f>
        <v/>
      </c>
      <c r="EF1" s="11" t="str">
        <f>IF('2B病棟票H29'!AJ207="","",'2B病棟票H29'!AJ207)</f>
        <v/>
      </c>
      <c r="EG1" s="11" t="str">
        <f>IF('2B病棟票H29'!AX207="","",'2B病棟票H29'!AX207)</f>
        <v/>
      </c>
      <c r="EH1" s="11" t="str">
        <f>IF('2B病棟票H29'!AJ210="","",'2B病棟票H29'!AJ210)</f>
        <v/>
      </c>
      <c r="EI1" s="11" t="str">
        <f>IF('2B病棟票H29'!AX210="","",'2B病棟票H29'!AX210)</f>
        <v/>
      </c>
      <c r="EJ1" s="11" t="str">
        <f>IF('2B病棟票H29'!AJ213="","",'2B病棟票H29'!AJ213)</f>
        <v/>
      </c>
      <c r="EK1" s="11" t="str">
        <f>IF('2B病棟票H29'!AX213="","",'2B病棟票H29'!AX213)</f>
        <v/>
      </c>
      <c r="EL1" s="11" t="str">
        <f>IF('2B病棟票H29'!AJ216="","",'2B病棟票H29'!AJ216)</f>
        <v/>
      </c>
      <c r="EM1" s="11" t="str">
        <f>IF('2B病棟票H29'!AX216="","",'2B病棟票H29'!AX216)</f>
        <v/>
      </c>
      <c r="EN1" s="11" t="str">
        <f>IF('2B病棟票H29'!AJ219="","",'2B病棟票H29'!AJ219)</f>
        <v/>
      </c>
      <c r="EO1" s="11" t="str">
        <f>IF('2B病棟票H29'!AX219="","",'2B病棟票H29'!AX219)</f>
        <v/>
      </c>
      <c r="EP1" s="11" t="str">
        <f>IF('2B病棟票H29'!AJ222="","",'2B病棟票H29'!AJ222)</f>
        <v/>
      </c>
      <c r="EQ1" s="11" t="str">
        <f>IF('2B病棟票H29'!AX222="","",'2B病棟票H29'!AX222)</f>
        <v/>
      </c>
      <c r="ER1" s="11" t="str">
        <f>IF('2B病棟票H29'!AJ225="","",'2B病棟票H29'!AJ225)</f>
        <v/>
      </c>
      <c r="ES1" s="11" t="str">
        <f>IF('2B病棟票H29'!AX225="","",'2B病棟票H29'!AX225)</f>
        <v/>
      </c>
      <c r="ET1" s="11" t="str">
        <f>IF('2B病棟票H29'!AJ228="","",'2B病棟票H29'!AJ228)</f>
        <v/>
      </c>
      <c r="EU1" s="11" t="str">
        <f>IF('2B病棟票H29'!AX228="","",'2B病棟票H29'!AX228)</f>
        <v/>
      </c>
      <c r="EV1" s="11" t="str">
        <f>IF('2B病棟票H29'!AJ231="","",'2B病棟票H29'!AJ231)</f>
        <v/>
      </c>
      <c r="EW1" s="11" t="str">
        <f>IF('2B病棟票H29'!AX231="","",'2B病棟票H29'!AX231)</f>
        <v/>
      </c>
      <c r="EX1" s="11" t="str">
        <f>IF('2B病棟票H29'!AJ234="","",'2B病棟票H29'!AJ234)</f>
        <v/>
      </c>
      <c r="EY1" s="11" t="str">
        <f>IF('2B病棟票H29'!AX234="","",'2B病棟票H29'!AX234)</f>
        <v/>
      </c>
      <c r="EZ1" s="11" t="str">
        <f>IF('2B病棟票H29'!AJ237="","",'2B病棟票H29'!AJ237)</f>
        <v/>
      </c>
      <c r="FA1" s="11" t="str">
        <f>IF('2B病棟票H29'!AX237="","",'2B病棟票H29'!AX237)</f>
        <v/>
      </c>
      <c r="FB1" s="11" t="str">
        <f>IF('2B病棟票H29'!AJ240="","",'2B病棟票H29'!AJ240)</f>
        <v/>
      </c>
      <c r="FC1" s="11" t="str">
        <f>IF('2B病棟票H29'!AX240="","",'2B病棟票H29'!AX240)</f>
        <v/>
      </c>
      <c r="FD1" s="11" t="str">
        <f>IF('2B病棟票H29'!AJ243="","",'2B病棟票H29'!AJ243)</f>
        <v/>
      </c>
      <c r="FE1" s="11" t="str">
        <f>IF('2B病棟票H29'!AX243="","",'2B病棟票H29'!AX243)</f>
        <v/>
      </c>
      <c r="FF1" s="11" t="str">
        <f>IF('2B病棟票H29'!AJ246="","",'2B病棟票H29'!AJ246)</f>
        <v/>
      </c>
      <c r="FG1" s="11" t="str">
        <f>IF('2B病棟票H29'!AX246="","",'2B病棟票H29'!AX246)</f>
        <v/>
      </c>
      <c r="FH1" s="11" t="str">
        <f>IF('2B病棟票H29'!AJ249="","",'2B病棟票H29'!AJ249)</f>
        <v/>
      </c>
      <c r="FI1" s="11" t="str">
        <f>IF('2B病棟票H29'!AX249="","",'2B病棟票H29'!AX249)</f>
        <v/>
      </c>
      <c r="FJ1" s="11" t="str">
        <f>IF('2B病棟票H29'!AJ252="","",'2B病棟票H29'!AJ252)</f>
        <v/>
      </c>
      <c r="FK1" s="11" t="str">
        <f>IF('2B病棟票H29'!AX252="","",'2B病棟票H29'!AX252)</f>
        <v/>
      </c>
      <c r="FL1" s="11" t="str">
        <f>IF('2B病棟票H29'!AJ255="","",'2B病棟票H29'!AJ255)</f>
        <v/>
      </c>
      <c r="FM1" s="11" t="str">
        <f>IF('2B病棟票H29'!AX255="","",'2B病棟票H29'!AX255)</f>
        <v/>
      </c>
      <c r="FN1" s="11" t="str">
        <f>IF('2B病棟票H29'!AJ258="","",'2B病棟票H29'!AJ258)</f>
        <v/>
      </c>
      <c r="FO1" s="11" t="str">
        <f>IF('2B病棟票H29'!AX258="","",'2B病棟票H29'!AX258)</f>
        <v/>
      </c>
      <c r="FP1" s="11" t="str">
        <f>IF('2B病棟票H29'!AJ261="","",'2B病棟票H29'!AJ261)</f>
        <v/>
      </c>
      <c r="FQ1" s="11" t="str">
        <f>IF('2B病棟票H29'!AX261="","",'2B病棟票H29'!AX261)</f>
        <v/>
      </c>
      <c r="FR1" s="11" t="str">
        <f>IF('2B病棟票H29'!AJ264="","",'2B病棟票H29'!AJ264)</f>
        <v/>
      </c>
      <c r="FS1" s="11" t="str">
        <f>IF('2B病棟票H29'!AX264="","",'2B病棟票H29'!AX264)</f>
        <v/>
      </c>
      <c r="FT1" s="11" t="str">
        <f>IF('2B病棟票H29'!AJ267="","",'2B病棟票H29'!AJ267)</f>
        <v/>
      </c>
      <c r="FU1" s="11" t="str">
        <f>IF('2B病棟票H29'!AX267="","",'2B病棟票H29'!AX267)</f>
        <v/>
      </c>
      <c r="FV1" s="11" t="str">
        <f>IF('2B病棟票H29'!AJ270="","",'2B病棟票H29'!AJ270)</f>
        <v/>
      </c>
      <c r="FW1" s="11" t="str">
        <f>IF('2B病棟票H29'!AX270="","",'2B病棟票H29'!AX270)</f>
        <v/>
      </c>
      <c r="FX1" s="11" t="str">
        <f>IF('2B病棟票H29'!AJ273="","",'2B病棟票H29'!AJ273)</f>
        <v/>
      </c>
      <c r="FY1" s="11" t="str">
        <f>IF('2B病棟票H29'!AX273="","",'2B病棟票H29'!AX273)</f>
        <v/>
      </c>
      <c r="FZ1" s="11" t="str">
        <f>IF('2B病棟票H29'!AJ276="","",'2B病棟票H29'!AJ276)</f>
        <v/>
      </c>
      <c r="GA1" s="11" t="str">
        <f>IF('2B病棟票H29'!AX276="","",'2B病棟票H29'!AX276)</f>
        <v/>
      </c>
      <c r="GB1" s="11" t="str">
        <f>IF('2B病棟票H29'!AJ279="","",'2B病棟票H29'!AJ279)</f>
        <v/>
      </c>
      <c r="GC1" s="11" t="str">
        <f>IF('2B病棟票H29'!AX279="","",'2B病棟票H29'!AX279)</f>
        <v/>
      </c>
      <c r="GD1" s="11" t="str">
        <f>IF('2B病棟票H29'!AJ282="","",'2B病棟票H29'!AJ282)</f>
        <v/>
      </c>
      <c r="GE1" s="11" t="str">
        <f>IF('2B病棟票H29'!AX282="","",'2B病棟票H29'!AX282)</f>
        <v/>
      </c>
      <c r="GF1" s="11" t="str">
        <f>IF('2B病棟票H29'!AJ285="","",'2B病棟票H29'!AJ285)</f>
        <v/>
      </c>
      <c r="GG1" s="11" t="str">
        <f>IF('2B病棟票H29'!AX285="","",'2B病棟票H29'!AX285)</f>
        <v/>
      </c>
      <c r="GH1" s="11" t="str">
        <f>IF('2B病棟票H29'!AJ288="","",'2B病棟票H29'!AJ288)</f>
        <v/>
      </c>
      <c r="GI1" s="11" t="str">
        <f>IF('2B病棟票H29'!AX288="","",'2B病棟票H29'!AX288)</f>
        <v/>
      </c>
      <c r="GJ1" s="11" t="str">
        <f>IF('2B病棟票H29'!AJ291="","",'2B病棟票H29'!AJ291)</f>
        <v/>
      </c>
      <c r="GK1" s="11" t="str">
        <f>IF('2B病棟票H29'!AX291="","",'2B病棟票H29'!AX291)</f>
        <v/>
      </c>
      <c r="GL1" s="11" t="str">
        <f>IF('2B病棟票H29'!AJ294="","",'2B病棟票H29'!AJ294)</f>
        <v/>
      </c>
      <c r="GM1" s="11" t="str">
        <f>IF('2B病棟票H29'!AX294="","",'2B病棟票H29'!AX294)</f>
        <v/>
      </c>
      <c r="GN1" s="11" t="str">
        <f>IF('2B病棟票H29'!AJ297="","",'2B病棟票H29'!AJ297)</f>
        <v/>
      </c>
      <c r="GO1" s="11" t="str">
        <f>IF('2B病棟票H29'!AX297="","",'2B病棟票H29'!AX297)</f>
        <v/>
      </c>
      <c r="GP1" s="11" t="str">
        <f>IF('2B病棟票H29'!AJ300="","",'2B病棟票H29'!AJ300)</f>
        <v/>
      </c>
      <c r="GQ1" s="11" t="str">
        <f>IF('2B病棟票H29'!AX300="","",'2B病棟票H29'!AX300)</f>
        <v/>
      </c>
      <c r="GR1" s="11" t="str">
        <f>IF('2B病棟票H29'!AJ303="","",'2B病棟票H29'!AJ303)</f>
        <v/>
      </c>
      <c r="GS1" s="11" t="str">
        <f>IF('2B病棟票H29'!AX303="","",'2B病棟票H29'!AX303)</f>
        <v/>
      </c>
      <c r="GT1" s="11" t="str">
        <f>IF('2B病棟票H29'!AJ306="","",'2B病棟票H29'!AJ306)</f>
        <v/>
      </c>
      <c r="GU1" s="11" t="str">
        <f>IF('2B病棟票H29'!AX306="","",'2B病棟票H29'!AX306)</f>
        <v/>
      </c>
      <c r="GV1" s="11" t="str">
        <f>IF('2B病棟票H29'!AJ312="","",'2B病棟票H29'!AJ312)</f>
        <v/>
      </c>
      <c r="GW1" s="11" t="str">
        <f>IF('2B病棟票H29'!AX312="","",'2B病棟票H29'!AX312)</f>
        <v/>
      </c>
      <c r="GX1" s="11" t="str">
        <f>IF('2B病棟票H29'!AJ315="","",'2B病棟票H29'!AJ315)</f>
        <v/>
      </c>
      <c r="GY1" s="11" t="str">
        <f>IF('2B病棟票H29'!AX315="","",'2B病棟票H29'!AX315)</f>
        <v/>
      </c>
      <c r="GZ1" s="11" t="str">
        <f>IF('2B病棟票H29'!AJ318="","",'2B病棟票H29'!AJ318)</f>
        <v/>
      </c>
      <c r="HA1" s="11" t="str">
        <f>IF('2B病棟票H29'!AX318="","",'2B病棟票H29'!AX318)</f>
        <v/>
      </c>
      <c r="HB1" s="11" t="str">
        <f>IF('2B病棟票H29'!AJ321="","",'2B病棟票H29'!AJ321)</f>
        <v/>
      </c>
      <c r="HC1" s="11" t="str">
        <f>IF('2B病棟票H29'!AX321="","",'2B病棟票H29'!AX321)</f>
        <v/>
      </c>
      <c r="HD1" s="11" t="str">
        <f>IF('2B病棟票H29'!AJ324="","",'2B病棟票H29'!AJ324)</f>
        <v/>
      </c>
      <c r="HE1" s="11" t="str">
        <f>IF('2B病棟票H29'!AX324="","",'2B病棟票H29'!AX324)</f>
        <v/>
      </c>
      <c r="HF1" s="11" t="str">
        <f>IF('2B病棟票H29'!AJ327="","",'2B病棟票H29'!AJ327)</f>
        <v/>
      </c>
      <c r="HG1" s="11" t="str">
        <f>IF('2B病棟票H29'!AX327="","",'2B病棟票H29'!AX327)</f>
        <v/>
      </c>
      <c r="HH1" s="11" t="str">
        <f>IF('2B病棟票H29'!AJ330="","",'2B病棟票H29'!AJ330)</f>
        <v/>
      </c>
      <c r="HI1" s="11" t="str">
        <f>IF('2B病棟票H29'!AX330="","",'2B病棟票H29'!AX330)</f>
        <v/>
      </c>
      <c r="HJ1" s="11" t="str">
        <f>IF('2B病棟票H29'!AJ333="","",'2B病棟票H29'!AJ333)</f>
        <v/>
      </c>
      <c r="HK1" s="11" t="str">
        <f>IF('2B病棟票H29'!AX333="","",'2B病棟票H29'!AX333)</f>
        <v/>
      </c>
      <c r="HL1" s="11" t="str">
        <f>IF('2B病棟票H29'!AJ336="","",'2B病棟票H29'!AJ336)</f>
        <v/>
      </c>
      <c r="HM1" s="11" t="str">
        <f>IF('2B病棟票H29'!AX336="","",'2B病棟票H29'!AX336)</f>
        <v/>
      </c>
      <c r="HN1" s="11" t="str">
        <f>IF('2B病棟票H29'!AJ339="","",'2B病棟票H29'!AJ339)</f>
        <v/>
      </c>
      <c r="HO1" s="244" t="str">
        <f>IF('2B病棟票H29'!AX339="","",'2B病棟票H29'!AX339)</f>
        <v/>
      </c>
      <c r="HP1" s="11" t="str">
        <f>IF('2B病棟票H29'!AJ342="","",'2B病棟票H29'!AJ342)</f>
        <v/>
      </c>
      <c r="HQ1" s="11" t="str">
        <f>IF('2B病棟票H29'!AX342="","",'2B病棟票H29'!AX342)</f>
        <v/>
      </c>
      <c r="HR1" s="11" t="str">
        <f>IF('2B病棟票H29'!AJ345="","",'2B病棟票H29'!AJ345)</f>
        <v/>
      </c>
      <c r="HS1" s="11" t="str">
        <f>IF('2B病棟票H29'!AX345="","",'2B病棟票H29'!AX345)</f>
        <v/>
      </c>
      <c r="HT1" s="11" t="str">
        <f>IF('2B病棟票H29'!AJ348="","",'2B病棟票H29'!AJ348)</f>
        <v/>
      </c>
      <c r="HU1" s="11" t="str">
        <f>IF('2B病棟票H29'!AX348="","",'2B病棟票H29'!AX348)</f>
        <v/>
      </c>
      <c r="HV1" s="11" t="str">
        <f>IF('2B病棟票H29'!AJ351="","",'2B病棟票H29'!AJ351)</f>
        <v/>
      </c>
      <c r="HW1" s="11" t="str">
        <f>IF('2B病棟票H29'!AX351="","",'2B病棟票H29'!AX351)</f>
        <v/>
      </c>
      <c r="HX1" s="11" t="str">
        <f>IF('2B病棟票H29'!AJ354="","",'2B病棟票H29'!AJ354)</f>
        <v/>
      </c>
      <c r="HY1" s="11" t="str">
        <f>IF('2B病棟票H29'!AX354="","",'2B病棟票H29'!AX354)</f>
        <v/>
      </c>
      <c r="HZ1" s="11" t="str">
        <f>IF('2B病棟票H29'!AJ357="","",'2B病棟票H29'!AJ357)</f>
        <v/>
      </c>
      <c r="IA1" s="11" t="str">
        <f>IF('2B病棟票H29'!AX357="","",'2B病棟票H29'!AX357)</f>
        <v/>
      </c>
      <c r="IB1" s="11" t="str">
        <f>IF('2B病棟票H29'!AJ360="","",'2B病棟票H29'!AJ360)</f>
        <v/>
      </c>
      <c r="IC1" s="11" t="str">
        <f>IF('2B病棟票H29'!AX360="","",'2B病棟票H29'!AX360)</f>
        <v/>
      </c>
      <c r="ID1" s="11" t="str">
        <f>IF('2B病棟票H29'!AJ363="","",'2B病棟票H29'!AJ363)</f>
        <v/>
      </c>
      <c r="IE1" s="11" t="str">
        <f>IF('2B病棟票H29'!AX363="","",'2B病棟票H29'!AX363)</f>
        <v/>
      </c>
      <c r="IF1" s="11" t="str">
        <f>IF('2B病棟票H29'!AJ366="","",'2B病棟票H29'!AJ366)</f>
        <v/>
      </c>
      <c r="IG1" s="11" t="str">
        <f>IF('2B病棟票H29'!AX366="","",'2B病棟票H29'!AX366)</f>
        <v/>
      </c>
      <c r="IH1" s="11" t="str">
        <f>IF('2B病棟票H29'!AJ369="","",'2B病棟票H29'!AJ369)</f>
        <v/>
      </c>
      <c r="II1" s="11" t="str">
        <f>IF('2B病棟票H29'!AX369="","",'2B病棟票H29'!AX369)</f>
        <v/>
      </c>
      <c r="IJ1" s="11" t="str">
        <f>IF('2B病棟票H29'!AJ372="","",'2B病棟票H29'!AJ372)</f>
        <v/>
      </c>
      <c r="IK1" s="11" t="str">
        <f>IF('2B病棟票H29'!AX372="","",'2B病棟票H29'!AX372)</f>
        <v/>
      </c>
      <c r="IL1" s="11" t="str">
        <f>IF('2B病棟票H29'!AJ375="","",'2B病棟票H29'!AJ375)</f>
        <v/>
      </c>
      <c r="IM1" s="11" t="str">
        <f>IF('2B病棟票H29'!AX375="","",'2B病棟票H29'!AX375)</f>
        <v/>
      </c>
      <c r="IN1" s="11" t="str">
        <f>IF('2B病棟票H29'!AJ378="","",'2B病棟票H29'!AJ378)</f>
        <v/>
      </c>
      <c r="IO1" s="11" t="str">
        <f>IF('2B病棟票H29'!AX378="","",'2B病棟票H29'!AX378)</f>
        <v/>
      </c>
      <c r="IP1" s="11" t="str">
        <f>IF('2B病棟票H29'!AJ381="","",'2B病棟票H29'!AJ381)</f>
        <v/>
      </c>
      <c r="IQ1" s="11" t="str">
        <f>IF('2B病棟票H29'!AX381="","",'2B病棟票H29'!AX381)</f>
        <v/>
      </c>
      <c r="IR1" s="11" t="str">
        <f>IF('2B病棟票H29'!AJ384="","",'2B病棟票H29'!AJ384)</f>
        <v/>
      </c>
      <c r="IS1" s="244" t="str">
        <f>IF('2B病棟票H29'!AX384="","",'2B病棟票H29'!AX384)</f>
        <v/>
      </c>
      <c r="IT1" s="104"/>
    </row>
    <row r="2" spans="1:25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row>
    <row r="3" spans="1:25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row>
    <row r="4" spans="1:254">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row>
    <row r="5" spans="1:254">
      <c r="IT5" s="11" t="s">
        <v>3093</v>
      </c>
    </row>
  </sheetData>
  <sheetProtection password="9A2D" sheet="1" objects="1" scenarios="1" formatCells="0" selectLockedCell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G5"/>
  <sheetViews>
    <sheetView zoomScaleNormal="100" workbookViewId="0">
      <selection activeCell="C1" sqref="C1"/>
    </sheetView>
  </sheetViews>
  <sheetFormatPr defaultRowHeight="13.5"/>
  <cols>
    <col min="1" max="16384" width="9" style="11"/>
  </cols>
  <sheetData>
    <row r="1" spans="1:241" ht="13.5" customHeight="1">
      <c r="A1" s="11">
        <v>1</v>
      </c>
      <c r="B1" s="11" t="s">
        <v>6444</v>
      </c>
      <c r="C1" s="104"/>
      <c r="D1" s="105"/>
      <c r="E1" s="105"/>
      <c r="F1" s="105"/>
      <c r="G1" s="105"/>
      <c r="H1" s="105"/>
      <c r="I1" s="105"/>
      <c r="J1" s="105"/>
      <c r="K1" s="105"/>
      <c r="L1" s="105"/>
      <c r="M1" s="105"/>
      <c r="N1" s="105"/>
      <c r="O1" s="11" t="str">
        <f>IF('2B病棟票H29'!AJ390="","",'2B病棟票H29'!AJ390)</f>
        <v/>
      </c>
      <c r="P1" s="11" t="str">
        <f>IF('2B病棟票H29'!AX390="","",'2B病棟票H29'!AX390)</f>
        <v/>
      </c>
      <c r="Q1" s="11" t="str">
        <f>IF('2B病棟票H29'!AJ393="","",'2B病棟票H29'!AJ393)</f>
        <v/>
      </c>
      <c r="R1" s="11" t="str">
        <f>IF('2B病棟票H29'!AX393="","",'2B病棟票H29'!AX393)</f>
        <v/>
      </c>
      <c r="S1" s="11" t="str">
        <f>IF('2B病棟票H29'!AJ396="","",'2B病棟票H29'!AJ396)</f>
        <v/>
      </c>
      <c r="T1" s="11" t="str">
        <f>IF('2B病棟票H29'!AX396="","",'2B病棟票H29'!AX396)</f>
        <v/>
      </c>
      <c r="U1" s="11" t="str">
        <f>IF('2B病棟票H29'!AJ399="","",'2B病棟票H29'!AJ399)</f>
        <v/>
      </c>
      <c r="V1" s="11" t="str">
        <f>IF('2B病棟票H29'!AX399="","",'2B病棟票H29'!AX399)</f>
        <v/>
      </c>
      <c r="W1" s="11" t="str">
        <f>IF('2B病棟票H29'!AJ402="","",'2B病棟票H29'!AJ402)</f>
        <v/>
      </c>
      <c r="X1" s="11" t="str">
        <f>IF('2B病棟票H29'!AX402="","",'2B病棟票H29'!AX402)</f>
        <v/>
      </c>
      <c r="Y1" s="11" t="str">
        <f>IF('2B病棟票H29'!AJ405="","",'2B病棟票H29'!AJ405)</f>
        <v/>
      </c>
      <c r="Z1" s="11" t="str">
        <f>IF('2B病棟票H29'!AX405="","",'2B病棟票H29'!AX405)</f>
        <v/>
      </c>
      <c r="AA1" s="11" t="str">
        <f>IF('2B病棟票H29'!AJ408="","",'2B病棟票H29'!AJ408)</f>
        <v/>
      </c>
      <c r="AB1" s="11" t="str">
        <f>IF('2B病棟票H29'!AX408="","",'2B病棟票H29'!AX408)</f>
        <v/>
      </c>
      <c r="AC1" s="11" t="str">
        <f>IF('2B病棟票H29'!AJ411="","",'2B病棟票H29'!AJ411)</f>
        <v/>
      </c>
      <c r="AD1" s="11" t="str">
        <f>IF('2B病棟票H29'!AX411="","",'2B病棟票H29'!AX411)</f>
        <v/>
      </c>
      <c r="AE1" s="11" t="str">
        <f>IF('2B病棟票H29'!AJ417="","",'2B病棟票H29'!AJ417)</f>
        <v/>
      </c>
      <c r="AF1" s="11" t="str">
        <f>IF('2B病棟票H29'!AX417="","",'2B病棟票H29'!AX417)</f>
        <v/>
      </c>
      <c r="AG1" s="11" t="str">
        <f>IF('2B病棟票H29'!AJ420="","",'2B病棟票H29'!AJ420)</f>
        <v/>
      </c>
      <c r="AH1" s="11" t="str">
        <f>IF('2B病棟票H29'!AX420="","",'2B病棟票H29'!AX420)</f>
        <v/>
      </c>
      <c r="AI1" s="11" t="str">
        <f>IF('2B病棟票H29'!AJ423="","",'2B病棟票H29'!AJ423)</f>
        <v/>
      </c>
      <c r="AJ1" s="11" t="str">
        <f>IF('2B病棟票H29'!AX423="","",'2B病棟票H29'!AX423)</f>
        <v/>
      </c>
      <c r="AK1" s="11" t="str">
        <f>IF('2B病棟票H29'!AJ426="","",'2B病棟票H29'!AJ426)</f>
        <v/>
      </c>
      <c r="AL1" s="11" t="str">
        <f>IF('2B病棟票H29'!AX426="","",'2B病棟票H29'!AX426)</f>
        <v/>
      </c>
      <c r="AM1" s="11" t="str">
        <f>IF('2B病棟票H29'!AJ429="","",'2B病棟票H29'!AJ429)</f>
        <v/>
      </c>
      <c r="AN1" s="11" t="str">
        <f>IF('2B病棟票H29'!AX429="","",'2B病棟票H29'!AX429)</f>
        <v/>
      </c>
      <c r="AO1" s="11" t="str">
        <f>IF('2B病棟票H29'!AJ432="","",'2B病棟票H29'!AJ432)</f>
        <v/>
      </c>
      <c r="AP1" s="11" t="str">
        <f>IF('2B病棟票H29'!AX432="","",'2B病棟票H29'!AX432)</f>
        <v/>
      </c>
      <c r="AQ1" s="11" t="str">
        <f>IF('2B病棟票H29'!AJ435="","",'2B病棟票H29'!AJ435)</f>
        <v/>
      </c>
      <c r="AR1" s="11" t="str">
        <f>IF('2B病棟票H29'!AX435="","",'2B病棟票H29'!AX435)</f>
        <v/>
      </c>
      <c r="AS1" s="11" t="str">
        <f>IF('2B病棟票H29'!AJ438="","",'2B病棟票H29'!AJ438)</f>
        <v/>
      </c>
      <c r="AT1" s="11" t="str">
        <f>IF('2B病棟票H29'!AX438="","",'2B病棟票H29'!AX438)</f>
        <v/>
      </c>
      <c r="AU1" s="11" t="str">
        <f>IF('2B病棟票H29'!AJ441="","",'2B病棟票H29'!AJ441)</f>
        <v/>
      </c>
      <c r="AV1" s="11" t="str">
        <f>IF('2B病棟票H29'!AX441="","",'2B病棟票H29'!AX441)</f>
        <v/>
      </c>
      <c r="AW1" s="11" t="str">
        <f>IF('2B病棟票H29'!AJ444="","",'2B病棟票H29'!AJ444)</f>
        <v/>
      </c>
      <c r="AX1" s="11" t="str">
        <f>IF('2B病棟票H29'!AX444="","",'2B病棟票H29'!AX444)</f>
        <v/>
      </c>
      <c r="AY1" s="11" t="str">
        <f>IF('2B病棟票H29'!AJ447="","",'2B病棟票H29'!AJ447)</f>
        <v/>
      </c>
      <c r="AZ1" s="11" t="str">
        <f>IF('2B病棟票H29'!AX447="","",'2B病棟票H29'!AX447)</f>
        <v/>
      </c>
      <c r="BA1" s="11" t="str">
        <f>IF('2B病棟票H29'!AJ450="","",'2B病棟票H29'!AJ450)</f>
        <v/>
      </c>
      <c r="BB1" s="11" t="str">
        <f>IF('2B病棟票H29'!AX450="","",'2B病棟票H29'!AX450)</f>
        <v/>
      </c>
      <c r="BC1" s="11" t="str">
        <f>IF('2B病棟票H29'!AJ453="","",'2B病棟票H29'!AJ453)</f>
        <v/>
      </c>
      <c r="BD1" s="11" t="str">
        <f>IF('2B病棟票H29'!AX453="","",'2B病棟票H29'!AX453)</f>
        <v/>
      </c>
      <c r="BE1" s="11" t="str">
        <f>IF('2B病棟票H29'!AJ456="","",'2B病棟票H29'!AJ456)</f>
        <v/>
      </c>
      <c r="BF1" s="11" t="str">
        <f>IF('2B病棟票H29'!AX456="","",'2B病棟票H29'!AX456)</f>
        <v/>
      </c>
      <c r="BG1" s="11" t="str">
        <f>IF('2B病棟票H29'!AJ459="","",'2B病棟票H29'!AJ459)</f>
        <v/>
      </c>
      <c r="BH1" s="11" t="str">
        <f>IF('2B病棟票H29'!AX459="","",'2B病棟票H29'!AX459)</f>
        <v/>
      </c>
      <c r="BI1" s="11" t="str">
        <f>IF('2B病棟票H29'!AJ462="","",'2B病棟票H29'!AJ462)</f>
        <v/>
      </c>
      <c r="BJ1" s="11" t="str">
        <f>IF('2B病棟票H29'!AX462="","",'2B病棟票H29'!AX462)</f>
        <v/>
      </c>
      <c r="BK1" s="11" t="str">
        <f>IF('2B病棟票H29'!AJ465="","",'2B病棟票H29'!AJ465)</f>
        <v/>
      </c>
      <c r="BL1" s="11" t="str">
        <f>IF('2B病棟票H29'!AX465="","",'2B病棟票H29'!AX465)</f>
        <v/>
      </c>
      <c r="BM1" s="11" t="str">
        <f>IF('2B病棟票H29'!AJ468="","",'2B病棟票H29'!AJ468)</f>
        <v/>
      </c>
      <c r="BN1" s="11" t="str">
        <f>IF('2B病棟票H29'!AX468="","",'2B病棟票H29'!AX468)</f>
        <v/>
      </c>
      <c r="BO1" s="11" t="str">
        <f>IF('2B病棟票H29'!AJ471="","",'2B病棟票H29'!AJ471)</f>
        <v/>
      </c>
      <c r="BP1" s="11" t="str">
        <f>IF('2B病棟票H29'!AX471="","",'2B病棟票H29'!AX471)</f>
        <v/>
      </c>
      <c r="BQ1" s="11" t="str">
        <f>IF('2B病棟票H29'!AJ474="","",'2B病棟票H29'!AJ474)</f>
        <v/>
      </c>
      <c r="BR1" s="11" t="str">
        <f>IF('2B病棟票H29'!AX474="","",'2B病棟票H29'!AX474)</f>
        <v/>
      </c>
      <c r="BS1" s="11" t="str">
        <f>IF('2B病棟票H29'!AJ477="","",'2B病棟票H29'!AJ477)</f>
        <v/>
      </c>
      <c r="BT1" s="11" t="str">
        <f>IF('2B病棟票H29'!AX477="","",'2B病棟票H29'!AX477)</f>
        <v/>
      </c>
      <c r="BU1" s="11" t="str">
        <f>IF('2B病棟票H29'!V483="","",'2B病棟票H29'!V483)</f>
        <v/>
      </c>
      <c r="BV1" s="11" t="str">
        <f>IF('2B病棟票H29'!AJ483="","",'2B病棟票H29'!AJ483)</f>
        <v/>
      </c>
      <c r="BW1" s="11" t="str">
        <f>IF('2B病棟票H29'!AX483="","",'2B病棟票H29'!AX483)</f>
        <v/>
      </c>
      <c r="BX1" s="11" t="str">
        <f>IF('2B病棟票H29'!V486="","",'2B病棟票H29'!V486)</f>
        <v/>
      </c>
      <c r="BY1" s="11" t="str">
        <f>IF('2B病棟票H29'!AJ486="","",'2B病棟票H29'!AJ486)</f>
        <v/>
      </c>
      <c r="BZ1" s="11" t="str">
        <f>IF('2B病棟票H29'!AX486="","",'2B病棟票H29'!AX486)</f>
        <v/>
      </c>
      <c r="CA1" s="11" t="str">
        <f>IF('2B病棟票H29'!BK1="","",'2B病棟票H29'!BK1)</f>
        <v/>
      </c>
      <c r="CB1" s="11" t="str">
        <f>IF('2B病棟票H29'!BK1="","",'2B病棟票H29'!BK1)</f>
        <v/>
      </c>
      <c r="CC1" s="11" t="str">
        <f>IF('2B病棟票H29'!BK1="","",'2B病棟票H29'!BK1)</f>
        <v/>
      </c>
      <c r="CD1" s="11" t="str">
        <f>IF('2B病棟票H29'!BK1="","",'2B病棟票H29'!BK1)</f>
        <v/>
      </c>
      <c r="CE1" s="11" t="str">
        <f>IF('2B病棟票H29'!BK1="","",'2B病棟票H29'!BK1)</f>
        <v/>
      </c>
      <c r="CF1" s="11" t="str">
        <f>IF('2B病棟票H29'!BK1="","",'2B病棟票H29'!BK1)</f>
        <v/>
      </c>
      <c r="CG1" s="11" t="str">
        <f>IF('2B病棟票H29'!BK1="","",'2B病棟票H29'!BK1)</f>
        <v/>
      </c>
      <c r="CH1" s="11" t="str">
        <f>IF('2B病棟票H29'!BK1="","",'2B病棟票H29'!BK1)</f>
        <v/>
      </c>
      <c r="CI1" s="11" t="str">
        <f>IF('2B病棟票H29'!BK1="","",'2B病棟票H29'!BK1)</f>
        <v/>
      </c>
      <c r="CJ1" s="11" t="str">
        <f>IF('2B病棟票H29'!BK1="","",'2B病棟票H29'!BK1)</f>
        <v/>
      </c>
      <c r="CK1" s="11" t="str">
        <f>IF('2B病棟票H29'!BK1="","",'2B病棟票H29'!BK1)</f>
        <v/>
      </c>
      <c r="CL1" s="11" t="str">
        <f>IF('2B病棟票H29'!BK1="","",'2B病棟票H29'!BK1)</f>
        <v/>
      </c>
      <c r="CM1" s="11" t="str">
        <f>IF('2B病棟票H29'!V504="","",'2B病棟票H29'!V504)</f>
        <v/>
      </c>
      <c r="CN1" s="11" t="str">
        <f>IF('2B病棟票H29'!AJ504="","",'2B病棟票H29'!AJ504)</f>
        <v/>
      </c>
      <c r="CO1" s="11" t="str">
        <f>IF('2B病棟票H29'!AX504="","",'2B病棟票H29'!AX504)</f>
        <v/>
      </c>
      <c r="CP1" s="11" t="str">
        <f>IF('2B病棟票H29'!V507="","",'2B病棟票H29'!V507)</f>
        <v/>
      </c>
      <c r="CQ1" s="11" t="str">
        <f>IF('2B病棟票H29'!AJ507="","",'2B病棟票H29'!AJ507)</f>
        <v/>
      </c>
      <c r="CR1" s="11" t="str">
        <f>IF('2B病棟票H29'!AX507="","",'2B病棟票H29'!AX507)</f>
        <v/>
      </c>
      <c r="CS1" s="11" t="str">
        <f>IF('2B病棟票H29'!V510="","",'2B病棟票H29'!V510)</f>
        <v/>
      </c>
      <c r="CT1" s="11" t="str">
        <f>IF('2B病棟票H29'!V513="","",'2B病棟票H29'!V513)</f>
        <v/>
      </c>
      <c r="CU1" s="11" t="str">
        <f>IF('2B病棟票H29'!AJ513="","",'2B病棟票H29'!AJ513)</f>
        <v/>
      </c>
      <c r="CV1" s="11" t="str">
        <f>IF('2B病棟票H29'!AX513="","",'2B病棟票H29'!AX513)</f>
        <v/>
      </c>
      <c r="CW1" s="11" t="str">
        <f>IF('2B病棟票H29'!V516="","",'2B病棟票H29'!V516)</f>
        <v/>
      </c>
      <c r="CX1" s="11" t="str">
        <f>IF('2B病棟票H29'!AJ516="","",'2B病棟票H29'!AJ516)</f>
        <v/>
      </c>
      <c r="CY1" s="11" t="str">
        <f>IF('2B病棟票H29'!AX516="","",'2B病棟票H29'!AX516)</f>
        <v/>
      </c>
      <c r="CZ1" s="11" t="str">
        <f>IF('2B病棟票H29'!V522="","",'2B病棟票H29'!V522)</f>
        <v/>
      </c>
      <c r="DA1" s="11" t="str">
        <f>IF('2B病棟票H29'!AJ522="","",'2B病棟票H29'!AJ522)</f>
        <v/>
      </c>
      <c r="DB1" s="11" t="str">
        <f>IF('2B病棟票H29'!AX522="","",'2B病棟票H29'!AX522)</f>
        <v/>
      </c>
      <c r="DC1" s="11" t="str">
        <f>IF('2B病棟票H29'!V525="","",'2B病棟票H29'!V525)</f>
        <v/>
      </c>
      <c r="DD1" s="11" t="str">
        <f>IF('2B病棟票H29'!AJ525="","",'2B病棟票H29'!AJ525)</f>
        <v/>
      </c>
      <c r="DE1" s="11" t="str">
        <f>IF('2B病棟票H29'!AX525="","",'2B病棟票H29'!AX525)</f>
        <v/>
      </c>
      <c r="DF1" s="11" t="str">
        <f>IF('2B病棟票H29'!V528="","",'2B病棟票H29'!V528)</f>
        <v/>
      </c>
      <c r="DG1" s="11" t="str">
        <f>IF('2B病棟票H29'!AJ528="","",'2B病棟票H29'!AJ528)</f>
        <v/>
      </c>
      <c r="DH1" s="11" t="str">
        <f>IF('2B病棟票H29'!AX528="","",'2B病棟票H29'!AX528)</f>
        <v/>
      </c>
      <c r="DI1" s="11" t="str">
        <f>IF('2B病棟票H29'!V531="","",'2B病棟票H29'!V531)</f>
        <v/>
      </c>
      <c r="DJ1" s="11" t="str">
        <f>IF('2B病棟票H29'!V534="","",'2B病棟票H29'!V534)</f>
        <v/>
      </c>
      <c r="DK1" s="11" t="str">
        <f>IF('2B病棟票H29'!V537="","",'2B病棟票H29'!V537)</f>
        <v/>
      </c>
      <c r="DL1" s="11" t="str">
        <f>IF('2B病棟票H29'!V540="","",'2B病棟票H29'!V540)</f>
        <v/>
      </c>
      <c r="DM1" s="11" t="str">
        <f>IF('2B病棟票H29'!V543="","",'2B病棟票H29'!V543)</f>
        <v/>
      </c>
      <c r="DN1" s="11" t="str">
        <f>IF('2B病棟票H29'!V546="","",'2B病棟票H29'!V546)</f>
        <v/>
      </c>
      <c r="DO1" s="11" t="str">
        <f>IF('2B病棟票H29'!V549="","",'2B病棟票H29'!V549)</f>
        <v/>
      </c>
      <c r="DP1" s="11" t="str">
        <f>IF('2B病棟票H29'!AJ549="","",'2B病棟票H29'!AJ549)</f>
        <v/>
      </c>
      <c r="DQ1" s="11" t="str">
        <f>IF('2B病棟票H29'!AX549="","",'2B病棟票H29'!AX549)</f>
        <v/>
      </c>
      <c r="DR1" s="11" t="str">
        <f>IF('2B病棟票H29'!V552="","",'2B病棟票H29'!V552)</f>
        <v/>
      </c>
      <c r="DS1" s="11" t="str">
        <f>IF('2B病棟票H29'!AJ552="","",'2B病棟票H29'!AJ552)</f>
        <v/>
      </c>
      <c r="DT1" s="11" t="str">
        <f>IF('2B病棟票H29'!AX552="","",'2B病棟票H29'!AX552)</f>
        <v/>
      </c>
      <c r="DU1" s="11" t="str">
        <f>IF('2B病棟票H29'!V555="","",'2B病棟票H29'!V555)</f>
        <v/>
      </c>
      <c r="DV1" s="11" t="str">
        <f>IF('2B病棟票H29'!AJ555="","",'2B病棟票H29'!AJ555)</f>
        <v/>
      </c>
      <c r="DW1" s="11" t="str">
        <f>IF('2B病棟票H29'!AX555="","",'2B病棟票H29'!AX555)</f>
        <v/>
      </c>
      <c r="DX1" s="11" t="str">
        <f>IF('2B病棟票H29'!V558="","",'2B病棟票H29'!V558)</f>
        <v/>
      </c>
      <c r="DY1" s="11" t="str">
        <f>IF('2B病棟票H29'!AJ558="","",'2B病棟票H29'!AJ558)</f>
        <v/>
      </c>
      <c r="DZ1" s="11" t="str">
        <f>IF('2B病棟票H29'!AX558="","",'2B病棟票H29'!AX558)</f>
        <v/>
      </c>
      <c r="EA1" s="11" t="str">
        <f>IF('2B病棟票H29'!V561="","",'2B病棟票H29'!V561)</f>
        <v/>
      </c>
      <c r="EB1" s="11" t="str">
        <f>IF('2B病棟票H29'!AJ561="","",'2B病棟票H29'!AJ561)</f>
        <v/>
      </c>
      <c r="EC1" s="11" t="str">
        <f>IF('2B病棟票H29'!AX561="","",'2B病棟票H29'!AX561)</f>
        <v/>
      </c>
      <c r="ED1" s="11" t="str">
        <f>IF('2B病棟票H29'!V564="","",'2B病棟票H29'!V564)</f>
        <v/>
      </c>
      <c r="EE1" s="11" t="str">
        <f>IF('2B病棟票H29'!AJ564="","",'2B病棟票H29'!AJ564)</f>
        <v/>
      </c>
      <c r="EF1" s="11" t="str">
        <f>IF('2B病棟票H29'!AX564="","",'2B病棟票H29'!AX564)</f>
        <v/>
      </c>
      <c r="EG1" s="11" t="str">
        <f>IF('2B病棟票H29'!V567="","",'2B病棟票H29'!V567)</f>
        <v/>
      </c>
      <c r="EH1" s="11" t="str">
        <f>IF('2B病棟票H29'!AJ567="","",'2B病棟票H29'!AJ567)</f>
        <v/>
      </c>
      <c r="EI1" s="11" t="str">
        <f>IF('2B病棟票H29'!AX567="","",'2B病棟票H29'!AX567)</f>
        <v/>
      </c>
      <c r="EJ1" s="11" t="str">
        <f>IF('2B病棟票H29'!V570="","",'2B病棟票H29'!V570)</f>
        <v/>
      </c>
      <c r="EK1" s="11" t="str">
        <f>IF('2B病棟票H29'!AJ570="","",'2B病棟票H29'!AJ570)</f>
        <v/>
      </c>
      <c r="EL1" s="11" t="str">
        <f>IF('2B病棟票H29'!AX570="","",'2B病棟票H29'!AX570)</f>
        <v/>
      </c>
      <c r="EM1" s="11" t="str">
        <f>IF('2B病棟票H29'!V573="","",'2B病棟票H29'!V573)</f>
        <v/>
      </c>
      <c r="EN1" s="11" t="str">
        <f>IF('2B病棟票H29'!AJ573="","",'2B病棟票H29'!AJ573)</f>
        <v/>
      </c>
      <c r="EO1" s="11" t="str">
        <f>IF('2B病棟票H29'!AX573="","",'2B病棟票H29'!AX573)</f>
        <v/>
      </c>
      <c r="EP1" s="11" t="str">
        <f>IF('2B病棟票H29'!V576="","",'2B病棟票H29'!V576)</f>
        <v/>
      </c>
      <c r="EQ1" s="11" t="str">
        <f>IF('2B病棟票H29'!AJ576="","",'2B病棟票H29'!AJ576)</f>
        <v/>
      </c>
      <c r="ER1" s="11" t="str">
        <f>IF('2B病棟票H29'!AX576="","",'2B病棟票H29'!AX576)</f>
        <v/>
      </c>
      <c r="ES1" s="11" t="str">
        <f>IF('2B病棟票H29'!V579="","",'2B病棟票H29'!V579)</f>
        <v/>
      </c>
      <c r="ET1" s="11" t="str">
        <f>IF('2B病棟票H29'!AJ579="","",'2B病棟票H29'!AJ579)</f>
        <v/>
      </c>
      <c r="EU1" s="11" t="str">
        <f>IF('2B病棟票H29'!AX579="","",'2B病棟票H29'!AX579)</f>
        <v/>
      </c>
      <c r="EV1" s="11" t="str">
        <f>IF('2B病棟票H29'!V582="","",'2B病棟票H29'!V582)</f>
        <v/>
      </c>
      <c r="EW1" s="11" t="str">
        <f>IF('2B病棟票H29'!AJ582="","",'2B病棟票H29'!AJ582)</f>
        <v/>
      </c>
      <c r="EX1" s="11" t="str">
        <f>IF('2B病棟票H29'!AX582="","",'2B病棟票H29'!AX582)</f>
        <v/>
      </c>
      <c r="EY1" s="11" t="str">
        <f>IF('2B病棟票H29'!V585="","",'2B病棟票H29'!V585)</f>
        <v/>
      </c>
      <c r="EZ1" s="11" t="str">
        <f>IF('2B病棟票H29'!AJ585="","",'2B病棟票H29'!AJ585)</f>
        <v/>
      </c>
      <c r="FA1" s="11" t="str">
        <f>IF('2B病棟票H29'!AX585="","",'2B病棟票H29'!AX585)</f>
        <v/>
      </c>
      <c r="FB1" s="11" t="str">
        <f>IF('2B病棟票H29'!V588="","",'2B病棟票H29'!V588)</f>
        <v/>
      </c>
      <c r="FC1" s="11" t="str">
        <f>IF('2B病棟票H29'!AJ588="","",'2B病棟票H29'!AJ588)</f>
        <v/>
      </c>
      <c r="FD1" s="11" t="str">
        <f>IF('2B病棟票H29'!AX588="","",'2B病棟票H29'!AX588)</f>
        <v/>
      </c>
      <c r="FE1" s="11" t="str">
        <f>IF('2B病棟票H29'!V591="","",'2B病棟票H29'!V591)</f>
        <v/>
      </c>
      <c r="FF1" s="11" t="str">
        <f>IF('2B病棟票H29'!AJ591="","",'2B病棟票H29'!AJ591)</f>
        <v/>
      </c>
      <c r="FG1" s="11" t="str">
        <f>IF('2B病棟票H29'!AX591="","",'2B病棟票H29'!AX591)</f>
        <v/>
      </c>
      <c r="FH1" s="11" t="str">
        <f>IF('2B病棟票H29'!V594="","",'2B病棟票H29'!V594)</f>
        <v/>
      </c>
      <c r="FI1" s="11" t="str">
        <f>IF('2B病棟票H29'!AJ594="","",'2B病棟票H29'!AJ594)</f>
        <v/>
      </c>
      <c r="FJ1" s="11" t="str">
        <f>IF('2B病棟票H29'!AX594="","",'2B病棟票H29'!AX594)</f>
        <v/>
      </c>
      <c r="FK1" s="11" t="str">
        <f>IF('2B病棟票H29'!V597="","",'2B病棟票H29'!V597)</f>
        <v/>
      </c>
      <c r="FL1" s="11" t="str">
        <f>IF('2B病棟票H29'!V600="","",'2B病棟票H29'!V600)</f>
        <v/>
      </c>
      <c r="FM1" s="11" t="str">
        <f>IF('2B病棟票H29'!V603="","",'2B病棟票H29'!V603)</f>
        <v/>
      </c>
      <c r="FN1" s="11" t="str">
        <f>IF('2B病棟票H29'!V606="","",'2B病棟票H29'!V606)</f>
        <v/>
      </c>
      <c r="FO1" s="11" t="str">
        <f>IF('2B病棟票H29'!V609="","",'2B病棟票H29'!V609)</f>
        <v/>
      </c>
      <c r="FP1" s="11" t="str">
        <f>IF('2B病棟票H29'!V612="","",'2B病棟票H29'!V612)</f>
        <v/>
      </c>
      <c r="FQ1" s="11" t="str">
        <f>IF('2B病棟票H29'!V615="","",'2B病棟票H29'!V615)</f>
        <v/>
      </c>
      <c r="FR1" s="11" t="str">
        <f>IF('2B病棟票H29'!V618="","",'2B病棟票H29'!V618)</f>
        <v/>
      </c>
      <c r="FS1" s="11" t="str">
        <f>IF('2B病棟票H29'!V621="","",'2B病棟票H29'!V621)</f>
        <v/>
      </c>
      <c r="FT1" s="11" t="str">
        <f>IF('2B病棟票H29'!V624="","",'2B病棟票H29'!V624)</f>
        <v/>
      </c>
      <c r="FU1" s="11" t="str">
        <f>IF('2B病棟票H29'!V630="","",'2B病棟票H29'!V630)</f>
        <v/>
      </c>
      <c r="FV1" s="11" t="str">
        <f>IF('2B病棟票H29'!V633="","",'2B病棟票H29'!V633)</f>
        <v/>
      </c>
      <c r="FW1" s="11" t="str">
        <f>IF('2B病棟票H29'!V636="","",'2B病棟票H29'!V636)</f>
        <v/>
      </c>
      <c r="FX1" s="11" t="str">
        <f>IF('2B病棟票H29'!V639="","",'2B病棟票H29'!V639)</f>
        <v/>
      </c>
      <c r="FY1" s="11" t="str">
        <f>IF('2B病棟票H29'!V642="","",'2B病棟票H29'!V642)</f>
        <v/>
      </c>
      <c r="FZ1" s="11" t="str">
        <f>IF('2B病棟票H29'!V645="","",'2B病棟票H29'!V645)</f>
        <v/>
      </c>
      <c r="GA1" s="11" t="str">
        <f>IF('2B病棟票H29'!V648="","",'2B病棟票H29'!V648)</f>
        <v/>
      </c>
      <c r="GB1" s="11" t="str">
        <f>IF('2B病棟票H29'!V651="","",'2B病棟票H29'!V651)</f>
        <v/>
      </c>
      <c r="GC1" s="11" t="str">
        <f>IF('2B病棟票H29'!V654="","",'2B病棟票H29'!V654)</f>
        <v/>
      </c>
      <c r="GD1" s="11" t="str">
        <f>IF('2B病棟票H29'!V657="","",'2B病棟票H29'!V657)</f>
        <v/>
      </c>
      <c r="GE1" s="11" t="str">
        <f>IF('2B病棟票H29'!V660="","",'2B病棟票H29'!V660)</f>
        <v/>
      </c>
      <c r="GF1" s="11" t="str">
        <f>IF('2B病棟票H29'!AJ660="","",'2B病棟票H29'!AJ660)</f>
        <v/>
      </c>
      <c r="GG1" s="11" t="str">
        <f>IF('2B病棟票H29'!V663="","",'2B病棟票H29'!V663)</f>
        <v/>
      </c>
      <c r="GH1" s="11" t="str">
        <f>IF('2B病棟票H29'!AJ663="","",'2B病棟票H29'!AJ663)</f>
        <v/>
      </c>
      <c r="GI1" s="11" t="str">
        <f>IF('2B病棟票H29'!V666="","",'2B病棟票H29'!V666)</f>
        <v/>
      </c>
      <c r="GJ1" s="11" t="str">
        <f>IF('2B病棟票H29'!AJ666="","",'2B病棟票H29'!AJ666)</f>
        <v/>
      </c>
      <c r="GK1" s="11" t="str">
        <f>IF('2B病棟票H29'!V669="","",'2B病棟票H29'!V669)</f>
        <v/>
      </c>
      <c r="GL1" s="11" t="str">
        <f>IF('2B病棟票H29'!V672="","",'2B病棟票H29'!V672)</f>
        <v/>
      </c>
      <c r="GM1" s="11" t="str">
        <f>IF('2B病棟票H29'!V675="","",'2B病棟票H29'!V675)</f>
        <v/>
      </c>
      <c r="GN1" s="11" t="str">
        <f>IF('2B病棟票H29'!AJ675="","",'2B病棟票H29'!AJ675)</f>
        <v/>
      </c>
      <c r="GO1" s="11" t="str">
        <f>IF('2B病棟票H29'!AX675="","",'2B病棟票H29'!AX675)</f>
        <v/>
      </c>
      <c r="GP1" s="11" t="str">
        <f>IF('2B病棟票H29'!V678="","",'2B病棟票H29'!V678)</f>
        <v/>
      </c>
      <c r="GQ1" s="11" t="str">
        <f>IF('2B病棟票H29'!AX678="","",'2B病棟票H29'!AX678)</f>
        <v/>
      </c>
      <c r="GR1" s="11" t="str">
        <f>IF('2B病棟票H29'!V681="","",'2B病棟票H29'!V681)</f>
        <v/>
      </c>
      <c r="GS1" s="11" t="str">
        <f>IF('2B病棟票H29'!AX681="","",'2B病棟票H29'!AX681)</f>
        <v/>
      </c>
      <c r="GT1" s="11" t="str">
        <f>IF('2B病棟票H29'!V684="","",'2B病棟票H29'!V684)</f>
        <v/>
      </c>
      <c r="GU1" s="11" t="str">
        <f>IF('2B病棟票H29'!BK1="","",'2B病棟票H29'!BK1)</f>
        <v/>
      </c>
      <c r="GV1" s="11" t="str">
        <f>IF('2B病棟票H29'!BK1="","",'2B病棟票H29'!BK1)</f>
        <v/>
      </c>
      <c r="GW1" s="11" t="str">
        <f>IF('2B病棟票H29'!BK1="","",'2B病棟票H29'!BK1)</f>
        <v/>
      </c>
      <c r="GX1" s="11" t="str">
        <f>IF('2B病棟票H29'!BK1="","",'2B病棟票H29'!BK1)</f>
        <v/>
      </c>
      <c r="GY1" s="11" t="str">
        <f>IF('2B病棟票H29'!BK1="","",'2B病棟票H29'!BK1)</f>
        <v/>
      </c>
      <c r="GZ1" s="11" t="str">
        <f>IF('2B病棟票H29'!BK1="","",'2B病棟票H29'!BK1)</f>
        <v/>
      </c>
      <c r="HA1" s="11" t="str">
        <f>IF('2B病棟票H29'!BK1="","",'2B病棟票H29'!BK1)</f>
        <v/>
      </c>
      <c r="HB1" s="11" t="str">
        <f>IF('2B病棟票H29'!BK1="","",'2B病棟票H29'!BK1)</f>
        <v/>
      </c>
      <c r="HC1" s="11" t="str">
        <f>IF('2B病棟票H29'!BK1="","",'2B病棟票H29'!BK1)</f>
        <v/>
      </c>
      <c r="HD1" s="11" t="str">
        <f>IF('2B病棟票H29'!BK1="","",'2B病棟票H29'!BK1)</f>
        <v/>
      </c>
      <c r="HE1" s="11" t="str">
        <f>IF('2B病棟票H29'!BK1="","",'2B病棟票H29'!BK1)</f>
        <v/>
      </c>
      <c r="HF1" s="11" t="str">
        <f>IF('2B病棟票H29'!BK1="","",'2B病棟票H29'!BK1)</f>
        <v/>
      </c>
      <c r="HG1" s="11" t="str">
        <f>IF('2B病棟票H29'!BK1="","",'2B病棟票H29'!BK1)</f>
        <v/>
      </c>
      <c r="HH1" s="11" t="str">
        <f>IF('2B病棟票H29'!BK1="","",'2B病棟票H29'!BK1)</f>
        <v/>
      </c>
      <c r="HI1" s="11" t="str">
        <f>IF('2B病棟票H29'!BK1="","",'2B病棟票H29'!BK1)</f>
        <v/>
      </c>
      <c r="HJ1" s="11" t="str">
        <f>IF('2B病棟票H29'!BK1="","",'2B病棟票H29'!BK1)</f>
        <v/>
      </c>
      <c r="HK1" s="11" t="str">
        <f>IF('2B病棟票H29'!BK1="","",'2B病棟票H29'!BK1)</f>
        <v/>
      </c>
      <c r="HL1" s="11" t="str">
        <f>IF('2B病棟票H29'!BK1="","",'2B病棟票H29'!BK1)</f>
        <v/>
      </c>
      <c r="HM1" s="11" t="str">
        <f>IF('2B病棟票H29'!BK1="","",'2B病棟票H29'!BK1)</f>
        <v/>
      </c>
      <c r="HN1" s="11" t="str">
        <f>IF('2B病棟票H29'!BK1="","",'2B病棟票H29'!BK1)</f>
        <v/>
      </c>
      <c r="HO1" s="11" t="str">
        <f>IF('2B病棟票H29'!BK1="","",'2B病棟票H29'!BK1)</f>
        <v/>
      </c>
      <c r="HP1" s="11" t="str">
        <f>IF('2B病棟票H29'!BK1="","",'2B病棟票H29'!BK1)</f>
        <v/>
      </c>
      <c r="HQ1" s="11" t="str">
        <f>IF('2B病棟票H29'!BK1="","",'2B病棟票H29'!BK1)</f>
        <v/>
      </c>
      <c r="HR1" s="11" t="str">
        <f>IF('2B病棟票H29'!BK1="","",'2B病棟票H29'!BK1)</f>
        <v/>
      </c>
      <c r="HS1" s="11" t="str">
        <f>IF('2B病棟票H29'!BK1="","",'2B病棟票H29'!BK1)</f>
        <v/>
      </c>
      <c r="HT1" s="11" t="str">
        <f>IF('2B病棟票H29'!BK1="","",'2B病棟票H29'!BK1)</f>
        <v/>
      </c>
      <c r="HU1" s="11" t="str">
        <f>IF('2B病棟票H29'!BK1="","",'2B病棟票H29'!BK1)</f>
        <v/>
      </c>
      <c r="HV1" s="11" t="str">
        <f>IF('2B病棟票H29'!BK1="","",'2B病棟票H29'!BK1)</f>
        <v/>
      </c>
      <c r="HW1" s="11" t="str">
        <f>IF('2B病棟票H29'!BK1="","",'2B病棟票H29'!BK1)</f>
        <v/>
      </c>
      <c r="HX1" s="11" t="str">
        <f>IF('2B病棟票H29'!BK1="","",'2B病棟票H29'!BK1)</f>
        <v/>
      </c>
      <c r="HY1" s="11" t="str">
        <f>IF('2B病棟票H29'!BK1="","",'2B病棟票H29'!BK1)</f>
        <v/>
      </c>
      <c r="HZ1" s="11" t="str">
        <f>IF('2B病棟票H29'!BK1="","",'2B病棟票H29'!BK1)</f>
        <v/>
      </c>
      <c r="IA1" s="11" t="str">
        <f>IF('2B病棟票H29'!BK1="","",'2B病棟票H29'!BK1)</f>
        <v/>
      </c>
      <c r="IB1" s="11" t="str">
        <f>IF('2B病棟票H29'!BK1="","",'2B病棟票H29'!BK1)</f>
        <v/>
      </c>
      <c r="IC1" s="11" t="str">
        <f>IF('2B病棟票H29'!BK1="","",'2B病棟票H29'!BK1)</f>
        <v/>
      </c>
      <c r="ID1" s="11" t="str">
        <f>IF('2B病棟票H29'!BK1="","",'2B病棟票H29'!BK1)</f>
        <v/>
      </c>
      <c r="IE1" s="11" t="str">
        <f>IF('2B病棟票H29'!BK1="","",'2B病棟票H29'!BK1)</f>
        <v/>
      </c>
      <c r="IF1" s="11" t="str">
        <f>IF('2B病棟票H29'!BK1="","",'2B病棟票H29'!BK1)</f>
        <v/>
      </c>
      <c r="IG1" s="104"/>
    </row>
    <row r="2" spans="1:24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row>
    <row r="3" spans="1:24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row>
    <row r="4" spans="1:24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row>
    <row r="5" spans="1:241">
      <c r="IG5" s="11" t="s">
        <v>3093</v>
      </c>
    </row>
  </sheetData>
  <sheetProtection password="9A2D" sheet="1" objects="1" scenarios="1" formatCells="0" selectLockedCell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Y5"/>
  <sheetViews>
    <sheetView zoomScaleNormal="100" workbookViewId="0">
      <selection activeCell="C1" sqref="C1"/>
    </sheetView>
  </sheetViews>
  <sheetFormatPr defaultRowHeight="13.5"/>
  <cols>
    <col min="1" max="16384" width="9" style="11"/>
  </cols>
  <sheetData>
    <row r="1" spans="1:233">
      <c r="A1" s="11">
        <v>1</v>
      </c>
      <c r="B1" s="11" t="s">
        <v>6445</v>
      </c>
      <c r="C1" s="104"/>
      <c r="D1" s="105"/>
      <c r="E1" s="105"/>
      <c r="F1" s="105"/>
      <c r="G1" s="105"/>
      <c r="H1" s="105"/>
      <c r="I1" s="105"/>
      <c r="J1" s="105"/>
      <c r="K1" s="105"/>
      <c r="L1" s="105"/>
      <c r="M1" s="105"/>
      <c r="N1" s="105"/>
      <c r="O1" s="11" t="str">
        <f>IF('2B病棟票H29'!V747="","",'2B病棟票H29'!V747)</f>
        <v/>
      </c>
      <c r="P1" s="11" t="str">
        <f>IF('2B病棟票H29'!AJ747="","",'2B病棟票H29'!AJ747)</f>
        <v/>
      </c>
      <c r="Q1" s="11" t="str">
        <f>IF('2B病棟票H29'!AX747="","",'2B病棟票H29'!AX747)</f>
        <v/>
      </c>
      <c r="R1" s="11" t="str">
        <f>IF('2B病棟票H29'!V750="","",'2B病棟票H29'!V750)</f>
        <v/>
      </c>
      <c r="S1" s="11" t="str">
        <f>IF('2B病棟票H29'!AX750="","",'2B病棟票H29'!AX750)</f>
        <v/>
      </c>
      <c r="T1" s="11" t="str">
        <f>IF('2B病棟票H29'!V753="","",'2B病棟票H29'!V753)</f>
        <v/>
      </c>
      <c r="U1" s="11" t="str">
        <f>IF('2B病棟票H29'!AX753="","",'2B病棟票H29'!AX753)</f>
        <v/>
      </c>
      <c r="V1" s="11" t="str">
        <f>IF('2B病棟票H29'!V756="","",'2B病棟票H29'!V756)</f>
        <v/>
      </c>
      <c r="W1" s="11" t="str">
        <f>IF('2B病棟票H29'!AX756="","",'2B病棟票H29'!AX756)</f>
        <v/>
      </c>
      <c r="X1" s="11" t="str">
        <f>IF('2B病棟票H29'!V759="","",'2B病棟票H29'!V759)</f>
        <v/>
      </c>
      <c r="Y1" s="11" t="str">
        <f>IF('2B病棟票H29'!AX759="","",'2B病棟票H29'!AX759)</f>
        <v/>
      </c>
      <c r="Z1" s="11" t="str">
        <f>IF('2B病棟票H29'!V762="","",'2B病棟票H29'!V762)</f>
        <v/>
      </c>
      <c r="AA1" s="11" t="str">
        <f>IF('2B病棟票H29'!AX762="","",'2B病棟票H29'!AX762)</f>
        <v/>
      </c>
      <c r="AB1" s="11" t="str">
        <f>IF('2B病棟票H29'!V765="","",'2B病棟票H29'!V765)</f>
        <v/>
      </c>
      <c r="AC1" s="11" t="str">
        <f>IF('2B病棟票H29'!AX765="","",'2B病棟票H29'!AX765)</f>
        <v/>
      </c>
      <c r="AD1" s="11" t="str">
        <f>IF('2B病棟票H29'!V768="","",'2B病棟票H29'!V768)</f>
        <v/>
      </c>
      <c r="AE1" s="11" t="str">
        <f>IF('2B病棟票H29'!AX768="","",'2B病棟票H29'!AX768)</f>
        <v/>
      </c>
      <c r="AF1" s="11" t="str">
        <f>IF('2B病棟票H29'!V771="","",'2B病棟票H29'!V771)</f>
        <v/>
      </c>
      <c r="AG1" s="11" t="str">
        <f>IF('2B病棟票H29'!V774="","",'2B病棟票H29'!V774)</f>
        <v/>
      </c>
      <c r="AH1" s="11" t="str">
        <f>IF('2B病棟票H29'!V777="","",'2B病棟票H29'!V777)</f>
        <v/>
      </c>
      <c r="AI1" s="11" t="str">
        <f>IF('2B病棟票H29'!V780="","",'2B病棟票H29'!V780)</f>
        <v/>
      </c>
      <c r="AJ1" s="11" t="str">
        <f>IF('2B病棟票H29'!V786="","",'2B病棟票H29'!V786)</f>
        <v/>
      </c>
      <c r="AK1" s="11" t="str">
        <f>IF('2B病棟票H29'!AX786="","",'2B病棟票H29'!AX786)</f>
        <v/>
      </c>
      <c r="AL1" s="11" t="str">
        <f>IF('2B病棟票H29'!V789="","",'2B病棟票H29'!V789)</f>
        <v/>
      </c>
      <c r="AM1" s="11" t="str">
        <f>IF('2B病棟票H29'!V792="","",'2B病棟票H29'!V792)</f>
        <v/>
      </c>
      <c r="AN1" s="11" t="str">
        <f>IF('2B病棟票H29'!AX792="","",'2B病棟票H29'!AX792)</f>
        <v/>
      </c>
      <c r="AO1" s="11" t="str">
        <f>IF('2B病棟票H29'!V795="","",'2B病棟票H29'!V795)</f>
        <v/>
      </c>
      <c r="AP1" s="11" t="str">
        <f>IF('2B病棟票H29'!V798="","",'2B病棟票H29'!V798)</f>
        <v/>
      </c>
      <c r="AQ1" s="11" t="str">
        <f>IF('2B病棟票H29'!AJ798="","",'2B病棟票H29'!AJ798)</f>
        <v/>
      </c>
      <c r="AR1" s="11" t="str">
        <f>IF('2B病棟票H29'!AX798="","",'2B病棟票H29'!AX798)</f>
        <v/>
      </c>
      <c r="AS1" s="11" t="str">
        <f>IF('2B病棟票H29'!V801="","",'2B病棟票H29'!V801)</f>
        <v/>
      </c>
      <c r="AT1" s="11" t="str">
        <f>IF('2B病棟票H29'!AX801="","",'2B病棟票H29'!AX801)</f>
        <v/>
      </c>
      <c r="AU1" s="11" t="str">
        <f>IF('2B病棟票H29'!V804="","",'2B病棟票H29'!V804)</f>
        <v/>
      </c>
      <c r="AV1" s="11" t="str">
        <f>IF('2B病棟票H29'!AX804="","",'2B病棟票H29'!AX804)</f>
        <v/>
      </c>
      <c r="AW1" s="11" t="str">
        <f>IF('2B病棟票H29'!BK1="","",'2B病棟票H29'!BK1)</f>
        <v/>
      </c>
      <c r="AX1" s="11" t="str">
        <f>IF('2B病棟票H29'!BK1="","",'2B病棟票H29'!BK1)</f>
        <v/>
      </c>
      <c r="AY1" s="11" t="str">
        <f>IF('2B病棟票H29'!BK1="","",'2B病棟票H29'!BK1)</f>
        <v/>
      </c>
      <c r="AZ1" s="11" t="str">
        <f>IF('2B病棟票H29'!BK1="","",'2B病棟票H29'!BK1)</f>
        <v/>
      </c>
      <c r="BA1" s="11" t="str">
        <f>IF('2B病棟票H29'!BK1="","",'2B病棟票H29'!BK1)</f>
        <v/>
      </c>
      <c r="BB1" s="11" t="str">
        <f>IF('2B病棟票H29'!BK1="","",'2B病棟票H29'!BK1)</f>
        <v/>
      </c>
      <c r="BC1" s="11" t="str">
        <f>IF('2B病棟票H29'!BK1="","",'2B病棟票H29'!BK1)</f>
        <v/>
      </c>
      <c r="BD1" s="11" t="str">
        <f>IF('2B病棟票H29'!BK1="","",'2B病棟票H29'!BK1)</f>
        <v/>
      </c>
      <c r="BE1" s="11" t="str">
        <f>IF('2B病棟票H29'!BK1="","",'2B病棟票H29'!BK1)</f>
        <v/>
      </c>
      <c r="BF1" s="11" t="str">
        <f>IF('2B病棟票H29'!BK1="","",'2B病棟票H29'!BK1)</f>
        <v/>
      </c>
      <c r="BG1" s="11" t="str">
        <f>IF('2B病棟票H29'!BK1="","",'2B病棟票H29'!BK1)</f>
        <v/>
      </c>
      <c r="BH1" s="11" t="str">
        <f>IF('2B病棟票H29'!BK1="","",'2B病棟票H29'!BK1)</f>
        <v/>
      </c>
      <c r="BI1" s="11" t="str">
        <f>IF('2B病棟票H29'!BK1="","",'2B病棟票H29'!BK1)</f>
        <v/>
      </c>
      <c r="BJ1" s="11" t="str">
        <f>IF('2B病棟票H29'!BK1="","",'2B病棟票H29'!BK1)</f>
        <v/>
      </c>
      <c r="BK1" s="11" t="str">
        <f>IF('2B病棟票H29'!BK1="","",'2B病棟票H29'!BK1)</f>
        <v/>
      </c>
      <c r="BL1" s="11" t="str">
        <f>IF('2B病棟票H29'!BK1="","",'2B病棟票H29'!BK1)</f>
        <v/>
      </c>
      <c r="BM1" s="11" t="str">
        <f>IF('2B病棟票H29'!BK1="","",'2B病棟票H29'!BK1)</f>
        <v/>
      </c>
      <c r="BN1" s="11" t="str">
        <f>IF('2B病棟票H29'!BK1="","",'2B病棟票H29'!BK1)</f>
        <v/>
      </c>
      <c r="BO1" s="11" t="str">
        <f>IF('2B病棟票H29'!BK1="","",'2B病棟票H29'!BK1)</f>
        <v/>
      </c>
      <c r="BP1" s="11" t="str">
        <f>IF('2B病棟票H29'!BK1="","",'2B病棟票H29'!BK1)</f>
        <v/>
      </c>
      <c r="BQ1" s="11" t="str">
        <f>IF('2B病棟票H29'!BK1="","",'2B病棟票H29'!BK1)</f>
        <v/>
      </c>
      <c r="BR1" s="11" t="str">
        <f>IF('2B病棟票H29'!BK1="","",'2B病棟票H29'!BK1)</f>
        <v/>
      </c>
      <c r="BS1" s="11" t="str">
        <f>IF('2B病棟票H29'!BK1="","",'2B病棟票H29'!BK1)</f>
        <v/>
      </c>
      <c r="BT1" s="11" t="str">
        <f>IF('2B病棟票H29'!BK1="","",'2B病棟票H29'!BK1)</f>
        <v/>
      </c>
      <c r="BU1" s="11" t="str">
        <f>IF('2B病棟票H29'!BK1="","",'2B病棟票H29'!BK1)</f>
        <v/>
      </c>
      <c r="BV1" s="11" t="str">
        <f>IF('2B病棟票H29'!BK1="","",'2B病棟票H29'!BK1)</f>
        <v/>
      </c>
      <c r="BW1" s="11" t="str">
        <f>IF('2B病棟票H29'!BK1="","",'2B病棟票H29'!BK1)</f>
        <v/>
      </c>
      <c r="BX1" s="11" t="str">
        <f>IF('2B病棟票H29'!BK1="","",'2B病棟票H29'!BK1)</f>
        <v/>
      </c>
      <c r="BY1" s="11" t="str">
        <f>IF('2B病棟票H29'!BK1="","",'2B病棟票H29'!BK1)</f>
        <v/>
      </c>
      <c r="BZ1" s="11" t="str">
        <f>IF('2B病棟票H29'!BK1="","",'2B病棟票H29'!BK1)</f>
        <v/>
      </c>
      <c r="CA1" s="11" t="str">
        <f>IF('2B病棟票H29'!BK1="","",'2B病棟票H29'!BK1)</f>
        <v/>
      </c>
      <c r="CB1" s="11" t="str">
        <f>IF('2B病棟票H29'!BK1="","",'2B病棟票H29'!BK1)</f>
        <v/>
      </c>
      <c r="CC1" s="11" t="str">
        <f>IF('2B病棟票H29'!BK1="","",'2B病棟票H29'!BK1)</f>
        <v/>
      </c>
      <c r="CD1" s="11" t="str">
        <f>IF('2B病棟票H29'!BK1="","",'2B病棟票H29'!BK1)</f>
        <v/>
      </c>
      <c r="CE1" s="11" t="str">
        <f>IF('2B病棟票H29'!BK1="","",'2B病棟票H29'!BK1)</f>
        <v/>
      </c>
      <c r="CF1" s="11" t="str">
        <f>IF('2B病棟票H29'!BK1="","",'2B病棟票H29'!BK1)</f>
        <v/>
      </c>
      <c r="CG1" s="11" t="str">
        <f>IF('2B病棟票H29'!BK1="","",'2B病棟票H29'!BK1)</f>
        <v/>
      </c>
      <c r="CH1" s="11" t="str">
        <f>IF('2B病棟票H29'!BK1="","",'2B病棟票H29'!BK1)</f>
        <v/>
      </c>
      <c r="CI1" s="11" t="str">
        <f>IF('2B病棟票H29'!BK1="","",'2B病棟票H29'!BK1)</f>
        <v/>
      </c>
      <c r="CJ1" s="11" t="str">
        <f>IF('2B病棟票H29'!BK1="","",'2B病棟票H29'!BK1)</f>
        <v/>
      </c>
      <c r="CK1" s="11" t="str">
        <f>IF('2B病棟票H29'!V870="","",'2B病棟票H29'!V870)</f>
        <v/>
      </c>
      <c r="CL1" s="11" t="str">
        <f>IF('2B病棟票H29'!AX870="","",'2B病棟票H29'!AX870)</f>
        <v/>
      </c>
      <c r="CM1" s="11" t="str">
        <f>IF('2B病棟票H29'!BK1="","",'2B病棟票H29'!BK1)</f>
        <v/>
      </c>
      <c r="CN1" s="11" t="str">
        <f>IF('2B病棟票H29'!BK1="","",'2B病棟票H29'!BK1)</f>
        <v/>
      </c>
      <c r="CO1" s="11" t="str">
        <f>IF('2B病棟票H29'!BK1="","",'2B病棟票H29'!BK1)</f>
        <v/>
      </c>
      <c r="CP1" s="11" t="str">
        <f>IF('2B病棟票H29'!BK1="","",'2B病棟票H29'!BK1)</f>
        <v/>
      </c>
      <c r="CQ1" s="11" t="str">
        <f>IF('2B病棟票H29'!BK1="","",'2B病棟票H29'!BK1)</f>
        <v/>
      </c>
      <c r="CR1" s="11" t="str">
        <f>IF('2B病棟票H29'!BK1="","",'2B病棟票H29'!BK1)</f>
        <v/>
      </c>
      <c r="CS1" s="11" t="str">
        <f>IF('2B病棟票H29'!V882="","",'2B病棟票H29'!V882)</f>
        <v/>
      </c>
      <c r="CT1" s="11" t="str">
        <f>IF('2B病棟票H29'!AX882="","",'2B病棟票H29'!AX882)</f>
        <v/>
      </c>
      <c r="CU1" s="11" t="str">
        <f>IF('2B病棟票H29'!V885="","",'2B病棟票H29'!V885)</f>
        <v/>
      </c>
      <c r="CV1" s="11" t="str">
        <f>IF('2B病棟票H29'!AX885="","",'2B病棟票H29'!AX885)</f>
        <v/>
      </c>
      <c r="CW1" s="11" t="str">
        <f>IF('2B病棟票H29'!V888="","",'2B病棟票H29'!V888)</f>
        <v/>
      </c>
      <c r="CX1" s="11" t="str">
        <f>IF('2B病棟票H29'!AX888="","",'2B病棟票H29'!AX888)</f>
        <v/>
      </c>
      <c r="CY1" s="11" t="str">
        <f>IF('2B病棟票H29'!V894="","",'2B病棟票H29'!V894)</f>
        <v/>
      </c>
      <c r="CZ1" s="11" t="str">
        <f>IF('2B病棟票H29'!AX894="","",'2B病棟票H29'!AX894)</f>
        <v/>
      </c>
      <c r="DA1" s="11" t="str">
        <f>IF('2B病棟票H29'!V897="","",'2B病棟票H29'!V897)</f>
        <v/>
      </c>
      <c r="DB1" s="11" t="str">
        <f>IF('2B病棟票H29'!AX897="","",'2B病棟票H29'!AX897)</f>
        <v/>
      </c>
      <c r="DC1" s="11" t="str">
        <f>IF('2B病棟票H29'!V900="","",'2B病棟票H29'!V900)</f>
        <v/>
      </c>
      <c r="DD1" s="11" t="str">
        <f>IF('2B病棟票H29'!AX900="","",'2B病棟票H29'!AX900)</f>
        <v/>
      </c>
      <c r="DE1" s="11" t="str">
        <f>IF('2B病棟票H29'!V903="","",'2B病棟票H29'!V903)</f>
        <v/>
      </c>
      <c r="DF1" s="11" t="str">
        <f>IF('2B病棟票H29'!AX903="","",'2B病棟票H29'!AX903)</f>
        <v/>
      </c>
      <c r="DG1" s="11" t="str">
        <f>IF('2B病棟票H29'!V906="","",'2B病棟票H29'!V906)</f>
        <v/>
      </c>
      <c r="DH1" s="11" t="str">
        <f>IF('2B病棟票H29'!AX906="","",'2B病棟票H29'!AX906)</f>
        <v/>
      </c>
      <c r="DI1" s="11" t="str">
        <f>IF('2B病棟票H29'!V909="","",'2B病棟票H29'!V909)</f>
        <v/>
      </c>
      <c r="DJ1" s="11" t="str">
        <f>IF('2B病棟票H29'!AX909="","",'2B病棟票H29'!AX909)</f>
        <v/>
      </c>
      <c r="DK1" s="11" t="str">
        <f>IF('2B病棟票H29'!V912="","",'2B病棟票H29'!V912)</f>
        <v/>
      </c>
      <c r="DL1" s="11" t="str">
        <f>IF('2B病棟票H29'!V915="","",'2B病棟票H29'!V915)</f>
        <v/>
      </c>
      <c r="DM1" s="11" t="str">
        <f>IF('2B病棟票H29'!V918="","",'2B病棟票H29'!V918)</f>
        <v/>
      </c>
      <c r="DN1" s="11" t="str">
        <f>IF('2B病棟票H29'!V921="","",'2B病棟票H29'!V921)</f>
        <v/>
      </c>
      <c r="DO1" s="11" t="str">
        <f>IF('2B病棟票H29'!V924="","",'2B病棟票H29'!V924)</f>
        <v/>
      </c>
      <c r="DP1" s="11" t="str">
        <f>IF('2B病棟票H29'!AJ924="","",'2B病棟票H29'!AJ924)</f>
        <v/>
      </c>
      <c r="DQ1" s="11" t="str">
        <f>IF('2B病棟票H29'!AX924="","",'2B病棟票H29'!AX924)</f>
        <v/>
      </c>
      <c r="DR1" s="11" t="str">
        <f>IF('2B病棟票H29'!V927="","",'2B病棟票H29'!V927)</f>
        <v/>
      </c>
      <c r="DS1" s="11" t="str">
        <f>IF('2B病棟票H29'!AX927="","",'2B病棟票H29'!AX927)</f>
        <v/>
      </c>
      <c r="DT1" s="11" t="str">
        <f>IF('2B病棟票H29'!V930="","",'2B病棟票H29'!V930)</f>
        <v/>
      </c>
      <c r="DU1" s="11" t="str">
        <f>IF('2B病棟票H29'!AJ930="","",'2B病棟票H29'!AJ930)</f>
        <v/>
      </c>
      <c r="DV1" s="11" t="str">
        <f>IF('2B病棟票H29'!AX930="","",'2B病棟票H29'!AX930)</f>
        <v/>
      </c>
      <c r="DW1" s="11" t="str">
        <f>IF('2B病棟票H29'!V933="","",'2B病棟票H29'!V933)</f>
        <v/>
      </c>
      <c r="DX1" s="11" t="str">
        <f>IF('2B病棟票H29'!AJ933="","",'2B病棟票H29'!AJ933)</f>
        <v/>
      </c>
      <c r="DY1" s="11" t="str">
        <f>IF('2B病棟票H29'!AX933="","",'2B病棟票H29'!AX933)</f>
        <v/>
      </c>
      <c r="DZ1" s="11" t="str">
        <f>IF('2B病棟票H29'!V936="","",'2B病棟票H29'!V936)</f>
        <v/>
      </c>
      <c r="EA1" s="11" t="str">
        <f>IF('2B病棟票H29'!AJ936="","",'2B病棟票H29'!AJ936)</f>
        <v/>
      </c>
      <c r="EB1" s="11" t="str">
        <f>IF('2B病棟票H29'!AX936="","",'2B病棟票H29'!AX936)</f>
        <v/>
      </c>
      <c r="EC1" s="11" t="str">
        <f>IF('2B病棟票H29'!V939="","",'2B病棟票H29'!V939)</f>
        <v/>
      </c>
      <c r="ED1" s="11" t="str">
        <f>IF('2B病棟票H29'!AX939="","",'2B病棟票H29'!AX939)</f>
        <v/>
      </c>
      <c r="EE1" s="11" t="str">
        <f>IF('2B病棟票H29'!V942="","",'2B病棟票H29'!V942)</f>
        <v/>
      </c>
      <c r="EF1" s="11" t="str">
        <f>IF('2B病棟票H29'!AX942="","",'2B病棟票H29'!AX942)</f>
        <v/>
      </c>
      <c r="EG1" s="11" t="str">
        <f>IF('2B病棟票H29'!V945="","",'2B病棟票H29'!V945)</f>
        <v/>
      </c>
      <c r="EH1" s="11" t="str">
        <f>IF('2B病棟票H29'!AX945="","",'2B病棟票H29'!AX945)</f>
        <v/>
      </c>
      <c r="EI1" s="11" t="str">
        <f>IF('2B病棟票H29'!V948="","",'2B病棟票H29'!V948)</f>
        <v/>
      </c>
      <c r="EJ1" s="11" t="str">
        <f>IF('2B病棟票H29'!AJ948="","",'2B病棟票H29'!AJ948)</f>
        <v/>
      </c>
      <c r="EK1" s="11" t="str">
        <f>IF('2B病棟票H29'!AX948="","",'2B病棟票H29'!AX948)</f>
        <v/>
      </c>
      <c r="EL1" s="11" t="str">
        <f>IF('2B病棟票H29'!V951="","",'2B病棟票H29'!V951)</f>
        <v/>
      </c>
      <c r="EM1" s="11" t="str">
        <f>IF('2B病棟票H29'!AJ951="","",'2B病棟票H29'!AJ951)</f>
        <v/>
      </c>
      <c r="EN1" s="11" t="str">
        <f>IF('2B病棟票H29'!AX951="","",'2B病棟票H29'!AX951)</f>
        <v/>
      </c>
      <c r="EO1" s="11" t="str">
        <f>IF('2B病棟票H29'!V957="","",'2B病棟票H29'!V957)</f>
        <v/>
      </c>
      <c r="EP1" s="11" t="str">
        <f>IF('2B病棟票H29'!V960="","",'2B病棟票H29'!V960)</f>
        <v/>
      </c>
      <c r="EQ1" s="11" t="str">
        <f>IF('2B病棟票H29'!V963="","",'2B病棟票H29'!V963)</f>
        <v/>
      </c>
      <c r="ER1" s="11" t="str">
        <f>IF('2B病棟票H29'!V966="","",'2B病棟票H29'!V966)</f>
        <v/>
      </c>
      <c r="ES1" s="11" t="str">
        <f>IF('2B病棟票H29'!V969="","",'2B病棟票H29'!V969)</f>
        <v/>
      </c>
      <c r="ET1" s="11" t="str">
        <f>IF('2B病棟票H29'!V972="","",'2B病棟票H29'!V972)</f>
        <v/>
      </c>
      <c r="EU1" s="11" t="str">
        <f>IF('2B病棟票H29'!V975="","",'2B病棟票H29'!V975)</f>
        <v/>
      </c>
      <c r="EV1" s="11" t="str">
        <f>IF('2B病棟票H29'!AX975="","",'2B病棟票H29'!AX975)</f>
        <v/>
      </c>
      <c r="EW1" s="11" t="str">
        <f>IF('2B病棟票H29'!V978="","",'2B病棟票H29'!V978)</f>
        <v/>
      </c>
      <c r="EX1" s="11" t="str">
        <f>IF('2B病棟票H29'!AX978="","",'2B病棟票H29'!AX978)</f>
        <v/>
      </c>
      <c r="EY1" s="11" t="str">
        <f>IF('2B病棟票H29'!V981="","",'2B病棟票H29'!V981)</f>
        <v/>
      </c>
      <c r="EZ1" s="11" t="str">
        <f>IF('2B病棟票H29'!AX981="","",'2B病棟票H29'!AX981)</f>
        <v/>
      </c>
      <c r="FA1" s="11" t="str">
        <f>IF('2B病棟票H29'!V984="","",'2B病棟票H29'!V984)</f>
        <v/>
      </c>
      <c r="FB1" s="11" t="str">
        <f>IF('2B病棟票H29'!AX984="","",'2B病棟票H29'!AX984)</f>
        <v/>
      </c>
      <c r="FC1" s="11" t="str">
        <f>IF('2B病棟票H29'!V987="","",'2B病棟票H29'!V987)</f>
        <v/>
      </c>
      <c r="FD1" s="11" t="str">
        <f>IF('2B病棟票H29'!AX987="","",'2B病棟票H29'!AX987)</f>
        <v/>
      </c>
      <c r="FE1" s="11" t="str">
        <f>IF('2B病棟票H29'!V990="","",'2B病棟票H29'!V990)</f>
        <v/>
      </c>
      <c r="FF1" s="11" t="str">
        <f>IF('2B病棟票H29'!AX990="","",'2B病棟票H29'!AX990)</f>
        <v/>
      </c>
      <c r="FG1" s="11" t="str">
        <f>IF('2B病棟票H29'!V993="","",'2B病棟票H29'!V993)</f>
        <v/>
      </c>
      <c r="FH1" s="11" t="str">
        <f>IF('2B病棟票H29'!AX993="","",'2B病棟票H29'!AX993)</f>
        <v/>
      </c>
      <c r="FI1" s="11" t="str">
        <f>IF('2B病棟票H29'!V996="","",'2B病棟票H29'!V996)</f>
        <v/>
      </c>
      <c r="FJ1" s="11" t="str">
        <f>IF('2B病棟票H29'!V999="","",'2B病棟票H29'!V999)</f>
        <v/>
      </c>
      <c r="FK1" s="11" t="str">
        <f>IF('2B病棟票H29'!AX999="","",'2B病棟票H29'!AX999)</f>
        <v/>
      </c>
      <c r="FL1" s="11" t="str">
        <f>IF('2B病棟票H29'!V1002="","",'2B病棟票H29'!V1002)</f>
        <v/>
      </c>
      <c r="FM1" s="11" t="str">
        <f>IF('2B病棟票H29'!AX1002="","",'2B病棟票H29'!AX1002)</f>
        <v/>
      </c>
      <c r="FN1" s="11" t="str">
        <f>IF('2B病棟票H29'!V1005="","",'2B病棟票H29'!V1005)</f>
        <v/>
      </c>
      <c r="FO1" s="11" t="str">
        <f>IF('2B病棟票H29'!V1008="","",'2B病棟票H29'!V1008)</f>
        <v/>
      </c>
      <c r="FP1" s="11" t="str">
        <f>IF('2B病棟票H29'!AX1008="","",'2B病棟票H29'!AX1008)</f>
        <v/>
      </c>
      <c r="FQ1" s="11" t="str">
        <f>IF('2B病棟票H29'!V1014="","",'2B病棟票H29'!V1014)</f>
        <v/>
      </c>
      <c r="FR1" s="11" t="str">
        <f>IF('2B病棟票H29'!AX1014="","",'2B病棟票H29'!AX1014)</f>
        <v/>
      </c>
      <c r="FS1" s="11" t="str">
        <f>IF('2B病棟票H29'!V1017="","",'2B病棟票H29'!V1017)</f>
        <v/>
      </c>
      <c r="FT1" s="11" t="str">
        <f>IF('2B病棟票H29'!V1020="","",'2B病棟票H29'!V1020)</f>
        <v/>
      </c>
      <c r="FU1" s="11" t="str">
        <f>IF('2B病棟票H29'!AJ1020="","",'2B病棟票H29'!AJ1020)</f>
        <v/>
      </c>
      <c r="FV1" s="11" t="str">
        <f>IF('2B病棟票H29'!AX1020="","",'2B病棟票H29'!AX1020)</f>
        <v/>
      </c>
      <c r="FW1" s="11" t="str">
        <f>IF('2B病棟票H29'!V1023="","",'2B病棟票H29'!V1023)</f>
        <v/>
      </c>
      <c r="FX1" s="11" t="str">
        <f>IF('2B病棟票H29'!AX1023="","",'2B病棟票H29'!AX1023)</f>
        <v/>
      </c>
      <c r="FY1" s="11" t="str">
        <f>IF('2B病棟票H29'!V1026="","",'2B病棟票H29'!V1026)</f>
        <v/>
      </c>
      <c r="FZ1" s="11" t="str">
        <f>IF('2B病棟票H29'!AX1026="","",'2B病棟票H29'!AX1026)</f>
        <v/>
      </c>
      <c r="GA1" s="11" t="str">
        <f>IF('2B病棟票H29'!V1029="","",'2B病棟票H29'!V1029)</f>
        <v/>
      </c>
      <c r="GB1" s="11" t="str">
        <f>IF('2B病棟票H29'!AX1029="","",'2B病棟票H29'!AX1029)</f>
        <v/>
      </c>
      <c r="GC1" s="11" t="str">
        <f>IF('2B病棟票H29'!V1032="","",'2B病棟票H29'!V1032)</f>
        <v/>
      </c>
      <c r="GD1" s="11" t="str">
        <f>IF('2B病棟票H29'!AX1032="","",'2B病棟票H29'!AX1032)</f>
        <v/>
      </c>
      <c r="GE1" s="11" t="str">
        <f>IF('2B病棟票H29'!V1035="","",'2B病棟票H29'!V1035)</f>
        <v/>
      </c>
      <c r="GF1" s="11" t="str">
        <f>IF('2B病棟票H29'!AX1035="","",'2B病棟票H29'!AX1035)</f>
        <v/>
      </c>
      <c r="GG1" s="11" t="str">
        <f>IF('2B病棟票H29'!V1038="","",'2B病棟票H29'!V1038)</f>
        <v/>
      </c>
      <c r="GH1" s="11" t="str">
        <f>IF('2B病棟票H29'!AX1038="","",'2B病棟票H29'!AX1038)</f>
        <v/>
      </c>
      <c r="GI1" s="11" t="str">
        <f>IF('2B病棟票H29'!V1041="","",'2B病棟票H29'!V1041)</f>
        <v/>
      </c>
      <c r="GJ1" s="11" t="str">
        <f>IF('2B病棟票H29'!V1044="","",'2B病棟票H29'!V1044)</f>
        <v/>
      </c>
      <c r="GK1" s="11" t="str">
        <f>IF('2B病棟票H29'!AX1044="","",'2B病棟票H29'!AX1044)</f>
        <v/>
      </c>
      <c r="GL1" s="11" t="str">
        <f>IF('2B病棟票H29'!V1047="","",'2B病棟票H29'!V1047)</f>
        <v/>
      </c>
      <c r="GM1" s="11" t="str">
        <f>IF('2B病棟票H29'!AX1047="","",'2B病棟票H29'!AX1047)</f>
        <v/>
      </c>
      <c r="GN1" s="11" t="str">
        <f>IF('2B病棟票H29'!V1050="","",'2B病棟票H29'!V1050)</f>
        <v/>
      </c>
      <c r="GO1" s="11" t="str">
        <f>IF('2B病棟票H29'!AX1050="","",'2B病棟票H29'!AX1050)</f>
        <v/>
      </c>
      <c r="GP1" s="11" t="str">
        <f>IF('2B病棟票H29'!V1053="","",'2B病棟票H29'!V1053)</f>
        <v/>
      </c>
      <c r="GQ1" s="11" t="str">
        <f>IF('2B病棟票H29'!AJ1053="","",'2B病棟票H29'!AJ1053)</f>
        <v/>
      </c>
      <c r="GR1" s="11" t="str">
        <f>IF('2B病棟票H29'!AX1053="","",'2B病棟票H29'!AX1053)</f>
        <v/>
      </c>
      <c r="GS1" s="11" t="str">
        <f>IF('2B病棟票H29'!V1056="","",'2B病棟票H29'!V1056)</f>
        <v/>
      </c>
      <c r="GT1" s="11" t="str">
        <f>IF('2B病棟票H29'!AJ1056="","",'2B病棟票H29'!AJ1056)</f>
        <v/>
      </c>
      <c r="GU1" s="11" t="str">
        <f>IF('2B病棟票H29'!AX1056="","",'2B病棟票H29'!AX1056)</f>
        <v/>
      </c>
      <c r="GV1" s="11" t="str">
        <f>IF('2B病棟票H29'!V1059="","",'2B病棟票H29'!V1059)</f>
        <v/>
      </c>
      <c r="GW1" s="11" t="str">
        <f>IF('2B病棟票H29'!AX1059="","",'2B病棟票H29'!AX1059)</f>
        <v/>
      </c>
      <c r="GX1" s="11" t="str">
        <f>IF('2B病棟票H29'!V1065="","",'2B病棟票H29'!V1065)</f>
        <v/>
      </c>
      <c r="GY1" s="11" t="str">
        <f>IF('2B病棟票H29'!AX1065="","",'2B病棟票H29'!AX1065)</f>
        <v/>
      </c>
      <c r="GZ1" s="11" t="str">
        <f>IF('2B病棟票H29'!V1068="","",'2B病棟票H29'!V1068)</f>
        <v/>
      </c>
      <c r="HA1" s="11" t="str">
        <f>IF('2B病棟票H29'!AX1068="","",'2B病棟票H29'!AX1068)</f>
        <v/>
      </c>
      <c r="HB1" s="11" t="str">
        <f>IF('2B病棟票H29'!V1071="","",'2B病棟票H29'!V1071)</f>
        <v/>
      </c>
      <c r="HC1" s="11" t="str">
        <f>IF('2B病棟票H29'!AX1071="","",'2B病棟票H29'!AX1071)</f>
        <v/>
      </c>
      <c r="HD1" s="11" t="str">
        <f>IF('2B病棟票H29'!V1074="","",'2B病棟票H29'!V1074)</f>
        <v/>
      </c>
      <c r="HE1" s="11" t="str">
        <f>IF('2B病棟票H29'!AX1074="","",'2B病棟票H29'!AX1074)</f>
        <v/>
      </c>
      <c r="HF1" s="11" t="str">
        <f>IF('2B病棟票H29'!V1077="","",'2B病棟票H29'!V1077)</f>
        <v/>
      </c>
      <c r="HG1" s="11" t="str">
        <f>IF('2B病棟票H29'!AX1077="","",'2B病棟票H29'!AX1077)</f>
        <v/>
      </c>
      <c r="HH1" s="244" t="str">
        <f>IF('2B病棟票H29'!V1080="","",'2B病棟票H29'!V1080)</f>
        <v/>
      </c>
      <c r="HI1" s="11" t="str">
        <f>IF('2B病棟票H29'!AX1080="","",'2B病棟票H29'!AX1080)</f>
        <v/>
      </c>
      <c r="HJ1" s="11" t="str">
        <f>IF('2B病棟票H29'!V1083="","",'2B病棟票H29'!V1083)</f>
        <v/>
      </c>
      <c r="HK1" s="11" t="str">
        <f>IF('2B病棟票H29'!AX1083="","",'2B病棟票H29'!AX1083)</f>
        <v/>
      </c>
      <c r="HL1" s="11" t="str">
        <f>IF('2B病棟票H29'!V1086="","",'2B病棟票H29'!V1086)</f>
        <v/>
      </c>
      <c r="HM1" s="11" t="str">
        <f>IF('2B病棟票H29'!AX1086="","",'2B病棟票H29'!AX1086)</f>
        <v/>
      </c>
      <c r="HN1" s="11" t="str">
        <f>IF('2B病棟票H29'!V1089="","",'2B病棟票H29'!V1089)</f>
        <v/>
      </c>
      <c r="HO1" s="11" t="str">
        <f>IF('2B病棟票H29'!AX1089="","",'2B病棟票H29'!AX1089)</f>
        <v/>
      </c>
      <c r="HP1" s="11" t="str">
        <f>IF('2B病棟票H29'!V1092="","",'2B病棟票H29'!V1092)</f>
        <v/>
      </c>
      <c r="HQ1" s="11" t="str">
        <f>IF('2B病棟票H29'!AX1092="","",'2B病棟票H29'!AX1092)</f>
        <v/>
      </c>
      <c r="HR1" s="11" t="str">
        <f>IF('2B病棟票H29'!V1095="","",'2B病棟票H29'!V1095)</f>
        <v/>
      </c>
      <c r="HS1" s="11" t="str">
        <f>IF('2B病棟票H29'!AX1095="","",'2B病棟票H29'!AX1095)</f>
        <v/>
      </c>
      <c r="HT1" s="11" t="str">
        <f>IF('2B病棟票H29'!V1098="","",'2B病棟票H29'!V1098)</f>
        <v/>
      </c>
      <c r="HU1" s="11" t="str">
        <f>IF('2B病棟票H29'!AX1098="","",'2B病棟票H29'!AX1098)</f>
        <v/>
      </c>
      <c r="HV1" s="11" t="str">
        <f>IF('2B病棟票H29'!V1101="","",'2B病棟票H29'!V1101)</f>
        <v/>
      </c>
      <c r="HW1" s="11" t="str">
        <f>IF('2B病棟票H29'!AJ1101="","",'2B病棟票H29'!AJ1101)</f>
        <v/>
      </c>
      <c r="HX1" s="11" t="str">
        <f>IF('2B病棟票H29'!AX1101="","",'2B病棟票H29'!AX1101)</f>
        <v/>
      </c>
      <c r="HY1" s="104"/>
    </row>
    <row r="2" spans="1:233">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row>
    <row r="3" spans="1:233">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row>
    <row r="4" spans="1:233">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row>
    <row r="5" spans="1:233">
      <c r="HY5" s="11" t="s">
        <v>3093</v>
      </c>
    </row>
  </sheetData>
  <sheetProtection password="9A2D" sheet="1" objects="1" scenarios="1" formatCells="0" selectLockedCells="1"/>
  <phoneticPr fontId="1"/>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S5"/>
  <sheetViews>
    <sheetView zoomScaleNormal="100" workbookViewId="0">
      <selection activeCell="C1" sqref="C1"/>
    </sheetView>
  </sheetViews>
  <sheetFormatPr defaultRowHeight="13.5"/>
  <cols>
    <col min="1" max="16384" width="9" style="11"/>
  </cols>
  <sheetData>
    <row r="1" spans="1:123">
      <c r="A1" s="11">
        <v>1</v>
      </c>
      <c r="B1" s="11" t="s">
        <v>6446</v>
      </c>
      <c r="C1" s="104"/>
      <c r="D1" s="105"/>
      <c r="E1" s="105"/>
      <c r="F1" s="105"/>
      <c r="G1" s="105"/>
      <c r="H1" s="105"/>
      <c r="I1" s="105"/>
      <c r="J1" s="105"/>
      <c r="K1" s="105"/>
      <c r="L1" s="105"/>
      <c r="M1" s="105"/>
      <c r="N1" s="105"/>
      <c r="O1" s="243" t="str">
        <f>IF('2B病棟票H29'!V1107="","",'2B病棟票H29'!V1107)</f>
        <v/>
      </c>
      <c r="P1" s="11" t="str">
        <f>IF('2B病棟票H29'!V1110="","",'2B病棟票H29'!V1110)</f>
        <v/>
      </c>
      <c r="Q1" s="11" t="str">
        <f>IF('2B病棟票H29'!AJ1110="","",'2B病棟票H29'!AJ1110)</f>
        <v/>
      </c>
      <c r="R1" s="11" t="str">
        <f>IF('2B病棟票H29'!AX1110="","",'2B病棟票H29'!AX1110)</f>
        <v/>
      </c>
      <c r="S1" s="11" t="str">
        <f>IF('2B病棟票H29'!V1113="","",'2B病棟票H29'!V1113)</f>
        <v/>
      </c>
      <c r="T1" s="11" t="str">
        <f>IF('2B病棟票H29'!AJ1113="","",'2B病棟票H29'!AJ1113)</f>
        <v/>
      </c>
      <c r="U1" s="11" t="str">
        <f>IF('2B病棟票H29'!AX1113="","",'2B病棟票H29'!AX1113)</f>
        <v/>
      </c>
      <c r="V1" s="11" t="str">
        <f>IF('2B病棟票H29'!V1116="","",'2B病棟票H29'!V1116)</f>
        <v/>
      </c>
      <c r="W1" s="11" t="str">
        <f>IF('2B病棟票H29'!AJ1116="","",'2B病棟票H29'!AJ1116)</f>
        <v/>
      </c>
      <c r="X1" s="11" t="str">
        <f>IF('2B病棟票H29'!AX1116="","",'2B病棟票H29'!AX1116)</f>
        <v/>
      </c>
      <c r="Y1" s="11" t="str">
        <f>IF('2B病棟票H29'!V1119="","",'2B病棟票H29'!V1119)</f>
        <v/>
      </c>
      <c r="Z1" s="11" t="str">
        <f>IF('2B病棟票H29'!AJ1119="","",'2B病棟票H29'!AJ1119)</f>
        <v/>
      </c>
      <c r="AA1" s="11" t="str">
        <f>IF('2B病棟票H29'!AX1119="","",'2B病棟票H29'!AX1119)</f>
        <v/>
      </c>
      <c r="AB1" s="11" t="str">
        <f>IF('2B病棟票H29'!V1122="","",'2B病棟票H29'!V1122)</f>
        <v/>
      </c>
      <c r="AC1" s="11" t="str">
        <f>IF('2B病棟票H29'!AJ1122="","",'2B病棟票H29'!AJ1122)</f>
        <v/>
      </c>
      <c r="AD1" s="11" t="str">
        <f>IF('2B病棟票H29'!AX1122="","",'2B病棟票H29'!AX1122)</f>
        <v/>
      </c>
      <c r="AE1" s="11" t="str">
        <f>IF('2B病棟票H29'!V1125="","",'2B病棟票H29'!V1125)</f>
        <v/>
      </c>
      <c r="AF1" s="11" t="str">
        <f>IF('2B病棟票H29'!AJ1125="","",'2B病棟票H29'!AJ1125)</f>
        <v/>
      </c>
      <c r="AG1" s="11" t="str">
        <f>IF('2B病棟票H29'!AX1125="","",'2B病棟票H29'!AX1125)</f>
        <v/>
      </c>
      <c r="AH1" s="11" t="str">
        <f>IF('2B病棟票H29'!V1128="","",'2B病棟票H29'!V1128)</f>
        <v/>
      </c>
      <c r="AI1" s="11" t="str">
        <f>IF('2B病棟票H29'!AJ1128="","",'2B病棟票H29'!AJ1128)</f>
        <v/>
      </c>
      <c r="AJ1" s="11" t="str">
        <f>IF('2B病棟票H29'!AX1128="","",'2B病棟票H29'!AX1128)</f>
        <v/>
      </c>
      <c r="AK1" s="11" t="str">
        <f>IF('2B病棟票H29'!V1131="","",'2B病棟票H29'!V1131)</f>
        <v/>
      </c>
      <c r="AL1" s="11" t="str">
        <f>IF('2B病棟票H29'!AJ1131="","",'2B病棟票H29'!AJ1131)</f>
        <v/>
      </c>
      <c r="AM1" s="11" t="str">
        <f>IF('2B病棟票H29'!AX1131="","",'2B病棟票H29'!AX1131)</f>
        <v/>
      </c>
      <c r="AN1" s="11" t="str">
        <f>IF('2B病棟票H29'!V1134="","",'2B病棟票H29'!V1134)</f>
        <v/>
      </c>
      <c r="AO1" s="11" t="str">
        <f>IF('2B病棟票H29'!AJ1134="","",'2B病棟票H29'!AJ1134)</f>
        <v/>
      </c>
      <c r="AP1" s="11" t="str">
        <f>IF('2B病棟票H29'!AX1134="","",'2B病棟票H29'!AX1134)</f>
        <v/>
      </c>
      <c r="AQ1" s="11" t="str">
        <f>IF('2B病棟票H29'!V1137="","",'2B病棟票H29'!V1137)</f>
        <v/>
      </c>
      <c r="AR1" s="11" t="str">
        <f>IF('2B病棟票H29'!AJ1137="","",'2B病棟票H29'!AJ1137)</f>
        <v/>
      </c>
      <c r="AS1" s="11" t="str">
        <f>IF('2B病棟票H29'!AX1137="","",'2B病棟票H29'!AX1137)</f>
        <v/>
      </c>
      <c r="AT1" s="11" t="str">
        <f>IF('2B病棟票H29'!V1140="","",'2B病棟票H29'!V1140)</f>
        <v/>
      </c>
      <c r="AU1" s="11" t="str">
        <f>IF('2B病棟票H29'!AJ1140="","",'2B病棟票H29'!AJ1140)</f>
        <v/>
      </c>
      <c r="AV1" s="11" t="str">
        <f>IF('2B病棟票H29'!AX1140="","",'2B病棟票H29'!AX1140)</f>
        <v/>
      </c>
      <c r="AW1" s="11" t="str">
        <f>IF('2B病棟票H29'!V1143="","",'2B病棟票H29'!V1143)</f>
        <v/>
      </c>
      <c r="AX1" s="11" t="str">
        <f>IF('2B病棟票H29'!AJ1143="","",'2B病棟票H29'!AJ1143)</f>
        <v/>
      </c>
      <c r="AY1" s="11" t="str">
        <f>IF('2B病棟票H29'!AX1143="","",'2B病棟票H29'!AX1143)</f>
        <v/>
      </c>
      <c r="AZ1" s="11" t="str">
        <f>IF('2B病棟票H29'!V1146="","",'2B病棟票H29'!V1146)</f>
        <v/>
      </c>
      <c r="BA1" s="11" t="str">
        <f>IF('2B病棟票H29'!AJ1146="","",'2B病棟票H29'!AJ1146)</f>
        <v/>
      </c>
      <c r="BB1" s="11" t="str">
        <f>IF('2B病棟票H29'!AX1146="","",'2B病棟票H29'!AX1146)</f>
        <v/>
      </c>
      <c r="BC1" s="11" t="str">
        <f>IF('2B病棟票H29'!V1149="","",'2B病棟票H29'!V1149)</f>
        <v/>
      </c>
      <c r="BD1" s="11" t="str">
        <f>IF('2B病棟票H29'!AJ1149="","",'2B病棟票H29'!AJ1149)</f>
        <v/>
      </c>
      <c r="BE1" s="11" t="str">
        <f>IF('2B病棟票H29'!AX1149="","",'2B病棟票H29'!AX1149)</f>
        <v/>
      </c>
      <c r="BF1" s="11" t="str">
        <f>IF('2B病棟票H29'!V1152="","",'2B病棟票H29'!V1152)</f>
        <v/>
      </c>
      <c r="BG1" s="11" t="str">
        <f>IF('2B病棟票H29'!AJ1152="","",'2B病棟票H29'!AJ1152)</f>
        <v/>
      </c>
      <c r="BH1" s="11" t="str">
        <f>IF('2B病棟票H29'!AX1152="","",'2B病棟票H29'!AX1152)</f>
        <v/>
      </c>
      <c r="BI1" s="11" t="str">
        <f>IF('2B病棟票H29'!V1155="","",'2B病棟票H29'!V1155)</f>
        <v/>
      </c>
      <c r="BJ1" s="11" t="str">
        <f>IF('2B病棟票H29'!AJ1155="","",'2B病棟票H29'!AJ1155)</f>
        <v/>
      </c>
      <c r="BK1" s="11" t="str">
        <f>IF('2B病棟票H29'!AX1155="","",'2B病棟票H29'!AX1155)</f>
        <v/>
      </c>
      <c r="BL1" s="11" t="str">
        <f>IF('2B病棟票H29'!V1158="","",'2B病棟票H29'!V1158)</f>
        <v/>
      </c>
      <c r="BM1" s="11" t="str">
        <f>IF('2B病棟票H29'!AJ1158="","",'2B病棟票H29'!AJ1158)</f>
        <v/>
      </c>
      <c r="BN1" s="11" t="str">
        <f>IF('2B病棟票H29'!AX1158="","",'2B病棟票H29'!AX1158)</f>
        <v/>
      </c>
      <c r="BO1" s="11" t="str">
        <f>IF('2B病棟票H29'!V1161="","",'2B病棟票H29'!V1161)</f>
        <v/>
      </c>
      <c r="BP1" s="11" t="str">
        <f>IF('2B病棟票H29'!AJ1161="","",'2B病棟票H29'!AJ1161)</f>
        <v/>
      </c>
      <c r="BQ1" s="11" t="str">
        <f>IF('2B病棟票H29'!AX1161="","",'2B病棟票H29'!AX1161)</f>
        <v/>
      </c>
      <c r="BR1" s="11" t="str">
        <f>IF('2B病棟票H29'!V1167="","",'2B病棟票H29'!V1167)</f>
        <v/>
      </c>
      <c r="BS1" s="11" t="str">
        <f>IF('2B病棟票H29'!AJ1167="","",'2B病棟票H29'!AJ1167)</f>
        <v/>
      </c>
      <c r="BT1" s="11" t="str">
        <f>IF('2B病棟票H29'!AX1167="","",'2B病棟票H29'!AX1167)</f>
        <v/>
      </c>
      <c r="BU1" s="11" t="str">
        <f>IF('2B病棟票H29'!V1170="","",'2B病棟票H29'!V1170)</f>
        <v/>
      </c>
      <c r="BV1" s="11" t="str">
        <f>IF('2B病棟票H29'!AJ1170="","",'2B病棟票H29'!AJ1170)</f>
        <v/>
      </c>
      <c r="BW1" s="11" t="str">
        <f>IF('2B病棟票H29'!AX1170="","",'2B病棟票H29'!AX1170)</f>
        <v/>
      </c>
      <c r="BX1" s="11" t="str">
        <f>IF('2B病棟票H29'!V1173="","",'2B病棟票H29'!V1173)</f>
        <v/>
      </c>
      <c r="BY1" s="11" t="str">
        <f>IF('2B病棟票H29'!AJ1173="","",'2B病棟票H29'!AJ1173)</f>
        <v/>
      </c>
      <c r="BZ1" s="11" t="str">
        <f>IF('2B病棟票H29'!AX1173="","",'2B病棟票H29'!AX1173)</f>
        <v/>
      </c>
      <c r="CA1" s="11" t="str">
        <f>IF('2B病棟票H29'!V1176="","",'2B病棟票H29'!V1176)</f>
        <v/>
      </c>
      <c r="CB1" s="11" t="str">
        <f>IF('2B病棟票H29'!AJ1176="","",'2B病棟票H29'!AJ1176)</f>
        <v/>
      </c>
      <c r="CC1" s="11" t="str">
        <f>IF('2B病棟票H29'!AX1176="","",'2B病棟票H29'!AX1176)</f>
        <v/>
      </c>
      <c r="CD1" s="11" t="str">
        <f>IF('2B病棟票H29'!V1179="","",'2B病棟票H29'!V1179)</f>
        <v/>
      </c>
      <c r="CE1" s="11" t="str">
        <f>IF('2B病棟票H29'!AJ1179="","",'2B病棟票H29'!AJ1179)</f>
        <v/>
      </c>
      <c r="CF1" s="11" t="str">
        <f>IF('2B病棟票H29'!AX1179="","",'2B病棟票H29'!AX1179)</f>
        <v/>
      </c>
      <c r="CG1" s="11" t="str">
        <f>IF('2B病棟票H29'!V1182="","",'2B病棟票H29'!V1182)</f>
        <v/>
      </c>
      <c r="CH1" s="11" t="str">
        <f>IF('2B病棟票H29'!AX1182="","",'2B病棟票H29'!AX1182)</f>
        <v/>
      </c>
      <c r="CI1" s="11" t="str">
        <f>IF('2B病棟票H29'!V1185="","",'2B病棟票H29'!V1185)</f>
        <v/>
      </c>
      <c r="CJ1" s="11" t="str">
        <f>IF('2B病棟票H29'!AJ1185="","",'2B病棟票H29'!AJ1185)</f>
        <v/>
      </c>
      <c r="CK1" s="11" t="str">
        <f>IF('2B病棟票H29'!AX1185="","",'2B病棟票H29'!AX1185)</f>
        <v/>
      </c>
      <c r="CL1" s="11" t="str">
        <f>IF('2B病棟票H29'!V1188="","",'2B病棟票H29'!V1188)</f>
        <v/>
      </c>
      <c r="CM1" s="11" t="str">
        <f>IF('2B病棟票H29'!AJ1188="","",'2B病棟票H29'!AJ1188)</f>
        <v/>
      </c>
      <c r="CN1" s="11" t="str">
        <f>IF('2B病棟票H29'!AX1188="","",'2B病棟票H29'!AX1188)</f>
        <v/>
      </c>
      <c r="CO1" s="11" t="str">
        <f>IF('2B病棟票H29'!V1191="","",'2B病棟票H29'!V1191)</f>
        <v/>
      </c>
      <c r="CP1" s="11" t="str">
        <f>IF('2B病棟票H29'!AX1191="","",'2B病棟票H29'!AX1191)</f>
        <v/>
      </c>
      <c r="CQ1" s="11" t="str">
        <f>IF('2B病棟票H29'!V1194="","",'2B病棟票H29'!V1194)</f>
        <v/>
      </c>
      <c r="CR1" s="11" t="str">
        <f>IF('2B病棟票H29'!AX1194="","",'2B病棟票H29'!AX1194)</f>
        <v/>
      </c>
      <c r="CS1" s="11" t="str">
        <f>IF('2B病棟票H29'!V1197="","",'2B病棟票H29'!V1197)</f>
        <v/>
      </c>
      <c r="CT1" s="11" t="str">
        <f>IF('2B病棟票H29'!AX1197="","",'2B病棟票H29'!AX1197)</f>
        <v/>
      </c>
      <c r="CU1" s="11" t="str">
        <f>IF('2B病棟票H29'!V1200="","",'2B病棟票H29'!V1200)</f>
        <v/>
      </c>
      <c r="CV1" s="11" t="str">
        <f>IF('2B病棟票H29'!V1206="","",'2B病棟票H29'!V1206)</f>
        <v/>
      </c>
      <c r="CW1" s="11" t="str">
        <f>IF('2B病棟票H29'!AX1206="","",'2B病棟票H29'!AX1206)</f>
        <v/>
      </c>
      <c r="CX1" s="11" t="str">
        <f>IF('2B病棟票H29'!V1209="","",'2B病棟票H29'!V1209)</f>
        <v/>
      </c>
      <c r="CY1" s="11" t="str">
        <f>IF('2B病棟票H29'!AX1209="","",'2B病棟票H29'!AX1209)</f>
        <v/>
      </c>
      <c r="CZ1" s="11" t="str">
        <f>IF('2B病棟票H29'!V1212="","",'2B病棟票H29'!V1212)</f>
        <v/>
      </c>
      <c r="DA1" s="11" t="str">
        <f>IF('2B病棟票H29'!AX1212="","",'2B病棟票H29'!AX1212)</f>
        <v/>
      </c>
      <c r="DB1" s="11" t="str">
        <f>IF('2B病棟票H29'!V1218="","",'2B病棟票H29'!V1218)</f>
        <v/>
      </c>
      <c r="DC1" s="11" t="str">
        <f>IF('2B病棟票H29'!AX1218="","",'2B病棟票H29'!AX1218)</f>
        <v/>
      </c>
      <c r="DD1" s="11" t="str">
        <f>IF('2B病棟票H29'!V1221="","",'2B病棟票H29'!V1221)</f>
        <v/>
      </c>
      <c r="DE1" s="11" t="str">
        <f>IF('2B病棟票H29'!AX1221="","",'2B病棟票H29'!AX1221)</f>
        <v/>
      </c>
      <c r="DF1" s="11" t="str">
        <f>IF('2B病棟票H29'!V1224="","",'2B病棟票H29'!V1224)</f>
        <v/>
      </c>
      <c r="DG1" s="11" t="str">
        <f>IF('2B病棟票H29'!AX1224="","",'2B病棟票H29'!AX1224)</f>
        <v/>
      </c>
      <c r="DH1" s="11" t="str">
        <f>IF('2B病棟票H29'!V1227="","",'2B病棟票H29'!V1227)</f>
        <v/>
      </c>
      <c r="DI1" s="11" t="str">
        <f>IF('2B病棟票H29'!AX1227="","",'2B病棟票H29'!AX1227)</f>
        <v/>
      </c>
      <c r="DJ1" s="11" t="str">
        <f>IF('2B病棟票H29'!V1232="","",'2B病棟票H29'!V1232)</f>
        <v/>
      </c>
      <c r="DK1" s="11" t="str">
        <f>IF('2B病棟票H29'!AX1232="","",'2B病棟票H29'!AX1232)</f>
        <v/>
      </c>
      <c r="DL1" s="11" t="str">
        <f>IF('2B病棟票H29'!V1235="","",'2B病棟票H29'!V1235)</f>
        <v/>
      </c>
      <c r="DM1" s="11" t="str">
        <f>IF('2B病棟票H29'!AJ1235="","",'2B病棟票H29'!AJ1235)</f>
        <v/>
      </c>
      <c r="DN1" s="11" t="str">
        <f>IF('2B病棟票H29'!AX1235="","",'2B病棟票H29'!AX1235)</f>
        <v/>
      </c>
      <c r="DO1" s="11" t="str">
        <f>IF('2B病棟票H29'!V1238="","",'2B病棟票H29'!V1238)</f>
        <v/>
      </c>
      <c r="DP1" s="11" t="str">
        <f>IF('2B病棟票H29'!AX1238="","",'2B病棟票H29'!AX1238)</f>
        <v/>
      </c>
      <c r="DQ1" s="11" t="str">
        <f>IF('2B病棟票H29'!V1241="","",'2B病棟票H29'!V1241)</f>
        <v/>
      </c>
      <c r="DR1" s="11" t="str">
        <f>IF('2B病棟票H29'!A1245="","",'2B病棟票H29'!A1245)</f>
        <v/>
      </c>
      <c r="DS1" s="104"/>
    </row>
    <row r="2" spans="1:123">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row>
    <row r="3" spans="1:123">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row>
    <row r="4" spans="1:123">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row>
    <row r="5" spans="1:123">
      <c r="DS5" s="11" t="s">
        <v>3093</v>
      </c>
    </row>
  </sheetData>
  <sheetProtection password="9A2D" sheet="1" objects="1" scenarios="1" formatCells="0" selectLockedCells="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I247"/>
  <sheetViews>
    <sheetView zoomScaleNormal="100" workbookViewId="0">
      <selection activeCell="B1" sqref="B1"/>
    </sheetView>
  </sheetViews>
  <sheetFormatPr defaultRowHeight="13.5"/>
  <cols>
    <col min="1" max="1" width="9" style="83"/>
    <col min="2" max="13" width="9" style="31"/>
    <col min="14" max="20" width="9" style="83"/>
    <col min="21" max="23" width="9" style="31"/>
    <col min="24" max="26" width="9" style="83"/>
    <col min="27" max="16384" width="9" style="31"/>
  </cols>
  <sheetData>
    <row r="1" spans="1:35">
      <c r="A1" s="83" t="str">
        <f>IF(CONCATENATE(O1,P1,Q1,R1,S1,T1,U1,V1,W1,X1,Y1,Z1,AA1,AB1,AC1,AD1,AE1,AF1,AG1,AH1,AI1)&lt;&gt;"","2B6H29","")</f>
        <v/>
      </c>
      <c r="B1" s="105"/>
      <c r="C1" s="105"/>
      <c r="D1" s="105"/>
      <c r="E1" s="105"/>
      <c r="F1" s="105"/>
      <c r="G1" s="105"/>
      <c r="H1" s="105"/>
      <c r="I1" s="105"/>
      <c r="J1" s="105"/>
      <c r="K1" s="105"/>
      <c r="L1" s="105"/>
      <c r="M1" s="105"/>
      <c r="N1" s="285" t="str">
        <f>IF(A1&lt;&gt;"",1,"")</f>
        <v/>
      </c>
      <c r="O1" s="285" t="str">
        <f>IF('2B手術個別票H29'!C10="","",'2B手術個別票H29'!C10)</f>
        <v/>
      </c>
      <c r="P1" s="285" t="str">
        <f>IF('2B手術個別票H29'!E10="","",'2B手術個別票H29'!E10) &amp; IF('2B手術個別票H29'!F10="","",'2B手術個別票H29'!F10) &amp; IF('2B手術個別票H29'!G10="","",'2B手術個別票H29'!G10)</f>
        <v/>
      </c>
      <c r="Q1" s="285" t="str">
        <f>IF('2B手術個別票H29'!I10="","",'2B手術個別票H29'!I10)</f>
        <v/>
      </c>
      <c r="R1" s="285" t="str">
        <f>IF('2B手術個別票H29'!K10="","",'2B手術個別票H29'!K10)</f>
        <v/>
      </c>
      <c r="S1" s="285" t="str">
        <f>IF('2B手術個別票H29'!M10="","",'2B手術個別票H29'!M10)</f>
        <v/>
      </c>
      <c r="T1" s="285" t="str">
        <f>IF('2B手術個別票H29'!O10="","",'2B手術個別票H29'!O10)</f>
        <v/>
      </c>
      <c r="U1" s="105"/>
      <c r="V1" s="105"/>
      <c r="W1" s="105"/>
      <c r="X1" s="83" t="str">
        <f>IF('2B手術個別票H29'!AH10="","",'2B手術個別票H29'!AH10)</f>
        <v/>
      </c>
      <c r="Y1" s="281" t="str">
        <f>IF('2B手術個別票H29'!AR10="","",'2B手術個別票H29'!AR10)</f>
        <v/>
      </c>
      <c r="Z1" s="83" t="str">
        <f>IF('2B手術個別票H29'!BB10="","",'2B手術個別票H29'!BB10)</f>
        <v/>
      </c>
      <c r="AA1" s="105"/>
      <c r="AB1" s="105"/>
      <c r="AC1" s="105"/>
      <c r="AD1" s="105"/>
      <c r="AE1" s="105"/>
      <c r="AF1" s="105"/>
      <c r="AG1" s="105"/>
      <c r="AH1" s="105"/>
      <c r="AI1" s="105"/>
    </row>
    <row r="2" spans="1:35">
      <c r="A2" s="83" t="str">
        <f t="shared" ref="A2:A65" si="0">IF(CONCATENATE(O2,P2,Q2,R2,S2,T2,U2,V2,W2,X2,Y2,Z2,AA2,AB2,AC2,AD2,AE2,AF2,AG2,AH2,AI2)&lt;&gt;"","2B6H29","")</f>
        <v/>
      </c>
      <c r="B2" s="105"/>
      <c r="C2" s="105"/>
      <c r="D2" s="105"/>
      <c r="E2" s="105"/>
      <c r="F2" s="105"/>
      <c r="G2" s="105"/>
      <c r="H2" s="105"/>
      <c r="I2" s="105"/>
      <c r="J2" s="105"/>
      <c r="K2" s="105"/>
      <c r="L2" s="105"/>
      <c r="M2" s="105"/>
      <c r="N2" s="285" t="str">
        <f>IF(CONCATENATE(O2,P2,Q2,R2,S2,T2,U2,V2,W2,X2,Y2,Z2,AA2,AB2,AC2,AD2,AE2,AF2,AG2,AH2,AI2)&lt;&gt;"",MAX($N$1:N1)+1,"")</f>
        <v/>
      </c>
      <c r="O2" s="285" t="str">
        <f>IF('2B手術個別票H29'!C13="","",'2B手術個別票H29'!C13)</f>
        <v/>
      </c>
      <c r="P2" s="285" t="str">
        <f>IF('2B手術個別票H29'!E13="","",'2B手術個別票H29'!E13) &amp; IF('2B手術個別票H29'!F13="","",'2B手術個別票H29'!F13) &amp; IF('2B手術個別票H29'!G13="","",'2B手術個別票H29'!G13)</f>
        <v/>
      </c>
      <c r="Q2" s="285" t="str">
        <f>IF('2B手術個別票H29'!I13="","",'2B手術個別票H29'!I13)</f>
        <v/>
      </c>
      <c r="R2" s="285" t="str">
        <f>IF('2B手術個別票H29'!K13="","",'2B手術個別票H29'!K13)</f>
        <v/>
      </c>
      <c r="S2" s="285" t="str">
        <f>IF('2B手術個別票H29'!M13="","",'2B手術個別票H29'!M13)</f>
        <v/>
      </c>
      <c r="T2" s="285" t="str">
        <f>IF('2B手術個別票H29'!O13="","",'2B手術個別票H29'!O13)</f>
        <v/>
      </c>
      <c r="U2" s="105"/>
      <c r="V2" s="105"/>
      <c r="W2" s="105"/>
      <c r="X2" s="83" t="str">
        <f>IF('2B手術個別票H29'!AH13="","",'2B手術個別票H29'!AH13)</f>
        <v/>
      </c>
      <c r="Y2" s="281" t="str">
        <f>IF('2B手術個別票H29'!AR13="","",'2B手術個別票H29'!AR13)</f>
        <v/>
      </c>
      <c r="Z2" s="83" t="str">
        <f>IF('2B手術個別票H29'!BB13="","",'2B手術個別票H29'!BB13)</f>
        <v/>
      </c>
      <c r="AA2" s="105"/>
      <c r="AB2" s="105"/>
      <c r="AC2" s="105"/>
      <c r="AD2" s="105"/>
      <c r="AE2" s="105"/>
      <c r="AF2" s="105"/>
      <c r="AG2" s="105"/>
      <c r="AH2" s="105"/>
      <c r="AI2" s="105"/>
    </row>
    <row r="3" spans="1:35">
      <c r="A3" s="83" t="str">
        <f t="shared" si="0"/>
        <v/>
      </c>
      <c r="B3" s="105"/>
      <c r="C3" s="105"/>
      <c r="D3" s="105"/>
      <c r="E3" s="105"/>
      <c r="F3" s="105"/>
      <c r="G3" s="105"/>
      <c r="H3" s="105"/>
      <c r="I3" s="105"/>
      <c r="J3" s="105"/>
      <c r="K3" s="105"/>
      <c r="L3" s="105"/>
      <c r="M3" s="105"/>
      <c r="N3" s="285" t="str">
        <f>IF(CONCATENATE(O3,P3,Q3,R3,S3,T3,U3,V3,W3,X3,Y3,Z3,AA3,AB3,AC3,AD3,AE3,AF3,AG3,AH3,AI3)&lt;&gt;"",MAX($N$1:N2)+1,"")</f>
        <v/>
      </c>
      <c r="O3" s="285" t="str">
        <f>IF('2B手術個別票H29'!C16="","",'2B手術個別票H29'!C16)</f>
        <v/>
      </c>
      <c r="P3" s="285" t="str">
        <f>IF('2B手術個別票H29'!E16="","",'2B手術個別票H29'!E16) &amp; IF('2B手術個別票H29'!F16="","",'2B手術個別票H29'!F16) &amp; IF('2B手術個別票H29'!G16="","",'2B手術個別票H29'!G16)</f>
        <v/>
      </c>
      <c r="Q3" s="285" t="str">
        <f>IF('2B手術個別票H29'!I16="","",'2B手術個別票H29'!I16)</f>
        <v/>
      </c>
      <c r="R3" s="285" t="str">
        <f>IF('2B手術個別票H29'!K16="","",'2B手術個別票H29'!K16)</f>
        <v/>
      </c>
      <c r="S3" s="285" t="str">
        <f>IF('2B手術個別票H29'!M16="","",'2B手術個別票H29'!M16)</f>
        <v/>
      </c>
      <c r="T3" s="285" t="str">
        <f>IF('2B手術個別票H29'!O16="","",'2B手術個別票H29'!O16)</f>
        <v/>
      </c>
      <c r="U3" s="105"/>
      <c r="V3" s="105"/>
      <c r="W3" s="105"/>
      <c r="X3" s="83" t="str">
        <f>IF('2B手術個別票H29'!AH16="","",'2B手術個別票H29'!AH16)</f>
        <v/>
      </c>
      <c r="Y3" s="281" t="str">
        <f>IF('2B手術個別票H29'!AR16="","",'2B手術個別票H29'!AR16)</f>
        <v/>
      </c>
      <c r="Z3" s="83" t="str">
        <f>IF('2B手術個別票H29'!BB16="","",'2B手術個別票H29'!BB16)</f>
        <v/>
      </c>
      <c r="AA3" s="105"/>
      <c r="AB3" s="105"/>
      <c r="AC3" s="105"/>
      <c r="AD3" s="105"/>
      <c r="AE3" s="105"/>
      <c r="AF3" s="105"/>
      <c r="AG3" s="105"/>
      <c r="AH3" s="105"/>
      <c r="AI3" s="105"/>
    </row>
    <row r="4" spans="1:35">
      <c r="A4" s="83" t="str">
        <f t="shared" si="0"/>
        <v/>
      </c>
      <c r="B4" s="105"/>
      <c r="C4" s="105"/>
      <c r="D4" s="105"/>
      <c r="E4" s="105"/>
      <c r="F4" s="105"/>
      <c r="G4" s="105"/>
      <c r="H4" s="105"/>
      <c r="I4" s="105"/>
      <c r="J4" s="105"/>
      <c r="K4" s="105"/>
      <c r="L4" s="105"/>
      <c r="M4" s="105"/>
      <c r="N4" s="285" t="str">
        <f>IF(CONCATENATE(O4,P4,Q4,R4,S4,T4,U4,V4,W4,X4,Y4,Z4,AA4,AB4,AC4,AD4,AE4,AF4,AG4,AH4,AI4)&lt;&gt;"",MAX($N$1:N3)+1,"")</f>
        <v/>
      </c>
      <c r="O4" s="285" t="str">
        <f>IF('2B手術個別票H29'!C19="","",'2B手術個別票H29'!C19)</f>
        <v/>
      </c>
      <c r="P4" s="285" t="str">
        <f>IF('2B手術個別票H29'!E19="","",'2B手術個別票H29'!E19) &amp; IF('2B手術個別票H29'!F19="","",'2B手術個別票H29'!F19) &amp; IF('2B手術個別票H29'!G19="","",'2B手術個別票H29'!G19)</f>
        <v/>
      </c>
      <c r="Q4" s="285" t="str">
        <f>IF('2B手術個別票H29'!I19="","",'2B手術個別票H29'!I19)</f>
        <v/>
      </c>
      <c r="R4" s="285" t="str">
        <f>IF('2B手術個別票H29'!K19="","",'2B手術個別票H29'!K19)</f>
        <v/>
      </c>
      <c r="S4" s="285" t="str">
        <f>IF('2B手術個別票H29'!M19="","",'2B手術個別票H29'!M19)</f>
        <v/>
      </c>
      <c r="T4" s="285" t="str">
        <f>IF('2B手術個別票H29'!O19="","",'2B手術個別票H29'!O19)</f>
        <v/>
      </c>
      <c r="U4" s="105"/>
      <c r="V4" s="105"/>
      <c r="W4" s="105"/>
      <c r="X4" s="83" t="str">
        <f>IF('2B手術個別票H29'!AH19="","",'2B手術個別票H29'!AH19)</f>
        <v/>
      </c>
      <c r="Y4" s="281" t="str">
        <f>IF('2B手術個別票H29'!AR19="","",'2B手術個別票H29'!AR19)</f>
        <v/>
      </c>
      <c r="Z4" s="83" t="str">
        <f>IF('2B手術個別票H29'!BB19="","",'2B手術個別票H29'!BB19)</f>
        <v/>
      </c>
      <c r="AA4" s="105"/>
      <c r="AB4" s="105"/>
      <c r="AC4" s="105"/>
      <c r="AD4" s="105"/>
      <c r="AE4" s="105"/>
      <c r="AF4" s="105"/>
      <c r="AG4" s="105"/>
      <c r="AH4" s="105"/>
      <c r="AI4" s="105"/>
    </row>
    <row r="5" spans="1:35">
      <c r="A5" s="83" t="str">
        <f t="shared" si="0"/>
        <v/>
      </c>
      <c r="B5" s="105"/>
      <c r="C5" s="105"/>
      <c r="D5" s="105"/>
      <c r="E5" s="105"/>
      <c r="F5" s="105"/>
      <c r="G5" s="105"/>
      <c r="H5" s="105"/>
      <c r="I5" s="105"/>
      <c r="J5" s="105"/>
      <c r="K5" s="105"/>
      <c r="L5" s="105"/>
      <c r="M5" s="105"/>
      <c r="N5" s="285" t="str">
        <f>IF(CONCATENATE(O5,P5,Q5,R5,S5,T5,U5,V5,W5,X5,Y5,Z5,AA5,AB5,AC5,AD5,AE5,AF5,AG5,AH5,AI5)&lt;&gt;"",MAX($N$1:N4)+1,"")</f>
        <v/>
      </c>
      <c r="O5" s="285" t="str">
        <f>IF('2B手術個別票H29'!C22="","",'2B手術個別票H29'!C22)</f>
        <v/>
      </c>
      <c r="P5" s="285" t="str">
        <f>IF('2B手術個別票H29'!E22="","",'2B手術個別票H29'!E22) &amp; IF('2B手術個別票H29'!F22="","",'2B手術個別票H29'!F22) &amp; IF('2B手術個別票H29'!G22="","",'2B手術個別票H29'!G22)</f>
        <v/>
      </c>
      <c r="Q5" s="285" t="str">
        <f>IF('2B手術個別票H29'!I22="","",'2B手術個別票H29'!I22)</f>
        <v/>
      </c>
      <c r="R5" s="285" t="str">
        <f>IF('2B手術個別票H29'!K22="","",'2B手術個別票H29'!K22)</f>
        <v/>
      </c>
      <c r="S5" s="285" t="str">
        <f>IF('2B手術個別票H29'!M22="","",'2B手術個別票H29'!M22)</f>
        <v/>
      </c>
      <c r="T5" s="285" t="str">
        <f>IF('2B手術個別票H29'!O22="","",'2B手術個別票H29'!O22)</f>
        <v/>
      </c>
      <c r="U5" s="105"/>
      <c r="V5" s="105"/>
      <c r="W5" s="105"/>
      <c r="X5" s="83" t="str">
        <f>IF('2B手術個別票H29'!AH22="","",'2B手術個別票H29'!AH22)</f>
        <v/>
      </c>
      <c r="Y5" s="281" t="str">
        <f>IF('2B手術個別票H29'!AR22="","",'2B手術個別票H29'!AR22)</f>
        <v/>
      </c>
      <c r="Z5" s="83" t="str">
        <f>IF('2B手術個別票H29'!BB22="","",'2B手術個別票H29'!BB22)</f>
        <v/>
      </c>
      <c r="AA5" s="105"/>
      <c r="AB5" s="105"/>
      <c r="AC5" s="105"/>
      <c r="AD5" s="105"/>
      <c r="AE5" s="105"/>
      <c r="AF5" s="105"/>
      <c r="AG5" s="105"/>
      <c r="AH5" s="105"/>
      <c r="AI5" s="105"/>
    </row>
    <row r="6" spans="1:35">
      <c r="A6" s="83" t="str">
        <f t="shared" si="0"/>
        <v/>
      </c>
      <c r="B6" s="105"/>
      <c r="C6" s="105"/>
      <c r="D6" s="105"/>
      <c r="E6" s="105"/>
      <c r="F6" s="105"/>
      <c r="G6" s="105"/>
      <c r="H6" s="105"/>
      <c r="I6" s="105"/>
      <c r="J6" s="105"/>
      <c r="K6" s="105"/>
      <c r="L6" s="105"/>
      <c r="M6" s="105"/>
      <c r="N6" s="285" t="str">
        <f>IF(CONCATENATE(O6,P6,Q6,R6,S6,T6,U6,V6,W6,X6,Y6,Z6,AA6,AB6,AC6,AD6,AE6,AF6,AG6,AH6,AI6)&lt;&gt;"",MAX($N$1:N5)+1,"")</f>
        <v/>
      </c>
      <c r="O6" s="285" t="str">
        <f>IF('2B手術個別票H29'!C25="","",'2B手術個別票H29'!C25)</f>
        <v/>
      </c>
      <c r="P6" s="285" t="str">
        <f>IF('2B手術個別票H29'!E25="","",'2B手術個別票H29'!E25) &amp; IF('2B手術個別票H29'!F25="","",'2B手術個別票H29'!F25) &amp; IF('2B手術個別票H29'!G25="","",'2B手術個別票H29'!G25)</f>
        <v/>
      </c>
      <c r="Q6" s="285" t="str">
        <f>IF('2B手術個別票H29'!I25="","",'2B手術個別票H29'!I25)</f>
        <v/>
      </c>
      <c r="R6" s="285" t="str">
        <f>IF('2B手術個別票H29'!K25="","",'2B手術個別票H29'!K25)</f>
        <v/>
      </c>
      <c r="S6" s="285" t="str">
        <f>IF('2B手術個別票H29'!M25="","",'2B手術個別票H29'!M25)</f>
        <v/>
      </c>
      <c r="T6" s="285" t="str">
        <f>IF('2B手術個別票H29'!O25="","",'2B手術個別票H29'!O25)</f>
        <v/>
      </c>
      <c r="U6" s="105"/>
      <c r="V6" s="105"/>
      <c r="W6" s="105"/>
      <c r="X6" s="83" t="str">
        <f>IF('2B手術個別票H29'!AH25="","",'2B手術個別票H29'!AH25)</f>
        <v/>
      </c>
      <c r="Y6" s="281" t="str">
        <f>IF('2B手術個別票H29'!AR25="","",'2B手術個別票H29'!AR25)</f>
        <v/>
      </c>
      <c r="Z6" s="83" t="str">
        <f>IF('2B手術個別票H29'!BB25="","",'2B手術個別票H29'!BB25)</f>
        <v/>
      </c>
      <c r="AA6" s="105"/>
      <c r="AB6" s="105"/>
      <c r="AC6" s="105"/>
      <c r="AD6" s="105"/>
      <c r="AE6" s="105"/>
      <c r="AF6" s="105"/>
      <c r="AG6" s="105"/>
      <c r="AH6" s="105"/>
      <c r="AI6" s="105"/>
    </row>
    <row r="7" spans="1:35">
      <c r="A7" s="83" t="str">
        <f t="shared" si="0"/>
        <v/>
      </c>
      <c r="B7" s="105"/>
      <c r="C7" s="105"/>
      <c r="D7" s="105"/>
      <c r="E7" s="105"/>
      <c r="F7" s="105"/>
      <c r="G7" s="105"/>
      <c r="H7" s="105"/>
      <c r="I7" s="105"/>
      <c r="J7" s="105"/>
      <c r="K7" s="105"/>
      <c r="L7" s="105"/>
      <c r="M7" s="105"/>
      <c r="N7" s="285" t="str">
        <f>IF(CONCATENATE(O7,P7,Q7,R7,S7,T7,U7,V7,W7,X7,Y7,Z7,AA7,AB7,AC7,AD7,AE7,AF7,AG7,AH7,AI7)&lt;&gt;"",MAX($N$1:N6)+1,"")</f>
        <v/>
      </c>
      <c r="O7" s="285" t="str">
        <f>IF('2B手術個別票H29'!C28="","",'2B手術個別票H29'!C28)</f>
        <v/>
      </c>
      <c r="P7" s="285" t="str">
        <f>IF('2B手術個別票H29'!E28="","",'2B手術個別票H29'!E28) &amp; IF('2B手術個別票H29'!F28="","",'2B手術個別票H29'!F28) &amp; IF('2B手術個別票H29'!G28="","",'2B手術個別票H29'!G28)</f>
        <v/>
      </c>
      <c r="Q7" s="285" t="str">
        <f>IF('2B手術個別票H29'!I28="","",'2B手術個別票H29'!I28)</f>
        <v/>
      </c>
      <c r="R7" s="285" t="str">
        <f>IF('2B手術個別票H29'!K28="","",'2B手術個別票H29'!K28)</f>
        <v/>
      </c>
      <c r="S7" s="285" t="str">
        <f>IF('2B手術個別票H29'!M28="","",'2B手術個別票H29'!M28)</f>
        <v/>
      </c>
      <c r="T7" s="285" t="str">
        <f>IF('2B手術個別票H29'!O28="","",'2B手術個別票H29'!O28)</f>
        <v/>
      </c>
      <c r="U7" s="105"/>
      <c r="V7" s="105"/>
      <c r="W7" s="105"/>
      <c r="X7" s="83" t="str">
        <f>IF('2B手術個別票H29'!AH28="","",'2B手術個別票H29'!AH28)</f>
        <v/>
      </c>
      <c r="Y7" s="281" t="str">
        <f>IF('2B手術個別票H29'!AR28="","",'2B手術個別票H29'!AR28)</f>
        <v/>
      </c>
      <c r="Z7" s="83" t="str">
        <f>IF('2B手術個別票H29'!BB28="","",'2B手術個別票H29'!BB28)</f>
        <v/>
      </c>
      <c r="AA7" s="105"/>
      <c r="AB7" s="105"/>
      <c r="AC7" s="105"/>
      <c r="AD7" s="105"/>
      <c r="AE7" s="105"/>
      <c r="AF7" s="105"/>
      <c r="AG7" s="105"/>
      <c r="AH7" s="105"/>
      <c r="AI7" s="105"/>
    </row>
    <row r="8" spans="1:35">
      <c r="A8" s="83" t="str">
        <f t="shared" si="0"/>
        <v/>
      </c>
      <c r="B8" s="105"/>
      <c r="C8" s="105"/>
      <c r="D8" s="105"/>
      <c r="E8" s="105"/>
      <c r="F8" s="105"/>
      <c r="G8" s="105"/>
      <c r="H8" s="105"/>
      <c r="I8" s="105"/>
      <c r="J8" s="105"/>
      <c r="K8" s="105"/>
      <c r="L8" s="105"/>
      <c r="M8" s="105"/>
      <c r="N8" s="285" t="str">
        <f>IF(CONCATENATE(O8,P8,Q8,R8,S8,T8,U8,V8,W8,X8,Y8,Z8,AA8,AB8,AC8,AD8,AE8,AF8,AG8,AH8,AI8)&lt;&gt;"",MAX($N$1:N7)+1,"")</f>
        <v/>
      </c>
      <c r="O8" s="285" t="str">
        <f>IF('2B手術個別票H29'!C31="","",'2B手術個別票H29'!C31)</f>
        <v/>
      </c>
      <c r="P8" s="285" t="str">
        <f>IF('2B手術個別票H29'!E31="","",'2B手術個別票H29'!E31) &amp; IF('2B手術個別票H29'!F31="","",'2B手術個別票H29'!F31) &amp; IF('2B手術個別票H29'!G31="","",'2B手術個別票H29'!G31)</f>
        <v/>
      </c>
      <c r="Q8" s="285" t="str">
        <f>IF('2B手術個別票H29'!I31="","",'2B手術個別票H29'!I31)</f>
        <v/>
      </c>
      <c r="R8" s="285" t="str">
        <f>IF('2B手術個別票H29'!K31="","",'2B手術個別票H29'!K31)</f>
        <v/>
      </c>
      <c r="S8" s="285" t="str">
        <f>IF('2B手術個別票H29'!M31="","",'2B手術個別票H29'!M31)</f>
        <v/>
      </c>
      <c r="T8" s="285" t="str">
        <f>IF('2B手術個別票H29'!O31="","",'2B手術個別票H29'!O31)</f>
        <v/>
      </c>
      <c r="U8" s="105"/>
      <c r="V8" s="105"/>
      <c r="W8" s="105"/>
      <c r="X8" s="83" t="str">
        <f>IF('2B手術個別票H29'!AH31="","",'2B手術個別票H29'!AH31)</f>
        <v/>
      </c>
      <c r="Y8" s="281" t="str">
        <f>IF('2B手術個別票H29'!AR31="","",'2B手術個別票H29'!AR31)</f>
        <v/>
      </c>
      <c r="Z8" s="83" t="str">
        <f>IF('2B手術個別票H29'!BB31="","",'2B手術個別票H29'!BB31)</f>
        <v/>
      </c>
      <c r="AA8" s="105"/>
      <c r="AB8" s="105"/>
      <c r="AC8" s="105"/>
      <c r="AD8" s="105"/>
      <c r="AE8" s="105"/>
      <c r="AF8" s="105"/>
      <c r="AG8" s="105"/>
      <c r="AH8" s="105"/>
      <c r="AI8" s="105"/>
    </row>
    <row r="9" spans="1:35">
      <c r="A9" s="83" t="str">
        <f t="shared" si="0"/>
        <v/>
      </c>
      <c r="B9" s="105"/>
      <c r="C9" s="105"/>
      <c r="D9" s="105"/>
      <c r="E9" s="105"/>
      <c r="F9" s="105"/>
      <c r="G9" s="105"/>
      <c r="H9" s="105"/>
      <c r="I9" s="105"/>
      <c r="J9" s="105"/>
      <c r="K9" s="105"/>
      <c r="L9" s="105"/>
      <c r="M9" s="105"/>
      <c r="N9" s="285" t="str">
        <f>IF(CONCATENATE(O9,P9,Q9,R9,S9,T9,U9,V9,W9,X9,Y9,Z9,AA9,AB9,AC9,AD9,AE9,AF9,AG9,AH9,AI9)&lt;&gt;"",MAX($N$1:N8)+1,"")</f>
        <v/>
      </c>
      <c r="O9" s="285" t="str">
        <f>IF('2B手術個別票H29'!C34="","",'2B手術個別票H29'!C34)</f>
        <v/>
      </c>
      <c r="P9" s="285" t="str">
        <f>IF('2B手術個別票H29'!E34="","",'2B手術個別票H29'!E34) &amp; IF('2B手術個別票H29'!F34="","",'2B手術個別票H29'!F34) &amp; IF('2B手術個別票H29'!G34="","",'2B手術個別票H29'!G34)</f>
        <v/>
      </c>
      <c r="Q9" s="285" t="str">
        <f>IF('2B手術個別票H29'!I34="","",'2B手術個別票H29'!I34)</f>
        <v/>
      </c>
      <c r="R9" s="285" t="str">
        <f>IF('2B手術個別票H29'!K34="","",'2B手術個別票H29'!K34)</f>
        <v/>
      </c>
      <c r="S9" s="285" t="str">
        <f>IF('2B手術個別票H29'!M34="","",'2B手術個別票H29'!M34)</f>
        <v/>
      </c>
      <c r="T9" s="285" t="str">
        <f>IF('2B手術個別票H29'!O34="","",'2B手術個別票H29'!O34)</f>
        <v/>
      </c>
      <c r="U9" s="105"/>
      <c r="V9" s="105"/>
      <c r="W9" s="105"/>
      <c r="X9" s="83" t="str">
        <f>IF('2B手術個別票H29'!AH34="","",'2B手術個別票H29'!AH34)</f>
        <v/>
      </c>
      <c r="Y9" s="281" t="str">
        <f>IF('2B手術個別票H29'!AR34="","",'2B手術個別票H29'!AR34)</f>
        <v/>
      </c>
      <c r="Z9" s="83" t="str">
        <f>IF('2B手術個別票H29'!BB34="","",'2B手術個別票H29'!BB34)</f>
        <v/>
      </c>
      <c r="AA9" s="105"/>
      <c r="AB9" s="105"/>
      <c r="AC9" s="105"/>
      <c r="AD9" s="105"/>
      <c r="AE9" s="105"/>
      <c r="AF9" s="105"/>
      <c r="AG9" s="105"/>
      <c r="AH9" s="105"/>
      <c r="AI9" s="105"/>
    </row>
    <row r="10" spans="1:35">
      <c r="A10" s="83" t="str">
        <f t="shared" si="0"/>
        <v/>
      </c>
      <c r="B10" s="105"/>
      <c r="C10" s="105"/>
      <c r="D10" s="105"/>
      <c r="E10" s="105"/>
      <c r="F10" s="105"/>
      <c r="G10" s="105"/>
      <c r="H10" s="105"/>
      <c r="I10" s="105"/>
      <c r="J10" s="105"/>
      <c r="K10" s="105"/>
      <c r="L10" s="105"/>
      <c r="M10" s="105"/>
      <c r="N10" s="285" t="str">
        <f>IF(CONCATENATE(O10,P10,Q10,R10,S10,T10,U10,V10,W10,X10,Y10,Z10,AA10,AB10,AC10,AD10,AE10,AF10,AG10,AH10,AI10)&lt;&gt;"",MAX($N$1:N9)+1,"")</f>
        <v/>
      </c>
      <c r="O10" s="285" t="str">
        <f>IF('2B手術個別票H29'!C37="","",'2B手術個別票H29'!C37)</f>
        <v/>
      </c>
      <c r="P10" s="285" t="str">
        <f>IF('2B手術個別票H29'!E37="","",'2B手術個別票H29'!E37) &amp; IF('2B手術個別票H29'!F37="","",'2B手術個別票H29'!F37) &amp; IF('2B手術個別票H29'!G37="","",'2B手術個別票H29'!G37)</f>
        <v/>
      </c>
      <c r="Q10" s="285" t="str">
        <f>IF('2B手術個別票H29'!I37="","",'2B手術個別票H29'!I37)</f>
        <v/>
      </c>
      <c r="R10" s="285" t="str">
        <f>IF('2B手術個別票H29'!K37="","",'2B手術個別票H29'!K37)</f>
        <v/>
      </c>
      <c r="S10" s="285" t="str">
        <f>IF('2B手術個別票H29'!M37="","",'2B手術個別票H29'!M37)</f>
        <v/>
      </c>
      <c r="T10" s="285" t="str">
        <f>IF('2B手術個別票H29'!O37="","",'2B手術個別票H29'!O37)</f>
        <v/>
      </c>
      <c r="U10" s="105"/>
      <c r="V10" s="105"/>
      <c r="W10" s="105"/>
      <c r="X10" s="83" t="str">
        <f>IF('2B手術個別票H29'!AH37="","",'2B手術個別票H29'!AH37)</f>
        <v/>
      </c>
      <c r="Y10" s="281" t="str">
        <f>IF('2B手術個別票H29'!AR37="","",'2B手術個別票H29'!AR37)</f>
        <v/>
      </c>
      <c r="Z10" s="83" t="str">
        <f>IF('2B手術個別票H29'!BB37="","",'2B手術個別票H29'!BB37)</f>
        <v/>
      </c>
      <c r="AA10" s="105"/>
      <c r="AB10" s="105"/>
      <c r="AC10" s="105"/>
      <c r="AD10" s="105"/>
      <c r="AE10" s="105"/>
      <c r="AF10" s="105"/>
      <c r="AG10" s="105"/>
      <c r="AH10" s="105"/>
      <c r="AI10" s="105"/>
    </row>
    <row r="11" spans="1:35">
      <c r="A11" s="83" t="str">
        <f t="shared" si="0"/>
        <v/>
      </c>
      <c r="B11" s="105"/>
      <c r="C11" s="105"/>
      <c r="D11" s="105"/>
      <c r="E11" s="105"/>
      <c r="F11" s="105"/>
      <c r="G11" s="105"/>
      <c r="H11" s="105"/>
      <c r="I11" s="105"/>
      <c r="J11" s="105"/>
      <c r="K11" s="105"/>
      <c r="L11" s="105"/>
      <c r="M11" s="105"/>
      <c r="N11" s="285" t="str">
        <f>IF(CONCATENATE(O11,P11,Q11,R11,S11,T11,U11,V11,W11,X11,Y11,Z11,AA11,AB11,AC11,AD11,AE11,AF11,AG11,AH11,AI11)&lt;&gt;"",MAX($N$1:N10)+1,"")</f>
        <v/>
      </c>
      <c r="O11" s="285" t="str">
        <f>IF('2B手術個別票H29'!C40="","",'2B手術個別票H29'!C40)</f>
        <v/>
      </c>
      <c r="P11" s="285" t="str">
        <f>IF('2B手術個別票H29'!E40="","",'2B手術個別票H29'!E40) &amp; IF('2B手術個別票H29'!F40="","",'2B手術個別票H29'!F40) &amp; IF('2B手術個別票H29'!G40="","",'2B手術個別票H29'!G40)</f>
        <v/>
      </c>
      <c r="Q11" s="285" t="str">
        <f>IF('2B手術個別票H29'!I40="","",'2B手術個別票H29'!I40)</f>
        <v/>
      </c>
      <c r="R11" s="285" t="str">
        <f>IF('2B手術個別票H29'!K40="","",'2B手術個別票H29'!K40)</f>
        <v/>
      </c>
      <c r="S11" s="285" t="str">
        <f>IF('2B手術個別票H29'!M40="","",'2B手術個別票H29'!M40)</f>
        <v/>
      </c>
      <c r="T11" s="285" t="str">
        <f>IF('2B手術個別票H29'!O40="","",'2B手術個別票H29'!O40)</f>
        <v/>
      </c>
      <c r="U11" s="105"/>
      <c r="V11" s="105"/>
      <c r="W11" s="105"/>
      <c r="X11" s="83" t="str">
        <f>IF('2B手術個別票H29'!AH40="","",'2B手術個別票H29'!AH40)</f>
        <v/>
      </c>
      <c r="Y11" s="281" t="str">
        <f>IF('2B手術個別票H29'!AR40="","",'2B手術個別票H29'!AR40)</f>
        <v/>
      </c>
      <c r="Z11" s="83" t="str">
        <f>IF('2B手術個別票H29'!BB40="","",'2B手術個別票H29'!BB40)</f>
        <v/>
      </c>
      <c r="AA11" s="105"/>
      <c r="AB11" s="105"/>
      <c r="AC11" s="105"/>
      <c r="AD11" s="105"/>
      <c r="AE11" s="105"/>
      <c r="AF11" s="105"/>
      <c r="AG11" s="105"/>
      <c r="AH11" s="105"/>
      <c r="AI11" s="105"/>
    </row>
    <row r="12" spans="1:35">
      <c r="A12" s="83" t="str">
        <f t="shared" si="0"/>
        <v/>
      </c>
      <c r="B12" s="105"/>
      <c r="C12" s="105"/>
      <c r="D12" s="105"/>
      <c r="E12" s="105"/>
      <c r="F12" s="105"/>
      <c r="G12" s="105"/>
      <c r="H12" s="105"/>
      <c r="I12" s="105"/>
      <c r="J12" s="105"/>
      <c r="K12" s="105"/>
      <c r="L12" s="105"/>
      <c r="M12" s="105"/>
      <c r="N12" s="285" t="str">
        <f>IF(CONCATENATE(O12,P12,Q12,R12,S12,T12,U12,V12,W12,X12,Y12,Z12,AA12,AB12,AC12,AD12,AE12,AF12,AG12,AH12,AI12)&lt;&gt;"",MAX($N$1:N11)+1,"")</f>
        <v/>
      </c>
      <c r="O12" s="285" t="str">
        <f>IF('2B手術個別票H29'!C43="","",'2B手術個別票H29'!C43)</f>
        <v/>
      </c>
      <c r="P12" s="285" t="str">
        <f>IF('2B手術個別票H29'!E43="","",'2B手術個別票H29'!E43) &amp; IF('2B手術個別票H29'!F43="","",'2B手術個別票H29'!F43) &amp; IF('2B手術個別票H29'!G43="","",'2B手術個別票H29'!G43)</f>
        <v/>
      </c>
      <c r="Q12" s="285" t="str">
        <f>IF('2B手術個別票H29'!I43="","",'2B手術個別票H29'!I43)</f>
        <v/>
      </c>
      <c r="R12" s="285" t="str">
        <f>IF('2B手術個別票H29'!K43="","",'2B手術個別票H29'!K43)</f>
        <v/>
      </c>
      <c r="S12" s="285" t="str">
        <f>IF('2B手術個別票H29'!M43="","",'2B手術個別票H29'!M43)</f>
        <v/>
      </c>
      <c r="T12" s="285" t="str">
        <f>IF('2B手術個別票H29'!O43="","",'2B手術個別票H29'!O43)</f>
        <v/>
      </c>
      <c r="U12" s="105"/>
      <c r="V12" s="105"/>
      <c r="W12" s="105"/>
      <c r="X12" s="83" t="str">
        <f>IF('2B手術個別票H29'!AH43="","",'2B手術個別票H29'!AH43)</f>
        <v/>
      </c>
      <c r="Y12" s="281" t="str">
        <f>IF('2B手術個別票H29'!AR43="","",'2B手術個別票H29'!AR43)</f>
        <v/>
      </c>
      <c r="Z12" s="83" t="str">
        <f>IF('2B手術個別票H29'!BB43="","",'2B手術個別票H29'!BB43)</f>
        <v/>
      </c>
      <c r="AA12" s="105"/>
      <c r="AB12" s="105"/>
      <c r="AC12" s="105"/>
      <c r="AD12" s="105"/>
      <c r="AE12" s="105"/>
      <c r="AF12" s="105"/>
      <c r="AG12" s="105"/>
      <c r="AH12" s="105"/>
      <c r="AI12" s="105"/>
    </row>
    <row r="13" spans="1:35">
      <c r="A13" s="83" t="str">
        <f t="shared" si="0"/>
        <v/>
      </c>
      <c r="B13" s="105"/>
      <c r="C13" s="105"/>
      <c r="D13" s="105"/>
      <c r="E13" s="105"/>
      <c r="F13" s="105"/>
      <c r="G13" s="105"/>
      <c r="H13" s="105"/>
      <c r="I13" s="105"/>
      <c r="J13" s="105"/>
      <c r="K13" s="105"/>
      <c r="L13" s="105"/>
      <c r="M13" s="105"/>
      <c r="N13" s="285" t="str">
        <f>IF(CONCATENATE(O13,P13,Q13,R13,S13,T13,U13,V13,W13,X13,Y13,Z13,AA13,AB13,AC13,AD13,AE13,AF13,AG13,AH13,AI13)&lt;&gt;"",MAX($N$1:N12)+1,"")</f>
        <v/>
      </c>
      <c r="O13" s="285" t="str">
        <f>IF('2B手術個別票H29'!C46="","",'2B手術個別票H29'!C46)</f>
        <v/>
      </c>
      <c r="P13" s="285" t="str">
        <f>IF('2B手術個別票H29'!E46="","",'2B手術個別票H29'!E46) &amp; IF('2B手術個別票H29'!F46="","",'2B手術個別票H29'!F46) &amp; IF('2B手術個別票H29'!G46="","",'2B手術個別票H29'!G46)</f>
        <v/>
      </c>
      <c r="Q13" s="285" t="str">
        <f>IF('2B手術個別票H29'!I46="","",'2B手術個別票H29'!I46)</f>
        <v/>
      </c>
      <c r="R13" s="285" t="str">
        <f>IF('2B手術個別票H29'!K46="","",'2B手術個別票H29'!K46)</f>
        <v/>
      </c>
      <c r="S13" s="285" t="str">
        <f>IF('2B手術個別票H29'!M46="","",'2B手術個別票H29'!M46)</f>
        <v/>
      </c>
      <c r="T13" s="285" t="str">
        <f>IF('2B手術個別票H29'!O46="","",'2B手術個別票H29'!O46)</f>
        <v/>
      </c>
      <c r="U13" s="105"/>
      <c r="V13" s="105"/>
      <c r="W13" s="105"/>
      <c r="X13" s="83" t="str">
        <f>IF('2B手術個別票H29'!AH46="","",'2B手術個別票H29'!AH46)</f>
        <v/>
      </c>
      <c r="Y13" s="281" t="str">
        <f>IF('2B手術個別票H29'!AR46="","",'2B手術個別票H29'!AR46)</f>
        <v/>
      </c>
      <c r="Z13" s="83" t="str">
        <f>IF('2B手術個別票H29'!BB46="","",'2B手術個別票H29'!BB46)</f>
        <v/>
      </c>
      <c r="AA13" s="105"/>
      <c r="AB13" s="105"/>
      <c r="AC13" s="105"/>
      <c r="AD13" s="105"/>
      <c r="AE13" s="105"/>
      <c r="AF13" s="105"/>
      <c r="AG13" s="105"/>
      <c r="AH13" s="105"/>
      <c r="AI13" s="105"/>
    </row>
    <row r="14" spans="1:35">
      <c r="A14" s="83" t="str">
        <f t="shared" si="0"/>
        <v/>
      </c>
      <c r="B14" s="105"/>
      <c r="C14" s="105"/>
      <c r="D14" s="105"/>
      <c r="E14" s="105"/>
      <c r="F14" s="105"/>
      <c r="G14" s="105"/>
      <c r="H14" s="105"/>
      <c r="I14" s="105"/>
      <c r="J14" s="105"/>
      <c r="K14" s="105"/>
      <c r="L14" s="105"/>
      <c r="M14" s="105"/>
      <c r="N14" s="285" t="str">
        <f>IF(CONCATENATE(O14,P14,Q14,R14,S14,T14,U14,V14,W14,X14,Y14,Z14,AA14,AB14,AC14,AD14,AE14,AF14,AG14,AH14,AI14)&lt;&gt;"",MAX($N$1:N13)+1,"")</f>
        <v/>
      </c>
      <c r="O14" s="285" t="str">
        <f>IF('2B手術個別票H29'!C49="","",'2B手術個別票H29'!C49)</f>
        <v/>
      </c>
      <c r="P14" s="285" t="str">
        <f>IF('2B手術個別票H29'!E49="","",'2B手術個別票H29'!E49) &amp; IF('2B手術個別票H29'!F49="","",'2B手術個別票H29'!F49) &amp; IF('2B手術個別票H29'!G49="","",'2B手術個別票H29'!G49)</f>
        <v/>
      </c>
      <c r="Q14" s="285" t="str">
        <f>IF('2B手術個別票H29'!I49="","",'2B手術個別票H29'!I49)</f>
        <v/>
      </c>
      <c r="R14" s="285" t="str">
        <f>IF('2B手術個別票H29'!K49="","",'2B手術個別票H29'!K49)</f>
        <v/>
      </c>
      <c r="S14" s="285" t="str">
        <f>IF('2B手術個別票H29'!M49="","",'2B手術個別票H29'!M49)</f>
        <v/>
      </c>
      <c r="T14" s="285" t="str">
        <f>IF('2B手術個別票H29'!O49="","",'2B手術個別票H29'!O49)</f>
        <v/>
      </c>
      <c r="U14" s="105"/>
      <c r="V14" s="105"/>
      <c r="W14" s="105"/>
      <c r="X14" s="83" t="str">
        <f>IF('2B手術個別票H29'!AH49="","",'2B手術個別票H29'!AH49)</f>
        <v/>
      </c>
      <c r="Y14" s="281" t="str">
        <f>IF('2B手術個別票H29'!AR49="","",'2B手術個別票H29'!AR49)</f>
        <v/>
      </c>
      <c r="Z14" s="83" t="str">
        <f>IF('2B手術個別票H29'!BB49="","",'2B手術個別票H29'!BB49)</f>
        <v/>
      </c>
      <c r="AA14" s="105"/>
      <c r="AB14" s="105"/>
      <c r="AC14" s="105"/>
      <c r="AD14" s="105"/>
      <c r="AE14" s="105"/>
      <c r="AF14" s="105"/>
      <c r="AG14" s="105"/>
      <c r="AH14" s="105"/>
      <c r="AI14" s="105"/>
    </row>
    <row r="15" spans="1:35">
      <c r="A15" s="83" t="str">
        <f t="shared" si="0"/>
        <v/>
      </c>
      <c r="B15" s="105"/>
      <c r="C15" s="105"/>
      <c r="D15" s="105"/>
      <c r="E15" s="105"/>
      <c r="F15" s="105"/>
      <c r="G15" s="105"/>
      <c r="H15" s="105"/>
      <c r="I15" s="105"/>
      <c r="J15" s="105"/>
      <c r="K15" s="105"/>
      <c r="L15" s="105"/>
      <c r="M15" s="105"/>
      <c r="N15" s="285" t="str">
        <f>IF(CONCATENATE(O15,P15,Q15,R15,S15,T15,U15,V15,W15,X15,Y15,Z15,AA15,AB15,AC15,AD15,AE15,AF15,AG15,AH15,AI15)&lt;&gt;"",MAX($N$1:N14)+1,"")</f>
        <v/>
      </c>
      <c r="O15" s="285" t="str">
        <f>IF('2B手術個別票H29'!C52="","",'2B手術個別票H29'!C52)</f>
        <v/>
      </c>
      <c r="P15" s="285" t="str">
        <f>IF('2B手術個別票H29'!E52="","",'2B手術個別票H29'!E52) &amp; IF('2B手術個別票H29'!F52="","",'2B手術個別票H29'!F52) &amp; IF('2B手術個別票H29'!G52="","",'2B手術個別票H29'!G52)</f>
        <v/>
      </c>
      <c r="Q15" s="285" t="str">
        <f>IF('2B手術個別票H29'!I52="","",'2B手術個別票H29'!I52)</f>
        <v/>
      </c>
      <c r="R15" s="285" t="str">
        <f>IF('2B手術個別票H29'!K52="","",'2B手術個別票H29'!K52)</f>
        <v/>
      </c>
      <c r="S15" s="285" t="str">
        <f>IF('2B手術個別票H29'!M52="","",'2B手術個別票H29'!M52)</f>
        <v/>
      </c>
      <c r="T15" s="285" t="str">
        <f>IF('2B手術個別票H29'!O52="","",'2B手術個別票H29'!O52)</f>
        <v/>
      </c>
      <c r="U15" s="105"/>
      <c r="V15" s="105"/>
      <c r="W15" s="105"/>
      <c r="X15" s="83" t="str">
        <f>IF('2B手術個別票H29'!AH52="","",'2B手術個別票H29'!AH52)</f>
        <v/>
      </c>
      <c r="Y15" s="281" t="str">
        <f>IF('2B手術個別票H29'!AR52="","",'2B手術個別票H29'!AR52)</f>
        <v/>
      </c>
      <c r="Z15" s="83" t="str">
        <f>IF('2B手術個別票H29'!BB52="","",'2B手術個別票H29'!BB52)</f>
        <v/>
      </c>
      <c r="AA15" s="105"/>
      <c r="AB15" s="105"/>
      <c r="AC15" s="105"/>
      <c r="AD15" s="105"/>
      <c r="AE15" s="105"/>
      <c r="AF15" s="105"/>
      <c r="AG15" s="105"/>
      <c r="AH15" s="105"/>
      <c r="AI15" s="105"/>
    </row>
    <row r="16" spans="1:35">
      <c r="A16" s="83" t="str">
        <f t="shared" si="0"/>
        <v/>
      </c>
      <c r="B16" s="105"/>
      <c r="C16" s="105"/>
      <c r="D16" s="105"/>
      <c r="E16" s="105"/>
      <c r="F16" s="105"/>
      <c r="G16" s="105"/>
      <c r="H16" s="105"/>
      <c r="I16" s="105"/>
      <c r="J16" s="105"/>
      <c r="K16" s="105"/>
      <c r="L16" s="105"/>
      <c r="M16" s="105"/>
      <c r="N16" s="285" t="str">
        <f>IF(CONCATENATE(O16,P16,Q16,R16,S16,T16,U16,V16,W16,X16,Y16,Z16,AA16,AB16,AC16,AD16,AE16,AF16,AG16,AH16,AI16)&lt;&gt;"",MAX($N$1:N15)+1,"")</f>
        <v/>
      </c>
      <c r="O16" s="285" t="str">
        <f>IF('2B手術個別票H29'!C55="","",'2B手術個別票H29'!C55)</f>
        <v/>
      </c>
      <c r="P16" s="285" t="str">
        <f>IF('2B手術個別票H29'!E55="","",'2B手術個別票H29'!E55) &amp; IF('2B手術個別票H29'!F55="","",'2B手術個別票H29'!F55) &amp; IF('2B手術個別票H29'!G55="","",'2B手術個別票H29'!G55)</f>
        <v/>
      </c>
      <c r="Q16" s="285" t="str">
        <f>IF('2B手術個別票H29'!I55="","",'2B手術個別票H29'!I55)</f>
        <v/>
      </c>
      <c r="R16" s="285" t="str">
        <f>IF('2B手術個別票H29'!K55="","",'2B手術個別票H29'!K55)</f>
        <v/>
      </c>
      <c r="S16" s="285" t="str">
        <f>IF('2B手術個別票H29'!M55="","",'2B手術個別票H29'!M55)</f>
        <v/>
      </c>
      <c r="T16" s="285" t="str">
        <f>IF('2B手術個別票H29'!O55="","",'2B手術個別票H29'!O55)</f>
        <v/>
      </c>
      <c r="U16" s="105"/>
      <c r="V16" s="105"/>
      <c r="W16" s="105"/>
      <c r="X16" s="83" t="str">
        <f>IF('2B手術個別票H29'!AH55="","",'2B手術個別票H29'!AH55)</f>
        <v/>
      </c>
      <c r="Y16" s="281" t="str">
        <f>IF('2B手術個別票H29'!AR55="","",'2B手術個別票H29'!AR55)</f>
        <v/>
      </c>
      <c r="Z16" s="83" t="str">
        <f>IF('2B手術個別票H29'!BB55="","",'2B手術個別票H29'!BB55)</f>
        <v/>
      </c>
      <c r="AA16" s="105"/>
      <c r="AB16" s="105"/>
      <c r="AC16" s="105"/>
      <c r="AD16" s="105"/>
      <c r="AE16" s="105"/>
      <c r="AF16" s="105"/>
      <c r="AG16" s="105"/>
      <c r="AH16" s="105"/>
      <c r="AI16" s="105"/>
    </row>
    <row r="17" spans="1:35">
      <c r="A17" s="83" t="str">
        <f t="shared" si="0"/>
        <v/>
      </c>
      <c r="B17" s="105"/>
      <c r="C17" s="105"/>
      <c r="D17" s="105"/>
      <c r="E17" s="105"/>
      <c r="F17" s="105"/>
      <c r="G17" s="105"/>
      <c r="H17" s="105"/>
      <c r="I17" s="105"/>
      <c r="J17" s="105"/>
      <c r="K17" s="105"/>
      <c r="L17" s="105"/>
      <c r="M17" s="105"/>
      <c r="N17" s="285" t="str">
        <f>IF(CONCATENATE(O17,P17,Q17,R17,S17,T17,U17,V17,W17,X17,Y17,Z17,AA17,AB17,AC17,AD17,AE17,AF17,AG17,AH17,AI17)&lt;&gt;"",MAX($N$1:N16)+1,"")</f>
        <v/>
      </c>
      <c r="O17" s="285" t="str">
        <f>IF('2B手術個別票H29'!C58="","",'2B手術個別票H29'!C58)</f>
        <v/>
      </c>
      <c r="P17" s="285" t="str">
        <f>IF('2B手術個別票H29'!E58="","",'2B手術個別票H29'!E58) &amp; IF('2B手術個別票H29'!F58="","",'2B手術個別票H29'!F58) &amp; IF('2B手術個別票H29'!G58="","",'2B手術個別票H29'!G58)</f>
        <v/>
      </c>
      <c r="Q17" s="285" t="str">
        <f>IF('2B手術個別票H29'!I58="","",'2B手術個別票H29'!I58)</f>
        <v/>
      </c>
      <c r="R17" s="285" t="str">
        <f>IF('2B手術個別票H29'!K58="","",'2B手術個別票H29'!K58)</f>
        <v/>
      </c>
      <c r="S17" s="285" t="str">
        <f>IF('2B手術個別票H29'!M58="","",'2B手術個別票H29'!M58)</f>
        <v/>
      </c>
      <c r="T17" s="285" t="str">
        <f>IF('2B手術個別票H29'!O58="","",'2B手術個別票H29'!O58)</f>
        <v/>
      </c>
      <c r="U17" s="105"/>
      <c r="V17" s="105"/>
      <c r="W17" s="105"/>
      <c r="X17" s="83" t="str">
        <f>IF('2B手術個別票H29'!AH58="","",'2B手術個別票H29'!AH58)</f>
        <v/>
      </c>
      <c r="Y17" s="281" t="str">
        <f>IF('2B手術個別票H29'!AR58="","",'2B手術個別票H29'!AR58)</f>
        <v/>
      </c>
      <c r="Z17" s="83" t="str">
        <f>IF('2B手術個別票H29'!BB58="","",'2B手術個別票H29'!BB58)</f>
        <v/>
      </c>
      <c r="AA17" s="105"/>
      <c r="AB17" s="105"/>
      <c r="AC17" s="105"/>
      <c r="AD17" s="105"/>
      <c r="AE17" s="105"/>
      <c r="AF17" s="105"/>
      <c r="AG17" s="105"/>
      <c r="AH17" s="105"/>
      <c r="AI17" s="105"/>
    </row>
    <row r="18" spans="1:35">
      <c r="A18" s="83" t="str">
        <f t="shared" si="0"/>
        <v/>
      </c>
      <c r="B18" s="105"/>
      <c r="C18" s="105"/>
      <c r="D18" s="105"/>
      <c r="E18" s="105"/>
      <c r="F18" s="105"/>
      <c r="G18" s="105"/>
      <c r="H18" s="105"/>
      <c r="I18" s="105"/>
      <c r="J18" s="105"/>
      <c r="K18" s="105"/>
      <c r="L18" s="105"/>
      <c r="M18" s="105"/>
      <c r="N18" s="285" t="str">
        <f>IF(CONCATENATE(O18,P18,Q18,R18,S18,T18,U18,V18,W18,X18,Y18,Z18,AA18,AB18,AC18,AD18,AE18,AF18,AG18,AH18,AI18)&lt;&gt;"",MAX($N$1:N17)+1,"")</f>
        <v/>
      </c>
      <c r="O18" s="285" t="str">
        <f>IF('2B手術個別票H29'!C61="","",'2B手術個別票H29'!C61)</f>
        <v/>
      </c>
      <c r="P18" s="285" t="str">
        <f>IF('2B手術個別票H29'!E61="","",'2B手術個別票H29'!E61) &amp; IF('2B手術個別票H29'!F61="","",'2B手術個別票H29'!F61) &amp; IF('2B手術個別票H29'!G61="","",'2B手術個別票H29'!G61)</f>
        <v/>
      </c>
      <c r="Q18" s="285" t="str">
        <f>IF('2B手術個別票H29'!I61="","",'2B手術個別票H29'!I61)</f>
        <v/>
      </c>
      <c r="R18" s="285" t="str">
        <f>IF('2B手術個別票H29'!K61="","",'2B手術個別票H29'!K61)</f>
        <v/>
      </c>
      <c r="S18" s="285" t="str">
        <f>IF('2B手術個別票H29'!M61="","",'2B手術個別票H29'!M61)</f>
        <v/>
      </c>
      <c r="T18" s="285" t="str">
        <f>IF('2B手術個別票H29'!O61="","",'2B手術個別票H29'!O61)</f>
        <v/>
      </c>
      <c r="U18" s="105"/>
      <c r="V18" s="105"/>
      <c r="W18" s="105"/>
      <c r="X18" s="83" t="str">
        <f>IF('2B手術個別票H29'!AH61="","",'2B手術個別票H29'!AH61)</f>
        <v/>
      </c>
      <c r="Y18" s="281" t="str">
        <f>IF('2B手術個別票H29'!AR61="","",'2B手術個別票H29'!AR61)</f>
        <v/>
      </c>
      <c r="Z18" s="83" t="str">
        <f>IF('2B手術個別票H29'!BB61="","",'2B手術個別票H29'!BB61)</f>
        <v/>
      </c>
      <c r="AA18" s="105"/>
      <c r="AB18" s="105"/>
      <c r="AC18" s="105"/>
      <c r="AD18" s="105"/>
      <c r="AE18" s="105"/>
      <c r="AF18" s="105"/>
      <c r="AG18" s="105"/>
      <c r="AH18" s="105"/>
      <c r="AI18" s="105"/>
    </row>
    <row r="19" spans="1:35">
      <c r="A19" s="83" t="str">
        <f t="shared" si="0"/>
        <v/>
      </c>
      <c r="B19" s="105"/>
      <c r="C19" s="105"/>
      <c r="D19" s="105"/>
      <c r="E19" s="105"/>
      <c r="F19" s="105"/>
      <c r="G19" s="105"/>
      <c r="H19" s="105"/>
      <c r="I19" s="105"/>
      <c r="J19" s="105"/>
      <c r="K19" s="105"/>
      <c r="L19" s="105"/>
      <c r="M19" s="105"/>
      <c r="N19" s="285" t="str">
        <f>IF(CONCATENATE(O19,P19,Q19,R19,S19,T19,U19,V19,W19,X19,Y19,Z19,AA19,AB19,AC19,AD19,AE19,AF19,AG19,AH19,AI19)&lt;&gt;"",MAX($N$1:N18)+1,"")</f>
        <v/>
      </c>
      <c r="O19" s="285" t="str">
        <f>IF('2B手術個別票H29'!C64="","",'2B手術個別票H29'!C64)</f>
        <v/>
      </c>
      <c r="P19" s="285" t="str">
        <f>IF('2B手術個別票H29'!E64="","",'2B手術個別票H29'!E64) &amp; IF('2B手術個別票H29'!F64="","",'2B手術個別票H29'!F64) &amp; IF('2B手術個別票H29'!G64="","",'2B手術個別票H29'!G64)</f>
        <v/>
      </c>
      <c r="Q19" s="285" t="str">
        <f>IF('2B手術個別票H29'!I64="","",'2B手術個別票H29'!I64)</f>
        <v/>
      </c>
      <c r="R19" s="285" t="str">
        <f>IF('2B手術個別票H29'!K64="","",'2B手術個別票H29'!K64)</f>
        <v/>
      </c>
      <c r="S19" s="285" t="str">
        <f>IF('2B手術個別票H29'!M64="","",'2B手術個別票H29'!M64)</f>
        <v/>
      </c>
      <c r="T19" s="285" t="str">
        <f>IF('2B手術個別票H29'!O64="","",'2B手術個別票H29'!O64)</f>
        <v/>
      </c>
      <c r="U19" s="105"/>
      <c r="V19" s="105"/>
      <c r="W19" s="105"/>
      <c r="X19" s="83" t="str">
        <f>IF('2B手術個別票H29'!AH64="","",'2B手術個別票H29'!AH64)</f>
        <v/>
      </c>
      <c r="Y19" s="281" t="str">
        <f>IF('2B手術個別票H29'!AR64="","",'2B手術個別票H29'!AR64)</f>
        <v/>
      </c>
      <c r="Z19" s="83" t="str">
        <f>IF('2B手術個別票H29'!BB64="","",'2B手術個別票H29'!BB64)</f>
        <v/>
      </c>
      <c r="AA19" s="105"/>
      <c r="AB19" s="105"/>
      <c r="AC19" s="105"/>
      <c r="AD19" s="105"/>
      <c r="AE19" s="105"/>
      <c r="AF19" s="105"/>
      <c r="AG19" s="105"/>
      <c r="AH19" s="105"/>
      <c r="AI19" s="105"/>
    </row>
    <row r="20" spans="1:35">
      <c r="A20" s="83" t="str">
        <f t="shared" si="0"/>
        <v/>
      </c>
      <c r="B20" s="105"/>
      <c r="C20" s="105"/>
      <c r="D20" s="105"/>
      <c r="E20" s="105"/>
      <c r="F20" s="105"/>
      <c r="G20" s="105"/>
      <c r="H20" s="105"/>
      <c r="I20" s="105"/>
      <c r="J20" s="105"/>
      <c r="K20" s="105"/>
      <c r="L20" s="105"/>
      <c r="M20" s="105"/>
      <c r="N20" s="285" t="str">
        <f>IF(CONCATENATE(O20,P20,Q20,R20,S20,T20,U20,V20,W20,X20,Y20,Z20,AA20,AB20,AC20,AD20,AE20,AF20,AG20,AH20,AI20)&lt;&gt;"",MAX($N$1:N19)+1,"")</f>
        <v/>
      </c>
      <c r="O20" s="285" t="str">
        <f>IF('2B手術個別票H29'!C67="","",'2B手術個別票H29'!C67)</f>
        <v/>
      </c>
      <c r="P20" s="285" t="str">
        <f>IF('2B手術個別票H29'!E67="","",'2B手術個別票H29'!E67) &amp; IF('2B手術個別票H29'!F67="","",'2B手術個別票H29'!F67) &amp; IF('2B手術個別票H29'!G67="","",'2B手術個別票H29'!G67)</f>
        <v/>
      </c>
      <c r="Q20" s="285" t="str">
        <f>IF('2B手術個別票H29'!I67="","",'2B手術個別票H29'!I67)</f>
        <v/>
      </c>
      <c r="R20" s="285" t="str">
        <f>IF('2B手術個別票H29'!K67="","",'2B手術個別票H29'!K67)</f>
        <v/>
      </c>
      <c r="S20" s="285" t="str">
        <f>IF('2B手術個別票H29'!M67="","",'2B手術個別票H29'!M67)</f>
        <v/>
      </c>
      <c r="T20" s="285" t="str">
        <f>IF('2B手術個別票H29'!O67="","",'2B手術個別票H29'!O67)</f>
        <v/>
      </c>
      <c r="U20" s="105"/>
      <c r="V20" s="105"/>
      <c r="W20" s="105"/>
      <c r="X20" s="83" t="str">
        <f>IF('2B手術個別票H29'!AH67="","",'2B手術個別票H29'!AH67)</f>
        <v/>
      </c>
      <c r="Y20" s="281" t="str">
        <f>IF('2B手術個別票H29'!AR67="","",'2B手術個別票H29'!AR67)</f>
        <v/>
      </c>
      <c r="Z20" s="83" t="str">
        <f>IF('2B手術個別票H29'!BB67="","",'2B手術個別票H29'!BB67)</f>
        <v/>
      </c>
      <c r="AA20" s="105"/>
      <c r="AB20" s="105"/>
      <c r="AC20" s="105"/>
      <c r="AD20" s="105"/>
      <c r="AE20" s="105"/>
      <c r="AF20" s="105"/>
      <c r="AG20" s="105"/>
      <c r="AH20" s="105"/>
      <c r="AI20" s="105"/>
    </row>
    <row r="21" spans="1:35">
      <c r="A21" s="83" t="str">
        <f t="shared" si="0"/>
        <v/>
      </c>
      <c r="B21" s="105"/>
      <c r="C21" s="105"/>
      <c r="D21" s="105"/>
      <c r="E21" s="105"/>
      <c r="F21" s="105"/>
      <c r="G21" s="105"/>
      <c r="H21" s="105"/>
      <c r="I21" s="105"/>
      <c r="J21" s="105"/>
      <c r="K21" s="105"/>
      <c r="L21" s="105"/>
      <c r="M21" s="105"/>
      <c r="N21" s="285" t="str">
        <f>IF(CONCATENATE(O21,P21,Q21,R21,S21,T21,U21,V21,W21,X21,Y21,Z21,AA21,AB21,AC21,AD21,AE21,AF21,AG21,AH21,AI21)&lt;&gt;"",MAX($N$1:N20)+1,"")</f>
        <v/>
      </c>
      <c r="O21" s="285" t="str">
        <f>IF('2B手術個別票H29'!C70="","",'2B手術個別票H29'!C70)</f>
        <v/>
      </c>
      <c r="P21" s="285" t="str">
        <f>IF('2B手術個別票H29'!E70="","",'2B手術個別票H29'!E70) &amp; IF('2B手術個別票H29'!F70="","",'2B手術個別票H29'!F70) &amp; IF('2B手術個別票H29'!G70="","",'2B手術個別票H29'!G70)</f>
        <v/>
      </c>
      <c r="Q21" s="285" t="str">
        <f>IF('2B手術個別票H29'!I70="","",'2B手術個別票H29'!I70)</f>
        <v/>
      </c>
      <c r="R21" s="285" t="str">
        <f>IF('2B手術個別票H29'!K70="","",'2B手術個別票H29'!K70)</f>
        <v/>
      </c>
      <c r="S21" s="285" t="str">
        <f>IF('2B手術個別票H29'!M70="","",'2B手術個別票H29'!M70)</f>
        <v/>
      </c>
      <c r="T21" s="285" t="str">
        <f>IF('2B手術個別票H29'!O70="","",'2B手術個別票H29'!O70)</f>
        <v/>
      </c>
      <c r="U21" s="105"/>
      <c r="V21" s="105"/>
      <c r="W21" s="105"/>
      <c r="X21" s="83" t="str">
        <f>IF('2B手術個別票H29'!AH70="","",'2B手術個別票H29'!AH70)</f>
        <v/>
      </c>
      <c r="Y21" s="281" t="str">
        <f>IF('2B手術個別票H29'!AR70="","",'2B手術個別票H29'!AR70)</f>
        <v/>
      </c>
      <c r="Z21" s="83" t="str">
        <f>IF('2B手術個別票H29'!BB70="","",'2B手術個別票H29'!BB70)</f>
        <v/>
      </c>
      <c r="AA21" s="105"/>
      <c r="AB21" s="105"/>
      <c r="AC21" s="105"/>
      <c r="AD21" s="105"/>
      <c r="AE21" s="105"/>
      <c r="AF21" s="105"/>
      <c r="AG21" s="105"/>
      <c r="AH21" s="105"/>
      <c r="AI21" s="105"/>
    </row>
    <row r="22" spans="1:35">
      <c r="A22" s="83" t="str">
        <f t="shared" si="0"/>
        <v/>
      </c>
      <c r="B22" s="105"/>
      <c r="C22" s="105"/>
      <c r="D22" s="105"/>
      <c r="E22" s="105"/>
      <c r="F22" s="105"/>
      <c r="G22" s="105"/>
      <c r="H22" s="105"/>
      <c r="I22" s="105"/>
      <c r="J22" s="105"/>
      <c r="K22" s="105"/>
      <c r="L22" s="105"/>
      <c r="M22" s="105"/>
      <c r="N22" s="285" t="str">
        <f>IF(CONCATENATE(O22,P22,Q22,R22,S22,T22,U22,V22,W22,X22,Y22,Z22,AA22,AB22,AC22,AD22,AE22,AF22,AG22,AH22,AI22)&lt;&gt;"",MAX($N$1:N21)+1,"")</f>
        <v/>
      </c>
      <c r="O22" s="285" t="str">
        <f>IF('2B手術個別票H29'!C73="","",'2B手術個別票H29'!C73)</f>
        <v/>
      </c>
      <c r="P22" s="285" t="str">
        <f>IF('2B手術個別票H29'!E73="","",'2B手術個別票H29'!E73) &amp; IF('2B手術個別票H29'!F73="","",'2B手術個別票H29'!F73) &amp; IF('2B手術個別票H29'!G73="","",'2B手術個別票H29'!G73)</f>
        <v/>
      </c>
      <c r="Q22" s="285" t="str">
        <f>IF('2B手術個別票H29'!I73="","",'2B手術個別票H29'!I73)</f>
        <v/>
      </c>
      <c r="R22" s="285" t="str">
        <f>IF('2B手術個別票H29'!K73="","",'2B手術個別票H29'!K73)</f>
        <v/>
      </c>
      <c r="S22" s="285" t="str">
        <f>IF('2B手術個別票H29'!M73="","",'2B手術個別票H29'!M73)</f>
        <v/>
      </c>
      <c r="T22" s="285" t="str">
        <f>IF('2B手術個別票H29'!O73="","",'2B手術個別票H29'!O73)</f>
        <v/>
      </c>
      <c r="U22" s="105"/>
      <c r="V22" s="105"/>
      <c r="W22" s="105"/>
      <c r="X22" s="83" t="str">
        <f>IF('2B手術個別票H29'!AH73="","",'2B手術個別票H29'!AH73)</f>
        <v/>
      </c>
      <c r="Y22" s="281" t="str">
        <f>IF('2B手術個別票H29'!AR73="","",'2B手術個別票H29'!AR73)</f>
        <v/>
      </c>
      <c r="Z22" s="83" t="str">
        <f>IF('2B手術個別票H29'!BB73="","",'2B手術個別票H29'!BB73)</f>
        <v/>
      </c>
      <c r="AA22" s="105"/>
      <c r="AB22" s="105"/>
      <c r="AC22" s="105"/>
      <c r="AD22" s="105"/>
      <c r="AE22" s="105"/>
      <c r="AF22" s="105"/>
      <c r="AG22" s="105"/>
      <c r="AH22" s="105"/>
      <c r="AI22" s="105"/>
    </row>
    <row r="23" spans="1:35">
      <c r="A23" s="83" t="str">
        <f t="shared" si="0"/>
        <v/>
      </c>
      <c r="B23" s="105"/>
      <c r="C23" s="105"/>
      <c r="D23" s="105"/>
      <c r="E23" s="105"/>
      <c r="F23" s="105"/>
      <c r="G23" s="105"/>
      <c r="H23" s="105"/>
      <c r="I23" s="105"/>
      <c r="J23" s="105"/>
      <c r="K23" s="105"/>
      <c r="L23" s="105"/>
      <c r="M23" s="105"/>
      <c r="N23" s="285" t="str">
        <f>IF(CONCATENATE(O23,P23,Q23,R23,S23,T23,U23,V23,W23,X23,Y23,Z23,AA23,AB23,AC23,AD23,AE23,AF23,AG23,AH23,AI23)&lt;&gt;"",MAX($N$1:N22)+1,"")</f>
        <v/>
      </c>
      <c r="O23" s="285" t="str">
        <f>IF('2B手術個別票H29'!C79="","",'2B手術個別票H29'!C79)</f>
        <v/>
      </c>
      <c r="P23" s="285" t="str">
        <f>IF('2B手術個別票H29'!E79="","",'2B手術個別票H29'!E79) &amp; IF('2B手術個別票H29'!F79="","",'2B手術個別票H29'!F79) &amp; IF('2B手術個別票H29'!G79="","",'2B手術個別票H29'!G79)</f>
        <v/>
      </c>
      <c r="Q23" s="285" t="str">
        <f>IF('2B手術個別票H29'!I79="","",'2B手術個別票H29'!I79)</f>
        <v/>
      </c>
      <c r="R23" s="285" t="str">
        <f>IF('2B手術個別票H29'!K79="","",'2B手術個別票H29'!K79)</f>
        <v/>
      </c>
      <c r="S23" s="285" t="str">
        <f>IF('2B手術個別票H29'!M79="","",'2B手術個別票H29'!M79)</f>
        <v/>
      </c>
      <c r="T23" s="285" t="str">
        <f>IF('2B手術個別票H29'!O79="","",'2B手術個別票H29'!O79)</f>
        <v/>
      </c>
      <c r="U23" s="105"/>
      <c r="V23" s="105"/>
      <c r="W23" s="105"/>
      <c r="X23" s="83" t="str">
        <f>IF('2B手術個別票H29'!AH79="","",'2B手術個別票H29'!AH79)</f>
        <v/>
      </c>
      <c r="Y23" s="281" t="str">
        <f>IF('2B手術個別票H29'!AR79="","",'2B手術個別票H29'!AR79)</f>
        <v/>
      </c>
      <c r="Z23" s="83" t="str">
        <f>IF('2B手術個別票H29'!BB79="","",'2B手術個別票H29'!BB79)</f>
        <v/>
      </c>
      <c r="AA23" s="105"/>
      <c r="AB23" s="105"/>
      <c r="AC23" s="105"/>
      <c r="AD23" s="105"/>
      <c r="AE23" s="105"/>
      <c r="AF23" s="105"/>
      <c r="AG23" s="105"/>
      <c r="AH23" s="105"/>
      <c r="AI23" s="105"/>
    </row>
    <row r="24" spans="1:35">
      <c r="A24" s="83" t="str">
        <f t="shared" si="0"/>
        <v/>
      </c>
      <c r="B24" s="105"/>
      <c r="C24" s="105"/>
      <c r="D24" s="105"/>
      <c r="E24" s="105"/>
      <c r="F24" s="105"/>
      <c r="G24" s="105"/>
      <c r="H24" s="105"/>
      <c r="I24" s="105"/>
      <c r="J24" s="105"/>
      <c r="K24" s="105"/>
      <c r="L24" s="105"/>
      <c r="M24" s="105"/>
      <c r="N24" s="285" t="str">
        <f>IF(CONCATENATE(O24,P24,Q24,R24,S24,T24,U24,V24,W24,X24,Y24,Z24,AA24,AB24,AC24,AD24,AE24,AF24,AG24,AH24,AI24)&lt;&gt;"",MAX($N$1:N23)+1,"")</f>
        <v/>
      </c>
      <c r="O24" s="285" t="str">
        <f>IF('2B手術個別票H29'!C82="","",'2B手術個別票H29'!C82)</f>
        <v/>
      </c>
      <c r="P24" s="285" t="str">
        <f>IF('2B手術個別票H29'!E82="","",'2B手術個別票H29'!E82) &amp; IF('2B手術個別票H29'!F82="","",'2B手術個別票H29'!F82) &amp; IF('2B手術個別票H29'!G82="","",'2B手術個別票H29'!G82)</f>
        <v/>
      </c>
      <c r="Q24" s="285" t="str">
        <f>IF('2B手術個別票H29'!I82="","",'2B手術個別票H29'!I82)</f>
        <v/>
      </c>
      <c r="R24" s="285" t="str">
        <f>IF('2B手術個別票H29'!K82="","",'2B手術個別票H29'!K82)</f>
        <v/>
      </c>
      <c r="S24" s="285" t="str">
        <f>IF('2B手術個別票H29'!M82="","",'2B手術個別票H29'!M82)</f>
        <v/>
      </c>
      <c r="T24" s="285" t="str">
        <f>IF('2B手術個別票H29'!O82="","",'2B手術個別票H29'!O82)</f>
        <v/>
      </c>
      <c r="U24" s="105"/>
      <c r="V24" s="105"/>
      <c r="W24" s="105"/>
      <c r="X24" s="83" t="str">
        <f>IF('2B手術個別票H29'!AH82="","",'2B手術個別票H29'!AH82)</f>
        <v/>
      </c>
      <c r="Y24" s="281" t="str">
        <f>IF('2B手術個別票H29'!AR82="","",'2B手術個別票H29'!AR82)</f>
        <v/>
      </c>
      <c r="Z24" s="83" t="str">
        <f>IF('2B手術個別票H29'!BB82="","",'2B手術個別票H29'!BB82)</f>
        <v/>
      </c>
      <c r="AA24" s="105"/>
      <c r="AB24" s="105"/>
      <c r="AC24" s="105"/>
      <c r="AD24" s="105"/>
      <c r="AE24" s="105"/>
      <c r="AF24" s="105"/>
      <c r="AG24" s="105"/>
      <c r="AH24" s="105"/>
      <c r="AI24" s="105"/>
    </row>
    <row r="25" spans="1:35">
      <c r="A25" s="83" t="str">
        <f t="shared" si="0"/>
        <v/>
      </c>
      <c r="B25" s="105"/>
      <c r="C25" s="105"/>
      <c r="D25" s="105"/>
      <c r="E25" s="105"/>
      <c r="F25" s="105"/>
      <c r="G25" s="105"/>
      <c r="H25" s="105"/>
      <c r="I25" s="105"/>
      <c r="J25" s="105"/>
      <c r="K25" s="105"/>
      <c r="L25" s="105"/>
      <c r="M25" s="105"/>
      <c r="N25" s="285" t="str">
        <f>IF(CONCATENATE(O25,P25,Q25,R25,S25,T25,U25,V25,W25,X25,Y25,Z25,AA25,AB25,AC25,AD25,AE25,AF25,AG25,AH25,AI25)&lt;&gt;"",MAX($N$1:N24)+1,"")</f>
        <v/>
      </c>
      <c r="O25" s="285" t="str">
        <f>IF('2B手術個別票H29'!C85="","",'2B手術個別票H29'!C85)</f>
        <v/>
      </c>
      <c r="P25" s="285" t="str">
        <f>IF('2B手術個別票H29'!E85="","",'2B手術個別票H29'!E85) &amp; IF('2B手術個別票H29'!F85="","",'2B手術個別票H29'!F85) &amp; IF('2B手術個別票H29'!G85="","",'2B手術個別票H29'!G85)</f>
        <v/>
      </c>
      <c r="Q25" s="285" t="str">
        <f>IF('2B手術個別票H29'!I85="","",'2B手術個別票H29'!I85)</f>
        <v/>
      </c>
      <c r="R25" s="285" t="str">
        <f>IF('2B手術個別票H29'!K85="","",'2B手術個別票H29'!K85)</f>
        <v/>
      </c>
      <c r="S25" s="285" t="str">
        <f>IF('2B手術個別票H29'!M85="","",'2B手術個別票H29'!M85)</f>
        <v/>
      </c>
      <c r="T25" s="285" t="str">
        <f>IF('2B手術個別票H29'!O85="","",'2B手術個別票H29'!O85)</f>
        <v/>
      </c>
      <c r="U25" s="105"/>
      <c r="V25" s="105"/>
      <c r="W25" s="105"/>
      <c r="X25" s="83" t="str">
        <f>IF('2B手術個別票H29'!AH85="","",'2B手術個別票H29'!AH85)</f>
        <v/>
      </c>
      <c r="Y25" s="281" t="str">
        <f>IF('2B手術個別票H29'!AR85="","",'2B手術個別票H29'!AR85)</f>
        <v/>
      </c>
      <c r="Z25" s="83" t="str">
        <f>IF('2B手術個別票H29'!BB85="","",'2B手術個別票H29'!BB85)</f>
        <v/>
      </c>
      <c r="AA25" s="105"/>
      <c r="AB25" s="105"/>
      <c r="AC25" s="105"/>
      <c r="AD25" s="105"/>
      <c r="AE25" s="105"/>
      <c r="AF25" s="105"/>
      <c r="AG25" s="105"/>
      <c r="AH25" s="105"/>
      <c r="AI25" s="105"/>
    </row>
    <row r="26" spans="1:35">
      <c r="A26" s="83" t="str">
        <f t="shared" si="0"/>
        <v/>
      </c>
      <c r="B26" s="105"/>
      <c r="C26" s="105"/>
      <c r="D26" s="105"/>
      <c r="E26" s="105"/>
      <c r="F26" s="105"/>
      <c r="G26" s="105"/>
      <c r="H26" s="105"/>
      <c r="I26" s="105"/>
      <c r="J26" s="105"/>
      <c r="K26" s="105"/>
      <c r="L26" s="105"/>
      <c r="M26" s="105"/>
      <c r="N26" s="285" t="str">
        <f>IF(CONCATENATE(O26,P26,Q26,R26,S26,T26,U26,V26,W26,X26,Y26,Z26,AA26,AB26,AC26,AD26,AE26,AF26,AG26,AH26,AI26)&lt;&gt;"",MAX($N$1:N25)+1,"")</f>
        <v/>
      </c>
      <c r="O26" s="285" t="str">
        <f>IF('2B手術個別票H29'!C88="","",'2B手術個別票H29'!C88)</f>
        <v/>
      </c>
      <c r="P26" s="285" t="str">
        <f>IF('2B手術個別票H29'!E88="","",'2B手術個別票H29'!E88) &amp; IF('2B手術個別票H29'!F88="","",'2B手術個別票H29'!F88) &amp; IF('2B手術個別票H29'!G88="","",'2B手術個別票H29'!G88)</f>
        <v/>
      </c>
      <c r="Q26" s="285" t="str">
        <f>IF('2B手術個別票H29'!I88="","",'2B手術個別票H29'!I88)</f>
        <v/>
      </c>
      <c r="R26" s="285" t="str">
        <f>IF('2B手術個別票H29'!K88="","",'2B手術個別票H29'!K88)</f>
        <v/>
      </c>
      <c r="S26" s="285" t="str">
        <f>IF('2B手術個別票H29'!M88="","",'2B手術個別票H29'!M88)</f>
        <v/>
      </c>
      <c r="T26" s="285" t="str">
        <f>IF('2B手術個別票H29'!O88="","",'2B手術個別票H29'!O88)</f>
        <v/>
      </c>
      <c r="U26" s="105"/>
      <c r="V26" s="105"/>
      <c r="W26" s="105"/>
      <c r="X26" s="83" t="str">
        <f>IF('2B手術個別票H29'!AH88="","",'2B手術個別票H29'!AH88)</f>
        <v/>
      </c>
      <c r="Y26" s="281" t="str">
        <f>IF('2B手術個別票H29'!AR88="","",'2B手術個別票H29'!AR88)</f>
        <v/>
      </c>
      <c r="Z26" s="83" t="str">
        <f>IF('2B手術個別票H29'!BB88="","",'2B手術個別票H29'!BB88)</f>
        <v/>
      </c>
      <c r="AA26" s="105"/>
      <c r="AB26" s="105"/>
      <c r="AC26" s="105"/>
      <c r="AD26" s="105"/>
      <c r="AE26" s="105"/>
      <c r="AF26" s="105"/>
      <c r="AG26" s="105"/>
      <c r="AH26" s="105"/>
      <c r="AI26" s="105"/>
    </row>
    <row r="27" spans="1:35">
      <c r="A27" s="83" t="str">
        <f t="shared" si="0"/>
        <v/>
      </c>
      <c r="B27" s="105"/>
      <c r="C27" s="105"/>
      <c r="D27" s="105"/>
      <c r="E27" s="105"/>
      <c r="F27" s="105"/>
      <c r="G27" s="105"/>
      <c r="H27" s="105"/>
      <c r="I27" s="105"/>
      <c r="J27" s="105"/>
      <c r="K27" s="105"/>
      <c r="L27" s="105"/>
      <c r="M27" s="105"/>
      <c r="N27" s="285" t="str">
        <f>IF(CONCATENATE(O27,P27,Q27,R27,S27,T27,U27,V27,W27,X27,Y27,Z27,AA27,AB27,AC27,AD27,AE27,AF27,AG27,AH27,AI27)&lt;&gt;"",MAX($N$1:N26)+1,"")</f>
        <v/>
      </c>
      <c r="O27" s="285" t="str">
        <f>IF('2B手術個別票H29'!C91="","",'2B手術個別票H29'!C91)</f>
        <v/>
      </c>
      <c r="P27" s="285" t="str">
        <f>IF('2B手術個別票H29'!E91="","",'2B手術個別票H29'!E91) &amp; IF('2B手術個別票H29'!F91="","",'2B手術個別票H29'!F91) &amp; IF('2B手術個別票H29'!G91="","",'2B手術個別票H29'!G91)</f>
        <v/>
      </c>
      <c r="Q27" s="285" t="str">
        <f>IF('2B手術個別票H29'!I91="","",'2B手術個別票H29'!I91)</f>
        <v/>
      </c>
      <c r="R27" s="285" t="str">
        <f>IF('2B手術個別票H29'!K91="","",'2B手術個別票H29'!K91)</f>
        <v/>
      </c>
      <c r="S27" s="285" t="str">
        <f>IF('2B手術個別票H29'!M91="","",'2B手術個別票H29'!M91)</f>
        <v/>
      </c>
      <c r="T27" s="285" t="str">
        <f>IF('2B手術個別票H29'!O91="","",'2B手術個別票H29'!O91)</f>
        <v/>
      </c>
      <c r="U27" s="105"/>
      <c r="V27" s="105"/>
      <c r="W27" s="105"/>
      <c r="X27" s="83" t="str">
        <f>IF('2B手術個別票H29'!AH91="","",'2B手術個別票H29'!AH91)</f>
        <v/>
      </c>
      <c r="Y27" s="281" t="str">
        <f>IF('2B手術個別票H29'!AR91="","",'2B手術個別票H29'!AR91)</f>
        <v/>
      </c>
      <c r="Z27" s="83" t="str">
        <f>IF('2B手術個別票H29'!BB91="","",'2B手術個別票H29'!BB91)</f>
        <v/>
      </c>
      <c r="AA27" s="105"/>
      <c r="AB27" s="105"/>
      <c r="AC27" s="105"/>
      <c r="AD27" s="105"/>
      <c r="AE27" s="105"/>
      <c r="AF27" s="105"/>
      <c r="AG27" s="105"/>
      <c r="AH27" s="105"/>
      <c r="AI27" s="105"/>
    </row>
    <row r="28" spans="1:35">
      <c r="A28" s="83" t="str">
        <f t="shared" si="0"/>
        <v/>
      </c>
      <c r="B28" s="105"/>
      <c r="C28" s="105"/>
      <c r="D28" s="105"/>
      <c r="E28" s="105"/>
      <c r="F28" s="105"/>
      <c r="G28" s="105"/>
      <c r="H28" s="105"/>
      <c r="I28" s="105"/>
      <c r="J28" s="105"/>
      <c r="K28" s="105"/>
      <c r="L28" s="105"/>
      <c r="M28" s="105"/>
      <c r="N28" s="285" t="str">
        <f>IF(CONCATENATE(O28,P28,Q28,R28,S28,T28,U28,V28,W28,X28,Y28,Z28,AA28,AB28,AC28,AD28,AE28,AF28,AG28,AH28,AI28)&lt;&gt;"",MAX($N$1:N27)+1,"")</f>
        <v/>
      </c>
      <c r="O28" s="285" t="str">
        <f>IF('2B手術個別票H29'!C94="","",'2B手術個別票H29'!C94)</f>
        <v/>
      </c>
      <c r="P28" s="285" t="str">
        <f>IF('2B手術個別票H29'!E94="","",'2B手術個別票H29'!E94) &amp; IF('2B手術個別票H29'!F94="","",'2B手術個別票H29'!F94) &amp; IF('2B手術個別票H29'!G94="","",'2B手術個別票H29'!G94)</f>
        <v/>
      </c>
      <c r="Q28" s="285" t="str">
        <f>IF('2B手術個別票H29'!I94="","",'2B手術個別票H29'!I94)</f>
        <v/>
      </c>
      <c r="R28" s="285" t="str">
        <f>IF('2B手術個別票H29'!K94="","",'2B手術個別票H29'!K94)</f>
        <v/>
      </c>
      <c r="S28" s="285" t="str">
        <f>IF('2B手術個別票H29'!M94="","",'2B手術個別票H29'!M94)</f>
        <v/>
      </c>
      <c r="T28" s="285" t="str">
        <f>IF('2B手術個別票H29'!O94="","",'2B手術個別票H29'!O94)</f>
        <v/>
      </c>
      <c r="U28" s="105"/>
      <c r="V28" s="105"/>
      <c r="W28" s="105"/>
      <c r="X28" s="83" t="str">
        <f>IF('2B手術個別票H29'!AH94="","",'2B手術個別票H29'!AH94)</f>
        <v/>
      </c>
      <c r="Y28" s="281" t="str">
        <f>IF('2B手術個別票H29'!AR94="","",'2B手術個別票H29'!AR94)</f>
        <v/>
      </c>
      <c r="Z28" s="83" t="str">
        <f>IF('2B手術個別票H29'!BB94="","",'2B手術個別票H29'!BB94)</f>
        <v/>
      </c>
      <c r="AA28" s="105"/>
      <c r="AB28" s="105"/>
      <c r="AC28" s="105"/>
      <c r="AD28" s="105"/>
      <c r="AE28" s="105"/>
      <c r="AF28" s="105"/>
      <c r="AG28" s="105"/>
      <c r="AH28" s="105"/>
      <c r="AI28" s="105"/>
    </row>
    <row r="29" spans="1:35">
      <c r="A29" s="83" t="str">
        <f t="shared" si="0"/>
        <v/>
      </c>
      <c r="B29" s="105"/>
      <c r="C29" s="105"/>
      <c r="D29" s="105"/>
      <c r="E29" s="105"/>
      <c r="F29" s="105"/>
      <c r="G29" s="105"/>
      <c r="H29" s="105"/>
      <c r="I29" s="105"/>
      <c r="J29" s="105"/>
      <c r="K29" s="105"/>
      <c r="L29" s="105"/>
      <c r="M29" s="105"/>
      <c r="N29" s="285" t="str">
        <f>IF(CONCATENATE(O29,P29,Q29,R29,S29,T29,U29,V29,W29,X29,Y29,Z29,AA29,AB29,AC29,AD29,AE29,AF29,AG29,AH29,AI29)&lt;&gt;"",MAX($N$1:N28)+1,"")</f>
        <v/>
      </c>
      <c r="O29" s="285" t="str">
        <f>IF('2B手術個別票H29'!C97="","",'2B手術個別票H29'!C97)</f>
        <v/>
      </c>
      <c r="P29" s="285" t="str">
        <f>IF('2B手術個別票H29'!E97="","",'2B手術個別票H29'!E97) &amp; IF('2B手術個別票H29'!F97="","",'2B手術個別票H29'!F97) &amp; IF('2B手術個別票H29'!G97="","",'2B手術個別票H29'!G97)</f>
        <v/>
      </c>
      <c r="Q29" s="285" t="str">
        <f>IF('2B手術個別票H29'!I97="","",'2B手術個別票H29'!I97)</f>
        <v/>
      </c>
      <c r="R29" s="285" t="str">
        <f>IF('2B手術個別票H29'!K97="","",'2B手術個別票H29'!K97)</f>
        <v/>
      </c>
      <c r="S29" s="285" t="str">
        <f>IF('2B手術個別票H29'!M97="","",'2B手術個別票H29'!M97)</f>
        <v/>
      </c>
      <c r="T29" s="285" t="str">
        <f>IF('2B手術個別票H29'!O97="","",'2B手術個別票H29'!O97)</f>
        <v/>
      </c>
      <c r="U29" s="105"/>
      <c r="V29" s="105"/>
      <c r="W29" s="105"/>
      <c r="X29" s="83" t="str">
        <f>IF('2B手術個別票H29'!AH97="","",'2B手術個別票H29'!AH97)</f>
        <v/>
      </c>
      <c r="Y29" s="281" t="str">
        <f>IF('2B手術個別票H29'!AR97="","",'2B手術個別票H29'!AR97)</f>
        <v/>
      </c>
      <c r="Z29" s="83" t="str">
        <f>IF('2B手術個別票H29'!BB97="","",'2B手術個別票H29'!BB97)</f>
        <v/>
      </c>
      <c r="AA29" s="105"/>
      <c r="AB29" s="105"/>
      <c r="AC29" s="105"/>
      <c r="AD29" s="105"/>
      <c r="AE29" s="105"/>
      <c r="AF29" s="105"/>
      <c r="AG29" s="105"/>
      <c r="AH29" s="105"/>
      <c r="AI29" s="105"/>
    </row>
    <row r="30" spans="1:35">
      <c r="A30" s="83" t="str">
        <f t="shared" si="0"/>
        <v/>
      </c>
      <c r="B30" s="105"/>
      <c r="C30" s="105"/>
      <c r="D30" s="105"/>
      <c r="E30" s="105"/>
      <c r="F30" s="105"/>
      <c r="G30" s="105"/>
      <c r="H30" s="105"/>
      <c r="I30" s="105"/>
      <c r="J30" s="105"/>
      <c r="K30" s="105"/>
      <c r="L30" s="105"/>
      <c r="M30" s="105"/>
      <c r="N30" s="285" t="str">
        <f>IF(CONCATENATE(O30,P30,Q30,R30,S30,T30,U30,V30,W30,X30,Y30,Z30,AA30,AB30,AC30,AD30,AE30,AF30,AG30,AH30,AI30)&lt;&gt;"",MAX($N$1:N29)+1,"")</f>
        <v/>
      </c>
      <c r="O30" s="285" t="str">
        <f>IF('2B手術個別票H29'!C100="","",'2B手術個別票H29'!C100)</f>
        <v/>
      </c>
      <c r="P30" s="285" t="str">
        <f>IF('2B手術個別票H29'!E100="","",'2B手術個別票H29'!E100) &amp; IF('2B手術個別票H29'!F100="","",'2B手術個別票H29'!F100) &amp; IF('2B手術個別票H29'!G100="","",'2B手術個別票H29'!G100)</f>
        <v/>
      </c>
      <c r="Q30" s="285" t="str">
        <f>IF('2B手術個別票H29'!I100="","",'2B手術個別票H29'!I100)</f>
        <v/>
      </c>
      <c r="R30" s="285" t="str">
        <f>IF('2B手術個別票H29'!K100="","",'2B手術個別票H29'!K100)</f>
        <v/>
      </c>
      <c r="S30" s="285" t="str">
        <f>IF('2B手術個別票H29'!M100="","",'2B手術個別票H29'!M100)</f>
        <v/>
      </c>
      <c r="T30" s="285" t="str">
        <f>IF('2B手術個別票H29'!O100="","",'2B手術個別票H29'!O100)</f>
        <v/>
      </c>
      <c r="U30" s="105"/>
      <c r="V30" s="105"/>
      <c r="W30" s="105"/>
      <c r="X30" s="83" t="str">
        <f>IF('2B手術個別票H29'!AH100="","",'2B手術個別票H29'!AH100)</f>
        <v/>
      </c>
      <c r="Y30" s="281" t="str">
        <f>IF('2B手術個別票H29'!AR100="","",'2B手術個別票H29'!AR100)</f>
        <v/>
      </c>
      <c r="Z30" s="83" t="str">
        <f>IF('2B手術個別票H29'!BB100="","",'2B手術個別票H29'!BB100)</f>
        <v/>
      </c>
      <c r="AA30" s="105"/>
      <c r="AB30" s="105"/>
      <c r="AC30" s="105"/>
      <c r="AD30" s="105"/>
      <c r="AE30" s="105"/>
      <c r="AF30" s="105"/>
      <c r="AG30" s="105"/>
      <c r="AH30" s="105"/>
      <c r="AI30" s="105"/>
    </row>
    <row r="31" spans="1:35">
      <c r="A31" s="83" t="str">
        <f t="shared" si="0"/>
        <v/>
      </c>
      <c r="B31" s="105"/>
      <c r="C31" s="105"/>
      <c r="D31" s="105"/>
      <c r="E31" s="105"/>
      <c r="F31" s="105"/>
      <c r="G31" s="105"/>
      <c r="H31" s="105"/>
      <c r="I31" s="105"/>
      <c r="J31" s="105"/>
      <c r="K31" s="105"/>
      <c r="L31" s="105"/>
      <c r="M31" s="105"/>
      <c r="N31" s="285" t="str">
        <f>IF(CONCATENATE(O31,P31,Q31,R31,S31,T31,U31,V31,W31,X31,Y31,Z31,AA31,AB31,AC31,AD31,AE31,AF31,AG31,AH31,AI31)&lt;&gt;"",MAX($N$1:N30)+1,"")</f>
        <v/>
      </c>
      <c r="O31" s="285" t="str">
        <f>IF('2B手術個別票H29'!C103="","",'2B手術個別票H29'!C103)</f>
        <v/>
      </c>
      <c r="P31" s="285" t="str">
        <f>IF('2B手術個別票H29'!E103="","",'2B手術個別票H29'!E103) &amp; IF('2B手術個別票H29'!F103="","",'2B手術個別票H29'!F103) &amp; IF('2B手術個別票H29'!G103="","",'2B手術個別票H29'!G103)</f>
        <v/>
      </c>
      <c r="Q31" s="285" t="str">
        <f>IF('2B手術個別票H29'!I103="","",'2B手術個別票H29'!I103)</f>
        <v/>
      </c>
      <c r="R31" s="285" t="str">
        <f>IF('2B手術個別票H29'!K103="","",'2B手術個別票H29'!K103)</f>
        <v/>
      </c>
      <c r="S31" s="285" t="str">
        <f>IF('2B手術個別票H29'!M103="","",'2B手術個別票H29'!M103)</f>
        <v/>
      </c>
      <c r="T31" s="285" t="str">
        <f>IF('2B手術個別票H29'!O103="","",'2B手術個別票H29'!O103)</f>
        <v/>
      </c>
      <c r="U31" s="105"/>
      <c r="V31" s="105"/>
      <c r="W31" s="105"/>
      <c r="X31" s="83" t="str">
        <f>IF('2B手術個別票H29'!AH103="","",'2B手術個別票H29'!AH103)</f>
        <v/>
      </c>
      <c r="Y31" s="281" t="str">
        <f>IF('2B手術個別票H29'!AR103="","",'2B手術個別票H29'!AR103)</f>
        <v/>
      </c>
      <c r="Z31" s="83" t="str">
        <f>IF('2B手術個別票H29'!BB103="","",'2B手術個別票H29'!BB103)</f>
        <v/>
      </c>
      <c r="AA31" s="105"/>
      <c r="AB31" s="105"/>
      <c r="AC31" s="105"/>
      <c r="AD31" s="105"/>
      <c r="AE31" s="105"/>
      <c r="AF31" s="105"/>
      <c r="AG31" s="105"/>
      <c r="AH31" s="105"/>
      <c r="AI31" s="105"/>
    </row>
    <row r="32" spans="1:35">
      <c r="A32" s="83" t="str">
        <f t="shared" si="0"/>
        <v/>
      </c>
      <c r="B32" s="105"/>
      <c r="C32" s="105"/>
      <c r="D32" s="105"/>
      <c r="E32" s="105"/>
      <c r="F32" s="105"/>
      <c r="G32" s="105"/>
      <c r="H32" s="105"/>
      <c r="I32" s="105"/>
      <c r="J32" s="105"/>
      <c r="K32" s="105"/>
      <c r="L32" s="105"/>
      <c r="M32" s="105"/>
      <c r="N32" s="285" t="str">
        <f>IF(CONCATENATE(O32,P32,Q32,R32,S32,T32,U32,V32,W32,X32,Y32,Z32,AA32,AB32,AC32,AD32,AE32,AF32,AG32,AH32,AI32)&lt;&gt;"",MAX($N$1:N31)+1,"")</f>
        <v/>
      </c>
      <c r="O32" s="285" t="str">
        <f>IF('2B手術個別票H29'!C106="","",'2B手術個別票H29'!C106)</f>
        <v/>
      </c>
      <c r="P32" s="285" t="str">
        <f>IF('2B手術個別票H29'!E106="","",'2B手術個別票H29'!E106) &amp; IF('2B手術個別票H29'!F106="","",'2B手術個別票H29'!F106) &amp; IF('2B手術個別票H29'!G106="","",'2B手術個別票H29'!G106)</f>
        <v/>
      </c>
      <c r="Q32" s="285" t="str">
        <f>IF('2B手術個別票H29'!I106="","",'2B手術個別票H29'!I106)</f>
        <v/>
      </c>
      <c r="R32" s="285" t="str">
        <f>IF('2B手術個別票H29'!K106="","",'2B手術個別票H29'!K106)</f>
        <v/>
      </c>
      <c r="S32" s="285" t="str">
        <f>IF('2B手術個別票H29'!M106="","",'2B手術個別票H29'!M106)</f>
        <v/>
      </c>
      <c r="T32" s="285" t="str">
        <f>IF('2B手術個別票H29'!O106="","",'2B手術個別票H29'!O106)</f>
        <v/>
      </c>
      <c r="U32" s="105"/>
      <c r="V32" s="105"/>
      <c r="W32" s="105"/>
      <c r="X32" s="83" t="str">
        <f>IF('2B手術個別票H29'!AH106="","",'2B手術個別票H29'!AH106)</f>
        <v/>
      </c>
      <c r="Y32" s="281" t="str">
        <f>IF('2B手術個別票H29'!AR106="","",'2B手術個別票H29'!AR106)</f>
        <v/>
      </c>
      <c r="Z32" s="83" t="str">
        <f>IF('2B手術個別票H29'!BB106="","",'2B手術個別票H29'!BB106)</f>
        <v/>
      </c>
      <c r="AA32" s="105"/>
      <c r="AB32" s="105"/>
      <c r="AC32" s="105"/>
      <c r="AD32" s="105"/>
      <c r="AE32" s="105"/>
      <c r="AF32" s="105"/>
      <c r="AG32" s="105"/>
      <c r="AH32" s="105"/>
      <c r="AI32" s="105"/>
    </row>
    <row r="33" spans="1:35">
      <c r="A33" s="83" t="str">
        <f t="shared" si="0"/>
        <v/>
      </c>
      <c r="B33" s="105"/>
      <c r="C33" s="105"/>
      <c r="D33" s="105"/>
      <c r="E33" s="105"/>
      <c r="F33" s="105"/>
      <c r="G33" s="105"/>
      <c r="H33" s="105"/>
      <c r="I33" s="105"/>
      <c r="J33" s="105"/>
      <c r="K33" s="105"/>
      <c r="L33" s="105"/>
      <c r="M33" s="105"/>
      <c r="N33" s="285" t="str">
        <f>IF(CONCATENATE(O33,P33,Q33,R33,S33,T33,U33,V33,W33,X33,Y33,Z33,AA33,AB33,AC33,AD33,AE33,AF33,AG33,AH33,AI33)&lt;&gt;"",MAX($N$1:N32)+1,"")</f>
        <v/>
      </c>
      <c r="O33" s="285" t="str">
        <f>IF('2B手術個別票H29'!C109="","",'2B手術個別票H29'!C109)</f>
        <v/>
      </c>
      <c r="P33" s="285" t="str">
        <f>IF('2B手術個別票H29'!E109="","",'2B手術個別票H29'!E109) &amp; IF('2B手術個別票H29'!F109="","",'2B手術個別票H29'!F109) &amp; IF('2B手術個別票H29'!G109="","",'2B手術個別票H29'!G109)</f>
        <v/>
      </c>
      <c r="Q33" s="285" t="str">
        <f>IF('2B手術個別票H29'!I109="","",'2B手術個別票H29'!I109)</f>
        <v/>
      </c>
      <c r="R33" s="285" t="str">
        <f>IF('2B手術個別票H29'!K109="","",'2B手術個別票H29'!K109)</f>
        <v/>
      </c>
      <c r="S33" s="285" t="str">
        <f>IF('2B手術個別票H29'!M109="","",'2B手術個別票H29'!M109)</f>
        <v/>
      </c>
      <c r="T33" s="285" t="str">
        <f>IF('2B手術個別票H29'!O109="","",'2B手術個別票H29'!O109)</f>
        <v/>
      </c>
      <c r="U33" s="105"/>
      <c r="V33" s="105"/>
      <c r="W33" s="105"/>
      <c r="X33" s="83" t="str">
        <f>IF('2B手術個別票H29'!AH109="","",'2B手術個別票H29'!AH109)</f>
        <v/>
      </c>
      <c r="Y33" s="281" t="str">
        <f>IF('2B手術個別票H29'!AR109="","",'2B手術個別票H29'!AR109)</f>
        <v/>
      </c>
      <c r="Z33" s="83" t="str">
        <f>IF('2B手術個別票H29'!BB109="","",'2B手術個別票H29'!BB109)</f>
        <v/>
      </c>
      <c r="AA33" s="105"/>
      <c r="AB33" s="105"/>
      <c r="AC33" s="105"/>
      <c r="AD33" s="105"/>
      <c r="AE33" s="105"/>
      <c r="AF33" s="105"/>
      <c r="AG33" s="105"/>
      <c r="AH33" s="105"/>
      <c r="AI33" s="105"/>
    </row>
    <row r="34" spans="1:35">
      <c r="A34" s="83" t="str">
        <f t="shared" si="0"/>
        <v/>
      </c>
      <c r="B34" s="105"/>
      <c r="C34" s="105"/>
      <c r="D34" s="105"/>
      <c r="E34" s="105"/>
      <c r="F34" s="105"/>
      <c r="G34" s="105"/>
      <c r="H34" s="105"/>
      <c r="I34" s="105"/>
      <c r="J34" s="105"/>
      <c r="K34" s="105"/>
      <c r="L34" s="105"/>
      <c r="M34" s="105"/>
      <c r="N34" s="285" t="str">
        <f>IF(CONCATENATE(O34,P34,Q34,R34,S34,T34,U34,V34,W34,X34,Y34,Z34,AA34,AB34,AC34,AD34,AE34,AF34,AG34,AH34,AI34)&lt;&gt;"",MAX($N$1:N33)+1,"")</f>
        <v/>
      </c>
      <c r="O34" s="285" t="str">
        <f>IF('2B手術個別票H29'!C112="","",'2B手術個別票H29'!C112)</f>
        <v/>
      </c>
      <c r="P34" s="285" t="str">
        <f>IF('2B手術個別票H29'!E112="","",'2B手術個別票H29'!E112) &amp; IF('2B手術個別票H29'!F112="","",'2B手術個別票H29'!F112) &amp; IF('2B手術個別票H29'!G112="","",'2B手術個別票H29'!G112)</f>
        <v/>
      </c>
      <c r="Q34" s="285" t="str">
        <f>IF('2B手術個別票H29'!I112="","",'2B手術個別票H29'!I112)</f>
        <v/>
      </c>
      <c r="R34" s="285" t="str">
        <f>IF('2B手術個別票H29'!K112="","",'2B手術個別票H29'!K112)</f>
        <v/>
      </c>
      <c r="S34" s="285" t="str">
        <f>IF('2B手術個別票H29'!M112="","",'2B手術個別票H29'!M112)</f>
        <v/>
      </c>
      <c r="T34" s="285" t="str">
        <f>IF('2B手術個別票H29'!O112="","",'2B手術個別票H29'!O112)</f>
        <v/>
      </c>
      <c r="U34" s="105"/>
      <c r="V34" s="105"/>
      <c r="W34" s="105"/>
      <c r="X34" s="83" t="str">
        <f>IF('2B手術個別票H29'!AH112="","",'2B手術個別票H29'!AH112)</f>
        <v/>
      </c>
      <c r="Y34" s="281" t="str">
        <f>IF('2B手術個別票H29'!AR112="","",'2B手術個別票H29'!AR112)</f>
        <v/>
      </c>
      <c r="Z34" s="83" t="str">
        <f>IF('2B手術個別票H29'!BB112="","",'2B手術個別票H29'!BB112)</f>
        <v/>
      </c>
      <c r="AA34" s="105"/>
      <c r="AB34" s="105"/>
      <c r="AC34" s="105"/>
      <c r="AD34" s="105"/>
      <c r="AE34" s="105"/>
      <c r="AF34" s="105"/>
      <c r="AG34" s="105"/>
      <c r="AH34" s="105"/>
      <c r="AI34" s="105"/>
    </row>
    <row r="35" spans="1:35">
      <c r="A35" s="83" t="str">
        <f t="shared" si="0"/>
        <v/>
      </c>
      <c r="B35" s="105"/>
      <c r="C35" s="105"/>
      <c r="D35" s="105"/>
      <c r="E35" s="105"/>
      <c r="F35" s="105"/>
      <c r="G35" s="105"/>
      <c r="H35" s="105"/>
      <c r="I35" s="105"/>
      <c r="J35" s="105"/>
      <c r="K35" s="105"/>
      <c r="L35" s="105"/>
      <c r="M35" s="105"/>
      <c r="N35" s="285" t="str">
        <f>IF(CONCATENATE(O35,P35,Q35,R35,S35,T35,U35,V35,W35,X35,Y35,Z35,AA35,AB35,AC35,AD35,AE35,AF35,AG35,AH35,AI35)&lt;&gt;"",MAX($N$1:N34)+1,"")</f>
        <v/>
      </c>
      <c r="O35" s="285" t="str">
        <f>IF('2B手術個別票H29'!C115="","",'2B手術個別票H29'!C115)</f>
        <v/>
      </c>
      <c r="P35" s="285" t="str">
        <f>IF('2B手術個別票H29'!E115="","",'2B手術個別票H29'!E115) &amp; IF('2B手術個別票H29'!F115="","",'2B手術個別票H29'!F115) &amp; IF('2B手術個別票H29'!G115="","",'2B手術個別票H29'!G115)</f>
        <v/>
      </c>
      <c r="Q35" s="285" t="str">
        <f>IF('2B手術個別票H29'!I115="","",'2B手術個別票H29'!I115)</f>
        <v/>
      </c>
      <c r="R35" s="285" t="str">
        <f>IF('2B手術個別票H29'!K115="","",'2B手術個別票H29'!K115)</f>
        <v/>
      </c>
      <c r="S35" s="285" t="str">
        <f>IF('2B手術個別票H29'!M115="","",'2B手術個別票H29'!M115)</f>
        <v/>
      </c>
      <c r="T35" s="285" t="str">
        <f>IF('2B手術個別票H29'!O115="","",'2B手術個別票H29'!O115)</f>
        <v/>
      </c>
      <c r="U35" s="105"/>
      <c r="V35" s="105"/>
      <c r="W35" s="105"/>
      <c r="X35" s="83" t="str">
        <f>IF('2B手術個別票H29'!AH115="","",'2B手術個別票H29'!AH115)</f>
        <v/>
      </c>
      <c r="Y35" s="281" t="str">
        <f>IF('2B手術個別票H29'!AR115="","",'2B手術個別票H29'!AR115)</f>
        <v/>
      </c>
      <c r="Z35" s="83" t="str">
        <f>IF('2B手術個別票H29'!BB115="","",'2B手術個別票H29'!BB115)</f>
        <v/>
      </c>
      <c r="AA35" s="105"/>
      <c r="AB35" s="105"/>
      <c r="AC35" s="105"/>
      <c r="AD35" s="105"/>
      <c r="AE35" s="105"/>
      <c r="AF35" s="105"/>
      <c r="AG35" s="105"/>
      <c r="AH35" s="105"/>
      <c r="AI35" s="105"/>
    </row>
    <row r="36" spans="1:35">
      <c r="A36" s="83" t="str">
        <f t="shared" si="0"/>
        <v/>
      </c>
      <c r="B36" s="105"/>
      <c r="C36" s="105"/>
      <c r="D36" s="105"/>
      <c r="E36" s="105"/>
      <c r="F36" s="105"/>
      <c r="G36" s="105"/>
      <c r="H36" s="105"/>
      <c r="I36" s="105"/>
      <c r="J36" s="105"/>
      <c r="K36" s="105"/>
      <c r="L36" s="105"/>
      <c r="M36" s="105"/>
      <c r="N36" s="285" t="str">
        <f>IF(CONCATENATE(O36,P36,Q36,R36,S36,T36,U36,V36,W36,X36,Y36,Z36,AA36,AB36,AC36,AD36,AE36,AF36,AG36,AH36,AI36)&lt;&gt;"",MAX($N$1:N35)+1,"")</f>
        <v/>
      </c>
      <c r="O36" s="285" t="str">
        <f>IF('2B手術個別票H29'!C118="","",'2B手術個別票H29'!C118)</f>
        <v/>
      </c>
      <c r="P36" s="285" t="str">
        <f>IF('2B手術個別票H29'!E118="","",'2B手術個別票H29'!E118) &amp; IF('2B手術個別票H29'!F118="","",'2B手術個別票H29'!F118) &amp; IF('2B手術個別票H29'!G118="","",'2B手術個別票H29'!G118)</f>
        <v/>
      </c>
      <c r="Q36" s="285" t="str">
        <f>IF('2B手術個別票H29'!I118="","",'2B手術個別票H29'!I118)</f>
        <v/>
      </c>
      <c r="R36" s="285" t="str">
        <f>IF('2B手術個別票H29'!K118="","",'2B手術個別票H29'!K118)</f>
        <v/>
      </c>
      <c r="S36" s="285" t="str">
        <f>IF('2B手術個別票H29'!M118="","",'2B手術個別票H29'!M118)</f>
        <v/>
      </c>
      <c r="T36" s="285" t="str">
        <f>IF('2B手術個別票H29'!O118="","",'2B手術個別票H29'!O118)</f>
        <v/>
      </c>
      <c r="U36" s="105"/>
      <c r="V36" s="105"/>
      <c r="W36" s="105"/>
      <c r="X36" s="83" t="str">
        <f>IF('2B手術個別票H29'!AH118="","",'2B手術個別票H29'!AH118)</f>
        <v/>
      </c>
      <c r="Y36" s="281" t="str">
        <f>IF('2B手術個別票H29'!AR118="","",'2B手術個別票H29'!AR118)</f>
        <v/>
      </c>
      <c r="Z36" s="83" t="str">
        <f>IF('2B手術個別票H29'!BB118="","",'2B手術個別票H29'!BB118)</f>
        <v/>
      </c>
      <c r="AA36" s="105"/>
      <c r="AB36" s="105"/>
      <c r="AC36" s="105"/>
      <c r="AD36" s="105"/>
      <c r="AE36" s="105"/>
      <c r="AF36" s="105"/>
      <c r="AG36" s="105"/>
      <c r="AH36" s="105"/>
      <c r="AI36" s="105"/>
    </row>
    <row r="37" spans="1:35">
      <c r="A37" s="83" t="str">
        <f t="shared" si="0"/>
        <v/>
      </c>
      <c r="B37" s="105"/>
      <c r="C37" s="105"/>
      <c r="D37" s="105"/>
      <c r="E37" s="105"/>
      <c r="F37" s="105"/>
      <c r="G37" s="105"/>
      <c r="H37" s="105"/>
      <c r="I37" s="105"/>
      <c r="J37" s="105"/>
      <c r="K37" s="105"/>
      <c r="L37" s="105"/>
      <c r="M37" s="105"/>
      <c r="N37" s="285" t="str">
        <f>IF(CONCATENATE(O37,P37,Q37,R37,S37,T37,U37,V37,W37,X37,Y37,Z37,AA37,AB37,AC37,AD37,AE37,AF37,AG37,AH37,AI37)&lt;&gt;"",MAX($N$1:N36)+1,"")</f>
        <v/>
      </c>
      <c r="O37" s="285" t="str">
        <f>IF('2B手術個別票H29'!C121="","",'2B手術個別票H29'!C121)</f>
        <v/>
      </c>
      <c r="P37" s="285" t="str">
        <f>IF('2B手術個別票H29'!E121="","",'2B手術個別票H29'!E121) &amp; IF('2B手術個別票H29'!F121="","",'2B手術個別票H29'!F121) &amp; IF('2B手術個別票H29'!G121="","",'2B手術個別票H29'!G121)</f>
        <v/>
      </c>
      <c r="Q37" s="285" t="str">
        <f>IF('2B手術個別票H29'!I121="","",'2B手術個別票H29'!I121)</f>
        <v/>
      </c>
      <c r="R37" s="285" t="str">
        <f>IF('2B手術個別票H29'!K121="","",'2B手術個別票H29'!K121)</f>
        <v/>
      </c>
      <c r="S37" s="285" t="str">
        <f>IF('2B手術個別票H29'!M121="","",'2B手術個別票H29'!M121)</f>
        <v/>
      </c>
      <c r="T37" s="285" t="str">
        <f>IF('2B手術個別票H29'!O121="","",'2B手術個別票H29'!O121)</f>
        <v/>
      </c>
      <c r="U37" s="105"/>
      <c r="V37" s="105"/>
      <c r="W37" s="105"/>
      <c r="X37" s="83" t="str">
        <f>IF('2B手術個別票H29'!AH121="","",'2B手術個別票H29'!AH121)</f>
        <v/>
      </c>
      <c r="Y37" s="281" t="str">
        <f>IF('2B手術個別票H29'!AR121="","",'2B手術個別票H29'!AR121)</f>
        <v/>
      </c>
      <c r="Z37" s="83" t="str">
        <f>IF('2B手術個別票H29'!BB121="","",'2B手術個別票H29'!BB121)</f>
        <v/>
      </c>
      <c r="AA37" s="105"/>
      <c r="AB37" s="105"/>
      <c r="AC37" s="105"/>
      <c r="AD37" s="105"/>
      <c r="AE37" s="105"/>
      <c r="AF37" s="105"/>
      <c r="AG37" s="105"/>
      <c r="AH37" s="105"/>
      <c r="AI37" s="105"/>
    </row>
    <row r="38" spans="1:35">
      <c r="A38" s="83" t="str">
        <f t="shared" si="0"/>
        <v/>
      </c>
      <c r="B38" s="105"/>
      <c r="C38" s="105"/>
      <c r="D38" s="105"/>
      <c r="E38" s="105"/>
      <c r="F38" s="105"/>
      <c r="G38" s="105"/>
      <c r="H38" s="105"/>
      <c r="I38" s="105"/>
      <c r="J38" s="105"/>
      <c r="K38" s="105"/>
      <c r="L38" s="105"/>
      <c r="M38" s="105"/>
      <c r="N38" s="285" t="str">
        <f>IF(CONCATENATE(O38,P38,Q38,R38,S38,T38,U38,V38,W38,X38,Y38,Z38,AA38,AB38,AC38,AD38,AE38,AF38,AG38,AH38,AI38)&lt;&gt;"",MAX($N$1:N37)+1,"")</f>
        <v/>
      </c>
      <c r="O38" s="285" t="str">
        <f>IF('2B手術個別票H29'!C124="","",'2B手術個別票H29'!C124)</f>
        <v/>
      </c>
      <c r="P38" s="285" t="str">
        <f>IF('2B手術個別票H29'!E124="","",'2B手術個別票H29'!E124) &amp; IF('2B手術個別票H29'!F124="","",'2B手術個別票H29'!F124) &amp; IF('2B手術個別票H29'!G124="","",'2B手術個別票H29'!G124)</f>
        <v/>
      </c>
      <c r="Q38" s="285" t="str">
        <f>IF('2B手術個別票H29'!I124="","",'2B手術個別票H29'!I124)</f>
        <v/>
      </c>
      <c r="R38" s="285" t="str">
        <f>IF('2B手術個別票H29'!K124="","",'2B手術個別票H29'!K124)</f>
        <v/>
      </c>
      <c r="S38" s="285" t="str">
        <f>IF('2B手術個別票H29'!M124="","",'2B手術個別票H29'!M124)</f>
        <v/>
      </c>
      <c r="T38" s="285" t="str">
        <f>IF('2B手術個別票H29'!O124="","",'2B手術個別票H29'!O124)</f>
        <v/>
      </c>
      <c r="U38" s="105"/>
      <c r="V38" s="105"/>
      <c r="W38" s="105"/>
      <c r="X38" s="83" t="str">
        <f>IF('2B手術個別票H29'!AH124="","",'2B手術個別票H29'!AH124)</f>
        <v/>
      </c>
      <c r="Y38" s="281" t="str">
        <f>IF('2B手術個別票H29'!AR124="","",'2B手術個別票H29'!AR124)</f>
        <v/>
      </c>
      <c r="Z38" s="83" t="str">
        <f>IF('2B手術個別票H29'!BB124="","",'2B手術個別票H29'!BB124)</f>
        <v/>
      </c>
      <c r="AA38" s="105"/>
      <c r="AB38" s="105"/>
      <c r="AC38" s="105"/>
      <c r="AD38" s="105"/>
      <c r="AE38" s="105"/>
      <c r="AF38" s="105"/>
      <c r="AG38" s="105"/>
      <c r="AH38" s="105"/>
      <c r="AI38" s="105"/>
    </row>
    <row r="39" spans="1:35">
      <c r="A39" s="83" t="str">
        <f t="shared" si="0"/>
        <v/>
      </c>
      <c r="B39" s="105"/>
      <c r="C39" s="105"/>
      <c r="D39" s="105"/>
      <c r="E39" s="105"/>
      <c r="F39" s="105"/>
      <c r="G39" s="105"/>
      <c r="H39" s="105"/>
      <c r="I39" s="105"/>
      <c r="J39" s="105"/>
      <c r="K39" s="105"/>
      <c r="L39" s="105"/>
      <c r="M39" s="105"/>
      <c r="N39" s="285" t="str">
        <f>IF(CONCATENATE(O39,P39,Q39,R39,S39,T39,U39,V39,W39,X39,Y39,Z39,AA39,AB39,AC39,AD39,AE39,AF39,AG39,AH39,AI39)&lt;&gt;"",MAX($N$1:N38)+1,"")</f>
        <v/>
      </c>
      <c r="O39" s="285" t="str">
        <f>IF('2B手術個別票H29'!C127="","",'2B手術個別票H29'!C127)</f>
        <v/>
      </c>
      <c r="P39" s="285" t="str">
        <f>IF('2B手術個別票H29'!E127="","",'2B手術個別票H29'!E127) &amp; IF('2B手術個別票H29'!F127="","",'2B手術個別票H29'!F127) &amp; IF('2B手術個別票H29'!G127="","",'2B手術個別票H29'!G127)</f>
        <v/>
      </c>
      <c r="Q39" s="285" t="str">
        <f>IF('2B手術個別票H29'!I127="","",'2B手術個別票H29'!I127)</f>
        <v/>
      </c>
      <c r="R39" s="285" t="str">
        <f>IF('2B手術個別票H29'!K127="","",'2B手術個別票H29'!K127)</f>
        <v/>
      </c>
      <c r="S39" s="285" t="str">
        <f>IF('2B手術個別票H29'!M127="","",'2B手術個別票H29'!M127)</f>
        <v/>
      </c>
      <c r="T39" s="285" t="str">
        <f>IF('2B手術個別票H29'!O127="","",'2B手術個別票H29'!O127)</f>
        <v/>
      </c>
      <c r="U39" s="105"/>
      <c r="V39" s="105"/>
      <c r="W39" s="105"/>
      <c r="X39" s="83" t="str">
        <f>IF('2B手術個別票H29'!AH127="","",'2B手術個別票H29'!AH127)</f>
        <v/>
      </c>
      <c r="Y39" s="281" t="str">
        <f>IF('2B手術個別票H29'!AR127="","",'2B手術個別票H29'!AR127)</f>
        <v/>
      </c>
      <c r="Z39" s="83" t="str">
        <f>IF('2B手術個別票H29'!BB127="","",'2B手術個別票H29'!BB127)</f>
        <v/>
      </c>
      <c r="AA39" s="105"/>
      <c r="AB39" s="105"/>
      <c r="AC39" s="105"/>
      <c r="AD39" s="105"/>
      <c r="AE39" s="105"/>
      <c r="AF39" s="105"/>
      <c r="AG39" s="105"/>
      <c r="AH39" s="105"/>
      <c r="AI39" s="105"/>
    </row>
    <row r="40" spans="1:35">
      <c r="A40" s="83" t="str">
        <f t="shared" si="0"/>
        <v/>
      </c>
      <c r="B40" s="105"/>
      <c r="C40" s="105"/>
      <c r="D40" s="105"/>
      <c r="E40" s="105"/>
      <c r="F40" s="105"/>
      <c r="G40" s="105"/>
      <c r="H40" s="105"/>
      <c r="I40" s="105"/>
      <c r="J40" s="105"/>
      <c r="K40" s="105"/>
      <c r="L40" s="105"/>
      <c r="M40" s="105"/>
      <c r="N40" s="285" t="str">
        <f>IF(CONCATENATE(O40,P40,Q40,R40,S40,T40,U40,V40,W40,X40,Y40,Z40,AA40,AB40,AC40,AD40,AE40,AF40,AG40,AH40,AI40)&lt;&gt;"",MAX($N$1:N39)+1,"")</f>
        <v/>
      </c>
      <c r="O40" s="285" t="str">
        <f>IF('2B手術個別票H29'!C130="","",'2B手術個別票H29'!C130)</f>
        <v/>
      </c>
      <c r="P40" s="285" t="str">
        <f>IF('2B手術個別票H29'!E130="","",'2B手術個別票H29'!E130) &amp; IF('2B手術個別票H29'!F130="","",'2B手術個別票H29'!F130) &amp; IF('2B手術個別票H29'!G130="","",'2B手術個別票H29'!G130)</f>
        <v/>
      </c>
      <c r="Q40" s="285" t="str">
        <f>IF('2B手術個別票H29'!I130="","",'2B手術個別票H29'!I130)</f>
        <v/>
      </c>
      <c r="R40" s="285" t="str">
        <f>IF('2B手術個別票H29'!K130="","",'2B手術個別票H29'!K130)</f>
        <v/>
      </c>
      <c r="S40" s="285" t="str">
        <f>IF('2B手術個別票H29'!M130="","",'2B手術個別票H29'!M130)</f>
        <v/>
      </c>
      <c r="T40" s="285" t="str">
        <f>IF('2B手術個別票H29'!O130="","",'2B手術個別票H29'!O130)</f>
        <v/>
      </c>
      <c r="U40" s="105"/>
      <c r="V40" s="105"/>
      <c r="W40" s="105"/>
      <c r="X40" s="83" t="str">
        <f>IF('2B手術個別票H29'!AH130="","",'2B手術個別票H29'!AH130)</f>
        <v/>
      </c>
      <c r="Y40" s="281" t="str">
        <f>IF('2B手術個別票H29'!AR130="","",'2B手術個別票H29'!AR130)</f>
        <v/>
      </c>
      <c r="Z40" s="83" t="str">
        <f>IF('2B手術個別票H29'!BB130="","",'2B手術個別票H29'!BB130)</f>
        <v/>
      </c>
      <c r="AA40" s="105"/>
      <c r="AB40" s="105"/>
      <c r="AC40" s="105"/>
      <c r="AD40" s="105"/>
      <c r="AE40" s="105"/>
      <c r="AF40" s="105"/>
      <c r="AG40" s="105"/>
      <c r="AH40" s="105"/>
      <c r="AI40" s="105"/>
    </row>
    <row r="41" spans="1:35">
      <c r="A41" s="83" t="str">
        <f t="shared" si="0"/>
        <v/>
      </c>
      <c r="B41" s="105"/>
      <c r="C41" s="105"/>
      <c r="D41" s="105"/>
      <c r="E41" s="105"/>
      <c r="F41" s="105"/>
      <c r="G41" s="105"/>
      <c r="H41" s="105"/>
      <c r="I41" s="105"/>
      <c r="J41" s="105"/>
      <c r="K41" s="105"/>
      <c r="L41" s="105"/>
      <c r="M41" s="105"/>
      <c r="N41" s="285" t="str">
        <f>IF(CONCATENATE(O41,P41,Q41,R41,S41,T41,U41,V41,W41,X41,Y41,Z41,AA41,AB41,AC41,AD41,AE41,AF41,AG41,AH41,AI41)&lt;&gt;"",MAX($N$1:N40)+1,"")</f>
        <v/>
      </c>
      <c r="O41" s="285" t="str">
        <f>IF('2B手術個別票H29'!C133="","",'2B手術個別票H29'!C133)</f>
        <v/>
      </c>
      <c r="P41" s="285" t="str">
        <f>IF('2B手術個別票H29'!E133="","",'2B手術個別票H29'!E133) &amp; IF('2B手術個別票H29'!F133="","",'2B手術個別票H29'!F133) &amp; IF('2B手術個別票H29'!G133="","",'2B手術個別票H29'!G133)</f>
        <v/>
      </c>
      <c r="Q41" s="285" t="str">
        <f>IF('2B手術個別票H29'!I133="","",'2B手術個別票H29'!I133)</f>
        <v/>
      </c>
      <c r="R41" s="285" t="str">
        <f>IF('2B手術個別票H29'!K133="","",'2B手術個別票H29'!K133)</f>
        <v/>
      </c>
      <c r="S41" s="285" t="str">
        <f>IF('2B手術個別票H29'!M133="","",'2B手術個別票H29'!M133)</f>
        <v/>
      </c>
      <c r="T41" s="285" t="str">
        <f>IF('2B手術個別票H29'!O133="","",'2B手術個別票H29'!O133)</f>
        <v/>
      </c>
      <c r="U41" s="105"/>
      <c r="V41" s="105"/>
      <c r="W41" s="105"/>
      <c r="X41" s="83" t="str">
        <f>IF('2B手術個別票H29'!AH133="","",'2B手術個別票H29'!AH133)</f>
        <v/>
      </c>
      <c r="Y41" s="281" t="str">
        <f>IF('2B手術個別票H29'!AR133="","",'2B手術個別票H29'!AR133)</f>
        <v/>
      </c>
      <c r="Z41" s="83" t="str">
        <f>IF('2B手術個別票H29'!BB133="","",'2B手術個別票H29'!BB133)</f>
        <v/>
      </c>
      <c r="AA41" s="105"/>
      <c r="AB41" s="105"/>
      <c r="AC41" s="105"/>
      <c r="AD41" s="105"/>
      <c r="AE41" s="105"/>
      <c r="AF41" s="105"/>
      <c r="AG41" s="105"/>
      <c r="AH41" s="105"/>
      <c r="AI41" s="105"/>
    </row>
    <row r="42" spans="1:35">
      <c r="A42" s="83" t="str">
        <f t="shared" si="0"/>
        <v/>
      </c>
      <c r="B42" s="105"/>
      <c r="C42" s="105"/>
      <c r="D42" s="105"/>
      <c r="E42" s="105"/>
      <c r="F42" s="105"/>
      <c r="G42" s="105"/>
      <c r="H42" s="105"/>
      <c r="I42" s="105"/>
      <c r="J42" s="105"/>
      <c r="K42" s="105"/>
      <c r="L42" s="105"/>
      <c r="M42" s="105"/>
      <c r="N42" s="285" t="str">
        <f>IF(CONCATENATE(O42,P42,Q42,R42,S42,T42,U42,V42,W42,X42,Y42,Z42,AA42,AB42,AC42,AD42,AE42,AF42,AG42,AH42,AI42)&lt;&gt;"",MAX($N$1:N41)+1,"")</f>
        <v/>
      </c>
      <c r="O42" s="285" t="str">
        <f>IF('2B手術個別票H29'!C136="","",'2B手術個別票H29'!C136)</f>
        <v/>
      </c>
      <c r="P42" s="285" t="str">
        <f>IF('2B手術個別票H29'!E136="","",'2B手術個別票H29'!E136) &amp; IF('2B手術個別票H29'!F136="","",'2B手術個別票H29'!F136) &amp; IF('2B手術個別票H29'!G136="","",'2B手術個別票H29'!G136)</f>
        <v/>
      </c>
      <c r="Q42" s="285" t="str">
        <f>IF('2B手術個別票H29'!I136="","",'2B手術個別票H29'!I136)</f>
        <v/>
      </c>
      <c r="R42" s="285" t="str">
        <f>IF('2B手術個別票H29'!K136="","",'2B手術個別票H29'!K136)</f>
        <v/>
      </c>
      <c r="S42" s="285" t="str">
        <f>IF('2B手術個別票H29'!M136="","",'2B手術個別票H29'!M136)</f>
        <v/>
      </c>
      <c r="T42" s="285" t="str">
        <f>IF('2B手術個別票H29'!O136="","",'2B手術個別票H29'!O136)</f>
        <v/>
      </c>
      <c r="U42" s="105"/>
      <c r="V42" s="105"/>
      <c r="W42" s="105"/>
      <c r="X42" s="83" t="str">
        <f>IF('2B手術個別票H29'!AH136="","",'2B手術個別票H29'!AH136)</f>
        <v/>
      </c>
      <c r="Y42" s="281" t="str">
        <f>IF('2B手術個別票H29'!AR136="","",'2B手術個別票H29'!AR136)</f>
        <v/>
      </c>
      <c r="Z42" s="83" t="str">
        <f>IF('2B手術個別票H29'!BB136="","",'2B手術個別票H29'!BB136)</f>
        <v/>
      </c>
      <c r="AA42" s="105"/>
      <c r="AB42" s="105"/>
      <c r="AC42" s="105"/>
      <c r="AD42" s="105"/>
      <c r="AE42" s="105"/>
      <c r="AF42" s="105"/>
      <c r="AG42" s="105"/>
      <c r="AH42" s="105"/>
      <c r="AI42" s="105"/>
    </row>
    <row r="43" spans="1:35">
      <c r="A43" s="83" t="str">
        <f t="shared" si="0"/>
        <v/>
      </c>
      <c r="B43" s="105"/>
      <c r="C43" s="105"/>
      <c r="D43" s="105"/>
      <c r="E43" s="105"/>
      <c r="F43" s="105"/>
      <c r="G43" s="105"/>
      <c r="H43" s="105"/>
      <c r="I43" s="105"/>
      <c r="J43" s="105"/>
      <c r="K43" s="105"/>
      <c r="L43" s="105"/>
      <c r="M43" s="105"/>
      <c r="N43" s="285" t="str">
        <f>IF(CONCATENATE(O43,P43,Q43,R43,S43,T43,U43,V43,W43,X43,Y43,Z43,AA43,AB43,AC43,AD43,AE43,AF43,AG43,AH43,AI43)&lt;&gt;"",MAX($N$1:N42)+1,"")</f>
        <v/>
      </c>
      <c r="O43" s="285" t="str">
        <f>IF('2B手術個別票H29'!C139="","",'2B手術個別票H29'!C139)</f>
        <v/>
      </c>
      <c r="P43" s="285" t="str">
        <f>IF('2B手術個別票H29'!E139="","",'2B手術個別票H29'!E139) &amp; IF('2B手術個別票H29'!F139="","",'2B手術個別票H29'!F139) &amp; IF('2B手術個別票H29'!G139="","",'2B手術個別票H29'!G139)</f>
        <v/>
      </c>
      <c r="Q43" s="285" t="str">
        <f>IF('2B手術個別票H29'!I139="","",'2B手術個別票H29'!I139)</f>
        <v/>
      </c>
      <c r="R43" s="285" t="str">
        <f>IF('2B手術個別票H29'!K139="","",'2B手術個別票H29'!K139)</f>
        <v/>
      </c>
      <c r="S43" s="285" t="str">
        <f>IF('2B手術個別票H29'!M139="","",'2B手術個別票H29'!M139)</f>
        <v/>
      </c>
      <c r="T43" s="285" t="str">
        <f>IF('2B手術個別票H29'!O139="","",'2B手術個別票H29'!O139)</f>
        <v/>
      </c>
      <c r="U43" s="105"/>
      <c r="V43" s="105"/>
      <c r="W43" s="105"/>
      <c r="X43" s="83" t="str">
        <f>IF('2B手術個別票H29'!AH139="","",'2B手術個別票H29'!AH139)</f>
        <v/>
      </c>
      <c r="Y43" s="281" t="str">
        <f>IF('2B手術個別票H29'!AR139="","",'2B手術個別票H29'!AR139)</f>
        <v/>
      </c>
      <c r="Z43" s="83" t="str">
        <f>IF('2B手術個別票H29'!BB139="","",'2B手術個別票H29'!BB139)</f>
        <v/>
      </c>
      <c r="AA43" s="105"/>
      <c r="AB43" s="105"/>
      <c r="AC43" s="105"/>
      <c r="AD43" s="105"/>
      <c r="AE43" s="105"/>
      <c r="AF43" s="105"/>
      <c r="AG43" s="105"/>
      <c r="AH43" s="105"/>
      <c r="AI43" s="105"/>
    </row>
    <row r="44" spans="1:35">
      <c r="A44" s="83" t="str">
        <f t="shared" si="0"/>
        <v/>
      </c>
      <c r="B44" s="105"/>
      <c r="C44" s="105"/>
      <c r="D44" s="105"/>
      <c r="E44" s="105"/>
      <c r="F44" s="105"/>
      <c r="G44" s="105"/>
      <c r="H44" s="105"/>
      <c r="I44" s="105"/>
      <c r="J44" s="105"/>
      <c r="K44" s="105"/>
      <c r="L44" s="105"/>
      <c r="M44" s="105"/>
      <c r="N44" s="285" t="str">
        <f>IF(CONCATENATE(O44,P44,Q44,R44,S44,T44,U44,V44,W44,X44,Y44,Z44,AA44,AB44,AC44,AD44,AE44,AF44,AG44,AH44,AI44)&lt;&gt;"",MAX($N$1:N43)+1,"")</f>
        <v/>
      </c>
      <c r="O44" s="285" t="str">
        <f>IF('2B手術個別票H29'!C142="","",'2B手術個別票H29'!C142)</f>
        <v/>
      </c>
      <c r="P44" s="285" t="str">
        <f>IF('2B手術個別票H29'!E142="","",'2B手術個別票H29'!E142) &amp; IF('2B手術個別票H29'!F142="","",'2B手術個別票H29'!F142) &amp; IF('2B手術個別票H29'!G142="","",'2B手術個別票H29'!G142)</f>
        <v/>
      </c>
      <c r="Q44" s="285" t="str">
        <f>IF('2B手術個別票H29'!I142="","",'2B手術個別票H29'!I142)</f>
        <v/>
      </c>
      <c r="R44" s="285" t="str">
        <f>IF('2B手術個別票H29'!K142="","",'2B手術個別票H29'!K142)</f>
        <v/>
      </c>
      <c r="S44" s="285" t="str">
        <f>IF('2B手術個別票H29'!M142="","",'2B手術個別票H29'!M142)</f>
        <v/>
      </c>
      <c r="T44" s="285" t="str">
        <f>IF('2B手術個別票H29'!O142="","",'2B手術個別票H29'!O142)</f>
        <v/>
      </c>
      <c r="U44" s="105"/>
      <c r="V44" s="105"/>
      <c r="W44" s="105"/>
      <c r="X44" s="83" t="str">
        <f>IF('2B手術個別票H29'!AH142="","",'2B手術個別票H29'!AH142)</f>
        <v/>
      </c>
      <c r="Y44" s="281" t="str">
        <f>IF('2B手術個別票H29'!AR142="","",'2B手術個別票H29'!AR142)</f>
        <v/>
      </c>
      <c r="Z44" s="83" t="str">
        <f>IF('2B手術個別票H29'!BB142="","",'2B手術個別票H29'!BB142)</f>
        <v/>
      </c>
      <c r="AA44" s="105"/>
      <c r="AB44" s="105"/>
      <c r="AC44" s="105"/>
      <c r="AD44" s="105"/>
      <c r="AE44" s="105"/>
      <c r="AF44" s="105"/>
      <c r="AG44" s="105"/>
      <c r="AH44" s="105"/>
      <c r="AI44" s="105"/>
    </row>
    <row r="45" spans="1:35">
      <c r="A45" s="83" t="str">
        <f t="shared" si="0"/>
        <v/>
      </c>
      <c r="B45" s="105"/>
      <c r="C45" s="105"/>
      <c r="D45" s="105"/>
      <c r="E45" s="105"/>
      <c r="F45" s="105"/>
      <c r="G45" s="105"/>
      <c r="H45" s="105"/>
      <c r="I45" s="105"/>
      <c r="J45" s="105"/>
      <c r="K45" s="105"/>
      <c r="L45" s="105"/>
      <c r="M45" s="105"/>
      <c r="N45" s="285" t="str">
        <f>IF(CONCATENATE(O45,P45,Q45,R45,S45,T45,U45,V45,W45,X45,Y45,Z45,AA45,AB45,AC45,AD45,AE45,AF45,AG45,AH45,AI45)&lt;&gt;"",MAX($N$1:N44)+1,"")</f>
        <v/>
      </c>
      <c r="O45" s="285" t="str">
        <f>IF('2B手術個別票H29'!C145="","",'2B手術個別票H29'!C145)</f>
        <v/>
      </c>
      <c r="P45" s="285" t="str">
        <f>IF('2B手術個別票H29'!E145="","",'2B手術個別票H29'!E145) &amp; IF('2B手術個別票H29'!F145="","",'2B手術個別票H29'!F145) &amp; IF('2B手術個別票H29'!G145="","",'2B手術個別票H29'!G145)</f>
        <v/>
      </c>
      <c r="Q45" s="285" t="str">
        <f>IF('2B手術個別票H29'!I145="","",'2B手術個別票H29'!I145)</f>
        <v/>
      </c>
      <c r="R45" s="285" t="str">
        <f>IF('2B手術個別票H29'!K145="","",'2B手術個別票H29'!K145)</f>
        <v/>
      </c>
      <c r="S45" s="285" t="str">
        <f>IF('2B手術個別票H29'!M145="","",'2B手術個別票H29'!M145)</f>
        <v/>
      </c>
      <c r="T45" s="285" t="str">
        <f>IF('2B手術個別票H29'!O145="","",'2B手術個別票H29'!O145)</f>
        <v/>
      </c>
      <c r="U45" s="105"/>
      <c r="V45" s="105"/>
      <c r="W45" s="105"/>
      <c r="X45" s="83" t="str">
        <f>IF('2B手術個別票H29'!AH145="","",'2B手術個別票H29'!AH145)</f>
        <v/>
      </c>
      <c r="Y45" s="281" t="str">
        <f>IF('2B手術個別票H29'!AR145="","",'2B手術個別票H29'!AR145)</f>
        <v/>
      </c>
      <c r="Z45" s="83" t="str">
        <f>IF('2B手術個別票H29'!BB145="","",'2B手術個別票H29'!BB145)</f>
        <v/>
      </c>
      <c r="AA45" s="105"/>
      <c r="AB45" s="105"/>
      <c r="AC45" s="105"/>
      <c r="AD45" s="105"/>
      <c r="AE45" s="105"/>
      <c r="AF45" s="105"/>
      <c r="AG45" s="105"/>
      <c r="AH45" s="105"/>
      <c r="AI45" s="105"/>
    </row>
    <row r="46" spans="1:35">
      <c r="A46" s="83" t="str">
        <f t="shared" si="0"/>
        <v/>
      </c>
      <c r="B46" s="105"/>
      <c r="C46" s="105"/>
      <c r="D46" s="105"/>
      <c r="E46" s="105"/>
      <c r="F46" s="105"/>
      <c r="G46" s="105"/>
      <c r="H46" s="105"/>
      <c r="I46" s="105"/>
      <c r="J46" s="105"/>
      <c r="K46" s="105"/>
      <c r="L46" s="105"/>
      <c r="M46" s="105"/>
      <c r="N46" s="285" t="str">
        <f>IF(CONCATENATE(O46,P46,Q46,R46,S46,T46,U46,V46,W46,X46,Y46,Z46,AA46,AB46,AC46,AD46,AE46,AF46,AG46,AH46,AI46)&lt;&gt;"",MAX($N$1:N45)+1,"")</f>
        <v/>
      </c>
      <c r="O46" s="285" t="str">
        <f>IF('2B手術個別票H29'!C148="","",'2B手術個別票H29'!C148)</f>
        <v/>
      </c>
      <c r="P46" s="285" t="str">
        <f>IF('2B手術個別票H29'!E148="","",'2B手術個別票H29'!E148) &amp; IF('2B手術個別票H29'!F148="","",'2B手術個別票H29'!F148) &amp; IF('2B手術個別票H29'!G148="","",'2B手術個別票H29'!G148)</f>
        <v/>
      </c>
      <c r="Q46" s="285" t="str">
        <f>IF('2B手術個別票H29'!I148="","",'2B手術個別票H29'!I148)</f>
        <v/>
      </c>
      <c r="R46" s="285" t="str">
        <f>IF('2B手術個別票H29'!K148="","",'2B手術個別票H29'!K148)</f>
        <v/>
      </c>
      <c r="S46" s="285" t="str">
        <f>IF('2B手術個別票H29'!M148="","",'2B手術個別票H29'!M148)</f>
        <v/>
      </c>
      <c r="T46" s="285" t="str">
        <f>IF('2B手術個別票H29'!O148="","",'2B手術個別票H29'!O148)</f>
        <v/>
      </c>
      <c r="U46" s="105"/>
      <c r="V46" s="105"/>
      <c r="W46" s="105"/>
      <c r="X46" s="83" t="str">
        <f>IF('2B手術個別票H29'!AH148="","",'2B手術個別票H29'!AH148)</f>
        <v/>
      </c>
      <c r="Y46" s="281" t="str">
        <f>IF('2B手術個別票H29'!AR148="","",'2B手術個別票H29'!AR148)</f>
        <v/>
      </c>
      <c r="Z46" s="83" t="str">
        <f>IF('2B手術個別票H29'!BB148="","",'2B手術個別票H29'!BB148)</f>
        <v/>
      </c>
      <c r="AA46" s="105"/>
      <c r="AB46" s="105"/>
      <c r="AC46" s="105"/>
      <c r="AD46" s="105"/>
      <c r="AE46" s="105"/>
      <c r="AF46" s="105"/>
      <c r="AG46" s="105"/>
      <c r="AH46" s="105"/>
      <c r="AI46" s="105"/>
    </row>
    <row r="47" spans="1:35">
      <c r="A47" s="83" t="str">
        <f t="shared" si="0"/>
        <v/>
      </c>
      <c r="B47" s="105"/>
      <c r="C47" s="105"/>
      <c r="D47" s="105"/>
      <c r="E47" s="105"/>
      <c r="F47" s="105"/>
      <c r="G47" s="105"/>
      <c r="H47" s="105"/>
      <c r="I47" s="105"/>
      <c r="J47" s="105"/>
      <c r="K47" s="105"/>
      <c r="L47" s="105"/>
      <c r="M47" s="105"/>
      <c r="N47" s="285" t="str">
        <f>IF(CONCATENATE(O47,P47,Q47,R47,S47,T47,U47,V47,W47,X47,Y47,Z47,AA47,AB47,AC47,AD47,AE47,AF47,AG47,AH47,AI47)&lt;&gt;"",MAX($N$1:N46)+1,"")</f>
        <v/>
      </c>
      <c r="O47" s="285" t="str">
        <f>IF('2B手術個別票H29'!C151="","",'2B手術個別票H29'!C151)</f>
        <v/>
      </c>
      <c r="P47" s="285" t="str">
        <f>IF('2B手術個別票H29'!E151="","",'2B手術個別票H29'!E151) &amp; IF('2B手術個別票H29'!F151="","",'2B手術個別票H29'!F151) &amp; IF('2B手術個別票H29'!G151="","",'2B手術個別票H29'!G151)</f>
        <v/>
      </c>
      <c r="Q47" s="285" t="str">
        <f>IF('2B手術個別票H29'!I151="","",'2B手術個別票H29'!I151)</f>
        <v/>
      </c>
      <c r="R47" s="285" t="str">
        <f>IF('2B手術個別票H29'!K151="","",'2B手術個別票H29'!K151)</f>
        <v/>
      </c>
      <c r="S47" s="285" t="str">
        <f>IF('2B手術個別票H29'!M151="","",'2B手術個別票H29'!M151)</f>
        <v/>
      </c>
      <c r="T47" s="285" t="str">
        <f>IF('2B手術個別票H29'!O151="","",'2B手術個別票H29'!O151)</f>
        <v/>
      </c>
      <c r="U47" s="105"/>
      <c r="V47" s="105"/>
      <c r="W47" s="105"/>
      <c r="X47" s="83" t="str">
        <f>IF('2B手術個別票H29'!AH151="","",'2B手術個別票H29'!AH151)</f>
        <v/>
      </c>
      <c r="Y47" s="281" t="str">
        <f>IF('2B手術個別票H29'!AR151="","",'2B手術個別票H29'!AR151)</f>
        <v/>
      </c>
      <c r="Z47" s="83" t="str">
        <f>IF('2B手術個別票H29'!BB151="","",'2B手術個別票H29'!BB151)</f>
        <v/>
      </c>
      <c r="AA47" s="105"/>
      <c r="AB47" s="105"/>
      <c r="AC47" s="105"/>
      <c r="AD47" s="105"/>
      <c r="AE47" s="105"/>
      <c r="AF47" s="105"/>
      <c r="AG47" s="105"/>
      <c r="AH47" s="105"/>
      <c r="AI47" s="105"/>
    </row>
    <row r="48" spans="1:35">
      <c r="A48" s="83" t="str">
        <f t="shared" si="0"/>
        <v/>
      </c>
      <c r="B48" s="105"/>
      <c r="C48" s="105"/>
      <c r="D48" s="105"/>
      <c r="E48" s="105"/>
      <c r="F48" s="105"/>
      <c r="G48" s="105"/>
      <c r="H48" s="105"/>
      <c r="I48" s="105"/>
      <c r="J48" s="105"/>
      <c r="K48" s="105"/>
      <c r="L48" s="105"/>
      <c r="M48" s="105"/>
      <c r="N48" s="285" t="str">
        <f>IF(CONCATENATE(O48,P48,Q48,R48,S48,T48,U48,V48,W48,X48,Y48,Z48,AA48,AB48,AC48,AD48,AE48,AF48,AG48,AH48,AI48)&lt;&gt;"",MAX($N$1:N47)+1,"")</f>
        <v/>
      </c>
      <c r="O48" s="285" t="str">
        <f>IF('2B手術個別票H29'!C156="","",'2B手術個別票H29'!C156)</f>
        <v/>
      </c>
      <c r="P48" s="285" t="str">
        <f>IF('2B手術個別票H29'!E156="","",'2B手術個別票H29'!E156) &amp; IF('2B手術個別票H29'!F156="","",'2B手術個別票H29'!F156) &amp; IF('2B手術個別票H29'!G156="","",'2B手術個別票H29'!G156)</f>
        <v/>
      </c>
      <c r="Q48" s="285" t="str">
        <f>IF('2B手術個別票H29'!I156="","",'2B手術個別票H29'!I156)</f>
        <v/>
      </c>
      <c r="R48" s="285" t="str">
        <f>IF('2B手術個別票H29'!K156="","",'2B手術個別票H29'!K156)</f>
        <v/>
      </c>
      <c r="S48" s="285" t="str">
        <f>IF('2B手術個別票H29'!M156="","",'2B手術個別票H29'!M156)</f>
        <v/>
      </c>
      <c r="T48" s="285" t="str">
        <f>IF('2B手術個別票H29'!O156="","",'2B手術個別票H29'!O156)</f>
        <v/>
      </c>
      <c r="U48" s="105"/>
      <c r="V48" s="105"/>
      <c r="W48" s="105"/>
      <c r="X48" s="83" t="str">
        <f>IF('2B手術個別票H29'!AH156="","",'2B手術個別票H29'!AH156)</f>
        <v/>
      </c>
      <c r="Y48" s="281" t="str">
        <f>IF('2B手術個別票H29'!AR156="","",'2B手術個別票H29'!AR156)</f>
        <v/>
      </c>
      <c r="Z48" s="83" t="str">
        <f>IF('2B手術個別票H29'!BB156="","",'2B手術個別票H29'!BB156)</f>
        <v/>
      </c>
      <c r="AA48" s="105"/>
      <c r="AB48" s="105"/>
      <c r="AC48" s="105"/>
      <c r="AD48" s="105"/>
      <c r="AE48" s="105"/>
      <c r="AF48" s="105"/>
      <c r="AG48" s="105"/>
      <c r="AH48" s="105"/>
      <c r="AI48" s="105"/>
    </row>
    <row r="49" spans="1:35">
      <c r="A49" s="83" t="str">
        <f t="shared" si="0"/>
        <v/>
      </c>
      <c r="B49" s="105"/>
      <c r="C49" s="105"/>
      <c r="D49" s="105"/>
      <c r="E49" s="105"/>
      <c r="F49" s="105"/>
      <c r="G49" s="105"/>
      <c r="H49" s="105"/>
      <c r="I49" s="105"/>
      <c r="J49" s="105"/>
      <c r="K49" s="105"/>
      <c r="L49" s="105"/>
      <c r="M49" s="105"/>
      <c r="N49" s="285" t="str">
        <f>IF(CONCATENATE(O49,P49,Q49,R49,S49,T49,U49,V49,W49,X49,Y49,Z49,AA49,AB49,AC49,AD49,AE49,AF49,AG49,AH49,AI49)&lt;&gt;"",MAX($N$1:N48)+1,"")</f>
        <v/>
      </c>
      <c r="O49" s="285" t="str">
        <f>IF('2B手術個別票H29'!C159="","",'2B手術個別票H29'!C159)</f>
        <v/>
      </c>
      <c r="P49" s="285" t="str">
        <f>IF('2B手術個別票H29'!E159="","",'2B手術個別票H29'!E159) &amp; IF('2B手術個別票H29'!F159="","",'2B手術個別票H29'!F159) &amp; IF('2B手術個別票H29'!G159="","",'2B手術個別票H29'!G159)</f>
        <v/>
      </c>
      <c r="Q49" s="285" t="str">
        <f>IF('2B手術個別票H29'!I159="","",'2B手術個別票H29'!I159)</f>
        <v/>
      </c>
      <c r="R49" s="285" t="str">
        <f>IF('2B手術個別票H29'!K159="","",'2B手術個別票H29'!K159)</f>
        <v/>
      </c>
      <c r="S49" s="285" t="str">
        <f>IF('2B手術個別票H29'!M159="","",'2B手術個別票H29'!M159)</f>
        <v/>
      </c>
      <c r="T49" s="285" t="str">
        <f>IF('2B手術個別票H29'!O159="","",'2B手術個別票H29'!O159)</f>
        <v/>
      </c>
      <c r="U49" s="105"/>
      <c r="V49" s="105"/>
      <c r="W49" s="105"/>
      <c r="X49" s="83" t="str">
        <f>IF('2B手術個別票H29'!AH159="","",'2B手術個別票H29'!AH159)</f>
        <v/>
      </c>
      <c r="Y49" s="281" t="str">
        <f>IF('2B手術個別票H29'!AR159="","",'2B手術個別票H29'!AR159)</f>
        <v/>
      </c>
      <c r="Z49" s="83" t="str">
        <f>IF('2B手術個別票H29'!BB159="","",'2B手術個別票H29'!BB159)</f>
        <v/>
      </c>
      <c r="AA49" s="105"/>
      <c r="AB49" s="105"/>
      <c r="AC49" s="105"/>
      <c r="AD49" s="105"/>
      <c r="AE49" s="105"/>
      <c r="AF49" s="105"/>
      <c r="AG49" s="105"/>
      <c r="AH49" s="105"/>
      <c r="AI49" s="105"/>
    </row>
    <row r="50" spans="1:35">
      <c r="A50" s="83" t="str">
        <f t="shared" si="0"/>
        <v/>
      </c>
      <c r="B50" s="105"/>
      <c r="C50" s="105"/>
      <c r="D50" s="105"/>
      <c r="E50" s="105"/>
      <c r="F50" s="105"/>
      <c r="G50" s="105"/>
      <c r="H50" s="105"/>
      <c r="I50" s="105"/>
      <c r="J50" s="105"/>
      <c r="K50" s="105"/>
      <c r="L50" s="105"/>
      <c r="M50" s="105"/>
      <c r="N50" s="285" t="str">
        <f>IF(CONCATENATE(O50,P50,Q50,R50,S50,T50,U50,V50,W50,X50,Y50,Z50,AA50,AB50,AC50,AD50,AE50,AF50,AG50,AH50,AI50)&lt;&gt;"",MAX($N$1:N49)+1,"")</f>
        <v/>
      </c>
      <c r="O50" s="285" t="str">
        <f>IF('2B手術個別票H29'!C162="","",'2B手術個別票H29'!C162)</f>
        <v/>
      </c>
      <c r="P50" s="285" t="str">
        <f>IF('2B手術個別票H29'!E162="","",'2B手術個別票H29'!E162) &amp; IF('2B手術個別票H29'!F162="","",'2B手術個別票H29'!F162) &amp; IF('2B手術個別票H29'!G162="","",'2B手術個別票H29'!G162)</f>
        <v/>
      </c>
      <c r="Q50" s="285" t="str">
        <f>IF('2B手術個別票H29'!I162="","",'2B手術個別票H29'!I162)</f>
        <v/>
      </c>
      <c r="R50" s="285" t="str">
        <f>IF('2B手術個別票H29'!K162="","",'2B手術個別票H29'!K162)</f>
        <v/>
      </c>
      <c r="S50" s="285" t="str">
        <f>IF('2B手術個別票H29'!M162="","",'2B手術個別票H29'!M162)</f>
        <v/>
      </c>
      <c r="T50" s="285" t="str">
        <f>IF('2B手術個別票H29'!O162="","",'2B手術個別票H29'!O162)</f>
        <v/>
      </c>
      <c r="U50" s="105"/>
      <c r="V50" s="105"/>
      <c r="W50" s="105"/>
      <c r="X50" s="83" t="str">
        <f>IF('2B手術個別票H29'!AH162="","",'2B手術個別票H29'!AH162)</f>
        <v/>
      </c>
      <c r="Y50" s="281" t="str">
        <f>IF('2B手術個別票H29'!AR162="","",'2B手術個別票H29'!AR162)</f>
        <v/>
      </c>
      <c r="Z50" s="83" t="str">
        <f>IF('2B手術個別票H29'!BB162="","",'2B手術個別票H29'!BB162)</f>
        <v/>
      </c>
      <c r="AA50" s="105"/>
      <c r="AB50" s="105"/>
      <c r="AC50" s="105"/>
      <c r="AD50" s="105"/>
      <c r="AE50" s="105"/>
      <c r="AF50" s="105"/>
      <c r="AG50" s="105"/>
      <c r="AH50" s="105"/>
      <c r="AI50" s="105"/>
    </row>
    <row r="51" spans="1:35">
      <c r="A51" s="83" t="str">
        <f t="shared" si="0"/>
        <v/>
      </c>
      <c r="B51" s="105"/>
      <c r="C51" s="105"/>
      <c r="D51" s="105"/>
      <c r="E51" s="105"/>
      <c r="F51" s="105"/>
      <c r="G51" s="105"/>
      <c r="H51" s="105"/>
      <c r="I51" s="105"/>
      <c r="J51" s="105"/>
      <c r="K51" s="105"/>
      <c r="L51" s="105"/>
      <c r="M51" s="105"/>
      <c r="N51" s="285" t="str">
        <f>IF(CONCATENATE(O51,P51,Q51,R51,S51,T51,U51,V51,W51,X51,Y51,Z51,AA51,AB51,AC51,AD51,AE51,AF51,AG51,AH51,AI51)&lt;&gt;"",MAX($N$1:N50)+1,"")</f>
        <v/>
      </c>
      <c r="O51" s="285" t="str">
        <f>IF('2B手術個別票H29'!C165="","",'2B手術個別票H29'!C165)</f>
        <v/>
      </c>
      <c r="P51" s="285" t="str">
        <f>IF('2B手術個別票H29'!E165="","",'2B手術個別票H29'!E165) &amp; IF('2B手術個別票H29'!F165="","",'2B手術個別票H29'!F165) &amp; IF('2B手術個別票H29'!G165="","",'2B手術個別票H29'!G165)</f>
        <v/>
      </c>
      <c r="Q51" s="285" t="str">
        <f>IF('2B手術個別票H29'!I165="","",'2B手術個別票H29'!I165)</f>
        <v/>
      </c>
      <c r="R51" s="285" t="str">
        <f>IF('2B手術個別票H29'!K165="","",'2B手術個別票H29'!K165)</f>
        <v/>
      </c>
      <c r="S51" s="285" t="str">
        <f>IF('2B手術個別票H29'!M165="","",'2B手術個別票H29'!M165)</f>
        <v/>
      </c>
      <c r="T51" s="285" t="str">
        <f>IF('2B手術個別票H29'!O165="","",'2B手術個別票H29'!O165)</f>
        <v/>
      </c>
      <c r="U51" s="105"/>
      <c r="V51" s="105"/>
      <c r="W51" s="105"/>
      <c r="X51" s="83" t="str">
        <f>IF('2B手術個別票H29'!AH165="","",'2B手術個別票H29'!AH165)</f>
        <v/>
      </c>
      <c r="Y51" s="281" t="str">
        <f>IF('2B手術個別票H29'!AR165="","",'2B手術個別票H29'!AR165)</f>
        <v/>
      </c>
      <c r="Z51" s="83" t="str">
        <f>IF('2B手術個別票H29'!BB165="","",'2B手術個別票H29'!BB165)</f>
        <v/>
      </c>
      <c r="AA51" s="105"/>
      <c r="AB51" s="105"/>
      <c r="AC51" s="105"/>
      <c r="AD51" s="105"/>
      <c r="AE51" s="105"/>
      <c r="AF51" s="105"/>
      <c r="AG51" s="105"/>
      <c r="AH51" s="105"/>
      <c r="AI51" s="105"/>
    </row>
    <row r="52" spans="1:35">
      <c r="A52" s="83" t="str">
        <f t="shared" si="0"/>
        <v/>
      </c>
      <c r="B52" s="105"/>
      <c r="C52" s="105"/>
      <c r="D52" s="105"/>
      <c r="E52" s="105"/>
      <c r="F52" s="105"/>
      <c r="G52" s="105"/>
      <c r="H52" s="105"/>
      <c r="I52" s="105"/>
      <c r="J52" s="105"/>
      <c r="K52" s="105"/>
      <c r="L52" s="105"/>
      <c r="M52" s="105"/>
      <c r="N52" s="285" t="str">
        <f>IF(CONCATENATE(O52,P52,Q52,R52,S52,T52,U52,V52,W52,X52,Y52,Z52,AA52,AB52,AC52,AD52,AE52,AF52,AG52,AH52,AI52)&lt;&gt;"",MAX($N$1:N51)+1,"")</f>
        <v/>
      </c>
      <c r="O52" s="285" t="str">
        <f>IF('2B手術個別票H29'!C168="","",'2B手術個別票H29'!C168)</f>
        <v/>
      </c>
      <c r="P52" s="285" t="str">
        <f>IF('2B手術個別票H29'!E168="","",'2B手術個別票H29'!E168) &amp; IF('2B手術個別票H29'!F168="","",'2B手術個別票H29'!F168) &amp; IF('2B手術個別票H29'!G168="","",'2B手術個別票H29'!G168)</f>
        <v/>
      </c>
      <c r="Q52" s="285" t="str">
        <f>IF('2B手術個別票H29'!I168="","",'2B手術個別票H29'!I168)</f>
        <v/>
      </c>
      <c r="R52" s="285" t="str">
        <f>IF('2B手術個別票H29'!K168="","",'2B手術個別票H29'!K168)</f>
        <v/>
      </c>
      <c r="S52" s="285" t="str">
        <f>IF('2B手術個別票H29'!M168="","",'2B手術個別票H29'!M168)</f>
        <v/>
      </c>
      <c r="T52" s="285" t="str">
        <f>IF('2B手術個別票H29'!O168="","",'2B手術個別票H29'!O168)</f>
        <v/>
      </c>
      <c r="U52" s="105"/>
      <c r="V52" s="105"/>
      <c r="W52" s="105"/>
      <c r="X52" s="83" t="str">
        <f>IF('2B手術個別票H29'!AH168="","",'2B手術個別票H29'!AH168)</f>
        <v/>
      </c>
      <c r="Y52" s="281" t="str">
        <f>IF('2B手術個別票H29'!AR168="","",'2B手術個別票H29'!AR168)</f>
        <v/>
      </c>
      <c r="Z52" s="83" t="str">
        <f>IF('2B手術個別票H29'!BB168="","",'2B手術個別票H29'!BB168)</f>
        <v/>
      </c>
      <c r="AA52" s="105"/>
      <c r="AB52" s="105"/>
      <c r="AC52" s="105"/>
      <c r="AD52" s="105"/>
      <c r="AE52" s="105"/>
      <c r="AF52" s="105"/>
      <c r="AG52" s="105"/>
      <c r="AH52" s="105"/>
      <c r="AI52" s="105"/>
    </row>
    <row r="53" spans="1:35">
      <c r="A53" s="83" t="str">
        <f t="shared" si="0"/>
        <v/>
      </c>
      <c r="B53" s="105"/>
      <c r="C53" s="105"/>
      <c r="D53" s="105"/>
      <c r="E53" s="105"/>
      <c r="F53" s="105"/>
      <c r="G53" s="105"/>
      <c r="H53" s="105"/>
      <c r="I53" s="105"/>
      <c r="J53" s="105"/>
      <c r="K53" s="105"/>
      <c r="L53" s="105"/>
      <c r="M53" s="105"/>
      <c r="N53" s="285" t="str">
        <f>IF(CONCATENATE(O53,P53,Q53,R53,S53,T53,U53,V53,W53,X53,Y53,Z53,AA53,AB53,AC53,AD53,AE53,AF53,AG53,AH53,AI53)&lt;&gt;"",MAX($N$1:N52)+1,"")</f>
        <v/>
      </c>
      <c r="O53" s="285" t="str">
        <f>IF('2B手術個別票H29'!C171="","",'2B手術個別票H29'!C171)</f>
        <v/>
      </c>
      <c r="P53" s="285" t="str">
        <f>IF('2B手術個別票H29'!E171="","",'2B手術個別票H29'!E171) &amp; IF('2B手術個別票H29'!F171="","",'2B手術個別票H29'!F171) &amp; IF('2B手術個別票H29'!G171="","",'2B手術個別票H29'!G171)</f>
        <v/>
      </c>
      <c r="Q53" s="285" t="str">
        <f>IF('2B手術個別票H29'!I171="","",'2B手術個別票H29'!I171)</f>
        <v/>
      </c>
      <c r="R53" s="285" t="str">
        <f>IF('2B手術個別票H29'!K171="","",'2B手術個別票H29'!K171)</f>
        <v/>
      </c>
      <c r="S53" s="285" t="str">
        <f>IF('2B手術個別票H29'!M171="","",'2B手術個別票H29'!M171)</f>
        <v/>
      </c>
      <c r="T53" s="285" t="str">
        <f>IF('2B手術個別票H29'!O171="","",'2B手術個別票H29'!O171)</f>
        <v/>
      </c>
      <c r="U53" s="105"/>
      <c r="V53" s="105"/>
      <c r="W53" s="105"/>
      <c r="X53" s="83" t="str">
        <f>IF('2B手術個別票H29'!AH171="","",'2B手術個別票H29'!AH171)</f>
        <v/>
      </c>
      <c r="Y53" s="281" t="str">
        <f>IF('2B手術個別票H29'!AR171="","",'2B手術個別票H29'!AR171)</f>
        <v/>
      </c>
      <c r="Z53" s="83" t="str">
        <f>IF('2B手術個別票H29'!BB171="","",'2B手術個別票H29'!BB171)</f>
        <v/>
      </c>
      <c r="AA53" s="105"/>
      <c r="AB53" s="105"/>
      <c r="AC53" s="105"/>
      <c r="AD53" s="105"/>
      <c r="AE53" s="105"/>
      <c r="AF53" s="105"/>
      <c r="AG53" s="105"/>
      <c r="AH53" s="105"/>
      <c r="AI53" s="105"/>
    </row>
    <row r="54" spans="1:35">
      <c r="A54" s="83" t="str">
        <f t="shared" si="0"/>
        <v/>
      </c>
      <c r="B54" s="105"/>
      <c r="C54" s="105"/>
      <c r="D54" s="105"/>
      <c r="E54" s="105"/>
      <c r="F54" s="105"/>
      <c r="G54" s="105"/>
      <c r="H54" s="105"/>
      <c r="I54" s="105"/>
      <c r="J54" s="105"/>
      <c r="K54" s="105"/>
      <c r="L54" s="105"/>
      <c r="M54" s="105"/>
      <c r="N54" s="285" t="str">
        <f>IF(CONCATENATE(O54,P54,Q54,R54,S54,T54,U54,V54,W54,X54,Y54,Z54,AA54,AB54,AC54,AD54,AE54,AF54,AG54,AH54,AI54)&lt;&gt;"",MAX($N$1:N53)+1,"")</f>
        <v/>
      </c>
      <c r="O54" s="285" t="str">
        <f>IF('2B手術個別票H29'!C174="","",'2B手術個別票H29'!C174)</f>
        <v/>
      </c>
      <c r="P54" s="285" t="str">
        <f>IF('2B手術個別票H29'!E174="","",'2B手術個別票H29'!E174) &amp; IF('2B手術個別票H29'!F174="","",'2B手術個別票H29'!F174) &amp; IF('2B手術個別票H29'!G174="","",'2B手術個別票H29'!G174)</f>
        <v/>
      </c>
      <c r="Q54" s="285" t="str">
        <f>IF('2B手術個別票H29'!I174="","",'2B手術個別票H29'!I174)</f>
        <v/>
      </c>
      <c r="R54" s="285" t="str">
        <f>IF('2B手術個別票H29'!K174="","",'2B手術個別票H29'!K174)</f>
        <v/>
      </c>
      <c r="S54" s="285" t="str">
        <f>IF('2B手術個別票H29'!M174="","",'2B手術個別票H29'!M174)</f>
        <v/>
      </c>
      <c r="T54" s="285" t="str">
        <f>IF('2B手術個別票H29'!O174="","",'2B手術個別票H29'!O174)</f>
        <v/>
      </c>
      <c r="U54" s="105"/>
      <c r="V54" s="105"/>
      <c r="W54" s="105"/>
      <c r="X54" s="83" t="str">
        <f>IF('2B手術個別票H29'!AH174="","",'2B手術個別票H29'!AH174)</f>
        <v/>
      </c>
      <c r="Y54" s="281" t="str">
        <f>IF('2B手術個別票H29'!AR174="","",'2B手術個別票H29'!AR174)</f>
        <v/>
      </c>
      <c r="Z54" s="83" t="str">
        <f>IF('2B手術個別票H29'!BB174="","",'2B手術個別票H29'!BB174)</f>
        <v/>
      </c>
      <c r="AA54" s="105"/>
      <c r="AB54" s="105"/>
      <c r="AC54" s="105"/>
      <c r="AD54" s="105"/>
      <c r="AE54" s="105"/>
      <c r="AF54" s="105"/>
      <c r="AG54" s="105"/>
      <c r="AH54" s="105"/>
      <c r="AI54" s="105"/>
    </row>
    <row r="55" spans="1:35">
      <c r="A55" s="83" t="str">
        <f t="shared" si="0"/>
        <v/>
      </c>
      <c r="B55" s="105"/>
      <c r="C55" s="105"/>
      <c r="D55" s="105"/>
      <c r="E55" s="105"/>
      <c r="F55" s="105"/>
      <c r="G55" s="105"/>
      <c r="H55" s="105"/>
      <c r="I55" s="105"/>
      <c r="J55" s="105"/>
      <c r="K55" s="105"/>
      <c r="L55" s="105"/>
      <c r="M55" s="105"/>
      <c r="N55" s="285" t="str">
        <f>IF(CONCATENATE(O55,P55,Q55,R55,S55,T55,U55,V55,W55,X55,Y55,Z55,AA55,AB55,AC55,AD55,AE55,AF55,AG55,AH55,AI55)&lt;&gt;"",MAX($N$1:N54)+1,"")</f>
        <v/>
      </c>
      <c r="O55" s="285" t="str">
        <f>IF('2B手術個別票H29'!C177="","",'2B手術個別票H29'!C177)</f>
        <v/>
      </c>
      <c r="P55" s="285" t="str">
        <f>IF('2B手術個別票H29'!E177="","",'2B手術個別票H29'!E177) &amp; IF('2B手術個別票H29'!F177="","",'2B手術個別票H29'!F177) &amp; IF('2B手術個別票H29'!G177="","",'2B手術個別票H29'!G177)</f>
        <v/>
      </c>
      <c r="Q55" s="285" t="str">
        <f>IF('2B手術個別票H29'!I177="","",'2B手術個別票H29'!I177)</f>
        <v/>
      </c>
      <c r="R55" s="285" t="str">
        <f>IF('2B手術個別票H29'!K177="","",'2B手術個別票H29'!K177)</f>
        <v/>
      </c>
      <c r="S55" s="285" t="str">
        <f>IF('2B手術個別票H29'!M177="","",'2B手術個別票H29'!M177)</f>
        <v/>
      </c>
      <c r="T55" s="285" t="str">
        <f>IF('2B手術個別票H29'!O177="","",'2B手術個別票H29'!O177)</f>
        <v/>
      </c>
      <c r="U55" s="105"/>
      <c r="V55" s="105"/>
      <c r="W55" s="105"/>
      <c r="X55" s="83" t="str">
        <f>IF('2B手術個別票H29'!AH177="","",'2B手術個別票H29'!AH177)</f>
        <v/>
      </c>
      <c r="Y55" s="281" t="str">
        <f>IF('2B手術個別票H29'!AR177="","",'2B手術個別票H29'!AR177)</f>
        <v/>
      </c>
      <c r="Z55" s="83" t="str">
        <f>IF('2B手術個別票H29'!BB177="","",'2B手術個別票H29'!BB177)</f>
        <v/>
      </c>
      <c r="AA55" s="105"/>
      <c r="AB55" s="105"/>
      <c r="AC55" s="105"/>
      <c r="AD55" s="105"/>
      <c r="AE55" s="105"/>
      <c r="AF55" s="105"/>
      <c r="AG55" s="105"/>
      <c r="AH55" s="105"/>
      <c r="AI55" s="105"/>
    </row>
    <row r="56" spans="1:35">
      <c r="A56" s="83" t="str">
        <f t="shared" si="0"/>
        <v/>
      </c>
      <c r="B56" s="105"/>
      <c r="C56" s="105"/>
      <c r="D56" s="105"/>
      <c r="E56" s="105"/>
      <c r="F56" s="105"/>
      <c r="G56" s="105"/>
      <c r="H56" s="105"/>
      <c r="I56" s="105"/>
      <c r="J56" s="105"/>
      <c r="K56" s="105"/>
      <c r="L56" s="105"/>
      <c r="M56" s="105"/>
      <c r="N56" s="285" t="str">
        <f>IF(CONCATENATE(O56,P56,Q56,R56,S56,T56,U56,V56,W56,X56,Y56,Z56,AA56,AB56,AC56,AD56,AE56,AF56,AG56,AH56,AI56)&lt;&gt;"",MAX($N$1:N55)+1,"")</f>
        <v/>
      </c>
      <c r="O56" s="285" t="str">
        <f>IF('2B手術個別票H29'!C180="","",'2B手術個別票H29'!C180)</f>
        <v/>
      </c>
      <c r="P56" s="285" t="str">
        <f>IF('2B手術個別票H29'!E180="","",'2B手術個別票H29'!E180) &amp; IF('2B手術個別票H29'!F180="","",'2B手術個別票H29'!F180) &amp; IF('2B手術個別票H29'!G180="","",'2B手術個別票H29'!G180)</f>
        <v/>
      </c>
      <c r="Q56" s="285" t="str">
        <f>IF('2B手術個別票H29'!I180="","",'2B手術個別票H29'!I180)</f>
        <v/>
      </c>
      <c r="R56" s="285" t="str">
        <f>IF('2B手術個別票H29'!K180="","",'2B手術個別票H29'!K180)</f>
        <v/>
      </c>
      <c r="S56" s="285" t="str">
        <f>IF('2B手術個別票H29'!M180="","",'2B手術個別票H29'!M180)</f>
        <v/>
      </c>
      <c r="T56" s="285" t="str">
        <f>IF('2B手術個別票H29'!O180="","",'2B手術個別票H29'!O180)</f>
        <v/>
      </c>
      <c r="U56" s="105"/>
      <c r="V56" s="105"/>
      <c r="W56" s="105"/>
      <c r="X56" s="83" t="str">
        <f>IF('2B手術個別票H29'!AH180="","",'2B手術個別票H29'!AH180)</f>
        <v/>
      </c>
      <c r="Y56" s="281" t="str">
        <f>IF('2B手術個別票H29'!AR180="","",'2B手術個別票H29'!AR180)</f>
        <v/>
      </c>
      <c r="Z56" s="83" t="str">
        <f>IF('2B手術個別票H29'!BB180="","",'2B手術個別票H29'!BB180)</f>
        <v/>
      </c>
      <c r="AA56" s="105"/>
      <c r="AB56" s="105"/>
      <c r="AC56" s="105"/>
      <c r="AD56" s="105"/>
      <c r="AE56" s="105"/>
      <c r="AF56" s="105"/>
      <c r="AG56" s="105"/>
      <c r="AH56" s="105"/>
      <c r="AI56" s="105"/>
    </row>
    <row r="57" spans="1:35">
      <c r="A57" s="83" t="str">
        <f t="shared" si="0"/>
        <v/>
      </c>
      <c r="B57" s="105"/>
      <c r="C57" s="105"/>
      <c r="D57" s="105"/>
      <c r="E57" s="105"/>
      <c r="F57" s="105"/>
      <c r="G57" s="105"/>
      <c r="H57" s="105"/>
      <c r="I57" s="105"/>
      <c r="J57" s="105"/>
      <c r="K57" s="105"/>
      <c r="L57" s="105"/>
      <c r="M57" s="105"/>
      <c r="N57" s="285" t="str">
        <f>IF(CONCATENATE(O57,P57,Q57,R57,S57,T57,U57,V57,W57,X57,Y57,Z57,AA57,AB57,AC57,AD57,AE57,AF57,AG57,AH57,AI57)&lt;&gt;"",MAX($N$1:N56)+1,"")</f>
        <v/>
      </c>
      <c r="O57" s="285" t="str">
        <f>IF('2B手術個別票H29'!C183="","",'2B手術個別票H29'!C183)</f>
        <v/>
      </c>
      <c r="P57" s="285" t="str">
        <f>IF('2B手術個別票H29'!E183="","",'2B手術個別票H29'!E183) &amp; IF('2B手術個別票H29'!F183="","",'2B手術個別票H29'!F183) &amp; IF('2B手術個別票H29'!G183="","",'2B手術個別票H29'!G183)</f>
        <v/>
      </c>
      <c r="Q57" s="285" t="str">
        <f>IF('2B手術個別票H29'!I183="","",'2B手術個別票H29'!I183)</f>
        <v/>
      </c>
      <c r="R57" s="285" t="str">
        <f>IF('2B手術個別票H29'!K183="","",'2B手術個別票H29'!K183)</f>
        <v/>
      </c>
      <c r="S57" s="285" t="str">
        <f>IF('2B手術個別票H29'!M183="","",'2B手術個別票H29'!M183)</f>
        <v/>
      </c>
      <c r="T57" s="285" t="str">
        <f>IF('2B手術個別票H29'!O183="","",'2B手術個別票H29'!O183)</f>
        <v/>
      </c>
      <c r="U57" s="105"/>
      <c r="V57" s="105"/>
      <c r="W57" s="105"/>
      <c r="X57" s="83" t="str">
        <f>IF('2B手術個別票H29'!AH183="","",'2B手術個別票H29'!AH183)</f>
        <v/>
      </c>
      <c r="Y57" s="281" t="str">
        <f>IF('2B手術個別票H29'!AR183="","",'2B手術個別票H29'!AR183)</f>
        <v/>
      </c>
      <c r="Z57" s="83" t="str">
        <f>IF('2B手術個別票H29'!BB183="","",'2B手術個別票H29'!BB183)</f>
        <v/>
      </c>
      <c r="AA57" s="105"/>
      <c r="AB57" s="105"/>
      <c r="AC57" s="105"/>
      <c r="AD57" s="105"/>
      <c r="AE57" s="105"/>
      <c r="AF57" s="105"/>
      <c r="AG57" s="105"/>
      <c r="AH57" s="105"/>
      <c r="AI57" s="105"/>
    </row>
    <row r="58" spans="1:35">
      <c r="A58" s="83" t="str">
        <f t="shared" si="0"/>
        <v/>
      </c>
      <c r="B58" s="105"/>
      <c r="C58" s="105"/>
      <c r="D58" s="105"/>
      <c r="E58" s="105"/>
      <c r="F58" s="105"/>
      <c r="G58" s="105"/>
      <c r="H58" s="105"/>
      <c r="I58" s="105"/>
      <c r="J58" s="105"/>
      <c r="K58" s="105"/>
      <c r="L58" s="105"/>
      <c r="M58" s="105"/>
      <c r="N58" s="285" t="str">
        <f>IF(CONCATENATE(O58,P58,Q58,R58,S58,T58,U58,V58,W58,X58,Y58,Z58,AA58,AB58,AC58,AD58,AE58,AF58,AG58,AH58,AI58)&lt;&gt;"",MAX($N$1:N57)+1,"")</f>
        <v/>
      </c>
      <c r="O58" s="285" t="str">
        <f>IF('2B手術個別票H29'!C186="","",'2B手術個別票H29'!C186)</f>
        <v/>
      </c>
      <c r="P58" s="285" t="str">
        <f>IF('2B手術個別票H29'!E186="","",'2B手術個別票H29'!E186) &amp; IF('2B手術個別票H29'!F186="","",'2B手術個別票H29'!F186) &amp; IF('2B手術個別票H29'!G186="","",'2B手術個別票H29'!G186)</f>
        <v/>
      </c>
      <c r="Q58" s="285" t="str">
        <f>IF('2B手術個別票H29'!I186="","",'2B手術個別票H29'!I186)</f>
        <v/>
      </c>
      <c r="R58" s="285" t="str">
        <f>IF('2B手術個別票H29'!K186="","",'2B手術個別票H29'!K186)</f>
        <v/>
      </c>
      <c r="S58" s="285" t="str">
        <f>IF('2B手術個別票H29'!M186="","",'2B手術個別票H29'!M186)</f>
        <v/>
      </c>
      <c r="T58" s="285" t="str">
        <f>IF('2B手術個別票H29'!O186="","",'2B手術個別票H29'!O186)</f>
        <v/>
      </c>
      <c r="U58" s="105"/>
      <c r="V58" s="105"/>
      <c r="W58" s="105"/>
      <c r="X58" s="83" t="str">
        <f>IF('2B手術個別票H29'!AH186="","",'2B手術個別票H29'!AH186)</f>
        <v/>
      </c>
      <c r="Y58" s="281" t="str">
        <f>IF('2B手術個別票H29'!AR186="","",'2B手術個別票H29'!AR186)</f>
        <v/>
      </c>
      <c r="Z58" s="83" t="str">
        <f>IF('2B手術個別票H29'!BB186="","",'2B手術個別票H29'!BB186)</f>
        <v/>
      </c>
      <c r="AA58" s="105"/>
      <c r="AB58" s="105"/>
      <c r="AC58" s="105"/>
      <c r="AD58" s="105"/>
      <c r="AE58" s="105"/>
      <c r="AF58" s="105"/>
      <c r="AG58" s="105"/>
      <c r="AH58" s="105"/>
      <c r="AI58" s="105"/>
    </row>
    <row r="59" spans="1:35">
      <c r="A59" s="83" t="str">
        <f t="shared" si="0"/>
        <v/>
      </c>
      <c r="B59" s="105"/>
      <c r="C59" s="105"/>
      <c r="D59" s="105"/>
      <c r="E59" s="105"/>
      <c r="F59" s="105"/>
      <c r="G59" s="105"/>
      <c r="H59" s="105"/>
      <c r="I59" s="105"/>
      <c r="J59" s="105"/>
      <c r="K59" s="105"/>
      <c r="L59" s="105"/>
      <c r="M59" s="105"/>
      <c r="N59" s="285" t="str">
        <f>IF(CONCATENATE(O59,P59,Q59,R59,S59,T59,U59,V59,W59,X59,Y59,Z59,AA59,AB59,AC59,AD59,AE59,AF59,AG59,AH59,AI59)&lt;&gt;"",MAX($N$1:N58)+1,"")</f>
        <v/>
      </c>
      <c r="O59" s="285" t="str">
        <f>IF('2B手術個別票H29'!C189="","",'2B手術個別票H29'!C189)</f>
        <v/>
      </c>
      <c r="P59" s="285" t="str">
        <f>IF('2B手術個別票H29'!E189="","",'2B手術個別票H29'!E189) &amp; IF('2B手術個別票H29'!F189="","",'2B手術個別票H29'!F189) &amp; IF('2B手術個別票H29'!G189="","",'2B手術個別票H29'!G189)</f>
        <v/>
      </c>
      <c r="Q59" s="285" t="str">
        <f>IF('2B手術個別票H29'!I189="","",'2B手術個別票H29'!I189)</f>
        <v/>
      </c>
      <c r="R59" s="285" t="str">
        <f>IF('2B手術個別票H29'!K189="","",'2B手術個別票H29'!K189)</f>
        <v/>
      </c>
      <c r="S59" s="285" t="str">
        <f>IF('2B手術個別票H29'!M189="","",'2B手術個別票H29'!M189)</f>
        <v/>
      </c>
      <c r="T59" s="285" t="str">
        <f>IF('2B手術個別票H29'!O189="","",'2B手術個別票H29'!O189)</f>
        <v/>
      </c>
      <c r="U59" s="105"/>
      <c r="V59" s="105"/>
      <c r="W59" s="105"/>
      <c r="X59" s="83" t="str">
        <f>IF('2B手術個別票H29'!AH189="","",'2B手術個別票H29'!AH189)</f>
        <v/>
      </c>
      <c r="Y59" s="281" t="str">
        <f>IF('2B手術個別票H29'!AR189="","",'2B手術個別票H29'!AR189)</f>
        <v/>
      </c>
      <c r="Z59" s="83" t="str">
        <f>IF('2B手術個別票H29'!BB189="","",'2B手術個別票H29'!BB189)</f>
        <v/>
      </c>
      <c r="AA59" s="105"/>
      <c r="AB59" s="105"/>
      <c r="AC59" s="105"/>
      <c r="AD59" s="105"/>
      <c r="AE59" s="105"/>
      <c r="AF59" s="105"/>
      <c r="AG59" s="105"/>
      <c r="AH59" s="105"/>
      <c r="AI59" s="105"/>
    </row>
    <row r="60" spans="1:35">
      <c r="A60" s="83" t="str">
        <f t="shared" si="0"/>
        <v/>
      </c>
      <c r="B60" s="105"/>
      <c r="C60" s="105"/>
      <c r="D60" s="105"/>
      <c r="E60" s="105"/>
      <c r="F60" s="105"/>
      <c r="G60" s="105"/>
      <c r="H60" s="105"/>
      <c r="I60" s="105"/>
      <c r="J60" s="105"/>
      <c r="K60" s="105"/>
      <c r="L60" s="105"/>
      <c r="M60" s="105"/>
      <c r="N60" s="285" t="str">
        <f>IF(CONCATENATE(O60,P60,Q60,R60,S60,T60,U60,V60,W60,X60,Y60,Z60,AA60,AB60,AC60,AD60,AE60,AF60,AG60,AH60,AI60)&lt;&gt;"",MAX($N$1:N59)+1,"")</f>
        <v/>
      </c>
      <c r="O60" s="285" t="str">
        <f>IF('2B手術個別票H29'!C192="","",'2B手術個別票H29'!C192)</f>
        <v/>
      </c>
      <c r="P60" s="285" t="str">
        <f>IF('2B手術個別票H29'!E192="","",'2B手術個別票H29'!E192) &amp; IF('2B手術個別票H29'!F192="","",'2B手術個別票H29'!F192) &amp; IF('2B手術個別票H29'!G192="","",'2B手術個別票H29'!G192)</f>
        <v/>
      </c>
      <c r="Q60" s="285" t="str">
        <f>IF('2B手術個別票H29'!I192="","",'2B手術個別票H29'!I192)</f>
        <v/>
      </c>
      <c r="R60" s="285" t="str">
        <f>IF('2B手術個別票H29'!K192="","",'2B手術個別票H29'!K192)</f>
        <v/>
      </c>
      <c r="S60" s="285" t="str">
        <f>IF('2B手術個別票H29'!M192="","",'2B手術個別票H29'!M192)</f>
        <v/>
      </c>
      <c r="T60" s="285" t="str">
        <f>IF('2B手術個別票H29'!O192="","",'2B手術個別票H29'!O192)</f>
        <v/>
      </c>
      <c r="U60" s="105"/>
      <c r="V60" s="105"/>
      <c r="W60" s="105"/>
      <c r="X60" s="83" t="str">
        <f>IF('2B手術個別票H29'!AH192="","",'2B手術個別票H29'!AH192)</f>
        <v/>
      </c>
      <c r="Y60" s="281" t="str">
        <f>IF('2B手術個別票H29'!AR192="","",'2B手術個別票H29'!AR192)</f>
        <v/>
      </c>
      <c r="Z60" s="83" t="str">
        <f>IF('2B手術個別票H29'!BB192="","",'2B手術個別票H29'!BB192)</f>
        <v/>
      </c>
      <c r="AA60" s="105"/>
      <c r="AB60" s="105"/>
      <c r="AC60" s="105"/>
      <c r="AD60" s="105"/>
      <c r="AE60" s="105"/>
      <c r="AF60" s="105"/>
      <c r="AG60" s="105"/>
      <c r="AH60" s="105"/>
      <c r="AI60" s="105"/>
    </row>
    <row r="61" spans="1:35">
      <c r="A61" s="83" t="str">
        <f t="shared" si="0"/>
        <v/>
      </c>
      <c r="B61" s="105"/>
      <c r="C61" s="105"/>
      <c r="D61" s="105"/>
      <c r="E61" s="105"/>
      <c r="F61" s="105"/>
      <c r="G61" s="105"/>
      <c r="H61" s="105"/>
      <c r="I61" s="105"/>
      <c r="J61" s="105"/>
      <c r="K61" s="105"/>
      <c r="L61" s="105"/>
      <c r="M61" s="105"/>
      <c r="N61" s="285" t="str">
        <f>IF(CONCATENATE(O61,P61,Q61,R61,S61,T61,U61,V61,W61,X61,Y61,Z61,AA61,AB61,AC61,AD61,AE61,AF61,AG61,AH61,AI61)&lt;&gt;"",MAX($N$1:N60)+1,"")</f>
        <v/>
      </c>
      <c r="O61" s="285" t="str">
        <f>IF('2B手術個別票H29'!C195="","",'2B手術個別票H29'!C195)</f>
        <v/>
      </c>
      <c r="P61" s="285" t="str">
        <f>IF('2B手術個別票H29'!E195="","",'2B手術個別票H29'!E195) &amp; IF('2B手術個別票H29'!F195="","",'2B手術個別票H29'!F195) &amp; IF('2B手術個別票H29'!G195="","",'2B手術個別票H29'!G195)</f>
        <v/>
      </c>
      <c r="Q61" s="285" t="str">
        <f>IF('2B手術個別票H29'!I195="","",'2B手術個別票H29'!I195)</f>
        <v/>
      </c>
      <c r="R61" s="285" t="str">
        <f>IF('2B手術個別票H29'!K195="","",'2B手術個別票H29'!K195)</f>
        <v/>
      </c>
      <c r="S61" s="285" t="str">
        <f>IF('2B手術個別票H29'!M195="","",'2B手術個別票H29'!M195)</f>
        <v/>
      </c>
      <c r="T61" s="285" t="str">
        <f>IF('2B手術個別票H29'!O195="","",'2B手術個別票H29'!O195)</f>
        <v/>
      </c>
      <c r="U61" s="105"/>
      <c r="V61" s="105"/>
      <c r="W61" s="105"/>
      <c r="X61" s="83" t="str">
        <f>IF('2B手術個別票H29'!AH195="","",'2B手術個別票H29'!AH195)</f>
        <v/>
      </c>
      <c r="Y61" s="281" t="str">
        <f>IF('2B手術個別票H29'!AR195="","",'2B手術個別票H29'!AR195)</f>
        <v/>
      </c>
      <c r="Z61" s="83" t="str">
        <f>IF('2B手術個別票H29'!BB195="","",'2B手術個別票H29'!BB195)</f>
        <v/>
      </c>
      <c r="AA61" s="105"/>
      <c r="AB61" s="105"/>
      <c r="AC61" s="105"/>
      <c r="AD61" s="105"/>
      <c r="AE61" s="105"/>
      <c r="AF61" s="105"/>
      <c r="AG61" s="105"/>
      <c r="AH61" s="105"/>
      <c r="AI61" s="105"/>
    </row>
    <row r="62" spans="1:35">
      <c r="A62" s="83" t="str">
        <f t="shared" si="0"/>
        <v/>
      </c>
      <c r="B62" s="105"/>
      <c r="C62" s="105"/>
      <c r="D62" s="105"/>
      <c r="E62" s="105"/>
      <c r="F62" s="105"/>
      <c r="G62" s="105"/>
      <c r="H62" s="105"/>
      <c r="I62" s="105"/>
      <c r="J62" s="105"/>
      <c r="K62" s="105"/>
      <c r="L62" s="105"/>
      <c r="M62" s="105"/>
      <c r="N62" s="285" t="str">
        <f>IF(CONCATENATE(O62,P62,Q62,R62,S62,T62,U62,V62,W62,X62,Y62,Z62,AA62,AB62,AC62,AD62,AE62,AF62,AG62,AH62,AI62)&lt;&gt;"",MAX($N$1:N61)+1,"")</f>
        <v/>
      </c>
      <c r="O62" s="285" t="str">
        <f>IF('2B手術個別票H29'!C198="","",'2B手術個別票H29'!C198)</f>
        <v/>
      </c>
      <c r="P62" s="285" t="str">
        <f>IF('2B手術個別票H29'!E198="","",'2B手術個別票H29'!E198) &amp; IF('2B手術個別票H29'!F198="","",'2B手術個別票H29'!F198) &amp; IF('2B手術個別票H29'!G198="","",'2B手術個別票H29'!G198)</f>
        <v/>
      </c>
      <c r="Q62" s="285" t="str">
        <f>IF('2B手術個別票H29'!I198="","",'2B手術個別票H29'!I198)</f>
        <v/>
      </c>
      <c r="R62" s="285" t="str">
        <f>IF('2B手術個別票H29'!K198="","",'2B手術個別票H29'!K198)</f>
        <v/>
      </c>
      <c r="S62" s="285" t="str">
        <f>IF('2B手術個別票H29'!M198="","",'2B手術個別票H29'!M198)</f>
        <v/>
      </c>
      <c r="T62" s="285" t="str">
        <f>IF('2B手術個別票H29'!O198="","",'2B手術個別票H29'!O198)</f>
        <v/>
      </c>
      <c r="U62" s="105"/>
      <c r="V62" s="105"/>
      <c r="W62" s="105"/>
      <c r="X62" s="83" t="str">
        <f>IF('2B手術個別票H29'!AH198="","",'2B手術個別票H29'!AH198)</f>
        <v/>
      </c>
      <c r="Y62" s="281" t="str">
        <f>IF('2B手術個別票H29'!AR198="","",'2B手術個別票H29'!AR198)</f>
        <v/>
      </c>
      <c r="Z62" s="83" t="str">
        <f>IF('2B手術個別票H29'!BB198="","",'2B手術個別票H29'!BB198)</f>
        <v/>
      </c>
      <c r="AA62" s="105"/>
      <c r="AB62" s="105"/>
      <c r="AC62" s="105"/>
      <c r="AD62" s="105"/>
      <c r="AE62" s="105"/>
      <c r="AF62" s="105"/>
      <c r="AG62" s="105"/>
      <c r="AH62" s="105"/>
      <c r="AI62" s="105"/>
    </row>
    <row r="63" spans="1:35">
      <c r="A63" s="83" t="str">
        <f t="shared" si="0"/>
        <v/>
      </c>
      <c r="B63" s="105"/>
      <c r="C63" s="105"/>
      <c r="D63" s="105"/>
      <c r="E63" s="105"/>
      <c r="F63" s="105"/>
      <c r="G63" s="105"/>
      <c r="H63" s="105"/>
      <c r="I63" s="105"/>
      <c r="J63" s="105"/>
      <c r="K63" s="105"/>
      <c r="L63" s="105"/>
      <c r="M63" s="105"/>
      <c r="N63" s="285" t="str">
        <f>IF(CONCATENATE(O63,P63,Q63,R63,S63,T63,U63,V63,W63,X63,Y63,Z63,AA63,AB63,AC63,AD63,AE63,AF63,AG63,AH63,AI63)&lt;&gt;"",MAX($N$1:N62)+1,"")</f>
        <v/>
      </c>
      <c r="O63" s="285" t="str">
        <f>IF('2B手術個別票H29'!C201="","",'2B手術個別票H29'!C201)</f>
        <v/>
      </c>
      <c r="P63" s="285" t="str">
        <f>IF('2B手術個別票H29'!E201="","",'2B手術個別票H29'!E201) &amp; IF('2B手術個別票H29'!F201="","",'2B手術個別票H29'!F201) &amp; IF('2B手術個別票H29'!G201="","",'2B手術個別票H29'!G201)</f>
        <v/>
      </c>
      <c r="Q63" s="285" t="str">
        <f>IF('2B手術個別票H29'!I201="","",'2B手術個別票H29'!I201)</f>
        <v/>
      </c>
      <c r="R63" s="285" t="str">
        <f>IF('2B手術個別票H29'!K201="","",'2B手術個別票H29'!K201)</f>
        <v/>
      </c>
      <c r="S63" s="285" t="str">
        <f>IF('2B手術個別票H29'!M201="","",'2B手術個別票H29'!M201)</f>
        <v/>
      </c>
      <c r="T63" s="285" t="str">
        <f>IF('2B手術個別票H29'!O201="","",'2B手術個別票H29'!O201)</f>
        <v/>
      </c>
      <c r="U63" s="105"/>
      <c r="V63" s="105"/>
      <c r="W63" s="105"/>
      <c r="X63" s="83" t="str">
        <f>IF('2B手術個別票H29'!AH201="","",'2B手術個別票H29'!AH201)</f>
        <v/>
      </c>
      <c r="Y63" s="281" t="str">
        <f>IF('2B手術個別票H29'!AR201="","",'2B手術個別票H29'!AR201)</f>
        <v/>
      </c>
      <c r="Z63" s="83" t="str">
        <f>IF('2B手術個別票H29'!BB201="","",'2B手術個別票H29'!BB201)</f>
        <v/>
      </c>
      <c r="AA63" s="105"/>
      <c r="AB63" s="105"/>
      <c r="AC63" s="105"/>
      <c r="AD63" s="105"/>
      <c r="AE63" s="105"/>
      <c r="AF63" s="105"/>
      <c r="AG63" s="105"/>
      <c r="AH63" s="105"/>
      <c r="AI63" s="105"/>
    </row>
    <row r="64" spans="1:35">
      <c r="A64" s="83" t="str">
        <f t="shared" si="0"/>
        <v/>
      </c>
      <c r="B64" s="105"/>
      <c r="C64" s="105"/>
      <c r="D64" s="105"/>
      <c r="E64" s="105"/>
      <c r="F64" s="105"/>
      <c r="G64" s="105"/>
      <c r="H64" s="105"/>
      <c r="I64" s="105"/>
      <c r="J64" s="105"/>
      <c r="K64" s="105"/>
      <c r="L64" s="105"/>
      <c r="M64" s="105"/>
      <c r="N64" s="285" t="str">
        <f>IF(CONCATENATE(O64,P64,Q64,R64,S64,T64,U64,V64,W64,X64,Y64,Z64,AA64,AB64,AC64,AD64,AE64,AF64,AG64,AH64,AI64)&lt;&gt;"",MAX($N$1:N63)+1,"")</f>
        <v/>
      </c>
      <c r="O64" s="285" t="str">
        <f>IF('2B手術個別票H29'!C204="","",'2B手術個別票H29'!C204)</f>
        <v/>
      </c>
      <c r="P64" s="285" t="str">
        <f>IF('2B手術個別票H29'!E204="","",'2B手術個別票H29'!E204) &amp; IF('2B手術個別票H29'!F204="","",'2B手術個別票H29'!F204) &amp; IF('2B手術個別票H29'!G204="","",'2B手術個別票H29'!G204)</f>
        <v/>
      </c>
      <c r="Q64" s="285" t="str">
        <f>IF('2B手術個別票H29'!I204="","",'2B手術個別票H29'!I204)</f>
        <v/>
      </c>
      <c r="R64" s="285" t="str">
        <f>IF('2B手術個別票H29'!K204="","",'2B手術個別票H29'!K204)</f>
        <v/>
      </c>
      <c r="S64" s="285" t="str">
        <f>IF('2B手術個別票H29'!M204="","",'2B手術個別票H29'!M204)</f>
        <v/>
      </c>
      <c r="T64" s="285" t="str">
        <f>IF('2B手術個別票H29'!O204="","",'2B手術個別票H29'!O204)</f>
        <v/>
      </c>
      <c r="U64" s="105"/>
      <c r="V64" s="105"/>
      <c r="W64" s="105"/>
      <c r="X64" s="83" t="str">
        <f>IF('2B手術個別票H29'!AH204="","",'2B手術個別票H29'!AH204)</f>
        <v/>
      </c>
      <c r="Y64" s="281" t="str">
        <f>IF('2B手術個別票H29'!AR204="","",'2B手術個別票H29'!AR204)</f>
        <v/>
      </c>
      <c r="Z64" s="83" t="str">
        <f>IF('2B手術個別票H29'!BB204="","",'2B手術個別票H29'!BB204)</f>
        <v/>
      </c>
      <c r="AA64" s="105"/>
      <c r="AB64" s="105"/>
      <c r="AC64" s="105"/>
      <c r="AD64" s="105"/>
      <c r="AE64" s="105"/>
      <c r="AF64" s="105"/>
      <c r="AG64" s="105"/>
      <c r="AH64" s="105"/>
      <c r="AI64" s="105"/>
    </row>
    <row r="65" spans="1:35">
      <c r="A65" s="83" t="str">
        <f t="shared" si="0"/>
        <v/>
      </c>
      <c r="B65" s="105"/>
      <c r="C65" s="105"/>
      <c r="D65" s="105"/>
      <c r="E65" s="105"/>
      <c r="F65" s="105"/>
      <c r="G65" s="105"/>
      <c r="H65" s="105"/>
      <c r="I65" s="105"/>
      <c r="J65" s="105"/>
      <c r="K65" s="105"/>
      <c r="L65" s="105"/>
      <c r="M65" s="105"/>
      <c r="N65" s="285" t="str">
        <f>IF(CONCATENATE(O65,P65,Q65,R65,S65,T65,U65,V65,W65,X65,Y65,Z65,AA65,AB65,AC65,AD65,AE65,AF65,AG65,AH65,AI65)&lt;&gt;"",MAX($N$1:N64)+1,"")</f>
        <v/>
      </c>
      <c r="O65" s="285" t="str">
        <f>IF('2B手術個別票H29'!C207="","",'2B手術個別票H29'!C207)</f>
        <v/>
      </c>
      <c r="P65" s="285" t="str">
        <f>IF('2B手術個別票H29'!E207="","",'2B手術個別票H29'!E207) &amp; IF('2B手術個別票H29'!F207="","",'2B手術個別票H29'!F207) &amp; IF('2B手術個別票H29'!G207="","",'2B手術個別票H29'!G207)</f>
        <v/>
      </c>
      <c r="Q65" s="285" t="str">
        <f>IF('2B手術個別票H29'!I207="","",'2B手術個別票H29'!I207)</f>
        <v/>
      </c>
      <c r="R65" s="285" t="str">
        <f>IF('2B手術個別票H29'!K207="","",'2B手術個別票H29'!K207)</f>
        <v/>
      </c>
      <c r="S65" s="285" t="str">
        <f>IF('2B手術個別票H29'!M207="","",'2B手術個別票H29'!M207)</f>
        <v/>
      </c>
      <c r="T65" s="285" t="str">
        <f>IF('2B手術個別票H29'!O207="","",'2B手術個別票H29'!O207)</f>
        <v/>
      </c>
      <c r="U65" s="105"/>
      <c r="V65" s="105"/>
      <c r="W65" s="105"/>
      <c r="X65" s="83" t="str">
        <f>IF('2B手術個別票H29'!AH207="","",'2B手術個別票H29'!AH207)</f>
        <v/>
      </c>
      <c r="Y65" s="281" t="str">
        <f>IF('2B手術個別票H29'!AR207="","",'2B手術個別票H29'!AR207)</f>
        <v/>
      </c>
      <c r="Z65" s="83" t="str">
        <f>IF('2B手術個別票H29'!BB207="","",'2B手術個別票H29'!BB207)</f>
        <v/>
      </c>
      <c r="AA65" s="105"/>
      <c r="AB65" s="105"/>
      <c r="AC65" s="105"/>
      <c r="AD65" s="105"/>
      <c r="AE65" s="105"/>
      <c r="AF65" s="105"/>
      <c r="AG65" s="105"/>
      <c r="AH65" s="105"/>
      <c r="AI65" s="105"/>
    </row>
    <row r="66" spans="1:35">
      <c r="A66" s="83" t="str">
        <f t="shared" ref="A66:A129" si="1">IF(CONCATENATE(O66,P66,Q66,R66,S66,T66,U66,V66,W66,X66,Y66,Z66,AA66,AB66,AC66,AD66,AE66,AF66,AG66,AH66,AI66)&lt;&gt;"","2B6H29","")</f>
        <v/>
      </c>
      <c r="B66" s="105"/>
      <c r="C66" s="105"/>
      <c r="D66" s="105"/>
      <c r="E66" s="105"/>
      <c r="F66" s="105"/>
      <c r="G66" s="105"/>
      <c r="H66" s="105"/>
      <c r="I66" s="105"/>
      <c r="J66" s="105"/>
      <c r="K66" s="105"/>
      <c r="L66" s="105"/>
      <c r="M66" s="105"/>
      <c r="N66" s="285" t="str">
        <f>IF(CONCATENATE(O66,P66,Q66,R66,S66,T66,U66,V66,W66,X66,Y66,Z66,AA66,AB66,AC66,AD66,AE66,AF66,AG66,AH66,AI66)&lt;&gt;"",MAX($N$1:N65)+1,"")</f>
        <v/>
      </c>
      <c r="O66" s="285" t="str">
        <f>IF('2B手術個別票H29'!C210="","",'2B手術個別票H29'!C210)</f>
        <v/>
      </c>
      <c r="P66" s="285" t="str">
        <f>IF('2B手術個別票H29'!E210="","",'2B手術個別票H29'!E210) &amp; IF('2B手術個別票H29'!F210="","",'2B手術個別票H29'!F210) &amp; IF('2B手術個別票H29'!G210="","",'2B手術個別票H29'!G210)</f>
        <v/>
      </c>
      <c r="Q66" s="285" t="str">
        <f>IF('2B手術個別票H29'!I210="","",'2B手術個別票H29'!I210)</f>
        <v/>
      </c>
      <c r="R66" s="285" t="str">
        <f>IF('2B手術個別票H29'!K210="","",'2B手術個別票H29'!K210)</f>
        <v/>
      </c>
      <c r="S66" s="285" t="str">
        <f>IF('2B手術個別票H29'!M210="","",'2B手術個別票H29'!M210)</f>
        <v/>
      </c>
      <c r="T66" s="285" t="str">
        <f>IF('2B手術個別票H29'!O210="","",'2B手術個別票H29'!O210)</f>
        <v/>
      </c>
      <c r="U66" s="105"/>
      <c r="V66" s="105"/>
      <c r="W66" s="105"/>
      <c r="X66" s="83" t="str">
        <f>IF('2B手術個別票H29'!AH210="","",'2B手術個別票H29'!AH210)</f>
        <v/>
      </c>
      <c r="Y66" s="281" t="str">
        <f>IF('2B手術個別票H29'!AR210="","",'2B手術個別票H29'!AR210)</f>
        <v/>
      </c>
      <c r="Z66" s="83" t="str">
        <f>IF('2B手術個別票H29'!BB210="","",'2B手術個別票H29'!BB210)</f>
        <v/>
      </c>
      <c r="AA66" s="105"/>
      <c r="AB66" s="105"/>
      <c r="AC66" s="105"/>
      <c r="AD66" s="105"/>
      <c r="AE66" s="105"/>
      <c r="AF66" s="105"/>
      <c r="AG66" s="105"/>
      <c r="AH66" s="105"/>
      <c r="AI66" s="105"/>
    </row>
    <row r="67" spans="1:35">
      <c r="A67" s="83" t="str">
        <f t="shared" si="1"/>
        <v/>
      </c>
      <c r="B67" s="105"/>
      <c r="C67" s="105"/>
      <c r="D67" s="105"/>
      <c r="E67" s="105"/>
      <c r="F67" s="105"/>
      <c r="G67" s="105"/>
      <c r="H67" s="105"/>
      <c r="I67" s="105"/>
      <c r="J67" s="105"/>
      <c r="K67" s="105"/>
      <c r="L67" s="105"/>
      <c r="M67" s="105"/>
      <c r="N67" s="285" t="str">
        <f>IF(CONCATENATE(O67,P67,Q67,R67,S67,T67,U67,V67,W67,X67,Y67,Z67,AA67,AB67,AC67,AD67,AE67,AF67,AG67,AH67,AI67)&lt;&gt;"",MAX($N$1:N66)+1,"")</f>
        <v/>
      </c>
      <c r="O67" s="285" t="str">
        <f>IF('2B手術個別票H29'!C213="","",'2B手術個別票H29'!C213)</f>
        <v/>
      </c>
      <c r="P67" s="285" t="str">
        <f>IF('2B手術個別票H29'!E213="","",'2B手術個別票H29'!E213) &amp; IF('2B手術個別票H29'!F213="","",'2B手術個別票H29'!F213) &amp; IF('2B手術個別票H29'!G213="","",'2B手術個別票H29'!G213)</f>
        <v/>
      </c>
      <c r="Q67" s="285" t="str">
        <f>IF('2B手術個別票H29'!I213="","",'2B手術個別票H29'!I213)</f>
        <v/>
      </c>
      <c r="R67" s="285" t="str">
        <f>IF('2B手術個別票H29'!K213="","",'2B手術個別票H29'!K213)</f>
        <v/>
      </c>
      <c r="S67" s="285" t="str">
        <f>IF('2B手術個別票H29'!M213="","",'2B手術個別票H29'!M213)</f>
        <v/>
      </c>
      <c r="T67" s="285" t="str">
        <f>IF('2B手術個別票H29'!O213="","",'2B手術個別票H29'!O213)</f>
        <v/>
      </c>
      <c r="U67" s="105"/>
      <c r="V67" s="105"/>
      <c r="W67" s="105"/>
      <c r="X67" s="83" t="str">
        <f>IF('2B手術個別票H29'!AH213="","",'2B手術個別票H29'!AH213)</f>
        <v/>
      </c>
      <c r="Y67" s="281" t="str">
        <f>IF('2B手術個別票H29'!AR213="","",'2B手術個別票H29'!AR213)</f>
        <v/>
      </c>
      <c r="Z67" s="83" t="str">
        <f>IF('2B手術個別票H29'!BB213="","",'2B手術個別票H29'!BB213)</f>
        <v/>
      </c>
      <c r="AA67" s="105"/>
      <c r="AB67" s="105"/>
      <c r="AC67" s="105"/>
      <c r="AD67" s="105"/>
      <c r="AE67" s="105"/>
      <c r="AF67" s="105"/>
      <c r="AG67" s="105"/>
      <c r="AH67" s="105"/>
      <c r="AI67" s="105"/>
    </row>
    <row r="68" spans="1:35">
      <c r="A68" s="83" t="str">
        <f t="shared" si="1"/>
        <v/>
      </c>
      <c r="B68" s="105"/>
      <c r="C68" s="105"/>
      <c r="D68" s="105"/>
      <c r="E68" s="105"/>
      <c r="F68" s="105"/>
      <c r="G68" s="105"/>
      <c r="H68" s="105"/>
      <c r="I68" s="105"/>
      <c r="J68" s="105"/>
      <c r="K68" s="105"/>
      <c r="L68" s="105"/>
      <c r="M68" s="105"/>
      <c r="N68" s="285" t="str">
        <f>IF(CONCATENATE(O68,P68,Q68,R68,S68,T68,U68,V68,W68,X68,Y68,Z68,AA68,AB68,AC68,AD68,AE68,AF68,AG68,AH68,AI68)&lt;&gt;"",MAX($N$1:N67)+1,"")</f>
        <v/>
      </c>
      <c r="O68" s="285" t="str">
        <f>IF('2B手術個別票H29'!C216="","",'2B手術個別票H29'!C216)</f>
        <v/>
      </c>
      <c r="P68" s="285" t="str">
        <f>IF('2B手術個別票H29'!E216="","",'2B手術個別票H29'!E216) &amp; IF('2B手術個別票H29'!F216="","",'2B手術個別票H29'!F216) &amp; IF('2B手術個別票H29'!G216="","",'2B手術個別票H29'!G216)</f>
        <v/>
      </c>
      <c r="Q68" s="285" t="str">
        <f>IF('2B手術個別票H29'!I216="","",'2B手術個別票H29'!I216)</f>
        <v/>
      </c>
      <c r="R68" s="285" t="str">
        <f>IF('2B手術個別票H29'!K216="","",'2B手術個別票H29'!K216)</f>
        <v/>
      </c>
      <c r="S68" s="285" t="str">
        <f>IF('2B手術個別票H29'!M216="","",'2B手術個別票H29'!M216)</f>
        <v/>
      </c>
      <c r="T68" s="285" t="str">
        <f>IF('2B手術個別票H29'!O216="","",'2B手術個別票H29'!O216)</f>
        <v/>
      </c>
      <c r="U68" s="105"/>
      <c r="V68" s="105"/>
      <c r="W68" s="105"/>
      <c r="X68" s="83" t="str">
        <f>IF('2B手術個別票H29'!AH216="","",'2B手術個別票H29'!AH216)</f>
        <v/>
      </c>
      <c r="Y68" s="281" t="str">
        <f>IF('2B手術個別票H29'!AR216="","",'2B手術個別票H29'!AR216)</f>
        <v/>
      </c>
      <c r="Z68" s="83" t="str">
        <f>IF('2B手術個別票H29'!BB216="","",'2B手術個別票H29'!BB216)</f>
        <v/>
      </c>
      <c r="AA68" s="105"/>
      <c r="AB68" s="105"/>
      <c r="AC68" s="105"/>
      <c r="AD68" s="105"/>
      <c r="AE68" s="105"/>
      <c r="AF68" s="105"/>
      <c r="AG68" s="105"/>
      <c r="AH68" s="105"/>
      <c r="AI68" s="105"/>
    </row>
    <row r="69" spans="1:35">
      <c r="A69" s="83" t="str">
        <f t="shared" si="1"/>
        <v/>
      </c>
      <c r="B69" s="105"/>
      <c r="C69" s="105"/>
      <c r="D69" s="105"/>
      <c r="E69" s="105"/>
      <c r="F69" s="105"/>
      <c r="G69" s="105"/>
      <c r="H69" s="105"/>
      <c r="I69" s="105"/>
      <c r="J69" s="105"/>
      <c r="K69" s="105"/>
      <c r="L69" s="105"/>
      <c r="M69" s="105"/>
      <c r="N69" s="285" t="str">
        <f>IF(CONCATENATE(O69,P69,Q69,R69,S69,T69,U69,V69,W69,X69,Y69,Z69,AA69,AB69,AC69,AD69,AE69,AF69,AG69,AH69,AI69)&lt;&gt;"",MAX($N$1:N68)+1,"")</f>
        <v/>
      </c>
      <c r="O69" s="285" t="str">
        <f>IF('2B手術個別票H29'!C219="","",'2B手術個別票H29'!C219)</f>
        <v/>
      </c>
      <c r="P69" s="285" t="str">
        <f>IF('2B手術個別票H29'!E219="","",'2B手術個別票H29'!E219) &amp; IF('2B手術個別票H29'!F219="","",'2B手術個別票H29'!F219) &amp; IF('2B手術個別票H29'!G219="","",'2B手術個別票H29'!G219)</f>
        <v/>
      </c>
      <c r="Q69" s="285" t="str">
        <f>IF('2B手術個別票H29'!I219="","",'2B手術個別票H29'!I219)</f>
        <v/>
      </c>
      <c r="R69" s="285" t="str">
        <f>IF('2B手術個別票H29'!K219="","",'2B手術個別票H29'!K219)</f>
        <v/>
      </c>
      <c r="S69" s="285" t="str">
        <f>IF('2B手術個別票H29'!M219="","",'2B手術個別票H29'!M219)</f>
        <v/>
      </c>
      <c r="T69" s="285" t="str">
        <f>IF('2B手術個別票H29'!O219="","",'2B手術個別票H29'!O219)</f>
        <v/>
      </c>
      <c r="U69" s="105"/>
      <c r="V69" s="105"/>
      <c r="W69" s="105"/>
      <c r="X69" s="83" t="str">
        <f>IF('2B手術個別票H29'!AH219="","",'2B手術個別票H29'!AH219)</f>
        <v/>
      </c>
      <c r="Y69" s="281" t="str">
        <f>IF('2B手術個別票H29'!AR219="","",'2B手術個別票H29'!AR219)</f>
        <v/>
      </c>
      <c r="Z69" s="83" t="str">
        <f>IF('2B手術個別票H29'!BB219="","",'2B手術個別票H29'!BB219)</f>
        <v/>
      </c>
      <c r="AA69" s="105"/>
      <c r="AB69" s="105"/>
      <c r="AC69" s="105"/>
      <c r="AD69" s="105"/>
      <c r="AE69" s="105"/>
      <c r="AF69" s="105"/>
      <c r="AG69" s="105"/>
      <c r="AH69" s="105"/>
      <c r="AI69" s="105"/>
    </row>
    <row r="70" spans="1:35">
      <c r="A70" s="83" t="str">
        <f t="shared" si="1"/>
        <v/>
      </c>
      <c r="B70" s="105"/>
      <c r="C70" s="105"/>
      <c r="D70" s="105"/>
      <c r="E70" s="105"/>
      <c r="F70" s="105"/>
      <c r="G70" s="105"/>
      <c r="H70" s="105"/>
      <c r="I70" s="105"/>
      <c r="J70" s="105"/>
      <c r="K70" s="105"/>
      <c r="L70" s="105"/>
      <c r="M70" s="105"/>
      <c r="N70" s="285" t="str">
        <f>IF(CONCATENATE(O70,P70,Q70,R70,S70,T70,U70,V70,W70,X70,Y70,Z70,AA70,AB70,AC70,AD70,AE70,AF70,AG70,AH70,AI70)&lt;&gt;"",MAX($N$1:N69)+1,"")</f>
        <v/>
      </c>
      <c r="O70" s="285" t="str">
        <f>IF('2B手術個別票H29'!C222="","",'2B手術個別票H29'!C222)</f>
        <v/>
      </c>
      <c r="P70" s="285" t="str">
        <f>IF('2B手術個別票H29'!E222="","",'2B手術個別票H29'!E222) &amp; IF('2B手術個別票H29'!F222="","",'2B手術個別票H29'!F222) &amp; IF('2B手術個別票H29'!G222="","",'2B手術個別票H29'!G222)</f>
        <v/>
      </c>
      <c r="Q70" s="285" t="str">
        <f>IF('2B手術個別票H29'!I222="","",'2B手術個別票H29'!I222)</f>
        <v/>
      </c>
      <c r="R70" s="285" t="str">
        <f>IF('2B手術個別票H29'!K222="","",'2B手術個別票H29'!K222)</f>
        <v/>
      </c>
      <c r="S70" s="285" t="str">
        <f>IF('2B手術個別票H29'!M222="","",'2B手術個別票H29'!M222)</f>
        <v/>
      </c>
      <c r="T70" s="285" t="str">
        <f>IF('2B手術個別票H29'!O222="","",'2B手術個別票H29'!O222)</f>
        <v/>
      </c>
      <c r="U70" s="105"/>
      <c r="V70" s="105"/>
      <c r="W70" s="105"/>
      <c r="X70" s="83" t="str">
        <f>IF('2B手術個別票H29'!AH222="","",'2B手術個別票H29'!AH222)</f>
        <v/>
      </c>
      <c r="Y70" s="281" t="str">
        <f>IF('2B手術個別票H29'!AR222="","",'2B手術個別票H29'!AR222)</f>
        <v/>
      </c>
      <c r="Z70" s="83" t="str">
        <f>IF('2B手術個別票H29'!BB222="","",'2B手術個別票H29'!BB222)</f>
        <v/>
      </c>
      <c r="AA70" s="105"/>
      <c r="AB70" s="105"/>
      <c r="AC70" s="105"/>
      <c r="AD70" s="105"/>
      <c r="AE70" s="105"/>
      <c r="AF70" s="105"/>
      <c r="AG70" s="105"/>
      <c r="AH70" s="105"/>
      <c r="AI70" s="105"/>
    </row>
    <row r="71" spans="1:35">
      <c r="A71" s="83" t="str">
        <f t="shared" si="1"/>
        <v/>
      </c>
      <c r="B71" s="105"/>
      <c r="C71" s="105"/>
      <c r="D71" s="105"/>
      <c r="E71" s="105"/>
      <c r="F71" s="105"/>
      <c r="G71" s="105"/>
      <c r="H71" s="105"/>
      <c r="I71" s="105"/>
      <c r="J71" s="105"/>
      <c r="K71" s="105"/>
      <c r="L71" s="105"/>
      <c r="M71" s="105"/>
      <c r="N71" s="285" t="str">
        <f>IF(CONCATENATE(O71,P71,Q71,R71,S71,T71,U71,V71,W71,X71,Y71,Z71,AA71,AB71,AC71,AD71,AE71,AF71,AG71,AH71,AI71)&lt;&gt;"",MAX($N$1:N70)+1,"")</f>
        <v/>
      </c>
      <c r="O71" s="285" t="str">
        <f>IF('2B手術個別票H29'!C225="","",'2B手術個別票H29'!C225)</f>
        <v/>
      </c>
      <c r="P71" s="285" t="str">
        <f>IF('2B手術個別票H29'!E225="","",'2B手術個別票H29'!E225) &amp; IF('2B手術個別票H29'!F225="","",'2B手術個別票H29'!F225) &amp; IF('2B手術個別票H29'!G225="","",'2B手術個別票H29'!G225)</f>
        <v/>
      </c>
      <c r="Q71" s="285" t="str">
        <f>IF('2B手術個別票H29'!I225="","",'2B手術個別票H29'!I225)</f>
        <v/>
      </c>
      <c r="R71" s="285" t="str">
        <f>IF('2B手術個別票H29'!K225="","",'2B手術個別票H29'!K225)</f>
        <v/>
      </c>
      <c r="S71" s="285" t="str">
        <f>IF('2B手術個別票H29'!M225="","",'2B手術個別票H29'!M225)</f>
        <v/>
      </c>
      <c r="T71" s="285" t="str">
        <f>IF('2B手術個別票H29'!O225="","",'2B手術個別票H29'!O225)</f>
        <v/>
      </c>
      <c r="U71" s="105"/>
      <c r="V71" s="105"/>
      <c r="W71" s="105"/>
      <c r="X71" s="83" t="str">
        <f>IF('2B手術個別票H29'!AH225="","",'2B手術個別票H29'!AH225)</f>
        <v/>
      </c>
      <c r="Y71" s="281" t="str">
        <f>IF('2B手術個別票H29'!AR225="","",'2B手術個別票H29'!AR225)</f>
        <v/>
      </c>
      <c r="Z71" s="83" t="str">
        <f>IF('2B手術個別票H29'!BB225="","",'2B手術個別票H29'!BB225)</f>
        <v/>
      </c>
      <c r="AA71" s="105"/>
      <c r="AB71" s="105"/>
      <c r="AC71" s="105"/>
      <c r="AD71" s="105"/>
      <c r="AE71" s="105"/>
      <c r="AF71" s="105"/>
      <c r="AG71" s="105"/>
      <c r="AH71" s="105"/>
      <c r="AI71" s="105"/>
    </row>
    <row r="72" spans="1:35">
      <c r="A72" s="83" t="str">
        <f t="shared" si="1"/>
        <v/>
      </c>
      <c r="B72" s="105"/>
      <c r="C72" s="105"/>
      <c r="D72" s="105"/>
      <c r="E72" s="105"/>
      <c r="F72" s="105"/>
      <c r="G72" s="105"/>
      <c r="H72" s="105"/>
      <c r="I72" s="105"/>
      <c r="J72" s="105"/>
      <c r="K72" s="105"/>
      <c r="L72" s="105"/>
      <c r="M72" s="105"/>
      <c r="N72" s="285" t="str">
        <f>IF(CONCATENATE(O72,P72,Q72,R72,S72,T72,U72,V72,W72,X72,Y72,Z72,AA72,AB72,AC72,AD72,AE72,AF72,AG72,AH72,AI72)&lt;&gt;"",MAX($N$1:N71)+1,"")</f>
        <v/>
      </c>
      <c r="O72" s="285" t="str">
        <f>IF('2B手術個別票H29'!C228="","",'2B手術個別票H29'!C228)</f>
        <v/>
      </c>
      <c r="P72" s="285" t="str">
        <f>IF('2B手術個別票H29'!E228="","",'2B手術個別票H29'!E228) &amp; IF('2B手術個別票H29'!F228="","",'2B手術個別票H29'!F228) &amp; IF('2B手術個別票H29'!G228="","",'2B手術個別票H29'!G228)</f>
        <v/>
      </c>
      <c r="Q72" s="285" t="str">
        <f>IF('2B手術個別票H29'!I228="","",'2B手術個別票H29'!I228)</f>
        <v/>
      </c>
      <c r="R72" s="285" t="str">
        <f>IF('2B手術個別票H29'!K228="","",'2B手術個別票H29'!K228)</f>
        <v/>
      </c>
      <c r="S72" s="285" t="str">
        <f>IF('2B手術個別票H29'!M228="","",'2B手術個別票H29'!M228)</f>
        <v/>
      </c>
      <c r="T72" s="285" t="str">
        <f>IF('2B手術個別票H29'!O228="","",'2B手術個別票H29'!O228)</f>
        <v/>
      </c>
      <c r="U72" s="105"/>
      <c r="V72" s="105"/>
      <c r="W72" s="105"/>
      <c r="X72" s="83" t="str">
        <f>IF('2B手術個別票H29'!AH228="","",'2B手術個別票H29'!AH228)</f>
        <v/>
      </c>
      <c r="Y72" s="281" t="str">
        <f>IF('2B手術個別票H29'!AR228="","",'2B手術個別票H29'!AR228)</f>
        <v/>
      </c>
      <c r="Z72" s="83" t="str">
        <f>IF('2B手術個別票H29'!BB228="","",'2B手術個別票H29'!BB228)</f>
        <v/>
      </c>
      <c r="AA72" s="105"/>
      <c r="AB72" s="105"/>
      <c r="AC72" s="105"/>
      <c r="AD72" s="105"/>
      <c r="AE72" s="105"/>
      <c r="AF72" s="105"/>
      <c r="AG72" s="105"/>
      <c r="AH72" s="105"/>
      <c r="AI72" s="105"/>
    </row>
    <row r="73" spans="1:35">
      <c r="A73" s="83" t="str">
        <f t="shared" si="1"/>
        <v/>
      </c>
      <c r="B73" s="105"/>
      <c r="C73" s="105"/>
      <c r="D73" s="105"/>
      <c r="E73" s="105"/>
      <c r="F73" s="105"/>
      <c r="G73" s="105"/>
      <c r="H73" s="105"/>
      <c r="I73" s="105"/>
      <c r="J73" s="105"/>
      <c r="K73" s="105"/>
      <c r="L73" s="105"/>
      <c r="M73" s="105"/>
      <c r="N73" s="285" t="str">
        <f>IF(CONCATENATE(O73,P73,Q73,R73,S73,T73,U73,V73,W73,X73,Y73,Z73,AA73,AB73,AC73,AD73,AE73,AF73,AG73,AH73,AI73)&lt;&gt;"",MAX($N$1:N72)+1,"")</f>
        <v/>
      </c>
      <c r="O73" s="285" t="str">
        <f>IF('2B手術個別票H29'!C233="","",'2B手術個別票H29'!C233)</f>
        <v/>
      </c>
      <c r="P73" s="285" t="str">
        <f>IF('2B手術個別票H29'!E233="","",'2B手術個別票H29'!E233) &amp; IF('2B手術個別票H29'!F233="","",'2B手術個別票H29'!F233) &amp; IF('2B手術個別票H29'!G233="","",'2B手術個別票H29'!G233)</f>
        <v/>
      </c>
      <c r="Q73" s="285" t="str">
        <f>IF('2B手術個別票H29'!I233="","",'2B手術個別票H29'!I233)</f>
        <v/>
      </c>
      <c r="R73" s="285" t="str">
        <f>IF('2B手術個別票H29'!K233="","",'2B手術個別票H29'!K233)</f>
        <v/>
      </c>
      <c r="S73" s="285" t="str">
        <f>IF('2B手術個別票H29'!M233="","",'2B手術個別票H29'!M233)</f>
        <v/>
      </c>
      <c r="T73" s="285" t="str">
        <f>IF('2B手術個別票H29'!O233="","",'2B手術個別票H29'!O233)</f>
        <v/>
      </c>
      <c r="U73" s="105"/>
      <c r="V73" s="105"/>
      <c r="W73" s="105"/>
      <c r="X73" s="83" t="str">
        <f>IF('2B手術個別票H29'!AH233="","",'2B手術個別票H29'!AH233)</f>
        <v/>
      </c>
      <c r="Y73" s="281" t="str">
        <f>IF('2B手術個別票H29'!AR233="","",'2B手術個別票H29'!AR233)</f>
        <v/>
      </c>
      <c r="Z73" s="83" t="str">
        <f>IF('2B手術個別票H29'!BB233="","",'2B手術個別票H29'!BB233)</f>
        <v/>
      </c>
      <c r="AA73" s="105"/>
      <c r="AB73" s="105"/>
      <c r="AC73" s="105"/>
      <c r="AD73" s="105"/>
      <c r="AE73" s="105"/>
      <c r="AF73" s="105"/>
      <c r="AG73" s="105"/>
      <c r="AH73" s="105"/>
      <c r="AI73" s="105"/>
    </row>
    <row r="74" spans="1:35">
      <c r="A74" s="83" t="str">
        <f t="shared" si="1"/>
        <v/>
      </c>
      <c r="B74" s="105"/>
      <c r="C74" s="105"/>
      <c r="D74" s="105"/>
      <c r="E74" s="105"/>
      <c r="F74" s="105"/>
      <c r="G74" s="105"/>
      <c r="H74" s="105"/>
      <c r="I74" s="105"/>
      <c r="J74" s="105"/>
      <c r="K74" s="105"/>
      <c r="L74" s="105"/>
      <c r="M74" s="105"/>
      <c r="N74" s="285" t="str">
        <f>IF(CONCATENATE(O74,P74,Q74,R74,S74,T74,U74,V74,W74,X74,Y74,Z74,AA74,AB74,AC74,AD74,AE74,AF74,AG74,AH74,AI74)&lt;&gt;"",MAX($N$1:N73)+1,"")</f>
        <v/>
      </c>
      <c r="O74" s="285" t="str">
        <f>IF('2B手術個別票H29'!C236="","",'2B手術個別票H29'!C236)</f>
        <v/>
      </c>
      <c r="P74" s="285" t="str">
        <f>IF('2B手術個別票H29'!E236="","",'2B手術個別票H29'!E236) &amp; IF('2B手術個別票H29'!F236="","",'2B手術個別票H29'!F236) &amp; IF('2B手術個別票H29'!G236="","",'2B手術個別票H29'!G236)</f>
        <v/>
      </c>
      <c r="Q74" s="285" t="str">
        <f>IF('2B手術個別票H29'!I236="","",'2B手術個別票H29'!I236)</f>
        <v/>
      </c>
      <c r="R74" s="285" t="str">
        <f>IF('2B手術個別票H29'!K236="","",'2B手術個別票H29'!K236)</f>
        <v/>
      </c>
      <c r="S74" s="285" t="str">
        <f>IF('2B手術個別票H29'!M236="","",'2B手術個別票H29'!M236)</f>
        <v/>
      </c>
      <c r="T74" s="285" t="str">
        <f>IF('2B手術個別票H29'!O236="","",'2B手術個別票H29'!O236)</f>
        <v/>
      </c>
      <c r="U74" s="105"/>
      <c r="V74" s="105"/>
      <c r="W74" s="105"/>
      <c r="X74" s="83" t="str">
        <f>IF('2B手術個別票H29'!AH236="","",'2B手術個別票H29'!AH236)</f>
        <v/>
      </c>
      <c r="Y74" s="281" t="str">
        <f>IF('2B手術個別票H29'!AR236="","",'2B手術個別票H29'!AR236)</f>
        <v/>
      </c>
      <c r="Z74" s="83" t="str">
        <f>IF('2B手術個別票H29'!BB236="","",'2B手術個別票H29'!BB236)</f>
        <v/>
      </c>
      <c r="AA74" s="105"/>
      <c r="AB74" s="105"/>
      <c r="AC74" s="105"/>
      <c r="AD74" s="105"/>
      <c r="AE74" s="105"/>
      <c r="AF74" s="105"/>
      <c r="AG74" s="105"/>
      <c r="AH74" s="105"/>
      <c r="AI74" s="105"/>
    </row>
    <row r="75" spans="1:35">
      <c r="A75" s="83" t="str">
        <f t="shared" si="1"/>
        <v/>
      </c>
      <c r="B75" s="105"/>
      <c r="C75" s="105"/>
      <c r="D75" s="105"/>
      <c r="E75" s="105"/>
      <c r="F75" s="105"/>
      <c r="G75" s="105"/>
      <c r="H75" s="105"/>
      <c r="I75" s="105"/>
      <c r="J75" s="105"/>
      <c r="K75" s="105"/>
      <c r="L75" s="105"/>
      <c r="M75" s="105"/>
      <c r="N75" s="285" t="str">
        <f>IF(CONCATENATE(O75,P75,Q75,R75,S75,T75,U75,V75,W75,X75,Y75,Z75,AA75,AB75,AC75,AD75,AE75,AF75,AG75,AH75,AI75)&lt;&gt;"",MAX($N$1:N74)+1,"")</f>
        <v/>
      </c>
      <c r="O75" s="285" t="str">
        <f>IF('2B手術個別票H29'!C239="","",'2B手術個別票H29'!C239)</f>
        <v/>
      </c>
      <c r="P75" s="285" t="str">
        <f>IF('2B手術個別票H29'!E239="","",'2B手術個別票H29'!E239) &amp; IF('2B手術個別票H29'!F239="","",'2B手術個別票H29'!F239) &amp; IF('2B手術個別票H29'!G239="","",'2B手術個別票H29'!G239)</f>
        <v/>
      </c>
      <c r="Q75" s="285" t="str">
        <f>IF('2B手術個別票H29'!I239="","",'2B手術個別票H29'!I239)</f>
        <v/>
      </c>
      <c r="R75" s="285" t="str">
        <f>IF('2B手術個別票H29'!K239="","",'2B手術個別票H29'!K239)</f>
        <v/>
      </c>
      <c r="S75" s="285" t="str">
        <f>IF('2B手術個別票H29'!M239="","",'2B手術個別票H29'!M239)</f>
        <v/>
      </c>
      <c r="T75" s="285" t="str">
        <f>IF('2B手術個別票H29'!O239="","",'2B手術個別票H29'!O239)</f>
        <v/>
      </c>
      <c r="U75" s="105"/>
      <c r="V75" s="105"/>
      <c r="W75" s="105"/>
      <c r="X75" s="83" t="str">
        <f>IF('2B手術個別票H29'!AH239="","",'2B手術個別票H29'!AH239)</f>
        <v/>
      </c>
      <c r="Y75" s="281" t="str">
        <f>IF('2B手術個別票H29'!AR239="","",'2B手術個別票H29'!AR239)</f>
        <v/>
      </c>
      <c r="Z75" s="83" t="str">
        <f>IF('2B手術個別票H29'!BB239="","",'2B手術個別票H29'!BB239)</f>
        <v/>
      </c>
      <c r="AA75" s="105"/>
      <c r="AB75" s="105"/>
      <c r="AC75" s="105"/>
      <c r="AD75" s="105"/>
      <c r="AE75" s="105"/>
      <c r="AF75" s="105"/>
      <c r="AG75" s="105"/>
      <c r="AH75" s="105"/>
      <c r="AI75" s="105"/>
    </row>
    <row r="76" spans="1:35">
      <c r="A76" s="83" t="str">
        <f t="shared" si="1"/>
        <v/>
      </c>
      <c r="B76" s="105"/>
      <c r="C76" s="105"/>
      <c r="D76" s="105"/>
      <c r="E76" s="105"/>
      <c r="F76" s="105"/>
      <c r="G76" s="105"/>
      <c r="H76" s="105"/>
      <c r="I76" s="105"/>
      <c r="J76" s="105"/>
      <c r="K76" s="105"/>
      <c r="L76" s="105"/>
      <c r="M76" s="105"/>
      <c r="N76" s="285" t="str">
        <f>IF(CONCATENATE(O76,P76,Q76,R76,S76,T76,U76,V76,W76,X76,Y76,Z76,AA76,AB76,AC76,AD76,AE76,AF76,AG76,AH76,AI76)&lt;&gt;"",MAX($N$1:N75)+1,"")</f>
        <v/>
      </c>
      <c r="O76" s="285" t="str">
        <f>IF('2B手術個別票H29'!C242="","",'2B手術個別票H29'!C242)</f>
        <v/>
      </c>
      <c r="P76" s="285" t="str">
        <f>IF('2B手術個別票H29'!E242="","",'2B手術個別票H29'!E242) &amp; IF('2B手術個別票H29'!F242="","",'2B手術個別票H29'!F242) &amp; IF('2B手術個別票H29'!G242="","",'2B手術個別票H29'!G242)</f>
        <v/>
      </c>
      <c r="Q76" s="285" t="str">
        <f>IF('2B手術個別票H29'!I242="","",'2B手術個別票H29'!I242)</f>
        <v/>
      </c>
      <c r="R76" s="285" t="str">
        <f>IF('2B手術個別票H29'!K242="","",'2B手術個別票H29'!K242)</f>
        <v/>
      </c>
      <c r="S76" s="285" t="str">
        <f>IF('2B手術個別票H29'!M242="","",'2B手術個別票H29'!M242)</f>
        <v/>
      </c>
      <c r="T76" s="285" t="str">
        <f>IF('2B手術個別票H29'!O242="","",'2B手術個別票H29'!O242)</f>
        <v/>
      </c>
      <c r="U76" s="105"/>
      <c r="V76" s="105"/>
      <c r="W76" s="105"/>
      <c r="X76" s="83" t="str">
        <f>IF('2B手術個別票H29'!AH242="","",'2B手術個別票H29'!AH242)</f>
        <v/>
      </c>
      <c r="Y76" s="281" t="str">
        <f>IF('2B手術個別票H29'!AR242="","",'2B手術個別票H29'!AR242)</f>
        <v/>
      </c>
      <c r="Z76" s="83" t="str">
        <f>IF('2B手術個別票H29'!BB242="","",'2B手術個別票H29'!BB242)</f>
        <v/>
      </c>
      <c r="AA76" s="105"/>
      <c r="AB76" s="105"/>
      <c r="AC76" s="105"/>
      <c r="AD76" s="105"/>
      <c r="AE76" s="105"/>
      <c r="AF76" s="105"/>
      <c r="AG76" s="105"/>
      <c r="AH76" s="105"/>
      <c r="AI76" s="105"/>
    </row>
    <row r="77" spans="1:35">
      <c r="A77" s="83" t="str">
        <f t="shared" si="1"/>
        <v/>
      </c>
      <c r="B77" s="105"/>
      <c r="C77" s="105"/>
      <c r="D77" s="105"/>
      <c r="E77" s="105"/>
      <c r="F77" s="105"/>
      <c r="G77" s="105"/>
      <c r="H77" s="105"/>
      <c r="I77" s="105"/>
      <c r="J77" s="105"/>
      <c r="K77" s="105"/>
      <c r="L77" s="105"/>
      <c r="M77" s="105"/>
      <c r="N77" s="285" t="str">
        <f>IF(CONCATENATE(O77,P77,Q77,R77,S77,T77,U77,V77,W77,X77,Y77,Z77,AA77,AB77,AC77,AD77,AE77,AF77,AG77,AH77,AI77)&lt;&gt;"",MAX($N$1:N76)+1,"")</f>
        <v/>
      </c>
      <c r="O77" s="285" t="str">
        <f>IF('2B手術個別票H29'!C245="","",'2B手術個別票H29'!C245)</f>
        <v/>
      </c>
      <c r="P77" s="285" t="str">
        <f>IF('2B手術個別票H29'!E245="","",'2B手術個別票H29'!E245) &amp; IF('2B手術個別票H29'!F245="","",'2B手術個別票H29'!F245) &amp; IF('2B手術個別票H29'!G245="","",'2B手術個別票H29'!G245)</f>
        <v/>
      </c>
      <c r="Q77" s="285" t="str">
        <f>IF('2B手術個別票H29'!I245="","",'2B手術個別票H29'!I245)</f>
        <v/>
      </c>
      <c r="R77" s="285" t="str">
        <f>IF('2B手術個別票H29'!K245="","",'2B手術個別票H29'!K245)</f>
        <v/>
      </c>
      <c r="S77" s="285" t="str">
        <f>IF('2B手術個別票H29'!M245="","",'2B手術個別票H29'!M245)</f>
        <v/>
      </c>
      <c r="T77" s="285" t="str">
        <f>IF('2B手術個別票H29'!O245="","",'2B手術個別票H29'!O245)</f>
        <v/>
      </c>
      <c r="U77" s="105"/>
      <c r="V77" s="105"/>
      <c r="W77" s="105"/>
      <c r="X77" s="83" t="str">
        <f>IF('2B手術個別票H29'!AH245="","",'2B手術個別票H29'!AH245)</f>
        <v/>
      </c>
      <c r="Y77" s="281" t="str">
        <f>IF('2B手術個別票H29'!AR245="","",'2B手術個別票H29'!AR245)</f>
        <v/>
      </c>
      <c r="Z77" s="83" t="str">
        <f>IF('2B手術個別票H29'!BB245="","",'2B手術個別票H29'!BB245)</f>
        <v/>
      </c>
      <c r="AA77" s="105"/>
      <c r="AB77" s="105"/>
      <c r="AC77" s="105"/>
      <c r="AD77" s="105"/>
      <c r="AE77" s="105"/>
      <c r="AF77" s="105"/>
      <c r="AG77" s="105"/>
      <c r="AH77" s="105"/>
      <c r="AI77" s="105"/>
    </row>
    <row r="78" spans="1:35">
      <c r="A78" s="83" t="str">
        <f t="shared" si="1"/>
        <v/>
      </c>
      <c r="B78" s="105"/>
      <c r="C78" s="105"/>
      <c r="D78" s="105"/>
      <c r="E78" s="105"/>
      <c r="F78" s="105"/>
      <c r="G78" s="105"/>
      <c r="H78" s="105"/>
      <c r="I78" s="105"/>
      <c r="J78" s="105"/>
      <c r="K78" s="105"/>
      <c r="L78" s="105"/>
      <c r="M78" s="105"/>
      <c r="N78" s="285" t="str">
        <f>IF(CONCATENATE(O78,P78,Q78,R78,S78,T78,U78,V78,W78,X78,Y78,Z78,AA78,AB78,AC78,AD78,AE78,AF78,AG78,AH78,AI78)&lt;&gt;"",MAX($N$1:N77)+1,"")</f>
        <v/>
      </c>
      <c r="O78" s="285" t="str">
        <f>IF('2B手術個別票H29'!C248="","",'2B手術個別票H29'!C248)</f>
        <v/>
      </c>
      <c r="P78" s="285" t="str">
        <f>IF('2B手術個別票H29'!E248="","",'2B手術個別票H29'!E248) &amp; IF('2B手術個別票H29'!F248="","",'2B手術個別票H29'!F248) &amp; IF('2B手術個別票H29'!G248="","",'2B手術個別票H29'!G248)</f>
        <v/>
      </c>
      <c r="Q78" s="285" t="str">
        <f>IF('2B手術個別票H29'!I248="","",'2B手術個別票H29'!I248)</f>
        <v/>
      </c>
      <c r="R78" s="285" t="str">
        <f>IF('2B手術個別票H29'!K248="","",'2B手術個別票H29'!K248)</f>
        <v/>
      </c>
      <c r="S78" s="285" t="str">
        <f>IF('2B手術個別票H29'!M248="","",'2B手術個別票H29'!M248)</f>
        <v/>
      </c>
      <c r="T78" s="285" t="str">
        <f>IF('2B手術個別票H29'!O248="","",'2B手術個別票H29'!O248)</f>
        <v/>
      </c>
      <c r="U78" s="105"/>
      <c r="V78" s="105"/>
      <c r="W78" s="105"/>
      <c r="X78" s="83" t="str">
        <f>IF('2B手術個別票H29'!AH248="","",'2B手術個別票H29'!AH248)</f>
        <v/>
      </c>
      <c r="Y78" s="281" t="str">
        <f>IF('2B手術個別票H29'!AR248="","",'2B手術個別票H29'!AR248)</f>
        <v/>
      </c>
      <c r="Z78" s="83" t="str">
        <f>IF('2B手術個別票H29'!BB248="","",'2B手術個別票H29'!BB248)</f>
        <v/>
      </c>
      <c r="AA78" s="105"/>
      <c r="AB78" s="105"/>
      <c r="AC78" s="105"/>
      <c r="AD78" s="105"/>
      <c r="AE78" s="105"/>
      <c r="AF78" s="105"/>
      <c r="AG78" s="105"/>
      <c r="AH78" s="105"/>
      <c r="AI78" s="105"/>
    </row>
    <row r="79" spans="1:35">
      <c r="A79" s="83" t="str">
        <f t="shared" si="1"/>
        <v/>
      </c>
      <c r="B79" s="105"/>
      <c r="C79" s="105"/>
      <c r="D79" s="105"/>
      <c r="E79" s="105"/>
      <c r="F79" s="105"/>
      <c r="G79" s="105"/>
      <c r="H79" s="105"/>
      <c r="I79" s="105"/>
      <c r="J79" s="105"/>
      <c r="K79" s="105"/>
      <c r="L79" s="105"/>
      <c r="M79" s="105"/>
      <c r="N79" s="285" t="str">
        <f>IF(CONCATENATE(O79,P79,Q79,R79,S79,T79,U79,V79,W79,X79,Y79,Z79,AA79,AB79,AC79,AD79,AE79,AF79,AG79,AH79,AI79)&lt;&gt;"",MAX($N$1:N78)+1,"")</f>
        <v/>
      </c>
      <c r="O79" s="285" t="str">
        <f>IF('2B手術個別票H29'!C251="","",'2B手術個別票H29'!C251)</f>
        <v/>
      </c>
      <c r="P79" s="285" t="str">
        <f>IF('2B手術個別票H29'!E251="","",'2B手術個別票H29'!E251) &amp; IF('2B手術個別票H29'!F251="","",'2B手術個別票H29'!F251) &amp; IF('2B手術個別票H29'!G251="","",'2B手術個別票H29'!G251)</f>
        <v/>
      </c>
      <c r="Q79" s="285" t="str">
        <f>IF('2B手術個別票H29'!I251="","",'2B手術個別票H29'!I251)</f>
        <v/>
      </c>
      <c r="R79" s="285" t="str">
        <f>IF('2B手術個別票H29'!K251="","",'2B手術個別票H29'!K251)</f>
        <v/>
      </c>
      <c r="S79" s="285" t="str">
        <f>IF('2B手術個別票H29'!M251="","",'2B手術個別票H29'!M251)</f>
        <v/>
      </c>
      <c r="T79" s="285" t="str">
        <f>IF('2B手術個別票H29'!O251="","",'2B手術個別票H29'!O251)</f>
        <v/>
      </c>
      <c r="U79" s="105"/>
      <c r="V79" s="105"/>
      <c r="W79" s="105"/>
      <c r="X79" s="83" t="str">
        <f>IF('2B手術個別票H29'!AH251="","",'2B手術個別票H29'!AH251)</f>
        <v/>
      </c>
      <c r="Y79" s="281" t="str">
        <f>IF('2B手術個別票H29'!AR251="","",'2B手術個別票H29'!AR251)</f>
        <v/>
      </c>
      <c r="Z79" s="83" t="str">
        <f>IF('2B手術個別票H29'!BB251="","",'2B手術個別票H29'!BB251)</f>
        <v/>
      </c>
      <c r="AA79" s="105"/>
      <c r="AB79" s="105"/>
      <c r="AC79" s="105"/>
      <c r="AD79" s="105"/>
      <c r="AE79" s="105"/>
      <c r="AF79" s="105"/>
      <c r="AG79" s="105"/>
      <c r="AH79" s="105"/>
      <c r="AI79" s="105"/>
    </row>
    <row r="80" spans="1:35">
      <c r="A80" s="83" t="str">
        <f t="shared" si="1"/>
        <v/>
      </c>
      <c r="B80" s="105"/>
      <c r="C80" s="105"/>
      <c r="D80" s="105"/>
      <c r="E80" s="105"/>
      <c r="F80" s="105"/>
      <c r="G80" s="105"/>
      <c r="H80" s="105"/>
      <c r="I80" s="105"/>
      <c r="J80" s="105"/>
      <c r="K80" s="105"/>
      <c r="L80" s="105"/>
      <c r="M80" s="105"/>
      <c r="N80" s="285" t="str">
        <f>IF(CONCATENATE(O80,P80,Q80,R80,S80,T80,U80,V80,W80,X80,Y80,Z80,AA80,AB80,AC80,AD80,AE80,AF80,AG80,AH80,AI80)&lt;&gt;"",MAX($N$1:N79)+1,"")</f>
        <v/>
      </c>
      <c r="O80" s="285" t="str">
        <f>IF('2B手術個別票H29'!C254="","",'2B手術個別票H29'!C254)</f>
        <v/>
      </c>
      <c r="P80" s="285" t="str">
        <f>IF('2B手術個別票H29'!E254="","",'2B手術個別票H29'!E254) &amp; IF('2B手術個別票H29'!F254="","",'2B手術個別票H29'!F254) &amp; IF('2B手術個別票H29'!G254="","",'2B手術個別票H29'!G254)</f>
        <v/>
      </c>
      <c r="Q80" s="285" t="str">
        <f>IF('2B手術個別票H29'!I254="","",'2B手術個別票H29'!I254)</f>
        <v/>
      </c>
      <c r="R80" s="285" t="str">
        <f>IF('2B手術個別票H29'!K254="","",'2B手術個別票H29'!K254)</f>
        <v/>
      </c>
      <c r="S80" s="285" t="str">
        <f>IF('2B手術個別票H29'!M254="","",'2B手術個別票H29'!M254)</f>
        <v/>
      </c>
      <c r="T80" s="285" t="str">
        <f>IF('2B手術個別票H29'!O254="","",'2B手術個別票H29'!O254)</f>
        <v/>
      </c>
      <c r="U80" s="105"/>
      <c r="V80" s="105"/>
      <c r="W80" s="105"/>
      <c r="X80" s="83" t="str">
        <f>IF('2B手術個別票H29'!AH254="","",'2B手術個別票H29'!AH254)</f>
        <v/>
      </c>
      <c r="Y80" s="281" t="str">
        <f>IF('2B手術個別票H29'!AR254="","",'2B手術個別票H29'!AR254)</f>
        <v/>
      </c>
      <c r="Z80" s="83" t="str">
        <f>IF('2B手術個別票H29'!BB254="","",'2B手術個別票H29'!BB254)</f>
        <v/>
      </c>
      <c r="AA80" s="105"/>
      <c r="AB80" s="105"/>
      <c r="AC80" s="105"/>
      <c r="AD80" s="105"/>
      <c r="AE80" s="105"/>
      <c r="AF80" s="105"/>
      <c r="AG80" s="105"/>
      <c r="AH80" s="105"/>
      <c r="AI80" s="105"/>
    </row>
    <row r="81" spans="1:35">
      <c r="A81" s="83" t="str">
        <f t="shared" si="1"/>
        <v/>
      </c>
      <c r="B81" s="105"/>
      <c r="C81" s="105"/>
      <c r="D81" s="105"/>
      <c r="E81" s="105"/>
      <c r="F81" s="105"/>
      <c r="G81" s="105"/>
      <c r="H81" s="105"/>
      <c r="I81" s="105"/>
      <c r="J81" s="105"/>
      <c r="K81" s="105"/>
      <c r="L81" s="105"/>
      <c r="M81" s="105"/>
      <c r="N81" s="285" t="str">
        <f>IF(CONCATENATE(O81,P81,Q81,R81,S81,T81,U81,V81,W81,X81,Y81,Z81,AA81,AB81,AC81,AD81,AE81,AF81,AG81,AH81,AI81)&lt;&gt;"",MAX($N$1:N80)+1,"")</f>
        <v/>
      </c>
      <c r="O81" s="285" t="str">
        <f>IF('2B手術個別票H29'!C257="","",'2B手術個別票H29'!C257)</f>
        <v/>
      </c>
      <c r="P81" s="285" t="str">
        <f>IF('2B手術個別票H29'!E257="","",'2B手術個別票H29'!E257) &amp; IF('2B手術個別票H29'!F257="","",'2B手術個別票H29'!F257) &amp; IF('2B手術個別票H29'!G257="","",'2B手術個別票H29'!G257)</f>
        <v/>
      </c>
      <c r="Q81" s="285" t="str">
        <f>IF('2B手術個別票H29'!I257="","",'2B手術個別票H29'!I257)</f>
        <v/>
      </c>
      <c r="R81" s="285" t="str">
        <f>IF('2B手術個別票H29'!K257="","",'2B手術個別票H29'!K257)</f>
        <v/>
      </c>
      <c r="S81" s="285" t="str">
        <f>IF('2B手術個別票H29'!M257="","",'2B手術個別票H29'!M257)</f>
        <v/>
      </c>
      <c r="T81" s="285" t="str">
        <f>IF('2B手術個別票H29'!O257="","",'2B手術個別票H29'!O257)</f>
        <v/>
      </c>
      <c r="U81" s="105"/>
      <c r="V81" s="105"/>
      <c r="W81" s="105"/>
      <c r="X81" s="83" t="str">
        <f>IF('2B手術個別票H29'!AH257="","",'2B手術個別票H29'!AH257)</f>
        <v/>
      </c>
      <c r="Y81" s="281" t="str">
        <f>IF('2B手術個別票H29'!AR257="","",'2B手術個別票H29'!AR257)</f>
        <v/>
      </c>
      <c r="Z81" s="83" t="str">
        <f>IF('2B手術個別票H29'!BB257="","",'2B手術個別票H29'!BB257)</f>
        <v/>
      </c>
      <c r="AA81" s="105"/>
      <c r="AB81" s="105"/>
      <c r="AC81" s="105"/>
      <c r="AD81" s="105"/>
      <c r="AE81" s="105"/>
      <c r="AF81" s="105"/>
      <c r="AG81" s="105"/>
      <c r="AH81" s="105"/>
      <c r="AI81" s="105"/>
    </row>
    <row r="82" spans="1:35">
      <c r="A82" s="83" t="str">
        <f t="shared" si="1"/>
        <v/>
      </c>
      <c r="B82" s="105"/>
      <c r="C82" s="105"/>
      <c r="D82" s="105"/>
      <c r="E82" s="105"/>
      <c r="F82" s="105"/>
      <c r="G82" s="105"/>
      <c r="H82" s="105"/>
      <c r="I82" s="105"/>
      <c r="J82" s="105"/>
      <c r="K82" s="105"/>
      <c r="L82" s="105"/>
      <c r="M82" s="105"/>
      <c r="N82" s="285" t="str">
        <f>IF(CONCATENATE(O82,P82,Q82,R82,S82,T82,U82,V82,W82,X82,Y82,Z82,AA82,AB82,AC82,AD82,AE82,AF82,AG82,AH82,AI82)&lt;&gt;"",MAX($N$1:N81)+1,"")</f>
        <v/>
      </c>
      <c r="O82" s="285" t="str">
        <f>IF('2B手術個別票H29'!C260="","",'2B手術個別票H29'!C260)</f>
        <v/>
      </c>
      <c r="P82" s="285" t="str">
        <f>IF('2B手術個別票H29'!E260="","",'2B手術個別票H29'!E260) &amp; IF('2B手術個別票H29'!F260="","",'2B手術個別票H29'!F260) &amp; IF('2B手術個別票H29'!G260="","",'2B手術個別票H29'!G260)</f>
        <v/>
      </c>
      <c r="Q82" s="285" t="str">
        <f>IF('2B手術個別票H29'!I260="","",'2B手術個別票H29'!I260)</f>
        <v/>
      </c>
      <c r="R82" s="285" t="str">
        <f>IF('2B手術個別票H29'!K260="","",'2B手術個別票H29'!K260)</f>
        <v/>
      </c>
      <c r="S82" s="285" t="str">
        <f>IF('2B手術個別票H29'!M260="","",'2B手術個別票H29'!M260)</f>
        <v/>
      </c>
      <c r="T82" s="285" t="str">
        <f>IF('2B手術個別票H29'!O260="","",'2B手術個別票H29'!O260)</f>
        <v/>
      </c>
      <c r="U82" s="105"/>
      <c r="V82" s="105"/>
      <c r="W82" s="105"/>
      <c r="X82" s="83" t="str">
        <f>IF('2B手術個別票H29'!AH260="","",'2B手術個別票H29'!AH260)</f>
        <v/>
      </c>
      <c r="Y82" s="281" t="str">
        <f>IF('2B手術個別票H29'!AR260="","",'2B手術個別票H29'!AR260)</f>
        <v/>
      </c>
      <c r="Z82" s="83" t="str">
        <f>IF('2B手術個別票H29'!BB260="","",'2B手術個別票H29'!BB260)</f>
        <v/>
      </c>
      <c r="AA82" s="105"/>
      <c r="AB82" s="105"/>
      <c r="AC82" s="105"/>
      <c r="AD82" s="105"/>
      <c r="AE82" s="105"/>
      <c r="AF82" s="105"/>
      <c r="AG82" s="105"/>
      <c r="AH82" s="105"/>
      <c r="AI82" s="105"/>
    </row>
    <row r="83" spans="1:35">
      <c r="A83" s="83" t="str">
        <f t="shared" si="1"/>
        <v/>
      </c>
      <c r="B83" s="105"/>
      <c r="C83" s="105"/>
      <c r="D83" s="105"/>
      <c r="E83" s="105"/>
      <c r="F83" s="105"/>
      <c r="G83" s="105"/>
      <c r="H83" s="105"/>
      <c r="I83" s="105"/>
      <c r="J83" s="105"/>
      <c r="K83" s="105"/>
      <c r="L83" s="105"/>
      <c r="M83" s="105"/>
      <c r="N83" s="285" t="str">
        <f>IF(CONCATENATE(O83,P83,Q83,R83,S83,T83,U83,V83,W83,X83,Y83,Z83,AA83,AB83,AC83,AD83,AE83,AF83,AG83,AH83,AI83)&lt;&gt;"",MAX($N$1:N82)+1,"")</f>
        <v/>
      </c>
      <c r="O83" s="285" t="str">
        <f>IF('2B手術個別票H29'!C263="","",'2B手術個別票H29'!C263)</f>
        <v/>
      </c>
      <c r="P83" s="285" t="str">
        <f>IF('2B手術個別票H29'!E263="","",'2B手術個別票H29'!E263) &amp; IF('2B手術個別票H29'!F263="","",'2B手術個別票H29'!F263) &amp; IF('2B手術個別票H29'!G263="","",'2B手術個別票H29'!G263)</f>
        <v/>
      </c>
      <c r="Q83" s="285" t="str">
        <f>IF('2B手術個別票H29'!I263="","",'2B手術個別票H29'!I263)</f>
        <v/>
      </c>
      <c r="R83" s="285" t="str">
        <f>IF('2B手術個別票H29'!K263="","",'2B手術個別票H29'!K263)</f>
        <v/>
      </c>
      <c r="S83" s="285" t="str">
        <f>IF('2B手術個別票H29'!M263="","",'2B手術個別票H29'!M263)</f>
        <v/>
      </c>
      <c r="T83" s="285" t="str">
        <f>IF('2B手術個別票H29'!O263="","",'2B手術個別票H29'!O263)</f>
        <v/>
      </c>
      <c r="U83" s="105"/>
      <c r="V83" s="105"/>
      <c r="W83" s="105"/>
      <c r="X83" s="83" t="str">
        <f>IF('2B手術個別票H29'!AH263="","",'2B手術個別票H29'!AH263)</f>
        <v/>
      </c>
      <c r="Y83" s="281" t="str">
        <f>IF('2B手術個別票H29'!AR263="","",'2B手術個別票H29'!AR263)</f>
        <v/>
      </c>
      <c r="Z83" s="83" t="str">
        <f>IF('2B手術個別票H29'!BB263="","",'2B手術個別票H29'!BB263)</f>
        <v/>
      </c>
      <c r="AA83" s="105"/>
      <c r="AB83" s="105"/>
      <c r="AC83" s="105"/>
      <c r="AD83" s="105"/>
      <c r="AE83" s="105"/>
      <c r="AF83" s="105"/>
      <c r="AG83" s="105"/>
      <c r="AH83" s="105"/>
      <c r="AI83" s="105"/>
    </row>
    <row r="84" spans="1:35">
      <c r="A84" s="83" t="str">
        <f t="shared" si="1"/>
        <v/>
      </c>
      <c r="B84" s="105"/>
      <c r="C84" s="105"/>
      <c r="D84" s="105"/>
      <c r="E84" s="105"/>
      <c r="F84" s="105"/>
      <c r="G84" s="105"/>
      <c r="H84" s="105"/>
      <c r="I84" s="105"/>
      <c r="J84" s="105"/>
      <c r="K84" s="105"/>
      <c r="L84" s="105"/>
      <c r="M84" s="105"/>
      <c r="N84" s="285" t="str">
        <f>IF(CONCATENATE(O84,P84,Q84,R84,S84,T84,U84,V84,W84,X84,Y84,Z84,AA84,AB84,AC84,AD84,AE84,AF84,AG84,AH84,AI84)&lt;&gt;"",MAX($N$1:N83)+1,"")</f>
        <v/>
      </c>
      <c r="O84" s="285" t="str">
        <f>IF('2B手術個別票H29'!C266="","",'2B手術個別票H29'!C266)</f>
        <v/>
      </c>
      <c r="P84" s="285" t="str">
        <f>IF('2B手術個別票H29'!E266="","",'2B手術個別票H29'!E266) &amp; IF('2B手術個別票H29'!F266="","",'2B手術個別票H29'!F266) &amp; IF('2B手術個別票H29'!G266="","",'2B手術個別票H29'!G266)</f>
        <v/>
      </c>
      <c r="Q84" s="285" t="str">
        <f>IF('2B手術個別票H29'!I266="","",'2B手術個別票H29'!I266)</f>
        <v/>
      </c>
      <c r="R84" s="285" t="str">
        <f>IF('2B手術個別票H29'!K266="","",'2B手術個別票H29'!K266)</f>
        <v/>
      </c>
      <c r="S84" s="285" t="str">
        <f>IF('2B手術個別票H29'!M266="","",'2B手術個別票H29'!M266)</f>
        <v/>
      </c>
      <c r="T84" s="285" t="str">
        <f>IF('2B手術個別票H29'!O266="","",'2B手術個別票H29'!O266)</f>
        <v/>
      </c>
      <c r="U84" s="105"/>
      <c r="V84" s="105"/>
      <c r="W84" s="105"/>
      <c r="X84" s="83" t="str">
        <f>IF('2B手術個別票H29'!AH266="","",'2B手術個別票H29'!AH266)</f>
        <v/>
      </c>
      <c r="Y84" s="281" t="str">
        <f>IF('2B手術個別票H29'!AR266="","",'2B手術個別票H29'!AR266)</f>
        <v/>
      </c>
      <c r="Z84" s="83" t="str">
        <f>IF('2B手術個別票H29'!BB266="","",'2B手術個別票H29'!BB266)</f>
        <v/>
      </c>
      <c r="AA84" s="105"/>
      <c r="AB84" s="105"/>
      <c r="AC84" s="105"/>
      <c r="AD84" s="105"/>
      <c r="AE84" s="105"/>
      <c r="AF84" s="105"/>
      <c r="AG84" s="105"/>
      <c r="AH84" s="105"/>
      <c r="AI84" s="105"/>
    </row>
    <row r="85" spans="1:35">
      <c r="A85" s="83" t="str">
        <f t="shared" si="1"/>
        <v/>
      </c>
      <c r="B85" s="105"/>
      <c r="C85" s="105"/>
      <c r="D85" s="105"/>
      <c r="E85" s="105"/>
      <c r="F85" s="105"/>
      <c r="G85" s="105"/>
      <c r="H85" s="105"/>
      <c r="I85" s="105"/>
      <c r="J85" s="105"/>
      <c r="K85" s="105"/>
      <c r="L85" s="105"/>
      <c r="M85" s="105"/>
      <c r="N85" s="285" t="str">
        <f>IF(CONCATENATE(O85,P85,Q85,R85,S85,T85,U85,V85,W85,X85,Y85,Z85,AA85,AB85,AC85,AD85,AE85,AF85,AG85,AH85,AI85)&lt;&gt;"",MAX($N$1:N84)+1,"")</f>
        <v/>
      </c>
      <c r="O85" s="285" t="str">
        <f>IF('2B手術個別票H29'!C269="","",'2B手術個別票H29'!C269)</f>
        <v/>
      </c>
      <c r="P85" s="285" t="str">
        <f>IF('2B手術個別票H29'!E269="","",'2B手術個別票H29'!E269) &amp; IF('2B手術個別票H29'!F269="","",'2B手術個別票H29'!F269) &amp; IF('2B手術個別票H29'!G269="","",'2B手術個別票H29'!G269)</f>
        <v/>
      </c>
      <c r="Q85" s="285" t="str">
        <f>IF('2B手術個別票H29'!I269="","",'2B手術個別票H29'!I269)</f>
        <v/>
      </c>
      <c r="R85" s="285" t="str">
        <f>IF('2B手術個別票H29'!K269="","",'2B手術個別票H29'!K269)</f>
        <v/>
      </c>
      <c r="S85" s="285" t="str">
        <f>IF('2B手術個別票H29'!M269="","",'2B手術個別票H29'!M269)</f>
        <v/>
      </c>
      <c r="T85" s="285" t="str">
        <f>IF('2B手術個別票H29'!O269="","",'2B手術個別票H29'!O269)</f>
        <v/>
      </c>
      <c r="U85" s="105"/>
      <c r="V85" s="105"/>
      <c r="W85" s="105"/>
      <c r="X85" s="83" t="str">
        <f>IF('2B手術個別票H29'!AH269="","",'2B手術個別票H29'!AH269)</f>
        <v/>
      </c>
      <c r="Y85" s="281" t="str">
        <f>IF('2B手術個別票H29'!AR269="","",'2B手術個別票H29'!AR269)</f>
        <v/>
      </c>
      <c r="Z85" s="83" t="str">
        <f>IF('2B手術個別票H29'!BB269="","",'2B手術個別票H29'!BB269)</f>
        <v/>
      </c>
      <c r="AA85" s="105"/>
      <c r="AB85" s="105"/>
      <c r="AC85" s="105"/>
      <c r="AD85" s="105"/>
      <c r="AE85" s="105"/>
      <c r="AF85" s="105"/>
      <c r="AG85" s="105"/>
      <c r="AH85" s="105"/>
      <c r="AI85" s="105"/>
    </row>
    <row r="86" spans="1:35">
      <c r="A86" s="83" t="str">
        <f t="shared" si="1"/>
        <v/>
      </c>
      <c r="B86" s="105"/>
      <c r="C86" s="105"/>
      <c r="D86" s="105"/>
      <c r="E86" s="105"/>
      <c r="F86" s="105"/>
      <c r="G86" s="105"/>
      <c r="H86" s="105"/>
      <c r="I86" s="105"/>
      <c r="J86" s="105"/>
      <c r="K86" s="105"/>
      <c r="L86" s="105"/>
      <c r="M86" s="105"/>
      <c r="N86" s="285" t="str">
        <f>IF(CONCATENATE(O86,P86,Q86,R86,S86,T86,U86,V86,W86,X86,Y86,Z86,AA86,AB86,AC86,AD86,AE86,AF86,AG86,AH86,AI86)&lt;&gt;"",MAX($N$1:N85)+1,"")</f>
        <v/>
      </c>
      <c r="O86" s="285" t="str">
        <f>IF('2B手術個別票H29'!C272="","",'2B手術個別票H29'!C272)</f>
        <v/>
      </c>
      <c r="P86" s="285" t="str">
        <f>IF('2B手術個別票H29'!E272="","",'2B手術個別票H29'!E272) &amp; IF('2B手術個別票H29'!F272="","",'2B手術個別票H29'!F272) &amp; IF('2B手術個別票H29'!G272="","",'2B手術個別票H29'!G272)</f>
        <v/>
      </c>
      <c r="Q86" s="285" t="str">
        <f>IF('2B手術個別票H29'!I272="","",'2B手術個別票H29'!I272)</f>
        <v/>
      </c>
      <c r="R86" s="285" t="str">
        <f>IF('2B手術個別票H29'!K272="","",'2B手術個別票H29'!K272)</f>
        <v/>
      </c>
      <c r="S86" s="285" t="str">
        <f>IF('2B手術個別票H29'!M272="","",'2B手術個別票H29'!M272)</f>
        <v/>
      </c>
      <c r="T86" s="285" t="str">
        <f>IF('2B手術個別票H29'!O272="","",'2B手術個別票H29'!O272)</f>
        <v/>
      </c>
      <c r="U86" s="105"/>
      <c r="V86" s="105"/>
      <c r="W86" s="105"/>
      <c r="X86" s="83" t="str">
        <f>IF('2B手術個別票H29'!AH272="","",'2B手術個別票H29'!AH272)</f>
        <v/>
      </c>
      <c r="Y86" s="281" t="str">
        <f>IF('2B手術個別票H29'!AR272="","",'2B手術個別票H29'!AR272)</f>
        <v/>
      </c>
      <c r="Z86" s="83" t="str">
        <f>IF('2B手術個別票H29'!BB272="","",'2B手術個別票H29'!BB272)</f>
        <v/>
      </c>
      <c r="AA86" s="105"/>
      <c r="AB86" s="105"/>
      <c r="AC86" s="105"/>
      <c r="AD86" s="105"/>
      <c r="AE86" s="105"/>
      <c r="AF86" s="105"/>
      <c r="AG86" s="105"/>
      <c r="AH86" s="105"/>
      <c r="AI86" s="105"/>
    </row>
    <row r="87" spans="1:35">
      <c r="A87" s="83" t="str">
        <f t="shared" si="1"/>
        <v/>
      </c>
      <c r="B87" s="105"/>
      <c r="C87" s="105"/>
      <c r="D87" s="105"/>
      <c r="E87" s="105"/>
      <c r="F87" s="105"/>
      <c r="G87" s="105"/>
      <c r="H87" s="105"/>
      <c r="I87" s="105"/>
      <c r="J87" s="105"/>
      <c r="K87" s="105"/>
      <c r="L87" s="105"/>
      <c r="M87" s="105"/>
      <c r="N87" s="285" t="str">
        <f>IF(CONCATENATE(O87,P87,Q87,R87,S87,T87,U87,V87,W87,X87,Y87,Z87,AA87,AB87,AC87,AD87,AE87,AF87,AG87,AH87,AI87)&lt;&gt;"",MAX($N$1:N86)+1,"")</f>
        <v/>
      </c>
      <c r="O87" s="285" t="str">
        <f>IF('2B手術個別票H29'!C275="","",'2B手術個別票H29'!C275)</f>
        <v/>
      </c>
      <c r="P87" s="285" t="str">
        <f>IF('2B手術個別票H29'!E275="","",'2B手術個別票H29'!E275) &amp; IF('2B手術個別票H29'!F275="","",'2B手術個別票H29'!F275) &amp; IF('2B手術個別票H29'!G275="","",'2B手術個別票H29'!G275)</f>
        <v/>
      </c>
      <c r="Q87" s="285" t="str">
        <f>IF('2B手術個別票H29'!I275="","",'2B手術個別票H29'!I275)</f>
        <v/>
      </c>
      <c r="R87" s="285" t="str">
        <f>IF('2B手術個別票H29'!K275="","",'2B手術個別票H29'!K275)</f>
        <v/>
      </c>
      <c r="S87" s="285" t="str">
        <f>IF('2B手術個別票H29'!M275="","",'2B手術個別票H29'!M275)</f>
        <v/>
      </c>
      <c r="T87" s="285" t="str">
        <f>IF('2B手術個別票H29'!O275="","",'2B手術個別票H29'!O275)</f>
        <v/>
      </c>
      <c r="U87" s="105"/>
      <c r="V87" s="105"/>
      <c r="W87" s="105"/>
      <c r="X87" s="83" t="str">
        <f>IF('2B手術個別票H29'!AH275="","",'2B手術個別票H29'!AH275)</f>
        <v/>
      </c>
      <c r="Y87" s="281" t="str">
        <f>IF('2B手術個別票H29'!AR275="","",'2B手術個別票H29'!AR275)</f>
        <v/>
      </c>
      <c r="Z87" s="83" t="str">
        <f>IF('2B手術個別票H29'!BB275="","",'2B手術個別票H29'!BB275)</f>
        <v/>
      </c>
      <c r="AA87" s="105"/>
      <c r="AB87" s="105"/>
      <c r="AC87" s="105"/>
      <c r="AD87" s="105"/>
      <c r="AE87" s="105"/>
      <c r="AF87" s="105"/>
      <c r="AG87" s="105"/>
      <c r="AH87" s="105"/>
      <c r="AI87" s="105"/>
    </row>
    <row r="88" spans="1:35">
      <c r="A88" s="83" t="str">
        <f t="shared" si="1"/>
        <v/>
      </c>
      <c r="B88" s="105"/>
      <c r="C88" s="105"/>
      <c r="D88" s="105"/>
      <c r="E88" s="105"/>
      <c r="F88" s="105"/>
      <c r="G88" s="105"/>
      <c r="H88" s="105"/>
      <c r="I88" s="105"/>
      <c r="J88" s="105"/>
      <c r="K88" s="105"/>
      <c r="L88" s="105"/>
      <c r="M88" s="105"/>
      <c r="N88" s="285" t="str">
        <f>IF(CONCATENATE(O88,P88,Q88,R88,S88,T88,U88,V88,W88,X88,Y88,Z88,AA88,AB88,AC88,AD88,AE88,AF88,AG88,AH88,AI88)&lt;&gt;"",MAX($N$1:N87)+1,"")</f>
        <v/>
      </c>
      <c r="O88" s="285" t="str">
        <f>IF('2B手術個別票H29'!C278="","",'2B手術個別票H29'!C278)</f>
        <v/>
      </c>
      <c r="P88" s="285" t="str">
        <f>IF('2B手術個別票H29'!E278="","",'2B手術個別票H29'!E278) &amp; IF('2B手術個別票H29'!F278="","",'2B手術個別票H29'!F278) &amp; IF('2B手術個別票H29'!G278="","",'2B手術個別票H29'!G278)</f>
        <v/>
      </c>
      <c r="Q88" s="285" t="str">
        <f>IF('2B手術個別票H29'!I278="","",'2B手術個別票H29'!I278)</f>
        <v/>
      </c>
      <c r="R88" s="285" t="str">
        <f>IF('2B手術個別票H29'!K278="","",'2B手術個別票H29'!K278)</f>
        <v/>
      </c>
      <c r="S88" s="285" t="str">
        <f>IF('2B手術個別票H29'!M278="","",'2B手術個別票H29'!M278)</f>
        <v/>
      </c>
      <c r="T88" s="285" t="str">
        <f>IF('2B手術個別票H29'!O278="","",'2B手術個別票H29'!O278)</f>
        <v/>
      </c>
      <c r="U88" s="105"/>
      <c r="V88" s="105"/>
      <c r="W88" s="105"/>
      <c r="X88" s="83" t="str">
        <f>IF('2B手術個別票H29'!AH278="","",'2B手術個別票H29'!AH278)</f>
        <v/>
      </c>
      <c r="Y88" s="281" t="str">
        <f>IF('2B手術個別票H29'!AR278="","",'2B手術個別票H29'!AR278)</f>
        <v/>
      </c>
      <c r="Z88" s="83" t="str">
        <f>IF('2B手術個別票H29'!BB278="","",'2B手術個別票H29'!BB278)</f>
        <v/>
      </c>
      <c r="AA88" s="105"/>
      <c r="AB88" s="105"/>
      <c r="AC88" s="105"/>
      <c r="AD88" s="105"/>
      <c r="AE88" s="105"/>
      <c r="AF88" s="105"/>
      <c r="AG88" s="105"/>
      <c r="AH88" s="105"/>
      <c r="AI88" s="105"/>
    </row>
    <row r="89" spans="1:35">
      <c r="A89" s="83" t="str">
        <f t="shared" si="1"/>
        <v/>
      </c>
      <c r="B89" s="105"/>
      <c r="C89" s="105"/>
      <c r="D89" s="105"/>
      <c r="E89" s="105"/>
      <c r="F89" s="105"/>
      <c r="G89" s="105"/>
      <c r="H89" s="105"/>
      <c r="I89" s="105"/>
      <c r="J89" s="105"/>
      <c r="K89" s="105"/>
      <c r="L89" s="105"/>
      <c r="M89" s="105"/>
      <c r="N89" s="285" t="str">
        <f>IF(CONCATENATE(O89,P89,Q89,R89,S89,T89,U89,V89,W89,X89,Y89,Z89,AA89,AB89,AC89,AD89,AE89,AF89,AG89,AH89,AI89)&lt;&gt;"",MAX($N$1:N88)+1,"")</f>
        <v/>
      </c>
      <c r="O89" s="285" t="str">
        <f>IF('2B手術個別票H29'!C281="","",'2B手術個別票H29'!C281)</f>
        <v/>
      </c>
      <c r="P89" s="285" t="str">
        <f>IF('2B手術個別票H29'!E281="","",'2B手術個別票H29'!E281) &amp; IF('2B手術個別票H29'!F281="","",'2B手術個別票H29'!F281) &amp; IF('2B手術個別票H29'!G281="","",'2B手術個別票H29'!G281)</f>
        <v/>
      </c>
      <c r="Q89" s="285" t="str">
        <f>IF('2B手術個別票H29'!I281="","",'2B手術個別票H29'!I281)</f>
        <v/>
      </c>
      <c r="R89" s="285" t="str">
        <f>IF('2B手術個別票H29'!K281="","",'2B手術個別票H29'!K281)</f>
        <v/>
      </c>
      <c r="S89" s="285" t="str">
        <f>IF('2B手術個別票H29'!M281="","",'2B手術個別票H29'!M281)</f>
        <v/>
      </c>
      <c r="T89" s="285" t="str">
        <f>IF('2B手術個別票H29'!O281="","",'2B手術個別票H29'!O281)</f>
        <v/>
      </c>
      <c r="U89" s="105"/>
      <c r="V89" s="105"/>
      <c r="W89" s="105"/>
      <c r="X89" s="83" t="str">
        <f>IF('2B手術個別票H29'!AH281="","",'2B手術個別票H29'!AH281)</f>
        <v/>
      </c>
      <c r="Y89" s="281" t="str">
        <f>IF('2B手術個別票H29'!AR281="","",'2B手術個別票H29'!AR281)</f>
        <v/>
      </c>
      <c r="Z89" s="83" t="str">
        <f>IF('2B手術個別票H29'!BB281="","",'2B手術個別票H29'!BB281)</f>
        <v/>
      </c>
      <c r="AA89" s="105"/>
      <c r="AB89" s="105"/>
      <c r="AC89" s="105"/>
      <c r="AD89" s="105"/>
      <c r="AE89" s="105"/>
      <c r="AF89" s="105"/>
      <c r="AG89" s="105"/>
      <c r="AH89" s="105"/>
      <c r="AI89" s="105"/>
    </row>
    <row r="90" spans="1:35">
      <c r="A90" s="83" t="str">
        <f t="shared" si="1"/>
        <v/>
      </c>
      <c r="B90" s="105"/>
      <c r="C90" s="105"/>
      <c r="D90" s="105"/>
      <c r="E90" s="105"/>
      <c r="F90" s="105"/>
      <c r="G90" s="105"/>
      <c r="H90" s="105"/>
      <c r="I90" s="105"/>
      <c r="J90" s="105"/>
      <c r="K90" s="105"/>
      <c r="L90" s="105"/>
      <c r="M90" s="105"/>
      <c r="N90" s="285" t="str">
        <f>IF(CONCATENATE(O90,P90,Q90,R90,S90,T90,U90,V90,W90,X90,Y90,Z90,AA90,AB90,AC90,AD90,AE90,AF90,AG90,AH90,AI90)&lt;&gt;"",MAX($N$1:N89)+1,"")</f>
        <v/>
      </c>
      <c r="O90" s="285" t="str">
        <f>IF('2B手術個別票H29'!C284="","",'2B手術個別票H29'!C284)</f>
        <v/>
      </c>
      <c r="P90" s="285" t="str">
        <f>IF('2B手術個別票H29'!E284="","",'2B手術個別票H29'!E284) &amp; IF('2B手術個別票H29'!F284="","",'2B手術個別票H29'!F284) &amp; IF('2B手術個別票H29'!G284="","",'2B手術個別票H29'!G284)</f>
        <v/>
      </c>
      <c r="Q90" s="285" t="str">
        <f>IF('2B手術個別票H29'!I284="","",'2B手術個別票H29'!I284)</f>
        <v/>
      </c>
      <c r="R90" s="285" t="str">
        <f>IF('2B手術個別票H29'!K284="","",'2B手術個別票H29'!K284)</f>
        <v/>
      </c>
      <c r="S90" s="285" t="str">
        <f>IF('2B手術個別票H29'!M284="","",'2B手術個別票H29'!M284)</f>
        <v/>
      </c>
      <c r="T90" s="285" t="str">
        <f>IF('2B手術個別票H29'!O284="","",'2B手術個別票H29'!O284)</f>
        <v/>
      </c>
      <c r="U90" s="105"/>
      <c r="V90" s="105"/>
      <c r="W90" s="105"/>
      <c r="X90" s="83" t="str">
        <f>IF('2B手術個別票H29'!AH284="","",'2B手術個別票H29'!AH284)</f>
        <v/>
      </c>
      <c r="Y90" s="281" t="str">
        <f>IF('2B手術個別票H29'!AR284="","",'2B手術個別票H29'!AR284)</f>
        <v/>
      </c>
      <c r="Z90" s="83" t="str">
        <f>IF('2B手術個別票H29'!BB284="","",'2B手術個別票H29'!BB284)</f>
        <v/>
      </c>
      <c r="AA90" s="105"/>
      <c r="AB90" s="105"/>
      <c r="AC90" s="105"/>
      <c r="AD90" s="105"/>
      <c r="AE90" s="105"/>
      <c r="AF90" s="105"/>
      <c r="AG90" s="105"/>
      <c r="AH90" s="105"/>
      <c r="AI90" s="105"/>
    </row>
    <row r="91" spans="1:35">
      <c r="A91" s="83" t="str">
        <f t="shared" si="1"/>
        <v/>
      </c>
      <c r="B91" s="105"/>
      <c r="C91" s="105"/>
      <c r="D91" s="105"/>
      <c r="E91" s="105"/>
      <c r="F91" s="105"/>
      <c r="G91" s="105"/>
      <c r="H91" s="105"/>
      <c r="I91" s="105"/>
      <c r="J91" s="105"/>
      <c r="K91" s="105"/>
      <c r="L91" s="105"/>
      <c r="M91" s="105"/>
      <c r="N91" s="285" t="str">
        <f>IF(CONCATENATE(O91,P91,Q91,R91,S91,T91,U91,V91,W91,X91,Y91,Z91,AA91,AB91,AC91,AD91,AE91,AF91,AG91,AH91,AI91)&lt;&gt;"",MAX($N$1:N90)+1,"")</f>
        <v/>
      </c>
      <c r="O91" s="285" t="str">
        <f>IF('2B手術個別票H29'!C287="","",'2B手術個別票H29'!C287)</f>
        <v/>
      </c>
      <c r="P91" s="285" t="str">
        <f>IF('2B手術個別票H29'!E287="","",'2B手術個別票H29'!E287) &amp; IF('2B手術個別票H29'!F287="","",'2B手術個別票H29'!F287) &amp; IF('2B手術個別票H29'!G287="","",'2B手術個別票H29'!G287)</f>
        <v/>
      </c>
      <c r="Q91" s="285" t="str">
        <f>IF('2B手術個別票H29'!I287="","",'2B手術個別票H29'!I287)</f>
        <v/>
      </c>
      <c r="R91" s="285" t="str">
        <f>IF('2B手術個別票H29'!K287="","",'2B手術個別票H29'!K287)</f>
        <v/>
      </c>
      <c r="S91" s="285" t="str">
        <f>IF('2B手術個別票H29'!M287="","",'2B手術個別票H29'!M287)</f>
        <v/>
      </c>
      <c r="T91" s="285" t="str">
        <f>IF('2B手術個別票H29'!O287="","",'2B手術個別票H29'!O287)</f>
        <v/>
      </c>
      <c r="U91" s="105"/>
      <c r="V91" s="105"/>
      <c r="W91" s="105"/>
      <c r="X91" s="83" t="str">
        <f>IF('2B手術個別票H29'!AH287="","",'2B手術個別票H29'!AH287)</f>
        <v/>
      </c>
      <c r="Y91" s="281" t="str">
        <f>IF('2B手術個別票H29'!AR287="","",'2B手術個別票H29'!AR287)</f>
        <v/>
      </c>
      <c r="Z91" s="83" t="str">
        <f>IF('2B手術個別票H29'!BB287="","",'2B手術個別票H29'!BB287)</f>
        <v/>
      </c>
      <c r="AA91" s="105"/>
      <c r="AB91" s="105"/>
      <c r="AC91" s="105"/>
      <c r="AD91" s="105"/>
      <c r="AE91" s="105"/>
      <c r="AF91" s="105"/>
      <c r="AG91" s="105"/>
      <c r="AH91" s="105"/>
      <c r="AI91" s="105"/>
    </row>
    <row r="92" spans="1:35">
      <c r="A92" s="83" t="str">
        <f t="shared" si="1"/>
        <v/>
      </c>
      <c r="B92" s="105"/>
      <c r="C92" s="105"/>
      <c r="D92" s="105"/>
      <c r="E92" s="105"/>
      <c r="F92" s="105"/>
      <c r="G92" s="105"/>
      <c r="H92" s="105"/>
      <c r="I92" s="105"/>
      <c r="J92" s="105"/>
      <c r="K92" s="105"/>
      <c r="L92" s="105"/>
      <c r="M92" s="105"/>
      <c r="N92" s="285" t="str">
        <f>IF(CONCATENATE(O92,P92,Q92,R92,S92,T92,U92,V92,W92,X92,Y92,Z92,AA92,AB92,AC92,AD92,AE92,AF92,AG92,AH92,AI92)&lt;&gt;"",MAX($N$1:N91)+1,"")</f>
        <v/>
      </c>
      <c r="O92" s="285" t="str">
        <f>IF('2B手術個別票H29'!C290="","",'2B手術個別票H29'!C290)</f>
        <v/>
      </c>
      <c r="P92" s="285" t="str">
        <f>IF('2B手術個別票H29'!E290="","",'2B手術個別票H29'!E290) &amp; IF('2B手術個別票H29'!F290="","",'2B手術個別票H29'!F290) &amp; IF('2B手術個別票H29'!G290="","",'2B手術個別票H29'!G290)</f>
        <v/>
      </c>
      <c r="Q92" s="285" t="str">
        <f>IF('2B手術個別票H29'!I290="","",'2B手術個別票H29'!I290)</f>
        <v/>
      </c>
      <c r="R92" s="285" t="str">
        <f>IF('2B手術個別票H29'!K290="","",'2B手術個別票H29'!K290)</f>
        <v/>
      </c>
      <c r="S92" s="285" t="str">
        <f>IF('2B手術個別票H29'!M290="","",'2B手術個別票H29'!M290)</f>
        <v/>
      </c>
      <c r="T92" s="285" t="str">
        <f>IF('2B手術個別票H29'!O290="","",'2B手術個別票H29'!O290)</f>
        <v/>
      </c>
      <c r="U92" s="105"/>
      <c r="V92" s="105"/>
      <c r="W92" s="105"/>
      <c r="X92" s="83" t="str">
        <f>IF('2B手術個別票H29'!AH290="","",'2B手術個別票H29'!AH290)</f>
        <v/>
      </c>
      <c r="Y92" s="281" t="str">
        <f>IF('2B手術個別票H29'!AR290="","",'2B手術個別票H29'!AR290)</f>
        <v/>
      </c>
      <c r="Z92" s="83" t="str">
        <f>IF('2B手術個別票H29'!BB290="","",'2B手術個別票H29'!BB290)</f>
        <v/>
      </c>
      <c r="AA92" s="105"/>
      <c r="AB92" s="105"/>
      <c r="AC92" s="105"/>
      <c r="AD92" s="105"/>
      <c r="AE92" s="105"/>
      <c r="AF92" s="105"/>
      <c r="AG92" s="105"/>
      <c r="AH92" s="105"/>
      <c r="AI92" s="105"/>
    </row>
    <row r="93" spans="1:35">
      <c r="A93" s="83" t="str">
        <f t="shared" si="1"/>
        <v/>
      </c>
      <c r="B93" s="105"/>
      <c r="C93" s="105"/>
      <c r="D93" s="105"/>
      <c r="E93" s="105"/>
      <c r="F93" s="105"/>
      <c r="G93" s="105"/>
      <c r="H93" s="105"/>
      <c r="I93" s="105"/>
      <c r="J93" s="105"/>
      <c r="K93" s="105"/>
      <c r="L93" s="105"/>
      <c r="M93" s="105"/>
      <c r="N93" s="285" t="str">
        <f>IF(CONCATENATE(O93,P93,Q93,R93,S93,T93,U93,V93,W93,X93,Y93,Z93,AA93,AB93,AC93,AD93,AE93,AF93,AG93,AH93,AI93)&lt;&gt;"",MAX($N$1:N92)+1,"")</f>
        <v/>
      </c>
      <c r="O93" s="285" t="str">
        <f>IF('2B手術個別票H29'!C293="","",'2B手術個別票H29'!C293)</f>
        <v/>
      </c>
      <c r="P93" s="285" t="str">
        <f>IF('2B手術個別票H29'!E293="","",'2B手術個別票H29'!E293) &amp; IF('2B手術個別票H29'!F293="","",'2B手術個別票H29'!F293) &amp; IF('2B手術個別票H29'!G293="","",'2B手術個別票H29'!G293)</f>
        <v/>
      </c>
      <c r="Q93" s="285" t="str">
        <f>IF('2B手術個別票H29'!I293="","",'2B手術個別票H29'!I293)</f>
        <v/>
      </c>
      <c r="R93" s="285" t="str">
        <f>IF('2B手術個別票H29'!K293="","",'2B手術個別票H29'!K293)</f>
        <v/>
      </c>
      <c r="S93" s="285" t="str">
        <f>IF('2B手術個別票H29'!M293="","",'2B手術個別票H29'!M293)</f>
        <v/>
      </c>
      <c r="T93" s="285" t="str">
        <f>IF('2B手術個別票H29'!O293="","",'2B手術個別票H29'!O293)</f>
        <v/>
      </c>
      <c r="U93" s="105"/>
      <c r="V93" s="105"/>
      <c r="W93" s="105"/>
      <c r="X93" s="83" t="str">
        <f>IF('2B手術個別票H29'!AH293="","",'2B手術個別票H29'!AH293)</f>
        <v/>
      </c>
      <c r="Y93" s="281" t="str">
        <f>IF('2B手術個別票H29'!AR293="","",'2B手術個別票H29'!AR293)</f>
        <v/>
      </c>
      <c r="Z93" s="83" t="str">
        <f>IF('2B手術個別票H29'!BB293="","",'2B手術個別票H29'!BB293)</f>
        <v/>
      </c>
      <c r="AA93" s="105"/>
      <c r="AB93" s="105"/>
      <c r="AC93" s="105"/>
      <c r="AD93" s="105"/>
      <c r="AE93" s="105"/>
      <c r="AF93" s="105"/>
      <c r="AG93" s="105"/>
      <c r="AH93" s="105"/>
      <c r="AI93" s="105"/>
    </row>
    <row r="94" spans="1:35">
      <c r="A94" s="83" t="str">
        <f t="shared" si="1"/>
        <v/>
      </c>
      <c r="B94" s="105"/>
      <c r="C94" s="105"/>
      <c r="D94" s="105"/>
      <c r="E94" s="105"/>
      <c r="F94" s="105"/>
      <c r="G94" s="105"/>
      <c r="H94" s="105"/>
      <c r="I94" s="105"/>
      <c r="J94" s="105"/>
      <c r="K94" s="105"/>
      <c r="L94" s="105"/>
      <c r="M94" s="105"/>
      <c r="N94" s="285" t="str">
        <f>IF(CONCATENATE(O94,P94,Q94,R94,S94,T94,U94,V94,W94,X94,Y94,Z94,AA94,AB94,AC94,AD94,AE94,AF94,AG94,AH94,AI94)&lt;&gt;"",MAX($N$1:N93)+1,"")</f>
        <v/>
      </c>
      <c r="O94" s="285" t="str">
        <f>IF('2B手術個別票H29'!C296="","",'2B手術個別票H29'!C296)</f>
        <v/>
      </c>
      <c r="P94" s="285" t="str">
        <f>IF('2B手術個別票H29'!E296="","",'2B手術個別票H29'!E296) &amp; IF('2B手術個別票H29'!F296="","",'2B手術個別票H29'!F296) &amp; IF('2B手術個別票H29'!G296="","",'2B手術個別票H29'!G296)</f>
        <v/>
      </c>
      <c r="Q94" s="285" t="str">
        <f>IF('2B手術個別票H29'!I296="","",'2B手術個別票H29'!I296)</f>
        <v/>
      </c>
      <c r="R94" s="285" t="str">
        <f>IF('2B手術個別票H29'!K296="","",'2B手術個別票H29'!K296)</f>
        <v/>
      </c>
      <c r="S94" s="285" t="str">
        <f>IF('2B手術個別票H29'!M296="","",'2B手術個別票H29'!M296)</f>
        <v/>
      </c>
      <c r="T94" s="285" t="str">
        <f>IF('2B手術個別票H29'!O296="","",'2B手術個別票H29'!O296)</f>
        <v/>
      </c>
      <c r="U94" s="105"/>
      <c r="V94" s="105"/>
      <c r="W94" s="105"/>
      <c r="X94" s="83" t="str">
        <f>IF('2B手術個別票H29'!AH296="","",'2B手術個別票H29'!AH296)</f>
        <v/>
      </c>
      <c r="Y94" s="281" t="str">
        <f>IF('2B手術個別票H29'!AR296="","",'2B手術個別票H29'!AR296)</f>
        <v/>
      </c>
      <c r="Z94" s="83" t="str">
        <f>IF('2B手術個別票H29'!BB296="","",'2B手術個別票H29'!BB296)</f>
        <v/>
      </c>
      <c r="AA94" s="105"/>
      <c r="AB94" s="105"/>
      <c r="AC94" s="105"/>
      <c r="AD94" s="105"/>
      <c r="AE94" s="105"/>
      <c r="AF94" s="105"/>
      <c r="AG94" s="105"/>
      <c r="AH94" s="105"/>
      <c r="AI94" s="105"/>
    </row>
    <row r="95" spans="1:35">
      <c r="A95" s="83" t="str">
        <f t="shared" si="1"/>
        <v/>
      </c>
      <c r="B95" s="105"/>
      <c r="C95" s="105"/>
      <c r="D95" s="105"/>
      <c r="E95" s="105"/>
      <c r="F95" s="105"/>
      <c r="G95" s="105"/>
      <c r="H95" s="105"/>
      <c r="I95" s="105"/>
      <c r="J95" s="105"/>
      <c r="K95" s="105"/>
      <c r="L95" s="105"/>
      <c r="M95" s="105"/>
      <c r="N95" s="285" t="str">
        <f>IF(CONCATENATE(O95,P95,Q95,R95,S95,T95,U95,V95,W95,X95,Y95,Z95,AA95,AB95,AC95,AD95,AE95,AF95,AG95,AH95,AI95)&lt;&gt;"",MAX($N$1:N94)+1,"")</f>
        <v/>
      </c>
      <c r="O95" s="285" t="str">
        <f>IF('2B手術個別票H29'!C299="","",'2B手術個別票H29'!C299)</f>
        <v/>
      </c>
      <c r="P95" s="285" t="str">
        <f>IF('2B手術個別票H29'!E299="","",'2B手術個別票H29'!E299) &amp; IF('2B手術個別票H29'!F299="","",'2B手術個別票H29'!F299) &amp; IF('2B手術個別票H29'!G299="","",'2B手術個別票H29'!G299)</f>
        <v/>
      </c>
      <c r="Q95" s="285" t="str">
        <f>IF('2B手術個別票H29'!I299="","",'2B手術個別票H29'!I299)</f>
        <v/>
      </c>
      <c r="R95" s="285" t="str">
        <f>IF('2B手術個別票H29'!K299="","",'2B手術個別票H29'!K299)</f>
        <v/>
      </c>
      <c r="S95" s="285" t="str">
        <f>IF('2B手術個別票H29'!M299="","",'2B手術個別票H29'!M299)</f>
        <v/>
      </c>
      <c r="T95" s="285" t="str">
        <f>IF('2B手術個別票H29'!O299="","",'2B手術個別票H29'!O299)</f>
        <v/>
      </c>
      <c r="U95" s="105"/>
      <c r="V95" s="105"/>
      <c r="W95" s="105"/>
      <c r="X95" s="83" t="str">
        <f>IF('2B手術個別票H29'!AH299="","",'2B手術個別票H29'!AH299)</f>
        <v/>
      </c>
      <c r="Y95" s="281" t="str">
        <f>IF('2B手術個別票H29'!AR299="","",'2B手術個別票H29'!AR299)</f>
        <v/>
      </c>
      <c r="Z95" s="83" t="str">
        <f>IF('2B手術個別票H29'!BB299="","",'2B手術個別票H29'!BB299)</f>
        <v/>
      </c>
      <c r="AA95" s="105"/>
      <c r="AB95" s="105"/>
      <c r="AC95" s="105"/>
      <c r="AD95" s="105"/>
      <c r="AE95" s="105"/>
      <c r="AF95" s="105"/>
      <c r="AG95" s="105"/>
      <c r="AH95" s="105"/>
      <c r="AI95" s="105"/>
    </row>
    <row r="96" spans="1:35">
      <c r="A96" s="83" t="str">
        <f t="shared" si="1"/>
        <v/>
      </c>
      <c r="B96" s="105"/>
      <c r="C96" s="105"/>
      <c r="D96" s="105"/>
      <c r="E96" s="105"/>
      <c r="F96" s="105"/>
      <c r="G96" s="105"/>
      <c r="H96" s="105"/>
      <c r="I96" s="105"/>
      <c r="J96" s="105"/>
      <c r="K96" s="105"/>
      <c r="L96" s="105"/>
      <c r="M96" s="105"/>
      <c r="N96" s="285" t="str">
        <f>IF(CONCATENATE(O96,P96,Q96,R96,S96,T96,U96,V96,W96,X96,Y96,Z96,AA96,AB96,AC96,AD96,AE96,AF96,AG96,AH96,AI96)&lt;&gt;"",MAX($N$1:N95)+1,"")</f>
        <v/>
      </c>
      <c r="O96" s="285" t="str">
        <f>IF('2B手術個別票H29'!C302="","",'2B手術個別票H29'!C302)</f>
        <v/>
      </c>
      <c r="P96" s="285" t="str">
        <f>IF('2B手術個別票H29'!E302="","",'2B手術個別票H29'!E302) &amp; IF('2B手術個別票H29'!F302="","",'2B手術個別票H29'!F302) &amp; IF('2B手術個別票H29'!G302="","",'2B手術個別票H29'!G302)</f>
        <v/>
      </c>
      <c r="Q96" s="285" t="str">
        <f>IF('2B手術個別票H29'!I302="","",'2B手術個別票H29'!I302)</f>
        <v/>
      </c>
      <c r="R96" s="285" t="str">
        <f>IF('2B手術個別票H29'!K302="","",'2B手術個別票H29'!K302)</f>
        <v/>
      </c>
      <c r="S96" s="285" t="str">
        <f>IF('2B手術個別票H29'!M302="","",'2B手術個別票H29'!M302)</f>
        <v/>
      </c>
      <c r="T96" s="285" t="str">
        <f>IF('2B手術個別票H29'!O302="","",'2B手術個別票H29'!O302)</f>
        <v/>
      </c>
      <c r="U96" s="105"/>
      <c r="V96" s="105"/>
      <c r="W96" s="105"/>
      <c r="X96" s="83" t="str">
        <f>IF('2B手術個別票H29'!AH302="","",'2B手術個別票H29'!AH302)</f>
        <v/>
      </c>
      <c r="Y96" s="281" t="str">
        <f>IF('2B手術個別票H29'!AR302="","",'2B手術個別票H29'!AR302)</f>
        <v/>
      </c>
      <c r="Z96" s="83" t="str">
        <f>IF('2B手術個別票H29'!BB302="","",'2B手術個別票H29'!BB302)</f>
        <v/>
      </c>
      <c r="AA96" s="105"/>
      <c r="AB96" s="105"/>
      <c r="AC96" s="105"/>
      <c r="AD96" s="105"/>
      <c r="AE96" s="105"/>
      <c r="AF96" s="105"/>
      <c r="AG96" s="105"/>
      <c r="AH96" s="105"/>
      <c r="AI96" s="105"/>
    </row>
    <row r="97" spans="1:35">
      <c r="A97" s="83" t="str">
        <f t="shared" si="1"/>
        <v/>
      </c>
      <c r="B97" s="105"/>
      <c r="C97" s="105"/>
      <c r="D97" s="105"/>
      <c r="E97" s="105"/>
      <c r="F97" s="105"/>
      <c r="G97" s="105"/>
      <c r="H97" s="105"/>
      <c r="I97" s="105"/>
      <c r="J97" s="105"/>
      <c r="K97" s="105"/>
      <c r="L97" s="105"/>
      <c r="M97" s="105"/>
      <c r="N97" s="285" t="str">
        <f>IF(CONCATENATE(O97,P97,Q97,R97,S97,T97,U97,V97,W97,X97,Y97,Z97,AA97,AB97,AC97,AD97,AE97,AF97,AG97,AH97,AI97)&lt;&gt;"",MAX($N$1:N96)+1,"")</f>
        <v/>
      </c>
      <c r="O97" s="285" t="str">
        <f>IF('2B手術個別票H29'!C305="","",'2B手術個別票H29'!C305)</f>
        <v/>
      </c>
      <c r="P97" s="285" t="str">
        <f>IF('2B手術個別票H29'!E305="","",'2B手術個別票H29'!E305) &amp; IF('2B手術個別票H29'!F305="","",'2B手術個別票H29'!F305) &amp; IF('2B手術個別票H29'!G305="","",'2B手術個別票H29'!G305)</f>
        <v/>
      </c>
      <c r="Q97" s="285" t="str">
        <f>IF('2B手術個別票H29'!I305="","",'2B手術個別票H29'!I305)</f>
        <v/>
      </c>
      <c r="R97" s="285" t="str">
        <f>IF('2B手術個別票H29'!K305="","",'2B手術個別票H29'!K305)</f>
        <v/>
      </c>
      <c r="S97" s="285" t="str">
        <f>IF('2B手術個別票H29'!M305="","",'2B手術個別票H29'!M305)</f>
        <v/>
      </c>
      <c r="T97" s="285" t="str">
        <f>IF('2B手術個別票H29'!O305="","",'2B手術個別票H29'!O305)</f>
        <v/>
      </c>
      <c r="U97" s="105"/>
      <c r="V97" s="105"/>
      <c r="W97" s="105"/>
      <c r="X97" s="83" t="str">
        <f>IF('2B手術個別票H29'!AH305="","",'2B手術個別票H29'!AH305)</f>
        <v/>
      </c>
      <c r="Y97" s="281" t="str">
        <f>IF('2B手術個別票H29'!AR305="","",'2B手術個別票H29'!AR305)</f>
        <v/>
      </c>
      <c r="Z97" s="83" t="str">
        <f>IF('2B手術個別票H29'!BB305="","",'2B手術個別票H29'!BB305)</f>
        <v/>
      </c>
      <c r="AA97" s="105"/>
      <c r="AB97" s="105"/>
      <c r="AC97" s="105"/>
      <c r="AD97" s="105"/>
      <c r="AE97" s="105"/>
      <c r="AF97" s="105"/>
      <c r="AG97" s="105"/>
      <c r="AH97" s="105"/>
      <c r="AI97" s="105"/>
    </row>
    <row r="98" spans="1:35">
      <c r="A98" s="83" t="str">
        <f t="shared" si="1"/>
        <v/>
      </c>
      <c r="B98" s="105"/>
      <c r="C98" s="105"/>
      <c r="D98" s="105"/>
      <c r="E98" s="105"/>
      <c r="F98" s="105"/>
      <c r="G98" s="105"/>
      <c r="H98" s="105"/>
      <c r="I98" s="105"/>
      <c r="J98" s="105"/>
      <c r="K98" s="105"/>
      <c r="L98" s="105"/>
      <c r="M98" s="105"/>
      <c r="N98" s="285" t="str">
        <f>IF(CONCATENATE(O98,P98,Q98,R98,S98,T98,U98,V98,W98,X98,Y98,Z98,AA98,AB98,AC98,AD98,AE98,AF98,AG98,AH98,AI98)&lt;&gt;"",MAX($N$1:N97)+1,"")</f>
        <v/>
      </c>
      <c r="O98" s="285" t="str">
        <f>IF('2B手術個別票H29'!C310="","",'2B手術個別票H29'!C310)</f>
        <v/>
      </c>
      <c r="P98" s="285" t="str">
        <f>IF('2B手術個別票H29'!E310="","",'2B手術個別票H29'!E310) &amp; IF('2B手術個別票H29'!F310="","",'2B手術個別票H29'!F310) &amp; IF('2B手術個別票H29'!G310="","",'2B手術個別票H29'!G310)</f>
        <v/>
      </c>
      <c r="Q98" s="285" t="str">
        <f>IF('2B手術個別票H29'!I310="","",'2B手術個別票H29'!I310)</f>
        <v/>
      </c>
      <c r="R98" s="285" t="str">
        <f>IF('2B手術個別票H29'!K310="","",'2B手術個別票H29'!K310)</f>
        <v/>
      </c>
      <c r="S98" s="285" t="str">
        <f>IF('2B手術個別票H29'!M310="","",'2B手術個別票H29'!M310)</f>
        <v/>
      </c>
      <c r="T98" s="285" t="str">
        <f>IF('2B手術個別票H29'!O310="","",'2B手術個別票H29'!O310)</f>
        <v/>
      </c>
      <c r="U98" s="105"/>
      <c r="V98" s="105"/>
      <c r="W98" s="105"/>
      <c r="X98" s="83" t="str">
        <f>IF('2B手術個別票H29'!AH310="","",'2B手術個別票H29'!AH310)</f>
        <v/>
      </c>
      <c r="Y98" s="281" t="str">
        <f>IF('2B手術個別票H29'!AR310="","",'2B手術個別票H29'!AR310)</f>
        <v/>
      </c>
      <c r="Z98" s="83" t="str">
        <f>IF('2B手術個別票H29'!BB310="","",'2B手術個別票H29'!BB310)</f>
        <v/>
      </c>
      <c r="AA98" s="105"/>
      <c r="AB98" s="105"/>
      <c r="AC98" s="105"/>
      <c r="AD98" s="105"/>
      <c r="AE98" s="105"/>
      <c r="AF98" s="105"/>
      <c r="AG98" s="105"/>
      <c r="AH98" s="105"/>
      <c r="AI98" s="105"/>
    </row>
    <row r="99" spans="1:35">
      <c r="A99" s="83" t="str">
        <f t="shared" si="1"/>
        <v/>
      </c>
      <c r="B99" s="105"/>
      <c r="C99" s="105"/>
      <c r="D99" s="105"/>
      <c r="E99" s="105"/>
      <c r="F99" s="105"/>
      <c r="G99" s="105"/>
      <c r="H99" s="105"/>
      <c r="I99" s="105"/>
      <c r="J99" s="105"/>
      <c r="K99" s="105"/>
      <c r="L99" s="105"/>
      <c r="M99" s="105"/>
      <c r="N99" s="285" t="str">
        <f>IF(CONCATENATE(O99,P99,Q99,R99,S99,T99,U99,V99,W99,X99,Y99,Z99,AA99,AB99,AC99,AD99,AE99,AF99,AG99,AH99,AI99)&lt;&gt;"",MAX($N$1:N98)+1,"")</f>
        <v/>
      </c>
      <c r="O99" s="285" t="str">
        <f>IF('2B手術個別票H29'!C313="","",'2B手術個別票H29'!C313)</f>
        <v/>
      </c>
      <c r="P99" s="285" t="str">
        <f>IF('2B手術個別票H29'!E313="","",'2B手術個別票H29'!E313) &amp; IF('2B手術個別票H29'!F313="","",'2B手術個別票H29'!F313) &amp; IF('2B手術個別票H29'!G313="","",'2B手術個別票H29'!G313)</f>
        <v/>
      </c>
      <c r="Q99" s="285" t="str">
        <f>IF('2B手術個別票H29'!I313="","",'2B手術個別票H29'!I313)</f>
        <v/>
      </c>
      <c r="R99" s="285" t="str">
        <f>IF('2B手術個別票H29'!K313="","",'2B手術個別票H29'!K313)</f>
        <v/>
      </c>
      <c r="S99" s="285" t="str">
        <f>IF('2B手術個別票H29'!M313="","",'2B手術個別票H29'!M313)</f>
        <v/>
      </c>
      <c r="T99" s="285" t="str">
        <f>IF('2B手術個別票H29'!O313="","",'2B手術個別票H29'!O313)</f>
        <v/>
      </c>
      <c r="U99" s="105"/>
      <c r="V99" s="105"/>
      <c r="W99" s="105"/>
      <c r="X99" s="83" t="str">
        <f>IF('2B手術個別票H29'!AH313="","",'2B手術個別票H29'!AH313)</f>
        <v/>
      </c>
      <c r="Y99" s="281" t="str">
        <f>IF('2B手術個別票H29'!AR313="","",'2B手術個別票H29'!AR313)</f>
        <v/>
      </c>
      <c r="Z99" s="83" t="str">
        <f>IF('2B手術個別票H29'!BB313="","",'2B手術個別票H29'!BB313)</f>
        <v/>
      </c>
      <c r="AA99" s="105"/>
      <c r="AB99" s="105"/>
      <c r="AC99" s="105"/>
      <c r="AD99" s="105"/>
      <c r="AE99" s="105"/>
      <c r="AF99" s="105"/>
      <c r="AG99" s="105"/>
      <c r="AH99" s="105"/>
      <c r="AI99" s="105"/>
    </row>
    <row r="100" spans="1:35">
      <c r="A100" s="83" t="str">
        <f t="shared" si="1"/>
        <v/>
      </c>
      <c r="B100" s="105"/>
      <c r="C100" s="105"/>
      <c r="D100" s="105"/>
      <c r="E100" s="105"/>
      <c r="F100" s="105"/>
      <c r="G100" s="105"/>
      <c r="H100" s="105"/>
      <c r="I100" s="105"/>
      <c r="J100" s="105"/>
      <c r="K100" s="105"/>
      <c r="L100" s="105"/>
      <c r="M100" s="105"/>
      <c r="N100" s="285" t="str">
        <f>IF(CONCATENATE(O100,P100,Q100,R100,S100,T100,U100,V100,W100,X100,Y100,Z100,AA100,AB100,AC100,AD100,AE100,AF100,AG100,AH100,AI100)&lt;&gt;"",MAX($N$1:N99)+1,"")</f>
        <v/>
      </c>
      <c r="O100" s="285" t="str">
        <f>IF('2B手術個別票H29'!C316="","",'2B手術個別票H29'!C316)</f>
        <v/>
      </c>
      <c r="P100" s="285" t="str">
        <f>IF('2B手術個別票H29'!E316="","",'2B手術個別票H29'!E316) &amp; IF('2B手術個別票H29'!F316="","",'2B手術個別票H29'!F316) &amp; IF('2B手術個別票H29'!G316="","",'2B手術個別票H29'!G316)</f>
        <v/>
      </c>
      <c r="Q100" s="285" t="str">
        <f>IF('2B手術個別票H29'!I316="","",'2B手術個別票H29'!I316)</f>
        <v/>
      </c>
      <c r="R100" s="285" t="str">
        <f>IF('2B手術個別票H29'!K316="","",'2B手術個別票H29'!K316)</f>
        <v/>
      </c>
      <c r="S100" s="285" t="str">
        <f>IF('2B手術個別票H29'!M316="","",'2B手術個別票H29'!M316)</f>
        <v/>
      </c>
      <c r="T100" s="285" t="str">
        <f>IF('2B手術個別票H29'!O316="","",'2B手術個別票H29'!O316)</f>
        <v/>
      </c>
      <c r="U100" s="105"/>
      <c r="V100" s="105"/>
      <c r="W100" s="105"/>
      <c r="X100" s="83" t="str">
        <f>IF('2B手術個別票H29'!AH316="","",'2B手術個別票H29'!AH316)</f>
        <v/>
      </c>
      <c r="Y100" s="281" t="str">
        <f>IF('2B手術個別票H29'!AR316="","",'2B手術個別票H29'!AR316)</f>
        <v/>
      </c>
      <c r="Z100" s="83" t="str">
        <f>IF('2B手術個別票H29'!BB316="","",'2B手術個別票H29'!BB316)</f>
        <v/>
      </c>
      <c r="AA100" s="105"/>
      <c r="AB100" s="105"/>
      <c r="AC100" s="105"/>
      <c r="AD100" s="105"/>
      <c r="AE100" s="105"/>
      <c r="AF100" s="105"/>
      <c r="AG100" s="105"/>
      <c r="AH100" s="105"/>
      <c r="AI100" s="105"/>
    </row>
    <row r="101" spans="1:35">
      <c r="A101" s="83" t="str">
        <f t="shared" si="1"/>
        <v/>
      </c>
      <c r="B101" s="105"/>
      <c r="C101" s="105"/>
      <c r="D101" s="105"/>
      <c r="E101" s="105"/>
      <c r="F101" s="105"/>
      <c r="G101" s="105"/>
      <c r="H101" s="105"/>
      <c r="I101" s="105"/>
      <c r="J101" s="105"/>
      <c r="K101" s="105"/>
      <c r="L101" s="105"/>
      <c r="M101" s="105"/>
      <c r="N101" s="285" t="str">
        <f>IF(CONCATENATE(O101,P101,Q101,R101,S101,T101,U101,V101,W101,X101,Y101,Z101,AA101,AB101,AC101,AD101,AE101,AF101,AG101,AH101,AI101)&lt;&gt;"",MAX($N$1:N100)+1,"")</f>
        <v/>
      </c>
      <c r="O101" s="285" t="str">
        <f>IF('2B手術個別票H29'!C319="","",'2B手術個別票H29'!C319)</f>
        <v/>
      </c>
      <c r="P101" s="285" t="str">
        <f>IF('2B手術個別票H29'!E319="","",'2B手術個別票H29'!E319) &amp; IF('2B手術個別票H29'!F319="","",'2B手術個別票H29'!F319) &amp; IF('2B手術個別票H29'!G319="","",'2B手術個別票H29'!G319)</f>
        <v/>
      </c>
      <c r="Q101" s="285" t="str">
        <f>IF('2B手術個別票H29'!I319="","",'2B手術個別票H29'!I319)</f>
        <v/>
      </c>
      <c r="R101" s="285" t="str">
        <f>IF('2B手術個別票H29'!K319="","",'2B手術個別票H29'!K319)</f>
        <v/>
      </c>
      <c r="S101" s="285" t="str">
        <f>IF('2B手術個別票H29'!M319="","",'2B手術個別票H29'!M319)</f>
        <v/>
      </c>
      <c r="T101" s="285" t="str">
        <f>IF('2B手術個別票H29'!O319="","",'2B手術個別票H29'!O319)</f>
        <v/>
      </c>
      <c r="U101" s="105"/>
      <c r="V101" s="105"/>
      <c r="W101" s="105"/>
      <c r="X101" s="83" t="str">
        <f>IF('2B手術個別票H29'!AH319="","",'2B手術個別票H29'!AH319)</f>
        <v/>
      </c>
      <c r="Y101" s="281" t="str">
        <f>IF('2B手術個別票H29'!AR319="","",'2B手術個別票H29'!AR319)</f>
        <v/>
      </c>
      <c r="Z101" s="83" t="str">
        <f>IF('2B手術個別票H29'!BB319="","",'2B手術個別票H29'!BB319)</f>
        <v/>
      </c>
      <c r="AA101" s="105"/>
      <c r="AB101" s="105"/>
      <c r="AC101" s="105"/>
      <c r="AD101" s="105"/>
      <c r="AE101" s="105"/>
      <c r="AF101" s="105"/>
      <c r="AG101" s="105"/>
      <c r="AH101" s="105"/>
      <c r="AI101" s="105"/>
    </row>
    <row r="102" spans="1:35">
      <c r="A102" s="83" t="str">
        <f t="shared" si="1"/>
        <v/>
      </c>
      <c r="B102" s="105"/>
      <c r="C102" s="105"/>
      <c r="D102" s="105"/>
      <c r="E102" s="105"/>
      <c r="F102" s="105"/>
      <c r="G102" s="105"/>
      <c r="H102" s="105"/>
      <c r="I102" s="105"/>
      <c r="J102" s="105"/>
      <c r="K102" s="105"/>
      <c r="L102" s="105"/>
      <c r="M102" s="105"/>
      <c r="N102" s="285" t="str">
        <f>IF(CONCATENATE(O102,P102,Q102,R102,S102,T102,U102,V102,W102,X102,Y102,Z102,AA102,AB102,AC102,AD102,AE102,AF102,AG102,AH102,AI102)&lt;&gt;"",MAX($N$1:N101)+1,"")</f>
        <v/>
      </c>
      <c r="O102" s="285" t="str">
        <f>IF('2B手術個別票H29'!C322="","",'2B手術個別票H29'!C322)</f>
        <v/>
      </c>
      <c r="P102" s="285" t="str">
        <f>IF('2B手術個別票H29'!E322="","",'2B手術個別票H29'!E322) &amp; IF('2B手術個別票H29'!F322="","",'2B手術個別票H29'!F322) &amp; IF('2B手術個別票H29'!G322="","",'2B手術個別票H29'!G322)</f>
        <v/>
      </c>
      <c r="Q102" s="285" t="str">
        <f>IF('2B手術個別票H29'!I322="","",'2B手術個別票H29'!I322)</f>
        <v/>
      </c>
      <c r="R102" s="285" t="str">
        <f>IF('2B手術個別票H29'!K322="","",'2B手術個別票H29'!K322)</f>
        <v/>
      </c>
      <c r="S102" s="285" t="str">
        <f>IF('2B手術個別票H29'!M322="","",'2B手術個別票H29'!M322)</f>
        <v/>
      </c>
      <c r="T102" s="285" t="str">
        <f>IF('2B手術個別票H29'!O322="","",'2B手術個別票H29'!O322)</f>
        <v/>
      </c>
      <c r="U102" s="105"/>
      <c r="V102" s="105"/>
      <c r="W102" s="105"/>
      <c r="X102" s="83" t="str">
        <f>IF('2B手術個別票H29'!AH322="","",'2B手術個別票H29'!AH322)</f>
        <v/>
      </c>
      <c r="Y102" s="281" t="str">
        <f>IF('2B手術個別票H29'!AR322="","",'2B手術個別票H29'!AR322)</f>
        <v/>
      </c>
      <c r="Z102" s="83" t="str">
        <f>IF('2B手術個別票H29'!BB322="","",'2B手術個別票H29'!BB322)</f>
        <v/>
      </c>
      <c r="AA102" s="105"/>
      <c r="AB102" s="105"/>
      <c r="AC102" s="105"/>
      <c r="AD102" s="105"/>
      <c r="AE102" s="105"/>
      <c r="AF102" s="105"/>
      <c r="AG102" s="105"/>
      <c r="AH102" s="105"/>
      <c r="AI102" s="105"/>
    </row>
    <row r="103" spans="1:35">
      <c r="A103" s="83" t="str">
        <f t="shared" si="1"/>
        <v/>
      </c>
      <c r="B103" s="105"/>
      <c r="C103" s="105"/>
      <c r="D103" s="105"/>
      <c r="E103" s="105"/>
      <c r="F103" s="105"/>
      <c r="G103" s="105"/>
      <c r="H103" s="105"/>
      <c r="I103" s="105"/>
      <c r="J103" s="105"/>
      <c r="K103" s="105"/>
      <c r="L103" s="105"/>
      <c r="M103" s="105"/>
      <c r="N103" s="285" t="str">
        <f>IF(CONCATENATE(O103,P103,Q103,R103,S103,T103,U103,V103,W103,X103,Y103,Z103,AA103,AB103,AC103,AD103,AE103,AF103,AG103,AH103,AI103)&lt;&gt;"",MAX($N$1:N102)+1,"")</f>
        <v/>
      </c>
      <c r="O103" s="285" t="str">
        <f>IF('2B手術個別票H29'!C325="","",'2B手術個別票H29'!C325)</f>
        <v/>
      </c>
      <c r="P103" s="285" t="str">
        <f>IF('2B手術個別票H29'!E325="","",'2B手術個別票H29'!E325) &amp; IF('2B手術個別票H29'!F325="","",'2B手術個別票H29'!F325) &amp; IF('2B手術個別票H29'!G325="","",'2B手術個別票H29'!G325)</f>
        <v/>
      </c>
      <c r="Q103" s="285" t="str">
        <f>IF('2B手術個別票H29'!I325="","",'2B手術個別票H29'!I325)</f>
        <v/>
      </c>
      <c r="R103" s="285" t="str">
        <f>IF('2B手術個別票H29'!K325="","",'2B手術個別票H29'!K325)</f>
        <v/>
      </c>
      <c r="S103" s="285" t="str">
        <f>IF('2B手術個別票H29'!M325="","",'2B手術個別票H29'!M325)</f>
        <v/>
      </c>
      <c r="T103" s="285" t="str">
        <f>IF('2B手術個別票H29'!O325="","",'2B手術個別票H29'!O325)</f>
        <v/>
      </c>
      <c r="U103" s="105"/>
      <c r="V103" s="105"/>
      <c r="W103" s="105"/>
      <c r="X103" s="83" t="str">
        <f>IF('2B手術個別票H29'!AH325="","",'2B手術個別票H29'!AH325)</f>
        <v/>
      </c>
      <c r="Y103" s="281" t="str">
        <f>IF('2B手術個別票H29'!AR325="","",'2B手術個別票H29'!AR325)</f>
        <v/>
      </c>
      <c r="Z103" s="83" t="str">
        <f>IF('2B手術個別票H29'!BB325="","",'2B手術個別票H29'!BB325)</f>
        <v/>
      </c>
      <c r="AA103" s="105"/>
      <c r="AB103" s="105"/>
      <c r="AC103" s="105"/>
      <c r="AD103" s="105"/>
      <c r="AE103" s="105"/>
      <c r="AF103" s="105"/>
      <c r="AG103" s="105"/>
      <c r="AH103" s="105"/>
      <c r="AI103" s="105"/>
    </row>
    <row r="104" spans="1:35">
      <c r="A104" s="83" t="str">
        <f t="shared" si="1"/>
        <v/>
      </c>
      <c r="B104" s="105"/>
      <c r="C104" s="105"/>
      <c r="D104" s="105"/>
      <c r="E104" s="105"/>
      <c r="F104" s="105"/>
      <c r="G104" s="105"/>
      <c r="H104" s="105"/>
      <c r="I104" s="105"/>
      <c r="J104" s="105"/>
      <c r="K104" s="105"/>
      <c r="L104" s="105"/>
      <c r="M104" s="105"/>
      <c r="N104" s="285" t="str">
        <f>IF(CONCATENATE(O104,P104,Q104,R104,S104,T104,U104,V104,W104,X104,Y104,Z104,AA104,AB104,AC104,AD104,AE104,AF104,AG104,AH104,AI104)&lt;&gt;"",MAX($N$1:N103)+1,"")</f>
        <v/>
      </c>
      <c r="O104" s="285" t="str">
        <f>IF('2B手術個別票H29'!C328="","",'2B手術個別票H29'!C328)</f>
        <v/>
      </c>
      <c r="P104" s="285" t="str">
        <f>IF('2B手術個別票H29'!E328="","",'2B手術個別票H29'!E328) &amp; IF('2B手術個別票H29'!F328="","",'2B手術個別票H29'!F328) &amp; IF('2B手術個別票H29'!G328="","",'2B手術個別票H29'!G328)</f>
        <v/>
      </c>
      <c r="Q104" s="285" t="str">
        <f>IF('2B手術個別票H29'!I328="","",'2B手術個別票H29'!I328)</f>
        <v/>
      </c>
      <c r="R104" s="285" t="str">
        <f>IF('2B手術個別票H29'!K328="","",'2B手術個別票H29'!K328)</f>
        <v/>
      </c>
      <c r="S104" s="285" t="str">
        <f>IF('2B手術個別票H29'!M328="","",'2B手術個別票H29'!M328)</f>
        <v/>
      </c>
      <c r="T104" s="285" t="str">
        <f>IF('2B手術個別票H29'!O328="","",'2B手術個別票H29'!O328)</f>
        <v/>
      </c>
      <c r="U104" s="105"/>
      <c r="V104" s="105"/>
      <c r="W104" s="105"/>
      <c r="X104" s="83" t="str">
        <f>IF('2B手術個別票H29'!AH328="","",'2B手術個別票H29'!AH328)</f>
        <v/>
      </c>
      <c r="Y104" s="281" t="str">
        <f>IF('2B手術個別票H29'!AR328="","",'2B手術個別票H29'!AR328)</f>
        <v/>
      </c>
      <c r="Z104" s="83" t="str">
        <f>IF('2B手術個別票H29'!BB328="","",'2B手術個別票H29'!BB328)</f>
        <v/>
      </c>
      <c r="AA104" s="105"/>
      <c r="AB104" s="105"/>
      <c r="AC104" s="105"/>
      <c r="AD104" s="105"/>
      <c r="AE104" s="105"/>
      <c r="AF104" s="105"/>
      <c r="AG104" s="105"/>
      <c r="AH104" s="105"/>
      <c r="AI104" s="105"/>
    </row>
    <row r="105" spans="1:35">
      <c r="A105" s="83" t="str">
        <f t="shared" si="1"/>
        <v/>
      </c>
      <c r="B105" s="105"/>
      <c r="C105" s="105"/>
      <c r="D105" s="105"/>
      <c r="E105" s="105"/>
      <c r="F105" s="105"/>
      <c r="G105" s="105"/>
      <c r="H105" s="105"/>
      <c r="I105" s="105"/>
      <c r="J105" s="105"/>
      <c r="K105" s="105"/>
      <c r="L105" s="105"/>
      <c r="M105" s="105"/>
      <c r="N105" s="285" t="str">
        <f>IF(CONCATENATE(O105,P105,Q105,R105,S105,T105,U105,V105,W105,X105,Y105,Z105,AA105,AB105,AC105,AD105,AE105,AF105,AG105,AH105,AI105)&lt;&gt;"",MAX($N$1:N104)+1,"")</f>
        <v/>
      </c>
      <c r="O105" s="285" t="str">
        <f>IF('2B手術個別票H29'!C331="","",'2B手術個別票H29'!C331)</f>
        <v/>
      </c>
      <c r="P105" s="285" t="str">
        <f>IF('2B手術個別票H29'!E331="","",'2B手術個別票H29'!E331) &amp; IF('2B手術個別票H29'!F331="","",'2B手術個別票H29'!F331) &amp; IF('2B手術個別票H29'!G331="","",'2B手術個別票H29'!G331)</f>
        <v/>
      </c>
      <c r="Q105" s="285" t="str">
        <f>IF('2B手術個別票H29'!I331="","",'2B手術個別票H29'!I331)</f>
        <v/>
      </c>
      <c r="R105" s="285" t="str">
        <f>IF('2B手術個別票H29'!K331="","",'2B手術個別票H29'!K331)</f>
        <v/>
      </c>
      <c r="S105" s="285" t="str">
        <f>IF('2B手術個別票H29'!M331="","",'2B手術個別票H29'!M331)</f>
        <v/>
      </c>
      <c r="T105" s="285" t="str">
        <f>IF('2B手術個別票H29'!O331="","",'2B手術個別票H29'!O331)</f>
        <v/>
      </c>
      <c r="U105" s="105"/>
      <c r="V105" s="105"/>
      <c r="W105" s="105"/>
      <c r="X105" s="83" t="str">
        <f>IF('2B手術個別票H29'!AH331="","",'2B手術個別票H29'!AH331)</f>
        <v/>
      </c>
      <c r="Y105" s="281" t="str">
        <f>IF('2B手術個別票H29'!AR331="","",'2B手術個別票H29'!AR331)</f>
        <v/>
      </c>
      <c r="Z105" s="83" t="str">
        <f>IF('2B手術個別票H29'!BB331="","",'2B手術個別票H29'!BB331)</f>
        <v/>
      </c>
      <c r="AA105" s="105"/>
      <c r="AB105" s="105"/>
      <c r="AC105" s="105"/>
      <c r="AD105" s="105"/>
      <c r="AE105" s="105"/>
      <c r="AF105" s="105"/>
      <c r="AG105" s="105"/>
      <c r="AH105" s="105"/>
      <c r="AI105" s="105"/>
    </row>
    <row r="106" spans="1:35">
      <c r="A106" s="83" t="str">
        <f t="shared" si="1"/>
        <v/>
      </c>
      <c r="B106" s="105"/>
      <c r="C106" s="105"/>
      <c r="D106" s="105"/>
      <c r="E106" s="105"/>
      <c r="F106" s="105"/>
      <c r="G106" s="105"/>
      <c r="H106" s="105"/>
      <c r="I106" s="105"/>
      <c r="J106" s="105"/>
      <c r="K106" s="105"/>
      <c r="L106" s="105"/>
      <c r="M106" s="105"/>
      <c r="N106" s="285" t="str">
        <f>IF(CONCATENATE(O106,P106,Q106,R106,S106,T106,U106,V106,W106,X106,Y106,Z106,AA106,AB106,AC106,AD106,AE106,AF106,AG106,AH106,AI106)&lt;&gt;"",MAX($N$1:N105)+1,"")</f>
        <v/>
      </c>
      <c r="O106" s="285" t="str">
        <f>IF('2B手術個別票H29'!C334="","",'2B手術個別票H29'!C334)</f>
        <v/>
      </c>
      <c r="P106" s="285" t="str">
        <f>IF('2B手術個別票H29'!E334="","",'2B手術個別票H29'!E334) &amp; IF('2B手術個別票H29'!F334="","",'2B手術個別票H29'!F334) &amp; IF('2B手術個別票H29'!G334="","",'2B手術個別票H29'!G334)</f>
        <v/>
      </c>
      <c r="Q106" s="285" t="str">
        <f>IF('2B手術個別票H29'!I334="","",'2B手術個別票H29'!I334)</f>
        <v/>
      </c>
      <c r="R106" s="285" t="str">
        <f>IF('2B手術個別票H29'!K334="","",'2B手術個別票H29'!K334)</f>
        <v/>
      </c>
      <c r="S106" s="285" t="str">
        <f>IF('2B手術個別票H29'!M334="","",'2B手術個別票H29'!M334)</f>
        <v/>
      </c>
      <c r="T106" s="285" t="str">
        <f>IF('2B手術個別票H29'!O334="","",'2B手術個別票H29'!O334)</f>
        <v/>
      </c>
      <c r="U106" s="105"/>
      <c r="V106" s="105"/>
      <c r="W106" s="105"/>
      <c r="X106" s="83" t="str">
        <f>IF('2B手術個別票H29'!AH334="","",'2B手術個別票H29'!AH334)</f>
        <v/>
      </c>
      <c r="Y106" s="281" t="str">
        <f>IF('2B手術個別票H29'!AR334="","",'2B手術個別票H29'!AR334)</f>
        <v/>
      </c>
      <c r="Z106" s="83" t="str">
        <f>IF('2B手術個別票H29'!BB334="","",'2B手術個別票H29'!BB334)</f>
        <v/>
      </c>
      <c r="AA106" s="105"/>
      <c r="AB106" s="105"/>
      <c r="AC106" s="105"/>
      <c r="AD106" s="105"/>
      <c r="AE106" s="105"/>
      <c r="AF106" s="105"/>
      <c r="AG106" s="105"/>
      <c r="AH106" s="105"/>
      <c r="AI106" s="105"/>
    </row>
    <row r="107" spans="1:35">
      <c r="A107" s="83" t="str">
        <f t="shared" si="1"/>
        <v/>
      </c>
      <c r="B107" s="105"/>
      <c r="C107" s="105"/>
      <c r="D107" s="105"/>
      <c r="E107" s="105"/>
      <c r="F107" s="105"/>
      <c r="G107" s="105"/>
      <c r="H107" s="105"/>
      <c r="I107" s="105"/>
      <c r="J107" s="105"/>
      <c r="K107" s="105"/>
      <c r="L107" s="105"/>
      <c r="M107" s="105"/>
      <c r="N107" s="285" t="str">
        <f>IF(CONCATENATE(O107,P107,Q107,R107,S107,T107,U107,V107,W107,X107,Y107,Z107,AA107,AB107,AC107,AD107,AE107,AF107,AG107,AH107,AI107)&lt;&gt;"",MAX($N$1:N106)+1,"")</f>
        <v/>
      </c>
      <c r="O107" s="285" t="str">
        <f>IF('2B手術個別票H29'!C337="","",'2B手術個別票H29'!C337)</f>
        <v/>
      </c>
      <c r="P107" s="285" t="str">
        <f>IF('2B手術個別票H29'!E337="","",'2B手術個別票H29'!E337) &amp; IF('2B手術個別票H29'!F337="","",'2B手術個別票H29'!F337) &amp; IF('2B手術個別票H29'!G337="","",'2B手術個別票H29'!G337)</f>
        <v/>
      </c>
      <c r="Q107" s="285" t="str">
        <f>IF('2B手術個別票H29'!I337="","",'2B手術個別票H29'!I337)</f>
        <v/>
      </c>
      <c r="R107" s="285" t="str">
        <f>IF('2B手術個別票H29'!K337="","",'2B手術個別票H29'!K337)</f>
        <v/>
      </c>
      <c r="S107" s="285" t="str">
        <f>IF('2B手術個別票H29'!M337="","",'2B手術個別票H29'!M337)</f>
        <v/>
      </c>
      <c r="T107" s="285" t="str">
        <f>IF('2B手術個別票H29'!O337="","",'2B手術個別票H29'!O337)</f>
        <v/>
      </c>
      <c r="U107" s="105"/>
      <c r="V107" s="105"/>
      <c r="W107" s="105"/>
      <c r="X107" s="83" t="str">
        <f>IF('2B手術個別票H29'!AH337="","",'2B手術個別票H29'!AH337)</f>
        <v/>
      </c>
      <c r="Y107" s="281" t="str">
        <f>IF('2B手術個別票H29'!AR337="","",'2B手術個別票H29'!AR337)</f>
        <v/>
      </c>
      <c r="Z107" s="83" t="str">
        <f>IF('2B手術個別票H29'!BB337="","",'2B手術個別票H29'!BB337)</f>
        <v/>
      </c>
      <c r="AA107" s="105"/>
      <c r="AB107" s="105"/>
      <c r="AC107" s="105"/>
      <c r="AD107" s="105"/>
      <c r="AE107" s="105"/>
      <c r="AF107" s="105"/>
      <c r="AG107" s="105"/>
      <c r="AH107" s="105"/>
      <c r="AI107" s="105"/>
    </row>
    <row r="108" spans="1:35">
      <c r="A108" s="83" t="str">
        <f t="shared" si="1"/>
        <v/>
      </c>
      <c r="B108" s="105"/>
      <c r="C108" s="105"/>
      <c r="D108" s="105"/>
      <c r="E108" s="105"/>
      <c r="F108" s="105"/>
      <c r="G108" s="105"/>
      <c r="H108" s="105"/>
      <c r="I108" s="105"/>
      <c r="J108" s="105"/>
      <c r="K108" s="105"/>
      <c r="L108" s="105"/>
      <c r="M108" s="105"/>
      <c r="N108" s="285" t="str">
        <f>IF(CONCATENATE(O108,P108,Q108,R108,S108,T108,U108,V108,W108,X108,Y108,Z108,AA108,AB108,AC108,AD108,AE108,AF108,AG108,AH108,AI108)&lt;&gt;"",MAX($N$1:N107)+1,"")</f>
        <v/>
      </c>
      <c r="O108" s="285" t="str">
        <f>IF('2B手術個別票H29'!C340="","",'2B手術個別票H29'!C340)</f>
        <v/>
      </c>
      <c r="P108" s="285" t="str">
        <f>IF('2B手術個別票H29'!E340="","",'2B手術個別票H29'!E340) &amp; IF('2B手術個別票H29'!F340="","",'2B手術個別票H29'!F340) &amp; IF('2B手術個別票H29'!G340="","",'2B手術個別票H29'!G340)</f>
        <v/>
      </c>
      <c r="Q108" s="285" t="str">
        <f>IF('2B手術個別票H29'!I340="","",'2B手術個別票H29'!I340)</f>
        <v/>
      </c>
      <c r="R108" s="285" t="str">
        <f>IF('2B手術個別票H29'!K340="","",'2B手術個別票H29'!K340)</f>
        <v/>
      </c>
      <c r="S108" s="285" t="str">
        <f>IF('2B手術個別票H29'!M340="","",'2B手術個別票H29'!M340)</f>
        <v/>
      </c>
      <c r="T108" s="285" t="str">
        <f>IF('2B手術個別票H29'!O340="","",'2B手術個別票H29'!O340)</f>
        <v/>
      </c>
      <c r="U108" s="105"/>
      <c r="V108" s="105"/>
      <c r="W108" s="105"/>
      <c r="X108" s="83" t="str">
        <f>IF('2B手術個別票H29'!AH340="","",'2B手術個別票H29'!AH340)</f>
        <v/>
      </c>
      <c r="Y108" s="281" t="str">
        <f>IF('2B手術個別票H29'!AR340="","",'2B手術個別票H29'!AR340)</f>
        <v/>
      </c>
      <c r="Z108" s="83" t="str">
        <f>IF('2B手術個別票H29'!BB340="","",'2B手術個別票H29'!BB340)</f>
        <v/>
      </c>
      <c r="AA108" s="105"/>
      <c r="AB108" s="105"/>
      <c r="AC108" s="105"/>
      <c r="AD108" s="105"/>
      <c r="AE108" s="105"/>
      <c r="AF108" s="105"/>
      <c r="AG108" s="105"/>
      <c r="AH108" s="105"/>
      <c r="AI108" s="105"/>
    </row>
    <row r="109" spans="1:35">
      <c r="A109" s="83" t="str">
        <f t="shared" si="1"/>
        <v/>
      </c>
      <c r="B109" s="105"/>
      <c r="C109" s="105"/>
      <c r="D109" s="105"/>
      <c r="E109" s="105"/>
      <c r="F109" s="105"/>
      <c r="G109" s="105"/>
      <c r="H109" s="105"/>
      <c r="I109" s="105"/>
      <c r="J109" s="105"/>
      <c r="K109" s="105"/>
      <c r="L109" s="105"/>
      <c r="M109" s="105"/>
      <c r="N109" s="285" t="str">
        <f>IF(CONCATENATE(O109,P109,Q109,R109,S109,T109,U109,V109,W109,X109,Y109,Z109,AA109,AB109,AC109,AD109,AE109,AF109,AG109,AH109,AI109)&lt;&gt;"",MAX($N$1:N108)+1,"")</f>
        <v/>
      </c>
      <c r="O109" s="285" t="str">
        <f>IF('2B手術個別票H29'!C343="","",'2B手術個別票H29'!C343)</f>
        <v/>
      </c>
      <c r="P109" s="285" t="str">
        <f>IF('2B手術個別票H29'!E343="","",'2B手術個別票H29'!E343) &amp; IF('2B手術個別票H29'!F343="","",'2B手術個別票H29'!F343) &amp; IF('2B手術個別票H29'!G343="","",'2B手術個別票H29'!G343)</f>
        <v/>
      </c>
      <c r="Q109" s="285" t="str">
        <f>IF('2B手術個別票H29'!I343="","",'2B手術個別票H29'!I343)</f>
        <v/>
      </c>
      <c r="R109" s="285" t="str">
        <f>IF('2B手術個別票H29'!K343="","",'2B手術個別票H29'!K343)</f>
        <v/>
      </c>
      <c r="S109" s="285" t="str">
        <f>IF('2B手術個別票H29'!M343="","",'2B手術個別票H29'!M343)</f>
        <v/>
      </c>
      <c r="T109" s="285" t="str">
        <f>IF('2B手術個別票H29'!O343="","",'2B手術個別票H29'!O343)</f>
        <v/>
      </c>
      <c r="U109" s="105"/>
      <c r="V109" s="105"/>
      <c r="W109" s="105"/>
      <c r="X109" s="83" t="str">
        <f>IF('2B手術個別票H29'!AH343="","",'2B手術個別票H29'!AH343)</f>
        <v/>
      </c>
      <c r="Y109" s="281" t="str">
        <f>IF('2B手術個別票H29'!AR343="","",'2B手術個別票H29'!AR343)</f>
        <v/>
      </c>
      <c r="Z109" s="83" t="str">
        <f>IF('2B手術個別票H29'!BB343="","",'2B手術個別票H29'!BB343)</f>
        <v/>
      </c>
      <c r="AA109" s="105"/>
      <c r="AB109" s="105"/>
      <c r="AC109" s="105"/>
      <c r="AD109" s="105"/>
      <c r="AE109" s="105"/>
      <c r="AF109" s="105"/>
      <c r="AG109" s="105"/>
      <c r="AH109" s="105"/>
      <c r="AI109" s="105"/>
    </row>
    <row r="110" spans="1:35">
      <c r="A110" s="83" t="str">
        <f t="shared" si="1"/>
        <v/>
      </c>
      <c r="B110" s="105"/>
      <c r="C110" s="105"/>
      <c r="D110" s="105"/>
      <c r="E110" s="105"/>
      <c r="F110" s="105"/>
      <c r="G110" s="105"/>
      <c r="H110" s="105"/>
      <c r="I110" s="105"/>
      <c r="J110" s="105"/>
      <c r="K110" s="105"/>
      <c r="L110" s="105"/>
      <c r="M110" s="105"/>
      <c r="N110" s="285" t="str">
        <f>IF(CONCATENATE(O110,P110,Q110,R110,S110,T110,U110,V110,W110,X110,Y110,Z110,AA110,AB110,AC110,AD110,AE110,AF110,AG110,AH110,AI110)&lt;&gt;"",MAX($N$1:N109)+1,"")</f>
        <v/>
      </c>
      <c r="O110" s="285" t="str">
        <f>IF('2B手術個別票H29'!C346="","",'2B手術個別票H29'!C346)</f>
        <v/>
      </c>
      <c r="P110" s="285" t="str">
        <f>IF('2B手術個別票H29'!E346="","",'2B手術個別票H29'!E346) &amp; IF('2B手術個別票H29'!F346="","",'2B手術個別票H29'!F346) &amp; IF('2B手術個別票H29'!G346="","",'2B手術個別票H29'!G346)</f>
        <v/>
      </c>
      <c r="Q110" s="285" t="str">
        <f>IF('2B手術個別票H29'!I346="","",'2B手術個別票H29'!I346)</f>
        <v/>
      </c>
      <c r="R110" s="285" t="str">
        <f>IF('2B手術個別票H29'!K346="","",'2B手術個別票H29'!K346)</f>
        <v/>
      </c>
      <c r="S110" s="285" t="str">
        <f>IF('2B手術個別票H29'!M346="","",'2B手術個別票H29'!M346)</f>
        <v/>
      </c>
      <c r="T110" s="285" t="str">
        <f>IF('2B手術個別票H29'!O346="","",'2B手術個別票H29'!O346)</f>
        <v/>
      </c>
      <c r="U110" s="105"/>
      <c r="V110" s="105"/>
      <c r="W110" s="105"/>
      <c r="X110" s="83" t="str">
        <f>IF('2B手術個別票H29'!AH346="","",'2B手術個別票H29'!AH346)</f>
        <v/>
      </c>
      <c r="Y110" s="281" t="str">
        <f>IF('2B手術個別票H29'!AR346="","",'2B手術個別票H29'!AR346)</f>
        <v/>
      </c>
      <c r="Z110" s="83" t="str">
        <f>IF('2B手術個別票H29'!BB346="","",'2B手術個別票H29'!BB346)</f>
        <v/>
      </c>
      <c r="AA110" s="105"/>
      <c r="AB110" s="105"/>
      <c r="AC110" s="105"/>
      <c r="AD110" s="105"/>
      <c r="AE110" s="105"/>
      <c r="AF110" s="105"/>
      <c r="AG110" s="105"/>
      <c r="AH110" s="105"/>
      <c r="AI110" s="105"/>
    </row>
    <row r="111" spans="1:35">
      <c r="A111" s="83" t="str">
        <f t="shared" si="1"/>
        <v/>
      </c>
      <c r="B111" s="105"/>
      <c r="C111" s="105"/>
      <c r="D111" s="105"/>
      <c r="E111" s="105"/>
      <c r="F111" s="105"/>
      <c r="G111" s="105"/>
      <c r="H111" s="105"/>
      <c r="I111" s="105"/>
      <c r="J111" s="105"/>
      <c r="K111" s="105"/>
      <c r="L111" s="105"/>
      <c r="M111" s="105"/>
      <c r="N111" s="285" t="str">
        <f>IF(CONCATENATE(O111,P111,Q111,R111,S111,T111,U111,V111,W111,X111,Y111,Z111,AA111,AB111,AC111,AD111,AE111,AF111,AG111,AH111,AI111)&lt;&gt;"",MAX($N$1:N110)+1,"")</f>
        <v/>
      </c>
      <c r="O111" s="285" t="str">
        <f>IF('2B手術個別票H29'!C349="","",'2B手術個別票H29'!C349)</f>
        <v/>
      </c>
      <c r="P111" s="285" t="str">
        <f>IF('2B手術個別票H29'!E349="","",'2B手術個別票H29'!E349) &amp; IF('2B手術個別票H29'!F349="","",'2B手術個別票H29'!F349) &amp; IF('2B手術個別票H29'!G349="","",'2B手術個別票H29'!G349)</f>
        <v/>
      </c>
      <c r="Q111" s="285" t="str">
        <f>IF('2B手術個別票H29'!I349="","",'2B手術個別票H29'!I349)</f>
        <v/>
      </c>
      <c r="R111" s="285" t="str">
        <f>IF('2B手術個別票H29'!K349="","",'2B手術個別票H29'!K349)</f>
        <v/>
      </c>
      <c r="S111" s="285" t="str">
        <f>IF('2B手術個別票H29'!M349="","",'2B手術個別票H29'!M349)</f>
        <v/>
      </c>
      <c r="T111" s="285" t="str">
        <f>IF('2B手術個別票H29'!O349="","",'2B手術個別票H29'!O349)</f>
        <v/>
      </c>
      <c r="U111" s="105"/>
      <c r="V111" s="105"/>
      <c r="W111" s="105"/>
      <c r="X111" s="83" t="str">
        <f>IF('2B手術個別票H29'!AH349="","",'2B手術個別票H29'!AH349)</f>
        <v/>
      </c>
      <c r="Y111" s="281" t="str">
        <f>IF('2B手術個別票H29'!AR349="","",'2B手術個別票H29'!AR349)</f>
        <v/>
      </c>
      <c r="Z111" s="83" t="str">
        <f>IF('2B手術個別票H29'!BB349="","",'2B手術個別票H29'!BB349)</f>
        <v/>
      </c>
      <c r="AA111" s="105"/>
      <c r="AB111" s="105"/>
      <c r="AC111" s="105"/>
      <c r="AD111" s="105"/>
      <c r="AE111" s="105"/>
      <c r="AF111" s="105"/>
      <c r="AG111" s="105"/>
      <c r="AH111" s="105"/>
      <c r="AI111" s="105"/>
    </row>
    <row r="112" spans="1:35">
      <c r="A112" s="83" t="str">
        <f t="shared" si="1"/>
        <v/>
      </c>
      <c r="B112" s="105"/>
      <c r="C112" s="105"/>
      <c r="D112" s="105"/>
      <c r="E112" s="105"/>
      <c r="F112" s="105"/>
      <c r="G112" s="105"/>
      <c r="H112" s="105"/>
      <c r="I112" s="105"/>
      <c r="J112" s="105"/>
      <c r="K112" s="105"/>
      <c r="L112" s="105"/>
      <c r="M112" s="105"/>
      <c r="N112" s="285" t="str">
        <f>IF(CONCATENATE(O112,P112,Q112,R112,S112,T112,U112,V112,W112,X112,Y112,Z112,AA112,AB112,AC112,AD112,AE112,AF112,AG112,AH112,AI112)&lt;&gt;"",MAX($N$1:N111)+1,"")</f>
        <v/>
      </c>
      <c r="O112" s="285" t="str">
        <f>IF('2B手術個別票H29'!C352="","",'2B手術個別票H29'!C352)</f>
        <v/>
      </c>
      <c r="P112" s="285" t="str">
        <f>IF('2B手術個別票H29'!E352="","",'2B手術個別票H29'!E352) &amp; IF('2B手術個別票H29'!F352="","",'2B手術個別票H29'!F352) &amp; IF('2B手術個別票H29'!G352="","",'2B手術個別票H29'!G352)</f>
        <v/>
      </c>
      <c r="Q112" s="285" t="str">
        <f>IF('2B手術個別票H29'!I352="","",'2B手術個別票H29'!I352)</f>
        <v/>
      </c>
      <c r="R112" s="285" t="str">
        <f>IF('2B手術個別票H29'!K352="","",'2B手術個別票H29'!K352)</f>
        <v/>
      </c>
      <c r="S112" s="285" t="str">
        <f>IF('2B手術個別票H29'!M352="","",'2B手術個別票H29'!M352)</f>
        <v/>
      </c>
      <c r="T112" s="285" t="str">
        <f>IF('2B手術個別票H29'!O352="","",'2B手術個別票H29'!O352)</f>
        <v/>
      </c>
      <c r="U112" s="105"/>
      <c r="V112" s="105"/>
      <c r="W112" s="105"/>
      <c r="X112" s="83" t="str">
        <f>IF('2B手術個別票H29'!AH352="","",'2B手術個別票H29'!AH352)</f>
        <v/>
      </c>
      <c r="Y112" s="281" t="str">
        <f>IF('2B手術個別票H29'!AR352="","",'2B手術個別票H29'!AR352)</f>
        <v/>
      </c>
      <c r="Z112" s="83" t="str">
        <f>IF('2B手術個別票H29'!BB352="","",'2B手術個別票H29'!BB352)</f>
        <v/>
      </c>
      <c r="AA112" s="105"/>
      <c r="AB112" s="105"/>
      <c r="AC112" s="105"/>
      <c r="AD112" s="105"/>
      <c r="AE112" s="105"/>
      <c r="AF112" s="105"/>
      <c r="AG112" s="105"/>
      <c r="AH112" s="105"/>
      <c r="AI112" s="105"/>
    </row>
    <row r="113" spans="1:35">
      <c r="A113" s="83" t="str">
        <f t="shared" si="1"/>
        <v/>
      </c>
      <c r="B113" s="105"/>
      <c r="C113" s="105"/>
      <c r="D113" s="105"/>
      <c r="E113" s="105"/>
      <c r="F113" s="105"/>
      <c r="G113" s="105"/>
      <c r="H113" s="105"/>
      <c r="I113" s="105"/>
      <c r="J113" s="105"/>
      <c r="K113" s="105"/>
      <c r="L113" s="105"/>
      <c r="M113" s="105"/>
      <c r="N113" s="285" t="str">
        <f>IF(CONCATENATE(O113,P113,Q113,R113,S113,T113,U113,V113,W113,X113,Y113,Z113,AA113,AB113,AC113,AD113,AE113,AF113,AG113,AH113,AI113)&lt;&gt;"",MAX($N$1:N112)+1,"")</f>
        <v/>
      </c>
      <c r="O113" s="285" t="str">
        <f>IF('2B手術個別票H29'!C355="","",'2B手術個別票H29'!C355)</f>
        <v/>
      </c>
      <c r="P113" s="285" t="str">
        <f>IF('2B手術個別票H29'!E355="","",'2B手術個別票H29'!E355) &amp; IF('2B手術個別票H29'!F355="","",'2B手術個別票H29'!F355) &amp; IF('2B手術個別票H29'!G355="","",'2B手術個別票H29'!G355)</f>
        <v/>
      </c>
      <c r="Q113" s="285" t="str">
        <f>IF('2B手術個別票H29'!I355="","",'2B手術個別票H29'!I355)</f>
        <v/>
      </c>
      <c r="R113" s="285" t="str">
        <f>IF('2B手術個別票H29'!K355="","",'2B手術個別票H29'!K355)</f>
        <v/>
      </c>
      <c r="S113" s="285" t="str">
        <f>IF('2B手術個別票H29'!M355="","",'2B手術個別票H29'!M355)</f>
        <v/>
      </c>
      <c r="T113" s="285" t="str">
        <f>IF('2B手術個別票H29'!O355="","",'2B手術個別票H29'!O355)</f>
        <v/>
      </c>
      <c r="U113" s="105"/>
      <c r="V113" s="105"/>
      <c r="W113" s="105"/>
      <c r="X113" s="83" t="str">
        <f>IF('2B手術個別票H29'!AH355="","",'2B手術個別票H29'!AH355)</f>
        <v/>
      </c>
      <c r="Y113" s="281" t="str">
        <f>IF('2B手術個別票H29'!AR355="","",'2B手術個別票H29'!AR355)</f>
        <v/>
      </c>
      <c r="Z113" s="83" t="str">
        <f>IF('2B手術個別票H29'!BB355="","",'2B手術個別票H29'!BB355)</f>
        <v/>
      </c>
      <c r="AA113" s="105"/>
      <c r="AB113" s="105"/>
      <c r="AC113" s="105"/>
      <c r="AD113" s="105"/>
      <c r="AE113" s="105"/>
      <c r="AF113" s="105"/>
      <c r="AG113" s="105"/>
      <c r="AH113" s="105"/>
      <c r="AI113" s="105"/>
    </row>
    <row r="114" spans="1:35">
      <c r="A114" s="83" t="str">
        <f t="shared" si="1"/>
        <v/>
      </c>
      <c r="B114" s="105"/>
      <c r="C114" s="105"/>
      <c r="D114" s="105"/>
      <c r="E114" s="105"/>
      <c r="F114" s="105"/>
      <c r="G114" s="105"/>
      <c r="H114" s="105"/>
      <c r="I114" s="105"/>
      <c r="J114" s="105"/>
      <c r="K114" s="105"/>
      <c r="L114" s="105"/>
      <c r="M114" s="105"/>
      <c r="N114" s="285" t="str">
        <f>IF(CONCATENATE(O114,P114,Q114,R114,S114,T114,U114,V114,W114,X114,Y114,Z114,AA114,AB114,AC114,AD114,AE114,AF114,AG114,AH114,AI114)&lt;&gt;"",MAX($N$1:N113)+1,"")</f>
        <v/>
      </c>
      <c r="O114" s="285" t="str">
        <f>IF('2B手術個別票H29'!C358="","",'2B手術個別票H29'!C358)</f>
        <v/>
      </c>
      <c r="P114" s="285" t="str">
        <f>IF('2B手術個別票H29'!E358="","",'2B手術個別票H29'!E358) &amp; IF('2B手術個別票H29'!F358="","",'2B手術個別票H29'!F358) &amp; IF('2B手術個別票H29'!G358="","",'2B手術個別票H29'!G358)</f>
        <v/>
      </c>
      <c r="Q114" s="285" t="str">
        <f>IF('2B手術個別票H29'!I358="","",'2B手術個別票H29'!I358)</f>
        <v/>
      </c>
      <c r="R114" s="285" t="str">
        <f>IF('2B手術個別票H29'!K358="","",'2B手術個別票H29'!K358)</f>
        <v/>
      </c>
      <c r="S114" s="285" t="str">
        <f>IF('2B手術個別票H29'!M358="","",'2B手術個別票H29'!M358)</f>
        <v/>
      </c>
      <c r="T114" s="285" t="str">
        <f>IF('2B手術個別票H29'!O358="","",'2B手術個別票H29'!O358)</f>
        <v/>
      </c>
      <c r="U114" s="105"/>
      <c r="V114" s="105"/>
      <c r="W114" s="105"/>
      <c r="X114" s="83" t="str">
        <f>IF('2B手術個別票H29'!AH358="","",'2B手術個別票H29'!AH358)</f>
        <v/>
      </c>
      <c r="Y114" s="281" t="str">
        <f>IF('2B手術個別票H29'!AR358="","",'2B手術個別票H29'!AR358)</f>
        <v/>
      </c>
      <c r="Z114" s="83" t="str">
        <f>IF('2B手術個別票H29'!BB358="","",'2B手術個別票H29'!BB358)</f>
        <v/>
      </c>
      <c r="AA114" s="105"/>
      <c r="AB114" s="105"/>
      <c r="AC114" s="105"/>
      <c r="AD114" s="105"/>
      <c r="AE114" s="105"/>
      <c r="AF114" s="105"/>
      <c r="AG114" s="105"/>
      <c r="AH114" s="105"/>
      <c r="AI114" s="105"/>
    </row>
    <row r="115" spans="1:35">
      <c r="A115" s="83" t="str">
        <f t="shared" si="1"/>
        <v/>
      </c>
      <c r="B115" s="105"/>
      <c r="C115" s="105"/>
      <c r="D115" s="105"/>
      <c r="E115" s="105"/>
      <c r="F115" s="105"/>
      <c r="G115" s="105"/>
      <c r="H115" s="105"/>
      <c r="I115" s="105"/>
      <c r="J115" s="105"/>
      <c r="K115" s="105"/>
      <c r="L115" s="105"/>
      <c r="M115" s="105"/>
      <c r="N115" s="285" t="str">
        <f>IF(CONCATENATE(O115,P115,Q115,R115,S115,T115,U115,V115,W115,X115,Y115,Z115,AA115,AB115,AC115,AD115,AE115,AF115,AG115,AH115,AI115)&lt;&gt;"",MAX($N$1:N114)+1,"")</f>
        <v/>
      </c>
      <c r="O115" s="285" t="str">
        <f>IF('2B手術個別票H29'!C361="","",'2B手術個別票H29'!C361)</f>
        <v/>
      </c>
      <c r="P115" s="285" t="str">
        <f>IF('2B手術個別票H29'!E361="","",'2B手術個別票H29'!E361) &amp; IF('2B手術個別票H29'!F361="","",'2B手術個別票H29'!F361) &amp; IF('2B手術個別票H29'!G361="","",'2B手術個別票H29'!G361)</f>
        <v/>
      </c>
      <c r="Q115" s="285" t="str">
        <f>IF('2B手術個別票H29'!I361="","",'2B手術個別票H29'!I361)</f>
        <v/>
      </c>
      <c r="R115" s="285" t="str">
        <f>IF('2B手術個別票H29'!K361="","",'2B手術個別票H29'!K361)</f>
        <v/>
      </c>
      <c r="S115" s="285" t="str">
        <f>IF('2B手術個別票H29'!M361="","",'2B手術個別票H29'!M361)</f>
        <v/>
      </c>
      <c r="T115" s="285" t="str">
        <f>IF('2B手術個別票H29'!O361="","",'2B手術個別票H29'!O361)</f>
        <v/>
      </c>
      <c r="U115" s="105"/>
      <c r="V115" s="105"/>
      <c r="W115" s="105"/>
      <c r="X115" s="83" t="str">
        <f>IF('2B手術個別票H29'!AH361="","",'2B手術個別票H29'!AH361)</f>
        <v/>
      </c>
      <c r="Y115" s="281" t="str">
        <f>IF('2B手術個別票H29'!AR361="","",'2B手術個別票H29'!AR361)</f>
        <v/>
      </c>
      <c r="Z115" s="83" t="str">
        <f>IF('2B手術個別票H29'!BB361="","",'2B手術個別票H29'!BB361)</f>
        <v/>
      </c>
      <c r="AA115" s="105"/>
      <c r="AB115" s="105"/>
      <c r="AC115" s="105"/>
      <c r="AD115" s="105"/>
      <c r="AE115" s="105"/>
      <c r="AF115" s="105"/>
      <c r="AG115" s="105"/>
      <c r="AH115" s="105"/>
      <c r="AI115" s="105"/>
    </row>
    <row r="116" spans="1:35">
      <c r="A116" s="83" t="str">
        <f t="shared" si="1"/>
        <v/>
      </c>
      <c r="B116" s="105"/>
      <c r="C116" s="105"/>
      <c r="D116" s="105"/>
      <c r="E116" s="105"/>
      <c r="F116" s="105"/>
      <c r="G116" s="105"/>
      <c r="H116" s="105"/>
      <c r="I116" s="105"/>
      <c r="J116" s="105"/>
      <c r="K116" s="105"/>
      <c r="L116" s="105"/>
      <c r="M116" s="105"/>
      <c r="N116" s="285" t="str">
        <f>IF(CONCATENATE(O116,P116,Q116,R116,S116,T116,U116,V116,W116,X116,Y116,Z116,AA116,AB116,AC116,AD116,AE116,AF116,AG116,AH116,AI116)&lt;&gt;"",MAX($N$1:N115)+1,"")</f>
        <v/>
      </c>
      <c r="O116" s="285" t="str">
        <f>IF('2B手術個別票H29'!C364="","",'2B手術個別票H29'!C364)</f>
        <v/>
      </c>
      <c r="P116" s="285" t="str">
        <f>IF('2B手術個別票H29'!E364="","",'2B手術個別票H29'!E364) &amp; IF('2B手術個別票H29'!F364="","",'2B手術個別票H29'!F364) &amp; IF('2B手術個別票H29'!G364="","",'2B手術個別票H29'!G364)</f>
        <v/>
      </c>
      <c r="Q116" s="285" t="str">
        <f>IF('2B手術個別票H29'!I364="","",'2B手術個別票H29'!I364)</f>
        <v/>
      </c>
      <c r="R116" s="285" t="str">
        <f>IF('2B手術個別票H29'!K364="","",'2B手術個別票H29'!K364)</f>
        <v/>
      </c>
      <c r="S116" s="285" t="str">
        <f>IF('2B手術個別票H29'!M364="","",'2B手術個別票H29'!M364)</f>
        <v/>
      </c>
      <c r="T116" s="285" t="str">
        <f>IF('2B手術個別票H29'!O364="","",'2B手術個別票H29'!O364)</f>
        <v/>
      </c>
      <c r="U116" s="105"/>
      <c r="V116" s="105"/>
      <c r="W116" s="105"/>
      <c r="X116" s="83" t="str">
        <f>IF('2B手術個別票H29'!AH364="","",'2B手術個別票H29'!AH364)</f>
        <v/>
      </c>
      <c r="Y116" s="281" t="str">
        <f>IF('2B手術個別票H29'!AR364="","",'2B手術個別票H29'!AR364)</f>
        <v/>
      </c>
      <c r="Z116" s="83" t="str">
        <f>IF('2B手術個別票H29'!BB364="","",'2B手術個別票H29'!BB364)</f>
        <v/>
      </c>
      <c r="AA116" s="105"/>
      <c r="AB116" s="105"/>
      <c r="AC116" s="105"/>
      <c r="AD116" s="105"/>
      <c r="AE116" s="105"/>
      <c r="AF116" s="105"/>
      <c r="AG116" s="105"/>
      <c r="AH116" s="105"/>
      <c r="AI116" s="105"/>
    </row>
    <row r="117" spans="1:35">
      <c r="A117" s="83" t="str">
        <f t="shared" si="1"/>
        <v/>
      </c>
      <c r="B117" s="105"/>
      <c r="C117" s="105"/>
      <c r="D117" s="105"/>
      <c r="E117" s="105"/>
      <c r="F117" s="105"/>
      <c r="G117" s="105"/>
      <c r="H117" s="105"/>
      <c r="I117" s="105"/>
      <c r="J117" s="105"/>
      <c r="K117" s="105"/>
      <c r="L117" s="105"/>
      <c r="M117" s="105"/>
      <c r="N117" s="285" t="str">
        <f>IF(CONCATENATE(O117,P117,Q117,R117,S117,T117,U117,V117,W117,X117,Y117,Z117,AA117,AB117,AC117,AD117,AE117,AF117,AG117,AH117,AI117)&lt;&gt;"",MAX($N$1:N116)+1,"")</f>
        <v/>
      </c>
      <c r="O117" s="285" t="str">
        <f>IF('2B手術個別票H29'!C367="","",'2B手術個別票H29'!C367)</f>
        <v/>
      </c>
      <c r="P117" s="285" t="str">
        <f>IF('2B手術個別票H29'!E367="","",'2B手術個別票H29'!E367) &amp; IF('2B手術個別票H29'!F367="","",'2B手術個別票H29'!F367) &amp; IF('2B手術個別票H29'!G367="","",'2B手術個別票H29'!G367)</f>
        <v/>
      </c>
      <c r="Q117" s="285" t="str">
        <f>IF('2B手術個別票H29'!I367="","",'2B手術個別票H29'!I367)</f>
        <v/>
      </c>
      <c r="R117" s="285" t="str">
        <f>IF('2B手術個別票H29'!K367="","",'2B手術個別票H29'!K367)</f>
        <v/>
      </c>
      <c r="S117" s="285" t="str">
        <f>IF('2B手術個別票H29'!M367="","",'2B手術個別票H29'!M367)</f>
        <v/>
      </c>
      <c r="T117" s="285" t="str">
        <f>IF('2B手術個別票H29'!O367="","",'2B手術個別票H29'!O367)</f>
        <v/>
      </c>
      <c r="U117" s="105"/>
      <c r="V117" s="105"/>
      <c r="W117" s="105"/>
      <c r="X117" s="83" t="str">
        <f>IF('2B手術個別票H29'!AH367="","",'2B手術個別票H29'!AH367)</f>
        <v/>
      </c>
      <c r="Y117" s="281" t="str">
        <f>IF('2B手術個別票H29'!AR367="","",'2B手術個別票H29'!AR367)</f>
        <v/>
      </c>
      <c r="Z117" s="83" t="str">
        <f>IF('2B手術個別票H29'!BB367="","",'2B手術個別票H29'!BB367)</f>
        <v/>
      </c>
      <c r="AA117" s="105"/>
      <c r="AB117" s="105"/>
      <c r="AC117" s="105"/>
      <c r="AD117" s="105"/>
      <c r="AE117" s="105"/>
      <c r="AF117" s="105"/>
      <c r="AG117" s="105"/>
      <c r="AH117" s="105"/>
      <c r="AI117" s="105"/>
    </row>
    <row r="118" spans="1:35">
      <c r="A118" s="83" t="str">
        <f t="shared" si="1"/>
        <v/>
      </c>
      <c r="B118" s="105"/>
      <c r="C118" s="105"/>
      <c r="D118" s="105"/>
      <c r="E118" s="105"/>
      <c r="F118" s="105"/>
      <c r="G118" s="105"/>
      <c r="H118" s="105"/>
      <c r="I118" s="105"/>
      <c r="J118" s="105"/>
      <c r="K118" s="105"/>
      <c r="L118" s="105"/>
      <c r="M118" s="105"/>
      <c r="N118" s="285" t="str">
        <f>IF(CONCATENATE(O118,P118,Q118,R118,S118,T118,U118,V118,W118,X118,Y118,Z118,AA118,AB118,AC118,AD118,AE118,AF118,AG118,AH118,AI118)&lt;&gt;"",MAX($N$1:N117)+1,"")</f>
        <v/>
      </c>
      <c r="O118" s="285" t="str">
        <f>IF('2B手術個別票H29'!C370="","",'2B手術個別票H29'!C370)</f>
        <v/>
      </c>
      <c r="P118" s="285" t="str">
        <f>IF('2B手術個別票H29'!E370="","",'2B手術個別票H29'!E370) &amp; IF('2B手術個別票H29'!F370="","",'2B手術個別票H29'!F370) &amp; IF('2B手術個別票H29'!G370="","",'2B手術個別票H29'!G370)</f>
        <v/>
      </c>
      <c r="Q118" s="285" t="str">
        <f>IF('2B手術個別票H29'!I370="","",'2B手術個別票H29'!I370)</f>
        <v/>
      </c>
      <c r="R118" s="285" t="str">
        <f>IF('2B手術個別票H29'!K370="","",'2B手術個別票H29'!K370)</f>
        <v/>
      </c>
      <c r="S118" s="285" t="str">
        <f>IF('2B手術個別票H29'!M370="","",'2B手術個別票H29'!M370)</f>
        <v/>
      </c>
      <c r="T118" s="285" t="str">
        <f>IF('2B手術個別票H29'!O370="","",'2B手術個別票H29'!O370)</f>
        <v/>
      </c>
      <c r="U118" s="105"/>
      <c r="V118" s="105"/>
      <c r="W118" s="105"/>
      <c r="X118" s="83" t="str">
        <f>IF('2B手術個別票H29'!AH370="","",'2B手術個別票H29'!AH370)</f>
        <v/>
      </c>
      <c r="Y118" s="281" t="str">
        <f>IF('2B手術個別票H29'!AR370="","",'2B手術個別票H29'!AR370)</f>
        <v/>
      </c>
      <c r="Z118" s="83" t="str">
        <f>IF('2B手術個別票H29'!BB370="","",'2B手術個別票H29'!BB370)</f>
        <v/>
      </c>
      <c r="AA118" s="105"/>
      <c r="AB118" s="105"/>
      <c r="AC118" s="105"/>
      <c r="AD118" s="105"/>
      <c r="AE118" s="105"/>
      <c r="AF118" s="105"/>
      <c r="AG118" s="105"/>
      <c r="AH118" s="105"/>
      <c r="AI118" s="105"/>
    </row>
    <row r="119" spans="1:35">
      <c r="A119" s="83" t="str">
        <f t="shared" si="1"/>
        <v/>
      </c>
      <c r="B119" s="105"/>
      <c r="C119" s="105"/>
      <c r="D119" s="105"/>
      <c r="E119" s="105"/>
      <c r="F119" s="105"/>
      <c r="G119" s="105"/>
      <c r="H119" s="105"/>
      <c r="I119" s="105"/>
      <c r="J119" s="105"/>
      <c r="K119" s="105"/>
      <c r="L119" s="105"/>
      <c r="M119" s="105"/>
      <c r="N119" s="285" t="str">
        <f>IF(CONCATENATE(O119,P119,Q119,R119,S119,T119,U119,V119,W119,X119,Y119,Z119,AA119,AB119,AC119,AD119,AE119,AF119,AG119,AH119,AI119)&lt;&gt;"",MAX($N$1:N118)+1,"")</f>
        <v/>
      </c>
      <c r="O119" s="285" t="str">
        <f>IF('2B手術個別票H29'!C373="","",'2B手術個別票H29'!C373)</f>
        <v/>
      </c>
      <c r="P119" s="285" t="str">
        <f>IF('2B手術個別票H29'!E373="","",'2B手術個別票H29'!E373) &amp; IF('2B手術個別票H29'!F373="","",'2B手術個別票H29'!F373) &amp; IF('2B手術個別票H29'!G373="","",'2B手術個別票H29'!G373)</f>
        <v/>
      </c>
      <c r="Q119" s="285" t="str">
        <f>IF('2B手術個別票H29'!I373="","",'2B手術個別票H29'!I373)</f>
        <v/>
      </c>
      <c r="R119" s="285" t="str">
        <f>IF('2B手術個別票H29'!K373="","",'2B手術個別票H29'!K373)</f>
        <v/>
      </c>
      <c r="S119" s="285" t="str">
        <f>IF('2B手術個別票H29'!M373="","",'2B手術個別票H29'!M373)</f>
        <v/>
      </c>
      <c r="T119" s="285" t="str">
        <f>IF('2B手術個別票H29'!O373="","",'2B手術個別票H29'!O373)</f>
        <v/>
      </c>
      <c r="U119" s="105"/>
      <c r="V119" s="105"/>
      <c r="W119" s="105"/>
      <c r="X119" s="83" t="str">
        <f>IF('2B手術個別票H29'!AH373="","",'2B手術個別票H29'!AH373)</f>
        <v/>
      </c>
      <c r="Y119" s="281" t="str">
        <f>IF('2B手術個別票H29'!AR373="","",'2B手術個別票H29'!AR373)</f>
        <v/>
      </c>
      <c r="Z119" s="83" t="str">
        <f>IF('2B手術個別票H29'!BB373="","",'2B手術個別票H29'!BB373)</f>
        <v/>
      </c>
      <c r="AA119" s="105"/>
      <c r="AB119" s="105"/>
      <c r="AC119" s="105"/>
      <c r="AD119" s="105"/>
      <c r="AE119" s="105"/>
      <c r="AF119" s="105"/>
      <c r="AG119" s="105"/>
      <c r="AH119" s="105"/>
      <c r="AI119" s="105"/>
    </row>
    <row r="120" spans="1:35">
      <c r="A120" s="83" t="str">
        <f t="shared" si="1"/>
        <v/>
      </c>
      <c r="B120" s="105"/>
      <c r="C120" s="105"/>
      <c r="D120" s="105"/>
      <c r="E120" s="105"/>
      <c r="F120" s="105"/>
      <c r="G120" s="105"/>
      <c r="H120" s="105"/>
      <c r="I120" s="105"/>
      <c r="J120" s="105"/>
      <c r="K120" s="105"/>
      <c r="L120" s="105"/>
      <c r="M120" s="105"/>
      <c r="N120" s="285" t="str">
        <f>IF(CONCATENATE(O120,P120,Q120,R120,S120,T120,U120,V120,W120,X120,Y120,Z120,AA120,AB120,AC120,AD120,AE120,AF120,AG120,AH120,AI120)&lt;&gt;"",MAX($N$1:N119)+1,"")</f>
        <v/>
      </c>
      <c r="O120" s="285" t="str">
        <f>IF('2B手術個別票H29'!C376="","",'2B手術個別票H29'!C376)</f>
        <v/>
      </c>
      <c r="P120" s="285" t="str">
        <f>IF('2B手術個別票H29'!E376="","",'2B手術個別票H29'!E376) &amp; IF('2B手術個別票H29'!F376="","",'2B手術個別票H29'!F376) &amp; IF('2B手術個別票H29'!G376="","",'2B手術個別票H29'!G376)</f>
        <v/>
      </c>
      <c r="Q120" s="285" t="str">
        <f>IF('2B手術個別票H29'!I376="","",'2B手術個別票H29'!I376)</f>
        <v/>
      </c>
      <c r="R120" s="285" t="str">
        <f>IF('2B手術個別票H29'!K376="","",'2B手術個別票H29'!K376)</f>
        <v/>
      </c>
      <c r="S120" s="285" t="str">
        <f>IF('2B手術個別票H29'!M376="","",'2B手術個別票H29'!M376)</f>
        <v/>
      </c>
      <c r="T120" s="285" t="str">
        <f>IF('2B手術個別票H29'!O376="","",'2B手術個別票H29'!O376)</f>
        <v/>
      </c>
      <c r="U120" s="105"/>
      <c r="V120" s="105"/>
      <c r="W120" s="105"/>
      <c r="X120" s="83" t="str">
        <f>IF('2B手術個別票H29'!AH376="","",'2B手術個別票H29'!AH376)</f>
        <v/>
      </c>
      <c r="Y120" s="281" t="str">
        <f>IF('2B手術個別票H29'!AR376="","",'2B手術個別票H29'!AR376)</f>
        <v/>
      </c>
      <c r="Z120" s="83" t="str">
        <f>IF('2B手術個別票H29'!BB376="","",'2B手術個別票H29'!BB376)</f>
        <v/>
      </c>
      <c r="AA120" s="105"/>
      <c r="AB120" s="105"/>
      <c r="AC120" s="105"/>
      <c r="AD120" s="105"/>
      <c r="AE120" s="105"/>
      <c r="AF120" s="105"/>
      <c r="AG120" s="105"/>
      <c r="AH120" s="105"/>
      <c r="AI120" s="105"/>
    </row>
    <row r="121" spans="1:35">
      <c r="A121" s="83" t="str">
        <f t="shared" si="1"/>
        <v/>
      </c>
      <c r="B121" s="105"/>
      <c r="C121" s="105"/>
      <c r="D121" s="105"/>
      <c r="E121" s="105"/>
      <c r="F121" s="105"/>
      <c r="G121" s="105"/>
      <c r="H121" s="105"/>
      <c r="I121" s="105"/>
      <c r="J121" s="105"/>
      <c r="K121" s="105"/>
      <c r="L121" s="105"/>
      <c r="M121" s="105"/>
      <c r="N121" s="285" t="str">
        <f>IF(CONCATENATE(O121,P121,Q121,R121,S121,T121,U121,V121,W121,X121,Y121,Z121,AA121,AB121,AC121,AD121,AE121,AF121,AG121,AH121,AI121)&lt;&gt;"",MAX($N$1:N120)+1,"")</f>
        <v/>
      </c>
      <c r="O121" s="285" t="str">
        <f>IF('2B手術個別票H29'!C379="","",'2B手術個別票H29'!C379)</f>
        <v/>
      </c>
      <c r="P121" s="285" t="str">
        <f>IF('2B手術個別票H29'!E379="","",'2B手術個別票H29'!E379) &amp; IF('2B手術個別票H29'!F379="","",'2B手術個別票H29'!F379) &amp; IF('2B手術個別票H29'!G379="","",'2B手術個別票H29'!G379)</f>
        <v/>
      </c>
      <c r="Q121" s="285" t="str">
        <f>IF('2B手術個別票H29'!I379="","",'2B手術個別票H29'!I379)</f>
        <v/>
      </c>
      <c r="R121" s="285" t="str">
        <f>IF('2B手術個別票H29'!K379="","",'2B手術個別票H29'!K379)</f>
        <v/>
      </c>
      <c r="S121" s="285" t="str">
        <f>IF('2B手術個別票H29'!M379="","",'2B手術個別票H29'!M379)</f>
        <v/>
      </c>
      <c r="T121" s="285" t="str">
        <f>IF('2B手術個別票H29'!O379="","",'2B手術個別票H29'!O379)</f>
        <v/>
      </c>
      <c r="U121" s="105"/>
      <c r="V121" s="105"/>
      <c r="W121" s="105"/>
      <c r="X121" s="83" t="str">
        <f>IF('2B手術個別票H29'!AH379="","",'2B手術個別票H29'!AH379)</f>
        <v/>
      </c>
      <c r="Y121" s="281" t="str">
        <f>IF('2B手術個別票H29'!AR379="","",'2B手術個別票H29'!AR379)</f>
        <v/>
      </c>
      <c r="Z121" s="83" t="str">
        <f>IF('2B手術個別票H29'!BB379="","",'2B手術個別票H29'!BB379)</f>
        <v/>
      </c>
      <c r="AA121" s="105"/>
      <c r="AB121" s="105"/>
      <c r="AC121" s="105"/>
      <c r="AD121" s="105"/>
      <c r="AE121" s="105"/>
      <c r="AF121" s="105"/>
      <c r="AG121" s="105"/>
      <c r="AH121" s="105"/>
      <c r="AI121" s="105"/>
    </row>
    <row r="122" spans="1:35">
      <c r="A122" s="83" t="str">
        <f t="shared" si="1"/>
        <v/>
      </c>
      <c r="B122" s="105"/>
      <c r="C122" s="105"/>
      <c r="D122" s="105"/>
      <c r="E122" s="105"/>
      <c r="F122" s="105"/>
      <c r="G122" s="105"/>
      <c r="H122" s="105"/>
      <c r="I122" s="105"/>
      <c r="J122" s="105"/>
      <c r="K122" s="105"/>
      <c r="L122" s="105"/>
      <c r="M122" s="105"/>
      <c r="N122" s="285" t="str">
        <f>IF(CONCATENATE(O122,P122,Q122,R122,S122,T122,U122,V122,W122,X122,Y122,Z122,AA122,AB122,AC122,AD122,AE122,AF122,AG122,AH122,AI122)&lt;&gt;"",MAX($N$1:N121)+1,"")</f>
        <v/>
      </c>
      <c r="O122" s="285" t="str">
        <f>IF('2B手術個別票H29'!C382="","",'2B手術個別票H29'!C382)</f>
        <v/>
      </c>
      <c r="P122" s="285" t="str">
        <f>IF('2B手術個別票H29'!E382="","",'2B手術個別票H29'!E382) &amp; IF('2B手術個別票H29'!F382="","",'2B手術個別票H29'!F382) &amp; IF('2B手術個別票H29'!G382="","",'2B手術個別票H29'!G382)</f>
        <v/>
      </c>
      <c r="Q122" s="285" t="str">
        <f>IF('2B手術個別票H29'!I382="","",'2B手術個別票H29'!I382)</f>
        <v/>
      </c>
      <c r="R122" s="285" t="str">
        <f>IF('2B手術個別票H29'!K382="","",'2B手術個別票H29'!K382)</f>
        <v/>
      </c>
      <c r="S122" s="285" t="str">
        <f>IF('2B手術個別票H29'!M382="","",'2B手術個別票H29'!M382)</f>
        <v/>
      </c>
      <c r="T122" s="285" t="str">
        <f>IF('2B手術個別票H29'!O382="","",'2B手術個別票H29'!O382)</f>
        <v/>
      </c>
      <c r="U122" s="105"/>
      <c r="V122" s="105"/>
      <c r="W122" s="105"/>
      <c r="X122" s="83" t="str">
        <f>IF('2B手術個別票H29'!AH382="","",'2B手術個別票H29'!AH382)</f>
        <v/>
      </c>
      <c r="Y122" s="281" t="str">
        <f>IF('2B手術個別票H29'!AR382="","",'2B手術個別票H29'!AR382)</f>
        <v/>
      </c>
      <c r="Z122" s="83" t="str">
        <f>IF('2B手術個別票H29'!BB382="","",'2B手術個別票H29'!BB382)</f>
        <v/>
      </c>
      <c r="AA122" s="105"/>
      <c r="AB122" s="105"/>
      <c r="AC122" s="105"/>
      <c r="AD122" s="105"/>
      <c r="AE122" s="105"/>
      <c r="AF122" s="105"/>
      <c r="AG122" s="105"/>
      <c r="AH122" s="105"/>
      <c r="AI122" s="105"/>
    </row>
    <row r="123" spans="1:35">
      <c r="A123" s="83" t="str">
        <f t="shared" si="1"/>
        <v/>
      </c>
      <c r="B123" s="105"/>
      <c r="C123" s="105"/>
      <c r="D123" s="105"/>
      <c r="E123" s="105"/>
      <c r="F123" s="105"/>
      <c r="G123" s="105"/>
      <c r="H123" s="105"/>
      <c r="I123" s="105"/>
      <c r="J123" s="105"/>
      <c r="K123" s="105"/>
      <c r="L123" s="105"/>
      <c r="M123" s="105"/>
      <c r="N123" s="285" t="str">
        <f>IF(CONCATENATE(O123,P123,Q123,R123,S123,T123,U123,V123,W123,X123,Y123,Z123,AA123,AB123,AC123,AD123,AE123,AF123,AG123,AH123,AI123)&lt;&gt;"",MAX($N$1:N122)+1,"")</f>
        <v/>
      </c>
      <c r="O123" s="285" t="str">
        <f>IF('2B手術個別票H29'!C387="","",'2B手術個別票H29'!C387)</f>
        <v/>
      </c>
      <c r="P123" s="285" t="str">
        <f>IF('2B手術個別票H29'!E387="","",'2B手術個別票H29'!E387) &amp; IF('2B手術個別票H29'!F387="","",'2B手術個別票H29'!F387) &amp; IF('2B手術個別票H29'!G387="","",'2B手術個別票H29'!G387)</f>
        <v/>
      </c>
      <c r="Q123" s="285" t="str">
        <f>IF('2B手術個別票H29'!I387="","",'2B手術個別票H29'!I387)</f>
        <v/>
      </c>
      <c r="R123" s="285" t="str">
        <f>IF('2B手術個別票H29'!K387="","",'2B手術個別票H29'!K387)</f>
        <v/>
      </c>
      <c r="S123" s="285" t="str">
        <f>IF('2B手術個別票H29'!M387="","",'2B手術個別票H29'!M387)</f>
        <v/>
      </c>
      <c r="T123" s="285" t="str">
        <f>IF('2B手術個別票H29'!O387="","",'2B手術個別票H29'!O387)</f>
        <v/>
      </c>
      <c r="U123" s="105"/>
      <c r="V123" s="105"/>
      <c r="W123" s="105"/>
      <c r="X123" s="83" t="str">
        <f>IF('2B手術個別票H29'!AH387="","",'2B手術個別票H29'!AH387)</f>
        <v/>
      </c>
      <c r="Y123" s="281" t="str">
        <f>IF('2B手術個別票H29'!AR387="","",'2B手術個別票H29'!AR387)</f>
        <v/>
      </c>
      <c r="Z123" s="83" t="str">
        <f>IF('2B手術個別票H29'!BB387="","",'2B手術個別票H29'!BB387)</f>
        <v/>
      </c>
      <c r="AA123" s="105"/>
      <c r="AB123" s="105"/>
      <c r="AC123" s="105"/>
      <c r="AD123" s="105"/>
      <c r="AE123" s="105"/>
      <c r="AF123" s="105"/>
      <c r="AG123" s="105"/>
      <c r="AH123" s="105"/>
      <c r="AI123" s="105"/>
    </row>
    <row r="124" spans="1:35">
      <c r="A124" s="83" t="str">
        <f t="shared" si="1"/>
        <v/>
      </c>
      <c r="B124" s="105"/>
      <c r="C124" s="105"/>
      <c r="D124" s="105"/>
      <c r="E124" s="105"/>
      <c r="F124" s="105"/>
      <c r="G124" s="105"/>
      <c r="H124" s="105"/>
      <c r="I124" s="105"/>
      <c r="J124" s="105"/>
      <c r="K124" s="105"/>
      <c r="L124" s="105"/>
      <c r="M124" s="105"/>
      <c r="N124" s="285" t="str">
        <f>IF(CONCATENATE(O124,P124,Q124,R124,S124,T124,U124,V124,W124,X124,Y124,Z124,AA124,AB124,AC124,AD124,AE124,AF124,AG124,AH124,AI124)&lt;&gt;"",MAX($N$1:N123)+1,"")</f>
        <v/>
      </c>
      <c r="O124" s="285" t="str">
        <f>IF('2B手術個別票H29'!C390="","",'2B手術個別票H29'!C390)</f>
        <v/>
      </c>
      <c r="P124" s="285" t="str">
        <f>IF('2B手術個別票H29'!E390="","",'2B手術個別票H29'!E390) &amp; IF('2B手術個別票H29'!F390="","",'2B手術個別票H29'!F390) &amp; IF('2B手術個別票H29'!G390="","",'2B手術個別票H29'!G390)</f>
        <v/>
      </c>
      <c r="Q124" s="285" t="str">
        <f>IF('2B手術個別票H29'!I390="","",'2B手術個別票H29'!I390)</f>
        <v/>
      </c>
      <c r="R124" s="285" t="str">
        <f>IF('2B手術個別票H29'!K390="","",'2B手術個別票H29'!K390)</f>
        <v/>
      </c>
      <c r="S124" s="285" t="str">
        <f>IF('2B手術個別票H29'!M390="","",'2B手術個別票H29'!M390)</f>
        <v/>
      </c>
      <c r="T124" s="285" t="str">
        <f>IF('2B手術個別票H29'!O390="","",'2B手術個別票H29'!O390)</f>
        <v/>
      </c>
      <c r="U124" s="105"/>
      <c r="V124" s="105"/>
      <c r="W124" s="105"/>
      <c r="X124" s="83" t="str">
        <f>IF('2B手術個別票H29'!AH390="","",'2B手術個別票H29'!AH390)</f>
        <v/>
      </c>
      <c r="Y124" s="281" t="str">
        <f>IF('2B手術個別票H29'!AR390="","",'2B手術個別票H29'!AR390)</f>
        <v/>
      </c>
      <c r="Z124" s="83" t="str">
        <f>IF('2B手術個別票H29'!BB390="","",'2B手術個別票H29'!BB390)</f>
        <v/>
      </c>
      <c r="AA124" s="105"/>
      <c r="AB124" s="105"/>
      <c r="AC124" s="105"/>
      <c r="AD124" s="105"/>
      <c r="AE124" s="105"/>
      <c r="AF124" s="105"/>
      <c r="AG124" s="105"/>
      <c r="AH124" s="105"/>
      <c r="AI124" s="105"/>
    </row>
    <row r="125" spans="1:35">
      <c r="A125" s="83" t="str">
        <f t="shared" si="1"/>
        <v/>
      </c>
      <c r="B125" s="105"/>
      <c r="C125" s="105"/>
      <c r="D125" s="105"/>
      <c r="E125" s="105"/>
      <c r="F125" s="105"/>
      <c r="G125" s="105"/>
      <c r="H125" s="105"/>
      <c r="I125" s="105"/>
      <c r="J125" s="105"/>
      <c r="K125" s="105"/>
      <c r="L125" s="105"/>
      <c r="M125" s="105"/>
      <c r="N125" s="285" t="str">
        <f>IF(CONCATENATE(O125,P125,Q125,R125,S125,T125,U125,V125,W125,X125,Y125,Z125,AA125,AB125,AC125,AD125,AE125,AF125,AG125,AH125,AI125)&lt;&gt;"",MAX($N$1:N124)+1,"")</f>
        <v/>
      </c>
      <c r="O125" s="285" t="str">
        <f>IF('2B手術個別票H29'!C393="","",'2B手術個別票H29'!C393)</f>
        <v/>
      </c>
      <c r="P125" s="285" t="str">
        <f>IF('2B手術個別票H29'!E393="","",'2B手術個別票H29'!E393) &amp; IF('2B手術個別票H29'!F393="","",'2B手術個別票H29'!F393) &amp; IF('2B手術個別票H29'!G393="","",'2B手術個別票H29'!G393)</f>
        <v/>
      </c>
      <c r="Q125" s="285" t="str">
        <f>IF('2B手術個別票H29'!I393="","",'2B手術個別票H29'!I393)</f>
        <v/>
      </c>
      <c r="R125" s="285" t="str">
        <f>IF('2B手術個別票H29'!K393="","",'2B手術個別票H29'!K393)</f>
        <v/>
      </c>
      <c r="S125" s="285" t="str">
        <f>IF('2B手術個別票H29'!M393="","",'2B手術個別票H29'!M393)</f>
        <v/>
      </c>
      <c r="T125" s="285" t="str">
        <f>IF('2B手術個別票H29'!O393="","",'2B手術個別票H29'!O393)</f>
        <v/>
      </c>
      <c r="U125" s="105"/>
      <c r="V125" s="105"/>
      <c r="W125" s="105"/>
      <c r="X125" s="83" t="str">
        <f>IF('2B手術個別票H29'!AH393="","",'2B手術個別票H29'!AH393)</f>
        <v/>
      </c>
      <c r="Y125" s="281" t="str">
        <f>IF('2B手術個別票H29'!AR393="","",'2B手術個別票H29'!AR393)</f>
        <v/>
      </c>
      <c r="Z125" s="83" t="str">
        <f>IF('2B手術個別票H29'!BB393="","",'2B手術個別票H29'!BB393)</f>
        <v/>
      </c>
      <c r="AA125" s="105"/>
      <c r="AB125" s="105"/>
      <c r="AC125" s="105"/>
      <c r="AD125" s="105"/>
      <c r="AE125" s="105"/>
      <c r="AF125" s="105"/>
      <c r="AG125" s="105"/>
      <c r="AH125" s="105"/>
      <c r="AI125" s="105"/>
    </row>
    <row r="126" spans="1:35">
      <c r="A126" s="83" t="str">
        <f t="shared" si="1"/>
        <v/>
      </c>
      <c r="B126" s="105"/>
      <c r="C126" s="105"/>
      <c r="D126" s="105"/>
      <c r="E126" s="105"/>
      <c r="F126" s="105"/>
      <c r="G126" s="105"/>
      <c r="H126" s="105"/>
      <c r="I126" s="105"/>
      <c r="J126" s="105"/>
      <c r="K126" s="105"/>
      <c r="L126" s="105"/>
      <c r="M126" s="105"/>
      <c r="N126" s="285" t="str">
        <f>IF(CONCATENATE(O126,P126,Q126,R126,S126,T126,U126,V126,W126,X126,Y126,Z126,AA126,AB126,AC126,AD126,AE126,AF126,AG126,AH126,AI126)&lt;&gt;"",MAX($N$1:N125)+1,"")</f>
        <v/>
      </c>
      <c r="O126" s="285" t="str">
        <f>IF('2B手術個別票H29'!C396="","",'2B手術個別票H29'!C396)</f>
        <v/>
      </c>
      <c r="P126" s="285" t="str">
        <f>IF('2B手術個別票H29'!E396="","",'2B手術個別票H29'!E396) &amp; IF('2B手術個別票H29'!F396="","",'2B手術個別票H29'!F396) &amp; IF('2B手術個別票H29'!G396="","",'2B手術個別票H29'!G396)</f>
        <v/>
      </c>
      <c r="Q126" s="285" t="str">
        <f>IF('2B手術個別票H29'!I396="","",'2B手術個別票H29'!I396)</f>
        <v/>
      </c>
      <c r="R126" s="285" t="str">
        <f>IF('2B手術個別票H29'!K396="","",'2B手術個別票H29'!K396)</f>
        <v/>
      </c>
      <c r="S126" s="285" t="str">
        <f>IF('2B手術個別票H29'!M396="","",'2B手術個別票H29'!M396)</f>
        <v/>
      </c>
      <c r="T126" s="285" t="str">
        <f>IF('2B手術個別票H29'!O396="","",'2B手術個別票H29'!O396)</f>
        <v/>
      </c>
      <c r="U126" s="105"/>
      <c r="V126" s="105"/>
      <c r="W126" s="105"/>
      <c r="X126" s="83" t="str">
        <f>IF('2B手術個別票H29'!AH396="","",'2B手術個別票H29'!AH396)</f>
        <v/>
      </c>
      <c r="Y126" s="281" t="str">
        <f>IF('2B手術個別票H29'!AR396="","",'2B手術個別票H29'!AR396)</f>
        <v/>
      </c>
      <c r="Z126" s="83" t="str">
        <f>IF('2B手術個別票H29'!BB396="","",'2B手術個別票H29'!BB396)</f>
        <v/>
      </c>
      <c r="AA126" s="105"/>
      <c r="AB126" s="105"/>
      <c r="AC126" s="105"/>
      <c r="AD126" s="105"/>
      <c r="AE126" s="105"/>
      <c r="AF126" s="105"/>
      <c r="AG126" s="105"/>
      <c r="AH126" s="105"/>
      <c r="AI126" s="105"/>
    </row>
    <row r="127" spans="1:35">
      <c r="A127" s="83" t="str">
        <f t="shared" si="1"/>
        <v/>
      </c>
      <c r="B127" s="105"/>
      <c r="C127" s="105"/>
      <c r="D127" s="105"/>
      <c r="E127" s="105"/>
      <c r="F127" s="105"/>
      <c r="G127" s="105"/>
      <c r="H127" s="105"/>
      <c r="I127" s="105"/>
      <c r="J127" s="105"/>
      <c r="K127" s="105"/>
      <c r="L127" s="105"/>
      <c r="M127" s="105"/>
      <c r="N127" s="285" t="str">
        <f>IF(CONCATENATE(O127,P127,Q127,R127,S127,T127,U127,V127,W127,X127,Y127,Z127,AA127,AB127,AC127,AD127,AE127,AF127,AG127,AH127,AI127)&lt;&gt;"",MAX($N$1:N126)+1,"")</f>
        <v/>
      </c>
      <c r="O127" s="285" t="str">
        <f>IF('2B手術個別票H29'!C399="","",'2B手術個別票H29'!C399)</f>
        <v/>
      </c>
      <c r="P127" s="285" t="str">
        <f>IF('2B手術個別票H29'!E399="","",'2B手術個別票H29'!E399) &amp; IF('2B手術個別票H29'!F399="","",'2B手術個別票H29'!F399) &amp; IF('2B手術個別票H29'!G399="","",'2B手術個別票H29'!G399)</f>
        <v/>
      </c>
      <c r="Q127" s="285" t="str">
        <f>IF('2B手術個別票H29'!I399="","",'2B手術個別票H29'!I399)</f>
        <v/>
      </c>
      <c r="R127" s="285" t="str">
        <f>IF('2B手術個別票H29'!K399="","",'2B手術個別票H29'!K399)</f>
        <v/>
      </c>
      <c r="S127" s="285" t="str">
        <f>IF('2B手術個別票H29'!M399="","",'2B手術個別票H29'!M399)</f>
        <v/>
      </c>
      <c r="T127" s="285" t="str">
        <f>IF('2B手術個別票H29'!O399="","",'2B手術個別票H29'!O399)</f>
        <v/>
      </c>
      <c r="U127" s="105"/>
      <c r="V127" s="105"/>
      <c r="W127" s="105"/>
      <c r="X127" s="83" t="str">
        <f>IF('2B手術個別票H29'!AH399="","",'2B手術個別票H29'!AH399)</f>
        <v/>
      </c>
      <c r="Y127" s="281" t="str">
        <f>IF('2B手術個別票H29'!AR399="","",'2B手術個別票H29'!AR399)</f>
        <v/>
      </c>
      <c r="Z127" s="83" t="str">
        <f>IF('2B手術個別票H29'!BB399="","",'2B手術個別票H29'!BB399)</f>
        <v/>
      </c>
      <c r="AA127" s="105"/>
      <c r="AB127" s="105"/>
      <c r="AC127" s="105"/>
      <c r="AD127" s="105"/>
      <c r="AE127" s="105"/>
      <c r="AF127" s="105"/>
      <c r="AG127" s="105"/>
      <c r="AH127" s="105"/>
      <c r="AI127" s="105"/>
    </row>
    <row r="128" spans="1:35">
      <c r="A128" s="83" t="str">
        <f t="shared" si="1"/>
        <v/>
      </c>
      <c r="B128" s="105"/>
      <c r="C128" s="105"/>
      <c r="D128" s="105"/>
      <c r="E128" s="105"/>
      <c r="F128" s="105"/>
      <c r="G128" s="105"/>
      <c r="H128" s="105"/>
      <c r="I128" s="105"/>
      <c r="J128" s="105"/>
      <c r="K128" s="105"/>
      <c r="L128" s="105"/>
      <c r="M128" s="105"/>
      <c r="N128" s="285" t="str">
        <f>IF(CONCATENATE(O128,P128,Q128,R128,S128,T128,U128,V128,W128,X128,Y128,Z128,AA128,AB128,AC128,AD128,AE128,AF128,AG128,AH128,AI128)&lt;&gt;"",MAX($N$1:N127)+1,"")</f>
        <v/>
      </c>
      <c r="O128" s="285" t="str">
        <f>IF('2B手術個別票H29'!C402="","",'2B手術個別票H29'!C402)</f>
        <v/>
      </c>
      <c r="P128" s="285" t="str">
        <f>IF('2B手術個別票H29'!E402="","",'2B手術個別票H29'!E402) &amp; IF('2B手術個別票H29'!F402="","",'2B手術個別票H29'!F402) &amp; IF('2B手術個別票H29'!G402="","",'2B手術個別票H29'!G402)</f>
        <v/>
      </c>
      <c r="Q128" s="285" t="str">
        <f>IF('2B手術個別票H29'!I402="","",'2B手術個別票H29'!I402)</f>
        <v/>
      </c>
      <c r="R128" s="285" t="str">
        <f>IF('2B手術個別票H29'!K402="","",'2B手術個別票H29'!K402)</f>
        <v/>
      </c>
      <c r="S128" s="285" t="str">
        <f>IF('2B手術個別票H29'!M402="","",'2B手術個別票H29'!M402)</f>
        <v/>
      </c>
      <c r="T128" s="285" t="str">
        <f>IF('2B手術個別票H29'!O402="","",'2B手術個別票H29'!O402)</f>
        <v/>
      </c>
      <c r="U128" s="105"/>
      <c r="V128" s="105"/>
      <c r="W128" s="105"/>
      <c r="X128" s="83" t="str">
        <f>IF('2B手術個別票H29'!AH402="","",'2B手術個別票H29'!AH402)</f>
        <v/>
      </c>
      <c r="Y128" s="281" t="str">
        <f>IF('2B手術個別票H29'!AR402="","",'2B手術個別票H29'!AR402)</f>
        <v/>
      </c>
      <c r="Z128" s="83" t="str">
        <f>IF('2B手術個別票H29'!BB402="","",'2B手術個別票H29'!BB402)</f>
        <v/>
      </c>
      <c r="AA128" s="105"/>
      <c r="AB128" s="105"/>
      <c r="AC128" s="105"/>
      <c r="AD128" s="105"/>
      <c r="AE128" s="105"/>
      <c r="AF128" s="105"/>
      <c r="AG128" s="105"/>
      <c r="AH128" s="105"/>
      <c r="AI128" s="105"/>
    </row>
    <row r="129" spans="1:35">
      <c r="A129" s="83" t="str">
        <f t="shared" si="1"/>
        <v/>
      </c>
      <c r="B129" s="105"/>
      <c r="C129" s="105"/>
      <c r="D129" s="105"/>
      <c r="E129" s="105"/>
      <c r="F129" s="105"/>
      <c r="G129" s="105"/>
      <c r="H129" s="105"/>
      <c r="I129" s="105"/>
      <c r="J129" s="105"/>
      <c r="K129" s="105"/>
      <c r="L129" s="105"/>
      <c r="M129" s="105"/>
      <c r="N129" s="285" t="str">
        <f>IF(CONCATENATE(O129,P129,Q129,R129,S129,T129,U129,V129,W129,X129,Y129,Z129,AA129,AB129,AC129,AD129,AE129,AF129,AG129,AH129,AI129)&lt;&gt;"",MAX($N$1:N128)+1,"")</f>
        <v/>
      </c>
      <c r="O129" s="285" t="str">
        <f>IF('2B手術個別票H29'!C405="","",'2B手術個別票H29'!C405)</f>
        <v/>
      </c>
      <c r="P129" s="285" t="str">
        <f>IF('2B手術個別票H29'!E405="","",'2B手術個別票H29'!E405) &amp; IF('2B手術個別票H29'!F405="","",'2B手術個別票H29'!F405) &amp; IF('2B手術個別票H29'!G405="","",'2B手術個別票H29'!G405)</f>
        <v/>
      </c>
      <c r="Q129" s="285" t="str">
        <f>IF('2B手術個別票H29'!I405="","",'2B手術個別票H29'!I405)</f>
        <v/>
      </c>
      <c r="R129" s="285" t="str">
        <f>IF('2B手術個別票H29'!K405="","",'2B手術個別票H29'!K405)</f>
        <v/>
      </c>
      <c r="S129" s="285" t="str">
        <f>IF('2B手術個別票H29'!M405="","",'2B手術個別票H29'!M405)</f>
        <v/>
      </c>
      <c r="T129" s="285" t="str">
        <f>IF('2B手術個別票H29'!O405="","",'2B手術個別票H29'!O405)</f>
        <v/>
      </c>
      <c r="U129" s="105"/>
      <c r="V129" s="105"/>
      <c r="W129" s="105"/>
      <c r="X129" s="83" t="str">
        <f>IF('2B手術個別票H29'!AH405="","",'2B手術個別票H29'!AH405)</f>
        <v/>
      </c>
      <c r="Y129" s="281" t="str">
        <f>IF('2B手術個別票H29'!AR405="","",'2B手術個別票H29'!AR405)</f>
        <v/>
      </c>
      <c r="Z129" s="83" t="str">
        <f>IF('2B手術個別票H29'!BB405="","",'2B手術個別票H29'!BB405)</f>
        <v/>
      </c>
      <c r="AA129" s="105"/>
      <c r="AB129" s="105"/>
      <c r="AC129" s="105"/>
      <c r="AD129" s="105"/>
      <c r="AE129" s="105"/>
      <c r="AF129" s="105"/>
      <c r="AG129" s="105"/>
      <c r="AH129" s="105"/>
      <c r="AI129" s="105"/>
    </row>
    <row r="130" spans="1:35">
      <c r="A130" s="83" t="str">
        <f t="shared" ref="A130:A193" si="2">IF(CONCATENATE(O130,P130,Q130,R130,S130,T130,U130,V130,W130,X130,Y130,Z130,AA130,AB130,AC130,AD130,AE130,AF130,AG130,AH130,AI130)&lt;&gt;"","2B6H29","")</f>
        <v/>
      </c>
      <c r="B130" s="105"/>
      <c r="C130" s="105"/>
      <c r="D130" s="105"/>
      <c r="E130" s="105"/>
      <c r="F130" s="105"/>
      <c r="G130" s="105"/>
      <c r="H130" s="105"/>
      <c r="I130" s="105"/>
      <c r="J130" s="105"/>
      <c r="K130" s="105"/>
      <c r="L130" s="105"/>
      <c r="M130" s="105"/>
      <c r="N130" s="285" t="str">
        <f>IF(CONCATENATE(O130,P130,Q130,R130,S130,T130,U130,V130,W130,X130,Y130,Z130,AA130,AB130,AC130,AD130,AE130,AF130,AG130,AH130,AI130)&lt;&gt;"",MAX($N$1:N129)+1,"")</f>
        <v/>
      </c>
      <c r="O130" s="285" t="str">
        <f>IF('2B手術個別票H29'!C408="","",'2B手術個別票H29'!C408)</f>
        <v/>
      </c>
      <c r="P130" s="285" t="str">
        <f>IF('2B手術個別票H29'!E408="","",'2B手術個別票H29'!E408) &amp; IF('2B手術個別票H29'!F408="","",'2B手術個別票H29'!F408) &amp; IF('2B手術個別票H29'!G408="","",'2B手術個別票H29'!G408)</f>
        <v/>
      </c>
      <c r="Q130" s="285" t="str">
        <f>IF('2B手術個別票H29'!I408="","",'2B手術個別票H29'!I408)</f>
        <v/>
      </c>
      <c r="R130" s="285" t="str">
        <f>IF('2B手術個別票H29'!K408="","",'2B手術個別票H29'!K408)</f>
        <v/>
      </c>
      <c r="S130" s="285" t="str">
        <f>IF('2B手術個別票H29'!M408="","",'2B手術個別票H29'!M408)</f>
        <v/>
      </c>
      <c r="T130" s="285" t="str">
        <f>IF('2B手術個別票H29'!O408="","",'2B手術個別票H29'!O408)</f>
        <v/>
      </c>
      <c r="U130" s="105"/>
      <c r="V130" s="105"/>
      <c r="W130" s="105"/>
      <c r="X130" s="83" t="str">
        <f>IF('2B手術個別票H29'!AH408="","",'2B手術個別票H29'!AH408)</f>
        <v/>
      </c>
      <c r="Y130" s="281" t="str">
        <f>IF('2B手術個別票H29'!AR408="","",'2B手術個別票H29'!AR408)</f>
        <v/>
      </c>
      <c r="Z130" s="83" t="str">
        <f>IF('2B手術個別票H29'!BB408="","",'2B手術個別票H29'!BB408)</f>
        <v/>
      </c>
      <c r="AA130" s="105"/>
      <c r="AB130" s="105"/>
      <c r="AC130" s="105"/>
      <c r="AD130" s="105"/>
      <c r="AE130" s="105"/>
      <c r="AF130" s="105"/>
      <c r="AG130" s="105"/>
      <c r="AH130" s="105"/>
      <c r="AI130" s="105"/>
    </row>
    <row r="131" spans="1:35">
      <c r="A131" s="83" t="str">
        <f t="shared" si="2"/>
        <v/>
      </c>
      <c r="B131" s="105"/>
      <c r="C131" s="105"/>
      <c r="D131" s="105"/>
      <c r="E131" s="105"/>
      <c r="F131" s="105"/>
      <c r="G131" s="105"/>
      <c r="H131" s="105"/>
      <c r="I131" s="105"/>
      <c r="J131" s="105"/>
      <c r="K131" s="105"/>
      <c r="L131" s="105"/>
      <c r="M131" s="105"/>
      <c r="N131" s="285" t="str">
        <f>IF(CONCATENATE(O131,P131,Q131,R131,S131,T131,U131,V131,W131,X131,Y131,Z131,AA131,AB131,AC131,AD131,AE131,AF131,AG131,AH131,AI131)&lt;&gt;"",MAX($N$1:N130)+1,"")</f>
        <v/>
      </c>
      <c r="O131" s="285" t="str">
        <f>IF('2B手術個別票H29'!C411="","",'2B手術個別票H29'!C411)</f>
        <v/>
      </c>
      <c r="P131" s="285" t="str">
        <f>IF('2B手術個別票H29'!E411="","",'2B手術個別票H29'!E411) &amp; IF('2B手術個別票H29'!F411="","",'2B手術個別票H29'!F411) &amp; IF('2B手術個別票H29'!G411="","",'2B手術個別票H29'!G411)</f>
        <v/>
      </c>
      <c r="Q131" s="285" t="str">
        <f>IF('2B手術個別票H29'!I411="","",'2B手術個別票H29'!I411)</f>
        <v/>
      </c>
      <c r="R131" s="285" t="str">
        <f>IF('2B手術個別票H29'!K411="","",'2B手術個別票H29'!K411)</f>
        <v/>
      </c>
      <c r="S131" s="285" t="str">
        <f>IF('2B手術個別票H29'!M411="","",'2B手術個別票H29'!M411)</f>
        <v/>
      </c>
      <c r="T131" s="285" t="str">
        <f>IF('2B手術個別票H29'!O411="","",'2B手術個別票H29'!O411)</f>
        <v/>
      </c>
      <c r="U131" s="105"/>
      <c r="V131" s="105"/>
      <c r="W131" s="105"/>
      <c r="X131" s="83" t="str">
        <f>IF('2B手術個別票H29'!AH411="","",'2B手術個別票H29'!AH411)</f>
        <v/>
      </c>
      <c r="Y131" s="281" t="str">
        <f>IF('2B手術個別票H29'!AR411="","",'2B手術個別票H29'!AR411)</f>
        <v/>
      </c>
      <c r="Z131" s="83" t="str">
        <f>IF('2B手術個別票H29'!BB411="","",'2B手術個別票H29'!BB411)</f>
        <v/>
      </c>
      <c r="AA131" s="105"/>
      <c r="AB131" s="105"/>
      <c r="AC131" s="105"/>
      <c r="AD131" s="105"/>
      <c r="AE131" s="105"/>
      <c r="AF131" s="105"/>
      <c r="AG131" s="105"/>
      <c r="AH131" s="105"/>
      <c r="AI131" s="105"/>
    </row>
    <row r="132" spans="1:35">
      <c r="A132" s="83" t="str">
        <f t="shared" si="2"/>
        <v/>
      </c>
      <c r="B132" s="105"/>
      <c r="C132" s="105"/>
      <c r="D132" s="105"/>
      <c r="E132" s="105"/>
      <c r="F132" s="105"/>
      <c r="G132" s="105"/>
      <c r="H132" s="105"/>
      <c r="I132" s="105"/>
      <c r="J132" s="105"/>
      <c r="K132" s="105"/>
      <c r="L132" s="105"/>
      <c r="M132" s="105"/>
      <c r="N132" s="285" t="str">
        <f>IF(CONCATENATE(O132,P132,Q132,R132,S132,T132,U132,V132,W132,X132,Y132,Z132,AA132,AB132,AC132,AD132,AE132,AF132,AG132,AH132,AI132)&lt;&gt;"",MAX($N$1:N131)+1,"")</f>
        <v/>
      </c>
      <c r="O132" s="285" t="str">
        <f>IF('2B手術個別票H29'!C414="","",'2B手術個別票H29'!C414)</f>
        <v/>
      </c>
      <c r="P132" s="285" t="str">
        <f>IF('2B手術個別票H29'!E414="","",'2B手術個別票H29'!E414) &amp; IF('2B手術個別票H29'!F414="","",'2B手術個別票H29'!F414) &amp; IF('2B手術個別票H29'!G414="","",'2B手術個別票H29'!G414)</f>
        <v/>
      </c>
      <c r="Q132" s="285" t="str">
        <f>IF('2B手術個別票H29'!I414="","",'2B手術個別票H29'!I414)</f>
        <v/>
      </c>
      <c r="R132" s="285" t="str">
        <f>IF('2B手術個別票H29'!K414="","",'2B手術個別票H29'!K414)</f>
        <v/>
      </c>
      <c r="S132" s="285" t="str">
        <f>IF('2B手術個別票H29'!M414="","",'2B手術個別票H29'!M414)</f>
        <v/>
      </c>
      <c r="T132" s="285" t="str">
        <f>IF('2B手術個別票H29'!O414="","",'2B手術個別票H29'!O414)</f>
        <v/>
      </c>
      <c r="U132" s="105"/>
      <c r="V132" s="105"/>
      <c r="W132" s="105"/>
      <c r="X132" s="83" t="str">
        <f>IF('2B手術個別票H29'!AH414="","",'2B手術個別票H29'!AH414)</f>
        <v/>
      </c>
      <c r="Y132" s="281" t="str">
        <f>IF('2B手術個別票H29'!AR414="","",'2B手術個別票H29'!AR414)</f>
        <v/>
      </c>
      <c r="Z132" s="83" t="str">
        <f>IF('2B手術個別票H29'!BB414="","",'2B手術個別票H29'!BB414)</f>
        <v/>
      </c>
      <c r="AA132" s="105"/>
      <c r="AB132" s="105"/>
      <c r="AC132" s="105"/>
      <c r="AD132" s="105"/>
      <c r="AE132" s="105"/>
      <c r="AF132" s="105"/>
      <c r="AG132" s="105"/>
      <c r="AH132" s="105"/>
      <c r="AI132" s="105"/>
    </row>
    <row r="133" spans="1:35">
      <c r="A133" s="83" t="str">
        <f t="shared" si="2"/>
        <v/>
      </c>
      <c r="B133" s="105"/>
      <c r="C133" s="105"/>
      <c r="D133" s="105"/>
      <c r="E133" s="105"/>
      <c r="F133" s="105"/>
      <c r="G133" s="105"/>
      <c r="H133" s="105"/>
      <c r="I133" s="105"/>
      <c r="J133" s="105"/>
      <c r="K133" s="105"/>
      <c r="L133" s="105"/>
      <c r="M133" s="105"/>
      <c r="N133" s="285" t="str">
        <f>IF(CONCATENATE(O133,P133,Q133,R133,S133,T133,U133,V133,W133,X133,Y133,Z133,AA133,AB133,AC133,AD133,AE133,AF133,AG133,AH133,AI133)&lt;&gt;"",MAX($N$1:N132)+1,"")</f>
        <v/>
      </c>
      <c r="O133" s="285" t="str">
        <f>IF('2B手術個別票H29'!C417="","",'2B手術個別票H29'!C417)</f>
        <v/>
      </c>
      <c r="P133" s="285" t="str">
        <f>IF('2B手術個別票H29'!E417="","",'2B手術個別票H29'!E417) &amp; IF('2B手術個別票H29'!F417="","",'2B手術個別票H29'!F417) &amp; IF('2B手術個別票H29'!G417="","",'2B手術個別票H29'!G417)</f>
        <v/>
      </c>
      <c r="Q133" s="285" t="str">
        <f>IF('2B手術個別票H29'!I417="","",'2B手術個別票H29'!I417)</f>
        <v/>
      </c>
      <c r="R133" s="285" t="str">
        <f>IF('2B手術個別票H29'!K417="","",'2B手術個別票H29'!K417)</f>
        <v/>
      </c>
      <c r="S133" s="285" t="str">
        <f>IF('2B手術個別票H29'!M417="","",'2B手術個別票H29'!M417)</f>
        <v/>
      </c>
      <c r="T133" s="285" t="str">
        <f>IF('2B手術個別票H29'!O417="","",'2B手術個別票H29'!O417)</f>
        <v/>
      </c>
      <c r="U133" s="105"/>
      <c r="V133" s="105"/>
      <c r="W133" s="105"/>
      <c r="X133" s="83" t="str">
        <f>IF('2B手術個別票H29'!AH417="","",'2B手術個別票H29'!AH417)</f>
        <v/>
      </c>
      <c r="Y133" s="281" t="str">
        <f>IF('2B手術個別票H29'!AR417="","",'2B手術個別票H29'!AR417)</f>
        <v/>
      </c>
      <c r="Z133" s="83" t="str">
        <f>IF('2B手術個別票H29'!BB417="","",'2B手術個別票H29'!BB417)</f>
        <v/>
      </c>
      <c r="AA133" s="105"/>
      <c r="AB133" s="105"/>
      <c r="AC133" s="105"/>
      <c r="AD133" s="105"/>
      <c r="AE133" s="105"/>
      <c r="AF133" s="105"/>
      <c r="AG133" s="105"/>
      <c r="AH133" s="105"/>
      <c r="AI133" s="105"/>
    </row>
    <row r="134" spans="1:35">
      <c r="A134" s="83" t="str">
        <f t="shared" si="2"/>
        <v/>
      </c>
      <c r="B134" s="105"/>
      <c r="C134" s="105"/>
      <c r="D134" s="105"/>
      <c r="E134" s="105"/>
      <c r="F134" s="105"/>
      <c r="G134" s="105"/>
      <c r="H134" s="105"/>
      <c r="I134" s="105"/>
      <c r="J134" s="105"/>
      <c r="K134" s="105"/>
      <c r="L134" s="105"/>
      <c r="M134" s="105"/>
      <c r="N134" s="285" t="str">
        <f>IF(CONCATENATE(O134,P134,Q134,R134,S134,T134,U134,V134,W134,X134,Y134,Z134,AA134,AB134,AC134,AD134,AE134,AF134,AG134,AH134,AI134)&lt;&gt;"",MAX($N$1:N133)+1,"")</f>
        <v/>
      </c>
      <c r="O134" s="285" t="str">
        <f>IF('2B手術個別票H29'!C420="","",'2B手術個別票H29'!C420)</f>
        <v/>
      </c>
      <c r="P134" s="285" t="str">
        <f>IF('2B手術個別票H29'!E420="","",'2B手術個別票H29'!E420) &amp; IF('2B手術個別票H29'!F420="","",'2B手術個別票H29'!F420) &amp; IF('2B手術個別票H29'!G420="","",'2B手術個別票H29'!G420)</f>
        <v/>
      </c>
      <c r="Q134" s="285" t="str">
        <f>IF('2B手術個別票H29'!I420="","",'2B手術個別票H29'!I420)</f>
        <v/>
      </c>
      <c r="R134" s="285" t="str">
        <f>IF('2B手術個別票H29'!K420="","",'2B手術個別票H29'!K420)</f>
        <v/>
      </c>
      <c r="S134" s="285" t="str">
        <f>IF('2B手術個別票H29'!M420="","",'2B手術個別票H29'!M420)</f>
        <v/>
      </c>
      <c r="T134" s="285" t="str">
        <f>IF('2B手術個別票H29'!O420="","",'2B手術個別票H29'!O420)</f>
        <v/>
      </c>
      <c r="U134" s="105"/>
      <c r="V134" s="105"/>
      <c r="W134" s="105"/>
      <c r="X134" s="83" t="str">
        <f>IF('2B手術個別票H29'!AH420="","",'2B手術個別票H29'!AH420)</f>
        <v/>
      </c>
      <c r="Y134" s="281" t="str">
        <f>IF('2B手術個別票H29'!AR420="","",'2B手術個別票H29'!AR420)</f>
        <v/>
      </c>
      <c r="Z134" s="83" t="str">
        <f>IF('2B手術個別票H29'!BB420="","",'2B手術個別票H29'!BB420)</f>
        <v/>
      </c>
      <c r="AA134" s="105"/>
      <c r="AB134" s="105"/>
      <c r="AC134" s="105"/>
      <c r="AD134" s="105"/>
      <c r="AE134" s="105"/>
      <c r="AF134" s="105"/>
      <c r="AG134" s="105"/>
      <c r="AH134" s="105"/>
      <c r="AI134" s="105"/>
    </row>
    <row r="135" spans="1:35">
      <c r="A135" s="83" t="str">
        <f t="shared" si="2"/>
        <v/>
      </c>
      <c r="B135" s="105"/>
      <c r="C135" s="105"/>
      <c r="D135" s="105"/>
      <c r="E135" s="105"/>
      <c r="F135" s="105"/>
      <c r="G135" s="105"/>
      <c r="H135" s="105"/>
      <c r="I135" s="105"/>
      <c r="J135" s="105"/>
      <c r="K135" s="105"/>
      <c r="L135" s="105"/>
      <c r="M135" s="105"/>
      <c r="N135" s="285" t="str">
        <f>IF(CONCATENATE(O135,P135,Q135,R135,S135,T135,U135,V135,W135,X135,Y135,Z135,AA135,AB135,AC135,AD135,AE135,AF135,AG135,AH135,AI135)&lt;&gt;"",MAX($N$1:N134)+1,"")</f>
        <v/>
      </c>
      <c r="O135" s="285" t="str">
        <f>IF('2B手術個別票H29'!C423="","",'2B手術個別票H29'!C423)</f>
        <v/>
      </c>
      <c r="P135" s="285" t="str">
        <f>IF('2B手術個別票H29'!E423="","",'2B手術個別票H29'!E423) &amp; IF('2B手術個別票H29'!F423="","",'2B手術個別票H29'!F423) &amp; IF('2B手術個別票H29'!G423="","",'2B手術個別票H29'!G423)</f>
        <v/>
      </c>
      <c r="Q135" s="285" t="str">
        <f>IF('2B手術個別票H29'!I423="","",'2B手術個別票H29'!I423)</f>
        <v/>
      </c>
      <c r="R135" s="285" t="str">
        <f>IF('2B手術個別票H29'!K423="","",'2B手術個別票H29'!K423)</f>
        <v/>
      </c>
      <c r="S135" s="285" t="str">
        <f>IF('2B手術個別票H29'!M423="","",'2B手術個別票H29'!M423)</f>
        <v/>
      </c>
      <c r="T135" s="285" t="str">
        <f>IF('2B手術個別票H29'!O423="","",'2B手術個別票H29'!O423)</f>
        <v/>
      </c>
      <c r="U135" s="105"/>
      <c r="V135" s="105"/>
      <c r="W135" s="105"/>
      <c r="X135" s="83" t="str">
        <f>IF('2B手術個別票H29'!AH423="","",'2B手術個別票H29'!AH423)</f>
        <v/>
      </c>
      <c r="Y135" s="281" t="str">
        <f>IF('2B手術個別票H29'!AR423="","",'2B手術個別票H29'!AR423)</f>
        <v/>
      </c>
      <c r="Z135" s="83" t="str">
        <f>IF('2B手術個別票H29'!BB423="","",'2B手術個別票H29'!BB423)</f>
        <v/>
      </c>
      <c r="AA135" s="105"/>
      <c r="AB135" s="105"/>
      <c r="AC135" s="105"/>
      <c r="AD135" s="105"/>
      <c r="AE135" s="105"/>
      <c r="AF135" s="105"/>
      <c r="AG135" s="105"/>
      <c r="AH135" s="105"/>
      <c r="AI135" s="105"/>
    </row>
    <row r="136" spans="1:35">
      <c r="A136" s="83" t="str">
        <f t="shared" si="2"/>
        <v/>
      </c>
      <c r="B136" s="105"/>
      <c r="C136" s="105"/>
      <c r="D136" s="105"/>
      <c r="E136" s="105"/>
      <c r="F136" s="105"/>
      <c r="G136" s="105"/>
      <c r="H136" s="105"/>
      <c r="I136" s="105"/>
      <c r="J136" s="105"/>
      <c r="K136" s="105"/>
      <c r="L136" s="105"/>
      <c r="M136" s="105"/>
      <c r="N136" s="285" t="str">
        <f>IF(CONCATENATE(O136,P136,Q136,R136,S136,T136,U136,V136,W136,X136,Y136,Z136,AA136,AB136,AC136,AD136,AE136,AF136,AG136,AH136,AI136)&lt;&gt;"",MAX($N$1:N135)+1,"")</f>
        <v/>
      </c>
      <c r="O136" s="285" t="str">
        <f>IF('2B手術個別票H29'!C426="","",'2B手術個別票H29'!C426)</f>
        <v/>
      </c>
      <c r="P136" s="285" t="str">
        <f>IF('2B手術個別票H29'!E426="","",'2B手術個別票H29'!E426) &amp; IF('2B手術個別票H29'!F426="","",'2B手術個別票H29'!F426) &amp; IF('2B手術個別票H29'!G426="","",'2B手術個別票H29'!G426)</f>
        <v/>
      </c>
      <c r="Q136" s="285" t="str">
        <f>IF('2B手術個別票H29'!I426="","",'2B手術個別票H29'!I426)</f>
        <v/>
      </c>
      <c r="R136" s="285" t="str">
        <f>IF('2B手術個別票H29'!K426="","",'2B手術個別票H29'!K426)</f>
        <v/>
      </c>
      <c r="S136" s="285" t="str">
        <f>IF('2B手術個別票H29'!M426="","",'2B手術個別票H29'!M426)</f>
        <v/>
      </c>
      <c r="T136" s="285" t="str">
        <f>IF('2B手術個別票H29'!O426="","",'2B手術個別票H29'!O426)</f>
        <v/>
      </c>
      <c r="U136" s="105"/>
      <c r="V136" s="105"/>
      <c r="W136" s="105"/>
      <c r="X136" s="83" t="str">
        <f>IF('2B手術個別票H29'!AH426="","",'2B手術個別票H29'!AH426)</f>
        <v/>
      </c>
      <c r="Y136" s="281" t="str">
        <f>IF('2B手術個別票H29'!AR426="","",'2B手術個別票H29'!AR426)</f>
        <v/>
      </c>
      <c r="Z136" s="83" t="str">
        <f>IF('2B手術個別票H29'!BB426="","",'2B手術個別票H29'!BB426)</f>
        <v/>
      </c>
      <c r="AA136" s="105"/>
      <c r="AB136" s="105"/>
      <c r="AC136" s="105"/>
      <c r="AD136" s="105"/>
      <c r="AE136" s="105"/>
      <c r="AF136" s="105"/>
      <c r="AG136" s="105"/>
      <c r="AH136" s="105"/>
      <c r="AI136" s="105"/>
    </row>
    <row r="137" spans="1:35">
      <c r="A137" s="83" t="str">
        <f t="shared" si="2"/>
        <v/>
      </c>
      <c r="B137" s="105"/>
      <c r="C137" s="105"/>
      <c r="D137" s="105"/>
      <c r="E137" s="105"/>
      <c r="F137" s="105"/>
      <c r="G137" s="105"/>
      <c r="H137" s="105"/>
      <c r="I137" s="105"/>
      <c r="J137" s="105"/>
      <c r="K137" s="105"/>
      <c r="L137" s="105"/>
      <c r="M137" s="105"/>
      <c r="N137" s="285" t="str">
        <f>IF(CONCATENATE(O137,P137,Q137,R137,S137,T137,U137,V137,W137,X137,Y137,Z137,AA137,AB137,AC137,AD137,AE137,AF137,AG137,AH137,AI137)&lt;&gt;"",MAX($N$1:N136)+1,"")</f>
        <v/>
      </c>
      <c r="O137" s="285" t="str">
        <f>IF('2B手術個別票H29'!C429="","",'2B手術個別票H29'!C429)</f>
        <v/>
      </c>
      <c r="P137" s="285" t="str">
        <f>IF('2B手術個別票H29'!E429="","",'2B手術個別票H29'!E429) &amp; IF('2B手術個別票H29'!F429="","",'2B手術個別票H29'!F429) &amp; IF('2B手術個別票H29'!G429="","",'2B手術個別票H29'!G429)</f>
        <v/>
      </c>
      <c r="Q137" s="285" t="str">
        <f>IF('2B手術個別票H29'!I429="","",'2B手術個別票H29'!I429)</f>
        <v/>
      </c>
      <c r="R137" s="285" t="str">
        <f>IF('2B手術個別票H29'!K429="","",'2B手術個別票H29'!K429)</f>
        <v/>
      </c>
      <c r="S137" s="285" t="str">
        <f>IF('2B手術個別票H29'!M429="","",'2B手術個別票H29'!M429)</f>
        <v/>
      </c>
      <c r="T137" s="285" t="str">
        <f>IF('2B手術個別票H29'!O429="","",'2B手術個別票H29'!O429)</f>
        <v/>
      </c>
      <c r="U137" s="105"/>
      <c r="V137" s="105"/>
      <c r="W137" s="105"/>
      <c r="X137" s="83" t="str">
        <f>IF('2B手術個別票H29'!AH429="","",'2B手術個別票H29'!AH429)</f>
        <v/>
      </c>
      <c r="Y137" s="281" t="str">
        <f>IF('2B手術個別票H29'!AR429="","",'2B手術個別票H29'!AR429)</f>
        <v/>
      </c>
      <c r="Z137" s="83" t="str">
        <f>IF('2B手術個別票H29'!BB429="","",'2B手術個別票H29'!BB429)</f>
        <v/>
      </c>
      <c r="AA137" s="105"/>
      <c r="AB137" s="105"/>
      <c r="AC137" s="105"/>
      <c r="AD137" s="105"/>
      <c r="AE137" s="105"/>
      <c r="AF137" s="105"/>
      <c r="AG137" s="105"/>
      <c r="AH137" s="105"/>
      <c r="AI137" s="105"/>
    </row>
    <row r="138" spans="1:35">
      <c r="A138" s="83" t="str">
        <f t="shared" si="2"/>
        <v/>
      </c>
      <c r="B138" s="105"/>
      <c r="C138" s="105"/>
      <c r="D138" s="105"/>
      <c r="E138" s="105"/>
      <c r="F138" s="105"/>
      <c r="G138" s="105"/>
      <c r="H138" s="105"/>
      <c r="I138" s="105"/>
      <c r="J138" s="105"/>
      <c r="K138" s="105"/>
      <c r="L138" s="105"/>
      <c r="M138" s="105"/>
      <c r="N138" s="285" t="str">
        <f>IF(CONCATENATE(O138,P138,Q138,R138,S138,T138,U138,V138,W138,X138,Y138,Z138,AA138,AB138,AC138,AD138,AE138,AF138,AG138,AH138,AI138)&lt;&gt;"",MAX($N$1:N137)+1,"")</f>
        <v/>
      </c>
      <c r="O138" s="285" t="str">
        <f>IF('2B手術個別票H29'!C432="","",'2B手術個別票H29'!C432)</f>
        <v/>
      </c>
      <c r="P138" s="285" t="str">
        <f>IF('2B手術個別票H29'!E432="","",'2B手術個別票H29'!E432) &amp; IF('2B手術個別票H29'!F432="","",'2B手術個別票H29'!F432) &amp; IF('2B手術個別票H29'!G432="","",'2B手術個別票H29'!G432)</f>
        <v/>
      </c>
      <c r="Q138" s="285" t="str">
        <f>IF('2B手術個別票H29'!I432="","",'2B手術個別票H29'!I432)</f>
        <v/>
      </c>
      <c r="R138" s="285" t="str">
        <f>IF('2B手術個別票H29'!K432="","",'2B手術個別票H29'!K432)</f>
        <v/>
      </c>
      <c r="S138" s="285" t="str">
        <f>IF('2B手術個別票H29'!M432="","",'2B手術個別票H29'!M432)</f>
        <v/>
      </c>
      <c r="T138" s="285" t="str">
        <f>IF('2B手術個別票H29'!O432="","",'2B手術個別票H29'!O432)</f>
        <v/>
      </c>
      <c r="U138" s="105"/>
      <c r="V138" s="105"/>
      <c r="W138" s="105"/>
      <c r="X138" s="83" t="str">
        <f>IF('2B手術個別票H29'!AH432="","",'2B手術個別票H29'!AH432)</f>
        <v/>
      </c>
      <c r="Y138" s="281" t="str">
        <f>IF('2B手術個別票H29'!AR432="","",'2B手術個別票H29'!AR432)</f>
        <v/>
      </c>
      <c r="Z138" s="83" t="str">
        <f>IF('2B手術個別票H29'!BB432="","",'2B手術個別票H29'!BB432)</f>
        <v/>
      </c>
      <c r="AA138" s="105"/>
      <c r="AB138" s="105"/>
      <c r="AC138" s="105"/>
      <c r="AD138" s="105"/>
      <c r="AE138" s="105"/>
      <c r="AF138" s="105"/>
      <c r="AG138" s="105"/>
      <c r="AH138" s="105"/>
      <c r="AI138" s="105"/>
    </row>
    <row r="139" spans="1:35">
      <c r="A139" s="83" t="str">
        <f t="shared" si="2"/>
        <v/>
      </c>
      <c r="B139" s="105"/>
      <c r="C139" s="105"/>
      <c r="D139" s="105"/>
      <c r="E139" s="105"/>
      <c r="F139" s="105"/>
      <c r="G139" s="105"/>
      <c r="H139" s="105"/>
      <c r="I139" s="105"/>
      <c r="J139" s="105"/>
      <c r="K139" s="105"/>
      <c r="L139" s="105"/>
      <c r="M139" s="105"/>
      <c r="N139" s="285" t="str">
        <f>IF(CONCATENATE(O139,P139,Q139,R139,S139,T139,U139,V139,W139,X139,Y139,Z139,AA139,AB139,AC139,AD139,AE139,AF139,AG139,AH139,AI139)&lt;&gt;"",MAX($N$1:N138)+1,"")</f>
        <v/>
      </c>
      <c r="O139" s="285" t="str">
        <f>IF('2B手術個別票H29'!C435="","",'2B手術個別票H29'!C435)</f>
        <v/>
      </c>
      <c r="P139" s="285" t="str">
        <f>IF('2B手術個別票H29'!E435="","",'2B手術個別票H29'!E435) &amp; IF('2B手術個別票H29'!F435="","",'2B手術個別票H29'!F435) &amp; IF('2B手術個別票H29'!G435="","",'2B手術個別票H29'!G435)</f>
        <v/>
      </c>
      <c r="Q139" s="285" t="str">
        <f>IF('2B手術個別票H29'!I435="","",'2B手術個別票H29'!I435)</f>
        <v/>
      </c>
      <c r="R139" s="285" t="str">
        <f>IF('2B手術個別票H29'!K435="","",'2B手術個別票H29'!K435)</f>
        <v/>
      </c>
      <c r="S139" s="285" t="str">
        <f>IF('2B手術個別票H29'!M435="","",'2B手術個別票H29'!M435)</f>
        <v/>
      </c>
      <c r="T139" s="285" t="str">
        <f>IF('2B手術個別票H29'!O435="","",'2B手術個別票H29'!O435)</f>
        <v/>
      </c>
      <c r="U139" s="105"/>
      <c r="V139" s="105"/>
      <c r="W139" s="105"/>
      <c r="X139" s="83" t="str">
        <f>IF('2B手術個別票H29'!AH435="","",'2B手術個別票H29'!AH435)</f>
        <v/>
      </c>
      <c r="Y139" s="281" t="str">
        <f>IF('2B手術個別票H29'!AR435="","",'2B手術個別票H29'!AR435)</f>
        <v/>
      </c>
      <c r="Z139" s="83" t="str">
        <f>IF('2B手術個別票H29'!BB435="","",'2B手術個別票H29'!BB435)</f>
        <v/>
      </c>
      <c r="AA139" s="105"/>
      <c r="AB139" s="105"/>
      <c r="AC139" s="105"/>
      <c r="AD139" s="105"/>
      <c r="AE139" s="105"/>
      <c r="AF139" s="105"/>
      <c r="AG139" s="105"/>
      <c r="AH139" s="105"/>
      <c r="AI139" s="105"/>
    </row>
    <row r="140" spans="1:35">
      <c r="A140" s="83" t="str">
        <f t="shared" si="2"/>
        <v/>
      </c>
      <c r="B140" s="105"/>
      <c r="C140" s="105"/>
      <c r="D140" s="105"/>
      <c r="E140" s="105"/>
      <c r="F140" s="105"/>
      <c r="G140" s="105"/>
      <c r="H140" s="105"/>
      <c r="I140" s="105"/>
      <c r="J140" s="105"/>
      <c r="K140" s="105"/>
      <c r="L140" s="105"/>
      <c r="M140" s="105"/>
      <c r="N140" s="285" t="str">
        <f>IF(CONCATENATE(O140,P140,Q140,R140,S140,T140,U140,V140,W140,X140,Y140,Z140,AA140,AB140,AC140,AD140,AE140,AF140,AG140,AH140,AI140)&lt;&gt;"",MAX($N$1:N139)+1,"")</f>
        <v/>
      </c>
      <c r="O140" s="285" t="str">
        <f>IF('2B手術個別票H29'!C438="","",'2B手術個別票H29'!C438)</f>
        <v/>
      </c>
      <c r="P140" s="285" t="str">
        <f>IF('2B手術個別票H29'!E438="","",'2B手術個別票H29'!E438) &amp; IF('2B手術個別票H29'!F438="","",'2B手術個別票H29'!F438) &amp; IF('2B手術個別票H29'!G438="","",'2B手術個別票H29'!G438)</f>
        <v/>
      </c>
      <c r="Q140" s="285" t="str">
        <f>IF('2B手術個別票H29'!I438="","",'2B手術個別票H29'!I438)</f>
        <v/>
      </c>
      <c r="R140" s="285" t="str">
        <f>IF('2B手術個別票H29'!K438="","",'2B手術個別票H29'!K438)</f>
        <v/>
      </c>
      <c r="S140" s="285" t="str">
        <f>IF('2B手術個別票H29'!M438="","",'2B手術個別票H29'!M438)</f>
        <v/>
      </c>
      <c r="T140" s="285" t="str">
        <f>IF('2B手術個別票H29'!O438="","",'2B手術個別票H29'!O438)</f>
        <v/>
      </c>
      <c r="U140" s="105"/>
      <c r="V140" s="105"/>
      <c r="W140" s="105"/>
      <c r="X140" s="83" t="str">
        <f>IF('2B手術個別票H29'!AH438="","",'2B手術個別票H29'!AH438)</f>
        <v/>
      </c>
      <c r="Y140" s="281" t="str">
        <f>IF('2B手術個別票H29'!AR438="","",'2B手術個別票H29'!AR438)</f>
        <v/>
      </c>
      <c r="Z140" s="83" t="str">
        <f>IF('2B手術個別票H29'!BB438="","",'2B手術個別票H29'!BB438)</f>
        <v/>
      </c>
      <c r="AA140" s="105"/>
      <c r="AB140" s="105"/>
      <c r="AC140" s="105"/>
      <c r="AD140" s="105"/>
      <c r="AE140" s="105"/>
      <c r="AF140" s="105"/>
      <c r="AG140" s="105"/>
      <c r="AH140" s="105"/>
      <c r="AI140" s="105"/>
    </row>
    <row r="141" spans="1:35">
      <c r="A141" s="83" t="str">
        <f t="shared" si="2"/>
        <v/>
      </c>
      <c r="B141" s="105"/>
      <c r="C141" s="105"/>
      <c r="D141" s="105"/>
      <c r="E141" s="105"/>
      <c r="F141" s="105"/>
      <c r="G141" s="105"/>
      <c r="H141" s="105"/>
      <c r="I141" s="105"/>
      <c r="J141" s="105"/>
      <c r="K141" s="105"/>
      <c r="L141" s="105"/>
      <c r="M141" s="105"/>
      <c r="N141" s="285" t="str">
        <f>IF(CONCATENATE(O141,P141,Q141,R141,S141,T141,U141,V141,W141,X141,Y141,Z141,AA141,AB141,AC141,AD141,AE141,AF141,AG141,AH141,AI141)&lt;&gt;"",MAX($N$1:N140)+1,"")</f>
        <v/>
      </c>
      <c r="O141" s="285" t="str">
        <f>IF('2B手術個別票H29'!C441="","",'2B手術個別票H29'!C441)</f>
        <v/>
      </c>
      <c r="P141" s="285" t="str">
        <f>IF('2B手術個別票H29'!E441="","",'2B手術個別票H29'!E441) &amp; IF('2B手術個別票H29'!F441="","",'2B手術個別票H29'!F441) &amp; IF('2B手術個別票H29'!G441="","",'2B手術個別票H29'!G441)</f>
        <v/>
      </c>
      <c r="Q141" s="285" t="str">
        <f>IF('2B手術個別票H29'!I441="","",'2B手術個別票H29'!I441)</f>
        <v/>
      </c>
      <c r="R141" s="285" t="str">
        <f>IF('2B手術個別票H29'!K441="","",'2B手術個別票H29'!K441)</f>
        <v/>
      </c>
      <c r="S141" s="285" t="str">
        <f>IF('2B手術個別票H29'!M441="","",'2B手術個別票H29'!M441)</f>
        <v/>
      </c>
      <c r="T141" s="285" t="str">
        <f>IF('2B手術個別票H29'!O441="","",'2B手術個別票H29'!O441)</f>
        <v/>
      </c>
      <c r="U141" s="105"/>
      <c r="V141" s="105"/>
      <c r="W141" s="105"/>
      <c r="X141" s="83" t="str">
        <f>IF('2B手術個別票H29'!AH441="","",'2B手術個別票H29'!AH441)</f>
        <v/>
      </c>
      <c r="Y141" s="281" t="str">
        <f>IF('2B手術個別票H29'!AR441="","",'2B手術個別票H29'!AR441)</f>
        <v/>
      </c>
      <c r="Z141" s="83" t="str">
        <f>IF('2B手術個別票H29'!BB441="","",'2B手術個別票H29'!BB441)</f>
        <v/>
      </c>
      <c r="AA141" s="105"/>
      <c r="AB141" s="105"/>
      <c r="AC141" s="105"/>
      <c r="AD141" s="105"/>
      <c r="AE141" s="105"/>
      <c r="AF141" s="105"/>
      <c r="AG141" s="105"/>
      <c r="AH141" s="105"/>
      <c r="AI141" s="105"/>
    </row>
    <row r="142" spans="1:35">
      <c r="A142" s="83" t="str">
        <f t="shared" si="2"/>
        <v/>
      </c>
      <c r="B142" s="105"/>
      <c r="C142" s="105"/>
      <c r="D142" s="105"/>
      <c r="E142" s="105"/>
      <c r="F142" s="105"/>
      <c r="G142" s="105"/>
      <c r="H142" s="105"/>
      <c r="I142" s="105"/>
      <c r="J142" s="105"/>
      <c r="K142" s="105"/>
      <c r="L142" s="105"/>
      <c r="M142" s="105"/>
      <c r="N142" s="285" t="str">
        <f>IF(CONCATENATE(O142,P142,Q142,R142,S142,T142,U142,V142,W142,X142,Y142,Z142,AA142,AB142,AC142,AD142,AE142,AF142,AG142,AH142,AI142)&lt;&gt;"",MAX($N$1:N141)+1,"")</f>
        <v/>
      </c>
      <c r="O142" s="285" t="str">
        <f>IF('2B手術個別票H29'!C444="","",'2B手術個別票H29'!C444)</f>
        <v/>
      </c>
      <c r="P142" s="285" t="str">
        <f>IF('2B手術個別票H29'!E444="","",'2B手術個別票H29'!E444) &amp; IF('2B手術個別票H29'!F444="","",'2B手術個別票H29'!F444) &amp; IF('2B手術個別票H29'!G444="","",'2B手術個別票H29'!G444)</f>
        <v/>
      </c>
      <c r="Q142" s="285" t="str">
        <f>IF('2B手術個別票H29'!I444="","",'2B手術個別票H29'!I444)</f>
        <v/>
      </c>
      <c r="R142" s="285" t="str">
        <f>IF('2B手術個別票H29'!K444="","",'2B手術個別票H29'!K444)</f>
        <v/>
      </c>
      <c r="S142" s="285" t="str">
        <f>IF('2B手術個別票H29'!M444="","",'2B手術個別票H29'!M444)</f>
        <v/>
      </c>
      <c r="T142" s="285" t="str">
        <f>IF('2B手術個別票H29'!O444="","",'2B手術個別票H29'!O444)</f>
        <v/>
      </c>
      <c r="U142" s="105"/>
      <c r="V142" s="105"/>
      <c r="W142" s="105"/>
      <c r="X142" s="83" t="str">
        <f>IF('2B手術個別票H29'!AH444="","",'2B手術個別票H29'!AH444)</f>
        <v/>
      </c>
      <c r="Y142" s="281" t="str">
        <f>IF('2B手術個別票H29'!AR444="","",'2B手術個別票H29'!AR444)</f>
        <v/>
      </c>
      <c r="Z142" s="83" t="str">
        <f>IF('2B手術個別票H29'!BB444="","",'2B手術個別票H29'!BB444)</f>
        <v/>
      </c>
      <c r="AA142" s="105"/>
      <c r="AB142" s="105"/>
      <c r="AC142" s="105"/>
      <c r="AD142" s="105"/>
      <c r="AE142" s="105"/>
      <c r="AF142" s="105"/>
      <c r="AG142" s="105"/>
      <c r="AH142" s="105"/>
      <c r="AI142" s="105"/>
    </row>
    <row r="143" spans="1:35">
      <c r="A143" s="83" t="str">
        <f t="shared" si="2"/>
        <v/>
      </c>
      <c r="B143" s="105"/>
      <c r="C143" s="105"/>
      <c r="D143" s="105"/>
      <c r="E143" s="105"/>
      <c r="F143" s="105"/>
      <c r="G143" s="105"/>
      <c r="H143" s="105"/>
      <c r="I143" s="105"/>
      <c r="J143" s="105"/>
      <c r="K143" s="105"/>
      <c r="L143" s="105"/>
      <c r="M143" s="105"/>
      <c r="N143" s="285" t="str">
        <f>IF(CONCATENATE(O143,P143,Q143,R143,S143,T143,U143,V143,W143,X143,Y143,Z143,AA143,AB143,AC143,AD143,AE143,AF143,AG143,AH143,AI143)&lt;&gt;"",MAX($N$1:N142)+1,"")</f>
        <v/>
      </c>
      <c r="O143" s="285" t="str">
        <f>IF('2B手術個別票H29'!C447="","",'2B手術個別票H29'!C447)</f>
        <v/>
      </c>
      <c r="P143" s="285" t="str">
        <f>IF('2B手術個別票H29'!E447="","",'2B手術個別票H29'!E447) &amp; IF('2B手術個別票H29'!F447="","",'2B手術個別票H29'!F447) &amp; IF('2B手術個別票H29'!G447="","",'2B手術個別票H29'!G447)</f>
        <v/>
      </c>
      <c r="Q143" s="285" t="str">
        <f>IF('2B手術個別票H29'!I447="","",'2B手術個別票H29'!I447)</f>
        <v/>
      </c>
      <c r="R143" s="285" t="str">
        <f>IF('2B手術個別票H29'!K447="","",'2B手術個別票H29'!K447)</f>
        <v/>
      </c>
      <c r="S143" s="285" t="str">
        <f>IF('2B手術個別票H29'!M447="","",'2B手術個別票H29'!M447)</f>
        <v/>
      </c>
      <c r="T143" s="285" t="str">
        <f>IF('2B手術個別票H29'!O447="","",'2B手術個別票H29'!O447)</f>
        <v/>
      </c>
      <c r="U143" s="105"/>
      <c r="V143" s="105"/>
      <c r="W143" s="105"/>
      <c r="X143" s="83" t="str">
        <f>IF('2B手術個別票H29'!AH447="","",'2B手術個別票H29'!AH447)</f>
        <v/>
      </c>
      <c r="Y143" s="281" t="str">
        <f>IF('2B手術個別票H29'!AR447="","",'2B手術個別票H29'!AR447)</f>
        <v/>
      </c>
      <c r="Z143" s="83" t="str">
        <f>IF('2B手術個別票H29'!BB447="","",'2B手術個別票H29'!BB447)</f>
        <v/>
      </c>
      <c r="AA143" s="105"/>
      <c r="AB143" s="105"/>
      <c r="AC143" s="105"/>
      <c r="AD143" s="105"/>
      <c r="AE143" s="105"/>
      <c r="AF143" s="105"/>
      <c r="AG143" s="105"/>
      <c r="AH143" s="105"/>
      <c r="AI143" s="105"/>
    </row>
    <row r="144" spans="1:35">
      <c r="A144" s="83" t="str">
        <f t="shared" si="2"/>
        <v/>
      </c>
      <c r="B144" s="105"/>
      <c r="C144" s="105"/>
      <c r="D144" s="105"/>
      <c r="E144" s="105"/>
      <c r="F144" s="105"/>
      <c r="G144" s="105"/>
      <c r="H144" s="105"/>
      <c r="I144" s="105"/>
      <c r="J144" s="105"/>
      <c r="K144" s="105"/>
      <c r="L144" s="105"/>
      <c r="M144" s="105"/>
      <c r="N144" s="285" t="str">
        <f>IF(CONCATENATE(O144,P144,Q144,R144,S144,T144,U144,V144,W144,X144,Y144,Z144,AA144,AB144,AC144,AD144,AE144,AF144,AG144,AH144,AI144)&lt;&gt;"",MAX($N$1:N143)+1,"")</f>
        <v/>
      </c>
      <c r="O144" s="285" t="str">
        <f>IF('2B手術個別票H29'!C450="","",'2B手術個別票H29'!C450)</f>
        <v/>
      </c>
      <c r="P144" s="285" t="str">
        <f>IF('2B手術個別票H29'!E450="","",'2B手術個別票H29'!E450) &amp; IF('2B手術個別票H29'!F450="","",'2B手術個別票H29'!F450) &amp; IF('2B手術個別票H29'!G450="","",'2B手術個別票H29'!G450)</f>
        <v/>
      </c>
      <c r="Q144" s="285" t="str">
        <f>IF('2B手術個別票H29'!I450="","",'2B手術個別票H29'!I450)</f>
        <v/>
      </c>
      <c r="R144" s="285" t="str">
        <f>IF('2B手術個別票H29'!K450="","",'2B手術個別票H29'!K450)</f>
        <v/>
      </c>
      <c r="S144" s="285" t="str">
        <f>IF('2B手術個別票H29'!M450="","",'2B手術個別票H29'!M450)</f>
        <v/>
      </c>
      <c r="T144" s="285" t="str">
        <f>IF('2B手術個別票H29'!O450="","",'2B手術個別票H29'!O450)</f>
        <v/>
      </c>
      <c r="U144" s="105"/>
      <c r="V144" s="105"/>
      <c r="W144" s="105"/>
      <c r="X144" s="83" t="str">
        <f>IF('2B手術個別票H29'!AH450="","",'2B手術個別票H29'!AH450)</f>
        <v/>
      </c>
      <c r="Y144" s="281" t="str">
        <f>IF('2B手術個別票H29'!AR450="","",'2B手術個別票H29'!AR450)</f>
        <v/>
      </c>
      <c r="Z144" s="83" t="str">
        <f>IF('2B手術個別票H29'!BB450="","",'2B手術個別票H29'!BB450)</f>
        <v/>
      </c>
      <c r="AA144" s="105"/>
      <c r="AB144" s="105"/>
      <c r="AC144" s="105"/>
      <c r="AD144" s="105"/>
      <c r="AE144" s="105"/>
      <c r="AF144" s="105"/>
      <c r="AG144" s="105"/>
      <c r="AH144" s="105"/>
      <c r="AI144" s="105"/>
    </row>
    <row r="145" spans="1:35">
      <c r="A145" s="83" t="str">
        <f t="shared" si="2"/>
        <v/>
      </c>
      <c r="B145" s="105"/>
      <c r="C145" s="105"/>
      <c r="D145" s="105"/>
      <c r="E145" s="105"/>
      <c r="F145" s="105"/>
      <c r="G145" s="105"/>
      <c r="H145" s="105"/>
      <c r="I145" s="105"/>
      <c r="J145" s="105"/>
      <c r="K145" s="105"/>
      <c r="L145" s="105"/>
      <c r="M145" s="105"/>
      <c r="N145" s="285" t="str">
        <f>IF(CONCATENATE(O145,P145,Q145,R145,S145,T145,U145,V145,W145,X145,Y145,Z145,AA145,AB145,AC145,AD145,AE145,AF145,AG145,AH145,AI145)&lt;&gt;"",MAX($N$1:N144)+1,"")</f>
        <v/>
      </c>
      <c r="O145" s="285" t="str">
        <f>IF('2B手術個別票H29'!C453="","",'2B手術個別票H29'!C453)</f>
        <v/>
      </c>
      <c r="P145" s="285" t="str">
        <f>IF('2B手術個別票H29'!E453="","",'2B手術個別票H29'!E453) &amp; IF('2B手術個別票H29'!F453="","",'2B手術個別票H29'!F453) &amp; IF('2B手術個別票H29'!G453="","",'2B手術個別票H29'!G453)</f>
        <v/>
      </c>
      <c r="Q145" s="285" t="str">
        <f>IF('2B手術個別票H29'!I453="","",'2B手術個別票H29'!I453)</f>
        <v/>
      </c>
      <c r="R145" s="285" t="str">
        <f>IF('2B手術個別票H29'!K453="","",'2B手術個別票H29'!K453)</f>
        <v/>
      </c>
      <c r="S145" s="285" t="str">
        <f>IF('2B手術個別票H29'!M453="","",'2B手術個別票H29'!M453)</f>
        <v/>
      </c>
      <c r="T145" s="285" t="str">
        <f>IF('2B手術個別票H29'!O453="","",'2B手術個別票H29'!O453)</f>
        <v/>
      </c>
      <c r="U145" s="105"/>
      <c r="V145" s="105"/>
      <c r="W145" s="105"/>
      <c r="X145" s="83" t="str">
        <f>IF('2B手術個別票H29'!AH453="","",'2B手術個別票H29'!AH453)</f>
        <v/>
      </c>
      <c r="Y145" s="281" t="str">
        <f>IF('2B手術個別票H29'!AR453="","",'2B手術個別票H29'!AR453)</f>
        <v/>
      </c>
      <c r="Z145" s="83" t="str">
        <f>IF('2B手術個別票H29'!BB453="","",'2B手術個別票H29'!BB453)</f>
        <v/>
      </c>
      <c r="AA145" s="105"/>
      <c r="AB145" s="105"/>
      <c r="AC145" s="105"/>
      <c r="AD145" s="105"/>
      <c r="AE145" s="105"/>
      <c r="AF145" s="105"/>
      <c r="AG145" s="105"/>
      <c r="AH145" s="105"/>
      <c r="AI145" s="105"/>
    </row>
    <row r="146" spans="1:35">
      <c r="A146" s="83" t="str">
        <f t="shared" si="2"/>
        <v/>
      </c>
      <c r="B146" s="105"/>
      <c r="C146" s="105"/>
      <c r="D146" s="105"/>
      <c r="E146" s="105"/>
      <c r="F146" s="105"/>
      <c r="G146" s="105"/>
      <c r="H146" s="105"/>
      <c r="I146" s="105"/>
      <c r="J146" s="105"/>
      <c r="K146" s="105"/>
      <c r="L146" s="105"/>
      <c r="M146" s="105"/>
      <c r="N146" s="285" t="str">
        <f>IF(CONCATENATE(O146,P146,Q146,R146,S146,T146,U146,V146,W146,X146,Y146,Z146,AA146,AB146,AC146,AD146,AE146,AF146,AG146,AH146,AI146)&lt;&gt;"",MAX($N$1:N145)+1,"")</f>
        <v/>
      </c>
      <c r="O146" s="285" t="str">
        <f>IF('2B手術個別票H29'!C456="","",'2B手術個別票H29'!C456)</f>
        <v/>
      </c>
      <c r="P146" s="285" t="str">
        <f>IF('2B手術個別票H29'!E456="","",'2B手術個別票H29'!E456) &amp; IF('2B手術個別票H29'!F456="","",'2B手術個別票H29'!F456) &amp; IF('2B手術個別票H29'!G456="","",'2B手術個別票H29'!G456)</f>
        <v/>
      </c>
      <c r="Q146" s="285" t="str">
        <f>IF('2B手術個別票H29'!I456="","",'2B手術個別票H29'!I456)</f>
        <v/>
      </c>
      <c r="R146" s="285" t="str">
        <f>IF('2B手術個別票H29'!K456="","",'2B手術個別票H29'!K456)</f>
        <v/>
      </c>
      <c r="S146" s="285" t="str">
        <f>IF('2B手術個別票H29'!M456="","",'2B手術個別票H29'!M456)</f>
        <v/>
      </c>
      <c r="T146" s="285" t="str">
        <f>IF('2B手術個別票H29'!O456="","",'2B手術個別票H29'!O456)</f>
        <v/>
      </c>
      <c r="U146" s="105"/>
      <c r="V146" s="105"/>
      <c r="W146" s="105"/>
      <c r="X146" s="83" t="str">
        <f>IF('2B手術個別票H29'!AH456="","",'2B手術個別票H29'!AH456)</f>
        <v/>
      </c>
      <c r="Y146" s="281" t="str">
        <f>IF('2B手術個別票H29'!AR456="","",'2B手術個別票H29'!AR456)</f>
        <v/>
      </c>
      <c r="Z146" s="83" t="str">
        <f>IF('2B手術個別票H29'!BB456="","",'2B手術個別票H29'!BB456)</f>
        <v/>
      </c>
      <c r="AA146" s="105"/>
      <c r="AB146" s="105"/>
      <c r="AC146" s="105"/>
      <c r="AD146" s="105"/>
      <c r="AE146" s="105"/>
      <c r="AF146" s="105"/>
      <c r="AG146" s="105"/>
      <c r="AH146" s="105"/>
      <c r="AI146" s="105"/>
    </row>
    <row r="147" spans="1:35">
      <c r="A147" s="83" t="str">
        <f t="shared" si="2"/>
        <v/>
      </c>
      <c r="B147" s="105"/>
      <c r="C147" s="105"/>
      <c r="D147" s="105"/>
      <c r="E147" s="105"/>
      <c r="F147" s="105"/>
      <c r="G147" s="105"/>
      <c r="H147" s="105"/>
      <c r="I147" s="105"/>
      <c r="J147" s="105"/>
      <c r="K147" s="105"/>
      <c r="L147" s="105"/>
      <c r="M147" s="105"/>
      <c r="N147" s="285" t="str">
        <f>IF(CONCATENATE(O147,P147,Q147,R147,S147,T147,U147,V147,W147,X147,Y147,Z147,AA147,AB147,AC147,AD147,AE147,AF147,AG147,AH147,AI147)&lt;&gt;"",MAX($N$1:N146)+1,"")</f>
        <v/>
      </c>
      <c r="O147" s="285" t="str">
        <f>IF('2B手術個別票H29'!C459="","",'2B手術個別票H29'!C459)</f>
        <v/>
      </c>
      <c r="P147" s="285" t="str">
        <f>IF('2B手術個別票H29'!E459="","",'2B手術個別票H29'!E459) &amp; IF('2B手術個別票H29'!F459="","",'2B手術個別票H29'!F459) &amp; IF('2B手術個別票H29'!G459="","",'2B手術個別票H29'!G459)</f>
        <v/>
      </c>
      <c r="Q147" s="285" t="str">
        <f>IF('2B手術個別票H29'!I459="","",'2B手術個別票H29'!I459)</f>
        <v/>
      </c>
      <c r="R147" s="285" t="str">
        <f>IF('2B手術個別票H29'!K459="","",'2B手術個別票H29'!K459)</f>
        <v/>
      </c>
      <c r="S147" s="285" t="str">
        <f>IF('2B手術個別票H29'!M459="","",'2B手術個別票H29'!M459)</f>
        <v/>
      </c>
      <c r="T147" s="285" t="str">
        <f>IF('2B手術個別票H29'!O459="","",'2B手術個別票H29'!O459)</f>
        <v/>
      </c>
      <c r="U147" s="105"/>
      <c r="V147" s="105"/>
      <c r="W147" s="105"/>
      <c r="X147" s="83" t="str">
        <f>IF('2B手術個別票H29'!AH459="","",'2B手術個別票H29'!AH459)</f>
        <v/>
      </c>
      <c r="Y147" s="281" t="str">
        <f>IF('2B手術個別票H29'!AR459="","",'2B手術個別票H29'!AR459)</f>
        <v/>
      </c>
      <c r="Z147" s="83" t="str">
        <f>IF('2B手術個別票H29'!BB459="","",'2B手術個別票H29'!BB459)</f>
        <v/>
      </c>
      <c r="AA147" s="105"/>
      <c r="AB147" s="105"/>
      <c r="AC147" s="105"/>
      <c r="AD147" s="105"/>
      <c r="AE147" s="105"/>
      <c r="AF147" s="105"/>
      <c r="AG147" s="105"/>
      <c r="AH147" s="105"/>
      <c r="AI147" s="105"/>
    </row>
    <row r="148" spans="1:35">
      <c r="A148" s="83" t="str">
        <f t="shared" si="2"/>
        <v/>
      </c>
      <c r="B148" s="105"/>
      <c r="C148" s="105"/>
      <c r="D148" s="105"/>
      <c r="E148" s="105"/>
      <c r="F148" s="105"/>
      <c r="G148" s="105"/>
      <c r="H148" s="105"/>
      <c r="I148" s="105"/>
      <c r="J148" s="105"/>
      <c r="K148" s="105"/>
      <c r="L148" s="105"/>
      <c r="M148" s="105"/>
      <c r="N148" s="285" t="str">
        <f>IF(CONCATENATE(O148,P148,Q148,R148,S148,T148,U148,V148,W148,X148,Y148,Z148,AA148,AB148,AC148,AD148,AE148,AF148,AG148,AH148,AI148)&lt;&gt;"",MAX($N$1:N147)+1,"")</f>
        <v/>
      </c>
      <c r="O148" s="285" t="str">
        <f>IF('2B手術個別票H29'!C464="","",'2B手術個別票H29'!C464)</f>
        <v/>
      </c>
      <c r="P148" s="285" t="str">
        <f>IF('2B手術個別票H29'!E464="","",'2B手術個別票H29'!E464) &amp; IF('2B手術個別票H29'!F464="","",'2B手術個別票H29'!F464) &amp; IF('2B手術個別票H29'!G464="","",'2B手術個別票H29'!G464)</f>
        <v/>
      </c>
      <c r="Q148" s="285" t="str">
        <f>IF('2B手術個別票H29'!I464="","",'2B手術個別票H29'!I464)</f>
        <v/>
      </c>
      <c r="R148" s="285" t="str">
        <f>IF('2B手術個別票H29'!K464="","",'2B手術個別票H29'!K464)</f>
        <v/>
      </c>
      <c r="S148" s="285" t="str">
        <f>IF('2B手術個別票H29'!M464="","",'2B手術個別票H29'!M464)</f>
        <v/>
      </c>
      <c r="T148" s="285" t="str">
        <f>IF('2B手術個別票H29'!O464="","",'2B手術個別票H29'!O464)</f>
        <v/>
      </c>
      <c r="U148" s="105"/>
      <c r="V148" s="105"/>
      <c r="W148" s="105"/>
      <c r="X148" s="83" t="str">
        <f>IF('2B手術個別票H29'!AH464="","",'2B手術個別票H29'!AH464)</f>
        <v/>
      </c>
      <c r="Y148" s="281" t="str">
        <f>IF('2B手術個別票H29'!AR464="","",'2B手術個別票H29'!AR464)</f>
        <v/>
      </c>
      <c r="Z148" s="83" t="str">
        <f>IF('2B手術個別票H29'!BB464="","",'2B手術個別票H29'!BB464)</f>
        <v/>
      </c>
      <c r="AA148" s="105"/>
      <c r="AB148" s="105"/>
      <c r="AC148" s="105"/>
      <c r="AD148" s="105"/>
      <c r="AE148" s="105"/>
      <c r="AF148" s="105"/>
      <c r="AG148" s="105"/>
      <c r="AH148" s="105"/>
      <c r="AI148" s="105"/>
    </row>
    <row r="149" spans="1:35">
      <c r="A149" s="83" t="str">
        <f t="shared" si="2"/>
        <v/>
      </c>
      <c r="B149" s="105"/>
      <c r="C149" s="105"/>
      <c r="D149" s="105"/>
      <c r="E149" s="105"/>
      <c r="F149" s="105"/>
      <c r="G149" s="105"/>
      <c r="H149" s="105"/>
      <c r="I149" s="105"/>
      <c r="J149" s="105"/>
      <c r="K149" s="105"/>
      <c r="L149" s="105"/>
      <c r="M149" s="105"/>
      <c r="N149" s="285" t="str">
        <f>IF(CONCATENATE(O149,P149,Q149,R149,S149,T149,U149,V149,W149,X149,Y149,Z149,AA149,AB149,AC149,AD149,AE149,AF149,AG149,AH149,AI149)&lt;&gt;"",MAX($N$1:N148)+1,"")</f>
        <v/>
      </c>
      <c r="O149" s="285" t="str">
        <f>IF('2B手術個別票H29'!C467="","",'2B手術個別票H29'!C467)</f>
        <v/>
      </c>
      <c r="P149" s="285" t="str">
        <f>IF('2B手術個別票H29'!E467="","",'2B手術個別票H29'!E467) &amp; IF('2B手術個別票H29'!F467="","",'2B手術個別票H29'!F467) &amp; IF('2B手術個別票H29'!G467="","",'2B手術個別票H29'!G467)</f>
        <v/>
      </c>
      <c r="Q149" s="285" t="str">
        <f>IF('2B手術個別票H29'!I467="","",'2B手術個別票H29'!I467)</f>
        <v/>
      </c>
      <c r="R149" s="285" t="str">
        <f>IF('2B手術個別票H29'!K467="","",'2B手術個別票H29'!K467)</f>
        <v/>
      </c>
      <c r="S149" s="285" t="str">
        <f>IF('2B手術個別票H29'!M467="","",'2B手術個別票H29'!M467)</f>
        <v/>
      </c>
      <c r="T149" s="285" t="str">
        <f>IF('2B手術個別票H29'!O467="","",'2B手術個別票H29'!O467)</f>
        <v/>
      </c>
      <c r="U149" s="105"/>
      <c r="V149" s="105"/>
      <c r="W149" s="105"/>
      <c r="X149" s="83" t="str">
        <f>IF('2B手術個別票H29'!AH467="","",'2B手術個別票H29'!AH467)</f>
        <v/>
      </c>
      <c r="Y149" s="281" t="str">
        <f>IF('2B手術個別票H29'!AR467="","",'2B手術個別票H29'!AR467)</f>
        <v/>
      </c>
      <c r="Z149" s="83" t="str">
        <f>IF('2B手術個別票H29'!BB467="","",'2B手術個別票H29'!BB467)</f>
        <v/>
      </c>
      <c r="AA149" s="105"/>
      <c r="AB149" s="105"/>
      <c r="AC149" s="105"/>
      <c r="AD149" s="105"/>
      <c r="AE149" s="105"/>
      <c r="AF149" s="105"/>
      <c r="AG149" s="105"/>
      <c r="AH149" s="105"/>
      <c r="AI149" s="105"/>
    </row>
    <row r="150" spans="1:35">
      <c r="A150" s="83" t="str">
        <f t="shared" si="2"/>
        <v/>
      </c>
      <c r="B150" s="105"/>
      <c r="C150" s="105"/>
      <c r="D150" s="105"/>
      <c r="E150" s="105"/>
      <c r="F150" s="105"/>
      <c r="G150" s="105"/>
      <c r="H150" s="105"/>
      <c r="I150" s="105"/>
      <c r="J150" s="105"/>
      <c r="K150" s="105"/>
      <c r="L150" s="105"/>
      <c r="M150" s="105"/>
      <c r="N150" s="285" t="str">
        <f>IF(CONCATENATE(O150,P150,Q150,R150,S150,T150,U150,V150,W150,X150,Y150,Z150,AA150,AB150,AC150,AD150,AE150,AF150,AG150,AH150,AI150)&lt;&gt;"",MAX($N$1:N149)+1,"")</f>
        <v/>
      </c>
      <c r="O150" s="285" t="str">
        <f>IF('2B手術個別票H29'!C470="","",'2B手術個別票H29'!C470)</f>
        <v/>
      </c>
      <c r="P150" s="285" t="str">
        <f>IF('2B手術個別票H29'!E470="","",'2B手術個別票H29'!E470) &amp; IF('2B手術個別票H29'!F470="","",'2B手術個別票H29'!F470) &amp; IF('2B手術個別票H29'!G470="","",'2B手術個別票H29'!G470)</f>
        <v/>
      </c>
      <c r="Q150" s="285" t="str">
        <f>IF('2B手術個別票H29'!I470="","",'2B手術個別票H29'!I470)</f>
        <v/>
      </c>
      <c r="R150" s="285" t="str">
        <f>IF('2B手術個別票H29'!K470="","",'2B手術個別票H29'!K470)</f>
        <v/>
      </c>
      <c r="S150" s="285" t="str">
        <f>IF('2B手術個別票H29'!M470="","",'2B手術個別票H29'!M470)</f>
        <v/>
      </c>
      <c r="T150" s="285" t="str">
        <f>IF('2B手術個別票H29'!O470="","",'2B手術個別票H29'!O470)</f>
        <v/>
      </c>
      <c r="U150" s="105"/>
      <c r="V150" s="105"/>
      <c r="W150" s="105"/>
      <c r="X150" s="83" t="str">
        <f>IF('2B手術個別票H29'!AH470="","",'2B手術個別票H29'!AH470)</f>
        <v/>
      </c>
      <c r="Y150" s="281" t="str">
        <f>IF('2B手術個別票H29'!AR470="","",'2B手術個別票H29'!AR470)</f>
        <v/>
      </c>
      <c r="Z150" s="83" t="str">
        <f>IF('2B手術個別票H29'!BB470="","",'2B手術個別票H29'!BB470)</f>
        <v/>
      </c>
      <c r="AA150" s="105"/>
      <c r="AB150" s="105"/>
      <c r="AC150" s="105"/>
      <c r="AD150" s="105"/>
      <c r="AE150" s="105"/>
      <c r="AF150" s="105"/>
      <c r="AG150" s="105"/>
      <c r="AH150" s="105"/>
      <c r="AI150" s="105"/>
    </row>
    <row r="151" spans="1:35">
      <c r="A151" s="83" t="str">
        <f t="shared" si="2"/>
        <v/>
      </c>
      <c r="B151" s="105"/>
      <c r="C151" s="105"/>
      <c r="D151" s="105"/>
      <c r="E151" s="105"/>
      <c r="F151" s="105"/>
      <c r="G151" s="105"/>
      <c r="H151" s="105"/>
      <c r="I151" s="105"/>
      <c r="J151" s="105"/>
      <c r="K151" s="105"/>
      <c r="L151" s="105"/>
      <c r="M151" s="105"/>
      <c r="N151" s="285" t="str">
        <f>IF(CONCATENATE(O151,P151,Q151,R151,S151,T151,U151,V151,W151,X151,Y151,Z151,AA151,AB151,AC151,AD151,AE151,AF151,AG151,AH151,AI151)&lt;&gt;"",MAX($N$1:N150)+1,"")</f>
        <v/>
      </c>
      <c r="O151" s="285" t="str">
        <f>IF('2B手術個別票H29'!C473="","",'2B手術個別票H29'!C473)</f>
        <v/>
      </c>
      <c r="P151" s="285" t="str">
        <f>IF('2B手術個別票H29'!E473="","",'2B手術個別票H29'!E473) &amp; IF('2B手術個別票H29'!F473="","",'2B手術個別票H29'!F473) &amp; IF('2B手術個別票H29'!G473="","",'2B手術個別票H29'!G473)</f>
        <v/>
      </c>
      <c r="Q151" s="285" t="str">
        <f>IF('2B手術個別票H29'!I473="","",'2B手術個別票H29'!I473)</f>
        <v/>
      </c>
      <c r="R151" s="285" t="str">
        <f>IF('2B手術個別票H29'!K473="","",'2B手術個別票H29'!K473)</f>
        <v/>
      </c>
      <c r="S151" s="285" t="str">
        <f>IF('2B手術個別票H29'!M473="","",'2B手術個別票H29'!M473)</f>
        <v/>
      </c>
      <c r="T151" s="285" t="str">
        <f>IF('2B手術個別票H29'!O473="","",'2B手術個別票H29'!O473)</f>
        <v/>
      </c>
      <c r="U151" s="105"/>
      <c r="V151" s="105"/>
      <c r="W151" s="105"/>
      <c r="X151" s="83" t="str">
        <f>IF('2B手術個別票H29'!AH473="","",'2B手術個別票H29'!AH473)</f>
        <v/>
      </c>
      <c r="Y151" s="281" t="str">
        <f>IF('2B手術個別票H29'!AR473="","",'2B手術個別票H29'!AR473)</f>
        <v/>
      </c>
      <c r="Z151" s="83" t="str">
        <f>IF('2B手術個別票H29'!BB473="","",'2B手術個別票H29'!BB473)</f>
        <v/>
      </c>
      <c r="AA151" s="105"/>
      <c r="AB151" s="105"/>
      <c r="AC151" s="105"/>
      <c r="AD151" s="105"/>
      <c r="AE151" s="105"/>
      <c r="AF151" s="105"/>
      <c r="AG151" s="105"/>
      <c r="AH151" s="105"/>
      <c r="AI151" s="105"/>
    </row>
    <row r="152" spans="1:35">
      <c r="A152" s="83" t="str">
        <f t="shared" si="2"/>
        <v/>
      </c>
      <c r="B152" s="105"/>
      <c r="C152" s="105"/>
      <c r="D152" s="105"/>
      <c r="E152" s="105"/>
      <c r="F152" s="105"/>
      <c r="G152" s="105"/>
      <c r="H152" s="105"/>
      <c r="I152" s="105"/>
      <c r="J152" s="105"/>
      <c r="K152" s="105"/>
      <c r="L152" s="105"/>
      <c r="M152" s="105"/>
      <c r="N152" s="285" t="str">
        <f>IF(CONCATENATE(O152,P152,Q152,R152,S152,T152,U152,V152,W152,X152,Y152,Z152,AA152,AB152,AC152,AD152,AE152,AF152,AG152,AH152,AI152)&lt;&gt;"",MAX($N$1:N151)+1,"")</f>
        <v/>
      </c>
      <c r="O152" s="285" t="str">
        <f>IF('2B手術個別票H29'!C476="","",'2B手術個別票H29'!C476)</f>
        <v/>
      </c>
      <c r="P152" s="285" t="str">
        <f>IF('2B手術個別票H29'!E476="","",'2B手術個別票H29'!E476) &amp; IF('2B手術個別票H29'!F476="","",'2B手術個別票H29'!F476) &amp; IF('2B手術個別票H29'!G476="","",'2B手術個別票H29'!G476)</f>
        <v/>
      </c>
      <c r="Q152" s="285" t="str">
        <f>IF('2B手術個別票H29'!I476="","",'2B手術個別票H29'!I476)</f>
        <v/>
      </c>
      <c r="R152" s="285" t="str">
        <f>IF('2B手術個別票H29'!K476="","",'2B手術個別票H29'!K476)</f>
        <v/>
      </c>
      <c r="S152" s="285" t="str">
        <f>IF('2B手術個別票H29'!M476="","",'2B手術個別票H29'!M476)</f>
        <v/>
      </c>
      <c r="T152" s="285" t="str">
        <f>IF('2B手術個別票H29'!O476="","",'2B手術個別票H29'!O476)</f>
        <v/>
      </c>
      <c r="U152" s="105"/>
      <c r="V152" s="105"/>
      <c r="W152" s="105"/>
      <c r="X152" s="83" t="str">
        <f>IF('2B手術個別票H29'!AH476="","",'2B手術個別票H29'!AH476)</f>
        <v/>
      </c>
      <c r="Y152" s="281" t="str">
        <f>IF('2B手術個別票H29'!AR476="","",'2B手術個別票H29'!AR476)</f>
        <v/>
      </c>
      <c r="Z152" s="83" t="str">
        <f>IF('2B手術個別票H29'!BB476="","",'2B手術個別票H29'!BB476)</f>
        <v/>
      </c>
      <c r="AA152" s="105"/>
      <c r="AB152" s="105"/>
      <c r="AC152" s="105"/>
      <c r="AD152" s="105"/>
      <c r="AE152" s="105"/>
      <c r="AF152" s="105"/>
      <c r="AG152" s="105"/>
      <c r="AH152" s="105"/>
      <c r="AI152" s="105"/>
    </row>
    <row r="153" spans="1:35">
      <c r="A153" s="83" t="str">
        <f t="shared" si="2"/>
        <v/>
      </c>
      <c r="B153" s="105"/>
      <c r="C153" s="105"/>
      <c r="D153" s="105"/>
      <c r="E153" s="105"/>
      <c r="F153" s="105"/>
      <c r="G153" s="105"/>
      <c r="H153" s="105"/>
      <c r="I153" s="105"/>
      <c r="J153" s="105"/>
      <c r="K153" s="105"/>
      <c r="L153" s="105"/>
      <c r="M153" s="105"/>
      <c r="N153" s="285" t="str">
        <f>IF(CONCATENATE(O153,P153,Q153,R153,S153,T153,U153,V153,W153,X153,Y153,Z153,AA153,AB153,AC153,AD153,AE153,AF153,AG153,AH153,AI153)&lt;&gt;"",MAX($N$1:N152)+1,"")</f>
        <v/>
      </c>
      <c r="O153" s="285" t="str">
        <f>IF('2B手術個別票H29'!C479="","",'2B手術個別票H29'!C479)</f>
        <v/>
      </c>
      <c r="P153" s="285" t="str">
        <f>IF('2B手術個別票H29'!E479="","",'2B手術個別票H29'!E479) &amp; IF('2B手術個別票H29'!F479="","",'2B手術個別票H29'!F479) &amp; IF('2B手術個別票H29'!G479="","",'2B手術個別票H29'!G479)</f>
        <v/>
      </c>
      <c r="Q153" s="285" t="str">
        <f>IF('2B手術個別票H29'!I479="","",'2B手術個別票H29'!I479)</f>
        <v/>
      </c>
      <c r="R153" s="285" t="str">
        <f>IF('2B手術個別票H29'!K479="","",'2B手術個別票H29'!K479)</f>
        <v/>
      </c>
      <c r="S153" s="285" t="str">
        <f>IF('2B手術個別票H29'!M479="","",'2B手術個別票H29'!M479)</f>
        <v/>
      </c>
      <c r="T153" s="285" t="str">
        <f>IF('2B手術個別票H29'!O479="","",'2B手術個別票H29'!O479)</f>
        <v/>
      </c>
      <c r="U153" s="105"/>
      <c r="V153" s="105"/>
      <c r="W153" s="105"/>
      <c r="X153" s="83" t="str">
        <f>IF('2B手術個別票H29'!AH479="","",'2B手術個別票H29'!AH479)</f>
        <v/>
      </c>
      <c r="Y153" s="281" t="str">
        <f>IF('2B手術個別票H29'!AR479="","",'2B手術個別票H29'!AR479)</f>
        <v/>
      </c>
      <c r="Z153" s="83" t="str">
        <f>IF('2B手術個別票H29'!BB479="","",'2B手術個別票H29'!BB479)</f>
        <v/>
      </c>
      <c r="AA153" s="105"/>
      <c r="AB153" s="105"/>
      <c r="AC153" s="105"/>
      <c r="AD153" s="105"/>
      <c r="AE153" s="105"/>
      <c r="AF153" s="105"/>
      <c r="AG153" s="105"/>
      <c r="AH153" s="105"/>
      <c r="AI153" s="105"/>
    </row>
    <row r="154" spans="1:35">
      <c r="A154" s="83" t="str">
        <f t="shared" si="2"/>
        <v/>
      </c>
      <c r="B154" s="105"/>
      <c r="C154" s="105"/>
      <c r="D154" s="105"/>
      <c r="E154" s="105"/>
      <c r="F154" s="105"/>
      <c r="G154" s="105"/>
      <c r="H154" s="105"/>
      <c r="I154" s="105"/>
      <c r="J154" s="105"/>
      <c r="K154" s="105"/>
      <c r="L154" s="105"/>
      <c r="M154" s="105"/>
      <c r="N154" s="285" t="str">
        <f>IF(CONCATENATE(O154,P154,Q154,R154,S154,T154,U154,V154,W154,X154,Y154,Z154,AA154,AB154,AC154,AD154,AE154,AF154,AG154,AH154,AI154)&lt;&gt;"",MAX($N$1:N153)+1,"")</f>
        <v/>
      </c>
      <c r="O154" s="285" t="str">
        <f>IF('2B手術個別票H29'!C482="","",'2B手術個別票H29'!C482)</f>
        <v/>
      </c>
      <c r="P154" s="285" t="str">
        <f>IF('2B手術個別票H29'!E482="","",'2B手術個別票H29'!E482) &amp; IF('2B手術個別票H29'!F482="","",'2B手術個別票H29'!F482) &amp; IF('2B手術個別票H29'!G482="","",'2B手術個別票H29'!G482)</f>
        <v/>
      </c>
      <c r="Q154" s="285" t="str">
        <f>IF('2B手術個別票H29'!I482="","",'2B手術個別票H29'!I482)</f>
        <v/>
      </c>
      <c r="R154" s="285" t="str">
        <f>IF('2B手術個別票H29'!K482="","",'2B手術個別票H29'!K482)</f>
        <v/>
      </c>
      <c r="S154" s="285" t="str">
        <f>IF('2B手術個別票H29'!M482="","",'2B手術個別票H29'!M482)</f>
        <v/>
      </c>
      <c r="T154" s="285" t="str">
        <f>IF('2B手術個別票H29'!O482="","",'2B手術個別票H29'!O482)</f>
        <v/>
      </c>
      <c r="U154" s="105"/>
      <c r="V154" s="105"/>
      <c r="W154" s="105"/>
      <c r="X154" s="83" t="str">
        <f>IF('2B手術個別票H29'!AH482="","",'2B手術個別票H29'!AH482)</f>
        <v/>
      </c>
      <c r="Y154" s="281" t="str">
        <f>IF('2B手術個別票H29'!AR482="","",'2B手術個別票H29'!AR482)</f>
        <v/>
      </c>
      <c r="Z154" s="83" t="str">
        <f>IF('2B手術個別票H29'!BB482="","",'2B手術個別票H29'!BB482)</f>
        <v/>
      </c>
      <c r="AA154" s="105"/>
      <c r="AB154" s="105"/>
      <c r="AC154" s="105"/>
      <c r="AD154" s="105"/>
      <c r="AE154" s="105"/>
      <c r="AF154" s="105"/>
      <c r="AG154" s="105"/>
      <c r="AH154" s="105"/>
      <c r="AI154" s="105"/>
    </row>
    <row r="155" spans="1:35">
      <c r="A155" s="83" t="str">
        <f t="shared" si="2"/>
        <v/>
      </c>
      <c r="B155" s="105"/>
      <c r="C155" s="105"/>
      <c r="D155" s="105"/>
      <c r="E155" s="105"/>
      <c r="F155" s="105"/>
      <c r="G155" s="105"/>
      <c r="H155" s="105"/>
      <c r="I155" s="105"/>
      <c r="J155" s="105"/>
      <c r="K155" s="105"/>
      <c r="L155" s="105"/>
      <c r="M155" s="105"/>
      <c r="N155" s="285" t="str">
        <f>IF(CONCATENATE(O155,P155,Q155,R155,S155,T155,U155,V155,W155,X155,Y155,Z155,AA155,AB155,AC155,AD155,AE155,AF155,AG155,AH155,AI155)&lt;&gt;"",MAX($N$1:N154)+1,"")</f>
        <v/>
      </c>
      <c r="O155" s="285" t="str">
        <f>IF('2B手術個別票H29'!C485="","",'2B手術個別票H29'!C485)</f>
        <v/>
      </c>
      <c r="P155" s="285" t="str">
        <f>IF('2B手術個別票H29'!E485="","",'2B手術個別票H29'!E485) &amp; IF('2B手術個別票H29'!F485="","",'2B手術個別票H29'!F485) &amp; IF('2B手術個別票H29'!G485="","",'2B手術個別票H29'!G485)</f>
        <v/>
      </c>
      <c r="Q155" s="285" t="str">
        <f>IF('2B手術個別票H29'!I485="","",'2B手術個別票H29'!I485)</f>
        <v/>
      </c>
      <c r="R155" s="285" t="str">
        <f>IF('2B手術個別票H29'!K485="","",'2B手術個別票H29'!K485)</f>
        <v/>
      </c>
      <c r="S155" s="285" t="str">
        <f>IF('2B手術個別票H29'!M485="","",'2B手術個別票H29'!M485)</f>
        <v/>
      </c>
      <c r="T155" s="285" t="str">
        <f>IF('2B手術個別票H29'!O485="","",'2B手術個別票H29'!O485)</f>
        <v/>
      </c>
      <c r="U155" s="105"/>
      <c r="V155" s="105"/>
      <c r="W155" s="105"/>
      <c r="X155" s="83" t="str">
        <f>IF('2B手術個別票H29'!AH485="","",'2B手術個別票H29'!AH485)</f>
        <v/>
      </c>
      <c r="Y155" s="281" t="str">
        <f>IF('2B手術個別票H29'!AR485="","",'2B手術個別票H29'!AR485)</f>
        <v/>
      </c>
      <c r="Z155" s="83" t="str">
        <f>IF('2B手術個別票H29'!BB485="","",'2B手術個別票H29'!BB485)</f>
        <v/>
      </c>
      <c r="AA155" s="105"/>
      <c r="AB155" s="105"/>
      <c r="AC155" s="105"/>
      <c r="AD155" s="105"/>
      <c r="AE155" s="105"/>
      <c r="AF155" s="105"/>
      <c r="AG155" s="105"/>
      <c r="AH155" s="105"/>
      <c r="AI155" s="105"/>
    </row>
    <row r="156" spans="1:35">
      <c r="A156" s="83" t="str">
        <f t="shared" si="2"/>
        <v/>
      </c>
      <c r="B156" s="105"/>
      <c r="C156" s="105"/>
      <c r="D156" s="105"/>
      <c r="E156" s="105"/>
      <c r="F156" s="105"/>
      <c r="G156" s="105"/>
      <c r="H156" s="105"/>
      <c r="I156" s="105"/>
      <c r="J156" s="105"/>
      <c r="K156" s="105"/>
      <c r="L156" s="105"/>
      <c r="M156" s="105"/>
      <c r="N156" s="285" t="str">
        <f>IF(CONCATENATE(O156,P156,Q156,R156,S156,T156,U156,V156,W156,X156,Y156,Z156,AA156,AB156,AC156,AD156,AE156,AF156,AG156,AH156,AI156)&lt;&gt;"",MAX($N$1:N155)+1,"")</f>
        <v/>
      </c>
      <c r="O156" s="285" t="str">
        <f>IF('2B手術個別票H29'!C488="","",'2B手術個別票H29'!C488)</f>
        <v/>
      </c>
      <c r="P156" s="285" t="str">
        <f>IF('2B手術個別票H29'!E488="","",'2B手術個別票H29'!E488) &amp; IF('2B手術個別票H29'!F488="","",'2B手術個別票H29'!F488) &amp; IF('2B手術個別票H29'!G488="","",'2B手術個別票H29'!G488)</f>
        <v/>
      </c>
      <c r="Q156" s="285" t="str">
        <f>IF('2B手術個別票H29'!I488="","",'2B手術個別票H29'!I488)</f>
        <v/>
      </c>
      <c r="R156" s="285" t="str">
        <f>IF('2B手術個別票H29'!K488="","",'2B手術個別票H29'!K488)</f>
        <v/>
      </c>
      <c r="S156" s="285" t="str">
        <f>IF('2B手術個別票H29'!M488="","",'2B手術個別票H29'!M488)</f>
        <v/>
      </c>
      <c r="T156" s="285" t="str">
        <f>IF('2B手術個別票H29'!O488="","",'2B手術個別票H29'!O488)</f>
        <v/>
      </c>
      <c r="U156" s="105"/>
      <c r="V156" s="105"/>
      <c r="W156" s="105"/>
      <c r="X156" s="83" t="str">
        <f>IF('2B手術個別票H29'!AH488="","",'2B手術個別票H29'!AH488)</f>
        <v/>
      </c>
      <c r="Y156" s="281" t="str">
        <f>IF('2B手術個別票H29'!AR488="","",'2B手術個別票H29'!AR488)</f>
        <v/>
      </c>
      <c r="Z156" s="83" t="str">
        <f>IF('2B手術個別票H29'!BB488="","",'2B手術個別票H29'!BB488)</f>
        <v/>
      </c>
      <c r="AA156" s="105"/>
      <c r="AB156" s="105"/>
      <c r="AC156" s="105"/>
      <c r="AD156" s="105"/>
      <c r="AE156" s="105"/>
      <c r="AF156" s="105"/>
      <c r="AG156" s="105"/>
      <c r="AH156" s="105"/>
      <c r="AI156" s="105"/>
    </row>
    <row r="157" spans="1:35">
      <c r="A157" s="83" t="str">
        <f t="shared" si="2"/>
        <v/>
      </c>
      <c r="B157" s="105"/>
      <c r="C157" s="105"/>
      <c r="D157" s="105"/>
      <c r="E157" s="105"/>
      <c r="F157" s="105"/>
      <c r="G157" s="105"/>
      <c r="H157" s="105"/>
      <c r="I157" s="105"/>
      <c r="J157" s="105"/>
      <c r="K157" s="105"/>
      <c r="L157" s="105"/>
      <c r="M157" s="105"/>
      <c r="N157" s="285" t="str">
        <f>IF(CONCATENATE(O157,P157,Q157,R157,S157,T157,U157,V157,W157,X157,Y157,Z157,AA157,AB157,AC157,AD157,AE157,AF157,AG157,AH157,AI157)&lt;&gt;"",MAX($N$1:N156)+1,"")</f>
        <v/>
      </c>
      <c r="O157" s="285" t="str">
        <f>IF('2B手術個別票H29'!C491="","",'2B手術個別票H29'!C491)</f>
        <v/>
      </c>
      <c r="P157" s="285" t="str">
        <f>IF('2B手術個別票H29'!E491="","",'2B手術個別票H29'!E491) &amp; IF('2B手術個別票H29'!F491="","",'2B手術個別票H29'!F491) &amp; IF('2B手術個別票H29'!G491="","",'2B手術個別票H29'!G491)</f>
        <v/>
      </c>
      <c r="Q157" s="285" t="str">
        <f>IF('2B手術個別票H29'!I491="","",'2B手術個別票H29'!I491)</f>
        <v/>
      </c>
      <c r="R157" s="285" t="str">
        <f>IF('2B手術個別票H29'!K491="","",'2B手術個別票H29'!K491)</f>
        <v/>
      </c>
      <c r="S157" s="285" t="str">
        <f>IF('2B手術個別票H29'!M491="","",'2B手術個別票H29'!M491)</f>
        <v/>
      </c>
      <c r="T157" s="285" t="str">
        <f>IF('2B手術個別票H29'!O491="","",'2B手術個別票H29'!O491)</f>
        <v/>
      </c>
      <c r="U157" s="105"/>
      <c r="V157" s="105"/>
      <c r="W157" s="105"/>
      <c r="X157" s="83" t="str">
        <f>IF('2B手術個別票H29'!AH491="","",'2B手術個別票H29'!AH491)</f>
        <v/>
      </c>
      <c r="Y157" s="281" t="str">
        <f>IF('2B手術個別票H29'!AR491="","",'2B手術個別票H29'!AR491)</f>
        <v/>
      </c>
      <c r="Z157" s="83" t="str">
        <f>IF('2B手術個別票H29'!BB491="","",'2B手術個別票H29'!BB491)</f>
        <v/>
      </c>
      <c r="AA157" s="105"/>
      <c r="AB157" s="105"/>
      <c r="AC157" s="105"/>
      <c r="AD157" s="105"/>
      <c r="AE157" s="105"/>
      <c r="AF157" s="105"/>
      <c r="AG157" s="105"/>
      <c r="AH157" s="105"/>
      <c r="AI157" s="105"/>
    </row>
    <row r="158" spans="1:35">
      <c r="A158" s="83" t="str">
        <f t="shared" si="2"/>
        <v/>
      </c>
      <c r="B158" s="105"/>
      <c r="C158" s="105"/>
      <c r="D158" s="105"/>
      <c r="E158" s="105"/>
      <c r="F158" s="105"/>
      <c r="G158" s="105"/>
      <c r="H158" s="105"/>
      <c r="I158" s="105"/>
      <c r="J158" s="105"/>
      <c r="K158" s="105"/>
      <c r="L158" s="105"/>
      <c r="M158" s="105"/>
      <c r="N158" s="285" t="str">
        <f>IF(CONCATENATE(O158,P158,Q158,R158,S158,T158,U158,V158,W158,X158,Y158,Z158,AA158,AB158,AC158,AD158,AE158,AF158,AG158,AH158,AI158)&lt;&gt;"",MAX($N$1:N157)+1,"")</f>
        <v/>
      </c>
      <c r="O158" s="285" t="str">
        <f>IF('2B手術個別票H29'!C494="","",'2B手術個別票H29'!C494)</f>
        <v/>
      </c>
      <c r="P158" s="285" t="str">
        <f>IF('2B手術個別票H29'!E494="","",'2B手術個別票H29'!E494) &amp; IF('2B手術個別票H29'!F494="","",'2B手術個別票H29'!F494) &amp; IF('2B手術個別票H29'!G494="","",'2B手術個別票H29'!G494)</f>
        <v/>
      </c>
      <c r="Q158" s="285" t="str">
        <f>IF('2B手術個別票H29'!I494="","",'2B手術個別票H29'!I494)</f>
        <v/>
      </c>
      <c r="R158" s="285" t="str">
        <f>IF('2B手術個別票H29'!K494="","",'2B手術個別票H29'!K494)</f>
        <v/>
      </c>
      <c r="S158" s="285" t="str">
        <f>IF('2B手術個別票H29'!M494="","",'2B手術個別票H29'!M494)</f>
        <v/>
      </c>
      <c r="T158" s="285" t="str">
        <f>IF('2B手術個別票H29'!O494="","",'2B手術個別票H29'!O494)</f>
        <v/>
      </c>
      <c r="U158" s="105"/>
      <c r="V158" s="105"/>
      <c r="W158" s="105"/>
      <c r="X158" s="83" t="str">
        <f>IF('2B手術個別票H29'!AH494="","",'2B手術個別票H29'!AH494)</f>
        <v/>
      </c>
      <c r="Y158" s="281" t="str">
        <f>IF('2B手術個別票H29'!AR494="","",'2B手術個別票H29'!AR494)</f>
        <v/>
      </c>
      <c r="Z158" s="83" t="str">
        <f>IF('2B手術個別票H29'!BB494="","",'2B手術個別票H29'!BB494)</f>
        <v/>
      </c>
      <c r="AA158" s="105"/>
      <c r="AB158" s="105"/>
      <c r="AC158" s="105"/>
      <c r="AD158" s="105"/>
      <c r="AE158" s="105"/>
      <c r="AF158" s="105"/>
      <c r="AG158" s="105"/>
      <c r="AH158" s="105"/>
      <c r="AI158" s="105"/>
    </row>
    <row r="159" spans="1:35">
      <c r="A159" s="83" t="str">
        <f t="shared" si="2"/>
        <v/>
      </c>
      <c r="B159" s="105"/>
      <c r="C159" s="105"/>
      <c r="D159" s="105"/>
      <c r="E159" s="105"/>
      <c r="F159" s="105"/>
      <c r="G159" s="105"/>
      <c r="H159" s="105"/>
      <c r="I159" s="105"/>
      <c r="J159" s="105"/>
      <c r="K159" s="105"/>
      <c r="L159" s="105"/>
      <c r="M159" s="105"/>
      <c r="N159" s="285" t="str">
        <f>IF(CONCATENATE(O159,P159,Q159,R159,S159,T159,U159,V159,W159,X159,Y159,Z159,AA159,AB159,AC159,AD159,AE159,AF159,AG159,AH159,AI159)&lt;&gt;"",MAX($N$1:N158)+1,"")</f>
        <v/>
      </c>
      <c r="O159" s="285" t="str">
        <f>IF('2B手術個別票H29'!C497="","",'2B手術個別票H29'!C497)</f>
        <v/>
      </c>
      <c r="P159" s="285" t="str">
        <f>IF('2B手術個別票H29'!E497="","",'2B手術個別票H29'!E497) &amp; IF('2B手術個別票H29'!F497="","",'2B手術個別票H29'!F497) &amp; IF('2B手術個別票H29'!G497="","",'2B手術個別票H29'!G497)</f>
        <v/>
      </c>
      <c r="Q159" s="285" t="str">
        <f>IF('2B手術個別票H29'!I497="","",'2B手術個別票H29'!I497)</f>
        <v/>
      </c>
      <c r="R159" s="285" t="str">
        <f>IF('2B手術個別票H29'!K497="","",'2B手術個別票H29'!K497)</f>
        <v/>
      </c>
      <c r="S159" s="285" t="str">
        <f>IF('2B手術個別票H29'!M497="","",'2B手術個別票H29'!M497)</f>
        <v/>
      </c>
      <c r="T159" s="285" t="str">
        <f>IF('2B手術個別票H29'!O497="","",'2B手術個別票H29'!O497)</f>
        <v/>
      </c>
      <c r="U159" s="105"/>
      <c r="V159" s="105"/>
      <c r="W159" s="105"/>
      <c r="X159" s="83" t="str">
        <f>IF('2B手術個別票H29'!AH497="","",'2B手術個別票H29'!AH497)</f>
        <v/>
      </c>
      <c r="Y159" s="281" t="str">
        <f>IF('2B手術個別票H29'!AR497="","",'2B手術個別票H29'!AR497)</f>
        <v/>
      </c>
      <c r="Z159" s="83" t="str">
        <f>IF('2B手術個別票H29'!BB497="","",'2B手術個別票H29'!BB497)</f>
        <v/>
      </c>
      <c r="AA159" s="105"/>
      <c r="AB159" s="105"/>
      <c r="AC159" s="105"/>
      <c r="AD159" s="105"/>
      <c r="AE159" s="105"/>
      <c r="AF159" s="105"/>
      <c r="AG159" s="105"/>
      <c r="AH159" s="105"/>
      <c r="AI159" s="105"/>
    </row>
    <row r="160" spans="1:35">
      <c r="A160" s="83" t="str">
        <f t="shared" si="2"/>
        <v/>
      </c>
      <c r="B160" s="105"/>
      <c r="C160" s="105"/>
      <c r="D160" s="105"/>
      <c r="E160" s="105"/>
      <c r="F160" s="105"/>
      <c r="G160" s="105"/>
      <c r="H160" s="105"/>
      <c r="I160" s="105"/>
      <c r="J160" s="105"/>
      <c r="K160" s="105"/>
      <c r="L160" s="105"/>
      <c r="M160" s="105"/>
      <c r="N160" s="285" t="str">
        <f>IF(CONCATENATE(O160,P160,Q160,R160,S160,T160,U160,V160,W160,X160,Y160,Z160,AA160,AB160,AC160,AD160,AE160,AF160,AG160,AH160,AI160)&lt;&gt;"",MAX($N$1:N159)+1,"")</f>
        <v/>
      </c>
      <c r="O160" s="285" t="str">
        <f>IF('2B手術個別票H29'!C500="","",'2B手術個別票H29'!C500)</f>
        <v/>
      </c>
      <c r="P160" s="285" t="str">
        <f>IF('2B手術個別票H29'!E500="","",'2B手術個別票H29'!E500) &amp; IF('2B手術個別票H29'!F500="","",'2B手術個別票H29'!F500) &amp; IF('2B手術個別票H29'!G500="","",'2B手術個別票H29'!G500)</f>
        <v/>
      </c>
      <c r="Q160" s="285" t="str">
        <f>IF('2B手術個別票H29'!I500="","",'2B手術個別票H29'!I500)</f>
        <v/>
      </c>
      <c r="R160" s="285" t="str">
        <f>IF('2B手術個別票H29'!K500="","",'2B手術個別票H29'!K500)</f>
        <v/>
      </c>
      <c r="S160" s="285" t="str">
        <f>IF('2B手術個別票H29'!M500="","",'2B手術個別票H29'!M500)</f>
        <v/>
      </c>
      <c r="T160" s="285" t="str">
        <f>IF('2B手術個別票H29'!O500="","",'2B手術個別票H29'!O500)</f>
        <v/>
      </c>
      <c r="U160" s="105"/>
      <c r="V160" s="105"/>
      <c r="W160" s="105"/>
      <c r="X160" s="83" t="str">
        <f>IF('2B手術個別票H29'!AH500="","",'2B手術個別票H29'!AH500)</f>
        <v/>
      </c>
      <c r="Y160" s="281" t="str">
        <f>IF('2B手術個別票H29'!AR500="","",'2B手術個別票H29'!AR500)</f>
        <v/>
      </c>
      <c r="Z160" s="83" t="str">
        <f>IF('2B手術個別票H29'!BB500="","",'2B手術個別票H29'!BB500)</f>
        <v/>
      </c>
      <c r="AA160" s="105"/>
      <c r="AB160" s="105"/>
      <c r="AC160" s="105"/>
      <c r="AD160" s="105"/>
      <c r="AE160" s="105"/>
      <c r="AF160" s="105"/>
      <c r="AG160" s="105"/>
      <c r="AH160" s="105"/>
      <c r="AI160" s="105"/>
    </row>
    <row r="161" spans="1:35">
      <c r="A161" s="83" t="str">
        <f t="shared" si="2"/>
        <v/>
      </c>
      <c r="B161" s="105"/>
      <c r="C161" s="105"/>
      <c r="D161" s="105"/>
      <c r="E161" s="105"/>
      <c r="F161" s="105"/>
      <c r="G161" s="105"/>
      <c r="H161" s="105"/>
      <c r="I161" s="105"/>
      <c r="J161" s="105"/>
      <c r="K161" s="105"/>
      <c r="L161" s="105"/>
      <c r="M161" s="105"/>
      <c r="N161" s="285" t="str">
        <f>IF(CONCATENATE(O161,P161,Q161,R161,S161,T161,U161,V161,W161,X161,Y161,Z161,AA161,AB161,AC161,AD161,AE161,AF161,AG161,AH161,AI161)&lt;&gt;"",MAX($N$1:N160)+1,"")</f>
        <v/>
      </c>
      <c r="O161" s="285" t="str">
        <f>IF('2B手術個別票H29'!C503="","",'2B手術個別票H29'!C503)</f>
        <v/>
      </c>
      <c r="P161" s="285" t="str">
        <f>IF('2B手術個別票H29'!E503="","",'2B手術個別票H29'!E503) &amp; IF('2B手術個別票H29'!F503="","",'2B手術個別票H29'!F503) &amp; IF('2B手術個別票H29'!G503="","",'2B手術個別票H29'!G503)</f>
        <v/>
      </c>
      <c r="Q161" s="285" t="str">
        <f>IF('2B手術個別票H29'!I503="","",'2B手術個別票H29'!I503)</f>
        <v/>
      </c>
      <c r="R161" s="285" t="str">
        <f>IF('2B手術個別票H29'!K503="","",'2B手術個別票H29'!K503)</f>
        <v/>
      </c>
      <c r="S161" s="285" t="str">
        <f>IF('2B手術個別票H29'!M503="","",'2B手術個別票H29'!M503)</f>
        <v/>
      </c>
      <c r="T161" s="285" t="str">
        <f>IF('2B手術個別票H29'!O503="","",'2B手術個別票H29'!O503)</f>
        <v/>
      </c>
      <c r="U161" s="105"/>
      <c r="V161" s="105"/>
      <c r="W161" s="105"/>
      <c r="X161" s="83" t="str">
        <f>IF('2B手術個別票H29'!AH503="","",'2B手術個別票H29'!AH503)</f>
        <v/>
      </c>
      <c r="Y161" s="281" t="str">
        <f>IF('2B手術個別票H29'!AR503="","",'2B手術個別票H29'!AR503)</f>
        <v/>
      </c>
      <c r="Z161" s="83" t="str">
        <f>IF('2B手術個別票H29'!BB503="","",'2B手術個別票H29'!BB503)</f>
        <v/>
      </c>
      <c r="AA161" s="105"/>
      <c r="AB161" s="105"/>
      <c r="AC161" s="105"/>
      <c r="AD161" s="105"/>
      <c r="AE161" s="105"/>
      <c r="AF161" s="105"/>
      <c r="AG161" s="105"/>
      <c r="AH161" s="105"/>
      <c r="AI161" s="105"/>
    </row>
    <row r="162" spans="1:35">
      <c r="A162" s="83" t="str">
        <f t="shared" si="2"/>
        <v/>
      </c>
      <c r="B162" s="105"/>
      <c r="C162" s="105"/>
      <c r="D162" s="105"/>
      <c r="E162" s="105"/>
      <c r="F162" s="105"/>
      <c r="G162" s="105"/>
      <c r="H162" s="105"/>
      <c r="I162" s="105"/>
      <c r="J162" s="105"/>
      <c r="K162" s="105"/>
      <c r="L162" s="105"/>
      <c r="M162" s="105"/>
      <c r="N162" s="285" t="str">
        <f>IF(CONCATENATE(O162,P162,Q162,R162,S162,T162,U162,V162,W162,X162,Y162,Z162,AA162,AB162,AC162,AD162,AE162,AF162,AG162,AH162,AI162)&lt;&gt;"",MAX($N$1:N161)+1,"")</f>
        <v/>
      </c>
      <c r="O162" s="285" t="str">
        <f>IF('2B手術個別票H29'!C506="","",'2B手術個別票H29'!C506)</f>
        <v/>
      </c>
      <c r="P162" s="285" t="str">
        <f>IF('2B手術個別票H29'!E506="","",'2B手術個別票H29'!E506) &amp; IF('2B手術個別票H29'!F506="","",'2B手術個別票H29'!F506) &amp; IF('2B手術個別票H29'!G506="","",'2B手術個別票H29'!G506)</f>
        <v/>
      </c>
      <c r="Q162" s="285" t="str">
        <f>IF('2B手術個別票H29'!I506="","",'2B手術個別票H29'!I506)</f>
        <v/>
      </c>
      <c r="R162" s="285" t="str">
        <f>IF('2B手術個別票H29'!K506="","",'2B手術個別票H29'!K506)</f>
        <v/>
      </c>
      <c r="S162" s="285" t="str">
        <f>IF('2B手術個別票H29'!M506="","",'2B手術個別票H29'!M506)</f>
        <v/>
      </c>
      <c r="T162" s="285" t="str">
        <f>IF('2B手術個別票H29'!O506="","",'2B手術個別票H29'!O506)</f>
        <v/>
      </c>
      <c r="U162" s="105"/>
      <c r="V162" s="105"/>
      <c r="W162" s="105"/>
      <c r="X162" s="83" t="str">
        <f>IF('2B手術個別票H29'!AH506="","",'2B手術個別票H29'!AH506)</f>
        <v/>
      </c>
      <c r="Y162" s="281" t="str">
        <f>IF('2B手術個別票H29'!AR506="","",'2B手術個別票H29'!AR506)</f>
        <v/>
      </c>
      <c r="Z162" s="83" t="str">
        <f>IF('2B手術個別票H29'!BB506="","",'2B手術個別票H29'!BB506)</f>
        <v/>
      </c>
      <c r="AA162" s="105"/>
      <c r="AB162" s="105"/>
      <c r="AC162" s="105"/>
      <c r="AD162" s="105"/>
      <c r="AE162" s="105"/>
      <c r="AF162" s="105"/>
      <c r="AG162" s="105"/>
      <c r="AH162" s="105"/>
      <c r="AI162" s="105"/>
    </row>
    <row r="163" spans="1:35">
      <c r="A163" s="83" t="str">
        <f t="shared" si="2"/>
        <v/>
      </c>
      <c r="B163" s="105"/>
      <c r="C163" s="105"/>
      <c r="D163" s="105"/>
      <c r="E163" s="105"/>
      <c r="F163" s="105"/>
      <c r="G163" s="105"/>
      <c r="H163" s="105"/>
      <c r="I163" s="105"/>
      <c r="J163" s="105"/>
      <c r="K163" s="105"/>
      <c r="L163" s="105"/>
      <c r="M163" s="105"/>
      <c r="N163" s="285" t="str">
        <f>IF(CONCATENATE(O163,P163,Q163,R163,S163,T163,U163,V163,W163,X163,Y163,Z163,AA163,AB163,AC163,AD163,AE163,AF163,AG163,AH163,AI163)&lt;&gt;"",MAX($N$1:N162)+1,"")</f>
        <v/>
      </c>
      <c r="O163" s="285" t="str">
        <f>IF('2B手術個別票H29'!C509="","",'2B手術個別票H29'!C509)</f>
        <v/>
      </c>
      <c r="P163" s="285" t="str">
        <f>IF('2B手術個別票H29'!E509="","",'2B手術個別票H29'!E509) &amp; IF('2B手術個別票H29'!F509="","",'2B手術個別票H29'!F509) &amp; IF('2B手術個別票H29'!G509="","",'2B手術個別票H29'!G509)</f>
        <v/>
      </c>
      <c r="Q163" s="285" t="str">
        <f>IF('2B手術個別票H29'!I509="","",'2B手術個別票H29'!I509)</f>
        <v/>
      </c>
      <c r="R163" s="285" t="str">
        <f>IF('2B手術個別票H29'!K509="","",'2B手術個別票H29'!K509)</f>
        <v/>
      </c>
      <c r="S163" s="285" t="str">
        <f>IF('2B手術個別票H29'!M509="","",'2B手術個別票H29'!M509)</f>
        <v/>
      </c>
      <c r="T163" s="285" t="str">
        <f>IF('2B手術個別票H29'!O509="","",'2B手術個別票H29'!O509)</f>
        <v/>
      </c>
      <c r="U163" s="105"/>
      <c r="V163" s="105"/>
      <c r="W163" s="105"/>
      <c r="X163" s="83" t="str">
        <f>IF('2B手術個別票H29'!AH509="","",'2B手術個別票H29'!AH509)</f>
        <v/>
      </c>
      <c r="Y163" s="281" t="str">
        <f>IF('2B手術個別票H29'!AR509="","",'2B手術個別票H29'!AR509)</f>
        <v/>
      </c>
      <c r="Z163" s="83" t="str">
        <f>IF('2B手術個別票H29'!BB509="","",'2B手術個別票H29'!BB509)</f>
        <v/>
      </c>
      <c r="AA163" s="105"/>
      <c r="AB163" s="105"/>
      <c r="AC163" s="105"/>
      <c r="AD163" s="105"/>
      <c r="AE163" s="105"/>
      <c r="AF163" s="105"/>
      <c r="AG163" s="105"/>
      <c r="AH163" s="105"/>
      <c r="AI163" s="105"/>
    </row>
    <row r="164" spans="1:35">
      <c r="A164" s="83" t="str">
        <f t="shared" si="2"/>
        <v/>
      </c>
      <c r="B164" s="105"/>
      <c r="C164" s="105"/>
      <c r="D164" s="105"/>
      <c r="E164" s="105"/>
      <c r="F164" s="105"/>
      <c r="G164" s="105"/>
      <c r="H164" s="105"/>
      <c r="I164" s="105"/>
      <c r="J164" s="105"/>
      <c r="K164" s="105"/>
      <c r="L164" s="105"/>
      <c r="M164" s="105"/>
      <c r="N164" s="285" t="str">
        <f>IF(CONCATENATE(O164,P164,Q164,R164,S164,T164,U164,V164,W164,X164,Y164,Z164,AA164,AB164,AC164,AD164,AE164,AF164,AG164,AH164,AI164)&lt;&gt;"",MAX($N$1:N163)+1,"")</f>
        <v/>
      </c>
      <c r="O164" s="285" t="str">
        <f>IF('2B手術個別票H29'!C512="","",'2B手術個別票H29'!C512)</f>
        <v/>
      </c>
      <c r="P164" s="285" t="str">
        <f>IF('2B手術個別票H29'!E512="","",'2B手術個別票H29'!E512) &amp; IF('2B手術個別票H29'!F512="","",'2B手術個別票H29'!F512) &amp; IF('2B手術個別票H29'!G512="","",'2B手術個別票H29'!G512)</f>
        <v/>
      </c>
      <c r="Q164" s="285" t="str">
        <f>IF('2B手術個別票H29'!I512="","",'2B手術個別票H29'!I512)</f>
        <v/>
      </c>
      <c r="R164" s="285" t="str">
        <f>IF('2B手術個別票H29'!K512="","",'2B手術個別票H29'!K512)</f>
        <v/>
      </c>
      <c r="S164" s="285" t="str">
        <f>IF('2B手術個別票H29'!M512="","",'2B手術個別票H29'!M512)</f>
        <v/>
      </c>
      <c r="T164" s="285" t="str">
        <f>IF('2B手術個別票H29'!O512="","",'2B手術個別票H29'!O512)</f>
        <v/>
      </c>
      <c r="U164" s="105"/>
      <c r="V164" s="105"/>
      <c r="W164" s="105"/>
      <c r="X164" s="83" t="str">
        <f>IF('2B手術個別票H29'!AH512="","",'2B手術個別票H29'!AH512)</f>
        <v/>
      </c>
      <c r="Y164" s="281" t="str">
        <f>IF('2B手術個別票H29'!AR512="","",'2B手術個別票H29'!AR512)</f>
        <v/>
      </c>
      <c r="Z164" s="83" t="str">
        <f>IF('2B手術個別票H29'!BB512="","",'2B手術個別票H29'!BB512)</f>
        <v/>
      </c>
      <c r="AA164" s="105"/>
      <c r="AB164" s="105"/>
      <c r="AC164" s="105"/>
      <c r="AD164" s="105"/>
      <c r="AE164" s="105"/>
      <c r="AF164" s="105"/>
      <c r="AG164" s="105"/>
      <c r="AH164" s="105"/>
      <c r="AI164" s="105"/>
    </row>
    <row r="165" spans="1:35">
      <c r="A165" s="83" t="str">
        <f t="shared" si="2"/>
        <v/>
      </c>
      <c r="B165" s="105"/>
      <c r="C165" s="105"/>
      <c r="D165" s="105"/>
      <c r="E165" s="105"/>
      <c r="F165" s="105"/>
      <c r="G165" s="105"/>
      <c r="H165" s="105"/>
      <c r="I165" s="105"/>
      <c r="J165" s="105"/>
      <c r="K165" s="105"/>
      <c r="L165" s="105"/>
      <c r="M165" s="105"/>
      <c r="N165" s="285" t="str">
        <f>IF(CONCATENATE(O165,P165,Q165,R165,S165,T165,U165,V165,W165,X165,Y165,Z165,AA165,AB165,AC165,AD165,AE165,AF165,AG165,AH165,AI165)&lt;&gt;"",MAX($N$1:N164)+1,"")</f>
        <v/>
      </c>
      <c r="O165" s="285" t="str">
        <f>IF('2B手術個別票H29'!C515="","",'2B手術個別票H29'!C515)</f>
        <v/>
      </c>
      <c r="P165" s="285" t="str">
        <f>IF('2B手術個別票H29'!E515="","",'2B手術個別票H29'!E515) &amp; IF('2B手術個別票H29'!F515="","",'2B手術個別票H29'!F515) &amp; IF('2B手術個別票H29'!G515="","",'2B手術個別票H29'!G515)</f>
        <v/>
      </c>
      <c r="Q165" s="285" t="str">
        <f>IF('2B手術個別票H29'!I515="","",'2B手術個別票H29'!I515)</f>
        <v/>
      </c>
      <c r="R165" s="285" t="str">
        <f>IF('2B手術個別票H29'!K515="","",'2B手術個別票H29'!K515)</f>
        <v/>
      </c>
      <c r="S165" s="285" t="str">
        <f>IF('2B手術個別票H29'!M515="","",'2B手術個別票H29'!M515)</f>
        <v/>
      </c>
      <c r="T165" s="285" t="str">
        <f>IF('2B手術個別票H29'!O515="","",'2B手術個別票H29'!O515)</f>
        <v/>
      </c>
      <c r="U165" s="105"/>
      <c r="V165" s="105"/>
      <c r="W165" s="105"/>
      <c r="X165" s="83" t="str">
        <f>IF('2B手術個別票H29'!AH515="","",'2B手術個別票H29'!AH515)</f>
        <v/>
      </c>
      <c r="Y165" s="281" t="str">
        <f>IF('2B手術個別票H29'!AR515="","",'2B手術個別票H29'!AR515)</f>
        <v/>
      </c>
      <c r="Z165" s="83" t="str">
        <f>IF('2B手術個別票H29'!BB515="","",'2B手術個別票H29'!BB515)</f>
        <v/>
      </c>
      <c r="AA165" s="105"/>
      <c r="AB165" s="105"/>
      <c r="AC165" s="105"/>
      <c r="AD165" s="105"/>
      <c r="AE165" s="105"/>
      <c r="AF165" s="105"/>
      <c r="AG165" s="105"/>
      <c r="AH165" s="105"/>
      <c r="AI165" s="105"/>
    </row>
    <row r="166" spans="1:35">
      <c r="A166" s="83" t="str">
        <f t="shared" si="2"/>
        <v/>
      </c>
      <c r="B166" s="105"/>
      <c r="C166" s="105"/>
      <c r="D166" s="105"/>
      <c r="E166" s="105"/>
      <c r="F166" s="105"/>
      <c r="G166" s="105"/>
      <c r="H166" s="105"/>
      <c r="I166" s="105"/>
      <c r="J166" s="105"/>
      <c r="K166" s="105"/>
      <c r="L166" s="105"/>
      <c r="M166" s="105"/>
      <c r="N166" s="285" t="str">
        <f>IF(CONCATENATE(O166,P166,Q166,R166,S166,T166,U166,V166,W166,X166,Y166,Z166,AA166,AB166,AC166,AD166,AE166,AF166,AG166,AH166,AI166)&lt;&gt;"",MAX($N$1:N165)+1,"")</f>
        <v/>
      </c>
      <c r="O166" s="285" t="str">
        <f>IF('2B手術個別票H29'!C518="","",'2B手術個別票H29'!C518)</f>
        <v/>
      </c>
      <c r="P166" s="285" t="str">
        <f>IF('2B手術個別票H29'!E518="","",'2B手術個別票H29'!E518) &amp; IF('2B手術個別票H29'!F518="","",'2B手術個別票H29'!F518) &amp; IF('2B手術個別票H29'!G518="","",'2B手術個別票H29'!G518)</f>
        <v/>
      </c>
      <c r="Q166" s="285" t="str">
        <f>IF('2B手術個別票H29'!I518="","",'2B手術個別票H29'!I518)</f>
        <v/>
      </c>
      <c r="R166" s="285" t="str">
        <f>IF('2B手術個別票H29'!K518="","",'2B手術個別票H29'!K518)</f>
        <v/>
      </c>
      <c r="S166" s="285" t="str">
        <f>IF('2B手術個別票H29'!M518="","",'2B手術個別票H29'!M518)</f>
        <v/>
      </c>
      <c r="T166" s="285" t="str">
        <f>IF('2B手術個別票H29'!O518="","",'2B手術個別票H29'!O518)</f>
        <v/>
      </c>
      <c r="U166" s="105"/>
      <c r="V166" s="105"/>
      <c r="W166" s="105"/>
      <c r="X166" s="83" t="str">
        <f>IF('2B手術個別票H29'!AH518="","",'2B手術個別票H29'!AH518)</f>
        <v/>
      </c>
      <c r="Y166" s="281" t="str">
        <f>IF('2B手術個別票H29'!AR518="","",'2B手術個別票H29'!AR518)</f>
        <v/>
      </c>
      <c r="Z166" s="83" t="str">
        <f>IF('2B手術個別票H29'!BB518="","",'2B手術個別票H29'!BB518)</f>
        <v/>
      </c>
      <c r="AA166" s="105"/>
      <c r="AB166" s="105"/>
      <c r="AC166" s="105"/>
      <c r="AD166" s="105"/>
      <c r="AE166" s="105"/>
      <c r="AF166" s="105"/>
      <c r="AG166" s="105"/>
      <c r="AH166" s="105"/>
      <c r="AI166" s="105"/>
    </row>
    <row r="167" spans="1:35">
      <c r="A167" s="83" t="str">
        <f t="shared" si="2"/>
        <v/>
      </c>
      <c r="B167" s="105"/>
      <c r="C167" s="105"/>
      <c r="D167" s="105"/>
      <c r="E167" s="105"/>
      <c r="F167" s="105"/>
      <c r="G167" s="105"/>
      <c r="H167" s="105"/>
      <c r="I167" s="105"/>
      <c r="J167" s="105"/>
      <c r="K167" s="105"/>
      <c r="L167" s="105"/>
      <c r="M167" s="105"/>
      <c r="N167" s="285" t="str">
        <f>IF(CONCATENATE(O167,P167,Q167,R167,S167,T167,U167,V167,W167,X167,Y167,Z167,AA167,AB167,AC167,AD167,AE167,AF167,AG167,AH167,AI167)&lt;&gt;"",MAX($N$1:N166)+1,"")</f>
        <v/>
      </c>
      <c r="O167" s="285" t="str">
        <f>IF('2B手術個別票H29'!C521="","",'2B手術個別票H29'!C521)</f>
        <v/>
      </c>
      <c r="P167" s="285" t="str">
        <f>IF('2B手術個別票H29'!E521="","",'2B手術個別票H29'!E521) &amp; IF('2B手術個別票H29'!F521="","",'2B手術個別票H29'!F521) &amp; IF('2B手術個別票H29'!G521="","",'2B手術個別票H29'!G521)</f>
        <v/>
      </c>
      <c r="Q167" s="285" t="str">
        <f>IF('2B手術個別票H29'!I521="","",'2B手術個別票H29'!I521)</f>
        <v/>
      </c>
      <c r="R167" s="285" t="str">
        <f>IF('2B手術個別票H29'!K521="","",'2B手術個別票H29'!K521)</f>
        <v/>
      </c>
      <c r="S167" s="285" t="str">
        <f>IF('2B手術個別票H29'!M521="","",'2B手術個別票H29'!M521)</f>
        <v/>
      </c>
      <c r="T167" s="285" t="str">
        <f>IF('2B手術個別票H29'!O521="","",'2B手術個別票H29'!O521)</f>
        <v/>
      </c>
      <c r="U167" s="105"/>
      <c r="V167" s="105"/>
      <c r="W167" s="105"/>
      <c r="X167" s="83" t="str">
        <f>IF('2B手術個別票H29'!AH521="","",'2B手術個別票H29'!AH521)</f>
        <v/>
      </c>
      <c r="Y167" s="281" t="str">
        <f>IF('2B手術個別票H29'!AR521="","",'2B手術個別票H29'!AR521)</f>
        <v/>
      </c>
      <c r="Z167" s="83" t="str">
        <f>IF('2B手術個別票H29'!BB521="","",'2B手術個別票H29'!BB521)</f>
        <v/>
      </c>
      <c r="AA167" s="105"/>
      <c r="AB167" s="105"/>
      <c r="AC167" s="105"/>
      <c r="AD167" s="105"/>
      <c r="AE167" s="105"/>
      <c r="AF167" s="105"/>
      <c r="AG167" s="105"/>
      <c r="AH167" s="105"/>
      <c r="AI167" s="105"/>
    </row>
    <row r="168" spans="1:35">
      <c r="A168" s="83" t="str">
        <f t="shared" si="2"/>
        <v/>
      </c>
      <c r="B168" s="105"/>
      <c r="C168" s="105"/>
      <c r="D168" s="105"/>
      <c r="E168" s="105"/>
      <c r="F168" s="105"/>
      <c r="G168" s="105"/>
      <c r="H168" s="105"/>
      <c r="I168" s="105"/>
      <c r="J168" s="105"/>
      <c r="K168" s="105"/>
      <c r="L168" s="105"/>
      <c r="M168" s="105"/>
      <c r="N168" s="285" t="str">
        <f>IF(CONCATENATE(O168,P168,Q168,R168,S168,T168,U168,V168,W168,X168,Y168,Z168,AA168,AB168,AC168,AD168,AE168,AF168,AG168,AH168,AI168)&lt;&gt;"",MAX($N$1:N167)+1,"")</f>
        <v/>
      </c>
      <c r="O168" s="285" t="str">
        <f>IF('2B手術個別票H29'!C524="","",'2B手術個別票H29'!C524)</f>
        <v/>
      </c>
      <c r="P168" s="285" t="str">
        <f>IF('2B手術個別票H29'!E524="","",'2B手術個別票H29'!E524) &amp; IF('2B手術個別票H29'!F524="","",'2B手術個別票H29'!F524) &amp; IF('2B手術個別票H29'!G524="","",'2B手術個別票H29'!G524)</f>
        <v/>
      </c>
      <c r="Q168" s="285" t="str">
        <f>IF('2B手術個別票H29'!I524="","",'2B手術個別票H29'!I524)</f>
        <v/>
      </c>
      <c r="R168" s="285" t="str">
        <f>IF('2B手術個別票H29'!K524="","",'2B手術個別票H29'!K524)</f>
        <v/>
      </c>
      <c r="S168" s="285" t="str">
        <f>IF('2B手術個別票H29'!M524="","",'2B手術個別票H29'!M524)</f>
        <v/>
      </c>
      <c r="T168" s="285" t="str">
        <f>IF('2B手術個別票H29'!O524="","",'2B手術個別票H29'!O524)</f>
        <v/>
      </c>
      <c r="U168" s="105"/>
      <c r="V168" s="105"/>
      <c r="W168" s="105"/>
      <c r="X168" s="83" t="str">
        <f>IF('2B手術個別票H29'!AH524="","",'2B手術個別票H29'!AH524)</f>
        <v/>
      </c>
      <c r="Y168" s="281" t="str">
        <f>IF('2B手術個別票H29'!AR524="","",'2B手術個別票H29'!AR524)</f>
        <v/>
      </c>
      <c r="Z168" s="83" t="str">
        <f>IF('2B手術個別票H29'!BB524="","",'2B手術個別票H29'!BB524)</f>
        <v/>
      </c>
      <c r="AA168" s="105"/>
      <c r="AB168" s="105"/>
      <c r="AC168" s="105"/>
      <c r="AD168" s="105"/>
      <c r="AE168" s="105"/>
      <c r="AF168" s="105"/>
      <c r="AG168" s="105"/>
      <c r="AH168" s="105"/>
      <c r="AI168" s="105"/>
    </row>
    <row r="169" spans="1:35">
      <c r="A169" s="83" t="str">
        <f t="shared" si="2"/>
        <v/>
      </c>
      <c r="B169" s="105"/>
      <c r="C169" s="105"/>
      <c r="D169" s="105"/>
      <c r="E169" s="105"/>
      <c r="F169" s="105"/>
      <c r="G169" s="105"/>
      <c r="H169" s="105"/>
      <c r="I169" s="105"/>
      <c r="J169" s="105"/>
      <c r="K169" s="105"/>
      <c r="L169" s="105"/>
      <c r="M169" s="105"/>
      <c r="N169" s="285" t="str">
        <f>IF(CONCATENATE(O169,P169,Q169,R169,S169,T169,U169,V169,W169,X169,Y169,Z169,AA169,AB169,AC169,AD169,AE169,AF169,AG169,AH169,AI169)&lt;&gt;"",MAX($N$1:N168)+1,"")</f>
        <v/>
      </c>
      <c r="O169" s="285" t="str">
        <f>IF('2B手術個別票H29'!C527="","",'2B手術個別票H29'!C527)</f>
        <v/>
      </c>
      <c r="P169" s="285" t="str">
        <f>IF('2B手術個別票H29'!E527="","",'2B手術個別票H29'!E527) &amp; IF('2B手術個別票H29'!F527="","",'2B手術個別票H29'!F527) &amp; IF('2B手術個別票H29'!G527="","",'2B手術個別票H29'!G527)</f>
        <v/>
      </c>
      <c r="Q169" s="285" t="str">
        <f>IF('2B手術個別票H29'!I527="","",'2B手術個別票H29'!I527)</f>
        <v/>
      </c>
      <c r="R169" s="285" t="str">
        <f>IF('2B手術個別票H29'!K527="","",'2B手術個別票H29'!K527)</f>
        <v/>
      </c>
      <c r="S169" s="285" t="str">
        <f>IF('2B手術個別票H29'!M527="","",'2B手術個別票H29'!M527)</f>
        <v/>
      </c>
      <c r="T169" s="285" t="str">
        <f>IF('2B手術個別票H29'!O527="","",'2B手術個別票H29'!O527)</f>
        <v/>
      </c>
      <c r="U169" s="105"/>
      <c r="V169" s="105"/>
      <c r="W169" s="105"/>
      <c r="X169" s="83" t="str">
        <f>IF('2B手術個別票H29'!AH527="","",'2B手術個別票H29'!AH527)</f>
        <v/>
      </c>
      <c r="Y169" s="281" t="str">
        <f>IF('2B手術個別票H29'!AR527="","",'2B手術個別票H29'!AR527)</f>
        <v/>
      </c>
      <c r="Z169" s="83" t="str">
        <f>IF('2B手術個別票H29'!BB527="","",'2B手術個別票H29'!BB527)</f>
        <v/>
      </c>
      <c r="AA169" s="105"/>
      <c r="AB169" s="105"/>
      <c r="AC169" s="105"/>
      <c r="AD169" s="105"/>
      <c r="AE169" s="105"/>
      <c r="AF169" s="105"/>
      <c r="AG169" s="105"/>
      <c r="AH169" s="105"/>
      <c r="AI169" s="105"/>
    </row>
    <row r="170" spans="1:35">
      <c r="A170" s="83" t="str">
        <f t="shared" si="2"/>
        <v/>
      </c>
      <c r="B170" s="105"/>
      <c r="C170" s="105"/>
      <c r="D170" s="105"/>
      <c r="E170" s="105"/>
      <c r="F170" s="105"/>
      <c r="G170" s="105"/>
      <c r="H170" s="105"/>
      <c r="I170" s="105"/>
      <c r="J170" s="105"/>
      <c r="K170" s="105"/>
      <c r="L170" s="105"/>
      <c r="M170" s="105"/>
      <c r="N170" s="285" t="str">
        <f>IF(CONCATENATE(O170,P170,Q170,R170,S170,T170,U170,V170,W170,X170,Y170,Z170,AA170,AB170,AC170,AD170,AE170,AF170,AG170,AH170,AI170)&lt;&gt;"",MAX($N$1:N169)+1,"")</f>
        <v/>
      </c>
      <c r="O170" s="285" t="str">
        <f>IF('2B手術個別票H29'!C530="","",'2B手術個別票H29'!C530)</f>
        <v/>
      </c>
      <c r="P170" s="285" t="str">
        <f>IF('2B手術個別票H29'!E530="","",'2B手術個別票H29'!E530) &amp; IF('2B手術個別票H29'!F530="","",'2B手術個別票H29'!F530) &amp; IF('2B手術個別票H29'!G530="","",'2B手術個別票H29'!G530)</f>
        <v/>
      </c>
      <c r="Q170" s="285" t="str">
        <f>IF('2B手術個別票H29'!I530="","",'2B手術個別票H29'!I530)</f>
        <v/>
      </c>
      <c r="R170" s="285" t="str">
        <f>IF('2B手術個別票H29'!K530="","",'2B手術個別票H29'!K530)</f>
        <v/>
      </c>
      <c r="S170" s="285" t="str">
        <f>IF('2B手術個別票H29'!M530="","",'2B手術個別票H29'!M530)</f>
        <v/>
      </c>
      <c r="T170" s="285" t="str">
        <f>IF('2B手術個別票H29'!O530="","",'2B手術個別票H29'!O530)</f>
        <v/>
      </c>
      <c r="U170" s="105"/>
      <c r="V170" s="105"/>
      <c r="W170" s="105"/>
      <c r="X170" s="83" t="str">
        <f>IF('2B手術個別票H29'!AH530="","",'2B手術個別票H29'!AH530)</f>
        <v/>
      </c>
      <c r="Y170" s="281" t="str">
        <f>IF('2B手術個別票H29'!AR530="","",'2B手術個別票H29'!AR530)</f>
        <v/>
      </c>
      <c r="Z170" s="83" t="str">
        <f>IF('2B手術個別票H29'!BB530="","",'2B手術個別票H29'!BB530)</f>
        <v/>
      </c>
      <c r="AA170" s="105"/>
      <c r="AB170" s="105"/>
      <c r="AC170" s="105"/>
      <c r="AD170" s="105"/>
      <c r="AE170" s="105"/>
      <c r="AF170" s="105"/>
      <c r="AG170" s="105"/>
      <c r="AH170" s="105"/>
      <c r="AI170" s="105"/>
    </row>
    <row r="171" spans="1:35">
      <c r="A171" s="83" t="str">
        <f t="shared" si="2"/>
        <v/>
      </c>
      <c r="B171" s="105"/>
      <c r="C171" s="105"/>
      <c r="D171" s="105"/>
      <c r="E171" s="105"/>
      <c r="F171" s="105"/>
      <c r="G171" s="105"/>
      <c r="H171" s="105"/>
      <c r="I171" s="105"/>
      <c r="J171" s="105"/>
      <c r="K171" s="105"/>
      <c r="L171" s="105"/>
      <c r="M171" s="105"/>
      <c r="N171" s="285" t="str">
        <f>IF(CONCATENATE(O171,P171,Q171,R171,S171,T171,U171,V171,W171,X171,Y171,Z171,AA171,AB171,AC171,AD171,AE171,AF171,AG171,AH171,AI171)&lt;&gt;"",MAX($N$1:N170)+1,"")</f>
        <v/>
      </c>
      <c r="O171" s="285" t="str">
        <f>IF('2B手術個別票H29'!C533="","",'2B手術個別票H29'!C533)</f>
        <v/>
      </c>
      <c r="P171" s="285" t="str">
        <f>IF('2B手術個別票H29'!E533="","",'2B手術個別票H29'!E533) &amp; IF('2B手術個別票H29'!F533="","",'2B手術個別票H29'!F533) &amp; IF('2B手術個別票H29'!G533="","",'2B手術個別票H29'!G533)</f>
        <v/>
      </c>
      <c r="Q171" s="285" t="str">
        <f>IF('2B手術個別票H29'!I533="","",'2B手術個別票H29'!I533)</f>
        <v/>
      </c>
      <c r="R171" s="285" t="str">
        <f>IF('2B手術個別票H29'!K533="","",'2B手術個別票H29'!K533)</f>
        <v/>
      </c>
      <c r="S171" s="285" t="str">
        <f>IF('2B手術個別票H29'!M533="","",'2B手術個別票H29'!M533)</f>
        <v/>
      </c>
      <c r="T171" s="285" t="str">
        <f>IF('2B手術個別票H29'!O533="","",'2B手術個別票H29'!O533)</f>
        <v/>
      </c>
      <c r="U171" s="105"/>
      <c r="V171" s="105"/>
      <c r="W171" s="105"/>
      <c r="X171" s="83" t="str">
        <f>IF('2B手術個別票H29'!AH533="","",'2B手術個別票H29'!AH533)</f>
        <v/>
      </c>
      <c r="Y171" s="281" t="str">
        <f>IF('2B手術個別票H29'!AR533="","",'2B手術個別票H29'!AR533)</f>
        <v/>
      </c>
      <c r="Z171" s="83" t="str">
        <f>IF('2B手術個別票H29'!BB533="","",'2B手術個別票H29'!BB533)</f>
        <v/>
      </c>
      <c r="AA171" s="105"/>
      <c r="AB171" s="105"/>
      <c r="AC171" s="105"/>
      <c r="AD171" s="105"/>
      <c r="AE171" s="105"/>
      <c r="AF171" s="105"/>
      <c r="AG171" s="105"/>
      <c r="AH171" s="105"/>
      <c r="AI171" s="105"/>
    </row>
    <row r="172" spans="1:35">
      <c r="A172" s="83" t="str">
        <f t="shared" si="2"/>
        <v/>
      </c>
      <c r="B172" s="105"/>
      <c r="C172" s="105"/>
      <c r="D172" s="105"/>
      <c r="E172" s="105"/>
      <c r="F172" s="105"/>
      <c r="G172" s="105"/>
      <c r="H172" s="105"/>
      <c r="I172" s="105"/>
      <c r="J172" s="105"/>
      <c r="K172" s="105"/>
      <c r="L172" s="105"/>
      <c r="M172" s="105"/>
      <c r="N172" s="285" t="str">
        <f>IF(CONCATENATE(O172,P172,Q172,R172,S172,T172,U172,V172,W172,X172,Y172,Z172,AA172,AB172,AC172,AD172,AE172,AF172,AG172,AH172,AI172)&lt;&gt;"",MAX($N$1:N171)+1,"")</f>
        <v/>
      </c>
      <c r="O172" s="285" t="str">
        <f>IF('2B手術個別票H29'!C536="","",'2B手術個別票H29'!C536)</f>
        <v/>
      </c>
      <c r="P172" s="285" t="str">
        <f>IF('2B手術個別票H29'!E536="","",'2B手術個別票H29'!E536) &amp; IF('2B手術個別票H29'!F536="","",'2B手術個別票H29'!F536) &amp; IF('2B手術個別票H29'!G536="","",'2B手術個別票H29'!G536)</f>
        <v/>
      </c>
      <c r="Q172" s="285" t="str">
        <f>IF('2B手術個別票H29'!I536="","",'2B手術個別票H29'!I536)</f>
        <v/>
      </c>
      <c r="R172" s="285" t="str">
        <f>IF('2B手術個別票H29'!K536="","",'2B手術個別票H29'!K536)</f>
        <v/>
      </c>
      <c r="S172" s="285" t="str">
        <f>IF('2B手術個別票H29'!M536="","",'2B手術個別票H29'!M536)</f>
        <v/>
      </c>
      <c r="T172" s="285" t="str">
        <f>IF('2B手術個別票H29'!O536="","",'2B手術個別票H29'!O536)</f>
        <v/>
      </c>
      <c r="U172" s="105"/>
      <c r="V172" s="105"/>
      <c r="W172" s="105"/>
      <c r="X172" s="83" t="str">
        <f>IF('2B手術個別票H29'!AH536="","",'2B手術個別票H29'!AH536)</f>
        <v/>
      </c>
      <c r="Y172" s="281" t="str">
        <f>IF('2B手術個別票H29'!AR536="","",'2B手術個別票H29'!AR536)</f>
        <v/>
      </c>
      <c r="Z172" s="83" t="str">
        <f>IF('2B手術個別票H29'!BB536="","",'2B手術個別票H29'!BB536)</f>
        <v/>
      </c>
      <c r="AA172" s="105"/>
      <c r="AB172" s="105"/>
      <c r="AC172" s="105"/>
      <c r="AD172" s="105"/>
      <c r="AE172" s="105"/>
      <c r="AF172" s="105"/>
      <c r="AG172" s="105"/>
      <c r="AH172" s="105"/>
      <c r="AI172" s="105"/>
    </row>
    <row r="173" spans="1:35">
      <c r="A173" s="83" t="str">
        <f t="shared" si="2"/>
        <v/>
      </c>
      <c r="B173" s="105"/>
      <c r="C173" s="105"/>
      <c r="D173" s="105"/>
      <c r="E173" s="105"/>
      <c r="F173" s="105"/>
      <c r="G173" s="105"/>
      <c r="H173" s="105"/>
      <c r="I173" s="105"/>
      <c r="J173" s="105"/>
      <c r="K173" s="105"/>
      <c r="L173" s="105"/>
      <c r="M173" s="105"/>
      <c r="N173" s="285" t="str">
        <f>IF(CONCATENATE(O173,P173,Q173,R173,S173,T173,U173,V173,W173,X173,Y173,Z173,AA173,AB173,AC173,AD173,AE173,AF173,AG173,AH173,AI173)&lt;&gt;"",MAX($N$1:N172)+1,"")</f>
        <v/>
      </c>
      <c r="O173" s="285" t="str">
        <f>IF('2B手術個別票H29'!C541="","",'2B手術個別票H29'!C541)</f>
        <v/>
      </c>
      <c r="P173" s="285" t="str">
        <f>IF('2B手術個別票H29'!E541="","",'2B手術個別票H29'!E541) &amp; IF('2B手術個別票H29'!F541="","",'2B手術個別票H29'!F541) &amp; IF('2B手術個別票H29'!G541="","",'2B手術個別票H29'!G541)</f>
        <v/>
      </c>
      <c r="Q173" s="285" t="str">
        <f>IF('2B手術個別票H29'!I541="","",'2B手術個別票H29'!I541)</f>
        <v/>
      </c>
      <c r="R173" s="285" t="str">
        <f>IF('2B手術個別票H29'!K541="","",'2B手術個別票H29'!K541)</f>
        <v/>
      </c>
      <c r="S173" s="285" t="str">
        <f>IF('2B手術個別票H29'!M541="","",'2B手術個別票H29'!M541)</f>
        <v/>
      </c>
      <c r="T173" s="285" t="str">
        <f>IF('2B手術個別票H29'!O541="","",'2B手術個別票H29'!O541)</f>
        <v/>
      </c>
      <c r="U173" s="105"/>
      <c r="V173" s="105"/>
      <c r="W173" s="105"/>
      <c r="X173" s="83" t="str">
        <f>IF('2B手術個別票H29'!AH541="","",'2B手術個別票H29'!AH541)</f>
        <v/>
      </c>
      <c r="Y173" s="281" t="str">
        <f>IF('2B手術個別票H29'!AR541="","",'2B手術個別票H29'!AR541)</f>
        <v/>
      </c>
      <c r="Z173" s="83" t="str">
        <f>IF('2B手術個別票H29'!BB541="","",'2B手術個別票H29'!BB541)</f>
        <v/>
      </c>
      <c r="AA173" s="105"/>
      <c r="AB173" s="105"/>
      <c r="AC173" s="105"/>
      <c r="AD173" s="105"/>
      <c r="AE173" s="105"/>
      <c r="AF173" s="105"/>
      <c r="AG173" s="105"/>
      <c r="AH173" s="105"/>
      <c r="AI173" s="105"/>
    </row>
    <row r="174" spans="1:35">
      <c r="A174" s="83" t="str">
        <f t="shared" si="2"/>
        <v/>
      </c>
      <c r="B174" s="105"/>
      <c r="C174" s="105"/>
      <c r="D174" s="105"/>
      <c r="E174" s="105"/>
      <c r="F174" s="105"/>
      <c r="G174" s="105"/>
      <c r="H174" s="105"/>
      <c r="I174" s="105"/>
      <c r="J174" s="105"/>
      <c r="K174" s="105"/>
      <c r="L174" s="105"/>
      <c r="M174" s="105"/>
      <c r="N174" s="285" t="str">
        <f>IF(CONCATENATE(O174,P174,Q174,R174,S174,T174,U174,V174,W174,X174,Y174,Z174,AA174,AB174,AC174,AD174,AE174,AF174,AG174,AH174,AI174)&lt;&gt;"",MAX($N$1:N173)+1,"")</f>
        <v/>
      </c>
      <c r="O174" s="285" t="str">
        <f>IF('2B手術個別票H29'!C544="","",'2B手術個別票H29'!C544)</f>
        <v/>
      </c>
      <c r="P174" s="285" t="str">
        <f>IF('2B手術個別票H29'!E544="","",'2B手術個別票H29'!E544) &amp; IF('2B手術個別票H29'!F544="","",'2B手術個別票H29'!F544) &amp; IF('2B手術個別票H29'!G544="","",'2B手術個別票H29'!G544)</f>
        <v/>
      </c>
      <c r="Q174" s="285" t="str">
        <f>IF('2B手術個別票H29'!I544="","",'2B手術個別票H29'!I544)</f>
        <v/>
      </c>
      <c r="R174" s="285" t="str">
        <f>IF('2B手術個別票H29'!K544="","",'2B手術個別票H29'!K544)</f>
        <v/>
      </c>
      <c r="S174" s="285" t="str">
        <f>IF('2B手術個別票H29'!M544="","",'2B手術個別票H29'!M544)</f>
        <v/>
      </c>
      <c r="T174" s="285" t="str">
        <f>IF('2B手術個別票H29'!O544="","",'2B手術個別票H29'!O544)</f>
        <v/>
      </c>
      <c r="U174" s="105"/>
      <c r="V174" s="105"/>
      <c r="W174" s="105"/>
      <c r="X174" s="83" t="str">
        <f>IF('2B手術個別票H29'!AH544="","",'2B手術個別票H29'!AH544)</f>
        <v/>
      </c>
      <c r="Y174" s="281" t="str">
        <f>IF('2B手術個別票H29'!AR544="","",'2B手術個別票H29'!AR544)</f>
        <v/>
      </c>
      <c r="Z174" s="83" t="str">
        <f>IF('2B手術個別票H29'!BB544="","",'2B手術個別票H29'!BB544)</f>
        <v/>
      </c>
      <c r="AA174" s="105"/>
      <c r="AB174" s="105"/>
      <c r="AC174" s="105"/>
      <c r="AD174" s="105"/>
      <c r="AE174" s="105"/>
      <c r="AF174" s="105"/>
      <c r="AG174" s="105"/>
      <c r="AH174" s="105"/>
      <c r="AI174" s="105"/>
    </row>
    <row r="175" spans="1:35">
      <c r="A175" s="83" t="str">
        <f t="shared" si="2"/>
        <v/>
      </c>
      <c r="B175" s="105"/>
      <c r="C175" s="105"/>
      <c r="D175" s="105"/>
      <c r="E175" s="105"/>
      <c r="F175" s="105"/>
      <c r="G175" s="105"/>
      <c r="H175" s="105"/>
      <c r="I175" s="105"/>
      <c r="J175" s="105"/>
      <c r="K175" s="105"/>
      <c r="L175" s="105"/>
      <c r="M175" s="105"/>
      <c r="N175" s="285" t="str">
        <f>IF(CONCATENATE(O175,P175,Q175,R175,S175,T175,U175,V175,W175,X175,Y175,Z175,AA175,AB175,AC175,AD175,AE175,AF175,AG175,AH175,AI175)&lt;&gt;"",MAX($N$1:N174)+1,"")</f>
        <v/>
      </c>
      <c r="O175" s="285" t="str">
        <f>IF('2B手術個別票H29'!C547="","",'2B手術個別票H29'!C547)</f>
        <v/>
      </c>
      <c r="P175" s="285" t="str">
        <f>IF('2B手術個別票H29'!E547="","",'2B手術個別票H29'!E547) &amp; IF('2B手術個別票H29'!F547="","",'2B手術個別票H29'!F547) &amp; IF('2B手術個別票H29'!G547="","",'2B手術個別票H29'!G547)</f>
        <v/>
      </c>
      <c r="Q175" s="285" t="str">
        <f>IF('2B手術個別票H29'!I547="","",'2B手術個別票H29'!I547)</f>
        <v/>
      </c>
      <c r="R175" s="285" t="str">
        <f>IF('2B手術個別票H29'!K547="","",'2B手術個別票H29'!K547)</f>
        <v/>
      </c>
      <c r="S175" s="285" t="str">
        <f>IF('2B手術個別票H29'!M547="","",'2B手術個別票H29'!M547)</f>
        <v/>
      </c>
      <c r="T175" s="285" t="str">
        <f>IF('2B手術個別票H29'!O547="","",'2B手術個別票H29'!O547)</f>
        <v/>
      </c>
      <c r="U175" s="105"/>
      <c r="V175" s="105"/>
      <c r="W175" s="105"/>
      <c r="X175" s="83" t="str">
        <f>IF('2B手術個別票H29'!AH547="","",'2B手術個別票H29'!AH547)</f>
        <v/>
      </c>
      <c r="Y175" s="281" t="str">
        <f>IF('2B手術個別票H29'!AR547="","",'2B手術個別票H29'!AR547)</f>
        <v/>
      </c>
      <c r="Z175" s="83" t="str">
        <f>IF('2B手術個別票H29'!BB547="","",'2B手術個別票H29'!BB547)</f>
        <v/>
      </c>
      <c r="AA175" s="105"/>
      <c r="AB175" s="105"/>
      <c r="AC175" s="105"/>
      <c r="AD175" s="105"/>
      <c r="AE175" s="105"/>
      <c r="AF175" s="105"/>
      <c r="AG175" s="105"/>
      <c r="AH175" s="105"/>
      <c r="AI175" s="105"/>
    </row>
    <row r="176" spans="1:35">
      <c r="A176" s="83" t="str">
        <f t="shared" si="2"/>
        <v/>
      </c>
      <c r="B176" s="105"/>
      <c r="C176" s="105"/>
      <c r="D176" s="105"/>
      <c r="E176" s="105"/>
      <c r="F176" s="105"/>
      <c r="G176" s="105"/>
      <c r="H176" s="105"/>
      <c r="I176" s="105"/>
      <c r="J176" s="105"/>
      <c r="K176" s="105"/>
      <c r="L176" s="105"/>
      <c r="M176" s="105"/>
      <c r="N176" s="285" t="str">
        <f>IF(CONCATENATE(O176,P176,Q176,R176,S176,T176,U176,V176,W176,X176,Y176,Z176,AA176,AB176,AC176,AD176,AE176,AF176,AG176,AH176,AI176)&lt;&gt;"",MAX($N$1:N175)+1,"")</f>
        <v/>
      </c>
      <c r="O176" s="285" t="str">
        <f>IF('2B手術個別票H29'!C550="","",'2B手術個別票H29'!C550)</f>
        <v/>
      </c>
      <c r="P176" s="285" t="str">
        <f>IF('2B手術個別票H29'!E550="","",'2B手術個別票H29'!E550) &amp; IF('2B手術個別票H29'!F550="","",'2B手術個別票H29'!F550) &amp; IF('2B手術個別票H29'!G550="","",'2B手術個別票H29'!G550)</f>
        <v/>
      </c>
      <c r="Q176" s="285" t="str">
        <f>IF('2B手術個別票H29'!I550="","",'2B手術個別票H29'!I550)</f>
        <v/>
      </c>
      <c r="R176" s="285" t="str">
        <f>IF('2B手術個別票H29'!K550="","",'2B手術個別票H29'!K550)</f>
        <v/>
      </c>
      <c r="S176" s="285" t="str">
        <f>IF('2B手術個別票H29'!M550="","",'2B手術個別票H29'!M550)</f>
        <v/>
      </c>
      <c r="T176" s="285" t="str">
        <f>IF('2B手術個別票H29'!O550="","",'2B手術個別票H29'!O550)</f>
        <v/>
      </c>
      <c r="U176" s="105"/>
      <c r="V176" s="105"/>
      <c r="W176" s="105"/>
      <c r="X176" s="83" t="str">
        <f>IF('2B手術個別票H29'!AH550="","",'2B手術個別票H29'!AH550)</f>
        <v/>
      </c>
      <c r="Y176" s="281" t="str">
        <f>IF('2B手術個別票H29'!AR550="","",'2B手術個別票H29'!AR550)</f>
        <v/>
      </c>
      <c r="Z176" s="83" t="str">
        <f>IF('2B手術個別票H29'!BB550="","",'2B手術個別票H29'!BB550)</f>
        <v/>
      </c>
      <c r="AA176" s="105"/>
      <c r="AB176" s="105"/>
      <c r="AC176" s="105"/>
      <c r="AD176" s="105"/>
      <c r="AE176" s="105"/>
      <c r="AF176" s="105"/>
      <c r="AG176" s="105"/>
      <c r="AH176" s="105"/>
      <c r="AI176" s="105"/>
    </row>
    <row r="177" spans="1:35">
      <c r="A177" s="83" t="str">
        <f t="shared" si="2"/>
        <v/>
      </c>
      <c r="B177" s="105"/>
      <c r="C177" s="105"/>
      <c r="D177" s="105"/>
      <c r="E177" s="105"/>
      <c r="F177" s="105"/>
      <c r="G177" s="105"/>
      <c r="H177" s="105"/>
      <c r="I177" s="105"/>
      <c r="J177" s="105"/>
      <c r="K177" s="105"/>
      <c r="L177" s="105"/>
      <c r="M177" s="105"/>
      <c r="N177" s="285" t="str">
        <f>IF(CONCATENATE(O177,P177,Q177,R177,S177,T177,U177,V177,W177,X177,Y177,Z177,AA177,AB177,AC177,AD177,AE177,AF177,AG177,AH177,AI177)&lt;&gt;"",MAX($N$1:N176)+1,"")</f>
        <v/>
      </c>
      <c r="O177" s="285" t="str">
        <f>IF('2B手術個別票H29'!C553="","",'2B手術個別票H29'!C553)</f>
        <v/>
      </c>
      <c r="P177" s="285" t="str">
        <f>IF('2B手術個別票H29'!E553="","",'2B手術個別票H29'!E553) &amp; IF('2B手術個別票H29'!F553="","",'2B手術個別票H29'!F553) &amp; IF('2B手術個別票H29'!G553="","",'2B手術個別票H29'!G553)</f>
        <v/>
      </c>
      <c r="Q177" s="285" t="str">
        <f>IF('2B手術個別票H29'!I553="","",'2B手術個別票H29'!I553)</f>
        <v/>
      </c>
      <c r="R177" s="285" t="str">
        <f>IF('2B手術個別票H29'!K553="","",'2B手術個別票H29'!K553)</f>
        <v/>
      </c>
      <c r="S177" s="285" t="str">
        <f>IF('2B手術個別票H29'!M553="","",'2B手術個別票H29'!M553)</f>
        <v/>
      </c>
      <c r="T177" s="285" t="str">
        <f>IF('2B手術個別票H29'!O553="","",'2B手術個別票H29'!O553)</f>
        <v/>
      </c>
      <c r="U177" s="105"/>
      <c r="V177" s="105"/>
      <c r="W177" s="105"/>
      <c r="X177" s="83" t="str">
        <f>IF('2B手術個別票H29'!AH553="","",'2B手術個別票H29'!AH553)</f>
        <v/>
      </c>
      <c r="Y177" s="281" t="str">
        <f>IF('2B手術個別票H29'!AR553="","",'2B手術個別票H29'!AR553)</f>
        <v/>
      </c>
      <c r="Z177" s="83" t="str">
        <f>IF('2B手術個別票H29'!BB553="","",'2B手術個別票H29'!BB553)</f>
        <v/>
      </c>
      <c r="AA177" s="105"/>
      <c r="AB177" s="105"/>
      <c r="AC177" s="105"/>
      <c r="AD177" s="105"/>
      <c r="AE177" s="105"/>
      <c r="AF177" s="105"/>
      <c r="AG177" s="105"/>
      <c r="AH177" s="105"/>
      <c r="AI177" s="105"/>
    </row>
    <row r="178" spans="1:35">
      <c r="A178" s="83" t="str">
        <f t="shared" si="2"/>
        <v/>
      </c>
      <c r="B178" s="105"/>
      <c r="C178" s="105"/>
      <c r="D178" s="105"/>
      <c r="E178" s="105"/>
      <c r="F178" s="105"/>
      <c r="G178" s="105"/>
      <c r="H178" s="105"/>
      <c r="I178" s="105"/>
      <c r="J178" s="105"/>
      <c r="K178" s="105"/>
      <c r="L178" s="105"/>
      <c r="M178" s="105"/>
      <c r="N178" s="285" t="str">
        <f>IF(CONCATENATE(O178,P178,Q178,R178,S178,T178,U178,V178,W178,X178,Y178,Z178,AA178,AB178,AC178,AD178,AE178,AF178,AG178,AH178,AI178)&lt;&gt;"",MAX($N$1:N177)+1,"")</f>
        <v/>
      </c>
      <c r="O178" s="285" t="str">
        <f>IF('2B手術個別票H29'!C556="","",'2B手術個別票H29'!C556)</f>
        <v/>
      </c>
      <c r="P178" s="285" t="str">
        <f>IF('2B手術個別票H29'!E556="","",'2B手術個別票H29'!E556) &amp; IF('2B手術個別票H29'!F556="","",'2B手術個別票H29'!F556) &amp; IF('2B手術個別票H29'!G556="","",'2B手術個別票H29'!G556)</f>
        <v/>
      </c>
      <c r="Q178" s="285" t="str">
        <f>IF('2B手術個別票H29'!I556="","",'2B手術個別票H29'!I556)</f>
        <v/>
      </c>
      <c r="R178" s="285" t="str">
        <f>IF('2B手術個別票H29'!K556="","",'2B手術個別票H29'!K556)</f>
        <v/>
      </c>
      <c r="S178" s="285" t="str">
        <f>IF('2B手術個別票H29'!M556="","",'2B手術個別票H29'!M556)</f>
        <v/>
      </c>
      <c r="T178" s="285" t="str">
        <f>IF('2B手術個別票H29'!O556="","",'2B手術個別票H29'!O556)</f>
        <v/>
      </c>
      <c r="U178" s="105"/>
      <c r="V178" s="105"/>
      <c r="W178" s="105"/>
      <c r="X178" s="83" t="str">
        <f>IF('2B手術個別票H29'!AH556="","",'2B手術個別票H29'!AH556)</f>
        <v/>
      </c>
      <c r="Y178" s="281" t="str">
        <f>IF('2B手術個別票H29'!AR556="","",'2B手術個別票H29'!AR556)</f>
        <v/>
      </c>
      <c r="Z178" s="83" t="str">
        <f>IF('2B手術個別票H29'!BB556="","",'2B手術個別票H29'!BB556)</f>
        <v/>
      </c>
      <c r="AA178" s="105"/>
      <c r="AB178" s="105"/>
      <c r="AC178" s="105"/>
      <c r="AD178" s="105"/>
      <c r="AE178" s="105"/>
      <c r="AF178" s="105"/>
      <c r="AG178" s="105"/>
      <c r="AH178" s="105"/>
      <c r="AI178" s="105"/>
    </row>
    <row r="179" spans="1:35">
      <c r="A179" s="83" t="str">
        <f t="shared" si="2"/>
        <v/>
      </c>
      <c r="B179" s="105"/>
      <c r="C179" s="105"/>
      <c r="D179" s="105"/>
      <c r="E179" s="105"/>
      <c r="F179" s="105"/>
      <c r="G179" s="105"/>
      <c r="H179" s="105"/>
      <c r="I179" s="105"/>
      <c r="J179" s="105"/>
      <c r="K179" s="105"/>
      <c r="L179" s="105"/>
      <c r="M179" s="105"/>
      <c r="N179" s="285" t="str">
        <f>IF(CONCATENATE(O179,P179,Q179,R179,S179,T179,U179,V179,W179,X179,Y179,Z179,AA179,AB179,AC179,AD179,AE179,AF179,AG179,AH179,AI179)&lt;&gt;"",MAX($N$1:N178)+1,"")</f>
        <v/>
      </c>
      <c r="O179" s="285" t="str">
        <f>IF('2B手術個別票H29'!C559="","",'2B手術個別票H29'!C559)</f>
        <v/>
      </c>
      <c r="P179" s="285" t="str">
        <f>IF('2B手術個別票H29'!E559="","",'2B手術個別票H29'!E559) &amp; IF('2B手術個別票H29'!F559="","",'2B手術個別票H29'!F559) &amp; IF('2B手術個別票H29'!G559="","",'2B手術個別票H29'!G559)</f>
        <v/>
      </c>
      <c r="Q179" s="285" t="str">
        <f>IF('2B手術個別票H29'!I559="","",'2B手術個別票H29'!I559)</f>
        <v/>
      </c>
      <c r="R179" s="285" t="str">
        <f>IF('2B手術個別票H29'!K559="","",'2B手術個別票H29'!K559)</f>
        <v/>
      </c>
      <c r="S179" s="285" t="str">
        <f>IF('2B手術個別票H29'!M559="","",'2B手術個別票H29'!M559)</f>
        <v/>
      </c>
      <c r="T179" s="285" t="str">
        <f>IF('2B手術個別票H29'!O559="","",'2B手術個別票H29'!O559)</f>
        <v/>
      </c>
      <c r="U179" s="105"/>
      <c r="V179" s="105"/>
      <c r="W179" s="105"/>
      <c r="X179" s="83" t="str">
        <f>IF('2B手術個別票H29'!AH559="","",'2B手術個別票H29'!AH559)</f>
        <v/>
      </c>
      <c r="Y179" s="281" t="str">
        <f>IF('2B手術個別票H29'!AR559="","",'2B手術個別票H29'!AR559)</f>
        <v/>
      </c>
      <c r="Z179" s="83" t="str">
        <f>IF('2B手術個別票H29'!BB559="","",'2B手術個別票H29'!BB559)</f>
        <v/>
      </c>
      <c r="AA179" s="105"/>
      <c r="AB179" s="105"/>
      <c r="AC179" s="105"/>
      <c r="AD179" s="105"/>
      <c r="AE179" s="105"/>
      <c r="AF179" s="105"/>
      <c r="AG179" s="105"/>
      <c r="AH179" s="105"/>
      <c r="AI179" s="105"/>
    </row>
    <row r="180" spans="1:35">
      <c r="A180" s="83" t="str">
        <f t="shared" si="2"/>
        <v/>
      </c>
      <c r="B180" s="105"/>
      <c r="C180" s="105"/>
      <c r="D180" s="105"/>
      <c r="E180" s="105"/>
      <c r="F180" s="105"/>
      <c r="G180" s="105"/>
      <c r="H180" s="105"/>
      <c r="I180" s="105"/>
      <c r="J180" s="105"/>
      <c r="K180" s="105"/>
      <c r="L180" s="105"/>
      <c r="M180" s="105"/>
      <c r="N180" s="285" t="str">
        <f>IF(CONCATENATE(O180,P180,Q180,R180,S180,T180,U180,V180,W180,X180,Y180,Z180,AA180,AB180,AC180,AD180,AE180,AF180,AG180,AH180,AI180)&lt;&gt;"",MAX($N$1:N179)+1,"")</f>
        <v/>
      </c>
      <c r="O180" s="285" t="str">
        <f>IF('2B手術個別票H29'!C562="","",'2B手術個別票H29'!C562)</f>
        <v/>
      </c>
      <c r="P180" s="285" t="str">
        <f>IF('2B手術個別票H29'!E562="","",'2B手術個別票H29'!E562) &amp; IF('2B手術個別票H29'!F562="","",'2B手術個別票H29'!F562) &amp; IF('2B手術個別票H29'!G562="","",'2B手術個別票H29'!G562)</f>
        <v/>
      </c>
      <c r="Q180" s="285" t="str">
        <f>IF('2B手術個別票H29'!I562="","",'2B手術個別票H29'!I562)</f>
        <v/>
      </c>
      <c r="R180" s="285" t="str">
        <f>IF('2B手術個別票H29'!K562="","",'2B手術個別票H29'!K562)</f>
        <v/>
      </c>
      <c r="S180" s="285" t="str">
        <f>IF('2B手術個別票H29'!M562="","",'2B手術個別票H29'!M562)</f>
        <v/>
      </c>
      <c r="T180" s="285" t="str">
        <f>IF('2B手術個別票H29'!O562="","",'2B手術個別票H29'!O562)</f>
        <v/>
      </c>
      <c r="U180" s="105"/>
      <c r="V180" s="105"/>
      <c r="W180" s="105"/>
      <c r="X180" s="83" t="str">
        <f>IF('2B手術個別票H29'!AH562="","",'2B手術個別票H29'!AH562)</f>
        <v/>
      </c>
      <c r="Y180" s="281" t="str">
        <f>IF('2B手術個別票H29'!AR562="","",'2B手術個別票H29'!AR562)</f>
        <v/>
      </c>
      <c r="Z180" s="83" t="str">
        <f>IF('2B手術個別票H29'!BB562="","",'2B手術個別票H29'!BB562)</f>
        <v/>
      </c>
      <c r="AA180" s="105"/>
      <c r="AB180" s="105"/>
      <c r="AC180" s="105"/>
      <c r="AD180" s="105"/>
      <c r="AE180" s="105"/>
      <c r="AF180" s="105"/>
      <c r="AG180" s="105"/>
      <c r="AH180" s="105"/>
      <c r="AI180" s="105"/>
    </row>
    <row r="181" spans="1:35">
      <c r="A181" s="83" t="str">
        <f t="shared" si="2"/>
        <v/>
      </c>
      <c r="B181" s="105"/>
      <c r="C181" s="105"/>
      <c r="D181" s="105"/>
      <c r="E181" s="105"/>
      <c r="F181" s="105"/>
      <c r="G181" s="105"/>
      <c r="H181" s="105"/>
      <c r="I181" s="105"/>
      <c r="J181" s="105"/>
      <c r="K181" s="105"/>
      <c r="L181" s="105"/>
      <c r="M181" s="105"/>
      <c r="N181" s="285" t="str">
        <f>IF(CONCATENATE(O181,P181,Q181,R181,S181,T181,U181,V181,W181,X181,Y181,Z181,AA181,AB181,AC181,AD181,AE181,AF181,AG181,AH181,AI181)&lt;&gt;"",MAX($N$1:N180)+1,"")</f>
        <v/>
      </c>
      <c r="O181" s="285" t="str">
        <f>IF('2B手術個別票H29'!C565="","",'2B手術個別票H29'!C565)</f>
        <v/>
      </c>
      <c r="P181" s="285" t="str">
        <f>IF('2B手術個別票H29'!E565="","",'2B手術個別票H29'!E565) &amp; IF('2B手術個別票H29'!F565="","",'2B手術個別票H29'!F565) &amp; IF('2B手術個別票H29'!G565="","",'2B手術個別票H29'!G565)</f>
        <v/>
      </c>
      <c r="Q181" s="285" t="str">
        <f>IF('2B手術個別票H29'!I565="","",'2B手術個別票H29'!I565)</f>
        <v/>
      </c>
      <c r="R181" s="285" t="str">
        <f>IF('2B手術個別票H29'!K565="","",'2B手術個別票H29'!K565)</f>
        <v/>
      </c>
      <c r="S181" s="285" t="str">
        <f>IF('2B手術個別票H29'!M565="","",'2B手術個別票H29'!M565)</f>
        <v/>
      </c>
      <c r="T181" s="285" t="str">
        <f>IF('2B手術個別票H29'!O565="","",'2B手術個別票H29'!O565)</f>
        <v/>
      </c>
      <c r="U181" s="105"/>
      <c r="V181" s="105"/>
      <c r="W181" s="105"/>
      <c r="X181" s="83" t="str">
        <f>IF('2B手術個別票H29'!AH565="","",'2B手術個別票H29'!AH565)</f>
        <v/>
      </c>
      <c r="Y181" s="281" t="str">
        <f>IF('2B手術個別票H29'!AR565="","",'2B手術個別票H29'!AR565)</f>
        <v/>
      </c>
      <c r="Z181" s="83" t="str">
        <f>IF('2B手術個別票H29'!BB565="","",'2B手術個別票H29'!BB565)</f>
        <v/>
      </c>
      <c r="AA181" s="105"/>
      <c r="AB181" s="105"/>
      <c r="AC181" s="105"/>
      <c r="AD181" s="105"/>
      <c r="AE181" s="105"/>
      <c r="AF181" s="105"/>
      <c r="AG181" s="105"/>
      <c r="AH181" s="105"/>
      <c r="AI181" s="105"/>
    </row>
    <row r="182" spans="1:35">
      <c r="A182" s="83" t="str">
        <f t="shared" si="2"/>
        <v/>
      </c>
      <c r="B182" s="105"/>
      <c r="C182" s="105"/>
      <c r="D182" s="105"/>
      <c r="E182" s="105"/>
      <c r="F182" s="105"/>
      <c r="G182" s="105"/>
      <c r="H182" s="105"/>
      <c r="I182" s="105"/>
      <c r="J182" s="105"/>
      <c r="K182" s="105"/>
      <c r="L182" s="105"/>
      <c r="M182" s="105"/>
      <c r="N182" s="285" t="str">
        <f>IF(CONCATENATE(O182,P182,Q182,R182,S182,T182,U182,V182,W182,X182,Y182,Z182,AA182,AB182,AC182,AD182,AE182,AF182,AG182,AH182,AI182)&lt;&gt;"",MAX($N$1:N181)+1,"")</f>
        <v/>
      </c>
      <c r="O182" s="285" t="str">
        <f>IF('2B手術個別票H29'!C568="","",'2B手術個別票H29'!C568)</f>
        <v/>
      </c>
      <c r="P182" s="285" t="str">
        <f>IF('2B手術個別票H29'!E568="","",'2B手術個別票H29'!E568) &amp; IF('2B手術個別票H29'!F568="","",'2B手術個別票H29'!F568) &amp; IF('2B手術個別票H29'!G568="","",'2B手術個別票H29'!G568)</f>
        <v/>
      </c>
      <c r="Q182" s="285" t="str">
        <f>IF('2B手術個別票H29'!I568="","",'2B手術個別票H29'!I568)</f>
        <v/>
      </c>
      <c r="R182" s="285" t="str">
        <f>IF('2B手術個別票H29'!K568="","",'2B手術個別票H29'!K568)</f>
        <v/>
      </c>
      <c r="S182" s="285" t="str">
        <f>IF('2B手術個別票H29'!M568="","",'2B手術個別票H29'!M568)</f>
        <v/>
      </c>
      <c r="T182" s="285" t="str">
        <f>IF('2B手術個別票H29'!O568="","",'2B手術個別票H29'!O568)</f>
        <v/>
      </c>
      <c r="U182" s="105"/>
      <c r="V182" s="105"/>
      <c r="W182" s="105"/>
      <c r="X182" s="83" t="str">
        <f>IF('2B手術個別票H29'!AH568="","",'2B手術個別票H29'!AH568)</f>
        <v/>
      </c>
      <c r="Y182" s="281" t="str">
        <f>IF('2B手術個別票H29'!AR568="","",'2B手術個別票H29'!AR568)</f>
        <v/>
      </c>
      <c r="Z182" s="83" t="str">
        <f>IF('2B手術個別票H29'!BB568="","",'2B手術個別票H29'!BB568)</f>
        <v/>
      </c>
      <c r="AA182" s="105"/>
      <c r="AB182" s="105"/>
      <c r="AC182" s="105"/>
      <c r="AD182" s="105"/>
      <c r="AE182" s="105"/>
      <c r="AF182" s="105"/>
      <c r="AG182" s="105"/>
      <c r="AH182" s="105"/>
      <c r="AI182" s="105"/>
    </row>
    <row r="183" spans="1:35">
      <c r="A183" s="83" t="str">
        <f t="shared" si="2"/>
        <v/>
      </c>
      <c r="B183" s="105"/>
      <c r="C183" s="105"/>
      <c r="D183" s="105"/>
      <c r="E183" s="105"/>
      <c r="F183" s="105"/>
      <c r="G183" s="105"/>
      <c r="H183" s="105"/>
      <c r="I183" s="105"/>
      <c r="J183" s="105"/>
      <c r="K183" s="105"/>
      <c r="L183" s="105"/>
      <c r="M183" s="105"/>
      <c r="N183" s="285" t="str">
        <f>IF(CONCATENATE(O183,P183,Q183,R183,S183,T183,U183,V183,W183,X183,Y183,Z183,AA183,AB183,AC183,AD183,AE183,AF183,AG183,AH183,AI183)&lt;&gt;"",MAX($N$1:N182)+1,"")</f>
        <v/>
      </c>
      <c r="O183" s="285" t="str">
        <f>IF('2B手術個別票H29'!C571="","",'2B手術個別票H29'!C571)</f>
        <v/>
      </c>
      <c r="P183" s="285" t="str">
        <f>IF('2B手術個別票H29'!E571="","",'2B手術個別票H29'!E571) &amp; IF('2B手術個別票H29'!F571="","",'2B手術個別票H29'!F571) &amp; IF('2B手術個別票H29'!G571="","",'2B手術個別票H29'!G571)</f>
        <v/>
      </c>
      <c r="Q183" s="285" t="str">
        <f>IF('2B手術個別票H29'!I571="","",'2B手術個別票H29'!I571)</f>
        <v/>
      </c>
      <c r="R183" s="285" t="str">
        <f>IF('2B手術個別票H29'!K571="","",'2B手術個別票H29'!K571)</f>
        <v/>
      </c>
      <c r="S183" s="285" t="str">
        <f>IF('2B手術個別票H29'!M571="","",'2B手術個別票H29'!M571)</f>
        <v/>
      </c>
      <c r="T183" s="285" t="str">
        <f>IF('2B手術個別票H29'!O571="","",'2B手術個別票H29'!O571)</f>
        <v/>
      </c>
      <c r="U183" s="105"/>
      <c r="V183" s="105"/>
      <c r="W183" s="105"/>
      <c r="X183" s="83" t="str">
        <f>IF('2B手術個別票H29'!AH571="","",'2B手術個別票H29'!AH571)</f>
        <v/>
      </c>
      <c r="Y183" s="281" t="str">
        <f>IF('2B手術個別票H29'!AR571="","",'2B手術個別票H29'!AR571)</f>
        <v/>
      </c>
      <c r="Z183" s="83" t="str">
        <f>IF('2B手術個別票H29'!BB571="","",'2B手術個別票H29'!BB571)</f>
        <v/>
      </c>
      <c r="AA183" s="105"/>
      <c r="AB183" s="105"/>
      <c r="AC183" s="105"/>
      <c r="AD183" s="105"/>
      <c r="AE183" s="105"/>
      <c r="AF183" s="105"/>
      <c r="AG183" s="105"/>
      <c r="AH183" s="105"/>
      <c r="AI183" s="105"/>
    </row>
    <row r="184" spans="1:35">
      <c r="A184" s="83" t="str">
        <f t="shared" si="2"/>
        <v/>
      </c>
      <c r="B184" s="105"/>
      <c r="C184" s="105"/>
      <c r="D184" s="105"/>
      <c r="E184" s="105"/>
      <c r="F184" s="105"/>
      <c r="G184" s="105"/>
      <c r="H184" s="105"/>
      <c r="I184" s="105"/>
      <c r="J184" s="105"/>
      <c r="K184" s="105"/>
      <c r="L184" s="105"/>
      <c r="M184" s="105"/>
      <c r="N184" s="285" t="str">
        <f>IF(CONCATENATE(O184,P184,Q184,R184,S184,T184,U184,V184,W184,X184,Y184,Z184,AA184,AB184,AC184,AD184,AE184,AF184,AG184,AH184,AI184)&lt;&gt;"",MAX($N$1:N183)+1,"")</f>
        <v/>
      </c>
      <c r="O184" s="285" t="str">
        <f>IF('2B手術個別票H29'!C574="","",'2B手術個別票H29'!C574)</f>
        <v/>
      </c>
      <c r="P184" s="285" t="str">
        <f>IF('2B手術個別票H29'!E574="","",'2B手術個別票H29'!E574) &amp; IF('2B手術個別票H29'!F574="","",'2B手術個別票H29'!F574) &amp; IF('2B手術個別票H29'!G574="","",'2B手術個別票H29'!G574)</f>
        <v/>
      </c>
      <c r="Q184" s="285" t="str">
        <f>IF('2B手術個別票H29'!I574="","",'2B手術個別票H29'!I574)</f>
        <v/>
      </c>
      <c r="R184" s="285" t="str">
        <f>IF('2B手術個別票H29'!K574="","",'2B手術個別票H29'!K574)</f>
        <v/>
      </c>
      <c r="S184" s="285" t="str">
        <f>IF('2B手術個別票H29'!M574="","",'2B手術個別票H29'!M574)</f>
        <v/>
      </c>
      <c r="T184" s="285" t="str">
        <f>IF('2B手術個別票H29'!O574="","",'2B手術個別票H29'!O574)</f>
        <v/>
      </c>
      <c r="U184" s="105"/>
      <c r="V184" s="105"/>
      <c r="W184" s="105"/>
      <c r="X184" s="83" t="str">
        <f>IF('2B手術個別票H29'!AH574="","",'2B手術個別票H29'!AH574)</f>
        <v/>
      </c>
      <c r="Y184" s="281" t="str">
        <f>IF('2B手術個別票H29'!AR574="","",'2B手術個別票H29'!AR574)</f>
        <v/>
      </c>
      <c r="Z184" s="83" t="str">
        <f>IF('2B手術個別票H29'!BB574="","",'2B手術個別票H29'!BB574)</f>
        <v/>
      </c>
      <c r="AA184" s="105"/>
      <c r="AB184" s="105"/>
      <c r="AC184" s="105"/>
      <c r="AD184" s="105"/>
      <c r="AE184" s="105"/>
      <c r="AF184" s="105"/>
      <c r="AG184" s="105"/>
      <c r="AH184" s="105"/>
      <c r="AI184" s="105"/>
    </row>
    <row r="185" spans="1:35">
      <c r="A185" s="83" t="str">
        <f t="shared" si="2"/>
        <v/>
      </c>
      <c r="B185" s="105"/>
      <c r="C185" s="105"/>
      <c r="D185" s="105"/>
      <c r="E185" s="105"/>
      <c r="F185" s="105"/>
      <c r="G185" s="105"/>
      <c r="H185" s="105"/>
      <c r="I185" s="105"/>
      <c r="J185" s="105"/>
      <c r="K185" s="105"/>
      <c r="L185" s="105"/>
      <c r="M185" s="105"/>
      <c r="N185" s="285" t="str">
        <f>IF(CONCATENATE(O185,P185,Q185,R185,S185,T185,U185,V185,W185,X185,Y185,Z185,AA185,AB185,AC185,AD185,AE185,AF185,AG185,AH185,AI185)&lt;&gt;"",MAX($N$1:N184)+1,"")</f>
        <v/>
      </c>
      <c r="O185" s="285" t="str">
        <f>IF('2B手術個別票H29'!C577="","",'2B手術個別票H29'!C577)</f>
        <v/>
      </c>
      <c r="P185" s="285" t="str">
        <f>IF('2B手術個別票H29'!E577="","",'2B手術個別票H29'!E577) &amp; IF('2B手術個別票H29'!F577="","",'2B手術個別票H29'!F577) &amp; IF('2B手術個別票H29'!G577="","",'2B手術個別票H29'!G577)</f>
        <v/>
      </c>
      <c r="Q185" s="285" t="str">
        <f>IF('2B手術個別票H29'!I577="","",'2B手術個別票H29'!I577)</f>
        <v/>
      </c>
      <c r="R185" s="285" t="str">
        <f>IF('2B手術個別票H29'!K577="","",'2B手術個別票H29'!K577)</f>
        <v/>
      </c>
      <c r="S185" s="285" t="str">
        <f>IF('2B手術個別票H29'!M577="","",'2B手術個別票H29'!M577)</f>
        <v/>
      </c>
      <c r="T185" s="285" t="str">
        <f>IF('2B手術個別票H29'!O577="","",'2B手術個別票H29'!O577)</f>
        <v/>
      </c>
      <c r="U185" s="105"/>
      <c r="V185" s="105"/>
      <c r="W185" s="105"/>
      <c r="X185" s="83" t="str">
        <f>IF('2B手術個別票H29'!AH577="","",'2B手術個別票H29'!AH577)</f>
        <v/>
      </c>
      <c r="Y185" s="281" t="str">
        <f>IF('2B手術個別票H29'!AR577="","",'2B手術個別票H29'!AR577)</f>
        <v/>
      </c>
      <c r="Z185" s="83" t="str">
        <f>IF('2B手術個別票H29'!BB577="","",'2B手術個別票H29'!BB577)</f>
        <v/>
      </c>
      <c r="AA185" s="105"/>
      <c r="AB185" s="105"/>
      <c r="AC185" s="105"/>
      <c r="AD185" s="105"/>
      <c r="AE185" s="105"/>
      <c r="AF185" s="105"/>
      <c r="AG185" s="105"/>
      <c r="AH185" s="105"/>
      <c r="AI185" s="105"/>
    </row>
    <row r="186" spans="1:35">
      <c r="A186" s="83" t="str">
        <f t="shared" si="2"/>
        <v/>
      </c>
      <c r="B186" s="105"/>
      <c r="C186" s="105"/>
      <c r="D186" s="105"/>
      <c r="E186" s="105"/>
      <c r="F186" s="105"/>
      <c r="G186" s="105"/>
      <c r="H186" s="105"/>
      <c r="I186" s="105"/>
      <c r="J186" s="105"/>
      <c r="K186" s="105"/>
      <c r="L186" s="105"/>
      <c r="M186" s="105"/>
      <c r="N186" s="285" t="str">
        <f>IF(CONCATENATE(O186,P186,Q186,R186,S186,T186,U186,V186,W186,X186,Y186,Z186,AA186,AB186,AC186,AD186,AE186,AF186,AG186,AH186,AI186)&lt;&gt;"",MAX($N$1:N185)+1,"")</f>
        <v/>
      </c>
      <c r="O186" s="285" t="str">
        <f>IF('2B手術個別票H29'!C580="","",'2B手術個別票H29'!C580)</f>
        <v/>
      </c>
      <c r="P186" s="285" t="str">
        <f>IF('2B手術個別票H29'!E580="","",'2B手術個別票H29'!E580) &amp; IF('2B手術個別票H29'!F580="","",'2B手術個別票H29'!F580) &amp; IF('2B手術個別票H29'!G580="","",'2B手術個別票H29'!G580)</f>
        <v/>
      </c>
      <c r="Q186" s="285" t="str">
        <f>IF('2B手術個別票H29'!I580="","",'2B手術個別票H29'!I580)</f>
        <v/>
      </c>
      <c r="R186" s="285" t="str">
        <f>IF('2B手術個別票H29'!K580="","",'2B手術個別票H29'!K580)</f>
        <v/>
      </c>
      <c r="S186" s="285" t="str">
        <f>IF('2B手術個別票H29'!M580="","",'2B手術個別票H29'!M580)</f>
        <v/>
      </c>
      <c r="T186" s="285" t="str">
        <f>IF('2B手術個別票H29'!O580="","",'2B手術個別票H29'!O580)</f>
        <v/>
      </c>
      <c r="U186" s="105"/>
      <c r="V186" s="105"/>
      <c r="W186" s="105"/>
      <c r="X186" s="83" t="str">
        <f>IF('2B手術個別票H29'!AH580="","",'2B手術個別票H29'!AH580)</f>
        <v/>
      </c>
      <c r="Y186" s="281" t="str">
        <f>IF('2B手術個別票H29'!AR580="","",'2B手術個別票H29'!AR580)</f>
        <v/>
      </c>
      <c r="Z186" s="83" t="str">
        <f>IF('2B手術個別票H29'!BB580="","",'2B手術個別票H29'!BB580)</f>
        <v/>
      </c>
      <c r="AA186" s="105"/>
      <c r="AB186" s="105"/>
      <c r="AC186" s="105"/>
      <c r="AD186" s="105"/>
      <c r="AE186" s="105"/>
      <c r="AF186" s="105"/>
      <c r="AG186" s="105"/>
      <c r="AH186" s="105"/>
      <c r="AI186" s="105"/>
    </row>
    <row r="187" spans="1:35">
      <c r="A187" s="83" t="str">
        <f t="shared" si="2"/>
        <v/>
      </c>
      <c r="B187" s="105"/>
      <c r="C187" s="105"/>
      <c r="D187" s="105"/>
      <c r="E187" s="105"/>
      <c r="F187" s="105"/>
      <c r="G187" s="105"/>
      <c r="H187" s="105"/>
      <c r="I187" s="105"/>
      <c r="J187" s="105"/>
      <c r="K187" s="105"/>
      <c r="L187" s="105"/>
      <c r="M187" s="105"/>
      <c r="N187" s="285" t="str">
        <f>IF(CONCATENATE(O187,P187,Q187,R187,S187,T187,U187,V187,W187,X187,Y187,Z187,AA187,AB187,AC187,AD187,AE187,AF187,AG187,AH187,AI187)&lt;&gt;"",MAX($N$1:N186)+1,"")</f>
        <v/>
      </c>
      <c r="O187" s="285" t="str">
        <f>IF('2B手術個別票H29'!C583="","",'2B手術個別票H29'!C583)</f>
        <v/>
      </c>
      <c r="P187" s="285" t="str">
        <f>IF('2B手術個別票H29'!E583="","",'2B手術個別票H29'!E583) &amp; IF('2B手術個別票H29'!F583="","",'2B手術個別票H29'!F583) &amp; IF('2B手術個別票H29'!G583="","",'2B手術個別票H29'!G583)</f>
        <v/>
      </c>
      <c r="Q187" s="285" t="str">
        <f>IF('2B手術個別票H29'!I583="","",'2B手術個別票H29'!I583)</f>
        <v/>
      </c>
      <c r="R187" s="285" t="str">
        <f>IF('2B手術個別票H29'!K583="","",'2B手術個別票H29'!K583)</f>
        <v/>
      </c>
      <c r="S187" s="285" t="str">
        <f>IF('2B手術個別票H29'!M583="","",'2B手術個別票H29'!M583)</f>
        <v/>
      </c>
      <c r="T187" s="285" t="str">
        <f>IF('2B手術個別票H29'!O583="","",'2B手術個別票H29'!O583)</f>
        <v/>
      </c>
      <c r="U187" s="105"/>
      <c r="V187" s="105"/>
      <c r="W187" s="105"/>
      <c r="X187" s="83" t="str">
        <f>IF('2B手術個別票H29'!AH583="","",'2B手術個別票H29'!AH583)</f>
        <v/>
      </c>
      <c r="Y187" s="281" t="str">
        <f>IF('2B手術個別票H29'!AR583="","",'2B手術個別票H29'!AR583)</f>
        <v/>
      </c>
      <c r="Z187" s="83" t="str">
        <f>IF('2B手術個別票H29'!BB583="","",'2B手術個別票H29'!BB583)</f>
        <v/>
      </c>
      <c r="AA187" s="105"/>
      <c r="AB187" s="105"/>
      <c r="AC187" s="105"/>
      <c r="AD187" s="105"/>
      <c r="AE187" s="105"/>
      <c r="AF187" s="105"/>
      <c r="AG187" s="105"/>
      <c r="AH187" s="105"/>
      <c r="AI187" s="105"/>
    </row>
    <row r="188" spans="1:35">
      <c r="A188" s="83" t="str">
        <f t="shared" si="2"/>
        <v/>
      </c>
      <c r="B188" s="105"/>
      <c r="C188" s="105"/>
      <c r="D188" s="105"/>
      <c r="E188" s="105"/>
      <c r="F188" s="105"/>
      <c r="G188" s="105"/>
      <c r="H188" s="105"/>
      <c r="I188" s="105"/>
      <c r="J188" s="105"/>
      <c r="K188" s="105"/>
      <c r="L188" s="105"/>
      <c r="M188" s="105"/>
      <c r="N188" s="285" t="str">
        <f>IF(CONCATENATE(O188,P188,Q188,R188,S188,T188,U188,V188,W188,X188,Y188,Z188,AA188,AB188,AC188,AD188,AE188,AF188,AG188,AH188,AI188)&lt;&gt;"",MAX($N$1:N187)+1,"")</f>
        <v/>
      </c>
      <c r="O188" s="285" t="str">
        <f>IF('2B手術個別票H29'!C586="","",'2B手術個別票H29'!C586)</f>
        <v/>
      </c>
      <c r="P188" s="285" t="str">
        <f>IF('2B手術個別票H29'!E586="","",'2B手術個別票H29'!E586) &amp; IF('2B手術個別票H29'!F586="","",'2B手術個別票H29'!F586) &amp; IF('2B手術個別票H29'!G586="","",'2B手術個別票H29'!G586)</f>
        <v/>
      </c>
      <c r="Q188" s="285" t="str">
        <f>IF('2B手術個別票H29'!I586="","",'2B手術個別票H29'!I586)</f>
        <v/>
      </c>
      <c r="R188" s="285" t="str">
        <f>IF('2B手術個別票H29'!K586="","",'2B手術個別票H29'!K586)</f>
        <v/>
      </c>
      <c r="S188" s="285" t="str">
        <f>IF('2B手術個別票H29'!M586="","",'2B手術個別票H29'!M586)</f>
        <v/>
      </c>
      <c r="T188" s="285" t="str">
        <f>IF('2B手術個別票H29'!O586="","",'2B手術個別票H29'!O586)</f>
        <v/>
      </c>
      <c r="U188" s="105"/>
      <c r="V188" s="105"/>
      <c r="W188" s="105"/>
      <c r="X188" s="83" t="str">
        <f>IF('2B手術個別票H29'!AH586="","",'2B手術個別票H29'!AH586)</f>
        <v/>
      </c>
      <c r="Y188" s="281" t="str">
        <f>IF('2B手術個別票H29'!AR586="","",'2B手術個別票H29'!AR586)</f>
        <v/>
      </c>
      <c r="Z188" s="83" t="str">
        <f>IF('2B手術個別票H29'!BB586="","",'2B手術個別票H29'!BB586)</f>
        <v/>
      </c>
      <c r="AA188" s="105"/>
      <c r="AB188" s="105"/>
      <c r="AC188" s="105"/>
      <c r="AD188" s="105"/>
      <c r="AE188" s="105"/>
      <c r="AF188" s="105"/>
      <c r="AG188" s="105"/>
      <c r="AH188" s="105"/>
      <c r="AI188" s="105"/>
    </row>
    <row r="189" spans="1:35">
      <c r="A189" s="83" t="str">
        <f t="shared" si="2"/>
        <v/>
      </c>
      <c r="B189" s="105"/>
      <c r="C189" s="105"/>
      <c r="D189" s="105"/>
      <c r="E189" s="105"/>
      <c r="F189" s="105"/>
      <c r="G189" s="105"/>
      <c r="H189" s="105"/>
      <c r="I189" s="105"/>
      <c r="J189" s="105"/>
      <c r="K189" s="105"/>
      <c r="L189" s="105"/>
      <c r="M189" s="105"/>
      <c r="N189" s="285" t="str">
        <f>IF(CONCATENATE(O189,P189,Q189,R189,S189,T189,U189,V189,W189,X189,Y189,Z189,AA189,AB189,AC189,AD189,AE189,AF189,AG189,AH189,AI189)&lt;&gt;"",MAX($N$1:N188)+1,"")</f>
        <v/>
      </c>
      <c r="O189" s="285" t="str">
        <f>IF('2B手術個別票H29'!C589="","",'2B手術個別票H29'!C589)</f>
        <v/>
      </c>
      <c r="P189" s="285" t="str">
        <f>IF('2B手術個別票H29'!E589="","",'2B手術個別票H29'!E589) &amp; IF('2B手術個別票H29'!F589="","",'2B手術個別票H29'!F589) &amp; IF('2B手術個別票H29'!G589="","",'2B手術個別票H29'!G589)</f>
        <v/>
      </c>
      <c r="Q189" s="285" t="str">
        <f>IF('2B手術個別票H29'!I589="","",'2B手術個別票H29'!I589)</f>
        <v/>
      </c>
      <c r="R189" s="285" t="str">
        <f>IF('2B手術個別票H29'!K589="","",'2B手術個別票H29'!K589)</f>
        <v/>
      </c>
      <c r="S189" s="285" t="str">
        <f>IF('2B手術個別票H29'!M589="","",'2B手術個別票H29'!M589)</f>
        <v/>
      </c>
      <c r="T189" s="285" t="str">
        <f>IF('2B手術個別票H29'!O589="","",'2B手術個別票H29'!O589)</f>
        <v/>
      </c>
      <c r="U189" s="105"/>
      <c r="V189" s="105"/>
      <c r="W189" s="105"/>
      <c r="X189" s="83" t="str">
        <f>IF('2B手術個別票H29'!AH589="","",'2B手術個別票H29'!AH589)</f>
        <v/>
      </c>
      <c r="Y189" s="281" t="str">
        <f>IF('2B手術個別票H29'!AR589="","",'2B手術個別票H29'!AR589)</f>
        <v/>
      </c>
      <c r="Z189" s="83" t="str">
        <f>IF('2B手術個別票H29'!BB589="","",'2B手術個別票H29'!BB589)</f>
        <v/>
      </c>
      <c r="AA189" s="105"/>
      <c r="AB189" s="105"/>
      <c r="AC189" s="105"/>
      <c r="AD189" s="105"/>
      <c r="AE189" s="105"/>
      <c r="AF189" s="105"/>
      <c r="AG189" s="105"/>
      <c r="AH189" s="105"/>
      <c r="AI189" s="105"/>
    </row>
    <row r="190" spans="1:35">
      <c r="A190" s="83" t="str">
        <f t="shared" si="2"/>
        <v/>
      </c>
      <c r="B190" s="105"/>
      <c r="C190" s="105"/>
      <c r="D190" s="105"/>
      <c r="E190" s="105"/>
      <c r="F190" s="105"/>
      <c r="G190" s="105"/>
      <c r="H190" s="105"/>
      <c r="I190" s="105"/>
      <c r="J190" s="105"/>
      <c r="K190" s="105"/>
      <c r="L190" s="105"/>
      <c r="M190" s="105"/>
      <c r="N190" s="285" t="str">
        <f>IF(CONCATENATE(O190,P190,Q190,R190,S190,T190,U190,V190,W190,X190,Y190,Z190,AA190,AB190,AC190,AD190,AE190,AF190,AG190,AH190,AI190)&lt;&gt;"",MAX($N$1:N189)+1,"")</f>
        <v/>
      </c>
      <c r="O190" s="285" t="str">
        <f>IF('2B手術個別票H29'!C592="","",'2B手術個別票H29'!C592)</f>
        <v/>
      </c>
      <c r="P190" s="285" t="str">
        <f>IF('2B手術個別票H29'!E592="","",'2B手術個別票H29'!E592) &amp; IF('2B手術個別票H29'!F592="","",'2B手術個別票H29'!F592) &amp; IF('2B手術個別票H29'!G592="","",'2B手術個別票H29'!G592)</f>
        <v/>
      </c>
      <c r="Q190" s="285" t="str">
        <f>IF('2B手術個別票H29'!I592="","",'2B手術個別票H29'!I592)</f>
        <v/>
      </c>
      <c r="R190" s="285" t="str">
        <f>IF('2B手術個別票H29'!K592="","",'2B手術個別票H29'!K592)</f>
        <v/>
      </c>
      <c r="S190" s="285" t="str">
        <f>IF('2B手術個別票H29'!M592="","",'2B手術個別票H29'!M592)</f>
        <v/>
      </c>
      <c r="T190" s="285" t="str">
        <f>IF('2B手術個別票H29'!O592="","",'2B手術個別票H29'!O592)</f>
        <v/>
      </c>
      <c r="U190" s="105"/>
      <c r="V190" s="105"/>
      <c r="W190" s="105"/>
      <c r="X190" s="83" t="str">
        <f>IF('2B手術個別票H29'!AH592="","",'2B手術個別票H29'!AH592)</f>
        <v/>
      </c>
      <c r="Y190" s="281" t="str">
        <f>IF('2B手術個別票H29'!AR592="","",'2B手術個別票H29'!AR592)</f>
        <v/>
      </c>
      <c r="Z190" s="83" t="str">
        <f>IF('2B手術個別票H29'!BB592="","",'2B手術個別票H29'!BB592)</f>
        <v/>
      </c>
      <c r="AA190" s="105"/>
      <c r="AB190" s="105"/>
      <c r="AC190" s="105"/>
      <c r="AD190" s="105"/>
      <c r="AE190" s="105"/>
      <c r="AF190" s="105"/>
      <c r="AG190" s="105"/>
      <c r="AH190" s="105"/>
      <c r="AI190" s="105"/>
    </row>
    <row r="191" spans="1:35">
      <c r="A191" s="83" t="str">
        <f t="shared" si="2"/>
        <v/>
      </c>
      <c r="B191" s="105"/>
      <c r="C191" s="105"/>
      <c r="D191" s="105"/>
      <c r="E191" s="105"/>
      <c r="F191" s="105"/>
      <c r="G191" s="105"/>
      <c r="H191" s="105"/>
      <c r="I191" s="105"/>
      <c r="J191" s="105"/>
      <c r="K191" s="105"/>
      <c r="L191" s="105"/>
      <c r="M191" s="105"/>
      <c r="N191" s="285" t="str">
        <f>IF(CONCATENATE(O191,P191,Q191,R191,S191,T191,U191,V191,W191,X191,Y191,Z191,AA191,AB191,AC191,AD191,AE191,AF191,AG191,AH191,AI191)&lt;&gt;"",MAX($N$1:N190)+1,"")</f>
        <v/>
      </c>
      <c r="O191" s="285" t="str">
        <f>IF('2B手術個別票H29'!C595="","",'2B手術個別票H29'!C595)</f>
        <v/>
      </c>
      <c r="P191" s="285" t="str">
        <f>IF('2B手術個別票H29'!E595="","",'2B手術個別票H29'!E595) &amp; IF('2B手術個別票H29'!F595="","",'2B手術個別票H29'!F595) &amp; IF('2B手術個別票H29'!G595="","",'2B手術個別票H29'!G595)</f>
        <v/>
      </c>
      <c r="Q191" s="285" t="str">
        <f>IF('2B手術個別票H29'!I595="","",'2B手術個別票H29'!I595)</f>
        <v/>
      </c>
      <c r="R191" s="285" t="str">
        <f>IF('2B手術個別票H29'!K595="","",'2B手術個別票H29'!K595)</f>
        <v/>
      </c>
      <c r="S191" s="285" t="str">
        <f>IF('2B手術個別票H29'!M595="","",'2B手術個別票H29'!M595)</f>
        <v/>
      </c>
      <c r="T191" s="285" t="str">
        <f>IF('2B手術個別票H29'!O595="","",'2B手術個別票H29'!O595)</f>
        <v/>
      </c>
      <c r="U191" s="105"/>
      <c r="V191" s="105"/>
      <c r="W191" s="105"/>
      <c r="X191" s="83" t="str">
        <f>IF('2B手術個別票H29'!AH595="","",'2B手術個別票H29'!AH595)</f>
        <v/>
      </c>
      <c r="Y191" s="281" t="str">
        <f>IF('2B手術個別票H29'!AR595="","",'2B手術個別票H29'!AR595)</f>
        <v/>
      </c>
      <c r="Z191" s="83" t="str">
        <f>IF('2B手術個別票H29'!BB595="","",'2B手術個別票H29'!BB595)</f>
        <v/>
      </c>
      <c r="AA191" s="105"/>
      <c r="AB191" s="105"/>
      <c r="AC191" s="105"/>
      <c r="AD191" s="105"/>
      <c r="AE191" s="105"/>
      <c r="AF191" s="105"/>
      <c r="AG191" s="105"/>
      <c r="AH191" s="105"/>
      <c r="AI191" s="105"/>
    </row>
    <row r="192" spans="1:35">
      <c r="A192" s="83" t="str">
        <f t="shared" si="2"/>
        <v/>
      </c>
      <c r="B192" s="105"/>
      <c r="C192" s="105"/>
      <c r="D192" s="105"/>
      <c r="E192" s="105"/>
      <c r="F192" s="105"/>
      <c r="G192" s="105"/>
      <c r="H192" s="105"/>
      <c r="I192" s="105"/>
      <c r="J192" s="105"/>
      <c r="K192" s="105"/>
      <c r="L192" s="105"/>
      <c r="M192" s="105"/>
      <c r="N192" s="285" t="str">
        <f>IF(CONCATENATE(O192,P192,Q192,R192,S192,T192,U192,V192,W192,X192,Y192,Z192,AA192,AB192,AC192,AD192,AE192,AF192,AG192,AH192,AI192)&lt;&gt;"",MAX($N$1:N191)+1,"")</f>
        <v/>
      </c>
      <c r="O192" s="285" t="str">
        <f>IF('2B手術個別票H29'!C598="","",'2B手術個別票H29'!C598)</f>
        <v/>
      </c>
      <c r="P192" s="285" t="str">
        <f>IF('2B手術個別票H29'!E598="","",'2B手術個別票H29'!E598) &amp; IF('2B手術個別票H29'!F598="","",'2B手術個別票H29'!F598) &amp; IF('2B手術個別票H29'!G598="","",'2B手術個別票H29'!G598)</f>
        <v/>
      </c>
      <c r="Q192" s="285" t="str">
        <f>IF('2B手術個別票H29'!I598="","",'2B手術個別票H29'!I598)</f>
        <v/>
      </c>
      <c r="R192" s="285" t="str">
        <f>IF('2B手術個別票H29'!K598="","",'2B手術個別票H29'!K598)</f>
        <v/>
      </c>
      <c r="S192" s="285" t="str">
        <f>IF('2B手術個別票H29'!M598="","",'2B手術個別票H29'!M598)</f>
        <v/>
      </c>
      <c r="T192" s="285" t="str">
        <f>IF('2B手術個別票H29'!O598="","",'2B手術個別票H29'!O598)</f>
        <v/>
      </c>
      <c r="U192" s="105"/>
      <c r="V192" s="105"/>
      <c r="W192" s="105"/>
      <c r="X192" s="83" t="str">
        <f>IF('2B手術個別票H29'!AH598="","",'2B手術個別票H29'!AH598)</f>
        <v/>
      </c>
      <c r="Y192" s="281" t="str">
        <f>IF('2B手術個別票H29'!AR598="","",'2B手術個別票H29'!AR598)</f>
        <v/>
      </c>
      <c r="Z192" s="83" t="str">
        <f>IF('2B手術個別票H29'!BB598="","",'2B手術個別票H29'!BB598)</f>
        <v/>
      </c>
      <c r="AA192" s="105"/>
      <c r="AB192" s="105"/>
      <c r="AC192" s="105"/>
      <c r="AD192" s="105"/>
      <c r="AE192" s="105"/>
      <c r="AF192" s="105"/>
      <c r="AG192" s="105"/>
      <c r="AH192" s="105"/>
      <c r="AI192" s="105"/>
    </row>
    <row r="193" spans="1:35">
      <c r="A193" s="83" t="str">
        <f t="shared" si="2"/>
        <v/>
      </c>
      <c r="B193" s="105"/>
      <c r="C193" s="105"/>
      <c r="D193" s="105"/>
      <c r="E193" s="105"/>
      <c r="F193" s="105"/>
      <c r="G193" s="105"/>
      <c r="H193" s="105"/>
      <c r="I193" s="105"/>
      <c r="J193" s="105"/>
      <c r="K193" s="105"/>
      <c r="L193" s="105"/>
      <c r="M193" s="105"/>
      <c r="N193" s="285" t="str">
        <f>IF(CONCATENATE(O193,P193,Q193,R193,S193,T193,U193,V193,W193,X193,Y193,Z193,AA193,AB193,AC193,AD193,AE193,AF193,AG193,AH193,AI193)&lt;&gt;"",MAX($N$1:N192)+1,"")</f>
        <v/>
      </c>
      <c r="O193" s="285" t="str">
        <f>IF('2B手術個別票H29'!C601="","",'2B手術個別票H29'!C601)</f>
        <v/>
      </c>
      <c r="P193" s="285" t="str">
        <f>IF('2B手術個別票H29'!E601="","",'2B手術個別票H29'!E601) &amp; IF('2B手術個別票H29'!F601="","",'2B手術個別票H29'!F601) &amp; IF('2B手術個別票H29'!G601="","",'2B手術個別票H29'!G601)</f>
        <v/>
      </c>
      <c r="Q193" s="285" t="str">
        <f>IF('2B手術個別票H29'!I601="","",'2B手術個別票H29'!I601)</f>
        <v/>
      </c>
      <c r="R193" s="285" t="str">
        <f>IF('2B手術個別票H29'!K601="","",'2B手術個別票H29'!K601)</f>
        <v/>
      </c>
      <c r="S193" s="285" t="str">
        <f>IF('2B手術個別票H29'!M601="","",'2B手術個別票H29'!M601)</f>
        <v/>
      </c>
      <c r="T193" s="285" t="str">
        <f>IF('2B手術個別票H29'!O601="","",'2B手術個別票H29'!O601)</f>
        <v/>
      </c>
      <c r="U193" s="105"/>
      <c r="V193" s="105"/>
      <c r="W193" s="105"/>
      <c r="X193" s="83" t="str">
        <f>IF('2B手術個別票H29'!AH601="","",'2B手術個別票H29'!AH601)</f>
        <v/>
      </c>
      <c r="Y193" s="281" t="str">
        <f>IF('2B手術個別票H29'!AR601="","",'2B手術個別票H29'!AR601)</f>
        <v/>
      </c>
      <c r="Z193" s="83" t="str">
        <f>IF('2B手術個別票H29'!BB601="","",'2B手術個別票H29'!BB601)</f>
        <v/>
      </c>
      <c r="AA193" s="105"/>
      <c r="AB193" s="105"/>
      <c r="AC193" s="105"/>
      <c r="AD193" s="105"/>
      <c r="AE193" s="105"/>
      <c r="AF193" s="105"/>
      <c r="AG193" s="105"/>
      <c r="AH193" s="105"/>
      <c r="AI193" s="105"/>
    </row>
    <row r="194" spans="1:35">
      <c r="A194" s="83" t="str">
        <f t="shared" ref="A194:A247" si="3">IF(CONCATENATE(O194,P194,Q194,R194,S194,T194,U194,V194,W194,X194,Y194,Z194,AA194,AB194,AC194,AD194,AE194,AF194,AG194,AH194,AI194)&lt;&gt;"","2B6H29","")</f>
        <v/>
      </c>
      <c r="B194" s="105"/>
      <c r="C194" s="105"/>
      <c r="D194" s="105"/>
      <c r="E194" s="105"/>
      <c r="F194" s="105"/>
      <c r="G194" s="105"/>
      <c r="H194" s="105"/>
      <c r="I194" s="105"/>
      <c r="J194" s="105"/>
      <c r="K194" s="105"/>
      <c r="L194" s="105"/>
      <c r="M194" s="105"/>
      <c r="N194" s="285" t="str">
        <f>IF(CONCATENATE(O194,P194,Q194,R194,S194,T194,U194,V194,W194,X194,Y194,Z194,AA194,AB194,AC194,AD194,AE194,AF194,AG194,AH194,AI194)&lt;&gt;"",MAX($N$1:N193)+1,"")</f>
        <v/>
      </c>
      <c r="O194" s="285" t="str">
        <f>IF('2B手術個別票H29'!C604="","",'2B手術個別票H29'!C604)</f>
        <v/>
      </c>
      <c r="P194" s="285" t="str">
        <f>IF('2B手術個別票H29'!E604="","",'2B手術個別票H29'!E604) &amp; IF('2B手術個別票H29'!F604="","",'2B手術個別票H29'!F604) &amp; IF('2B手術個別票H29'!G604="","",'2B手術個別票H29'!G604)</f>
        <v/>
      </c>
      <c r="Q194" s="285" t="str">
        <f>IF('2B手術個別票H29'!I604="","",'2B手術個別票H29'!I604)</f>
        <v/>
      </c>
      <c r="R194" s="285" t="str">
        <f>IF('2B手術個別票H29'!K604="","",'2B手術個別票H29'!K604)</f>
        <v/>
      </c>
      <c r="S194" s="285" t="str">
        <f>IF('2B手術個別票H29'!M604="","",'2B手術個別票H29'!M604)</f>
        <v/>
      </c>
      <c r="T194" s="285" t="str">
        <f>IF('2B手術個別票H29'!O604="","",'2B手術個別票H29'!O604)</f>
        <v/>
      </c>
      <c r="U194" s="105"/>
      <c r="V194" s="105"/>
      <c r="W194" s="105"/>
      <c r="X194" s="83" t="str">
        <f>IF('2B手術個別票H29'!AH604="","",'2B手術個別票H29'!AH604)</f>
        <v/>
      </c>
      <c r="Y194" s="281" t="str">
        <f>IF('2B手術個別票H29'!AR604="","",'2B手術個別票H29'!AR604)</f>
        <v/>
      </c>
      <c r="Z194" s="83" t="str">
        <f>IF('2B手術個別票H29'!BB604="","",'2B手術個別票H29'!BB604)</f>
        <v/>
      </c>
      <c r="AA194" s="105"/>
      <c r="AB194" s="105"/>
      <c r="AC194" s="105"/>
      <c r="AD194" s="105"/>
      <c r="AE194" s="105"/>
      <c r="AF194" s="105"/>
      <c r="AG194" s="105"/>
      <c r="AH194" s="105"/>
      <c r="AI194" s="105"/>
    </row>
    <row r="195" spans="1:35">
      <c r="A195" s="83" t="str">
        <f t="shared" si="3"/>
        <v/>
      </c>
      <c r="B195" s="105"/>
      <c r="C195" s="105"/>
      <c r="D195" s="105"/>
      <c r="E195" s="105"/>
      <c r="F195" s="105"/>
      <c r="G195" s="105"/>
      <c r="H195" s="105"/>
      <c r="I195" s="105"/>
      <c r="J195" s="105"/>
      <c r="K195" s="105"/>
      <c r="L195" s="105"/>
      <c r="M195" s="105"/>
      <c r="N195" s="285" t="str">
        <f>IF(CONCATENATE(O195,P195,Q195,R195,S195,T195,U195,V195,W195,X195,Y195,Z195,AA195,AB195,AC195,AD195,AE195,AF195,AG195,AH195,AI195)&lt;&gt;"",MAX($N$1:N194)+1,"")</f>
        <v/>
      </c>
      <c r="O195" s="285" t="str">
        <f>IF('2B手術個別票H29'!C607="","",'2B手術個別票H29'!C607)</f>
        <v/>
      </c>
      <c r="P195" s="285" t="str">
        <f>IF('2B手術個別票H29'!E607="","",'2B手術個別票H29'!E607) &amp; IF('2B手術個別票H29'!F607="","",'2B手術個別票H29'!F607) &amp; IF('2B手術個別票H29'!G607="","",'2B手術個別票H29'!G607)</f>
        <v/>
      </c>
      <c r="Q195" s="285" t="str">
        <f>IF('2B手術個別票H29'!I607="","",'2B手術個別票H29'!I607)</f>
        <v/>
      </c>
      <c r="R195" s="285" t="str">
        <f>IF('2B手術個別票H29'!K607="","",'2B手術個別票H29'!K607)</f>
        <v/>
      </c>
      <c r="S195" s="285" t="str">
        <f>IF('2B手術個別票H29'!M607="","",'2B手術個別票H29'!M607)</f>
        <v/>
      </c>
      <c r="T195" s="285" t="str">
        <f>IF('2B手術個別票H29'!O607="","",'2B手術個別票H29'!O607)</f>
        <v/>
      </c>
      <c r="U195" s="105"/>
      <c r="V195" s="105"/>
      <c r="W195" s="105"/>
      <c r="X195" s="83" t="str">
        <f>IF('2B手術個別票H29'!AH607="","",'2B手術個別票H29'!AH607)</f>
        <v/>
      </c>
      <c r="Y195" s="281" t="str">
        <f>IF('2B手術個別票H29'!AR607="","",'2B手術個別票H29'!AR607)</f>
        <v/>
      </c>
      <c r="Z195" s="83" t="str">
        <f>IF('2B手術個別票H29'!BB607="","",'2B手術個別票H29'!BB607)</f>
        <v/>
      </c>
      <c r="AA195" s="105"/>
      <c r="AB195" s="105"/>
      <c r="AC195" s="105"/>
      <c r="AD195" s="105"/>
      <c r="AE195" s="105"/>
      <c r="AF195" s="105"/>
      <c r="AG195" s="105"/>
      <c r="AH195" s="105"/>
      <c r="AI195" s="105"/>
    </row>
    <row r="196" spans="1:35">
      <c r="A196" s="83" t="str">
        <f t="shared" si="3"/>
        <v/>
      </c>
      <c r="B196" s="105"/>
      <c r="C196" s="105"/>
      <c r="D196" s="105"/>
      <c r="E196" s="105"/>
      <c r="F196" s="105"/>
      <c r="G196" s="105"/>
      <c r="H196" s="105"/>
      <c r="I196" s="105"/>
      <c r="J196" s="105"/>
      <c r="K196" s="105"/>
      <c r="L196" s="105"/>
      <c r="M196" s="105"/>
      <c r="N196" s="285" t="str">
        <f>IF(CONCATENATE(O196,P196,Q196,R196,S196,T196,U196,V196,W196,X196,Y196,Z196,AA196,AB196,AC196,AD196,AE196,AF196,AG196,AH196,AI196)&lt;&gt;"",MAX($N$1:N195)+1,"")</f>
        <v/>
      </c>
      <c r="O196" s="285" t="str">
        <f>IF('2B手術個別票H29'!C610="","",'2B手術個別票H29'!C610)</f>
        <v/>
      </c>
      <c r="P196" s="285" t="str">
        <f>IF('2B手術個別票H29'!E610="","",'2B手術個別票H29'!E610) &amp; IF('2B手術個別票H29'!F610="","",'2B手術個別票H29'!F610) &amp; IF('2B手術個別票H29'!G610="","",'2B手術個別票H29'!G610)</f>
        <v/>
      </c>
      <c r="Q196" s="285" t="str">
        <f>IF('2B手術個別票H29'!I610="","",'2B手術個別票H29'!I610)</f>
        <v/>
      </c>
      <c r="R196" s="285" t="str">
        <f>IF('2B手術個別票H29'!K610="","",'2B手術個別票H29'!K610)</f>
        <v/>
      </c>
      <c r="S196" s="285" t="str">
        <f>IF('2B手術個別票H29'!M610="","",'2B手術個別票H29'!M610)</f>
        <v/>
      </c>
      <c r="T196" s="285" t="str">
        <f>IF('2B手術個別票H29'!O610="","",'2B手術個別票H29'!O610)</f>
        <v/>
      </c>
      <c r="U196" s="105"/>
      <c r="V196" s="105"/>
      <c r="W196" s="105"/>
      <c r="X196" s="83" t="str">
        <f>IF('2B手術個別票H29'!AH610="","",'2B手術個別票H29'!AH610)</f>
        <v/>
      </c>
      <c r="Y196" s="281" t="str">
        <f>IF('2B手術個別票H29'!AR610="","",'2B手術個別票H29'!AR610)</f>
        <v/>
      </c>
      <c r="Z196" s="83" t="str">
        <f>IF('2B手術個別票H29'!BB610="","",'2B手術個別票H29'!BB610)</f>
        <v/>
      </c>
      <c r="AA196" s="105"/>
      <c r="AB196" s="105"/>
      <c r="AC196" s="105"/>
      <c r="AD196" s="105"/>
      <c r="AE196" s="105"/>
      <c r="AF196" s="105"/>
      <c r="AG196" s="105"/>
      <c r="AH196" s="105"/>
      <c r="AI196" s="105"/>
    </row>
    <row r="197" spans="1:35">
      <c r="A197" s="83" t="str">
        <f t="shared" si="3"/>
        <v/>
      </c>
      <c r="B197" s="105"/>
      <c r="C197" s="105"/>
      <c r="D197" s="105"/>
      <c r="E197" s="105"/>
      <c r="F197" s="105"/>
      <c r="G197" s="105"/>
      <c r="H197" s="105"/>
      <c r="I197" s="105"/>
      <c r="J197" s="105"/>
      <c r="K197" s="105"/>
      <c r="L197" s="105"/>
      <c r="M197" s="105"/>
      <c r="N197" s="285" t="str">
        <f>IF(CONCATENATE(O197,P197,Q197,R197,S197,T197,U197,V197,W197,X197,Y197,Z197,AA197,AB197,AC197,AD197,AE197,AF197,AG197,AH197,AI197)&lt;&gt;"",MAX($N$1:N196)+1,"")</f>
        <v/>
      </c>
      <c r="O197" s="285" t="str">
        <f>IF('2B手術個別票H29'!C613="","",'2B手術個別票H29'!C613)</f>
        <v/>
      </c>
      <c r="P197" s="285" t="str">
        <f>IF('2B手術個別票H29'!E613="","",'2B手術個別票H29'!E613) &amp; IF('2B手術個別票H29'!F613="","",'2B手術個別票H29'!F613) &amp; IF('2B手術個別票H29'!G613="","",'2B手術個別票H29'!G613)</f>
        <v/>
      </c>
      <c r="Q197" s="285" t="str">
        <f>IF('2B手術個別票H29'!I613="","",'2B手術個別票H29'!I613)</f>
        <v/>
      </c>
      <c r="R197" s="285" t="str">
        <f>IF('2B手術個別票H29'!K613="","",'2B手術個別票H29'!K613)</f>
        <v/>
      </c>
      <c r="S197" s="285" t="str">
        <f>IF('2B手術個別票H29'!M613="","",'2B手術個別票H29'!M613)</f>
        <v/>
      </c>
      <c r="T197" s="285" t="str">
        <f>IF('2B手術個別票H29'!O613="","",'2B手術個別票H29'!O613)</f>
        <v/>
      </c>
      <c r="U197" s="105"/>
      <c r="V197" s="105"/>
      <c r="W197" s="105"/>
      <c r="X197" s="83" t="str">
        <f>IF('2B手術個別票H29'!AH613="","",'2B手術個別票H29'!AH613)</f>
        <v/>
      </c>
      <c r="Y197" s="281" t="str">
        <f>IF('2B手術個別票H29'!AR613="","",'2B手術個別票H29'!AR613)</f>
        <v/>
      </c>
      <c r="Z197" s="83" t="str">
        <f>IF('2B手術個別票H29'!BB613="","",'2B手術個別票H29'!BB613)</f>
        <v/>
      </c>
      <c r="AA197" s="105"/>
      <c r="AB197" s="105"/>
      <c r="AC197" s="105"/>
      <c r="AD197" s="105"/>
      <c r="AE197" s="105"/>
      <c r="AF197" s="105"/>
      <c r="AG197" s="105"/>
      <c r="AH197" s="105"/>
      <c r="AI197" s="105"/>
    </row>
    <row r="198" spans="1:35">
      <c r="A198" s="83" t="str">
        <f t="shared" si="3"/>
        <v/>
      </c>
      <c r="B198" s="105"/>
      <c r="C198" s="105"/>
      <c r="D198" s="105"/>
      <c r="E198" s="105"/>
      <c r="F198" s="105"/>
      <c r="G198" s="105"/>
      <c r="H198" s="105"/>
      <c r="I198" s="105"/>
      <c r="J198" s="105"/>
      <c r="K198" s="105"/>
      <c r="L198" s="105"/>
      <c r="M198" s="105"/>
      <c r="N198" s="285" t="str">
        <f>IF(CONCATENATE(O198,P198,Q198,R198,S198,T198,U198,V198,W198,X198,Y198,Z198,AA198,AB198,AC198,AD198,AE198,AF198,AG198,AH198,AI198)&lt;&gt;"",MAX($N$1:N197)+1,"")</f>
        <v/>
      </c>
      <c r="O198" s="285" t="str">
        <f>IF('2B手術個別票H29'!C618="","",'2B手術個別票H29'!C618)</f>
        <v/>
      </c>
      <c r="P198" s="285" t="str">
        <f>IF('2B手術個別票H29'!E618="","",'2B手術個別票H29'!E618) &amp; IF('2B手術個別票H29'!F618="","",'2B手術個別票H29'!F618) &amp; IF('2B手術個別票H29'!G618="","",'2B手術個別票H29'!G618)</f>
        <v/>
      </c>
      <c r="Q198" s="285" t="str">
        <f>IF('2B手術個別票H29'!I618="","",'2B手術個別票H29'!I618)</f>
        <v/>
      </c>
      <c r="R198" s="285" t="str">
        <f>IF('2B手術個別票H29'!K618="","",'2B手術個別票H29'!K618)</f>
        <v/>
      </c>
      <c r="S198" s="285" t="str">
        <f>IF('2B手術個別票H29'!M618="","",'2B手術個別票H29'!M618)</f>
        <v/>
      </c>
      <c r="T198" s="285" t="str">
        <f>IF('2B手術個別票H29'!O618="","",'2B手術個別票H29'!O618)</f>
        <v/>
      </c>
      <c r="U198" s="105"/>
      <c r="V198" s="105"/>
      <c r="W198" s="105"/>
      <c r="X198" s="83" t="str">
        <f>IF('2B手術個別票H29'!AH618="","",'2B手術個別票H29'!AH618)</f>
        <v/>
      </c>
      <c r="Y198" s="281" t="str">
        <f>IF('2B手術個別票H29'!AR618="","",'2B手術個別票H29'!AR618)</f>
        <v/>
      </c>
      <c r="Z198" s="83" t="str">
        <f>IF('2B手術個別票H29'!BB618="","",'2B手術個別票H29'!BB618)</f>
        <v/>
      </c>
      <c r="AA198" s="105"/>
      <c r="AB198" s="105"/>
      <c r="AC198" s="105"/>
      <c r="AD198" s="105"/>
      <c r="AE198" s="105"/>
      <c r="AF198" s="105"/>
      <c r="AG198" s="105"/>
      <c r="AH198" s="105"/>
      <c r="AI198" s="105"/>
    </row>
    <row r="199" spans="1:35">
      <c r="A199" s="83" t="str">
        <f t="shared" si="3"/>
        <v/>
      </c>
      <c r="B199" s="105"/>
      <c r="C199" s="105"/>
      <c r="D199" s="105"/>
      <c r="E199" s="105"/>
      <c r="F199" s="105"/>
      <c r="G199" s="105"/>
      <c r="H199" s="105"/>
      <c r="I199" s="105"/>
      <c r="J199" s="105"/>
      <c r="K199" s="105"/>
      <c r="L199" s="105"/>
      <c r="M199" s="105"/>
      <c r="N199" s="285" t="str">
        <f>IF(CONCATENATE(O199,P199,Q199,R199,S199,T199,U199,V199,W199,X199,Y199,Z199,AA199,AB199,AC199,AD199,AE199,AF199,AG199,AH199,AI199)&lt;&gt;"",MAX($N$1:N198)+1,"")</f>
        <v/>
      </c>
      <c r="O199" s="285" t="str">
        <f>IF('2B手術個別票H29'!C621="","",'2B手術個別票H29'!C621)</f>
        <v/>
      </c>
      <c r="P199" s="285" t="str">
        <f>IF('2B手術個別票H29'!E621="","",'2B手術個別票H29'!E621) &amp; IF('2B手術個別票H29'!F621="","",'2B手術個別票H29'!F621) &amp; IF('2B手術個別票H29'!G621="","",'2B手術個別票H29'!G621)</f>
        <v/>
      </c>
      <c r="Q199" s="285" t="str">
        <f>IF('2B手術個別票H29'!I621="","",'2B手術個別票H29'!I621)</f>
        <v/>
      </c>
      <c r="R199" s="285" t="str">
        <f>IF('2B手術個別票H29'!K621="","",'2B手術個別票H29'!K621)</f>
        <v/>
      </c>
      <c r="S199" s="285" t="str">
        <f>IF('2B手術個別票H29'!M621="","",'2B手術個別票H29'!M621)</f>
        <v/>
      </c>
      <c r="T199" s="285" t="str">
        <f>IF('2B手術個別票H29'!O621="","",'2B手術個別票H29'!O621)</f>
        <v/>
      </c>
      <c r="U199" s="105"/>
      <c r="V199" s="105"/>
      <c r="W199" s="105"/>
      <c r="X199" s="83" t="str">
        <f>IF('2B手術個別票H29'!AH621="","",'2B手術個別票H29'!AH621)</f>
        <v/>
      </c>
      <c r="Y199" s="281" t="str">
        <f>IF('2B手術個別票H29'!AR621="","",'2B手術個別票H29'!AR621)</f>
        <v/>
      </c>
      <c r="Z199" s="83" t="str">
        <f>IF('2B手術個別票H29'!BB621="","",'2B手術個別票H29'!BB621)</f>
        <v/>
      </c>
      <c r="AA199" s="105"/>
      <c r="AB199" s="105"/>
      <c r="AC199" s="105"/>
      <c r="AD199" s="105"/>
      <c r="AE199" s="105"/>
      <c r="AF199" s="105"/>
      <c r="AG199" s="105"/>
      <c r="AH199" s="105"/>
      <c r="AI199" s="105"/>
    </row>
    <row r="200" spans="1:35">
      <c r="A200" s="83" t="str">
        <f t="shared" si="3"/>
        <v/>
      </c>
      <c r="B200" s="105"/>
      <c r="C200" s="105"/>
      <c r="D200" s="105"/>
      <c r="E200" s="105"/>
      <c r="F200" s="105"/>
      <c r="G200" s="105"/>
      <c r="H200" s="105"/>
      <c r="I200" s="105"/>
      <c r="J200" s="105"/>
      <c r="K200" s="105"/>
      <c r="L200" s="105"/>
      <c r="M200" s="105"/>
      <c r="N200" s="285" t="str">
        <f>IF(CONCATENATE(O200,P200,Q200,R200,S200,T200,U200,V200,W200,X200,Y200,Z200,AA200,AB200,AC200,AD200,AE200,AF200,AG200,AH200,AI200)&lt;&gt;"",MAX($N$1:N199)+1,"")</f>
        <v/>
      </c>
      <c r="O200" s="285" t="str">
        <f>IF('2B手術個別票H29'!C624="","",'2B手術個別票H29'!C624)</f>
        <v/>
      </c>
      <c r="P200" s="285" t="str">
        <f>IF('2B手術個別票H29'!E624="","",'2B手術個別票H29'!E624) &amp; IF('2B手術個別票H29'!F624="","",'2B手術個別票H29'!F624) &amp; IF('2B手術個別票H29'!G624="","",'2B手術個別票H29'!G624)</f>
        <v/>
      </c>
      <c r="Q200" s="285" t="str">
        <f>IF('2B手術個別票H29'!I624="","",'2B手術個別票H29'!I624)</f>
        <v/>
      </c>
      <c r="R200" s="285" t="str">
        <f>IF('2B手術個別票H29'!K624="","",'2B手術個別票H29'!K624)</f>
        <v/>
      </c>
      <c r="S200" s="285" t="str">
        <f>IF('2B手術個別票H29'!M624="","",'2B手術個別票H29'!M624)</f>
        <v/>
      </c>
      <c r="T200" s="285" t="str">
        <f>IF('2B手術個別票H29'!O624="","",'2B手術個別票H29'!O624)</f>
        <v/>
      </c>
      <c r="U200" s="105"/>
      <c r="V200" s="105"/>
      <c r="W200" s="105"/>
      <c r="X200" s="83" t="str">
        <f>IF('2B手術個別票H29'!AH624="","",'2B手術個別票H29'!AH624)</f>
        <v/>
      </c>
      <c r="Y200" s="281" t="str">
        <f>IF('2B手術個別票H29'!AR624="","",'2B手術個別票H29'!AR624)</f>
        <v/>
      </c>
      <c r="Z200" s="83" t="str">
        <f>IF('2B手術個別票H29'!BB624="","",'2B手術個別票H29'!BB624)</f>
        <v/>
      </c>
      <c r="AA200" s="105"/>
      <c r="AB200" s="105"/>
      <c r="AC200" s="105"/>
      <c r="AD200" s="105"/>
      <c r="AE200" s="105"/>
      <c r="AF200" s="105"/>
      <c r="AG200" s="105"/>
      <c r="AH200" s="105"/>
      <c r="AI200" s="105"/>
    </row>
    <row r="201" spans="1:35">
      <c r="A201" s="83" t="str">
        <f t="shared" si="3"/>
        <v/>
      </c>
      <c r="B201" s="105"/>
      <c r="C201" s="105"/>
      <c r="D201" s="105"/>
      <c r="E201" s="105"/>
      <c r="F201" s="105"/>
      <c r="G201" s="105"/>
      <c r="H201" s="105"/>
      <c r="I201" s="105"/>
      <c r="J201" s="105"/>
      <c r="K201" s="105"/>
      <c r="L201" s="105"/>
      <c r="M201" s="105"/>
      <c r="N201" s="285" t="str">
        <f>IF(CONCATENATE(O201,P201,Q201,R201,S201,T201,U201,V201,W201,X201,Y201,Z201,AA201,AB201,AC201,AD201,AE201,AF201,AG201,AH201,AI201)&lt;&gt;"",MAX($N$1:N200)+1,"")</f>
        <v/>
      </c>
      <c r="O201" s="285" t="str">
        <f>IF('2B手術個別票H29'!C627="","",'2B手術個別票H29'!C627)</f>
        <v/>
      </c>
      <c r="P201" s="285" t="str">
        <f>IF('2B手術個別票H29'!E627="","",'2B手術個別票H29'!E627) &amp; IF('2B手術個別票H29'!F627="","",'2B手術個別票H29'!F627) &amp; IF('2B手術個別票H29'!G627="","",'2B手術個別票H29'!G627)</f>
        <v/>
      </c>
      <c r="Q201" s="285" t="str">
        <f>IF('2B手術個別票H29'!I627="","",'2B手術個別票H29'!I627)</f>
        <v/>
      </c>
      <c r="R201" s="285" t="str">
        <f>IF('2B手術個別票H29'!K627="","",'2B手術個別票H29'!K627)</f>
        <v/>
      </c>
      <c r="S201" s="285" t="str">
        <f>IF('2B手術個別票H29'!M627="","",'2B手術個別票H29'!M627)</f>
        <v/>
      </c>
      <c r="T201" s="285" t="str">
        <f>IF('2B手術個別票H29'!O627="","",'2B手術個別票H29'!O627)</f>
        <v/>
      </c>
      <c r="U201" s="105"/>
      <c r="V201" s="105"/>
      <c r="W201" s="105"/>
      <c r="X201" s="83" t="str">
        <f>IF('2B手術個別票H29'!AH627="","",'2B手術個別票H29'!AH627)</f>
        <v/>
      </c>
      <c r="Y201" s="281" t="str">
        <f>IF('2B手術個別票H29'!AR627="","",'2B手術個別票H29'!AR627)</f>
        <v/>
      </c>
      <c r="Z201" s="83" t="str">
        <f>IF('2B手術個別票H29'!BB627="","",'2B手術個別票H29'!BB627)</f>
        <v/>
      </c>
      <c r="AA201" s="105"/>
      <c r="AB201" s="105"/>
      <c r="AC201" s="105"/>
      <c r="AD201" s="105"/>
      <c r="AE201" s="105"/>
      <c r="AF201" s="105"/>
      <c r="AG201" s="105"/>
      <c r="AH201" s="105"/>
      <c r="AI201" s="105"/>
    </row>
    <row r="202" spans="1:35">
      <c r="A202" s="83" t="str">
        <f t="shared" si="3"/>
        <v/>
      </c>
      <c r="B202" s="105"/>
      <c r="C202" s="105"/>
      <c r="D202" s="105"/>
      <c r="E202" s="105"/>
      <c r="F202" s="105"/>
      <c r="G202" s="105"/>
      <c r="H202" s="105"/>
      <c r="I202" s="105"/>
      <c r="J202" s="105"/>
      <c r="K202" s="105"/>
      <c r="L202" s="105"/>
      <c r="M202" s="105"/>
      <c r="N202" s="285" t="str">
        <f>IF(CONCATENATE(O202,P202,Q202,R202,S202,T202,U202,V202,W202,X202,Y202,Z202,AA202,AB202,AC202,AD202,AE202,AF202,AG202,AH202,AI202)&lt;&gt;"",MAX($N$1:N201)+1,"")</f>
        <v/>
      </c>
      <c r="O202" s="285" t="str">
        <f>IF('2B手術個別票H29'!C630="","",'2B手術個別票H29'!C630)</f>
        <v/>
      </c>
      <c r="P202" s="285" t="str">
        <f>IF('2B手術個別票H29'!E630="","",'2B手術個別票H29'!E630) &amp; IF('2B手術個別票H29'!F630="","",'2B手術個別票H29'!F630) &amp; IF('2B手術個別票H29'!G630="","",'2B手術個別票H29'!G630)</f>
        <v/>
      </c>
      <c r="Q202" s="285" t="str">
        <f>IF('2B手術個別票H29'!I630="","",'2B手術個別票H29'!I630)</f>
        <v/>
      </c>
      <c r="R202" s="285" t="str">
        <f>IF('2B手術個別票H29'!K630="","",'2B手術個別票H29'!K630)</f>
        <v/>
      </c>
      <c r="S202" s="285" t="str">
        <f>IF('2B手術個別票H29'!M630="","",'2B手術個別票H29'!M630)</f>
        <v/>
      </c>
      <c r="T202" s="285" t="str">
        <f>IF('2B手術個別票H29'!O630="","",'2B手術個別票H29'!O630)</f>
        <v/>
      </c>
      <c r="U202" s="105"/>
      <c r="V202" s="105"/>
      <c r="W202" s="105"/>
      <c r="X202" s="83" t="str">
        <f>IF('2B手術個別票H29'!AH630="","",'2B手術個別票H29'!AH630)</f>
        <v/>
      </c>
      <c r="Y202" s="281" t="str">
        <f>IF('2B手術個別票H29'!AR630="","",'2B手術個別票H29'!AR630)</f>
        <v/>
      </c>
      <c r="Z202" s="83" t="str">
        <f>IF('2B手術個別票H29'!BB630="","",'2B手術個別票H29'!BB630)</f>
        <v/>
      </c>
      <c r="AA202" s="105"/>
      <c r="AB202" s="105"/>
      <c r="AC202" s="105"/>
      <c r="AD202" s="105"/>
      <c r="AE202" s="105"/>
      <c r="AF202" s="105"/>
      <c r="AG202" s="105"/>
      <c r="AH202" s="105"/>
      <c r="AI202" s="105"/>
    </row>
    <row r="203" spans="1:35">
      <c r="A203" s="83" t="str">
        <f t="shared" si="3"/>
        <v/>
      </c>
      <c r="B203" s="105"/>
      <c r="C203" s="105"/>
      <c r="D203" s="105"/>
      <c r="E203" s="105"/>
      <c r="F203" s="105"/>
      <c r="G203" s="105"/>
      <c r="H203" s="105"/>
      <c r="I203" s="105"/>
      <c r="J203" s="105"/>
      <c r="K203" s="105"/>
      <c r="L203" s="105"/>
      <c r="M203" s="105"/>
      <c r="N203" s="285" t="str">
        <f>IF(CONCATENATE(O203,P203,Q203,R203,S203,T203,U203,V203,W203,X203,Y203,Z203,AA203,AB203,AC203,AD203,AE203,AF203,AG203,AH203,AI203)&lt;&gt;"",MAX($N$1:N202)+1,"")</f>
        <v/>
      </c>
      <c r="O203" s="285" t="str">
        <f>IF('2B手術個別票H29'!C633="","",'2B手術個別票H29'!C633)</f>
        <v/>
      </c>
      <c r="P203" s="285" t="str">
        <f>IF('2B手術個別票H29'!E633="","",'2B手術個別票H29'!E633) &amp; IF('2B手術個別票H29'!F633="","",'2B手術個別票H29'!F633) &amp; IF('2B手術個別票H29'!G633="","",'2B手術個別票H29'!G633)</f>
        <v/>
      </c>
      <c r="Q203" s="285" t="str">
        <f>IF('2B手術個別票H29'!I633="","",'2B手術個別票H29'!I633)</f>
        <v/>
      </c>
      <c r="R203" s="285" t="str">
        <f>IF('2B手術個別票H29'!K633="","",'2B手術個別票H29'!K633)</f>
        <v/>
      </c>
      <c r="S203" s="285" t="str">
        <f>IF('2B手術個別票H29'!M633="","",'2B手術個別票H29'!M633)</f>
        <v/>
      </c>
      <c r="T203" s="285" t="str">
        <f>IF('2B手術個別票H29'!O633="","",'2B手術個別票H29'!O633)</f>
        <v/>
      </c>
      <c r="U203" s="105"/>
      <c r="V203" s="105"/>
      <c r="W203" s="105"/>
      <c r="X203" s="83" t="str">
        <f>IF('2B手術個別票H29'!AH633="","",'2B手術個別票H29'!AH633)</f>
        <v/>
      </c>
      <c r="Y203" s="281" t="str">
        <f>IF('2B手術個別票H29'!AR633="","",'2B手術個別票H29'!AR633)</f>
        <v/>
      </c>
      <c r="Z203" s="83" t="str">
        <f>IF('2B手術個別票H29'!BB633="","",'2B手術個別票H29'!BB633)</f>
        <v/>
      </c>
      <c r="AA203" s="105"/>
      <c r="AB203" s="105"/>
      <c r="AC203" s="105"/>
      <c r="AD203" s="105"/>
      <c r="AE203" s="105"/>
      <c r="AF203" s="105"/>
      <c r="AG203" s="105"/>
      <c r="AH203" s="105"/>
      <c r="AI203" s="105"/>
    </row>
    <row r="204" spans="1:35">
      <c r="A204" s="83" t="str">
        <f t="shared" si="3"/>
        <v/>
      </c>
      <c r="B204" s="105"/>
      <c r="C204" s="105"/>
      <c r="D204" s="105"/>
      <c r="E204" s="105"/>
      <c r="F204" s="105"/>
      <c r="G204" s="105"/>
      <c r="H204" s="105"/>
      <c r="I204" s="105"/>
      <c r="J204" s="105"/>
      <c r="K204" s="105"/>
      <c r="L204" s="105"/>
      <c r="M204" s="105"/>
      <c r="N204" s="285" t="str">
        <f>IF(CONCATENATE(O204,P204,Q204,R204,S204,T204,U204,V204,W204,X204,Y204,Z204,AA204,AB204,AC204,AD204,AE204,AF204,AG204,AH204,AI204)&lt;&gt;"",MAX($N$1:N203)+1,"")</f>
        <v/>
      </c>
      <c r="O204" s="285" t="str">
        <f>IF('2B手術個別票H29'!C636="","",'2B手術個別票H29'!C636)</f>
        <v/>
      </c>
      <c r="P204" s="285" t="str">
        <f>IF('2B手術個別票H29'!E636="","",'2B手術個別票H29'!E636) &amp; IF('2B手術個別票H29'!F636="","",'2B手術個別票H29'!F636) &amp; IF('2B手術個別票H29'!G636="","",'2B手術個別票H29'!G636)</f>
        <v/>
      </c>
      <c r="Q204" s="285" t="str">
        <f>IF('2B手術個別票H29'!I636="","",'2B手術個別票H29'!I636)</f>
        <v/>
      </c>
      <c r="R204" s="285" t="str">
        <f>IF('2B手術個別票H29'!K636="","",'2B手術個別票H29'!K636)</f>
        <v/>
      </c>
      <c r="S204" s="285" t="str">
        <f>IF('2B手術個別票H29'!M636="","",'2B手術個別票H29'!M636)</f>
        <v/>
      </c>
      <c r="T204" s="285" t="str">
        <f>IF('2B手術個別票H29'!O636="","",'2B手術個別票H29'!O636)</f>
        <v/>
      </c>
      <c r="U204" s="105"/>
      <c r="V204" s="105"/>
      <c r="W204" s="105"/>
      <c r="X204" s="83" t="str">
        <f>IF('2B手術個別票H29'!AH636="","",'2B手術個別票H29'!AH636)</f>
        <v/>
      </c>
      <c r="Y204" s="281" t="str">
        <f>IF('2B手術個別票H29'!AR636="","",'2B手術個別票H29'!AR636)</f>
        <v/>
      </c>
      <c r="Z204" s="83" t="str">
        <f>IF('2B手術個別票H29'!BB636="","",'2B手術個別票H29'!BB636)</f>
        <v/>
      </c>
      <c r="AA204" s="105"/>
      <c r="AB204" s="105"/>
      <c r="AC204" s="105"/>
      <c r="AD204" s="105"/>
      <c r="AE204" s="105"/>
      <c r="AF204" s="105"/>
      <c r="AG204" s="105"/>
      <c r="AH204" s="105"/>
      <c r="AI204" s="105"/>
    </row>
    <row r="205" spans="1:35">
      <c r="A205" s="83" t="str">
        <f t="shared" si="3"/>
        <v/>
      </c>
      <c r="B205" s="105"/>
      <c r="C205" s="105"/>
      <c r="D205" s="105"/>
      <c r="E205" s="105"/>
      <c r="F205" s="105"/>
      <c r="G205" s="105"/>
      <c r="H205" s="105"/>
      <c r="I205" s="105"/>
      <c r="J205" s="105"/>
      <c r="K205" s="105"/>
      <c r="L205" s="105"/>
      <c r="M205" s="105"/>
      <c r="N205" s="285" t="str">
        <f>IF(CONCATENATE(O205,P205,Q205,R205,S205,T205,U205,V205,W205,X205,Y205,Z205,AA205,AB205,AC205,AD205,AE205,AF205,AG205,AH205,AI205)&lt;&gt;"",MAX($N$1:N204)+1,"")</f>
        <v/>
      </c>
      <c r="O205" s="285" t="str">
        <f>IF('2B手術個別票H29'!C639="","",'2B手術個別票H29'!C639)</f>
        <v/>
      </c>
      <c r="P205" s="285" t="str">
        <f>IF('2B手術個別票H29'!E639="","",'2B手術個別票H29'!E639) &amp; IF('2B手術個別票H29'!F639="","",'2B手術個別票H29'!F639) &amp; IF('2B手術個別票H29'!G639="","",'2B手術個別票H29'!G639)</f>
        <v/>
      </c>
      <c r="Q205" s="285" t="str">
        <f>IF('2B手術個別票H29'!I639="","",'2B手術個別票H29'!I639)</f>
        <v/>
      </c>
      <c r="R205" s="285" t="str">
        <f>IF('2B手術個別票H29'!K639="","",'2B手術個別票H29'!K639)</f>
        <v/>
      </c>
      <c r="S205" s="285" t="str">
        <f>IF('2B手術個別票H29'!M639="","",'2B手術個別票H29'!M639)</f>
        <v/>
      </c>
      <c r="T205" s="285" t="str">
        <f>IF('2B手術個別票H29'!O639="","",'2B手術個別票H29'!O639)</f>
        <v/>
      </c>
      <c r="U205" s="105"/>
      <c r="V205" s="105"/>
      <c r="W205" s="105"/>
      <c r="X205" s="83" t="str">
        <f>IF('2B手術個別票H29'!AH639="","",'2B手術個別票H29'!AH639)</f>
        <v/>
      </c>
      <c r="Y205" s="281" t="str">
        <f>IF('2B手術個別票H29'!AR639="","",'2B手術個別票H29'!AR639)</f>
        <v/>
      </c>
      <c r="Z205" s="83" t="str">
        <f>IF('2B手術個別票H29'!BB639="","",'2B手術個別票H29'!BB639)</f>
        <v/>
      </c>
      <c r="AA205" s="105"/>
      <c r="AB205" s="105"/>
      <c r="AC205" s="105"/>
      <c r="AD205" s="105"/>
      <c r="AE205" s="105"/>
      <c r="AF205" s="105"/>
      <c r="AG205" s="105"/>
      <c r="AH205" s="105"/>
      <c r="AI205" s="105"/>
    </row>
    <row r="206" spans="1:35">
      <c r="A206" s="83" t="str">
        <f t="shared" si="3"/>
        <v/>
      </c>
      <c r="B206" s="105"/>
      <c r="C206" s="105"/>
      <c r="D206" s="105"/>
      <c r="E206" s="105"/>
      <c r="F206" s="105"/>
      <c r="G206" s="105"/>
      <c r="H206" s="105"/>
      <c r="I206" s="105"/>
      <c r="J206" s="105"/>
      <c r="K206" s="105"/>
      <c r="L206" s="105"/>
      <c r="M206" s="105"/>
      <c r="N206" s="285" t="str">
        <f>IF(CONCATENATE(O206,P206,Q206,R206,S206,T206,U206,V206,W206,X206,Y206,Z206,AA206,AB206,AC206,AD206,AE206,AF206,AG206,AH206,AI206)&lt;&gt;"",MAX($N$1:N205)+1,"")</f>
        <v/>
      </c>
      <c r="O206" s="285" t="str">
        <f>IF('2B手術個別票H29'!C642="","",'2B手術個別票H29'!C642)</f>
        <v/>
      </c>
      <c r="P206" s="285" t="str">
        <f>IF('2B手術個別票H29'!E642="","",'2B手術個別票H29'!E642) &amp; IF('2B手術個別票H29'!F642="","",'2B手術個別票H29'!F642) &amp; IF('2B手術個別票H29'!G642="","",'2B手術個別票H29'!G642)</f>
        <v/>
      </c>
      <c r="Q206" s="285" t="str">
        <f>IF('2B手術個別票H29'!I642="","",'2B手術個別票H29'!I642)</f>
        <v/>
      </c>
      <c r="R206" s="285" t="str">
        <f>IF('2B手術個別票H29'!K642="","",'2B手術個別票H29'!K642)</f>
        <v/>
      </c>
      <c r="S206" s="285" t="str">
        <f>IF('2B手術個別票H29'!M642="","",'2B手術個別票H29'!M642)</f>
        <v/>
      </c>
      <c r="T206" s="285" t="str">
        <f>IF('2B手術個別票H29'!O642="","",'2B手術個別票H29'!O642)</f>
        <v/>
      </c>
      <c r="U206" s="105"/>
      <c r="V206" s="105"/>
      <c r="W206" s="105"/>
      <c r="X206" s="83" t="str">
        <f>IF('2B手術個別票H29'!AH642="","",'2B手術個別票H29'!AH642)</f>
        <v/>
      </c>
      <c r="Y206" s="281" t="str">
        <f>IF('2B手術個別票H29'!AR642="","",'2B手術個別票H29'!AR642)</f>
        <v/>
      </c>
      <c r="Z206" s="83" t="str">
        <f>IF('2B手術個別票H29'!BB642="","",'2B手術個別票H29'!BB642)</f>
        <v/>
      </c>
      <c r="AA206" s="105"/>
      <c r="AB206" s="105"/>
      <c r="AC206" s="105"/>
      <c r="AD206" s="105"/>
      <c r="AE206" s="105"/>
      <c r="AF206" s="105"/>
      <c r="AG206" s="105"/>
      <c r="AH206" s="105"/>
      <c r="AI206" s="105"/>
    </row>
    <row r="207" spans="1:35">
      <c r="A207" s="83" t="str">
        <f t="shared" si="3"/>
        <v/>
      </c>
      <c r="B207" s="105"/>
      <c r="C207" s="105"/>
      <c r="D207" s="105"/>
      <c r="E207" s="105"/>
      <c r="F207" s="105"/>
      <c r="G207" s="105"/>
      <c r="H207" s="105"/>
      <c r="I207" s="105"/>
      <c r="J207" s="105"/>
      <c r="K207" s="105"/>
      <c r="L207" s="105"/>
      <c r="M207" s="105"/>
      <c r="N207" s="285" t="str">
        <f>IF(CONCATENATE(O207,P207,Q207,R207,S207,T207,U207,V207,W207,X207,Y207,Z207,AA207,AB207,AC207,AD207,AE207,AF207,AG207,AH207,AI207)&lt;&gt;"",MAX($N$1:N206)+1,"")</f>
        <v/>
      </c>
      <c r="O207" s="285" t="str">
        <f>IF('2B手術個別票H29'!C645="","",'2B手術個別票H29'!C645)</f>
        <v/>
      </c>
      <c r="P207" s="285" t="str">
        <f>IF('2B手術個別票H29'!E645="","",'2B手術個別票H29'!E645) &amp; IF('2B手術個別票H29'!F645="","",'2B手術個別票H29'!F645) &amp; IF('2B手術個別票H29'!G645="","",'2B手術個別票H29'!G645)</f>
        <v/>
      </c>
      <c r="Q207" s="285" t="str">
        <f>IF('2B手術個別票H29'!I645="","",'2B手術個別票H29'!I645)</f>
        <v/>
      </c>
      <c r="R207" s="285" t="str">
        <f>IF('2B手術個別票H29'!K645="","",'2B手術個別票H29'!K645)</f>
        <v/>
      </c>
      <c r="S207" s="285" t="str">
        <f>IF('2B手術個別票H29'!M645="","",'2B手術個別票H29'!M645)</f>
        <v/>
      </c>
      <c r="T207" s="285" t="str">
        <f>IF('2B手術個別票H29'!O645="","",'2B手術個別票H29'!O645)</f>
        <v/>
      </c>
      <c r="U207" s="105"/>
      <c r="V207" s="105"/>
      <c r="W207" s="105"/>
      <c r="X207" s="83" t="str">
        <f>IF('2B手術個別票H29'!AH645="","",'2B手術個別票H29'!AH645)</f>
        <v/>
      </c>
      <c r="Y207" s="281" t="str">
        <f>IF('2B手術個別票H29'!AR645="","",'2B手術個別票H29'!AR645)</f>
        <v/>
      </c>
      <c r="Z207" s="83" t="str">
        <f>IF('2B手術個別票H29'!BB645="","",'2B手術個別票H29'!BB645)</f>
        <v/>
      </c>
      <c r="AA207" s="105"/>
      <c r="AB207" s="105"/>
      <c r="AC207" s="105"/>
      <c r="AD207" s="105"/>
      <c r="AE207" s="105"/>
      <c r="AF207" s="105"/>
      <c r="AG207" s="105"/>
      <c r="AH207" s="105"/>
      <c r="AI207" s="105"/>
    </row>
    <row r="208" spans="1:35">
      <c r="A208" s="83" t="str">
        <f t="shared" si="3"/>
        <v/>
      </c>
      <c r="B208" s="105"/>
      <c r="C208" s="105"/>
      <c r="D208" s="105"/>
      <c r="E208" s="105"/>
      <c r="F208" s="105"/>
      <c r="G208" s="105"/>
      <c r="H208" s="105"/>
      <c r="I208" s="105"/>
      <c r="J208" s="105"/>
      <c r="K208" s="105"/>
      <c r="L208" s="105"/>
      <c r="M208" s="105"/>
      <c r="N208" s="285" t="str">
        <f>IF(CONCATENATE(O208,P208,Q208,R208,S208,T208,U208,V208,W208,X208,Y208,Z208,AA208,AB208,AC208,AD208,AE208,AF208,AG208,AH208,AI208)&lt;&gt;"",MAX($N$1:N207)+1,"")</f>
        <v/>
      </c>
      <c r="O208" s="285" t="str">
        <f>IF('2B手術個別票H29'!C648="","",'2B手術個別票H29'!C648)</f>
        <v/>
      </c>
      <c r="P208" s="285" t="str">
        <f>IF('2B手術個別票H29'!E648="","",'2B手術個別票H29'!E648) &amp; IF('2B手術個別票H29'!F648="","",'2B手術個別票H29'!F648) &amp; IF('2B手術個別票H29'!G648="","",'2B手術個別票H29'!G648)</f>
        <v/>
      </c>
      <c r="Q208" s="285" t="str">
        <f>IF('2B手術個別票H29'!I648="","",'2B手術個別票H29'!I648)</f>
        <v/>
      </c>
      <c r="R208" s="285" t="str">
        <f>IF('2B手術個別票H29'!K648="","",'2B手術個別票H29'!K648)</f>
        <v/>
      </c>
      <c r="S208" s="285" t="str">
        <f>IF('2B手術個別票H29'!M648="","",'2B手術個別票H29'!M648)</f>
        <v/>
      </c>
      <c r="T208" s="285" t="str">
        <f>IF('2B手術個別票H29'!O648="","",'2B手術個別票H29'!O648)</f>
        <v/>
      </c>
      <c r="U208" s="105"/>
      <c r="V208" s="105"/>
      <c r="W208" s="105"/>
      <c r="X208" s="83" t="str">
        <f>IF('2B手術個別票H29'!AH648="","",'2B手術個別票H29'!AH648)</f>
        <v/>
      </c>
      <c r="Y208" s="281" t="str">
        <f>IF('2B手術個別票H29'!AR648="","",'2B手術個別票H29'!AR648)</f>
        <v/>
      </c>
      <c r="Z208" s="83" t="str">
        <f>IF('2B手術個別票H29'!BB648="","",'2B手術個別票H29'!BB648)</f>
        <v/>
      </c>
      <c r="AA208" s="105"/>
      <c r="AB208" s="105"/>
      <c r="AC208" s="105"/>
      <c r="AD208" s="105"/>
      <c r="AE208" s="105"/>
      <c r="AF208" s="105"/>
      <c r="AG208" s="105"/>
      <c r="AH208" s="105"/>
      <c r="AI208" s="105"/>
    </row>
    <row r="209" spans="1:35">
      <c r="A209" s="83" t="str">
        <f t="shared" si="3"/>
        <v/>
      </c>
      <c r="B209" s="105"/>
      <c r="C209" s="105"/>
      <c r="D209" s="105"/>
      <c r="E209" s="105"/>
      <c r="F209" s="105"/>
      <c r="G209" s="105"/>
      <c r="H209" s="105"/>
      <c r="I209" s="105"/>
      <c r="J209" s="105"/>
      <c r="K209" s="105"/>
      <c r="L209" s="105"/>
      <c r="M209" s="105"/>
      <c r="N209" s="285" t="str">
        <f>IF(CONCATENATE(O209,P209,Q209,R209,S209,T209,U209,V209,W209,X209,Y209,Z209,AA209,AB209,AC209,AD209,AE209,AF209,AG209,AH209,AI209)&lt;&gt;"",MAX($N$1:N208)+1,"")</f>
        <v/>
      </c>
      <c r="O209" s="285" t="str">
        <f>IF('2B手術個別票H29'!C651="","",'2B手術個別票H29'!C651)</f>
        <v/>
      </c>
      <c r="P209" s="285" t="str">
        <f>IF('2B手術個別票H29'!E651="","",'2B手術個別票H29'!E651) &amp; IF('2B手術個別票H29'!F651="","",'2B手術個別票H29'!F651) &amp; IF('2B手術個別票H29'!G651="","",'2B手術個別票H29'!G651)</f>
        <v/>
      </c>
      <c r="Q209" s="285" t="str">
        <f>IF('2B手術個別票H29'!I651="","",'2B手術個別票H29'!I651)</f>
        <v/>
      </c>
      <c r="R209" s="285" t="str">
        <f>IF('2B手術個別票H29'!K651="","",'2B手術個別票H29'!K651)</f>
        <v/>
      </c>
      <c r="S209" s="285" t="str">
        <f>IF('2B手術個別票H29'!M651="","",'2B手術個別票H29'!M651)</f>
        <v/>
      </c>
      <c r="T209" s="285" t="str">
        <f>IF('2B手術個別票H29'!O651="","",'2B手術個別票H29'!O651)</f>
        <v/>
      </c>
      <c r="U209" s="105"/>
      <c r="V209" s="105"/>
      <c r="W209" s="105"/>
      <c r="X209" s="83" t="str">
        <f>IF('2B手術個別票H29'!AH651="","",'2B手術個別票H29'!AH651)</f>
        <v/>
      </c>
      <c r="Y209" s="281" t="str">
        <f>IF('2B手術個別票H29'!AR651="","",'2B手術個別票H29'!AR651)</f>
        <v/>
      </c>
      <c r="Z209" s="83" t="str">
        <f>IF('2B手術個別票H29'!BB651="","",'2B手術個別票H29'!BB651)</f>
        <v/>
      </c>
      <c r="AA209" s="105"/>
      <c r="AB209" s="105"/>
      <c r="AC209" s="105"/>
      <c r="AD209" s="105"/>
      <c r="AE209" s="105"/>
      <c r="AF209" s="105"/>
      <c r="AG209" s="105"/>
      <c r="AH209" s="105"/>
      <c r="AI209" s="105"/>
    </row>
    <row r="210" spans="1:35">
      <c r="A210" s="83" t="str">
        <f t="shared" si="3"/>
        <v/>
      </c>
      <c r="B210" s="105"/>
      <c r="C210" s="105"/>
      <c r="D210" s="105"/>
      <c r="E210" s="105"/>
      <c r="F210" s="105"/>
      <c r="G210" s="105"/>
      <c r="H210" s="105"/>
      <c r="I210" s="105"/>
      <c r="J210" s="105"/>
      <c r="K210" s="105"/>
      <c r="L210" s="105"/>
      <c r="M210" s="105"/>
      <c r="N210" s="285" t="str">
        <f>IF(CONCATENATE(O210,P210,Q210,R210,S210,T210,U210,V210,W210,X210,Y210,Z210,AA210,AB210,AC210,AD210,AE210,AF210,AG210,AH210,AI210)&lt;&gt;"",MAX($N$1:N209)+1,"")</f>
        <v/>
      </c>
      <c r="O210" s="285" t="str">
        <f>IF('2B手術個別票H29'!C654="","",'2B手術個別票H29'!C654)</f>
        <v/>
      </c>
      <c r="P210" s="285" t="str">
        <f>IF('2B手術個別票H29'!E654="","",'2B手術個別票H29'!E654) &amp; IF('2B手術個別票H29'!F654="","",'2B手術個別票H29'!F654) &amp; IF('2B手術個別票H29'!G654="","",'2B手術個別票H29'!G654)</f>
        <v/>
      </c>
      <c r="Q210" s="285" t="str">
        <f>IF('2B手術個別票H29'!I654="","",'2B手術個別票H29'!I654)</f>
        <v/>
      </c>
      <c r="R210" s="285" t="str">
        <f>IF('2B手術個別票H29'!K654="","",'2B手術個別票H29'!K654)</f>
        <v/>
      </c>
      <c r="S210" s="285" t="str">
        <f>IF('2B手術個別票H29'!M654="","",'2B手術個別票H29'!M654)</f>
        <v/>
      </c>
      <c r="T210" s="285" t="str">
        <f>IF('2B手術個別票H29'!O654="","",'2B手術個別票H29'!O654)</f>
        <v/>
      </c>
      <c r="U210" s="105"/>
      <c r="V210" s="105"/>
      <c r="W210" s="105"/>
      <c r="X210" s="83" t="str">
        <f>IF('2B手術個別票H29'!AH654="","",'2B手術個別票H29'!AH654)</f>
        <v/>
      </c>
      <c r="Y210" s="281" t="str">
        <f>IF('2B手術個別票H29'!AR654="","",'2B手術個別票H29'!AR654)</f>
        <v/>
      </c>
      <c r="Z210" s="83" t="str">
        <f>IF('2B手術個別票H29'!BB654="","",'2B手術個別票H29'!BB654)</f>
        <v/>
      </c>
      <c r="AA210" s="105"/>
      <c r="AB210" s="105"/>
      <c r="AC210" s="105"/>
      <c r="AD210" s="105"/>
      <c r="AE210" s="105"/>
      <c r="AF210" s="105"/>
      <c r="AG210" s="105"/>
      <c r="AH210" s="105"/>
      <c r="AI210" s="105"/>
    </row>
    <row r="211" spans="1:35">
      <c r="A211" s="83" t="str">
        <f t="shared" si="3"/>
        <v/>
      </c>
      <c r="B211" s="105"/>
      <c r="C211" s="105"/>
      <c r="D211" s="105"/>
      <c r="E211" s="105"/>
      <c r="F211" s="105"/>
      <c r="G211" s="105"/>
      <c r="H211" s="105"/>
      <c r="I211" s="105"/>
      <c r="J211" s="105"/>
      <c r="K211" s="105"/>
      <c r="L211" s="105"/>
      <c r="M211" s="105"/>
      <c r="N211" s="285" t="str">
        <f>IF(CONCATENATE(O211,P211,Q211,R211,S211,T211,U211,V211,W211,X211,Y211,Z211,AA211,AB211,AC211,AD211,AE211,AF211,AG211,AH211,AI211)&lt;&gt;"",MAX($N$1:N210)+1,"")</f>
        <v/>
      </c>
      <c r="O211" s="285" t="str">
        <f>IF('2B手術個別票H29'!C657="","",'2B手術個別票H29'!C657)</f>
        <v/>
      </c>
      <c r="P211" s="285" t="str">
        <f>IF('2B手術個別票H29'!E657="","",'2B手術個別票H29'!E657) &amp; IF('2B手術個別票H29'!F657="","",'2B手術個別票H29'!F657) &amp; IF('2B手術個別票H29'!G657="","",'2B手術個別票H29'!G657)</f>
        <v/>
      </c>
      <c r="Q211" s="285" t="str">
        <f>IF('2B手術個別票H29'!I657="","",'2B手術個別票H29'!I657)</f>
        <v/>
      </c>
      <c r="R211" s="285" t="str">
        <f>IF('2B手術個別票H29'!K657="","",'2B手術個別票H29'!K657)</f>
        <v/>
      </c>
      <c r="S211" s="285" t="str">
        <f>IF('2B手術個別票H29'!M657="","",'2B手術個別票H29'!M657)</f>
        <v/>
      </c>
      <c r="T211" s="285" t="str">
        <f>IF('2B手術個別票H29'!O657="","",'2B手術個別票H29'!O657)</f>
        <v/>
      </c>
      <c r="U211" s="105"/>
      <c r="V211" s="105"/>
      <c r="W211" s="105"/>
      <c r="X211" s="83" t="str">
        <f>IF('2B手術個別票H29'!AH657="","",'2B手術個別票H29'!AH657)</f>
        <v/>
      </c>
      <c r="Y211" s="281" t="str">
        <f>IF('2B手術個別票H29'!AR657="","",'2B手術個別票H29'!AR657)</f>
        <v/>
      </c>
      <c r="Z211" s="83" t="str">
        <f>IF('2B手術個別票H29'!BB657="","",'2B手術個別票H29'!BB657)</f>
        <v/>
      </c>
      <c r="AA211" s="105"/>
      <c r="AB211" s="105"/>
      <c r="AC211" s="105"/>
      <c r="AD211" s="105"/>
      <c r="AE211" s="105"/>
      <c r="AF211" s="105"/>
      <c r="AG211" s="105"/>
      <c r="AH211" s="105"/>
      <c r="AI211" s="105"/>
    </row>
    <row r="212" spans="1:35">
      <c r="A212" s="83" t="str">
        <f t="shared" si="3"/>
        <v/>
      </c>
      <c r="B212" s="105"/>
      <c r="C212" s="105"/>
      <c r="D212" s="105"/>
      <c r="E212" s="105"/>
      <c r="F212" s="105"/>
      <c r="G212" s="105"/>
      <c r="H212" s="105"/>
      <c r="I212" s="105"/>
      <c r="J212" s="105"/>
      <c r="K212" s="105"/>
      <c r="L212" s="105"/>
      <c r="M212" s="105"/>
      <c r="N212" s="285" t="str">
        <f>IF(CONCATENATE(O212,P212,Q212,R212,S212,T212,U212,V212,W212,X212,Y212,Z212,AA212,AB212,AC212,AD212,AE212,AF212,AG212,AH212,AI212)&lt;&gt;"",MAX($N$1:N211)+1,"")</f>
        <v/>
      </c>
      <c r="O212" s="285" t="str">
        <f>IF('2B手術個別票H29'!C660="","",'2B手術個別票H29'!C660)</f>
        <v/>
      </c>
      <c r="P212" s="285" t="str">
        <f>IF('2B手術個別票H29'!E660="","",'2B手術個別票H29'!E660) &amp; IF('2B手術個別票H29'!F660="","",'2B手術個別票H29'!F660) &amp; IF('2B手術個別票H29'!G660="","",'2B手術個別票H29'!G660)</f>
        <v/>
      </c>
      <c r="Q212" s="285" t="str">
        <f>IF('2B手術個別票H29'!I660="","",'2B手術個別票H29'!I660)</f>
        <v/>
      </c>
      <c r="R212" s="285" t="str">
        <f>IF('2B手術個別票H29'!K660="","",'2B手術個別票H29'!K660)</f>
        <v/>
      </c>
      <c r="S212" s="285" t="str">
        <f>IF('2B手術個別票H29'!M660="","",'2B手術個別票H29'!M660)</f>
        <v/>
      </c>
      <c r="T212" s="285" t="str">
        <f>IF('2B手術個別票H29'!O660="","",'2B手術個別票H29'!O660)</f>
        <v/>
      </c>
      <c r="U212" s="105"/>
      <c r="V212" s="105"/>
      <c r="W212" s="105"/>
      <c r="X212" s="83" t="str">
        <f>IF('2B手術個別票H29'!AH660="","",'2B手術個別票H29'!AH660)</f>
        <v/>
      </c>
      <c r="Y212" s="281" t="str">
        <f>IF('2B手術個別票H29'!AR660="","",'2B手術個別票H29'!AR660)</f>
        <v/>
      </c>
      <c r="Z212" s="83" t="str">
        <f>IF('2B手術個別票H29'!BB660="","",'2B手術個別票H29'!BB660)</f>
        <v/>
      </c>
      <c r="AA212" s="105"/>
      <c r="AB212" s="105"/>
      <c r="AC212" s="105"/>
      <c r="AD212" s="105"/>
      <c r="AE212" s="105"/>
      <c r="AF212" s="105"/>
      <c r="AG212" s="105"/>
      <c r="AH212" s="105"/>
      <c r="AI212" s="105"/>
    </row>
    <row r="213" spans="1:35">
      <c r="A213" s="83" t="str">
        <f t="shared" si="3"/>
        <v/>
      </c>
      <c r="B213" s="105"/>
      <c r="C213" s="105"/>
      <c r="D213" s="105"/>
      <c r="E213" s="105"/>
      <c r="F213" s="105"/>
      <c r="G213" s="105"/>
      <c r="H213" s="105"/>
      <c r="I213" s="105"/>
      <c r="J213" s="105"/>
      <c r="K213" s="105"/>
      <c r="L213" s="105"/>
      <c r="M213" s="105"/>
      <c r="N213" s="285" t="str">
        <f>IF(CONCATENATE(O213,P213,Q213,R213,S213,T213,U213,V213,W213,X213,Y213,Z213,AA213,AB213,AC213,AD213,AE213,AF213,AG213,AH213,AI213)&lt;&gt;"",MAX($N$1:N212)+1,"")</f>
        <v/>
      </c>
      <c r="O213" s="285" t="str">
        <f>IF('2B手術個別票H29'!C663="","",'2B手術個別票H29'!C663)</f>
        <v/>
      </c>
      <c r="P213" s="285" t="str">
        <f>IF('2B手術個別票H29'!E663="","",'2B手術個別票H29'!E663) &amp; IF('2B手術個別票H29'!F663="","",'2B手術個別票H29'!F663) &amp; IF('2B手術個別票H29'!G663="","",'2B手術個別票H29'!G663)</f>
        <v/>
      </c>
      <c r="Q213" s="285" t="str">
        <f>IF('2B手術個別票H29'!I663="","",'2B手術個別票H29'!I663)</f>
        <v/>
      </c>
      <c r="R213" s="285" t="str">
        <f>IF('2B手術個別票H29'!K663="","",'2B手術個別票H29'!K663)</f>
        <v/>
      </c>
      <c r="S213" s="285" t="str">
        <f>IF('2B手術個別票H29'!M663="","",'2B手術個別票H29'!M663)</f>
        <v/>
      </c>
      <c r="T213" s="285" t="str">
        <f>IF('2B手術個別票H29'!O663="","",'2B手術個別票H29'!O663)</f>
        <v/>
      </c>
      <c r="U213" s="105"/>
      <c r="V213" s="105"/>
      <c r="W213" s="105"/>
      <c r="X213" s="83" t="str">
        <f>IF('2B手術個別票H29'!AH663="","",'2B手術個別票H29'!AH663)</f>
        <v/>
      </c>
      <c r="Y213" s="281" t="str">
        <f>IF('2B手術個別票H29'!AR663="","",'2B手術個別票H29'!AR663)</f>
        <v/>
      </c>
      <c r="Z213" s="83" t="str">
        <f>IF('2B手術個別票H29'!BB663="","",'2B手術個別票H29'!BB663)</f>
        <v/>
      </c>
      <c r="AA213" s="105"/>
      <c r="AB213" s="105"/>
      <c r="AC213" s="105"/>
      <c r="AD213" s="105"/>
      <c r="AE213" s="105"/>
      <c r="AF213" s="105"/>
      <c r="AG213" s="105"/>
      <c r="AH213" s="105"/>
      <c r="AI213" s="105"/>
    </row>
    <row r="214" spans="1:35">
      <c r="A214" s="83" t="str">
        <f t="shared" si="3"/>
        <v/>
      </c>
      <c r="B214" s="105"/>
      <c r="C214" s="105"/>
      <c r="D214" s="105"/>
      <c r="E214" s="105"/>
      <c r="F214" s="105"/>
      <c r="G214" s="105"/>
      <c r="H214" s="105"/>
      <c r="I214" s="105"/>
      <c r="J214" s="105"/>
      <c r="K214" s="105"/>
      <c r="L214" s="105"/>
      <c r="M214" s="105"/>
      <c r="N214" s="285" t="str">
        <f>IF(CONCATENATE(O214,P214,Q214,R214,S214,T214,U214,V214,W214,X214,Y214,Z214,AA214,AB214,AC214,AD214,AE214,AF214,AG214,AH214,AI214)&lt;&gt;"",MAX($N$1:N213)+1,"")</f>
        <v/>
      </c>
      <c r="O214" s="285" t="str">
        <f>IF('2B手術個別票H29'!C666="","",'2B手術個別票H29'!C666)</f>
        <v/>
      </c>
      <c r="P214" s="285" t="str">
        <f>IF('2B手術個別票H29'!E666="","",'2B手術個別票H29'!E666) &amp; IF('2B手術個別票H29'!F666="","",'2B手術個別票H29'!F666) &amp; IF('2B手術個別票H29'!G666="","",'2B手術個別票H29'!G666)</f>
        <v/>
      </c>
      <c r="Q214" s="285" t="str">
        <f>IF('2B手術個別票H29'!I666="","",'2B手術個別票H29'!I666)</f>
        <v/>
      </c>
      <c r="R214" s="285" t="str">
        <f>IF('2B手術個別票H29'!K666="","",'2B手術個別票H29'!K666)</f>
        <v/>
      </c>
      <c r="S214" s="285" t="str">
        <f>IF('2B手術個別票H29'!M666="","",'2B手術個別票H29'!M666)</f>
        <v/>
      </c>
      <c r="T214" s="285" t="str">
        <f>IF('2B手術個別票H29'!O666="","",'2B手術個別票H29'!O666)</f>
        <v/>
      </c>
      <c r="U214" s="105"/>
      <c r="V214" s="105"/>
      <c r="W214" s="105"/>
      <c r="X214" s="83" t="str">
        <f>IF('2B手術個別票H29'!AH666="","",'2B手術個別票H29'!AH666)</f>
        <v/>
      </c>
      <c r="Y214" s="281" t="str">
        <f>IF('2B手術個別票H29'!AR666="","",'2B手術個別票H29'!AR666)</f>
        <v/>
      </c>
      <c r="Z214" s="83" t="str">
        <f>IF('2B手術個別票H29'!BB666="","",'2B手術個別票H29'!BB666)</f>
        <v/>
      </c>
      <c r="AA214" s="105"/>
      <c r="AB214" s="105"/>
      <c r="AC214" s="105"/>
      <c r="AD214" s="105"/>
      <c r="AE214" s="105"/>
      <c r="AF214" s="105"/>
      <c r="AG214" s="105"/>
      <c r="AH214" s="105"/>
      <c r="AI214" s="105"/>
    </row>
    <row r="215" spans="1:35">
      <c r="A215" s="83" t="str">
        <f t="shared" si="3"/>
        <v/>
      </c>
      <c r="B215" s="105"/>
      <c r="C215" s="105"/>
      <c r="D215" s="105"/>
      <c r="E215" s="105"/>
      <c r="F215" s="105"/>
      <c r="G215" s="105"/>
      <c r="H215" s="105"/>
      <c r="I215" s="105"/>
      <c r="J215" s="105"/>
      <c r="K215" s="105"/>
      <c r="L215" s="105"/>
      <c r="M215" s="105"/>
      <c r="N215" s="285" t="str">
        <f>IF(CONCATENATE(O215,P215,Q215,R215,S215,T215,U215,V215,W215,X215,Y215,Z215,AA215,AB215,AC215,AD215,AE215,AF215,AG215,AH215,AI215)&lt;&gt;"",MAX($N$1:N214)+1,"")</f>
        <v/>
      </c>
      <c r="O215" s="285" t="str">
        <f>IF('2B手術個別票H29'!C669="","",'2B手術個別票H29'!C669)</f>
        <v/>
      </c>
      <c r="P215" s="285" t="str">
        <f>IF('2B手術個別票H29'!E669="","",'2B手術個別票H29'!E669) &amp; IF('2B手術個別票H29'!F669="","",'2B手術個別票H29'!F669) &amp; IF('2B手術個別票H29'!G669="","",'2B手術個別票H29'!G669)</f>
        <v/>
      </c>
      <c r="Q215" s="285" t="str">
        <f>IF('2B手術個別票H29'!I669="","",'2B手術個別票H29'!I669)</f>
        <v/>
      </c>
      <c r="R215" s="285" t="str">
        <f>IF('2B手術個別票H29'!K669="","",'2B手術個別票H29'!K669)</f>
        <v/>
      </c>
      <c r="S215" s="285" t="str">
        <f>IF('2B手術個別票H29'!M669="","",'2B手術個別票H29'!M669)</f>
        <v/>
      </c>
      <c r="T215" s="285" t="str">
        <f>IF('2B手術個別票H29'!O669="","",'2B手術個別票H29'!O669)</f>
        <v/>
      </c>
      <c r="U215" s="105"/>
      <c r="V215" s="105"/>
      <c r="W215" s="105"/>
      <c r="X215" s="83" t="str">
        <f>IF('2B手術個別票H29'!AH669="","",'2B手術個別票H29'!AH669)</f>
        <v/>
      </c>
      <c r="Y215" s="281" t="str">
        <f>IF('2B手術個別票H29'!AR669="","",'2B手術個別票H29'!AR669)</f>
        <v/>
      </c>
      <c r="Z215" s="83" t="str">
        <f>IF('2B手術個別票H29'!BB669="","",'2B手術個別票H29'!BB669)</f>
        <v/>
      </c>
      <c r="AA215" s="105"/>
      <c r="AB215" s="105"/>
      <c r="AC215" s="105"/>
      <c r="AD215" s="105"/>
      <c r="AE215" s="105"/>
      <c r="AF215" s="105"/>
      <c r="AG215" s="105"/>
      <c r="AH215" s="105"/>
      <c r="AI215" s="105"/>
    </row>
    <row r="216" spans="1:35">
      <c r="A216" s="83" t="str">
        <f t="shared" si="3"/>
        <v/>
      </c>
      <c r="B216" s="105"/>
      <c r="C216" s="105"/>
      <c r="D216" s="105"/>
      <c r="E216" s="105"/>
      <c r="F216" s="105"/>
      <c r="G216" s="105"/>
      <c r="H216" s="105"/>
      <c r="I216" s="105"/>
      <c r="J216" s="105"/>
      <c r="K216" s="105"/>
      <c r="L216" s="105"/>
      <c r="M216" s="105"/>
      <c r="N216" s="285" t="str">
        <f>IF(CONCATENATE(O216,P216,Q216,R216,S216,T216,U216,V216,W216,X216,Y216,Z216,AA216,AB216,AC216,AD216,AE216,AF216,AG216,AH216,AI216)&lt;&gt;"",MAX($N$1:N215)+1,"")</f>
        <v/>
      </c>
      <c r="O216" s="285" t="str">
        <f>IF('2B手術個別票H29'!C672="","",'2B手術個別票H29'!C672)</f>
        <v/>
      </c>
      <c r="P216" s="285" t="str">
        <f>IF('2B手術個別票H29'!E672="","",'2B手術個別票H29'!E672) &amp; IF('2B手術個別票H29'!F672="","",'2B手術個別票H29'!F672) &amp; IF('2B手術個別票H29'!G672="","",'2B手術個別票H29'!G672)</f>
        <v/>
      </c>
      <c r="Q216" s="285" t="str">
        <f>IF('2B手術個別票H29'!I672="","",'2B手術個別票H29'!I672)</f>
        <v/>
      </c>
      <c r="R216" s="285" t="str">
        <f>IF('2B手術個別票H29'!K672="","",'2B手術個別票H29'!K672)</f>
        <v/>
      </c>
      <c r="S216" s="285" t="str">
        <f>IF('2B手術個別票H29'!M672="","",'2B手術個別票H29'!M672)</f>
        <v/>
      </c>
      <c r="T216" s="285" t="str">
        <f>IF('2B手術個別票H29'!O672="","",'2B手術個別票H29'!O672)</f>
        <v/>
      </c>
      <c r="U216" s="105"/>
      <c r="V216" s="105"/>
      <c r="W216" s="105"/>
      <c r="X216" s="83" t="str">
        <f>IF('2B手術個別票H29'!AH672="","",'2B手術個別票H29'!AH672)</f>
        <v/>
      </c>
      <c r="Y216" s="281" t="str">
        <f>IF('2B手術個別票H29'!AR672="","",'2B手術個別票H29'!AR672)</f>
        <v/>
      </c>
      <c r="Z216" s="83" t="str">
        <f>IF('2B手術個別票H29'!BB672="","",'2B手術個別票H29'!BB672)</f>
        <v/>
      </c>
      <c r="AA216" s="105"/>
      <c r="AB216" s="105"/>
      <c r="AC216" s="105"/>
      <c r="AD216" s="105"/>
      <c r="AE216" s="105"/>
      <c r="AF216" s="105"/>
      <c r="AG216" s="105"/>
      <c r="AH216" s="105"/>
      <c r="AI216" s="105"/>
    </row>
    <row r="217" spans="1:35">
      <c r="A217" s="83" t="str">
        <f t="shared" si="3"/>
        <v/>
      </c>
      <c r="B217" s="105"/>
      <c r="C217" s="105"/>
      <c r="D217" s="105"/>
      <c r="E217" s="105"/>
      <c r="F217" s="105"/>
      <c r="G217" s="105"/>
      <c r="H217" s="105"/>
      <c r="I217" s="105"/>
      <c r="J217" s="105"/>
      <c r="K217" s="105"/>
      <c r="L217" s="105"/>
      <c r="M217" s="105"/>
      <c r="N217" s="285" t="str">
        <f>IF(CONCATENATE(O217,P217,Q217,R217,S217,T217,U217,V217,W217,X217,Y217,Z217,AA217,AB217,AC217,AD217,AE217,AF217,AG217,AH217,AI217)&lt;&gt;"",MAX($N$1:N216)+1,"")</f>
        <v/>
      </c>
      <c r="O217" s="285" t="str">
        <f>IF('2B手術個別票H29'!C675="","",'2B手術個別票H29'!C675)</f>
        <v/>
      </c>
      <c r="P217" s="285" t="str">
        <f>IF('2B手術個別票H29'!E675="","",'2B手術個別票H29'!E675) &amp; IF('2B手術個別票H29'!F675="","",'2B手術個別票H29'!F675) &amp; IF('2B手術個別票H29'!G675="","",'2B手術個別票H29'!G675)</f>
        <v/>
      </c>
      <c r="Q217" s="285" t="str">
        <f>IF('2B手術個別票H29'!I675="","",'2B手術個別票H29'!I675)</f>
        <v/>
      </c>
      <c r="R217" s="285" t="str">
        <f>IF('2B手術個別票H29'!K675="","",'2B手術個別票H29'!K675)</f>
        <v/>
      </c>
      <c r="S217" s="285" t="str">
        <f>IF('2B手術個別票H29'!M675="","",'2B手術個別票H29'!M675)</f>
        <v/>
      </c>
      <c r="T217" s="285" t="str">
        <f>IF('2B手術個別票H29'!O675="","",'2B手術個別票H29'!O675)</f>
        <v/>
      </c>
      <c r="U217" s="105"/>
      <c r="V217" s="105"/>
      <c r="W217" s="105"/>
      <c r="X217" s="83" t="str">
        <f>IF('2B手術個別票H29'!AH675="","",'2B手術個別票H29'!AH675)</f>
        <v/>
      </c>
      <c r="Y217" s="281" t="str">
        <f>IF('2B手術個別票H29'!AR675="","",'2B手術個別票H29'!AR675)</f>
        <v/>
      </c>
      <c r="Z217" s="83" t="str">
        <f>IF('2B手術個別票H29'!BB675="","",'2B手術個別票H29'!BB675)</f>
        <v/>
      </c>
      <c r="AA217" s="105"/>
      <c r="AB217" s="105"/>
      <c r="AC217" s="105"/>
      <c r="AD217" s="105"/>
      <c r="AE217" s="105"/>
      <c r="AF217" s="105"/>
      <c r="AG217" s="105"/>
      <c r="AH217" s="105"/>
      <c r="AI217" s="105"/>
    </row>
    <row r="218" spans="1:35">
      <c r="A218" s="83" t="str">
        <f t="shared" si="3"/>
        <v/>
      </c>
      <c r="B218" s="105"/>
      <c r="C218" s="105"/>
      <c r="D218" s="105"/>
      <c r="E218" s="105"/>
      <c r="F218" s="105"/>
      <c r="G218" s="105"/>
      <c r="H218" s="105"/>
      <c r="I218" s="105"/>
      <c r="J218" s="105"/>
      <c r="K218" s="105"/>
      <c r="L218" s="105"/>
      <c r="M218" s="105"/>
      <c r="N218" s="285" t="str">
        <f>IF(CONCATENATE(O218,P218,Q218,R218,S218,T218,U218,V218,W218,X218,Y218,Z218,AA218,AB218,AC218,AD218,AE218,AF218,AG218,AH218,AI218)&lt;&gt;"",MAX($N$1:N217)+1,"")</f>
        <v/>
      </c>
      <c r="O218" s="285" t="str">
        <f>IF('2B手術個別票H29'!C678="","",'2B手術個別票H29'!C678)</f>
        <v/>
      </c>
      <c r="P218" s="285" t="str">
        <f>IF('2B手術個別票H29'!E678="","",'2B手術個別票H29'!E678) &amp; IF('2B手術個別票H29'!F678="","",'2B手術個別票H29'!F678) &amp; IF('2B手術個別票H29'!G678="","",'2B手術個別票H29'!G678)</f>
        <v/>
      </c>
      <c r="Q218" s="285" t="str">
        <f>IF('2B手術個別票H29'!I678="","",'2B手術個別票H29'!I678)</f>
        <v/>
      </c>
      <c r="R218" s="285" t="str">
        <f>IF('2B手術個別票H29'!K678="","",'2B手術個別票H29'!K678)</f>
        <v/>
      </c>
      <c r="S218" s="285" t="str">
        <f>IF('2B手術個別票H29'!M678="","",'2B手術個別票H29'!M678)</f>
        <v/>
      </c>
      <c r="T218" s="285" t="str">
        <f>IF('2B手術個別票H29'!O678="","",'2B手術個別票H29'!O678)</f>
        <v/>
      </c>
      <c r="U218" s="105"/>
      <c r="V218" s="105"/>
      <c r="W218" s="105"/>
      <c r="X218" s="83" t="str">
        <f>IF('2B手術個別票H29'!AH678="","",'2B手術個別票H29'!AH678)</f>
        <v/>
      </c>
      <c r="Y218" s="281" t="str">
        <f>IF('2B手術個別票H29'!AR678="","",'2B手術個別票H29'!AR678)</f>
        <v/>
      </c>
      <c r="Z218" s="83" t="str">
        <f>IF('2B手術個別票H29'!BB678="","",'2B手術個別票H29'!BB678)</f>
        <v/>
      </c>
      <c r="AA218" s="105"/>
      <c r="AB218" s="105"/>
      <c r="AC218" s="105"/>
      <c r="AD218" s="105"/>
      <c r="AE218" s="105"/>
      <c r="AF218" s="105"/>
      <c r="AG218" s="105"/>
      <c r="AH218" s="105"/>
      <c r="AI218" s="105"/>
    </row>
    <row r="219" spans="1:35">
      <c r="A219" s="83" t="str">
        <f t="shared" si="3"/>
        <v/>
      </c>
      <c r="B219" s="105"/>
      <c r="C219" s="105"/>
      <c r="D219" s="105"/>
      <c r="E219" s="105"/>
      <c r="F219" s="105"/>
      <c r="G219" s="105"/>
      <c r="H219" s="105"/>
      <c r="I219" s="105"/>
      <c r="J219" s="105"/>
      <c r="K219" s="105"/>
      <c r="L219" s="105"/>
      <c r="M219" s="105"/>
      <c r="N219" s="285" t="str">
        <f>IF(CONCATENATE(O219,P219,Q219,R219,S219,T219,U219,V219,W219,X219,Y219,Z219,AA219,AB219,AC219,AD219,AE219,AF219,AG219,AH219,AI219)&lt;&gt;"",MAX($N$1:N218)+1,"")</f>
        <v/>
      </c>
      <c r="O219" s="285" t="str">
        <f>IF('2B手術個別票H29'!C681="","",'2B手術個別票H29'!C681)</f>
        <v/>
      </c>
      <c r="P219" s="285" t="str">
        <f>IF('2B手術個別票H29'!E681="","",'2B手術個別票H29'!E681) &amp; IF('2B手術個別票H29'!F681="","",'2B手術個別票H29'!F681) &amp; IF('2B手術個別票H29'!G681="","",'2B手術個別票H29'!G681)</f>
        <v/>
      </c>
      <c r="Q219" s="285" t="str">
        <f>IF('2B手術個別票H29'!I681="","",'2B手術個別票H29'!I681)</f>
        <v/>
      </c>
      <c r="R219" s="285" t="str">
        <f>IF('2B手術個別票H29'!K681="","",'2B手術個別票H29'!K681)</f>
        <v/>
      </c>
      <c r="S219" s="285" t="str">
        <f>IF('2B手術個別票H29'!M681="","",'2B手術個別票H29'!M681)</f>
        <v/>
      </c>
      <c r="T219" s="285" t="str">
        <f>IF('2B手術個別票H29'!O681="","",'2B手術個別票H29'!O681)</f>
        <v/>
      </c>
      <c r="U219" s="105"/>
      <c r="V219" s="105"/>
      <c r="W219" s="105"/>
      <c r="X219" s="83" t="str">
        <f>IF('2B手術個別票H29'!AH681="","",'2B手術個別票H29'!AH681)</f>
        <v/>
      </c>
      <c r="Y219" s="281" t="str">
        <f>IF('2B手術個別票H29'!AR681="","",'2B手術個別票H29'!AR681)</f>
        <v/>
      </c>
      <c r="Z219" s="83" t="str">
        <f>IF('2B手術個別票H29'!BB681="","",'2B手術個別票H29'!BB681)</f>
        <v/>
      </c>
      <c r="AA219" s="105"/>
      <c r="AB219" s="105"/>
      <c r="AC219" s="105"/>
      <c r="AD219" s="105"/>
      <c r="AE219" s="105"/>
      <c r="AF219" s="105"/>
      <c r="AG219" s="105"/>
      <c r="AH219" s="105"/>
      <c r="AI219" s="105"/>
    </row>
    <row r="220" spans="1:35">
      <c r="A220" s="83" t="str">
        <f t="shared" si="3"/>
        <v/>
      </c>
      <c r="B220" s="105"/>
      <c r="C220" s="105"/>
      <c r="D220" s="105"/>
      <c r="E220" s="105"/>
      <c r="F220" s="105"/>
      <c r="G220" s="105"/>
      <c r="H220" s="105"/>
      <c r="I220" s="105"/>
      <c r="J220" s="105"/>
      <c r="K220" s="105"/>
      <c r="L220" s="105"/>
      <c r="M220" s="105"/>
      <c r="N220" s="285" t="str">
        <f>IF(CONCATENATE(O220,P220,Q220,R220,S220,T220,U220,V220,W220,X220,Y220,Z220,AA220,AB220,AC220,AD220,AE220,AF220,AG220,AH220,AI220)&lt;&gt;"",MAX($N$1:N219)+1,"")</f>
        <v/>
      </c>
      <c r="O220" s="285" t="str">
        <f>IF('2B手術個別票H29'!C684="","",'2B手術個別票H29'!C684)</f>
        <v/>
      </c>
      <c r="P220" s="285" t="str">
        <f>IF('2B手術個別票H29'!E684="","",'2B手術個別票H29'!E684) &amp; IF('2B手術個別票H29'!F684="","",'2B手術個別票H29'!F684) &amp; IF('2B手術個別票H29'!G684="","",'2B手術個別票H29'!G684)</f>
        <v/>
      </c>
      <c r="Q220" s="285" t="str">
        <f>IF('2B手術個別票H29'!I684="","",'2B手術個別票H29'!I684)</f>
        <v/>
      </c>
      <c r="R220" s="285" t="str">
        <f>IF('2B手術個別票H29'!K684="","",'2B手術個別票H29'!K684)</f>
        <v/>
      </c>
      <c r="S220" s="285" t="str">
        <f>IF('2B手術個別票H29'!M684="","",'2B手術個別票H29'!M684)</f>
        <v/>
      </c>
      <c r="T220" s="285" t="str">
        <f>IF('2B手術個別票H29'!O684="","",'2B手術個別票H29'!O684)</f>
        <v/>
      </c>
      <c r="U220" s="105"/>
      <c r="V220" s="105"/>
      <c r="W220" s="105"/>
      <c r="X220" s="83" t="str">
        <f>IF('2B手術個別票H29'!AH684="","",'2B手術個別票H29'!AH684)</f>
        <v/>
      </c>
      <c r="Y220" s="281" t="str">
        <f>IF('2B手術個別票H29'!AR684="","",'2B手術個別票H29'!AR684)</f>
        <v/>
      </c>
      <c r="Z220" s="83" t="str">
        <f>IF('2B手術個別票H29'!BB684="","",'2B手術個別票H29'!BB684)</f>
        <v/>
      </c>
      <c r="AA220" s="105"/>
      <c r="AB220" s="105"/>
      <c r="AC220" s="105"/>
      <c r="AD220" s="105"/>
      <c r="AE220" s="105"/>
      <c r="AF220" s="105"/>
      <c r="AG220" s="105"/>
      <c r="AH220" s="105"/>
      <c r="AI220" s="105"/>
    </row>
    <row r="221" spans="1:35">
      <c r="A221" s="83" t="str">
        <f t="shared" si="3"/>
        <v/>
      </c>
      <c r="B221" s="105"/>
      <c r="C221" s="105"/>
      <c r="D221" s="105"/>
      <c r="E221" s="105"/>
      <c r="F221" s="105"/>
      <c r="G221" s="105"/>
      <c r="H221" s="105"/>
      <c r="I221" s="105"/>
      <c r="J221" s="105"/>
      <c r="K221" s="105"/>
      <c r="L221" s="105"/>
      <c r="M221" s="105"/>
      <c r="N221" s="285" t="str">
        <f>IF(CONCATENATE(O221,P221,Q221,R221,S221,T221,U221,V221,W221,X221,Y221,Z221,AA221,AB221,AC221,AD221,AE221,AF221,AG221,AH221,AI221)&lt;&gt;"",MAX($N$1:N220)+1,"")</f>
        <v/>
      </c>
      <c r="O221" s="285" t="str">
        <f>IF('2B手術個別票H29'!C687="","",'2B手術個別票H29'!C687)</f>
        <v/>
      </c>
      <c r="P221" s="285" t="str">
        <f>IF('2B手術個別票H29'!E687="","",'2B手術個別票H29'!E687) &amp; IF('2B手術個別票H29'!F687="","",'2B手術個別票H29'!F687) &amp; IF('2B手術個別票H29'!G687="","",'2B手術個別票H29'!G687)</f>
        <v/>
      </c>
      <c r="Q221" s="285" t="str">
        <f>IF('2B手術個別票H29'!I687="","",'2B手術個別票H29'!I687)</f>
        <v/>
      </c>
      <c r="R221" s="285" t="str">
        <f>IF('2B手術個別票H29'!K687="","",'2B手術個別票H29'!K687)</f>
        <v/>
      </c>
      <c r="S221" s="285" t="str">
        <f>IF('2B手術個別票H29'!M687="","",'2B手術個別票H29'!M687)</f>
        <v/>
      </c>
      <c r="T221" s="285" t="str">
        <f>IF('2B手術個別票H29'!O687="","",'2B手術個別票H29'!O687)</f>
        <v/>
      </c>
      <c r="U221" s="105"/>
      <c r="V221" s="105"/>
      <c r="W221" s="105"/>
      <c r="X221" s="83" t="str">
        <f>IF('2B手術個別票H29'!AH687="","",'2B手術個別票H29'!AH687)</f>
        <v/>
      </c>
      <c r="Y221" s="281" t="str">
        <f>IF('2B手術個別票H29'!AR687="","",'2B手術個別票H29'!AR687)</f>
        <v/>
      </c>
      <c r="Z221" s="83" t="str">
        <f>IF('2B手術個別票H29'!BB687="","",'2B手術個別票H29'!BB687)</f>
        <v/>
      </c>
      <c r="AA221" s="105"/>
      <c r="AB221" s="105"/>
      <c r="AC221" s="105"/>
      <c r="AD221" s="105"/>
      <c r="AE221" s="105"/>
      <c r="AF221" s="105"/>
      <c r="AG221" s="105"/>
      <c r="AH221" s="105"/>
      <c r="AI221" s="105"/>
    </row>
    <row r="222" spans="1:35">
      <c r="A222" s="83" t="str">
        <f t="shared" si="3"/>
        <v/>
      </c>
      <c r="B222" s="105"/>
      <c r="C222" s="105"/>
      <c r="D222" s="105"/>
      <c r="E222" s="105"/>
      <c r="F222" s="105"/>
      <c r="G222" s="105"/>
      <c r="H222" s="105"/>
      <c r="I222" s="105"/>
      <c r="J222" s="105"/>
      <c r="K222" s="105"/>
      <c r="L222" s="105"/>
      <c r="M222" s="105"/>
      <c r="N222" s="285" t="str">
        <f>IF(CONCATENATE(O222,P222,Q222,R222,S222,T222,U222,V222,W222,X222,Y222,Z222,AA222,AB222,AC222,AD222,AE222,AF222,AG222,AH222,AI222)&lt;&gt;"",MAX($N$1:N221)+1,"")</f>
        <v/>
      </c>
      <c r="O222" s="285" t="str">
        <f>IF('2B手術個別票H29'!C690="","",'2B手術個別票H29'!C690)</f>
        <v/>
      </c>
      <c r="P222" s="285" t="str">
        <f>IF('2B手術個別票H29'!E690="","",'2B手術個別票H29'!E690) &amp; IF('2B手術個別票H29'!F690="","",'2B手術個別票H29'!F690) &amp; IF('2B手術個別票H29'!G690="","",'2B手術個別票H29'!G690)</f>
        <v/>
      </c>
      <c r="Q222" s="285" t="str">
        <f>IF('2B手術個別票H29'!I690="","",'2B手術個別票H29'!I690)</f>
        <v/>
      </c>
      <c r="R222" s="285" t="str">
        <f>IF('2B手術個別票H29'!K690="","",'2B手術個別票H29'!K690)</f>
        <v/>
      </c>
      <c r="S222" s="285" t="str">
        <f>IF('2B手術個別票H29'!M690="","",'2B手術個別票H29'!M690)</f>
        <v/>
      </c>
      <c r="T222" s="285" t="str">
        <f>IF('2B手術個別票H29'!O690="","",'2B手術個別票H29'!O690)</f>
        <v/>
      </c>
      <c r="U222" s="105"/>
      <c r="V222" s="105"/>
      <c r="W222" s="105"/>
      <c r="X222" s="83" t="str">
        <f>IF('2B手術個別票H29'!AH690="","",'2B手術個別票H29'!AH690)</f>
        <v/>
      </c>
      <c r="Y222" s="281" t="str">
        <f>IF('2B手術個別票H29'!AR690="","",'2B手術個別票H29'!AR690)</f>
        <v/>
      </c>
      <c r="Z222" s="83" t="str">
        <f>IF('2B手術個別票H29'!BB690="","",'2B手術個別票H29'!BB690)</f>
        <v/>
      </c>
      <c r="AA222" s="105"/>
      <c r="AB222" s="105"/>
      <c r="AC222" s="105"/>
      <c r="AD222" s="105"/>
      <c r="AE222" s="105"/>
      <c r="AF222" s="105"/>
      <c r="AG222" s="105"/>
      <c r="AH222" s="105"/>
      <c r="AI222" s="105"/>
    </row>
    <row r="223" spans="1:35">
      <c r="A223" s="83" t="str">
        <f t="shared" si="3"/>
        <v/>
      </c>
      <c r="B223" s="105"/>
      <c r="C223" s="105"/>
      <c r="D223" s="105"/>
      <c r="E223" s="105"/>
      <c r="F223" s="105"/>
      <c r="G223" s="105"/>
      <c r="H223" s="105"/>
      <c r="I223" s="105"/>
      <c r="J223" s="105"/>
      <c r="K223" s="105"/>
      <c r="L223" s="105"/>
      <c r="M223" s="105"/>
      <c r="N223" s="285" t="str">
        <f>IF(CONCATENATE(O223,P223,Q223,R223,S223,T223,U223,V223,W223,X223,Y223,Z223,AA223,AB223,AC223,AD223,AE223,AF223,AG223,AH223,AI223)&lt;&gt;"",MAX($N$1:N222)+1,"")</f>
        <v/>
      </c>
      <c r="O223" s="285" t="str">
        <f>IF('2B手術個別票H29'!C695="","",'2B手術個別票H29'!C695)</f>
        <v/>
      </c>
      <c r="P223" s="285" t="str">
        <f>IF('2B手術個別票H29'!E695="","",'2B手術個別票H29'!E695) &amp; IF('2B手術個別票H29'!F695="","",'2B手術個別票H29'!F695) &amp; IF('2B手術個別票H29'!G695="","",'2B手術個別票H29'!G695)</f>
        <v/>
      </c>
      <c r="Q223" s="285" t="str">
        <f>IF('2B手術個別票H29'!I695="","",'2B手術個別票H29'!I695)</f>
        <v/>
      </c>
      <c r="R223" s="285" t="str">
        <f>IF('2B手術個別票H29'!K695="","",'2B手術個別票H29'!K695)</f>
        <v/>
      </c>
      <c r="S223" s="285" t="str">
        <f>IF('2B手術個別票H29'!M695="","",'2B手術個別票H29'!M695)</f>
        <v/>
      </c>
      <c r="T223" s="285" t="str">
        <f>IF('2B手術個別票H29'!O695="","",'2B手術個別票H29'!O695)</f>
        <v/>
      </c>
      <c r="U223" s="105"/>
      <c r="V223" s="105"/>
      <c r="W223" s="105"/>
      <c r="X223" s="83" t="str">
        <f>IF('2B手術個別票H29'!AH695="","",'2B手術個別票H29'!AH695)</f>
        <v/>
      </c>
      <c r="Y223" s="281" t="str">
        <f>IF('2B手術個別票H29'!AR695="","",'2B手術個別票H29'!AR695)</f>
        <v/>
      </c>
      <c r="Z223" s="83" t="str">
        <f>IF('2B手術個別票H29'!BB695="","",'2B手術個別票H29'!BB695)</f>
        <v/>
      </c>
      <c r="AA223" s="105"/>
      <c r="AB223" s="105"/>
      <c r="AC223" s="105"/>
      <c r="AD223" s="105"/>
      <c r="AE223" s="105"/>
      <c r="AF223" s="105"/>
      <c r="AG223" s="105"/>
      <c r="AH223" s="105"/>
      <c r="AI223" s="105"/>
    </row>
    <row r="224" spans="1:35">
      <c r="A224" s="83" t="str">
        <f t="shared" si="3"/>
        <v/>
      </c>
      <c r="B224" s="105"/>
      <c r="C224" s="105"/>
      <c r="D224" s="105"/>
      <c r="E224" s="105"/>
      <c r="F224" s="105"/>
      <c r="G224" s="105"/>
      <c r="H224" s="105"/>
      <c r="I224" s="105"/>
      <c r="J224" s="105"/>
      <c r="K224" s="105"/>
      <c r="L224" s="105"/>
      <c r="M224" s="105"/>
      <c r="N224" s="285" t="str">
        <f>IF(CONCATENATE(O224,P224,Q224,R224,S224,T224,U224,V224,W224,X224,Y224,Z224,AA224,AB224,AC224,AD224,AE224,AF224,AG224,AH224,AI224)&lt;&gt;"",MAX($N$1:N223)+1,"")</f>
        <v/>
      </c>
      <c r="O224" s="285" t="str">
        <f>IF('2B手術個別票H29'!C698="","",'2B手術個別票H29'!C698)</f>
        <v/>
      </c>
      <c r="P224" s="285" t="str">
        <f>IF('2B手術個別票H29'!E698="","",'2B手術個別票H29'!E698) &amp; IF('2B手術個別票H29'!F698="","",'2B手術個別票H29'!F698) &amp; IF('2B手術個別票H29'!G698="","",'2B手術個別票H29'!G698)</f>
        <v/>
      </c>
      <c r="Q224" s="285" t="str">
        <f>IF('2B手術個別票H29'!I698="","",'2B手術個別票H29'!I698)</f>
        <v/>
      </c>
      <c r="R224" s="285" t="str">
        <f>IF('2B手術個別票H29'!K698="","",'2B手術個別票H29'!K698)</f>
        <v/>
      </c>
      <c r="S224" s="285" t="str">
        <f>IF('2B手術個別票H29'!M698="","",'2B手術個別票H29'!M698)</f>
        <v/>
      </c>
      <c r="T224" s="285" t="str">
        <f>IF('2B手術個別票H29'!O698="","",'2B手術個別票H29'!O698)</f>
        <v/>
      </c>
      <c r="U224" s="105"/>
      <c r="V224" s="105"/>
      <c r="W224" s="105"/>
      <c r="X224" s="83" t="str">
        <f>IF('2B手術個別票H29'!AH698="","",'2B手術個別票H29'!AH698)</f>
        <v/>
      </c>
      <c r="Y224" s="281" t="str">
        <f>IF('2B手術個別票H29'!AR698="","",'2B手術個別票H29'!AR698)</f>
        <v/>
      </c>
      <c r="Z224" s="83" t="str">
        <f>IF('2B手術個別票H29'!BB698="","",'2B手術個別票H29'!BB698)</f>
        <v/>
      </c>
      <c r="AA224" s="105"/>
      <c r="AB224" s="105"/>
      <c r="AC224" s="105"/>
      <c r="AD224" s="105"/>
      <c r="AE224" s="105"/>
      <c r="AF224" s="105"/>
      <c r="AG224" s="105"/>
      <c r="AH224" s="105"/>
      <c r="AI224" s="105"/>
    </row>
    <row r="225" spans="1:35">
      <c r="A225" s="83" t="str">
        <f t="shared" si="3"/>
        <v/>
      </c>
      <c r="B225" s="105"/>
      <c r="C225" s="105"/>
      <c r="D225" s="105"/>
      <c r="E225" s="105"/>
      <c r="F225" s="105"/>
      <c r="G225" s="105"/>
      <c r="H225" s="105"/>
      <c r="I225" s="105"/>
      <c r="J225" s="105"/>
      <c r="K225" s="105"/>
      <c r="L225" s="105"/>
      <c r="M225" s="105"/>
      <c r="N225" s="285" t="str">
        <f>IF(CONCATENATE(O225,P225,Q225,R225,S225,T225,U225,V225,W225,X225,Y225,Z225,AA225,AB225,AC225,AD225,AE225,AF225,AG225,AH225,AI225)&lt;&gt;"",MAX($N$1:N224)+1,"")</f>
        <v/>
      </c>
      <c r="O225" s="285" t="str">
        <f>IF('2B手術個別票H29'!C701="","",'2B手術個別票H29'!C701)</f>
        <v/>
      </c>
      <c r="P225" s="285" t="str">
        <f>IF('2B手術個別票H29'!E701="","",'2B手術個別票H29'!E701) &amp; IF('2B手術個別票H29'!F701="","",'2B手術個別票H29'!F701) &amp; IF('2B手術個別票H29'!G701="","",'2B手術個別票H29'!G701)</f>
        <v/>
      </c>
      <c r="Q225" s="285" t="str">
        <f>IF('2B手術個別票H29'!I701="","",'2B手術個別票H29'!I701)</f>
        <v/>
      </c>
      <c r="R225" s="285" t="str">
        <f>IF('2B手術個別票H29'!K701="","",'2B手術個別票H29'!K701)</f>
        <v/>
      </c>
      <c r="S225" s="285" t="str">
        <f>IF('2B手術個別票H29'!M701="","",'2B手術個別票H29'!M701)</f>
        <v/>
      </c>
      <c r="T225" s="285" t="str">
        <f>IF('2B手術個別票H29'!O701="","",'2B手術個別票H29'!O701)</f>
        <v/>
      </c>
      <c r="U225" s="105"/>
      <c r="V225" s="105"/>
      <c r="W225" s="105"/>
      <c r="X225" s="83" t="str">
        <f>IF('2B手術個別票H29'!AH701="","",'2B手術個別票H29'!AH701)</f>
        <v/>
      </c>
      <c r="Y225" s="281" t="str">
        <f>IF('2B手術個別票H29'!AR701="","",'2B手術個別票H29'!AR701)</f>
        <v/>
      </c>
      <c r="Z225" s="83" t="str">
        <f>IF('2B手術個別票H29'!BB701="","",'2B手術個別票H29'!BB701)</f>
        <v/>
      </c>
      <c r="AA225" s="105"/>
      <c r="AB225" s="105"/>
      <c r="AC225" s="105"/>
      <c r="AD225" s="105"/>
      <c r="AE225" s="105"/>
      <c r="AF225" s="105"/>
      <c r="AG225" s="105"/>
      <c r="AH225" s="105"/>
      <c r="AI225" s="105"/>
    </row>
    <row r="226" spans="1:35">
      <c r="A226" s="83" t="str">
        <f t="shared" si="3"/>
        <v/>
      </c>
      <c r="B226" s="105"/>
      <c r="C226" s="105"/>
      <c r="D226" s="105"/>
      <c r="E226" s="105"/>
      <c r="F226" s="105"/>
      <c r="G226" s="105"/>
      <c r="H226" s="105"/>
      <c r="I226" s="105"/>
      <c r="J226" s="105"/>
      <c r="K226" s="105"/>
      <c r="L226" s="105"/>
      <c r="M226" s="105"/>
      <c r="N226" s="285" t="str">
        <f>IF(CONCATENATE(O226,P226,Q226,R226,S226,T226,U226,V226,W226,X226,Y226,Z226,AA226,AB226,AC226,AD226,AE226,AF226,AG226,AH226,AI226)&lt;&gt;"",MAX($N$1:N225)+1,"")</f>
        <v/>
      </c>
      <c r="O226" s="285" t="str">
        <f>IF('2B手術個別票H29'!C704="","",'2B手術個別票H29'!C704)</f>
        <v/>
      </c>
      <c r="P226" s="285" t="str">
        <f>IF('2B手術個別票H29'!E704="","",'2B手術個別票H29'!E704) &amp; IF('2B手術個別票H29'!F704="","",'2B手術個別票H29'!F704) &amp; IF('2B手術個別票H29'!G704="","",'2B手術個別票H29'!G704)</f>
        <v/>
      </c>
      <c r="Q226" s="285" t="str">
        <f>IF('2B手術個別票H29'!I704="","",'2B手術個別票H29'!I704)</f>
        <v/>
      </c>
      <c r="R226" s="285" t="str">
        <f>IF('2B手術個別票H29'!K704="","",'2B手術個別票H29'!K704)</f>
        <v/>
      </c>
      <c r="S226" s="285" t="str">
        <f>IF('2B手術個別票H29'!M704="","",'2B手術個別票H29'!M704)</f>
        <v/>
      </c>
      <c r="T226" s="285" t="str">
        <f>IF('2B手術個別票H29'!O704="","",'2B手術個別票H29'!O704)</f>
        <v/>
      </c>
      <c r="U226" s="105"/>
      <c r="V226" s="105"/>
      <c r="W226" s="105"/>
      <c r="X226" s="83" t="str">
        <f>IF('2B手術個別票H29'!AH704="","",'2B手術個別票H29'!AH704)</f>
        <v/>
      </c>
      <c r="Y226" s="281" t="str">
        <f>IF('2B手術個別票H29'!AR704="","",'2B手術個別票H29'!AR704)</f>
        <v/>
      </c>
      <c r="Z226" s="83" t="str">
        <f>IF('2B手術個別票H29'!BB704="","",'2B手術個別票H29'!BB704)</f>
        <v/>
      </c>
      <c r="AA226" s="105"/>
      <c r="AB226" s="105"/>
      <c r="AC226" s="105"/>
      <c r="AD226" s="105"/>
      <c r="AE226" s="105"/>
      <c r="AF226" s="105"/>
      <c r="AG226" s="105"/>
      <c r="AH226" s="105"/>
      <c r="AI226" s="105"/>
    </row>
    <row r="227" spans="1:35">
      <c r="A227" s="83" t="str">
        <f t="shared" si="3"/>
        <v/>
      </c>
      <c r="B227" s="105"/>
      <c r="C227" s="105"/>
      <c r="D227" s="105"/>
      <c r="E227" s="105"/>
      <c r="F227" s="105"/>
      <c r="G227" s="105"/>
      <c r="H227" s="105"/>
      <c r="I227" s="105"/>
      <c r="J227" s="105"/>
      <c r="K227" s="105"/>
      <c r="L227" s="105"/>
      <c r="M227" s="105"/>
      <c r="N227" s="285" t="str">
        <f>IF(CONCATENATE(O227,P227,Q227,R227,S227,T227,U227,V227,W227,X227,Y227,Z227,AA227,AB227,AC227,AD227,AE227,AF227,AG227,AH227,AI227)&lt;&gt;"",MAX($N$1:N226)+1,"")</f>
        <v/>
      </c>
      <c r="O227" s="285" t="str">
        <f>IF('2B手術個別票H29'!C707="","",'2B手術個別票H29'!C707)</f>
        <v/>
      </c>
      <c r="P227" s="285" t="str">
        <f>IF('2B手術個別票H29'!E707="","",'2B手術個別票H29'!E707) &amp; IF('2B手術個別票H29'!F707="","",'2B手術個別票H29'!F707) &amp; IF('2B手術個別票H29'!G707="","",'2B手術個別票H29'!G707)</f>
        <v/>
      </c>
      <c r="Q227" s="285" t="str">
        <f>IF('2B手術個別票H29'!I707="","",'2B手術個別票H29'!I707)</f>
        <v/>
      </c>
      <c r="R227" s="285" t="str">
        <f>IF('2B手術個別票H29'!K707="","",'2B手術個別票H29'!K707)</f>
        <v/>
      </c>
      <c r="S227" s="285" t="str">
        <f>IF('2B手術個別票H29'!M707="","",'2B手術個別票H29'!M707)</f>
        <v/>
      </c>
      <c r="T227" s="285" t="str">
        <f>IF('2B手術個別票H29'!O707="","",'2B手術個別票H29'!O707)</f>
        <v/>
      </c>
      <c r="U227" s="105"/>
      <c r="V227" s="105"/>
      <c r="W227" s="105"/>
      <c r="X227" s="83" t="str">
        <f>IF('2B手術個別票H29'!AH707="","",'2B手術個別票H29'!AH707)</f>
        <v/>
      </c>
      <c r="Y227" s="281" t="str">
        <f>IF('2B手術個別票H29'!AR707="","",'2B手術個別票H29'!AR707)</f>
        <v/>
      </c>
      <c r="Z227" s="83" t="str">
        <f>IF('2B手術個別票H29'!BB707="","",'2B手術個別票H29'!BB707)</f>
        <v/>
      </c>
      <c r="AA227" s="105"/>
      <c r="AB227" s="105"/>
      <c r="AC227" s="105"/>
      <c r="AD227" s="105"/>
      <c r="AE227" s="105"/>
      <c r="AF227" s="105"/>
      <c r="AG227" s="105"/>
      <c r="AH227" s="105"/>
      <c r="AI227" s="105"/>
    </row>
    <row r="228" spans="1:35">
      <c r="A228" s="83" t="str">
        <f t="shared" si="3"/>
        <v/>
      </c>
      <c r="B228" s="105"/>
      <c r="C228" s="105"/>
      <c r="D228" s="105"/>
      <c r="E228" s="105"/>
      <c r="F228" s="105"/>
      <c r="G228" s="105"/>
      <c r="H228" s="105"/>
      <c r="I228" s="105"/>
      <c r="J228" s="105"/>
      <c r="K228" s="105"/>
      <c r="L228" s="105"/>
      <c r="M228" s="105"/>
      <c r="N228" s="285" t="str">
        <f>IF(CONCATENATE(O228,P228,Q228,R228,S228,T228,U228,V228,W228,X228,Y228,Z228,AA228,AB228,AC228,AD228,AE228,AF228,AG228,AH228,AI228)&lt;&gt;"",MAX($N$1:N227)+1,"")</f>
        <v/>
      </c>
      <c r="O228" s="285" t="str">
        <f>IF('2B手術個別票H29'!C710="","",'2B手術個別票H29'!C710)</f>
        <v/>
      </c>
      <c r="P228" s="285" t="str">
        <f>IF('2B手術個別票H29'!E710="","",'2B手術個別票H29'!E710) &amp; IF('2B手術個別票H29'!F710="","",'2B手術個別票H29'!F710) &amp; IF('2B手術個別票H29'!G710="","",'2B手術個別票H29'!G710)</f>
        <v/>
      </c>
      <c r="Q228" s="285" t="str">
        <f>IF('2B手術個別票H29'!I710="","",'2B手術個別票H29'!I710)</f>
        <v/>
      </c>
      <c r="R228" s="285" t="str">
        <f>IF('2B手術個別票H29'!K710="","",'2B手術個別票H29'!K710)</f>
        <v/>
      </c>
      <c r="S228" s="285" t="str">
        <f>IF('2B手術個別票H29'!M710="","",'2B手術個別票H29'!M710)</f>
        <v/>
      </c>
      <c r="T228" s="285" t="str">
        <f>IF('2B手術個別票H29'!O710="","",'2B手術個別票H29'!O710)</f>
        <v/>
      </c>
      <c r="U228" s="105"/>
      <c r="V228" s="105"/>
      <c r="W228" s="105"/>
      <c r="X228" s="83" t="str">
        <f>IF('2B手術個別票H29'!AH710="","",'2B手術個別票H29'!AH710)</f>
        <v/>
      </c>
      <c r="Y228" s="281" t="str">
        <f>IF('2B手術個別票H29'!AR710="","",'2B手術個別票H29'!AR710)</f>
        <v/>
      </c>
      <c r="Z228" s="83" t="str">
        <f>IF('2B手術個別票H29'!BB710="","",'2B手術個別票H29'!BB710)</f>
        <v/>
      </c>
      <c r="AA228" s="105"/>
      <c r="AB228" s="105"/>
      <c r="AC228" s="105"/>
      <c r="AD228" s="105"/>
      <c r="AE228" s="105"/>
      <c r="AF228" s="105"/>
      <c r="AG228" s="105"/>
      <c r="AH228" s="105"/>
      <c r="AI228" s="105"/>
    </row>
    <row r="229" spans="1:35">
      <c r="A229" s="83" t="str">
        <f t="shared" si="3"/>
        <v/>
      </c>
      <c r="B229" s="105"/>
      <c r="C229" s="105"/>
      <c r="D229" s="105"/>
      <c r="E229" s="105"/>
      <c r="F229" s="105"/>
      <c r="G229" s="105"/>
      <c r="H229" s="105"/>
      <c r="I229" s="105"/>
      <c r="J229" s="105"/>
      <c r="K229" s="105"/>
      <c r="L229" s="105"/>
      <c r="M229" s="105"/>
      <c r="N229" s="285" t="str">
        <f>IF(CONCATENATE(O229,P229,Q229,R229,S229,T229,U229,V229,W229,X229,Y229,Z229,AA229,AB229,AC229,AD229,AE229,AF229,AG229,AH229,AI229)&lt;&gt;"",MAX($N$1:N228)+1,"")</f>
        <v/>
      </c>
      <c r="O229" s="285" t="str">
        <f>IF('2B手術個別票H29'!C713="","",'2B手術個別票H29'!C713)</f>
        <v/>
      </c>
      <c r="P229" s="285" t="str">
        <f>IF('2B手術個別票H29'!E713="","",'2B手術個別票H29'!E713) &amp; IF('2B手術個別票H29'!F713="","",'2B手術個別票H29'!F713) &amp; IF('2B手術個別票H29'!G713="","",'2B手術個別票H29'!G713)</f>
        <v/>
      </c>
      <c r="Q229" s="285" t="str">
        <f>IF('2B手術個別票H29'!I713="","",'2B手術個別票H29'!I713)</f>
        <v/>
      </c>
      <c r="R229" s="285" t="str">
        <f>IF('2B手術個別票H29'!K713="","",'2B手術個別票H29'!K713)</f>
        <v/>
      </c>
      <c r="S229" s="285" t="str">
        <f>IF('2B手術個別票H29'!M713="","",'2B手術個別票H29'!M713)</f>
        <v/>
      </c>
      <c r="T229" s="285" t="str">
        <f>IF('2B手術個別票H29'!O713="","",'2B手術個別票H29'!O713)</f>
        <v/>
      </c>
      <c r="U229" s="105"/>
      <c r="V229" s="105"/>
      <c r="W229" s="105"/>
      <c r="X229" s="83" t="str">
        <f>IF('2B手術個別票H29'!AH713="","",'2B手術個別票H29'!AH713)</f>
        <v/>
      </c>
      <c r="Y229" s="281" t="str">
        <f>IF('2B手術個別票H29'!AR713="","",'2B手術個別票H29'!AR713)</f>
        <v/>
      </c>
      <c r="Z229" s="83" t="str">
        <f>IF('2B手術個別票H29'!BB713="","",'2B手術個別票H29'!BB713)</f>
        <v/>
      </c>
      <c r="AA229" s="105"/>
      <c r="AB229" s="105"/>
      <c r="AC229" s="105"/>
      <c r="AD229" s="105"/>
      <c r="AE229" s="105"/>
      <c r="AF229" s="105"/>
      <c r="AG229" s="105"/>
      <c r="AH229" s="105"/>
      <c r="AI229" s="105"/>
    </row>
    <row r="230" spans="1:35">
      <c r="A230" s="83" t="str">
        <f t="shared" si="3"/>
        <v/>
      </c>
      <c r="B230" s="105"/>
      <c r="C230" s="105"/>
      <c r="D230" s="105"/>
      <c r="E230" s="105"/>
      <c r="F230" s="105"/>
      <c r="G230" s="105"/>
      <c r="H230" s="105"/>
      <c r="I230" s="105"/>
      <c r="J230" s="105"/>
      <c r="K230" s="105"/>
      <c r="L230" s="105"/>
      <c r="M230" s="105"/>
      <c r="N230" s="285" t="str">
        <f>IF(CONCATENATE(O230,P230,Q230,R230,S230,T230,U230,V230,W230,X230,Y230,Z230,AA230,AB230,AC230,AD230,AE230,AF230,AG230,AH230,AI230)&lt;&gt;"",MAX($N$1:N229)+1,"")</f>
        <v/>
      </c>
      <c r="O230" s="285" t="str">
        <f>IF('2B手術個別票H29'!C716="","",'2B手術個別票H29'!C716)</f>
        <v/>
      </c>
      <c r="P230" s="285" t="str">
        <f>IF('2B手術個別票H29'!E716="","",'2B手術個別票H29'!E716) &amp; IF('2B手術個別票H29'!F716="","",'2B手術個別票H29'!F716) &amp; IF('2B手術個別票H29'!G716="","",'2B手術個別票H29'!G716)</f>
        <v/>
      </c>
      <c r="Q230" s="285" t="str">
        <f>IF('2B手術個別票H29'!I716="","",'2B手術個別票H29'!I716)</f>
        <v/>
      </c>
      <c r="R230" s="285" t="str">
        <f>IF('2B手術個別票H29'!K716="","",'2B手術個別票H29'!K716)</f>
        <v/>
      </c>
      <c r="S230" s="285" t="str">
        <f>IF('2B手術個別票H29'!M716="","",'2B手術個別票H29'!M716)</f>
        <v/>
      </c>
      <c r="T230" s="285" t="str">
        <f>IF('2B手術個別票H29'!O716="","",'2B手術個別票H29'!O716)</f>
        <v/>
      </c>
      <c r="U230" s="105"/>
      <c r="V230" s="105"/>
      <c r="W230" s="105"/>
      <c r="X230" s="83" t="str">
        <f>IF('2B手術個別票H29'!AH716="","",'2B手術個別票H29'!AH716)</f>
        <v/>
      </c>
      <c r="Y230" s="281" t="str">
        <f>IF('2B手術個別票H29'!AR716="","",'2B手術個別票H29'!AR716)</f>
        <v/>
      </c>
      <c r="Z230" s="83" t="str">
        <f>IF('2B手術個別票H29'!BB716="","",'2B手術個別票H29'!BB716)</f>
        <v/>
      </c>
      <c r="AA230" s="105"/>
      <c r="AB230" s="105"/>
      <c r="AC230" s="105"/>
      <c r="AD230" s="105"/>
      <c r="AE230" s="105"/>
      <c r="AF230" s="105"/>
      <c r="AG230" s="105"/>
      <c r="AH230" s="105"/>
      <c r="AI230" s="105"/>
    </row>
    <row r="231" spans="1:35">
      <c r="A231" s="83" t="str">
        <f t="shared" si="3"/>
        <v/>
      </c>
      <c r="B231" s="105"/>
      <c r="C231" s="105"/>
      <c r="D231" s="105"/>
      <c r="E231" s="105"/>
      <c r="F231" s="105"/>
      <c r="G231" s="105"/>
      <c r="H231" s="105"/>
      <c r="I231" s="105"/>
      <c r="J231" s="105"/>
      <c r="K231" s="105"/>
      <c r="L231" s="105"/>
      <c r="M231" s="105"/>
      <c r="N231" s="285" t="str">
        <f>IF(CONCATENATE(O231,P231,Q231,R231,S231,T231,U231,V231,W231,X231,Y231,Z231,AA231,AB231,AC231,AD231,AE231,AF231,AG231,AH231,AI231)&lt;&gt;"",MAX($N$1:N230)+1,"")</f>
        <v/>
      </c>
      <c r="O231" s="285" t="str">
        <f>IF('2B手術個別票H29'!C719="","",'2B手術個別票H29'!C719)</f>
        <v/>
      </c>
      <c r="P231" s="285" t="str">
        <f>IF('2B手術個別票H29'!E719="","",'2B手術個別票H29'!E719) &amp; IF('2B手術個別票H29'!F719="","",'2B手術個別票H29'!F719) &amp; IF('2B手術個別票H29'!G719="","",'2B手術個別票H29'!G719)</f>
        <v/>
      </c>
      <c r="Q231" s="285" t="str">
        <f>IF('2B手術個別票H29'!I719="","",'2B手術個別票H29'!I719)</f>
        <v/>
      </c>
      <c r="R231" s="285" t="str">
        <f>IF('2B手術個別票H29'!K719="","",'2B手術個別票H29'!K719)</f>
        <v/>
      </c>
      <c r="S231" s="285" t="str">
        <f>IF('2B手術個別票H29'!M719="","",'2B手術個別票H29'!M719)</f>
        <v/>
      </c>
      <c r="T231" s="285" t="str">
        <f>IF('2B手術個別票H29'!O719="","",'2B手術個別票H29'!O719)</f>
        <v/>
      </c>
      <c r="U231" s="105"/>
      <c r="V231" s="105"/>
      <c r="W231" s="105"/>
      <c r="X231" s="83" t="str">
        <f>IF('2B手術個別票H29'!AH719="","",'2B手術個別票H29'!AH719)</f>
        <v/>
      </c>
      <c r="Y231" s="281" t="str">
        <f>IF('2B手術個別票H29'!AR719="","",'2B手術個別票H29'!AR719)</f>
        <v/>
      </c>
      <c r="Z231" s="83" t="str">
        <f>IF('2B手術個別票H29'!BB719="","",'2B手術個別票H29'!BB719)</f>
        <v/>
      </c>
      <c r="AA231" s="105"/>
      <c r="AB231" s="105"/>
      <c r="AC231" s="105"/>
      <c r="AD231" s="105"/>
      <c r="AE231" s="105"/>
      <c r="AF231" s="105"/>
      <c r="AG231" s="105"/>
      <c r="AH231" s="105"/>
      <c r="AI231" s="105"/>
    </row>
    <row r="232" spans="1:35">
      <c r="A232" s="83" t="str">
        <f t="shared" si="3"/>
        <v/>
      </c>
      <c r="B232" s="105"/>
      <c r="C232" s="105"/>
      <c r="D232" s="105"/>
      <c r="E232" s="105"/>
      <c r="F232" s="105"/>
      <c r="G232" s="105"/>
      <c r="H232" s="105"/>
      <c r="I232" s="105"/>
      <c r="J232" s="105"/>
      <c r="K232" s="105"/>
      <c r="L232" s="105"/>
      <c r="M232" s="105"/>
      <c r="N232" s="285" t="str">
        <f>IF(CONCATENATE(O232,P232,Q232,R232,S232,T232,U232,V232,W232,X232,Y232,Z232,AA232,AB232,AC232,AD232,AE232,AF232,AG232,AH232,AI232)&lt;&gt;"",MAX($N$1:N231)+1,"")</f>
        <v/>
      </c>
      <c r="O232" s="285" t="str">
        <f>IF('2B手術個別票H29'!C722="","",'2B手術個別票H29'!C722)</f>
        <v/>
      </c>
      <c r="P232" s="285" t="str">
        <f>IF('2B手術個別票H29'!E722="","",'2B手術個別票H29'!E722) &amp; IF('2B手術個別票H29'!F722="","",'2B手術個別票H29'!F722) &amp; IF('2B手術個別票H29'!G722="","",'2B手術個別票H29'!G722)</f>
        <v/>
      </c>
      <c r="Q232" s="285" t="str">
        <f>IF('2B手術個別票H29'!I722="","",'2B手術個別票H29'!I722)</f>
        <v/>
      </c>
      <c r="R232" s="285" t="str">
        <f>IF('2B手術個別票H29'!K722="","",'2B手術個別票H29'!K722)</f>
        <v/>
      </c>
      <c r="S232" s="285" t="str">
        <f>IF('2B手術個別票H29'!M722="","",'2B手術個別票H29'!M722)</f>
        <v/>
      </c>
      <c r="T232" s="285" t="str">
        <f>IF('2B手術個別票H29'!O722="","",'2B手術個別票H29'!O722)</f>
        <v/>
      </c>
      <c r="U232" s="105"/>
      <c r="V232" s="105"/>
      <c r="W232" s="105"/>
      <c r="X232" s="83" t="str">
        <f>IF('2B手術個別票H29'!AH722="","",'2B手術個別票H29'!AH722)</f>
        <v/>
      </c>
      <c r="Y232" s="281" t="str">
        <f>IF('2B手術個別票H29'!AR722="","",'2B手術個別票H29'!AR722)</f>
        <v/>
      </c>
      <c r="Z232" s="83" t="str">
        <f>IF('2B手術個別票H29'!BB722="","",'2B手術個別票H29'!BB722)</f>
        <v/>
      </c>
      <c r="AA232" s="105"/>
      <c r="AB232" s="105"/>
      <c r="AC232" s="105"/>
      <c r="AD232" s="105"/>
      <c r="AE232" s="105"/>
      <c r="AF232" s="105"/>
      <c r="AG232" s="105"/>
      <c r="AH232" s="105"/>
      <c r="AI232" s="105"/>
    </row>
    <row r="233" spans="1:35">
      <c r="A233" s="83" t="str">
        <f t="shared" si="3"/>
        <v/>
      </c>
      <c r="B233" s="105"/>
      <c r="C233" s="105"/>
      <c r="D233" s="105"/>
      <c r="E233" s="105"/>
      <c r="F233" s="105"/>
      <c r="G233" s="105"/>
      <c r="H233" s="105"/>
      <c r="I233" s="105"/>
      <c r="J233" s="105"/>
      <c r="K233" s="105"/>
      <c r="L233" s="105"/>
      <c r="M233" s="105"/>
      <c r="N233" s="285" t="str">
        <f>IF(CONCATENATE(O233,P233,Q233,R233,S233,T233,U233,V233,W233,X233,Y233,Z233,AA233,AB233,AC233,AD233,AE233,AF233,AG233,AH233,AI233)&lt;&gt;"",MAX($N$1:N232)+1,"")</f>
        <v/>
      </c>
      <c r="O233" s="285" t="str">
        <f>IF('2B手術個別票H29'!C725="","",'2B手術個別票H29'!C725)</f>
        <v/>
      </c>
      <c r="P233" s="285" t="str">
        <f>IF('2B手術個別票H29'!E725="","",'2B手術個別票H29'!E725) &amp; IF('2B手術個別票H29'!F725="","",'2B手術個別票H29'!F725) &amp; IF('2B手術個別票H29'!G725="","",'2B手術個別票H29'!G725)</f>
        <v/>
      </c>
      <c r="Q233" s="285" t="str">
        <f>IF('2B手術個別票H29'!I725="","",'2B手術個別票H29'!I725)</f>
        <v/>
      </c>
      <c r="R233" s="285" t="str">
        <f>IF('2B手術個別票H29'!K725="","",'2B手術個別票H29'!K725)</f>
        <v/>
      </c>
      <c r="S233" s="285" t="str">
        <f>IF('2B手術個別票H29'!M725="","",'2B手術個別票H29'!M725)</f>
        <v/>
      </c>
      <c r="T233" s="285" t="str">
        <f>IF('2B手術個別票H29'!O725="","",'2B手術個別票H29'!O725)</f>
        <v/>
      </c>
      <c r="U233" s="105"/>
      <c r="V233" s="105"/>
      <c r="W233" s="105"/>
      <c r="X233" s="83" t="str">
        <f>IF('2B手術個別票H29'!AH725="","",'2B手術個別票H29'!AH725)</f>
        <v/>
      </c>
      <c r="Y233" s="281" t="str">
        <f>IF('2B手術個別票H29'!AR725="","",'2B手術個別票H29'!AR725)</f>
        <v/>
      </c>
      <c r="Z233" s="83" t="str">
        <f>IF('2B手術個別票H29'!BB725="","",'2B手術個別票H29'!BB725)</f>
        <v/>
      </c>
      <c r="AA233" s="105"/>
      <c r="AB233" s="105"/>
      <c r="AC233" s="105"/>
      <c r="AD233" s="105"/>
      <c r="AE233" s="105"/>
      <c r="AF233" s="105"/>
      <c r="AG233" s="105"/>
      <c r="AH233" s="105"/>
      <c r="AI233" s="105"/>
    </row>
    <row r="234" spans="1:35">
      <c r="A234" s="83" t="str">
        <f t="shared" si="3"/>
        <v/>
      </c>
      <c r="B234" s="105"/>
      <c r="C234" s="105"/>
      <c r="D234" s="105"/>
      <c r="E234" s="105"/>
      <c r="F234" s="105"/>
      <c r="G234" s="105"/>
      <c r="H234" s="105"/>
      <c r="I234" s="105"/>
      <c r="J234" s="105"/>
      <c r="K234" s="105"/>
      <c r="L234" s="105"/>
      <c r="M234" s="105"/>
      <c r="N234" s="285" t="str">
        <f>IF(CONCATENATE(O234,P234,Q234,R234,S234,T234,U234,V234,W234,X234,Y234,Z234,AA234,AB234,AC234,AD234,AE234,AF234,AG234,AH234,AI234)&lt;&gt;"",MAX($N$1:N233)+1,"")</f>
        <v/>
      </c>
      <c r="O234" s="285" t="str">
        <f>IF('2B手術個別票H29'!C728="","",'2B手術個別票H29'!C728)</f>
        <v/>
      </c>
      <c r="P234" s="285" t="str">
        <f>IF('2B手術個別票H29'!E728="","",'2B手術個別票H29'!E728) &amp; IF('2B手術個別票H29'!F728="","",'2B手術個別票H29'!F728) &amp; IF('2B手術個別票H29'!G728="","",'2B手術個別票H29'!G728)</f>
        <v/>
      </c>
      <c r="Q234" s="285" t="str">
        <f>IF('2B手術個別票H29'!I728="","",'2B手術個別票H29'!I728)</f>
        <v/>
      </c>
      <c r="R234" s="285" t="str">
        <f>IF('2B手術個別票H29'!K728="","",'2B手術個別票H29'!K728)</f>
        <v/>
      </c>
      <c r="S234" s="285" t="str">
        <f>IF('2B手術個別票H29'!M728="","",'2B手術個別票H29'!M728)</f>
        <v/>
      </c>
      <c r="T234" s="285" t="str">
        <f>IF('2B手術個別票H29'!O728="","",'2B手術個別票H29'!O728)</f>
        <v/>
      </c>
      <c r="U234" s="105"/>
      <c r="V234" s="105"/>
      <c r="W234" s="105"/>
      <c r="X234" s="83" t="str">
        <f>IF('2B手術個別票H29'!AH728="","",'2B手術個別票H29'!AH728)</f>
        <v/>
      </c>
      <c r="Y234" s="281" t="str">
        <f>IF('2B手術個別票H29'!AR728="","",'2B手術個別票H29'!AR728)</f>
        <v/>
      </c>
      <c r="Z234" s="83" t="str">
        <f>IF('2B手術個別票H29'!BB728="","",'2B手術個別票H29'!BB728)</f>
        <v/>
      </c>
      <c r="AA234" s="105"/>
      <c r="AB234" s="105"/>
      <c r="AC234" s="105"/>
      <c r="AD234" s="105"/>
      <c r="AE234" s="105"/>
      <c r="AF234" s="105"/>
      <c r="AG234" s="105"/>
      <c r="AH234" s="105"/>
      <c r="AI234" s="105"/>
    </row>
    <row r="235" spans="1:35">
      <c r="A235" s="83" t="str">
        <f t="shared" si="3"/>
        <v/>
      </c>
      <c r="B235" s="105"/>
      <c r="C235" s="105"/>
      <c r="D235" s="105"/>
      <c r="E235" s="105"/>
      <c r="F235" s="105"/>
      <c r="G235" s="105"/>
      <c r="H235" s="105"/>
      <c r="I235" s="105"/>
      <c r="J235" s="105"/>
      <c r="K235" s="105"/>
      <c r="L235" s="105"/>
      <c r="M235" s="105"/>
      <c r="N235" s="285" t="str">
        <f>IF(CONCATENATE(O235,P235,Q235,R235,S235,T235,U235,V235,W235,X235,Y235,Z235,AA235,AB235,AC235,AD235,AE235,AF235,AG235,AH235,AI235)&lt;&gt;"",MAX($N$1:N234)+1,"")</f>
        <v/>
      </c>
      <c r="O235" s="285" t="str">
        <f>IF('2B手術個別票H29'!C731="","",'2B手術個別票H29'!C731)</f>
        <v/>
      </c>
      <c r="P235" s="285" t="str">
        <f>IF('2B手術個別票H29'!E731="","",'2B手術個別票H29'!E731) &amp; IF('2B手術個別票H29'!F731="","",'2B手術個別票H29'!F731) &amp; IF('2B手術個別票H29'!G731="","",'2B手術個別票H29'!G731)</f>
        <v/>
      </c>
      <c r="Q235" s="285" t="str">
        <f>IF('2B手術個別票H29'!I731="","",'2B手術個別票H29'!I731)</f>
        <v/>
      </c>
      <c r="R235" s="285" t="str">
        <f>IF('2B手術個別票H29'!K731="","",'2B手術個別票H29'!K731)</f>
        <v/>
      </c>
      <c r="S235" s="285" t="str">
        <f>IF('2B手術個別票H29'!M731="","",'2B手術個別票H29'!M731)</f>
        <v/>
      </c>
      <c r="T235" s="285" t="str">
        <f>IF('2B手術個別票H29'!O731="","",'2B手術個別票H29'!O731)</f>
        <v/>
      </c>
      <c r="U235" s="105"/>
      <c r="V235" s="105"/>
      <c r="W235" s="105"/>
      <c r="X235" s="83" t="str">
        <f>IF('2B手術個別票H29'!AH731="","",'2B手術個別票H29'!AH731)</f>
        <v/>
      </c>
      <c r="Y235" s="281" t="str">
        <f>IF('2B手術個別票H29'!AR731="","",'2B手術個別票H29'!AR731)</f>
        <v/>
      </c>
      <c r="Z235" s="83" t="str">
        <f>IF('2B手術個別票H29'!BB731="","",'2B手術個別票H29'!BB731)</f>
        <v/>
      </c>
      <c r="AA235" s="105"/>
      <c r="AB235" s="105"/>
      <c r="AC235" s="105"/>
      <c r="AD235" s="105"/>
      <c r="AE235" s="105"/>
      <c r="AF235" s="105"/>
      <c r="AG235" s="105"/>
      <c r="AH235" s="105"/>
      <c r="AI235" s="105"/>
    </row>
    <row r="236" spans="1:35">
      <c r="A236" s="83" t="str">
        <f t="shared" si="3"/>
        <v/>
      </c>
      <c r="B236" s="105"/>
      <c r="C236" s="105"/>
      <c r="D236" s="105"/>
      <c r="E236" s="105"/>
      <c r="F236" s="105"/>
      <c r="G236" s="105"/>
      <c r="H236" s="105"/>
      <c r="I236" s="105"/>
      <c r="J236" s="105"/>
      <c r="K236" s="105"/>
      <c r="L236" s="105"/>
      <c r="M236" s="105"/>
      <c r="N236" s="285" t="str">
        <f>IF(CONCATENATE(O236,P236,Q236,R236,S236,T236,U236,V236,W236,X236,Y236,Z236,AA236,AB236,AC236,AD236,AE236,AF236,AG236,AH236,AI236)&lt;&gt;"",MAX($N$1:N235)+1,"")</f>
        <v/>
      </c>
      <c r="O236" s="285" t="str">
        <f>IF('2B手術個別票H29'!C734="","",'2B手術個別票H29'!C734)</f>
        <v/>
      </c>
      <c r="P236" s="285" t="str">
        <f>IF('2B手術個別票H29'!E734="","",'2B手術個別票H29'!E734) &amp; IF('2B手術個別票H29'!F734="","",'2B手術個別票H29'!F734) &amp; IF('2B手術個別票H29'!G734="","",'2B手術個別票H29'!G734)</f>
        <v/>
      </c>
      <c r="Q236" s="285" t="str">
        <f>IF('2B手術個別票H29'!I734="","",'2B手術個別票H29'!I734)</f>
        <v/>
      </c>
      <c r="R236" s="285" t="str">
        <f>IF('2B手術個別票H29'!K734="","",'2B手術個別票H29'!K734)</f>
        <v/>
      </c>
      <c r="S236" s="285" t="str">
        <f>IF('2B手術個別票H29'!M734="","",'2B手術個別票H29'!M734)</f>
        <v/>
      </c>
      <c r="T236" s="285" t="str">
        <f>IF('2B手術個別票H29'!O734="","",'2B手術個別票H29'!O734)</f>
        <v/>
      </c>
      <c r="U236" s="105"/>
      <c r="V236" s="105"/>
      <c r="W236" s="105"/>
      <c r="X236" s="83" t="str">
        <f>IF('2B手術個別票H29'!AH734="","",'2B手術個別票H29'!AH734)</f>
        <v/>
      </c>
      <c r="Y236" s="281" t="str">
        <f>IF('2B手術個別票H29'!AR734="","",'2B手術個別票H29'!AR734)</f>
        <v/>
      </c>
      <c r="Z236" s="83" t="str">
        <f>IF('2B手術個別票H29'!BB734="","",'2B手術個別票H29'!BB734)</f>
        <v/>
      </c>
      <c r="AA236" s="105"/>
      <c r="AB236" s="105"/>
      <c r="AC236" s="105"/>
      <c r="AD236" s="105"/>
      <c r="AE236" s="105"/>
      <c r="AF236" s="105"/>
      <c r="AG236" s="105"/>
      <c r="AH236" s="105"/>
      <c r="AI236" s="105"/>
    </row>
    <row r="237" spans="1:35">
      <c r="A237" s="83" t="str">
        <f t="shared" si="3"/>
        <v/>
      </c>
      <c r="B237" s="105"/>
      <c r="C237" s="105"/>
      <c r="D237" s="105"/>
      <c r="E237" s="105"/>
      <c r="F237" s="105"/>
      <c r="G237" s="105"/>
      <c r="H237" s="105"/>
      <c r="I237" s="105"/>
      <c r="J237" s="105"/>
      <c r="K237" s="105"/>
      <c r="L237" s="105"/>
      <c r="M237" s="105"/>
      <c r="N237" s="285" t="str">
        <f>IF(CONCATENATE(O237,P237,Q237,R237,S237,T237,U237,V237,W237,X237,Y237,Z237,AA237,AB237,AC237,AD237,AE237,AF237,AG237,AH237,AI237)&lt;&gt;"",MAX($N$1:N236)+1,"")</f>
        <v/>
      </c>
      <c r="O237" s="285" t="str">
        <f>IF('2B手術個別票H29'!C737="","",'2B手術個別票H29'!C737)</f>
        <v/>
      </c>
      <c r="P237" s="285" t="str">
        <f>IF('2B手術個別票H29'!E737="","",'2B手術個別票H29'!E737) &amp; IF('2B手術個別票H29'!F737="","",'2B手術個別票H29'!F737) &amp; IF('2B手術個別票H29'!G737="","",'2B手術個別票H29'!G737)</f>
        <v/>
      </c>
      <c r="Q237" s="285" t="str">
        <f>IF('2B手術個別票H29'!I737="","",'2B手術個別票H29'!I737)</f>
        <v/>
      </c>
      <c r="R237" s="285" t="str">
        <f>IF('2B手術個別票H29'!K737="","",'2B手術個別票H29'!K737)</f>
        <v/>
      </c>
      <c r="S237" s="285" t="str">
        <f>IF('2B手術個別票H29'!M737="","",'2B手術個別票H29'!M737)</f>
        <v/>
      </c>
      <c r="T237" s="285" t="str">
        <f>IF('2B手術個別票H29'!O737="","",'2B手術個別票H29'!O737)</f>
        <v/>
      </c>
      <c r="U237" s="105"/>
      <c r="V237" s="105"/>
      <c r="W237" s="105"/>
      <c r="X237" s="83" t="str">
        <f>IF('2B手術個別票H29'!AH737="","",'2B手術個別票H29'!AH737)</f>
        <v/>
      </c>
      <c r="Y237" s="281" t="str">
        <f>IF('2B手術個別票H29'!AR737="","",'2B手術個別票H29'!AR737)</f>
        <v/>
      </c>
      <c r="Z237" s="83" t="str">
        <f>IF('2B手術個別票H29'!BB737="","",'2B手術個別票H29'!BB737)</f>
        <v/>
      </c>
      <c r="AA237" s="105"/>
      <c r="AB237" s="105"/>
      <c r="AC237" s="105"/>
      <c r="AD237" s="105"/>
      <c r="AE237" s="105"/>
      <c r="AF237" s="105"/>
      <c r="AG237" s="105"/>
      <c r="AH237" s="105"/>
      <c r="AI237" s="105"/>
    </row>
    <row r="238" spans="1:35">
      <c r="A238" s="83" t="str">
        <f t="shared" si="3"/>
        <v/>
      </c>
      <c r="B238" s="105"/>
      <c r="C238" s="105"/>
      <c r="D238" s="105"/>
      <c r="E238" s="105"/>
      <c r="F238" s="105"/>
      <c r="G238" s="105"/>
      <c r="H238" s="105"/>
      <c r="I238" s="105"/>
      <c r="J238" s="105"/>
      <c r="K238" s="105"/>
      <c r="L238" s="105"/>
      <c r="M238" s="105"/>
      <c r="N238" s="285" t="str">
        <f>IF(CONCATENATE(O238,P238,Q238,R238,S238,T238,U238,V238,W238,X238,Y238,Z238,AA238,AB238,AC238,AD238,AE238,AF238,AG238,AH238,AI238)&lt;&gt;"",MAX($N$1:N237)+1,"")</f>
        <v/>
      </c>
      <c r="O238" s="285" t="str">
        <f>IF('2B手術個別票H29'!C740="","",'2B手術個別票H29'!C740)</f>
        <v/>
      </c>
      <c r="P238" s="285" t="str">
        <f>IF('2B手術個別票H29'!E740="","",'2B手術個別票H29'!E740) &amp; IF('2B手術個別票H29'!F740="","",'2B手術個別票H29'!F740) &amp; IF('2B手術個別票H29'!G740="","",'2B手術個別票H29'!G740)</f>
        <v/>
      </c>
      <c r="Q238" s="285" t="str">
        <f>IF('2B手術個別票H29'!I740="","",'2B手術個別票H29'!I740)</f>
        <v/>
      </c>
      <c r="R238" s="285" t="str">
        <f>IF('2B手術個別票H29'!K740="","",'2B手術個別票H29'!K740)</f>
        <v/>
      </c>
      <c r="S238" s="285" t="str">
        <f>IF('2B手術個別票H29'!M740="","",'2B手術個別票H29'!M740)</f>
        <v/>
      </c>
      <c r="T238" s="285" t="str">
        <f>IF('2B手術個別票H29'!O740="","",'2B手術個別票H29'!O740)</f>
        <v/>
      </c>
      <c r="U238" s="105"/>
      <c r="V238" s="105"/>
      <c r="W238" s="105"/>
      <c r="X238" s="83" t="str">
        <f>IF('2B手術個別票H29'!AH740="","",'2B手術個別票H29'!AH740)</f>
        <v/>
      </c>
      <c r="Y238" s="281" t="str">
        <f>IF('2B手術個別票H29'!AR740="","",'2B手術個別票H29'!AR740)</f>
        <v/>
      </c>
      <c r="Z238" s="83" t="str">
        <f>IF('2B手術個別票H29'!BB740="","",'2B手術個別票H29'!BB740)</f>
        <v/>
      </c>
      <c r="AA238" s="105"/>
      <c r="AB238" s="105"/>
      <c r="AC238" s="105"/>
      <c r="AD238" s="105"/>
      <c r="AE238" s="105"/>
      <c r="AF238" s="105"/>
      <c r="AG238" s="105"/>
      <c r="AH238" s="105"/>
      <c r="AI238" s="105"/>
    </row>
    <row r="239" spans="1:35">
      <c r="A239" s="83" t="str">
        <f t="shared" si="3"/>
        <v/>
      </c>
      <c r="B239" s="105"/>
      <c r="C239" s="105"/>
      <c r="D239" s="105"/>
      <c r="E239" s="105"/>
      <c r="F239" s="105"/>
      <c r="G239" s="105"/>
      <c r="H239" s="105"/>
      <c r="I239" s="105"/>
      <c r="J239" s="105"/>
      <c r="K239" s="105"/>
      <c r="L239" s="105"/>
      <c r="M239" s="105"/>
      <c r="N239" s="285" t="str">
        <f>IF(CONCATENATE(O239,P239,Q239,R239,S239,T239,U239,V239,W239,X239,Y239,Z239,AA239,AB239,AC239,AD239,AE239,AF239,AG239,AH239,AI239)&lt;&gt;"",MAX($N$1:N238)+1,"")</f>
        <v/>
      </c>
      <c r="O239" s="285" t="str">
        <f>IF('2B手術個別票H29'!C743="","",'2B手術個別票H29'!C743)</f>
        <v/>
      </c>
      <c r="P239" s="285" t="str">
        <f>IF('2B手術個別票H29'!E743="","",'2B手術個別票H29'!E743) &amp; IF('2B手術個別票H29'!F743="","",'2B手術個別票H29'!F743) &amp; IF('2B手術個別票H29'!G743="","",'2B手術個別票H29'!G743)</f>
        <v/>
      </c>
      <c r="Q239" s="285" t="str">
        <f>IF('2B手術個別票H29'!I743="","",'2B手術個別票H29'!I743)</f>
        <v/>
      </c>
      <c r="R239" s="285" t="str">
        <f>IF('2B手術個別票H29'!K743="","",'2B手術個別票H29'!K743)</f>
        <v/>
      </c>
      <c r="S239" s="285" t="str">
        <f>IF('2B手術個別票H29'!M743="","",'2B手術個別票H29'!M743)</f>
        <v/>
      </c>
      <c r="T239" s="285" t="str">
        <f>IF('2B手術個別票H29'!O743="","",'2B手術個別票H29'!O743)</f>
        <v/>
      </c>
      <c r="U239" s="105"/>
      <c r="V239" s="105"/>
      <c r="W239" s="105"/>
      <c r="X239" s="83" t="str">
        <f>IF('2B手術個別票H29'!AH743="","",'2B手術個別票H29'!AH743)</f>
        <v/>
      </c>
      <c r="Y239" s="281" t="str">
        <f>IF('2B手術個別票H29'!AR743="","",'2B手術個別票H29'!AR743)</f>
        <v/>
      </c>
      <c r="Z239" s="83" t="str">
        <f>IF('2B手術個別票H29'!BB743="","",'2B手術個別票H29'!BB743)</f>
        <v/>
      </c>
      <c r="AA239" s="105"/>
      <c r="AB239" s="105"/>
      <c r="AC239" s="105"/>
      <c r="AD239" s="105"/>
      <c r="AE239" s="105"/>
      <c r="AF239" s="105"/>
      <c r="AG239" s="105"/>
      <c r="AH239" s="105"/>
      <c r="AI239" s="105"/>
    </row>
    <row r="240" spans="1:35">
      <c r="A240" s="83" t="str">
        <f t="shared" si="3"/>
        <v/>
      </c>
      <c r="B240" s="105"/>
      <c r="C240" s="105"/>
      <c r="D240" s="105"/>
      <c r="E240" s="105"/>
      <c r="F240" s="105"/>
      <c r="G240" s="105"/>
      <c r="H240" s="105"/>
      <c r="I240" s="105"/>
      <c r="J240" s="105"/>
      <c r="K240" s="105"/>
      <c r="L240" s="105"/>
      <c r="M240" s="105"/>
      <c r="N240" s="285" t="str">
        <f>IF(CONCATENATE(O240,P240,Q240,R240,S240,T240,U240,V240,W240,X240,Y240,Z240,AA240,AB240,AC240,AD240,AE240,AF240,AG240,AH240,AI240)&lt;&gt;"",MAX($N$1:N239)+1,"")</f>
        <v/>
      </c>
      <c r="O240" s="285" t="str">
        <f>IF('2B手術個別票H29'!C746="","",'2B手術個別票H29'!C746)</f>
        <v/>
      </c>
      <c r="P240" s="285" t="str">
        <f>IF('2B手術個別票H29'!E746="","",'2B手術個別票H29'!E746) &amp; IF('2B手術個別票H29'!F746="","",'2B手術個別票H29'!F746) &amp; IF('2B手術個別票H29'!G746="","",'2B手術個別票H29'!G746)</f>
        <v/>
      </c>
      <c r="Q240" s="285" t="str">
        <f>IF('2B手術個別票H29'!I746="","",'2B手術個別票H29'!I746)</f>
        <v/>
      </c>
      <c r="R240" s="285" t="str">
        <f>IF('2B手術個別票H29'!K746="","",'2B手術個別票H29'!K746)</f>
        <v/>
      </c>
      <c r="S240" s="285" t="str">
        <f>IF('2B手術個別票H29'!M746="","",'2B手術個別票H29'!M746)</f>
        <v/>
      </c>
      <c r="T240" s="285" t="str">
        <f>IF('2B手術個別票H29'!O746="","",'2B手術個別票H29'!O746)</f>
        <v/>
      </c>
      <c r="U240" s="105"/>
      <c r="V240" s="105"/>
      <c r="W240" s="105"/>
      <c r="X240" s="83" t="str">
        <f>IF('2B手術個別票H29'!AH746="","",'2B手術個別票H29'!AH746)</f>
        <v/>
      </c>
      <c r="Y240" s="281" t="str">
        <f>IF('2B手術個別票H29'!AR746="","",'2B手術個別票H29'!AR746)</f>
        <v/>
      </c>
      <c r="Z240" s="83" t="str">
        <f>IF('2B手術個別票H29'!BB746="","",'2B手術個別票H29'!BB746)</f>
        <v/>
      </c>
      <c r="AA240" s="105"/>
      <c r="AB240" s="105"/>
      <c r="AC240" s="105"/>
      <c r="AD240" s="105"/>
      <c r="AE240" s="105"/>
      <c r="AF240" s="105"/>
      <c r="AG240" s="105"/>
      <c r="AH240" s="105"/>
      <c r="AI240" s="105"/>
    </row>
    <row r="241" spans="1:35">
      <c r="A241" s="83" t="str">
        <f t="shared" si="3"/>
        <v/>
      </c>
      <c r="B241" s="105"/>
      <c r="C241" s="105"/>
      <c r="D241" s="105"/>
      <c r="E241" s="105"/>
      <c r="F241" s="105"/>
      <c r="G241" s="105"/>
      <c r="H241" s="105"/>
      <c r="I241" s="105"/>
      <c r="J241" s="105"/>
      <c r="K241" s="105"/>
      <c r="L241" s="105"/>
      <c r="M241" s="105"/>
      <c r="N241" s="285" t="str">
        <f>IF(CONCATENATE(O241,P241,Q241,R241,S241,T241,U241,V241,W241,X241,Y241,Z241,AA241,AB241,AC241,AD241,AE241,AF241,AG241,AH241,AI241)&lt;&gt;"",MAX($N$1:N240)+1,"")</f>
        <v/>
      </c>
      <c r="O241" s="285" t="str">
        <f>IF('2B手術個別票H29'!C749="","",'2B手術個別票H29'!C749)</f>
        <v/>
      </c>
      <c r="P241" s="285" t="str">
        <f>IF('2B手術個別票H29'!E749="","",'2B手術個別票H29'!E749) &amp; IF('2B手術個別票H29'!F749="","",'2B手術個別票H29'!F749) &amp; IF('2B手術個別票H29'!G749="","",'2B手術個別票H29'!G749)</f>
        <v/>
      </c>
      <c r="Q241" s="285" t="str">
        <f>IF('2B手術個別票H29'!I749="","",'2B手術個別票H29'!I749)</f>
        <v/>
      </c>
      <c r="R241" s="285" t="str">
        <f>IF('2B手術個別票H29'!K749="","",'2B手術個別票H29'!K749)</f>
        <v/>
      </c>
      <c r="S241" s="285" t="str">
        <f>IF('2B手術個別票H29'!M749="","",'2B手術個別票H29'!M749)</f>
        <v/>
      </c>
      <c r="T241" s="285" t="str">
        <f>IF('2B手術個別票H29'!O749="","",'2B手術個別票H29'!O749)</f>
        <v/>
      </c>
      <c r="U241" s="105"/>
      <c r="V241" s="105"/>
      <c r="W241" s="105"/>
      <c r="X241" s="83" t="str">
        <f>IF('2B手術個別票H29'!AH749="","",'2B手術個別票H29'!AH749)</f>
        <v/>
      </c>
      <c r="Y241" s="281" t="str">
        <f>IF('2B手術個別票H29'!AR749="","",'2B手術個別票H29'!AR749)</f>
        <v/>
      </c>
      <c r="Z241" s="83" t="str">
        <f>IF('2B手術個別票H29'!BB749="","",'2B手術個別票H29'!BB749)</f>
        <v/>
      </c>
      <c r="AA241" s="105"/>
      <c r="AB241" s="105"/>
      <c r="AC241" s="105"/>
      <c r="AD241" s="105"/>
      <c r="AE241" s="105"/>
      <c r="AF241" s="105"/>
      <c r="AG241" s="105"/>
      <c r="AH241" s="105"/>
      <c r="AI241" s="105"/>
    </row>
    <row r="242" spans="1:35">
      <c r="A242" s="83" t="str">
        <f t="shared" si="3"/>
        <v/>
      </c>
      <c r="B242" s="105"/>
      <c r="C242" s="105"/>
      <c r="D242" s="105"/>
      <c r="E242" s="105"/>
      <c r="F242" s="105"/>
      <c r="G242" s="105"/>
      <c r="H242" s="105"/>
      <c r="I242" s="105"/>
      <c r="J242" s="105"/>
      <c r="K242" s="105"/>
      <c r="L242" s="105"/>
      <c r="M242" s="105"/>
      <c r="N242" s="285" t="str">
        <f>IF(CONCATENATE(O242,P242,Q242,R242,S242,T242,U242,V242,W242,X242,Y242,Z242,AA242,AB242,AC242,AD242,AE242,AF242,AG242,AH242,AI242)&lt;&gt;"",MAX($N$1:N241)+1,"")</f>
        <v/>
      </c>
      <c r="O242" s="285" t="str">
        <f>IF('2B手術個別票H29'!C752="","",'2B手術個別票H29'!C752)</f>
        <v/>
      </c>
      <c r="P242" s="285" t="str">
        <f>IF('2B手術個別票H29'!E752="","",'2B手術個別票H29'!E752) &amp; IF('2B手術個別票H29'!F752="","",'2B手術個別票H29'!F752) &amp; IF('2B手術個別票H29'!G752="","",'2B手術個別票H29'!G752)</f>
        <v/>
      </c>
      <c r="Q242" s="285" t="str">
        <f>IF('2B手術個別票H29'!I752="","",'2B手術個別票H29'!I752)</f>
        <v/>
      </c>
      <c r="R242" s="285" t="str">
        <f>IF('2B手術個別票H29'!K752="","",'2B手術個別票H29'!K752)</f>
        <v/>
      </c>
      <c r="S242" s="285" t="str">
        <f>IF('2B手術個別票H29'!M752="","",'2B手術個別票H29'!M752)</f>
        <v/>
      </c>
      <c r="T242" s="285" t="str">
        <f>IF('2B手術個別票H29'!O752="","",'2B手術個別票H29'!O752)</f>
        <v/>
      </c>
      <c r="U242" s="105"/>
      <c r="V242" s="105"/>
      <c r="W242" s="105"/>
      <c r="X242" s="83" t="str">
        <f>IF('2B手術個別票H29'!AH752="","",'2B手術個別票H29'!AH752)</f>
        <v/>
      </c>
      <c r="Y242" s="281" t="str">
        <f>IF('2B手術個別票H29'!AR752="","",'2B手術個別票H29'!AR752)</f>
        <v/>
      </c>
      <c r="Z242" s="83" t="str">
        <f>IF('2B手術個別票H29'!BB752="","",'2B手術個別票H29'!BB752)</f>
        <v/>
      </c>
      <c r="AA242" s="105"/>
      <c r="AB242" s="105"/>
      <c r="AC242" s="105"/>
      <c r="AD242" s="105"/>
      <c r="AE242" s="105"/>
      <c r="AF242" s="105"/>
      <c r="AG242" s="105"/>
      <c r="AH242" s="105"/>
      <c r="AI242" s="105"/>
    </row>
    <row r="243" spans="1:35">
      <c r="A243" s="83" t="str">
        <f t="shared" si="3"/>
        <v/>
      </c>
      <c r="B243" s="105"/>
      <c r="C243" s="105"/>
      <c r="D243" s="105"/>
      <c r="E243" s="105"/>
      <c r="F243" s="105"/>
      <c r="G243" s="105"/>
      <c r="H243" s="105"/>
      <c r="I243" s="105"/>
      <c r="J243" s="105"/>
      <c r="K243" s="105"/>
      <c r="L243" s="105"/>
      <c r="M243" s="105"/>
      <c r="N243" s="285" t="str">
        <f>IF(CONCATENATE(O243,P243,Q243,R243,S243,T243,U243,V243,W243,X243,Y243,Z243,AA243,AB243,AC243,AD243,AE243,AF243,AG243,AH243,AI243)&lt;&gt;"",MAX($N$1:N242)+1,"")</f>
        <v/>
      </c>
      <c r="O243" s="285" t="str">
        <f>IF('2B手術個別票H29'!C755="","",'2B手術個別票H29'!C755)</f>
        <v/>
      </c>
      <c r="P243" s="285" t="str">
        <f>IF('2B手術個別票H29'!E755="","",'2B手術個別票H29'!E755) &amp; IF('2B手術個別票H29'!F755="","",'2B手術個別票H29'!F755) &amp; IF('2B手術個別票H29'!G755="","",'2B手術個別票H29'!G755)</f>
        <v/>
      </c>
      <c r="Q243" s="285" t="str">
        <f>IF('2B手術個別票H29'!I755="","",'2B手術個別票H29'!I755)</f>
        <v/>
      </c>
      <c r="R243" s="285" t="str">
        <f>IF('2B手術個別票H29'!K755="","",'2B手術個別票H29'!K755)</f>
        <v/>
      </c>
      <c r="S243" s="285" t="str">
        <f>IF('2B手術個別票H29'!M755="","",'2B手術個別票H29'!M755)</f>
        <v/>
      </c>
      <c r="T243" s="285" t="str">
        <f>IF('2B手術個別票H29'!O755="","",'2B手術個別票H29'!O755)</f>
        <v/>
      </c>
      <c r="U243" s="105"/>
      <c r="V243" s="105"/>
      <c r="W243" s="105"/>
      <c r="X243" s="83" t="str">
        <f>IF('2B手術個別票H29'!AH755="","",'2B手術個別票H29'!AH755)</f>
        <v/>
      </c>
      <c r="Y243" s="281" t="str">
        <f>IF('2B手術個別票H29'!AR755="","",'2B手術個別票H29'!AR755)</f>
        <v/>
      </c>
      <c r="Z243" s="83" t="str">
        <f>IF('2B手術個別票H29'!BB755="","",'2B手術個別票H29'!BB755)</f>
        <v/>
      </c>
      <c r="AA243" s="105"/>
      <c r="AB243" s="105"/>
      <c r="AC243" s="105"/>
      <c r="AD243" s="105"/>
      <c r="AE243" s="105"/>
      <c r="AF243" s="105"/>
      <c r="AG243" s="105"/>
      <c r="AH243" s="105"/>
      <c r="AI243" s="105"/>
    </row>
    <row r="244" spans="1:35">
      <c r="A244" s="83" t="str">
        <f t="shared" si="3"/>
        <v/>
      </c>
      <c r="B244" s="105"/>
      <c r="C244" s="105"/>
      <c r="D244" s="105"/>
      <c r="E244" s="105"/>
      <c r="F244" s="105"/>
      <c r="G244" s="105"/>
      <c r="H244" s="105"/>
      <c r="I244" s="105"/>
      <c r="J244" s="105"/>
      <c r="K244" s="105"/>
      <c r="L244" s="105"/>
      <c r="M244" s="105"/>
      <c r="N244" s="285" t="str">
        <f>IF(CONCATENATE(O244,P244,Q244,R244,S244,T244,U244,V244,W244,X244,Y244,Z244,AA244,AB244,AC244,AD244,AE244,AF244,AG244,AH244,AI244)&lt;&gt;"",MAX($N$1:N243)+1,"")</f>
        <v/>
      </c>
      <c r="O244" s="285" t="str">
        <f>IF('2B手術個別票H29'!C758="","",'2B手術個別票H29'!C758)</f>
        <v/>
      </c>
      <c r="P244" s="285" t="str">
        <f>IF('2B手術個別票H29'!E758="","",'2B手術個別票H29'!E758) &amp; IF('2B手術個別票H29'!F758="","",'2B手術個別票H29'!F758) &amp; IF('2B手術個別票H29'!G758="","",'2B手術個別票H29'!G758)</f>
        <v/>
      </c>
      <c r="Q244" s="285" t="str">
        <f>IF('2B手術個別票H29'!I758="","",'2B手術個別票H29'!I758)</f>
        <v/>
      </c>
      <c r="R244" s="285" t="str">
        <f>IF('2B手術個別票H29'!K758="","",'2B手術個別票H29'!K758)</f>
        <v/>
      </c>
      <c r="S244" s="285" t="str">
        <f>IF('2B手術個別票H29'!M758="","",'2B手術個別票H29'!M758)</f>
        <v/>
      </c>
      <c r="T244" s="285" t="str">
        <f>IF('2B手術個別票H29'!O758="","",'2B手術個別票H29'!O758)</f>
        <v/>
      </c>
      <c r="U244" s="105"/>
      <c r="V244" s="105"/>
      <c r="W244" s="105"/>
      <c r="X244" s="83" t="str">
        <f>IF('2B手術個別票H29'!AH758="","",'2B手術個別票H29'!AH758)</f>
        <v/>
      </c>
      <c r="Y244" s="281" t="str">
        <f>IF('2B手術個別票H29'!AR758="","",'2B手術個別票H29'!AR758)</f>
        <v/>
      </c>
      <c r="Z244" s="83" t="str">
        <f>IF('2B手術個別票H29'!BB758="","",'2B手術個別票H29'!BB758)</f>
        <v/>
      </c>
      <c r="AA244" s="105"/>
      <c r="AB244" s="105"/>
      <c r="AC244" s="105"/>
      <c r="AD244" s="105"/>
      <c r="AE244" s="105"/>
      <c r="AF244" s="105"/>
      <c r="AG244" s="105"/>
      <c r="AH244" s="105"/>
      <c r="AI244" s="105"/>
    </row>
    <row r="245" spans="1:35">
      <c r="A245" s="83" t="str">
        <f t="shared" si="3"/>
        <v/>
      </c>
      <c r="B245" s="105"/>
      <c r="C245" s="105"/>
      <c r="D245" s="105"/>
      <c r="E245" s="105"/>
      <c r="F245" s="105"/>
      <c r="G245" s="105"/>
      <c r="H245" s="105"/>
      <c r="I245" s="105"/>
      <c r="J245" s="105"/>
      <c r="K245" s="105"/>
      <c r="L245" s="105"/>
      <c r="M245" s="105"/>
      <c r="N245" s="285" t="str">
        <f>IF(CONCATENATE(O245,P245,Q245,R245,S245,T245,U245,V245,W245,X245,Y245,Z245,AA245,AB245,AC245,AD245,AE245,AF245,AG245,AH245,AI245)&lt;&gt;"",MAX($N$1:N244)+1,"")</f>
        <v/>
      </c>
      <c r="O245" s="285" t="str">
        <f>IF('2B手術個別票H29'!C761="","",'2B手術個別票H29'!C761)</f>
        <v/>
      </c>
      <c r="P245" s="285" t="str">
        <f>IF('2B手術個別票H29'!E761="","",'2B手術個別票H29'!E761) &amp; IF('2B手術個別票H29'!F761="","",'2B手術個別票H29'!F761) &amp; IF('2B手術個別票H29'!G761="","",'2B手術個別票H29'!G761)</f>
        <v/>
      </c>
      <c r="Q245" s="285" t="str">
        <f>IF('2B手術個別票H29'!I761="","",'2B手術個別票H29'!I761)</f>
        <v/>
      </c>
      <c r="R245" s="285" t="str">
        <f>IF('2B手術個別票H29'!K761="","",'2B手術個別票H29'!K761)</f>
        <v/>
      </c>
      <c r="S245" s="285" t="str">
        <f>IF('2B手術個別票H29'!M761="","",'2B手術個別票H29'!M761)</f>
        <v/>
      </c>
      <c r="T245" s="285" t="str">
        <f>IF('2B手術個別票H29'!O761="","",'2B手術個別票H29'!O761)</f>
        <v/>
      </c>
      <c r="U245" s="105"/>
      <c r="V245" s="105"/>
      <c r="W245" s="105"/>
      <c r="X245" s="83" t="str">
        <f>IF('2B手術個別票H29'!AH761="","",'2B手術個別票H29'!AH761)</f>
        <v/>
      </c>
      <c r="Y245" s="281" t="str">
        <f>IF('2B手術個別票H29'!AR761="","",'2B手術個別票H29'!AR761)</f>
        <v/>
      </c>
      <c r="Z245" s="83" t="str">
        <f>IF('2B手術個別票H29'!BB761="","",'2B手術個別票H29'!BB761)</f>
        <v/>
      </c>
      <c r="AA245" s="105"/>
      <c r="AB245" s="105"/>
      <c r="AC245" s="105"/>
      <c r="AD245" s="105"/>
      <c r="AE245" s="105"/>
      <c r="AF245" s="105"/>
      <c r="AG245" s="105"/>
      <c r="AH245" s="105"/>
      <c r="AI245" s="105"/>
    </row>
    <row r="246" spans="1:35">
      <c r="A246" s="83" t="str">
        <f t="shared" si="3"/>
        <v/>
      </c>
      <c r="B246" s="105"/>
      <c r="C246" s="105"/>
      <c r="D246" s="105"/>
      <c r="E246" s="105"/>
      <c r="F246" s="105"/>
      <c r="G246" s="105"/>
      <c r="H246" s="105"/>
      <c r="I246" s="105"/>
      <c r="J246" s="105"/>
      <c r="K246" s="105"/>
      <c r="L246" s="105"/>
      <c r="M246" s="105"/>
      <c r="N246" s="285" t="str">
        <f>IF(CONCATENATE(O246,P246,Q246,R246,S246,T246,U246,V246,W246,X246,Y246,Z246,AA246,AB246,AC246,AD246,AE246,AF246,AG246,AH246,AI246)&lt;&gt;"",MAX($N$1:N245)+1,"")</f>
        <v/>
      </c>
      <c r="O246" s="285" t="str">
        <f>IF('2B手術個別票H29'!C764="","",'2B手術個別票H29'!C764)</f>
        <v/>
      </c>
      <c r="P246" s="285" t="str">
        <f>IF('2B手術個別票H29'!E764="","",'2B手術個別票H29'!E764) &amp; IF('2B手術個別票H29'!F764="","",'2B手術個別票H29'!F764) &amp; IF('2B手術個別票H29'!G764="","",'2B手術個別票H29'!G764)</f>
        <v/>
      </c>
      <c r="Q246" s="285" t="str">
        <f>IF('2B手術個別票H29'!I764="","",'2B手術個別票H29'!I764)</f>
        <v/>
      </c>
      <c r="R246" s="285" t="str">
        <f>IF('2B手術個別票H29'!K764="","",'2B手術個別票H29'!K764)</f>
        <v/>
      </c>
      <c r="S246" s="285" t="str">
        <f>IF('2B手術個別票H29'!M764="","",'2B手術個別票H29'!M764)</f>
        <v/>
      </c>
      <c r="T246" s="285" t="str">
        <f>IF('2B手術個別票H29'!O764="","",'2B手術個別票H29'!O764)</f>
        <v/>
      </c>
      <c r="U246" s="105"/>
      <c r="V246" s="105"/>
      <c r="W246" s="105"/>
      <c r="X246" s="83" t="str">
        <f>IF('2B手術個別票H29'!AH764="","",'2B手術個別票H29'!AH764)</f>
        <v/>
      </c>
      <c r="Y246" s="281" t="str">
        <f>IF('2B手術個別票H29'!AR764="","",'2B手術個別票H29'!AR764)</f>
        <v/>
      </c>
      <c r="Z246" s="83" t="str">
        <f>IF('2B手術個別票H29'!BB764="","",'2B手術個別票H29'!BB764)</f>
        <v/>
      </c>
      <c r="AA246" s="105"/>
      <c r="AB246" s="105"/>
      <c r="AC246" s="105"/>
      <c r="AD246" s="105"/>
      <c r="AE246" s="105"/>
      <c r="AF246" s="105"/>
      <c r="AG246" s="105"/>
      <c r="AH246" s="105"/>
      <c r="AI246" s="105"/>
    </row>
    <row r="247" spans="1:35">
      <c r="A247" s="83" t="str">
        <f t="shared" si="3"/>
        <v/>
      </c>
      <c r="B247" s="105"/>
      <c r="C247" s="105"/>
      <c r="D247" s="105"/>
      <c r="E247" s="105"/>
      <c r="F247" s="105"/>
      <c r="G247" s="105"/>
      <c r="H247" s="105"/>
      <c r="I247" s="105"/>
      <c r="J247" s="105"/>
      <c r="K247" s="105"/>
      <c r="L247" s="105"/>
      <c r="M247" s="105"/>
      <c r="N247" s="285" t="str">
        <f>IF(CONCATENATE(O247,P247,Q247,R247,S247,T247,U247,V247,W247,X247,Y247,Z247,AA247,AB247,AC247,AD247,AE247,AF247,AG247,AH247,AI247)&lt;&gt;"",MAX($N$1:N246)+1,"")</f>
        <v/>
      </c>
      <c r="O247" s="285" t="str">
        <f>IF('2B手術個別票H29'!C767="","",'2B手術個別票H29'!C767)</f>
        <v/>
      </c>
      <c r="P247" s="285" t="str">
        <f>IF('2B手術個別票H29'!E767="","",'2B手術個別票H29'!E767) &amp; IF('2B手術個別票H29'!F767="","",'2B手術個別票H29'!F767) &amp; IF('2B手術個別票H29'!G767="","",'2B手術個別票H29'!G767)</f>
        <v/>
      </c>
      <c r="Q247" s="285" t="str">
        <f>IF('2B手術個別票H29'!I767="","",'2B手術個別票H29'!I767)</f>
        <v/>
      </c>
      <c r="R247" s="285" t="str">
        <f>IF('2B手術個別票H29'!K767="","",'2B手術個別票H29'!K767)</f>
        <v/>
      </c>
      <c r="S247" s="285" t="str">
        <f>IF('2B手術個別票H29'!M767="","",'2B手術個別票H29'!M767)</f>
        <v/>
      </c>
      <c r="T247" s="285" t="str">
        <f>IF('2B手術個別票H29'!O767="","",'2B手術個別票H29'!O767)</f>
        <v/>
      </c>
      <c r="U247" s="105"/>
      <c r="V247" s="105"/>
      <c r="W247" s="105"/>
      <c r="X247" s="83" t="str">
        <f>IF('2B手術個別票H29'!AH767="","",'2B手術個別票H29'!AH767)</f>
        <v/>
      </c>
      <c r="Y247" s="281" t="str">
        <f>IF('2B手術個別票H29'!AR767="","",'2B手術個別票H29'!AR767)</f>
        <v/>
      </c>
      <c r="Z247" s="83" t="str">
        <f>IF('2B手術個別票H29'!BB767="","",'2B手術個別票H29'!BB767)</f>
        <v/>
      </c>
      <c r="AA247" s="105"/>
      <c r="AB247" s="105"/>
      <c r="AC247" s="105"/>
      <c r="AD247" s="105"/>
      <c r="AE247" s="105"/>
      <c r="AF247" s="105"/>
      <c r="AG247" s="105"/>
      <c r="AH247" s="105"/>
      <c r="AI247" s="105"/>
    </row>
  </sheetData>
  <sheetProtection password="9A2D" sheet="1" objects="1" scenarios="1" formatCells="0" selectLockedCells="1"/>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247"/>
  <sheetViews>
    <sheetView zoomScaleNormal="100" workbookViewId="0">
      <selection activeCell="B1" sqref="B1"/>
    </sheetView>
  </sheetViews>
  <sheetFormatPr defaultRowHeight="13.5"/>
  <cols>
    <col min="1" max="1" width="9" style="83"/>
    <col min="2" max="13" width="9" style="31"/>
    <col min="14" max="20" width="9" style="83"/>
    <col min="21" max="23" width="9" style="31"/>
    <col min="24" max="26" width="9" style="83"/>
    <col min="27" max="16384" width="9" style="31"/>
  </cols>
  <sheetData>
    <row r="1" spans="1:35">
      <c r="A1" s="83" t="str">
        <f>IF(CONCATENATE(O1,P1,Q1,R1,S1,T1,U1,V1,W1,X1,Y1,Z1,AA1,AB1,AC1,AD1,AE1,AF1,AG1,AH1,AI1)&lt;&gt;"","2B7H29","")</f>
        <v/>
      </c>
      <c r="B1" s="105"/>
      <c r="C1" s="105"/>
      <c r="D1" s="105"/>
      <c r="E1" s="105"/>
      <c r="F1" s="105"/>
      <c r="G1" s="105"/>
      <c r="H1" s="105"/>
      <c r="I1" s="105"/>
      <c r="J1" s="105"/>
      <c r="K1" s="105"/>
      <c r="L1" s="105"/>
      <c r="M1" s="105"/>
      <c r="N1" s="285" t="str">
        <f>IF(A1&lt;&gt;"",1,"")</f>
        <v/>
      </c>
      <c r="O1" s="83" t="str">
        <f>IF('2B全身麻酔手術個別票H29'!C10="","",'2B全身麻酔手術個別票H29'!C10)</f>
        <v/>
      </c>
      <c r="P1" s="83" t="str">
        <f>IF('2B全身麻酔手術個別票H29'!E10="","",'2B全身麻酔手術個別票H29'!E10) &amp; IF('2B全身麻酔手術個別票H29'!F10="","",'2B全身麻酔手術個別票H29'!F10) &amp; IF('2B全身麻酔手術個別票H29'!G10="","",'2B全身麻酔手術個別票H29'!G10)</f>
        <v/>
      </c>
      <c r="Q1" s="83" t="str">
        <f>IF('2B全身麻酔手術個別票H29'!I10="","",'2B全身麻酔手術個別票H29'!I10)</f>
        <v/>
      </c>
      <c r="R1" s="83" t="str">
        <f>IF('2B全身麻酔手術個別票H29'!K10="","",'2B全身麻酔手術個別票H29'!K10)</f>
        <v/>
      </c>
      <c r="S1" s="83" t="str">
        <f>IF('2B全身麻酔手術個別票H29'!M10="","",'2B全身麻酔手術個別票H29'!M10)</f>
        <v/>
      </c>
      <c r="T1" s="83" t="str">
        <f>IF('2B全身麻酔手術個別票H29'!O10="","",'2B全身麻酔手術個別票H29'!O10)</f>
        <v/>
      </c>
      <c r="U1" s="105"/>
      <c r="V1" s="105"/>
      <c r="W1" s="105"/>
      <c r="X1" s="285" t="str">
        <f>IF('2B全身麻酔手術個別票H29'!AH10="","",'2B全身麻酔手術個別票H29'!AH10)</f>
        <v/>
      </c>
      <c r="Y1" s="285" t="str">
        <f>IF('2B全身麻酔手術個別票H29'!AR10="","",'2B全身麻酔手術個別票H29'!AR10)</f>
        <v/>
      </c>
      <c r="Z1" s="285" t="str">
        <f>IF('2B全身麻酔手術個別票H29'!BB10="","",'2B全身麻酔手術個別票H29'!BB10)</f>
        <v/>
      </c>
      <c r="AA1" s="105"/>
      <c r="AB1" s="105"/>
      <c r="AC1" s="105"/>
      <c r="AD1" s="105"/>
      <c r="AE1" s="105"/>
      <c r="AF1" s="105"/>
      <c r="AG1" s="105"/>
      <c r="AH1" s="105"/>
      <c r="AI1" s="105"/>
    </row>
    <row r="2" spans="1:35">
      <c r="A2" s="83" t="str">
        <f t="shared" ref="A2:A65" si="0">IF(CONCATENATE(O2,P2,Q2,R2,S2,T2,U2,V2,W2,X2,Y2,Z2,AA2,AB2,AC2,AD2,AE2,AF2,AG2,AH2,AI2)&lt;&gt;"","2B7H29","")</f>
        <v/>
      </c>
      <c r="B2" s="105"/>
      <c r="C2" s="105"/>
      <c r="D2" s="105"/>
      <c r="E2" s="105"/>
      <c r="F2" s="105"/>
      <c r="G2" s="105"/>
      <c r="H2" s="105"/>
      <c r="I2" s="105"/>
      <c r="J2" s="105"/>
      <c r="K2" s="105"/>
      <c r="L2" s="105"/>
      <c r="M2" s="105"/>
      <c r="N2" s="285" t="str">
        <f>IF(CONCATENATE(O2,P2,Q2,R2,S2,T2,U2,V2,W2,X2,Y2,Z2,AA2,AB2,AC2,AD2,AE2,AF2,AG2,AH2,AI2)&lt;&gt;"",MAX($N$1:N1)+1,"")</f>
        <v/>
      </c>
      <c r="O2" s="83" t="str">
        <f>IF('2B全身麻酔手術個別票H29'!C13="","",'2B全身麻酔手術個別票H29'!C13)</f>
        <v/>
      </c>
      <c r="P2" s="83" t="str">
        <f>IF('2B全身麻酔手術個別票H29'!E13="","",'2B全身麻酔手術個別票H29'!E13) &amp; IF('2B全身麻酔手術個別票H29'!F13="","",'2B全身麻酔手術個別票H29'!F13) &amp; IF('2B全身麻酔手術個別票H29'!G13="","",'2B全身麻酔手術個別票H29'!G13)</f>
        <v/>
      </c>
      <c r="Q2" s="83" t="str">
        <f>IF('2B全身麻酔手術個別票H29'!I13="","",'2B全身麻酔手術個別票H29'!I13)</f>
        <v/>
      </c>
      <c r="R2" s="83" t="str">
        <f>IF('2B全身麻酔手術個別票H29'!K13="","",'2B全身麻酔手術個別票H29'!K13)</f>
        <v/>
      </c>
      <c r="S2" s="83" t="str">
        <f>IF('2B全身麻酔手術個別票H29'!M13="","",'2B全身麻酔手術個別票H29'!M13)</f>
        <v/>
      </c>
      <c r="T2" s="83" t="str">
        <f>IF('2B全身麻酔手術個別票H29'!O13="","",'2B全身麻酔手術個別票H29'!O13)</f>
        <v/>
      </c>
      <c r="U2" s="105"/>
      <c r="V2" s="105"/>
      <c r="W2" s="105"/>
      <c r="X2" s="285" t="str">
        <f>IF('2B全身麻酔手術個別票H29'!AH13="","",'2B全身麻酔手術個別票H29'!AH13)</f>
        <v/>
      </c>
      <c r="Y2" s="285" t="str">
        <f>IF('2B全身麻酔手術個別票H29'!AR13="","",'2B全身麻酔手術個別票H29'!AR13)</f>
        <v/>
      </c>
      <c r="Z2" s="285" t="str">
        <f>IF('2B全身麻酔手術個別票H29'!BB13="","",'2B全身麻酔手術個別票H29'!BB13)</f>
        <v/>
      </c>
      <c r="AA2" s="105"/>
      <c r="AB2" s="105"/>
      <c r="AC2" s="105"/>
      <c r="AD2" s="105"/>
      <c r="AE2" s="105"/>
      <c r="AF2" s="105"/>
      <c r="AG2" s="105"/>
      <c r="AH2" s="105"/>
      <c r="AI2" s="105"/>
    </row>
    <row r="3" spans="1:35">
      <c r="A3" s="83" t="str">
        <f t="shared" si="0"/>
        <v/>
      </c>
      <c r="B3" s="105"/>
      <c r="C3" s="105"/>
      <c r="D3" s="105"/>
      <c r="E3" s="105"/>
      <c r="F3" s="105"/>
      <c r="G3" s="105"/>
      <c r="H3" s="105"/>
      <c r="I3" s="105"/>
      <c r="J3" s="105"/>
      <c r="K3" s="105"/>
      <c r="L3" s="105"/>
      <c r="M3" s="105"/>
      <c r="N3" s="285" t="str">
        <f>IF(CONCATENATE(O3,P3,Q3,R3,S3,T3,U3,V3,W3,X3,Y3,Z3,AA3,AB3,AC3,AD3,AE3,AF3,AG3,AH3,AI3)&lt;&gt;"",MAX($N$1:N2)+1,"")</f>
        <v/>
      </c>
      <c r="O3" s="83" t="str">
        <f>IF('2B全身麻酔手術個別票H29'!C16="","",'2B全身麻酔手術個別票H29'!C16)</f>
        <v/>
      </c>
      <c r="P3" s="83" t="str">
        <f>IF('2B全身麻酔手術個別票H29'!E16="","",'2B全身麻酔手術個別票H29'!E16) &amp; IF('2B全身麻酔手術個別票H29'!F16="","",'2B全身麻酔手術個別票H29'!F16) &amp; IF('2B全身麻酔手術個別票H29'!G16="","",'2B全身麻酔手術個別票H29'!G16)</f>
        <v/>
      </c>
      <c r="Q3" s="83" t="str">
        <f>IF('2B全身麻酔手術個別票H29'!I16="","",'2B全身麻酔手術個別票H29'!I16)</f>
        <v/>
      </c>
      <c r="R3" s="83" t="str">
        <f>IF('2B全身麻酔手術個別票H29'!K16="","",'2B全身麻酔手術個別票H29'!K16)</f>
        <v/>
      </c>
      <c r="S3" s="83" t="str">
        <f>IF('2B全身麻酔手術個別票H29'!M16="","",'2B全身麻酔手術個別票H29'!M16)</f>
        <v/>
      </c>
      <c r="T3" s="83" t="str">
        <f>IF('2B全身麻酔手術個別票H29'!O16="","",'2B全身麻酔手術個別票H29'!O16)</f>
        <v/>
      </c>
      <c r="U3" s="105"/>
      <c r="V3" s="105"/>
      <c r="W3" s="105"/>
      <c r="X3" s="285" t="str">
        <f>IF('2B全身麻酔手術個別票H29'!AH16="","",'2B全身麻酔手術個別票H29'!AH16)</f>
        <v/>
      </c>
      <c r="Y3" s="285" t="str">
        <f>IF('2B全身麻酔手術個別票H29'!AR16="","",'2B全身麻酔手術個別票H29'!AR16)</f>
        <v/>
      </c>
      <c r="Z3" s="285" t="str">
        <f>IF('2B全身麻酔手術個別票H29'!BB16="","",'2B全身麻酔手術個別票H29'!BB16)</f>
        <v/>
      </c>
      <c r="AA3" s="105"/>
      <c r="AB3" s="105"/>
      <c r="AC3" s="105"/>
      <c r="AD3" s="105"/>
      <c r="AE3" s="105"/>
      <c r="AF3" s="105"/>
      <c r="AG3" s="105"/>
      <c r="AH3" s="105"/>
      <c r="AI3" s="105"/>
    </row>
    <row r="4" spans="1:35">
      <c r="A4" s="83" t="str">
        <f t="shared" si="0"/>
        <v/>
      </c>
      <c r="B4" s="105"/>
      <c r="C4" s="105"/>
      <c r="D4" s="105"/>
      <c r="E4" s="105"/>
      <c r="F4" s="105"/>
      <c r="G4" s="105"/>
      <c r="H4" s="105"/>
      <c r="I4" s="105"/>
      <c r="J4" s="105"/>
      <c r="K4" s="105"/>
      <c r="L4" s="105"/>
      <c r="M4" s="105"/>
      <c r="N4" s="285" t="str">
        <f>IF(CONCATENATE(O4,P4,Q4,R4,S4,T4,U4,V4,W4,X4,Y4,Z4,AA4,AB4,AC4,AD4,AE4,AF4,AG4,AH4,AI4)&lt;&gt;"",MAX($N$1:N3)+1,"")</f>
        <v/>
      </c>
      <c r="O4" s="83" t="str">
        <f>IF('2B全身麻酔手術個別票H29'!C19="","",'2B全身麻酔手術個別票H29'!C19)</f>
        <v/>
      </c>
      <c r="P4" s="83" t="str">
        <f>IF('2B全身麻酔手術個別票H29'!E19="","",'2B全身麻酔手術個別票H29'!E19) &amp; IF('2B全身麻酔手術個別票H29'!F19="","",'2B全身麻酔手術個別票H29'!F19) &amp; IF('2B全身麻酔手術個別票H29'!G19="","",'2B全身麻酔手術個別票H29'!G19)</f>
        <v/>
      </c>
      <c r="Q4" s="83" t="str">
        <f>IF('2B全身麻酔手術個別票H29'!I19="","",'2B全身麻酔手術個別票H29'!I19)</f>
        <v/>
      </c>
      <c r="R4" s="83" t="str">
        <f>IF('2B全身麻酔手術個別票H29'!K19="","",'2B全身麻酔手術個別票H29'!K19)</f>
        <v/>
      </c>
      <c r="S4" s="83" t="str">
        <f>IF('2B全身麻酔手術個別票H29'!M19="","",'2B全身麻酔手術個別票H29'!M19)</f>
        <v/>
      </c>
      <c r="T4" s="83" t="str">
        <f>IF('2B全身麻酔手術個別票H29'!O19="","",'2B全身麻酔手術個別票H29'!O19)</f>
        <v/>
      </c>
      <c r="U4" s="105"/>
      <c r="V4" s="105"/>
      <c r="W4" s="105"/>
      <c r="X4" s="285" t="str">
        <f>IF('2B全身麻酔手術個別票H29'!AH19="","",'2B全身麻酔手術個別票H29'!AH19)</f>
        <v/>
      </c>
      <c r="Y4" s="285" t="str">
        <f>IF('2B全身麻酔手術個別票H29'!AR19="","",'2B全身麻酔手術個別票H29'!AR19)</f>
        <v/>
      </c>
      <c r="Z4" s="285" t="str">
        <f>IF('2B全身麻酔手術個別票H29'!BB19="","",'2B全身麻酔手術個別票H29'!BB19)</f>
        <v/>
      </c>
      <c r="AA4" s="105"/>
      <c r="AB4" s="105"/>
      <c r="AC4" s="105"/>
      <c r="AD4" s="105"/>
      <c r="AE4" s="105"/>
      <c r="AF4" s="105"/>
      <c r="AG4" s="105"/>
      <c r="AH4" s="105"/>
      <c r="AI4" s="105"/>
    </row>
    <row r="5" spans="1:35">
      <c r="A5" s="83" t="str">
        <f t="shared" si="0"/>
        <v/>
      </c>
      <c r="B5" s="105"/>
      <c r="C5" s="105"/>
      <c r="D5" s="105"/>
      <c r="E5" s="105"/>
      <c r="F5" s="105"/>
      <c r="G5" s="105"/>
      <c r="H5" s="105"/>
      <c r="I5" s="105"/>
      <c r="J5" s="105"/>
      <c r="K5" s="105"/>
      <c r="L5" s="105"/>
      <c r="M5" s="105"/>
      <c r="N5" s="285" t="str">
        <f>IF(CONCATENATE(O5,P5,Q5,R5,S5,T5,U5,V5,W5,X5,Y5,Z5,AA5,AB5,AC5,AD5,AE5,AF5,AG5,AH5,AI5)&lt;&gt;"",MAX($N$1:N4)+1,"")</f>
        <v/>
      </c>
      <c r="O5" s="83" t="str">
        <f>IF('2B全身麻酔手術個別票H29'!C22="","",'2B全身麻酔手術個別票H29'!C22)</f>
        <v/>
      </c>
      <c r="P5" s="83" t="str">
        <f>IF('2B全身麻酔手術個別票H29'!E22="","",'2B全身麻酔手術個別票H29'!E22) &amp; IF('2B全身麻酔手術個別票H29'!F22="","",'2B全身麻酔手術個別票H29'!F22) &amp; IF('2B全身麻酔手術個別票H29'!G22="","",'2B全身麻酔手術個別票H29'!G22)</f>
        <v/>
      </c>
      <c r="Q5" s="83" t="str">
        <f>IF('2B全身麻酔手術個別票H29'!I22="","",'2B全身麻酔手術個別票H29'!I22)</f>
        <v/>
      </c>
      <c r="R5" s="83" t="str">
        <f>IF('2B全身麻酔手術個別票H29'!K22="","",'2B全身麻酔手術個別票H29'!K22)</f>
        <v/>
      </c>
      <c r="S5" s="83" t="str">
        <f>IF('2B全身麻酔手術個別票H29'!M22="","",'2B全身麻酔手術個別票H29'!M22)</f>
        <v/>
      </c>
      <c r="T5" s="83" t="str">
        <f>IF('2B全身麻酔手術個別票H29'!O22="","",'2B全身麻酔手術個別票H29'!O22)</f>
        <v/>
      </c>
      <c r="U5" s="105"/>
      <c r="V5" s="105"/>
      <c r="W5" s="105"/>
      <c r="X5" s="285" t="str">
        <f>IF('2B全身麻酔手術個別票H29'!AH22="","",'2B全身麻酔手術個別票H29'!AH22)</f>
        <v/>
      </c>
      <c r="Y5" s="285" t="str">
        <f>IF('2B全身麻酔手術個別票H29'!AR22="","",'2B全身麻酔手術個別票H29'!AR22)</f>
        <v/>
      </c>
      <c r="Z5" s="285" t="str">
        <f>IF('2B全身麻酔手術個別票H29'!BB22="","",'2B全身麻酔手術個別票H29'!BB22)</f>
        <v/>
      </c>
      <c r="AA5" s="105"/>
      <c r="AB5" s="105"/>
      <c r="AC5" s="105"/>
      <c r="AD5" s="105"/>
      <c r="AE5" s="105"/>
      <c r="AF5" s="105"/>
      <c r="AG5" s="105"/>
      <c r="AH5" s="105"/>
      <c r="AI5" s="105"/>
    </row>
    <row r="6" spans="1:35">
      <c r="A6" s="83" t="str">
        <f t="shared" si="0"/>
        <v/>
      </c>
      <c r="B6" s="105"/>
      <c r="C6" s="105"/>
      <c r="D6" s="105"/>
      <c r="E6" s="105"/>
      <c r="F6" s="105"/>
      <c r="G6" s="105"/>
      <c r="H6" s="105"/>
      <c r="I6" s="105"/>
      <c r="J6" s="105"/>
      <c r="K6" s="105"/>
      <c r="L6" s="105"/>
      <c r="M6" s="105"/>
      <c r="N6" s="285" t="str">
        <f>IF(CONCATENATE(O6,P6,Q6,R6,S6,T6,U6,V6,W6,X6,Y6,Z6,AA6,AB6,AC6,AD6,AE6,AF6,AG6,AH6,AI6)&lt;&gt;"",MAX($N$1:N5)+1,"")</f>
        <v/>
      </c>
      <c r="O6" s="83" t="str">
        <f>IF('2B全身麻酔手術個別票H29'!C25="","",'2B全身麻酔手術個別票H29'!C25)</f>
        <v/>
      </c>
      <c r="P6" s="83" t="str">
        <f>IF('2B全身麻酔手術個別票H29'!E25="","",'2B全身麻酔手術個別票H29'!E25) &amp; IF('2B全身麻酔手術個別票H29'!F25="","",'2B全身麻酔手術個別票H29'!F25) &amp; IF('2B全身麻酔手術個別票H29'!G25="","",'2B全身麻酔手術個別票H29'!G25)</f>
        <v/>
      </c>
      <c r="Q6" s="83" t="str">
        <f>IF('2B全身麻酔手術個別票H29'!I25="","",'2B全身麻酔手術個別票H29'!I25)</f>
        <v/>
      </c>
      <c r="R6" s="83" t="str">
        <f>IF('2B全身麻酔手術個別票H29'!K25="","",'2B全身麻酔手術個別票H29'!K25)</f>
        <v/>
      </c>
      <c r="S6" s="83" t="str">
        <f>IF('2B全身麻酔手術個別票H29'!M25="","",'2B全身麻酔手術個別票H29'!M25)</f>
        <v/>
      </c>
      <c r="T6" s="83" t="str">
        <f>IF('2B全身麻酔手術個別票H29'!O25="","",'2B全身麻酔手術個別票H29'!O25)</f>
        <v/>
      </c>
      <c r="U6" s="105"/>
      <c r="V6" s="105"/>
      <c r="W6" s="105"/>
      <c r="X6" s="285" t="str">
        <f>IF('2B全身麻酔手術個別票H29'!AH25="","",'2B全身麻酔手術個別票H29'!AH25)</f>
        <v/>
      </c>
      <c r="Y6" s="285" t="str">
        <f>IF('2B全身麻酔手術個別票H29'!AR25="","",'2B全身麻酔手術個別票H29'!AR25)</f>
        <v/>
      </c>
      <c r="Z6" s="285" t="str">
        <f>IF('2B全身麻酔手術個別票H29'!BB25="","",'2B全身麻酔手術個別票H29'!BB25)</f>
        <v/>
      </c>
      <c r="AA6" s="105"/>
      <c r="AB6" s="105"/>
      <c r="AC6" s="105"/>
      <c r="AD6" s="105"/>
      <c r="AE6" s="105"/>
      <c r="AF6" s="105"/>
      <c r="AG6" s="105"/>
      <c r="AH6" s="105"/>
      <c r="AI6" s="105"/>
    </row>
    <row r="7" spans="1:35">
      <c r="A7" s="83" t="str">
        <f t="shared" si="0"/>
        <v/>
      </c>
      <c r="B7" s="105"/>
      <c r="C7" s="105"/>
      <c r="D7" s="105"/>
      <c r="E7" s="105"/>
      <c r="F7" s="105"/>
      <c r="G7" s="105"/>
      <c r="H7" s="105"/>
      <c r="I7" s="105"/>
      <c r="J7" s="105"/>
      <c r="K7" s="105"/>
      <c r="L7" s="105"/>
      <c r="M7" s="105"/>
      <c r="N7" s="285" t="str">
        <f>IF(CONCATENATE(O7,P7,Q7,R7,S7,T7,U7,V7,W7,X7,Y7,Z7,AA7,AB7,AC7,AD7,AE7,AF7,AG7,AH7,AI7)&lt;&gt;"",MAX($N$1:N6)+1,"")</f>
        <v/>
      </c>
      <c r="O7" s="83" t="str">
        <f>IF('2B全身麻酔手術個別票H29'!C28="","",'2B全身麻酔手術個別票H29'!C28)</f>
        <v/>
      </c>
      <c r="P7" s="83" t="str">
        <f>IF('2B全身麻酔手術個別票H29'!E28="","",'2B全身麻酔手術個別票H29'!E28) &amp; IF('2B全身麻酔手術個別票H29'!F28="","",'2B全身麻酔手術個別票H29'!F28) &amp; IF('2B全身麻酔手術個別票H29'!G28="","",'2B全身麻酔手術個別票H29'!G28)</f>
        <v/>
      </c>
      <c r="Q7" s="83" t="str">
        <f>IF('2B全身麻酔手術個別票H29'!I28="","",'2B全身麻酔手術個別票H29'!I28)</f>
        <v/>
      </c>
      <c r="R7" s="83" t="str">
        <f>IF('2B全身麻酔手術個別票H29'!K28="","",'2B全身麻酔手術個別票H29'!K28)</f>
        <v/>
      </c>
      <c r="S7" s="83" t="str">
        <f>IF('2B全身麻酔手術個別票H29'!M28="","",'2B全身麻酔手術個別票H29'!M28)</f>
        <v/>
      </c>
      <c r="T7" s="83" t="str">
        <f>IF('2B全身麻酔手術個別票H29'!O28="","",'2B全身麻酔手術個別票H29'!O28)</f>
        <v/>
      </c>
      <c r="U7" s="105"/>
      <c r="V7" s="105"/>
      <c r="W7" s="105"/>
      <c r="X7" s="285" t="str">
        <f>IF('2B全身麻酔手術個別票H29'!AH28="","",'2B全身麻酔手術個別票H29'!AH28)</f>
        <v/>
      </c>
      <c r="Y7" s="285" t="str">
        <f>IF('2B全身麻酔手術個別票H29'!AR28="","",'2B全身麻酔手術個別票H29'!AR28)</f>
        <v/>
      </c>
      <c r="Z7" s="285" t="str">
        <f>IF('2B全身麻酔手術個別票H29'!BB28="","",'2B全身麻酔手術個別票H29'!BB28)</f>
        <v/>
      </c>
      <c r="AA7" s="105"/>
      <c r="AB7" s="105"/>
      <c r="AC7" s="105"/>
      <c r="AD7" s="105"/>
      <c r="AE7" s="105"/>
      <c r="AF7" s="105"/>
      <c r="AG7" s="105"/>
      <c r="AH7" s="105"/>
      <c r="AI7" s="105"/>
    </row>
    <row r="8" spans="1:35">
      <c r="A8" s="83" t="str">
        <f t="shared" si="0"/>
        <v/>
      </c>
      <c r="B8" s="105"/>
      <c r="C8" s="105"/>
      <c r="D8" s="105"/>
      <c r="E8" s="105"/>
      <c r="F8" s="105"/>
      <c r="G8" s="105"/>
      <c r="H8" s="105"/>
      <c r="I8" s="105"/>
      <c r="J8" s="105"/>
      <c r="K8" s="105"/>
      <c r="L8" s="105"/>
      <c r="M8" s="105"/>
      <c r="N8" s="285" t="str">
        <f>IF(CONCATENATE(O8,P8,Q8,R8,S8,T8,U8,V8,W8,X8,Y8,Z8,AA8,AB8,AC8,AD8,AE8,AF8,AG8,AH8,AI8)&lt;&gt;"",MAX($N$1:N7)+1,"")</f>
        <v/>
      </c>
      <c r="O8" s="83" t="str">
        <f>IF('2B全身麻酔手術個別票H29'!C31="","",'2B全身麻酔手術個別票H29'!C31)</f>
        <v/>
      </c>
      <c r="P8" s="83" t="str">
        <f>IF('2B全身麻酔手術個別票H29'!E31="","",'2B全身麻酔手術個別票H29'!E31) &amp; IF('2B全身麻酔手術個別票H29'!F31="","",'2B全身麻酔手術個別票H29'!F31) &amp; IF('2B全身麻酔手術個別票H29'!G31="","",'2B全身麻酔手術個別票H29'!G31)</f>
        <v/>
      </c>
      <c r="Q8" s="83" t="str">
        <f>IF('2B全身麻酔手術個別票H29'!I31="","",'2B全身麻酔手術個別票H29'!I31)</f>
        <v/>
      </c>
      <c r="R8" s="83" t="str">
        <f>IF('2B全身麻酔手術個別票H29'!K31="","",'2B全身麻酔手術個別票H29'!K31)</f>
        <v/>
      </c>
      <c r="S8" s="83" t="str">
        <f>IF('2B全身麻酔手術個別票H29'!M31="","",'2B全身麻酔手術個別票H29'!M31)</f>
        <v/>
      </c>
      <c r="T8" s="83" t="str">
        <f>IF('2B全身麻酔手術個別票H29'!O31="","",'2B全身麻酔手術個別票H29'!O31)</f>
        <v/>
      </c>
      <c r="U8" s="105"/>
      <c r="V8" s="105"/>
      <c r="W8" s="105"/>
      <c r="X8" s="285" t="str">
        <f>IF('2B全身麻酔手術個別票H29'!AH31="","",'2B全身麻酔手術個別票H29'!AH31)</f>
        <v/>
      </c>
      <c r="Y8" s="285" t="str">
        <f>IF('2B全身麻酔手術個別票H29'!AR31="","",'2B全身麻酔手術個別票H29'!AR31)</f>
        <v/>
      </c>
      <c r="Z8" s="285" t="str">
        <f>IF('2B全身麻酔手術個別票H29'!BB31="","",'2B全身麻酔手術個別票H29'!BB31)</f>
        <v/>
      </c>
      <c r="AA8" s="105"/>
      <c r="AB8" s="105"/>
      <c r="AC8" s="105"/>
      <c r="AD8" s="105"/>
      <c r="AE8" s="105"/>
      <c r="AF8" s="105"/>
      <c r="AG8" s="105"/>
      <c r="AH8" s="105"/>
      <c r="AI8" s="105"/>
    </row>
    <row r="9" spans="1:35">
      <c r="A9" s="83" t="str">
        <f t="shared" si="0"/>
        <v/>
      </c>
      <c r="B9" s="105"/>
      <c r="C9" s="105"/>
      <c r="D9" s="105"/>
      <c r="E9" s="105"/>
      <c r="F9" s="105"/>
      <c r="G9" s="105"/>
      <c r="H9" s="105"/>
      <c r="I9" s="105"/>
      <c r="J9" s="105"/>
      <c r="K9" s="105"/>
      <c r="L9" s="105"/>
      <c r="M9" s="105"/>
      <c r="N9" s="285" t="str">
        <f>IF(CONCATENATE(O9,P9,Q9,R9,S9,T9,U9,V9,W9,X9,Y9,Z9,AA9,AB9,AC9,AD9,AE9,AF9,AG9,AH9,AI9)&lt;&gt;"",MAX($N$1:N8)+1,"")</f>
        <v/>
      </c>
      <c r="O9" s="83" t="str">
        <f>IF('2B全身麻酔手術個別票H29'!C34="","",'2B全身麻酔手術個別票H29'!C34)</f>
        <v/>
      </c>
      <c r="P9" s="83" t="str">
        <f>IF('2B全身麻酔手術個別票H29'!E34="","",'2B全身麻酔手術個別票H29'!E34) &amp; IF('2B全身麻酔手術個別票H29'!F34="","",'2B全身麻酔手術個別票H29'!F34) &amp; IF('2B全身麻酔手術個別票H29'!G34="","",'2B全身麻酔手術個別票H29'!G34)</f>
        <v/>
      </c>
      <c r="Q9" s="83" t="str">
        <f>IF('2B全身麻酔手術個別票H29'!I34="","",'2B全身麻酔手術個別票H29'!I34)</f>
        <v/>
      </c>
      <c r="R9" s="83" t="str">
        <f>IF('2B全身麻酔手術個別票H29'!K34="","",'2B全身麻酔手術個別票H29'!K34)</f>
        <v/>
      </c>
      <c r="S9" s="83" t="str">
        <f>IF('2B全身麻酔手術個別票H29'!M34="","",'2B全身麻酔手術個別票H29'!M34)</f>
        <v/>
      </c>
      <c r="T9" s="83" t="str">
        <f>IF('2B全身麻酔手術個別票H29'!O34="","",'2B全身麻酔手術個別票H29'!O34)</f>
        <v/>
      </c>
      <c r="U9" s="105"/>
      <c r="V9" s="105"/>
      <c r="W9" s="105"/>
      <c r="X9" s="285" t="str">
        <f>IF('2B全身麻酔手術個別票H29'!AH34="","",'2B全身麻酔手術個別票H29'!AH34)</f>
        <v/>
      </c>
      <c r="Y9" s="285" t="str">
        <f>IF('2B全身麻酔手術個別票H29'!AR34="","",'2B全身麻酔手術個別票H29'!AR34)</f>
        <v/>
      </c>
      <c r="Z9" s="285" t="str">
        <f>IF('2B全身麻酔手術個別票H29'!BB34="","",'2B全身麻酔手術個別票H29'!BB34)</f>
        <v/>
      </c>
      <c r="AA9" s="105"/>
      <c r="AB9" s="105"/>
      <c r="AC9" s="105"/>
      <c r="AD9" s="105"/>
      <c r="AE9" s="105"/>
      <c r="AF9" s="105"/>
      <c r="AG9" s="105"/>
      <c r="AH9" s="105"/>
      <c r="AI9" s="105"/>
    </row>
    <row r="10" spans="1:35">
      <c r="A10" s="83" t="str">
        <f t="shared" si="0"/>
        <v/>
      </c>
      <c r="B10" s="105"/>
      <c r="C10" s="105"/>
      <c r="D10" s="105"/>
      <c r="E10" s="105"/>
      <c r="F10" s="105"/>
      <c r="G10" s="105"/>
      <c r="H10" s="105"/>
      <c r="I10" s="105"/>
      <c r="J10" s="105"/>
      <c r="K10" s="105"/>
      <c r="L10" s="105"/>
      <c r="M10" s="105"/>
      <c r="N10" s="285" t="str">
        <f>IF(CONCATENATE(O10,P10,Q10,R10,S10,T10,U10,V10,W10,X10,Y10,Z10,AA10,AB10,AC10,AD10,AE10,AF10,AG10,AH10,AI10)&lt;&gt;"",MAX($N$1:N9)+1,"")</f>
        <v/>
      </c>
      <c r="O10" s="83" t="str">
        <f>IF('2B全身麻酔手術個別票H29'!C37="","",'2B全身麻酔手術個別票H29'!C37)</f>
        <v/>
      </c>
      <c r="P10" s="83" t="str">
        <f>IF('2B全身麻酔手術個別票H29'!E37="","",'2B全身麻酔手術個別票H29'!E37) &amp; IF('2B全身麻酔手術個別票H29'!F37="","",'2B全身麻酔手術個別票H29'!F37) &amp; IF('2B全身麻酔手術個別票H29'!G37="","",'2B全身麻酔手術個別票H29'!G37)</f>
        <v/>
      </c>
      <c r="Q10" s="83" t="str">
        <f>IF('2B全身麻酔手術個別票H29'!I37="","",'2B全身麻酔手術個別票H29'!I37)</f>
        <v/>
      </c>
      <c r="R10" s="83" t="str">
        <f>IF('2B全身麻酔手術個別票H29'!K37="","",'2B全身麻酔手術個別票H29'!K37)</f>
        <v/>
      </c>
      <c r="S10" s="83" t="str">
        <f>IF('2B全身麻酔手術個別票H29'!M37="","",'2B全身麻酔手術個別票H29'!M37)</f>
        <v/>
      </c>
      <c r="T10" s="83" t="str">
        <f>IF('2B全身麻酔手術個別票H29'!O37="","",'2B全身麻酔手術個別票H29'!O37)</f>
        <v/>
      </c>
      <c r="U10" s="105"/>
      <c r="V10" s="105"/>
      <c r="W10" s="105"/>
      <c r="X10" s="285" t="str">
        <f>IF('2B全身麻酔手術個別票H29'!AH37="","",'2B全身麻酔手術個別票H29'!AH37)</f>
        <v/>
      </c>
      <c r="Y10" s="285" t="str">
        <f>IF('2B全身麻酔手術個別票H29'!AR37="","",'2B全身麻酔手術個別票H29'!AR37)</f>
        <v/>
      </c>
      <c r="Z10" s="285" t="str">
        <f>IF('2B全身麻酔手術個別票H29'!BB37="","",'2B全身麻酔手術個別票H29'!BB37)</f>
        <v/>
      </c>
      <c r="AA10" s="105"/>
      <c r="AB10" s="105"/>
      <c r="AC10" s="105"/>
      <c r="AD10" s="105"/>
      <c r="AE10" s="105"/>
      <c r="AF10" s="105"/>
      <c r="AG10" s="105"/>
      <c r="AH10" s="105"/>
      <c r="AI10" s="105"/>
    </row>
    <row r="11" spans="1:35">
      <c r="A11" s="83" t="str">
        <f t="shared" si="0"/>
        <v/>
      </c>
      <c r="B11" s="105"/>
      <c r="C11" s="105"/>
      <c r="D11" s="105"/>
      <c r="E11" s="105"/>
      <c r="F11" s="105"/>
      <c r="G11" s="105"/>
      <c r="H11" s="105"/>
      <c r="I11" s="105"/>
      <c r="J11" s="105"/>
      <c r="K11" s="105"/>
      <c r="L11" s="105"/>
      <c r="M11" s="105"/>
      <c r="N11" s="285" t="str">
        <f>IF(CONCATENATE(O11,P11,Q11,R11,S11,T11,U11,V11,W11,X11,Y11,Z11,AA11,AB11,AC11,AD11,AE11,AF11,AG11,AH11,AI11)&lt;&gt;"",MAX($N$1:N10)+1,"")</f>
        <v/>
      </c>
      <c r="O11" s="83" t="str">
        <f>IF('2B全身麻酔手術個別票H29'!C40="","",'2B全身麻酔手術個別票H29'!C40)</f>
        <v/>
      </c>
      <c r="P11" s="83" t="str">
        <f>IF('2B全身麻酔手術個別票H29'!E40="","",'2B全身麻酔手術個別票H29'!E40) &amp; IF('2B全身麻酔手術個別票H29'!F40="","",'2B全身麻酔手術個別票H29'!F40) &amp; IF('2B全身麻酔手術個別票H29'!G40="","",'2B全身麻酔手術個別票H29'!G40)</f>
        <v/>
      </c>
      <c r="Q11" s="83" t="str">
        <f>IF('2B全身麻酔手術個別票H29'!I40="","",'2B全身麻酔手術個別票H29'!I40)</f>
        <v/>
      </c>
      <c r="R11" s="83" t="str">
        <f>IF('2B全身麻酔手術個別票H29'!K40="","",'2B全身麻酔手術個別票H29'!K40)</f>
        <v/>
      </c>
      <c r="S11" s="83" t="str">
        <f>IF('2B全身麻酔手術個別票H29'!M40="","",'2B全身麻酔手術個別票H29'!M40)</f>
        <v/>
      </c>
      <c r="T11" s="83" t="str">
        <f>IF('2B全身麻酔手術個別票H29'!O40="","",'2B全身麻酔手術個別票H29'!O40)</f>
        <v/>
      </c>
      <c r="U11" s="105"/>
      <c r="V11" s="105"/>
      <c r="W11" s="105"/>
      <c r="X11" s="285" t="str">
        <f>IF('2B全身麻酔手術個別票H29'!AH40="","",'2B全身麻酔手術個別票H29'!AH40)</f>
        <v/>
      </c>
      <c r="Y11" s="285" t="str">
        <f>IF('2B全身麻酔手術個別票H29'!AR40="","",'2B全身麻酔手術個別票H29'!AR40)</f>
        <v/>
      </c>
      <c r="Z11" s="285" t="str">
        <f>IF('2B全身麻酔手術個別票H29'!BB40="","",'2B全身麻酔手術個別票H29'!BB40)</f>
        <v/>
      </c>
      <c r="AA11" s="105"/>
      <c r="AB11" s="105"/>
      <c r="AC11" s="105"/>
      <c r="AD11" s="105"/>
      <c r="AE11" s="105"/>
      <c r="AF11" s="105"/>
      <c r="AG11" s="105"/>
      <c r="AH11" s="105"/>
      <c r="AI11" s="105"/>
    </row>
    <row r="12" spans="1:35">
      <c r="A12" s="83" t="str">
        <f t="shared" si="0"/>
        <v/>
      </c>
      <c r="B12" s="105"/>
      <c r="C12" s="105"/>
      <c r="D12" s="105"/>
      <c r="E12" s="105"/>
      <c r="F12" s="105"/>
      <c r="G12" s="105"/>
      <c r="H12" s="105"/>
      <c r="I12" s="105"/>
      <c r="J12" s="105"/>
      <c r="K12" s="105"/>
      <c r="L12" s="105"/>
      <c r="M12" s="105"/>
      <c r="N12" s="285" t="str">
        <f>IF(CONCATENATE(O12,P12,Q12,R12,S12,T12,U12,V12,W12,X12,Y12,Z12,AA12,AB12,AC12,AD12,AE12,AF12,AG12,AH12,AI12)&lt;&gt;"",MAX($N$1:N11)+1,"")</f>
        <v/>
      </c>
      <c r="O12" s="83" t="str">
        <f>IF('2B全身麻酔手術個別票H29'!C43="","",'2B全身麻酔手術個別票H29'!C43)</f>
        <v/>
      </c>
      <c r="P12" s="83" t="str">
        <f>IF('2B全身麻酔手術個別票H29'!E43="","",'2B全身麻酔手術個別票H29'!E43) &amp; IF('2B全身麻酔手術個別票H29'!F43="","",'2B全身麻酔手術個別票H29'!F43) &amp; IF('2B全身麻酔手術個別票H29'!G43="","",'2B全身麻酔手術個別票H29'!G43)</f>
        <v/>
      </c>
      <c r="Q12" s="83" t="str">
        <f>IF('2B全身麻酔手術個別票H29'!I43="","",'2B全身麻酔手術個別票H29'!I43)</f>
        <v/>
      </c>
      <c r="R12" s="83" t="str">
        <f>IF('2B全身麻酔手術個別票H29'!K43="","",'2B全身麻酔手術個別票H29'!K43)</f>
        <v/>
      </c>
      <c r="S12" s="83" t="str">
        <f>IF('2B全身麻酔手術個別票H29'!M43="","",'2B全身麻酔手術個別票H29'!M43)</f>
        <v/>
      </c>
      <c r="T12" s="83" t="str">
        <f>IF('2B全身麻酔手術個別票H29'!O43="","",'2B全身麻酔手術個別票H29'!O43)</f>
        <v/>
      </c>
      <c r="U12" s="105"/>
      <c r="V12" s="105"/>
      <c r="W12" s="105"/>
      <c r="X12" s="285" t="str">
        <f>IF('2B全身麻酔手術個別票H29'!AH43="","",'2B全身麻酔手術個別票H29'!AH43)</f>
        <v/>
      </c>
      <c r="Y12" s="285" t="str">
        <f>IF('2B全身麻酔手術個別票H29'!AR43="","",'2B全身麻酔手術個別票H29'!AR43)</f>
        <v/>
      </c>
      <c r="Z12" s="285" t="str">
        <f>IF('2B全身麻酔手術個別票H29'!BB43="","",'2B全身麻酔手術個別票H29'!BB43)</f>
        <v/>
      </c>
      <c r="AA12" s="105"/>
      <c r="AB12" s="105"/>
      <c r="AC12" s="105"/>
      <c r="AD12" s="105"/>
      <c r="AE12" s="105"/>
      <c r="AF12" s="105"/>
      <c r="AG12" s="105"/>
      <c r="AH12" s="105"/>
      <c r="AI12" s="105"/>
    </row>
    <row r="13" spans="1:35">
      <c r="A13" s="83" t="str">
        <f t="shared" si="0"/>
        <v/>
      </c>
      <c r="B13" s="105"/>
      <c r="C13" s="105"/>
      <c r="D13" s="105"/>
      <c r="E13" s="105"/>
      <c r="F13" s="105"/>
      <c r="G13" s="105"/>
      <c r="H13" s="105"/>
      <c r="I13" s="105"/>
      <c r="J13" s="105"/>
      <c r="K13" s="105"/>
      <c r="L13" s="105"/>
      <c r="M13" s="105"/>
      <c r="N13" s="285" t="str">
        <f>IF(CONCATENATE(O13,P13,Q13,R13,S13,T13,U13,V13,W13,X13,Y13,Z13,AA13,AB13,AC13,AD13,AE13,AF13,AG13,AH13,AI13)&lt;&gt;"",MAX($N$1:N12)+1,"")</f>
        <v/>
      </c>
      <c r="O13" s="83" t="str">
        <f>IF('2B全身麻酔手術個別票H29'!C46="","",'2B全身麻酔手術個別票H29'!C46)</f>
        <v/>
      </c>
      <c r="P13" s="83" t="str">
        <f>IF('2B全身麻酔手術個別票H29'!E46="","",'2B全身麻酔手術個別票H29'!E46) &amp; IF('2B全身麻酔手術個別票H29'!F46="","",'2B全身麻酔手術個別票H29'!F46) &amp; IF('2B全身麻酔手術個別票H29'!G46="","",'2B全身麻酔手術個別票H29'!G46)</f>
        <v/>
      </c>
      <c r="Q13" s="83" t="str">
        <f>IF('2B全身麻酔手術個別票H29'!I46="","",'2B全身麻酔手術個別票H29'!I46)</f>
        <v/>
      </c>
      <c r="R13" s="83" t="str">
        <f>IF('2B全身麻酔手術個別票H29'!K46="","",'2B全身麻酔手術個別票H29'!K46)</f>
        <v/>
      </c>
      <c r="S13" s="83" t="str">
        <f>IF('2B全身麻酔手術個別票H29'!M46="","",'2B全身麻酔手術個別票H29'!M46)</f>
        <v/>
      </c>
      <c r="T13" s="83" t="str">
        <f>IF('2B全身麻酔手術個別票H29'!O46="","",'2B全身麻酔手術個別票H29'!O46)</f>
        <v/>
      </c>
      <c r="U13" s="105"/>
      <c r="V13" s="105"/>
      <c r="W13" s="105"/>
      <c r="X13" s="285" t="str">
        <f>IF('2B全身麻酔手術個別票H29'!AH46="","",'2B全身麻酔手術個別票H29'!AH46)</f>
        <v/>
      </c>
      <c r="Y13" s="285" t="str">
        <f>IF('2B全身麻酔手術個別票H29'!AR46="","",'2B全身麻酔手術個別票H29'!AR46)</f>
        <v/>
      </c>
      <c r="Z13" s="285" t="str">
        <f>IF('2B全身麻酔手術個別票H29'!BB46="","",'2B全身麻酔手術個別票H29'!BB46)</f>
        <v/>
      </c>
      <c r="AA13" s="105"/>
      <c r="AB13" s="105"/>
      <c r="AC13" s="105"/>
      <c r="AD13" s="105"/>
      <c r="AE13" s="105"/>
      <c r="AF13" s="105"/>
      <c r="AG13" s="105"/>
      <c r="AH13" s="105"/>
      <c r="AI13" s="105"/>
    </row>
    <row r="14" spans="1:35">
      <c r="A14" s="83" t="str">
        <f t="shared" si="0"/>
        <v/>
      </c>
      <c r="B14" s="105"/>
      <c r="C14" s="105"/>
      <c r="D14" s="105"/>
      <c r="E14" s="105"/>
      <c r="F14" s="105"/>
      <c r="G14" s="105"/>
      <c r="H14" s="105"/>
      <c r="I14" s="105"/>
      <c r="J14" s="105"/>
      <c r="K14" s="105"/>
      <c r="L14" s="105"/>
      <c r="M14" s="105"/>
      <c r="N14" s="285" t="str">
        <f>IF(CONCATENATE(O14,P14,Q14,R14,S14,T14,U14,V14,W14,X14,Y14,Z14,AA14,AB14,AC14,AD14,AE14,AF14,AG14,AH14,AI14)&lt;&gt;"",MAX($N$1:N13)+1,"")</f>
        <v/>
      </c>
      <c r="O14" s="83" t="str">
        <f>IF('2B全身麻酔手術個別票H29'!C49="","",'2B全身麻酔手術個別票H29'!C49)</f>
        <v/>
      </c>
      <c r="P14" s="83" t="str">
        <f>IF('2B全身麻酔手術個別票H29'!E49="","",'2B全身麻酔手術個別票H29'!E49) &amp; IF('2B全身麻酔手術個別票H29'!F49="","",'2B全身麻酔手術個別票H29'!F49) &amp; IF('2B全身麻酔手術個別票H29'!G49="","",'2B全身麻酔手術個別票H29'!G49)</f>
        <v/>
      </c>
      <c r="Q14" s="83" t="str">
        <f>IF('2B全身麻酔手術個別票H29'!I49="","",'2B全身麻酔手術個別票H29'!I49)</f>
        <v/>
      </c>
      <c r="R14" s="83" t="str">
        <f>IF('2B全身麻酔手術個別票H29'!K49="","",'2B全身麻酔手術個別票H29'!K49)</f>
        <v/>
      </c>
      <c r="S14" s="83" t="str">
        <f>IF('2B全身麻酔手術個別票H29'!M49="","",'2B全身麻酔手術個別票H29'!M49)</f>
        <v/>
      </c>
      <c r="T14" s="83" t="str">
        <f>IF('2B全身麻酔手術個別票H29'!O49="","",'2B全身麻酔手術個別票H29'!O49)</f>
        <v/>
      </c>
      <c r="U14" s="105"/>
      <c r="V14" s="105"/>
      <c r="W14" s="105"/>
      <c r="X14" s="285" t="str">
        <f>IF('2B全身麻酔手術個別票H29'!AH49="","",'2B全身麻酔手術個別票H29'!AH49)</f>
        <v/>
      </c>
      <c r="Y14" s="285" t="str">
        <f>IF('2B全身麻酔手術個別票H29'!AR49="","",'2B全身麻酔手術個別票H29'!AR49)</f>
        <v/>
      </c>
      <c r="Z14" s="285" t="str">
        <f>IF('2B全身麻酔手術個別票H29'!BB49="","",'2B全身麻酔手術個別票H29'!BB49)</f>
        <v/>
      </c>
      <c r="AA14" s="105"/>
      <c r="AB14" s="105"/>
      <c r="AC14" s="105"/>
      <c r="AD14" s="105"/>
      <c r="AE14" s="105"/>
      <c r="AF14" s="105"/>
      <c r="AG14" s="105"/>
      <c r="AH14" s="105"/>
      <c r="AI14" s="105"/>
    </row>
    <row r="15" spans="1:35">
      <c r="A15" s="83" t="str">
        <f t="shared" si="0"/>
        <v/>
      </c>
      <c r="B15" s="105"/>
      <c r="C15" s="105"/>
      <c r="D15" s="105"/>
      <c r="E15" s="105"/>
      <c r="F15" s="105"/>
      <c r="G15" s="105"/>
      <c r="H15" s="105"/>
      <c r="I15" s="105"/>
      <c r="J15" s="105"/>
      <c r="K15" s="105"/>
      <c r="L15" s="105"/>
      <c r="M15" s="105"/>
      <c r="N15" s="285" t="str">
        <f>IF(CONCATENATE(O15,P15,Q15,R15,S15,T15,U15,V15,W15,X15,Y15,Z15,AA15,AB15,AC15,AD15,AE15,AF15,AG15,AH15,AI15)&lt;&gt;"",MAX($N$1:N14)+1,"")</f>
        <v/>
      </c>
      <c r="O15" s="83" t="str">
        <f>IF('2B全身麻酔手術個別票H29'!C52="","",'2B全身麻酔手術個別票H29'!C52)</f>
        <v/>
      </c>
      <c r="P15" s="83" t="str">
        <f>IF('2B全身麻酔手術個別票H29'!E52="","",'2B全身麻酔手術個別票H29'!E52) &amp; IF('2B全身麻酔手術個別票H29'!F52="","",'2B全身麻酔手術個別票H29'!F52) &amp; IF('2B全身麻酔手術個別票H29'!G52="","",'2B全身麻酔手術個別票H29'!G52)</f>
        <v/>
      </c>
      <c r="Q15" s="83" t="str">
        <f>IF('2B全身麻酔手術個別票H29'!I52="","",'2B全身麻酔手術個別票H29'!I52)</f>
        <v/>
      </c>
      <c r="R15" s="83" t="str">
        <f>IF('2B全身麻酔手術個別票H29'!K52="","",'2B全身麻酔手術個別票H29'!K52)</f>
        <v/>
      </c>
      <c r="S15" s="83" t="str">
        <f>IF('2B全身麻酔手術個別票H29'!M52="","",'2B全身麻酔手術個別票H29'!M52)</f>
        <v/>
      </c>
      <c r="T15" s="83" t="str">
        <f>IF('2B全身麻酔手術個別票H29'!O52="","",'2B全身麻酔手術個別票H29'!O52)</f>
        <v/>
      </c>
      <c r="U15" s="105"/>
      <c r="V15" s="105"/>
      <c r="W15" s="105"/>
      <c r="X15" s="285" t="str">
        <f>IF('2B全身麻酔手術個別票H29'!AH52="","",'2B全身麻酔手術個別票H29'!AH52)</f>
        <v/>
      </c>
      <c r="Y15" s="285" t="str">
        <f>IF('2B全身麻酔手術個別票H29'!AR52="","",'2B全身麻酔手術個別票H29'!AR52)</f>
        <v/>
      </c>
      <c r="Z15" s="285" t="str">
        <f>IF('2B全身麻酔手術個別票H29'!BB52="","",'2B全身麻酔手術個別票H29'!BB52)</f>
        <v/>
      </c>
      <c r="AA15" s="105"/>
      <c r="AB15" s="105"/>
      <c r="AC15" s="105"/>
      <c r="AD15" s="105"/>
      <c r="AE15" s="105"/>
      <c r="AF15" s="105"/>
      <c r="AG15" s="105"/>
      <c r="AH15" s="105"/>
      <c r="AI15" s="105"/>
    </row>
    <row r="16" spans="1:35">
      <c r="A16" s="83" t="str">
        <f t="shared" si="0"/>
        <v/>
      </c>
      <c r="B16" s="105"/>
      <c r="C16" s="105"/>
      <c r="D16" s="105"/>
      <c r="E16" s="105"/>
      <c r="F16" s="105"/>
      <c r="G16" s="105"/>
      <c r="H16" s="105"/>
      <c r="I16" s="105"/>
      <c r="J16" s="105"/>
      <c r="K16" s="105"/>
      <c r="L16" s="105"/>
      <c r="M16" s="105"/>
      <c r="N16" s="285" t="str">
        <f>IF(CONCATENATE(O16,P16,Q16,R16,S16,T16,U16,V16,W16,X16,Y16,Z16,AA16,AB16,AC16,AD16,AE16,AF16,AG16,AH16,AI16)&lt;&gt;"",MAX($N$1:N15)+1,"")</f>
        <v/>
      </c>
      <c r="O16" s="83" t="str">
        <f>IF('2B全身麻酔手術個別票H29'!C55="","",'2B全身麻酔手術個別票H29'!C55)</f>
        <v/>
      </c>
      <c r="P16" s="83" t="str">
        <f>IF('2B全身麻酔手術個別票H29'!E55="","",'2B全身麻酔手術個別票H29'!E55) &amp; IF('2B全身麻酔手術個別票H29'!F55="","",'2B全身麻酔手術個別票H29'!F55) &amp; IF('2B全身麻酔手術個別票H29'!G55="","",'2B全身麻酔手術個別票H29'!G55)</f>
        <v/>
      </c>
      <c r="Q16" s="83" t="str">
        <f>IF('2B全身麻酔手術個別票H29'!I55="","",'2B全身麻酔手術個別票H29'!I55)</f>
        <v/>
      </c>
      <c r="R16" s="83" t="str">
        <f>IF('2B全身麻酔手術個別票H29'!K55="","",'2B全身麻酔手術個別票H29'!K55)</f>
        <v/>
      </c>
      <c r="S16" s="83" t="str">
        <f>IF('2B全身麻酔手術個別票H29'!M55="","",'2B全身麻酔手術個別票H29'!M55)</f>
        <v/>
      </c>
      <c r="T16" s="83" t="str">
        <f>IF('2B全身麻酔手術個別票H29'!O55="","",'2B全身麻酔手術個別票H29'!O55)</f>
        <v/>
      </c>
      <c r="U16" s="105"/>
      <c r="V16" s="105"/>
      <c r="W16" s="105"/>
      <c r="X16" s="285" t="str">
        <f>IF('2B全身麻酔手術個別票H29'!AH55="","",'2B全身麻酔手術個別票H29'!AH55)</f>
        <v/>
      </c>
      <c r="Y16" s="285" t="str">
        <f>IF('2B全身麻酔手術個別票H29'!AR55="","",'2B全身麻酔手術個別票H29'!AR55)</f>
        <v/>
      </c>
      <c r="Z16" s="285" t="str">
        <f>IF('2B全身麻酔手術個別票H29'!BB55="","",'2B全身麻酔手術個別票H29'!BB55)</f>
        <v/>
      </c>
      <c r="AA16" s="105"/>
      <c r="AB16" s="105"/>
      <c r="AC16" s="105"/>
      <c r="AD16" s="105"/>
      <c r="AE16" s="105"/>
      <c r="AF16" s="105"/>
      <c r="AG16" s="105"/>
      <c r="AH16" s="105"/>
      <c r="AI16" s="105"/>
    </row>
    <row r="17" spans="1:35">
      <c r="A17" s="83" t="str">
        <f t="shared" si="0"/>
        <v/>
      </c>
      <c r="B17" s="105"/>
      <c r="C17" s="105"/>
      <c r="D17" s="105"/>
      <c r="E17" s="105"/>
      <c r="F17" s="105"/>
      <c r="G17" s="105"/>
      <c r="H17" s="105"/>
      <c r="I17" s="105"/>
      <c r="J17" s="105"/>
      <c r="K17" s="105"/>
      <c r="L17" s="105"/>
      <c r="M17" s="105"/>
      <c r="N17" s="285" t="str">
        <f>IF(CONCATENATE(O17,P17,Q17,R17,S17,T17,U17,V17,W17,X17,Y17,Z17,AA17,AB17,AC17,AD17,AE17,AF17,AG17,AH17,AI17)&lt;&gt;"",MAX($N$1:N16)+1,"")</f>
        <v/>
      </c>
      <c r="O17" s="83" t="str">
        <f>IF('2B全身麻酔手術個別票H29'!C58="","",'2B全身麻酔手術個別票H29'!C58)</f>
        <v/>
      </c>
      <c r="P17" s="83" t="str">
        <f>IF('2B全身麻酔手術個別票H29'!E58="","",'2B全身麻酔手術個別票H29'!E58) &amp; IF('2B全身麻酔手術個別票H29'!F58="","",'2B全身麻酔手術個別票H29'!F58) &amp; IF('2B全身麻酔手術個別票H29'!G58="","",'2B全身麻酔手術個別票H29'!G58)</f>
        <v/>
      </c>
      <c r="Q17" s="83" t="str">
        <f>IF('2B全身麻酔手術個別票H29'!I58="","",'2B全身麻酔手術個別票H29'!I58)</f>
        <v/>
      </c>
      <c r="R17" s="83" t="str">
        <f>IF('2B全身麻酔手術個別票H29'!K58="","",'2B全身麻酔手術個別票H29'!K58)</f>
        <v/>
      </c>
      <c r="S17" s="83" t="str">
        <f>IF('2B全身麻酔手術個別票H29'!M58="","",'2B全身麻酔手術個別票H29'!M58)</f>
        <v/>
      </c>
      <c r="T17" s="83" t="str">
        <f>IF('2B全身麻酔手術個別票H29'!O58="","",'2B全身麻酔手術個別票H29'!O58)</f>
        <v/>
      </c>
      <c r="U17" s="105"/>
      <c r="V17" s="105"/>
      <c r="W17" s="105"/>
      <c r="X17" s="285" t="str">
        <f>IF('2B全身麻酔手術個別票H29'!AH58="","",'2B全身麻酔手術個別票H29'!AH58)</f>
        <v/>
      </c>
      <c r="Y17" s="285" t="str">
        <f>IF('2B全身麻酔手術個別票H29'!AR58="","",'2B全身麻酔手術個別票H29'!AR58)</f>
        <v/>
      </c>
      <c r="Z17" s="285" t="str">
        <f>IF('2B全身麻酔手術個別票H29'!BB58="","",'2B全身麻酔手術個別票H29'!BB58)</f>
        <v/>
      </c>
      <c r="AA17" s="105"/>
      <c r="AB17" s="105"/>
      <c r="AC17" s="105"/>
      <c r="AD17" s="105"/>
      <c r="AE17" s="105"/>
      <c r="AF17" s="105"/>
      <c r="AG17" s="105"/>
      <c r="AH17" s="105"/>
      <c r="AI17" s="105"/>
    </row>
    <row r="18" spans="1:35">
      <c r="A18" s="83" t="str">
        <f t="shared" si="0"/>
        <v/>
      </c>
      <c r="B18" s="105"/>
      <c r="C18" s="105"/>
      <c r="D18" s="105"/>
      <c r="E18" s="105"/>
      <c r="F18" s="105"/>
      <c r="G18" s="105"/>
      <c r="H18" s="105"/>
      <c r="I18" s="105"/>
      <c r="J18" s="105"/>
      <c r="K18" s="105"/>
      <c r="L18" s="105"/>
      <c r="M18" s="105"/>
      <c r="N18" s="285" t="str">
        <f>IF(CONCATENATE(O18,P18,Q18,R18,S18,T18,U18,V18,W18,X18,Y18,Z18,AA18,AB18,AC18,AD18,AE18,AF18,AG18,AH18,AI18)&lt;&gt;"",MAX($N$1:N17)+1,"")</f>
        <v/>
      </c>
      <c r="O18" s="83" t="str">
        <f>IF('2B全身麻酔手術個別票H29'!C61="","",'2B全身麻酔手術個別票H29'!C61)</f>
        <v/>
      </c>
      <c r="P18" s="83" t="str">
        <f>IF('2B全身麻酔手術個別票H29'!E61="","",'2B全身麻酔手術個別票H29'!E61) &amp; IF('2B全身麻酔手術個別票H29'!F61="","",'2B全身麻酔手術個別票H29'!F61) &amp; IF('2B全身麻酔手術個別票H29'!G61="","",'2B全身麻酔手術個別票H29'!G61)</f>
        <v/>
      </c>
      <c r="Q18" s="83" t="str">
        <f>IF('2B全身麻酔手術個別票H29'!I61="","",'2B全身麻酔手術個別票H29'!I61)</f>
        <v/>
      </c>
      <c r="R18" s="83" t="str">
        <f>IF('2B全身麻酔手術個別票H29'!K61="","",'2B全身麻酔手術個別票H29'!K61)</f>
        <v/>
      </c>
      <c r="S18" s="83" t="str">
        <f>IF('2B全身麻酔手術個別票H29'!M61="","",'2B全身麻酔手術個別票H29'!M61)</f>
        <v/>
      </c>
      <c r="T18" s="83" t="str">
        <f>IF('2B全身麻酔手術個別票H29'!O61="","",'2B全身麻酔手術個別票H29'!O61)</f>
        <v/>
      </c>
      <c r="U18" s="105"/>
      <c r="V18" s="105"/>
      <c r="W18" s="105"/>
      <c r="X18" s="285" t="str">
        <f>IF('2B全身麻酔手術個別票H29'!AH61="","",'2B全身麻酔手術個別票H29'!AH61)</f>
        <v/>
      </c>
      <c r="Y18" s="285" t="str">
        <f>IF('2B全身麻酔手術個別票H29'!AR61="","",'2B全身麻酔手術個別票H29'!AR61)</f>
        <v/>
      </c>
      <c r="Z18" s="285" t="str">
        <f>IF('2B全身麻酔手術個別票H29'!BB61="","",'2B全身麻酔手術個別票H29'!BB61)</f>
        <v/>
      </c>
      <c r="AA18" s="105"/>
      <c r="AB18" s="105"/>
      <c r="AC18" s="105"/>
      <c r="AD18" s="105"/>
      <c r="AE18" s="105"/>
      <c r="AF18" s="105"/>
      <c r="AG18" s="105"/>
      <c r="AH18" s="105"/>
      <c r="AI18" s="105"/>
    </row>
    <row r="19" spans="1:35">
      <c r="A19" s="83" t="str">
        <f t="shared" si="0"/>
        <v/>
      </c>
      <c r="B19" s="105"/>
      <c r="C19" s="105"/>
      <c r="D19" s="105"/>
      <c r="E19" s="105"/>
      <c r="F19" s="105"/>
      <c r="G19" s="105"/>
      <c r="H19" s="105"/>
      <c r="I19" s="105"/>
      <c r="J19" s="105"/>
      <c r="K19" s="105"/>
      <c r="L19" s="105"/>
      <c r="M19" s="105"/>
      <c r="N19" s="285" t="str">
        <f>IF(CONCATENATE(O19,P19,Q19,R19,S19,T19,U19,V19,W19,X19,Y19,Z19,AA19,AB19,AC19,AD19,AE19,AF19,AG19,AH19,AI19)&lt;&gt;"",MAX($N$1:N18)+1,"")</f>
        <v/>
      </c>
      <c r="O19" s="83" t="str">
        <f>IF('2B全身麻酔手術個別票H29'!C64="","",'2B全身麻酔手術個別票H29'!C64)</f>
        <v/>
      </c>
      <c r="P19" s="83" t="str">
        <f>IF('2B全身麻酔手術個別票H29'!E64="","",'2B全身麻酔手術個別票H29'!E64) &amp; IF('2B全身麻酔手術個別票H29'!F64="","",'2B全身麻酔手術個別票H29'!F64) &amp; IF('2B全身麻酔手術個別票H29'!G64="","",'2B全身麻酔手術個別票H29'!G64)</f>
        <v/>
      </c>
      <c r="Q19" s="83" t="str">
        <f>IF('2B全身麻酔手術個別票H29'!I64="","",'2B全身麻酔手術個別票H29'!I64)</f>
        <v/>
      </c>
      <c r="R19" s="83" t="str">
        <f>IF('2B全身麻酔手術個別票H29'!K64="","",'2B全身麻酔手術個別票H29'!K64)</f>
        <v/>
      </c>
      <c r="S19" s="83" t="str">
        <f>IF('2B全身麻酔手術個別票H29'!M64="","",'2B全身麻酔手術個別票H29'!M64)</f>
        <v/>
      </c>
      <c r="T19" s="83" t="str">
        <f>IF('2B全身麻酔手術個別票H29'!O64="","",'2B全身麻酔手術個別票H29'!O64)</f>
        <v/>
      </c>
      <c r="U19" s="105"/>
      <c r="V19" s="105"/>
      <c r="W19" s="105"/>
      <c r="X19" s="285" t="str">
        <f>IF('2B全身麻酔手術個別票H29'!AH64="","",'2B全身麻酔手術個別票H29'!AH64)</f>
        <v/>
      </c>
      <c r="Y19" s="285" t="str">
        <f>IF('2B全身麻酔手術個別票H29'!AR64="","",'2B全身麻酔手術個別票H29'!AR64)</f>
        <v/>
      </c>
      <c r="Z19" s="285" t="str">
        <f>IF('2B全身麻酔手術個別票H29'!BB64="","",'2B全身麻酔手術個別票H29'!BB64)</f>
        <v/>
      </c>
      <c r="AA19" s="105"/>
      <c r="AB19" s="105"/>
      <c r="AC19" s="105"/>
      <c r="AD19" s="105"/>
      <c r="AE19" s="105"/>
      <c r="AF19" s="105"/>
      <c r="AG19" s="105"/>
      <c r="AH19" s="105"/>
      <c r="AI19" s="105"/>
    </row>
    <row r="20" spans="1:35">
      <c r="A20" s="83" t="str">
        <f t="shared" si="0"/>
        <v/>
      </c>
      <c r="B20" s="105"/>
      <c r="C20" s="105"/>
      <c r="D20" s="105"/>
      <c r="E20" s="105"/>
      <c r="F20" s="105"/>
      <c r="G20" s="105"/>
      <c r="H20" s="105"/>
      <c r="I20" s="105"/>
      <c r="J20" s="105"/>
      <c r="K20" s="105"/>
      <c r="L20" s="105"/>
      <c r="M20" s="105"/>
      <c r="N20" s="285" t="str">
        <f>IF(CONCATENATE(O20,P20,Q20,R20,S20,T20,U20,V20,W20,X20,Y20,Z20,AA20,AB20,AC20,AD20,AE20,AF20,AG20,AH20,AI20)&lt;&gt;"",MAX($N$1:N19)+1,"")</f>
        <v/>
      </c>
      <c r="O20" s="83" t="str">
        <f>IF('2B全身麻酔手術個別票H29'!C67="","",'2B全身麻酔手術個別票H29'!C67)</f>
        <v/>
      </c>
      <c r="P20" s="83" t="str">
        <f>IF('2B全身麻酔手術個別票H29'!E67="","",'2B全身麻酔手術個別票H29'!E67) &amp; IF('2B全身麻酔手術個別票H29'!F67="","",'2B全身麻酔手術個別票H29'!F67) &amp; IF('2B全身麻酔手術個別票H29'!G67="","",'2B全身麻酔手術個別票H29'!G67)</f>
        <v/>
      </c>
      <c r="Q20" s="83" t="str">
        <f>IF('2B全身麻酔手術個別票H29'!I67="","",'2B全身麻酔手術個別票H29'!I67)</f>
        <v/>
      </c>
      <c r="R20" s="83" t="str">
        <f>IF('2B全身麻酔手術個別票H29'!K67="","",'2B全身麻酔手術個別票H29'!K67)</f>
        <v/>
      </c>
      <c r="S20" s="83" t="str">
        <f>IF('2B全身麻酔手術個別票H29'!M67="","",'2B全身麻酔手術個別票H29'!M67)</f>
        <v/>
      </c>
      <c r="T20" s="83" t="str">
        <f>IF('2B全身麻酔手術個別票H29'!O67="","",'2B全身麻酔手術個別票H29'!O67)</f>
        <v/>
      </c>
      <c r="U20" s="105"/>
      <c r="V20" s="105"/>
      <c r="W20" s="105"/>
      <c r="X20" s="285" t="str">
        <f>IF('2B全身麻酔手術個別票H29'!AH67="","",'2B全身麻酔手術個別票H29'!AH67)</f>
        <v/>
      </c>
      <c r="Y20" s="285" t="str">
        <f>IF('2B全身麻酔手術個別票H29'!AR67="","",'2B全身麻酔手術個別票H29'!AR67)</f>
        <v/>
      </c>
      <c r="Z20" s="285" t="str">
        <f>IF('2B全身麻酔手術個別票H29'!BB67="","",'2B全身麻酔手術個別票H29'!BB67)</f>
        <v/>
      </c>
      <c r="AA20" s="105"/>
      <c r="AB20" s="105"/>
      <c r="AC20" s="105"/>
      <c r="AD20" s="105"/>
      <c r="AE20" s="105"/>
      <c r="AF20" s="105"/>
      <c r="AG20" s="105"/>
      <c r="AH20" s="105"/>
      <c r="AI20" s="105"/>
    </row>
    <row r="21" spans="1:35">
      <c r="A21" s="83" t="str">
        <f t="shared" si="0"/>
        <v/>
      </c>
      <c r="B21" s="105"/>
      <c r="C21" s="105"/>
      <c r="D21" s="105"/>
      <c r="E21" s="105"/>
      <c r="F21" s="105"/>
      <c r="G21" s="105"/>
      <c r="H21" s="105"/>
      <c r="I21" s="105"/>
      <c r="J21" s="105"/>
      <c r="K21" s="105"/>
      <c r="L21" s="105"/>
      <c r="M21" s="105"/>
      <c r="N21" s="285" t="str">
        <f>IF(CONCATENATE(O21,P21,Q21,R21,S21,T21,U21,V21,W21,X21,Y21,Z21,AA21,AB21,AC21,AD21,AE21,AF21,AG21,AH21,AI21)&lt;&gt;"",MAX($N$1:N20)+1,"")</f>
        <v/>
      </c>
      <c r="O21" s="83" t="str">
        <f>IF('2B全身麻酔手術個別票H29'!C70="","",'2B全身麻酔手術個別票H29'!C70)</f>
        <v/>
      </c>
      <c r="P21" s="83" t="str">
        <f>IF('2B全身麻酔手術個別票H29'!E70="","",'2B全身麻酔手術個別票H29'!E70) &amp; IF('2B全身麻酔手術個別票H29'!F70="","",'2B全身麻酔手術個別票H29'!F70) &amp; IF('2B全身麻酔手術個別票H29'!G70="","",'2B全身麻酔手術個別票H29'!G70)</f>
        <v/>
      </c>
      <c r="Q21" s="83" t="str">
        <f>IF('2B全身麻酔手術個別票H29'!I70="","",'2B全身麻酔手術個別票H29'!I70)</f>
        <v/>
      </c>
      <c r="R21" s="83" t="str">
        <f>IF('2B全身麻酔手術個別票H29'!K70="","",'2B全身麻酔手術個別票H29'!K70)</f>
        <v/>
      </c>
      <c r="S21" s="83" t="str">
        <f>IF('2B全身麻酔手術個別票H29'!M70="","",'2B全身麻酔手術個別票H29'!M70)</f>
        <v/>
      </c>
      <c r="T21" s="83" t="str">
        <f>IF('2B全身麻酔手術個別票H29'!O70="","",'2B全身麻酔手術個別票H29'!O70)</f>
        <v/>
      </c>
      <c r="U21" s="105"/>
      <c r="V21" s="105"/>
      <c r="W21" s="105"/>
      <c r="X21" s="285" t="str">
        <f>IF('2B全身麻酔手術個別票H29'!AH70="","",'2B全身麻酔手術個別票H29'!AH70)</f>
        <v/>
      </c>
      <c r="Y21" s="285" t="str">
        <f>IF('2B全身麻酔手術個別票H29'!AR70="","",'2B全身麻酔手術個別票H29'!AR70)</f>
        <v/>
      </c>
      <c r="Z21" s="285" t="str">
        <f>IF('2B全身麻酔手術個別票H29'!BB70="","",'2B全身麻酔手術個別票H29'!BB70)</f>
        <v/>
      </c>
      <c r="AA21" s="105"/>
      <c r="AB21" s="105"/>
      <c r="AC21" s="105"/>
      <c r="AD21" s="105"/>
      <c r="AE21" s="105"/>
      <c r="AF21" s="105"/>
      <c r="AG21" s="105"/>
      <c r="AH21" s="105"/>
      <c r="AI21" s="105"/>
    </row>
    <row r="22" spans="1:35">
      <c r="A22" s="83" t="str">
        <f t="shared" si="0"/>
        <v/>
      </c>
      <c r="B22" s="105"/>
      <c r="C22" s="105"/>
      <c r="D22" s="105"/>
      <c r="E22" s="105"/>
      <c r="F22" s="105"/>
      <c r="G22" s="105"/>
      <c r="H22" s="105"/>
      <c r="I22" s="105"/>
      <c r="J22" s="105"/>
      <c r="K22" s="105"/>
      <c r="L22" s="105"/>
      <c r="M22" s="105"/>
      <c r="N22" s="285" t="str">
        <f>IF(CONCATENATE(O22,P22,Q22,R22,S22,T22,U22,V22,W22,X22,Y22,Z22,AA22,AB22,AC22,AD22,AE22,AF22,AG22,AH22,AI22)&lt;&gt;"",MAX($N$1:N21)+1,"")</f>
        <v/>
      </c>
      <c r="O22" s="83" t="str">
        <f>IF('2B全身麻酔手術個別票H29'!C73="","",'2B全身麻酔手術個別票H29'!C73)</f>
        <v/>
      </c>
      <c r="P22" s="83" t="str">
        <f>IF('2B全身麻酔手術個別票H29'!E73="","",'2B全身麻酔手術個別票H29'!E73) &amp; IF('2B全身麻酔手術個別票H29'!F73="","",'2B全身麻酔手術個別票H29'!F73) &amp; IF('2B全身麻酔手術個別票H29'!G73="","",'2B全身麻酔手術個別票H29'!G73)</f>
        <v/>
      </c>
      <c r="Q22" s="83" t="str">
        <f>IF('2B全身麻酔手術個別票H29'!I73="","",'2B全身麻酔手術個別票H29'!I73)</f>
        <v/>
      </c>
      <c r="R22" s="83" t="str">
        <f>IF('2B全身麻酔手術個別票H29'!K73="","",'2B全身麻酔手術個別票H29'!K73)</f>
        <v/>
      </c>
      <c r="S22" s="83" t="str">
        <f>IF('2B全身麻酔手術個別票H29'!M73="","",'2B全身麻酔手術個別票H29'!M73)</f>
        <v/>
      </c>
      <c r="T22" s="83" t="str">
        <f>IF('2B全身麻酔手術個別票H29'!O73="","",'2B全身麻酔手術個別票H29'!O73)</f>
        <v/>
      </c>
      <c r="U22" s="105"/>
      <c r="V22" s="105"/>
      <c r="W22" s="105"/>
      <c r="X22" s="285" t="str">
        <f>IF('2B全身麻酔手術個別票H29'!AH73="","",'2B全身麻酔手術個別票H29'!AH73)</f>
        <v/>
      </c>
      <c r="Y22" s="285" t="str">
        <f>IF('2B全身麻酔手術個別票H29'!AR73="","",'2B全身麻酔手術個別票H29'!AR73)</f>
        <v/>
      </c>
      <c r="Z22" s="285" t="str">
        <f>IF('2B全身麻酔手術個別票H29'!BB73="","",'2B全身麻酔手術個別票H29'!BB73)</f>
        <v/>
      </c>
      <c r="AA22" s="105"/>
      <c r="AB22" s="105"/>
      <c r="AC22" s="105"/>
      <c r="AD22" s="105"/>
      <c r="AE22" s="105"/>
      <c r="AF22" s="105"/>
      <c r="AG22" s="105"/>
      <c r="AH22" s="105"/>
      <c r="AI22" s="105"/>
    </row>
    <row r="23" spans="1:35">
      <c r="A23" s="83" t="str">
        <f t="shared" si="0"/>
        <v/>
      </c>
      <c r="B23" s="105"/>
      <c r="C23" s="105"/>
      <c r="D23" s="105"/>
      <c r="E23" s="105"/>
      <c r="F23" s="105"/>
      <c r="G23" s="105"/>
      <c r="H23" s="105"/>
      <c r="I23" s="105"/>
      <c r="J23" s="105"/>
      <c r="K23" s="105"/>
      <c r="L23" s="105"/>
      <c r="M23" s="105"/>
      <c r="N23" s="285" t="str">
        <f>IF(CONCATENATE(O23,P23,Q23,R23,S23,T23,U23,V23,W23,X23,Y23,Z23,AA23,AB23,AC23,AD23,AE23,AF23,AG23,AH23,AI23)&lt;&gt;"",MAX($N$1:N22)+1,"")</f>
        <v/>
      </c>
      <c r="O23" s="83" t="str">
        <f>IF('2B全身麻酔手術個別票H29'!C79="","",'2B全身麻酔手術個別票H29'!C79)</f>
        <v/>
      </c>
      <c r="P23" s="83" t="str">
        <f>IF('2B全身麻酔手術個別票H29'!E79="","",'2B全身麻酔手術個別票H29'!E79) &amp; IF('2B全身麻酔手術個別票H29'!F79="","",'2B全身麻酔手術個別票H29'!F79) &amp; IF('2B全身麻酔手術個別票H29'!G79="","",'2B全身麻酔手術個別票H29'!G79)</f>
        <v/>
      </c>
      <c r="Q23" s="83" t="str">
        <f>IF('2B全身麻酔手術個別票H29'!I79="","",'2B全身麻酔手術個別票H29'!I79)</f>
        <v/>
      </c>
      <c r="R23" s="83" t="str">
        <f>IF('2B全身麻酔手術個別票H29'!K79="","",'2B全身麻酔手術個別票H29'!K79)</f>
        <v/>
      </c>
      <c r="S23" s="83" t="str">
        <f>IF('2B全身麻酔手術個別票H29'!M79="","",'2B全身麻酔手術個別票H29'!M79)</f>
        <v/>
      </c>
      <c r="T23" s="83" t="str">
        <f>IF('2B全身麻酔手術個別票H29'!O79="","",'2B全身麻酔手術個別票H29'!O79)</f>
        <v/>
      </c>
      <c r="U23" s="105"/>
      <c r="V23" s="105"/>
      <c r="W23" s="105"/>
      <c r="X23" s="285" t="str">
        <f>IF('2B全身麻酔手術個別票H29'!AH79="","",'2B全身麻酔手術個別票H29'!AH79)</f>
        <v/>
      </c>
      <c r="Y23" s="285" t="str">
        <f>IF('2B全身麻酔手術個別票H29'!AR79="","",'2B全身麻酔手術個別票H29'!AR79)</f>
        <v/>
      </c>
      <c r="Z23" s="285" t="str">
        <f>IF('2B全身麻酔手術個別票H29'!BB79="","",'2B全身麻酔手術個別票H29'!BB79)</f>
        <v/>
      </c>
      <c r="AA23" s="105"/>
      <c r="AB23" s="105"/>
      <c r="AC23" s="105"/>
      <c r="AD23" s="105"/>
      <c r="AE23" s="105"/>
      <c r="AF23" s="105"/>
      <c r="AG23" s="105"/>
      <c r="AH23" s="105"/>
      <c r="AI23" s="105"/>
    </row>
    <row r="24" spans="1:35">
      <c r="A24" s="83" t="str">
        <f t="shared" si="0"/>
        <v/>
      </c>
      <c r="B24" s="105"/>
      <c r="C24" s="105"/>
      <c r="D24" s="105"/>
      <c r="E24" s="105"/>
      <c r="F24" s="105"/>
      <c r="G24" s="105"/>
      <c r="H24" s="105"/>
      <c r="I24" s="105"/>
      <c r="J24" s="105"/>
      <c r="K24" s="105"/>
      <c r="L24" s="105"/>
      <c r="M24" s="105"/>
      <c r="N24" s="285" t="str">
        <f>IF(CONCATENATE(O24,P24,Q24,R24,S24,T24,U24,V24,W24,X24,Y24,Z24,AA24,AB24,AC24,AD24,AE24,AF24,AG24,AH24,AI24)&lt;&gt;"",MAX($N$1:N23)+1,"")</f>
        <v/>
      </c>
      <c r="O24" s="83" t="str">
        <f>IF('2B全身麻酔手術個別票H29'!C82="","",'2B全身麻酔手術個別票H29'!C82)</f>
        <v/>
      </c>
      <c r="P24" s="83" t="str">
        <f>IF('2B全身麻酔手術個別票H29'!E82="","",'2B全身麻酔手術個別票H29'!E82) &amp; IF('2B全身麻酔手術個別票H29'!F82="","",'2B全身麻酔手術個別票H29'!F82) &amp; IF('2B全身麻酔手術個別票H29'!G82="","",'2B全身麻酔手術個別票H29'!G82)</f>
        <v/>
      </c>
      <c r="Q24" s="83" t="str">
        <f>IF('2B全身麻酔手術個別票H29'!I82="","",'2B全身麻酔手術個別票H29'!I82)</f>
        <v/>
      </c>
      <c r="R24" s="83" t="str">
        <f>IF('2B全身麻酔手術個別票H29'!K82="","",'2B全身麻酔手術個別票H29'!K82)</f>
        <v/>
      </c>
      <c r="S24" s="83" t="str">
        <f>IF('2B全身麻酔手術個別票H29'!M82="","",'2B全身麻酔手術個別票H29'!M82)</f>
        <v/>
      </c>
      <c r="T24" s="83" t="str">
        <f>IF('2B全身麻酔手術個別票H29'!O82="","",'2B全身麻酔手術個別票H29'!O82)</f>
        <v/>
      </c>
      <c r="U24" s="105"/>
      <c r="V24" s="105"/>
      <c r="W24" s="105"/>
      <c r="X24" s="285" t="str">
        <f>IF('2B全身麻酔手術個別票H29'!AH82="","",'2B全身麻酔手術個別票H29'!AH82)</f>
        <v/>
      </c>
      <c r="Y24" s="285" t="str">
        <f>IF('2B全身麻酔手術個別票H29'!AR82="","",'2B全身麻酔手術個別票H29'!AR82)</f>
        <v/>
      </c>
      <c r="Z24" s="285" t="str">
        <f>IF('2B全身麻酔手術個別票H29'!BB82="","",'2B全身麻酔手術個別票H29'!BB82)</f>
        <v/>
      </c>
      <c r="AA24" s="105"/>
      <c r="AB24" s="105"/>
      <c r="AC24" s="105"/>
      <c r="AD24" s="105"/>
      <c r="AE24" s="105"/>
      <c r="AF24" s="105"/>
      <c r="AG24" s="105"/>
      <c r="AH24" s="105"/>
      <c r="AI24" s="105"/>
    </row>
    <row r="25" spans="1:35">
      <c r="A25" s="83" t="str">
        <f t="shared" si="0"/>
        <v/>
      </c>
      <c r="B25" s="105"/>
      <c r="C25" s="105"/>
      <c r="D25" s="105"/>
      <c r="E25" s="105"/>
      <c r="F25" s="105"/>
      <c r="G25" s="105"/>
      <c r="H25" s="105"/>
      <c r="I25" s="105"/>
      <c r="J25" s="105"/>
      <c r="K25" s="105"/>
      <c r="L25" s="105"/>
      <c r="M25" s="105"/>
      <c r="N25" s="285" t="str">
        <f>IF(CONCATENATE(O25,P25,Q25,R25,S25,T25,U25,V25,W25,X25,Y25,Z25,AA25,AB25,AC25,AD25,AE25,AF25,AG25,AH25,AI25)&lt;&gt;"",MAX($N$1:N24)+1,"")</f>
        <v/>
      </c>
      <c r="O25" s="83" t="str">
        <f>IF('2B全身麻酔手術個別票H29'!C85="","",'2B全身麻酔手術個別票H29'!C85)</f>
        <v/>
      </c>
      <c r="P25" s="83" t="str">
        <f>IF('2B全身麻酔手術個別票H29'!E85="","",'2B全身麻酔手術個別票H29'!E85) &amp; IF('2B全身麻酔手術個別票H29'!F85="","",'2B全身麻酔手術個別票H29'!F85) &amp; IF('2B全身麻酔手術個別票H29'!G85="","",'2B全身麻酔手術個別票H29'!G85)</f>
        <v/>
      </c>
      <c r="Q25" s="83" t="str">
        <f>IF('2B全身麻酔手術個別票H29'!I85="","",'2B全身麻酔手術個別票H29'!I85)</f>
        <v/>
      </c>
      <c r="R25" s="83" t="str">
        <f>IF('2B全身麻酔手術個別票H29'!K85="","",'2B全身麻酔手術個別票H29'!K85)</f>
        <v/>
      </c>
      <c r="S25" s="83" t="str">
        <f>IF('2B全身麻酔手術個別票H29'!M85="","",'2B全身麻酔手術個別票H29'!M85)</f>
        <v/>
      </c>
      <c r="T25" s="83" t="str">
        <f>IF('2B全身麻酔手術個別票H29'!O85="","",'2B全身麻酔手術個別票H29'!O85)</f>
        <v/>
      </c>
      <c r="U25" s="105"/>
      <c r="V25" s="105"/>
      <c r="W25" s="105"/>
      <c r="X25" s="285" t="str">
        <f>IF('2B全身麻酔手術個別票H29'!AH85="","",'2B全身麻酔手術個別票H29'!AH85)</f>
        <v/>
      </c>
      <c r="Y25" s="285" t="str">
        <f>IF('2B全身麻酔手術個別票H29'!AR85="","",'2B全身麻酔手術個別票H29'!AR85)</f>
        <v/>
      </c>
      <c r="Z25" s="285" t="str">
        <f>IF('2B全身麻酔手術個別票H29'!BB85="","",'2B全身麻酔手術個別票H29'!BB85)</f>
        <v/>
      </c>
      <c r="AA25" s="105"/>
      <c r="AB25" s="105"/>
      <c r="AC25" s="105"/>
      <c r="AD25" s="105"/>
      <c r="AE25" s="105"/>
      <c r="AF25" s="105"/>
      <c r="AG25" s="105"/>
      <c r="AH25" s="105"/>
      <c r="AI25" s="105"/>
    </row>
    <row r="26" spans="1:35">
      <c r="A26" s="83" t="str">
        <f t="shared" si="0"/>
        <v/>
      </c>
      <c r="B26" s="105"/>
      <c r="C26" s="105"/>
      <c r="D26" s="105"/>
      <c r="E26" s="105"/>
      <c r="F26" s="105"/>
      <c r="G26" s="105"/>
      <c r="H26" s="105"/>
      <c r="I26" s="105"/>
      <c r="J26" s="105"/>
      <c r="K26" s="105"/>
      <c r="L26" s="105"/>
      <c r="M26" s="105"/>
      <c r="N26" s="285" t="str">
        <f>IF(CONCATENATE(O26,P26,Q26,R26,S26,T26,U26,V26,W26,X26,Y26,Z26,AA26,AB26,AC26,AD26,AE26,AF26,AG26,AH26,AI26)&lt;&gt;"",MAX($N$1:N25)+1,"")</f>
        <v/>
      </c>
      <c r="O26" s="83" t="str">
        <f>IF('2B全身麻酔手術個別票H29'!C88="","",'2B全身麻酔手術個別票H29'!C88)</f>
        <v/>
      </c>
      <c r="P26" s="83" t="str">
        <f>IF('2B全身麻酔手術個別票H29'!E88="","",'2B全身麻酔手術個別票H29'!E88) &amp; IF('2B全身麻酔手術個別票H29'!F88="","",'2B全身麻酔手術個別票H29'!F88) &amp; IF('2B全身麻酔手術個別票H29'!G88="","",'2B全身麻酔手術個別票H29'!G88)</f>
        <v/>
      </c>
      <c r="Q26" s="83" t="str">
        <f>IF('2B全身麻酔手術個別票H29'!I88="","",'2B全身麻酔手術個別票H29'!I88)</f>
        <v/>
      </c>
      <c r="R26" s="83" t="str">
        <f>IF('2B全身麻酔手術個別票H29'!K88="","",'2B全身麻酔手術個別票H29'!K88)</f>
        <v/>
      </c>
      <c r="S26" s="83" t="str">
        <f>IF('2B全身麻酔手術個別票H29'!M88="","",'2B全身麻酔手術個別票H29'!M88)</f>
        <v/>
      </c>
      <c r="T26" s="83" t="str">
        <f>IF('2B全身麻酔手術個別票H29'!O88="","",'2B全身麻酔手術個別票H29'!O88)</f>
        <v/>
      </c>
      <c r="U26" s="105"/>
      <c r="V26" s="105"/>
      <c r="W26" s="105"/>
      <c r="X26" s="285" t="str">
        <f>IF('2B全身麻酔手術個別票H29'!AH88="","",'2B全身麻酔手術個別票H29'!AH88)</f>
        <v/>
      </c>
      <c r="Y26" s="285" t="str">
        <f>IF('2B全身麻酔手術個別票H29'!AR88="","",'2B全身麻酔手術個別票H29'!AR88)</f>
        <v/>
      </c>
      <c r="Z26" s="285" t="str">
        <f>IF('2B全身麻酔手術個別票H29'!BB88="","",'2B全身麻酔手術個別票H29'!BB88)</f>
        <v/>
      </c>
      <c r="AA26" s="105"/>
      <c r="AB26" s="105"/>
      <c r="AC26" s="105"/>
      <c r="AD26" s="105"/>
      <c r="AE26" s="105"/>
      <c r="AF26" s="105"/>
      <c r="AG26" s="105"/>
      <c r="AH26" s="105"/>
      <c r="AI26" s="105"/>
    </row>
    <row r="27" spans="1:35">
      <c r="A27" s="83" t="str">
        <f t="shared" si="0"/>
        <v/>
      </c>
      <c r="B27" s="105"/>
      <c r="C27" s="105"/>
      <c r="D27" s="105"/>
      <c r="E27" s="105"/>
      <c r="F27" s="105"/>
      <c r="G27" s="105"/>
      <c r="H27" s="105"/>
      <c r="I27" s="105"/>
      <c r="J27" s="105"/>
      <c r="K27" s="105"/>
      <c r="L27" s="105"/>
      <c r="M27" s="105"/>
      <c r="N27" s="285" t="str">
        <f>IF(CONCATENATE(O27,P27,Q27,R27,S27,T27,U27,V27,W27,X27,Y27,Z27,AA27,AB27,AC27,AD27,AE27,AF27,AG27,AH27,AI27)&lt;&gt;"",MAX($N$1:N26)+1,"")</f>
        <v/>
      </c>
      <c r="O27" s="83" t="str">
        <f>IF('2B全身麻酔手術個別票H29'!C91="","",'2B全身麻酔手術個別票H29'!C91)</f>
        <v/>
      </c>
      <c r="P27" s="83" t="str">
        <f>IF('2B全身麻酔手術個別票H29'!E91="","",'2B全身麻酔手術個別票H29'!E91) &amp; IF('2B全身麻酔手術個別票H29'!F91="","",'2B全身麻酔手術個別票H29'!F91) &amp; IF('2B全身麻酔手術個別票H29'!G91="","",'2B全身麻酔手術個別票H29'!G91)</f>
        <v/>
      </c>
      <c r="Q27" s="83" t="str">
        <f>IF('2B全身麻酔手術個別票H29'!I91="","",'2B全身麻酔手術個別票H29'!I91)</f>
        <v/>
      </c>
      <c r="R27" s="83" t="str">
        <f>IF('2B全身麻酔手術個別票H29'!K91="","",'2B全身麻酔手術個別票H29'!K91)</f>
        <v/>
      </c>
      <c r="S27" s="83" t="str">
        <f>IF('2B全身麻酔手術個別票H29'!M91="","",'2B全身麻酔手術個別票H29'!M91)</f>
        <v/>
      </c>
      <c r="T27" s="83" t="str">
        <f>IF('2B全身麻酔手術個別票H29'!O91="","",'2B全身麻酔手術個別票H29'!O91)</f>
        <v/>
      </c>
      <c r="U27" s="105"/>
      <c r="V27" s="105"/>
      <c r="W27" s="105"/>
      <c r="X27" s="285" t="str">
        <f>IF('2B全身麻酔手術個別票H29'!AH91="","",'2B全身麻酔手術個別票H29'!AH91)</f>
        <v/>
      </c>
      <c r="Y27" s="285" t="str">
        <f>IF('2B全身麻酔手術個別票H29'!AR91="","",'2B全身麻酔手術個別票H29'!AR91)</f>
        <v/>
      </c>
      <c r="Z27" s="285" t="str">
        <f>IF('2B全身麻酔手術個別票H29'!BB91="","",'2B全身麻酔手術個別票H29'!BB91)</f>
        <v/>
      </c>
      <c r="AA27" s="105"/>
      <c r="AB27" s="105"/>
      <c r="AC27" s="105"/>
      <c r="AD27" s="105"/>
      <c r="AE27" s="105"/>
      <c r="AF27" s="105"/>
      <c r="AG27" s="105"/>
      <c r="AH27" s="105"/>
      <c r="AI27" s="105"/>
    </row>
    <row r="28" spans="1:35">
      <c r="A28" s="83" t="str">
        <f t="shared" si="0"/>
        <v/>
      </c>
      <c r="B28" s="105"/>
      <c r="C28" s="105"/>
      <c r="D28" s="105"/>
      <c r="E28" s="105"/>
      <c r="F28" s="105"/>
      <c r="G28" s="105"/>
      <c r="H28" s="105"/>
      <c r="I28" s="105"/>
      <c r="J28" s="105"/>
      <c r="K28" s="105"/>
      <c r="L28" s="105"/>
      <c r="M28" s="105"/>
      <c r="N28" s="285" t="str">
        <f>IF(CONCATENATE(O28,P28,Q28,R28,S28,T28,U28,V28,W28,X28,Y28,Z28,AA28,AB28,AC28,AD28,AE28,AF28,AG28,AH28,AI28)&lt;&gt;"",MAX($N$1:N27)+1,"")</f>
        <v/>
      </c>
      <c r="O28" s="83" t="str">
        <f>IF('2B全身麻酔手術個別票H29'!C94="","",'2B全身麻酔手術個別票H29'!C94)</f>
        <v/>
      </c>
      <c r="P28" s="83" t="str">
        <f>IF('2B全身麻酔手術個別票H29'!E94="","",'2B全身麻酔手術個別票H29'!E94) &amp; IF('2B全身麻酔手術個別票H29'!F94="","",'2B全身麻酔手術個別票H29'!F94) &amp; IF('2B全身麻酔手術個別票H29'!G94="","",'2B全身麻酔手術個別票H29'!G94)</f>
        <v/>
      </c>
      <c r="Q28" s="83" t="str">
        <f>IF('2B全身麻酔手術個別票H29'!I94="","",'2B全身麻酔手術個別票H29'!I94)</f>
        <v/>
      </c>
      <c r="R28" s="83" t="str">
        <f>IF('2B全身麻酔手術個別票H29'!K94="","",'2B全身麻酔手術個別票H29'!K94)</f>
        <v/>
      </c>
      <c r="S28" s="83" t="str">
        <f>IF('2B全身麻酔手術個別票H29'!M94="","",'2B全身麻酔手術個別票H29'!M94)</f>
        <v/>
      </c>
      <c r="T28" s="83" t="str">
        <f>IF('2B全身麻酔手術個別票H29'!O94="","",'2B全身麻酔手術個別票H29'!O94)</f>
        <v/>
      </c>
      <c r="U28" s="105"/>
      <c r="V28" s="105"/>
      <c r="W28" s="105"/>
      <c r="X28" s="285" t="str">
        <f>IF('2B全身麻酔手術個別票H29'!AH94="","",'2B全身麻酔手術個別票H29'!AH94)</f>
        <v/>
      </c>
      <c r="Y28" s="285" t="str">
        <f>IF('2B全身麻酔手術個別票H29'!AR94="","",'2B全身麻酔手術個別票H29'!AR94)</f>
        <v/>
      </c>
      <c r="Z28" s="285" t="str">
        <f>IF('2B全身麻酔手術個別票H29'!BB94="","",'2B全身麻酔手術個別票H29'!BB94)</f>
        <v/>
      </c>
      <c r="AA28" s="105"/>
      <c r="AB28" s="105"/>
      <c r="AC28" s="105"/>
      <c r="AD28" s="105"/>
      <c r="AE28" s="105"/>
      <c r="AF28" s="105"/>
      <c r="AG28" s="105"/>
      <c r="AH28" s="105"/>
      <c r="AI28" s="105"/>
    </row>
    <row r="29" spans="1:35">
      <c r="A29" s="83" t="str">
        <f t="shared" si="0"/>
        <v/>
      </c>
      <c r="B29" s="105"/>
      <c r="C29" s="105"/>
      <c r="D29" s="105"/>
      <c r="E29" s="105"/>
      <c r="F29" s="105"/>
      <c r="G29" s="105"/>
      <c r="H29" s="105"/>
      <c r="I29" s="105"/>
      <c r="J29" s="105"/>
      <c r="K29" s="105"/>
      <c r="L29" s="105"/>
      <c r="M29" s="105"/>
      <c r="N29" s="285" t="str">
        <f>IF(CONCATENATE(O29,P29,Q29,R29,S29,T29,U29,V29,W29,X29,Y29,Z29,AA29,AB29,AC29,AD29,AE29,AF29,AG29,AH29,AI29)&lt;&gt;"",MAX($N$1:N28)+1,"")</f>
        <v/>
      </c>
      <c r="O29" s="83" t="str">
        <f>IF('2B全身麻酔手術個別票H29'!C97="","",'2B全身麻酔手術個別票H29'!C97)</f>
        <v/>
      </c>
      <c r="P29" s="83" t="str">
        <f>IF('2B全身麻酔手術個別票H29'!E97="","",'2B全身麻酔手術個別票H29'!E97) &amp; IF('2B全身麻酔手術個別票H29'!F97="","",'2B全身麻酔手術個別票H29'!F97) &amp; IF('2B全身麻酔手術個別票H29'!G97="","",'2B全身麻酔手術個別票H29'!G97)</f>
        <v/>
      </c>
      <c r="Q29" s="83" t="str">
        <f>IF('2B全身麻酔手術個別票H29'!I97="","",'2B全身麻酔手術個別票H29'!I97)</f>
        <v/>
      </c>
      <c r="R29" s="83" t="str">
        <f>IF('2B全身麻酔手術個別票H29'!K97="","",'2B全身麻酔手術個別票H29'!K97)</f>
        <v/>
      </c>
      <c r="S29" s="83" t="str">
        <f>IF('2B全身麻酔手術個別票H29'!M97="","",'2B全身麻酔手術個別票H29'!M97)</f>
        <v/>
      </c>
      <c r="T29" s="83" t="str">
        <f>IF('2B全身麻酔手術個別票H29'!O97="","",'2B全身麻酔手術個別票H29'!O97)</f>
        <v/>
      </c>
      <c r="U29" s="105"/>
      <c r="V29" s="105"/>
      <c r="W29" s="105"/>
      <c r="X29" s="285" t="str">
        <f>IF('2B全身麻酔手術個別票H29'!AH97="","",'2B全身麻酔手術個別票H29'!AH97)</f>
        <v/>
      </c>
      <c r="Y29" s="285" t="str">
        <f>IF('2B全身麻酔手術個別票H29'!AR97="","",'2B全身麻酔手術個別票H29'!AR97)</f>
        <v/>
      </c>
      <c r="Z29" s="285" t="str">
        <f>IF('2B全身麻酔手術個別票H29'!BB97="","",'2B全身麻酔手術個別票H29'!BB97)</f>
        <v/>
      </c>
      <c r="AA29" s="105"/>
      <c r="AB29" s="105"/>
      <c r="AC29" s="105"/>
      <c r="AD29" s="105"/>
      <c r="AE29" s="105"/>
      <c r="AF29" s="105"/>
      <c r="AG29" s="105"/>
      <c r="AH29" s="105"/>
      <c r="AI29" s="105"/>
    </row>
    <row r="30" spans="1:35">
      <c r="A30" s="83" t="str">
        <f t="shared" si="0"/>
        <v/>
      </c>
      <c r="B30" s="105"/>
      <c r="C30" s="105"/>
      <c r="D30" s="105"/>
      <c r="E30" s="105"/>
      <c r="F30" s="105"/>
      <c r="G30" s="105"/>
      <c r="H30" s="105"/>
      <c r="I30" s="105"/>
      <c r="J30" s="105"/>
      <c r="K30" s="105"/>
      <c r="L30" s="105"/>
      <c r="M30" s="105"/>
      <c r="N30" s="285" t="str">
        <f>IF(CONCATENATE(O30,P30,Q30,R30,S30,T30,U30,V30,W30,X30,Y30,Z30,AA30,AB30,AC30,AD30,AE30,AF30,AG30,AH30,AI30)&lt;&gt;"",MAX($N$1:N29)+1,"")</f>
        <v/>
      </c>
      <c r="O30" s="83" t="str">
        <f>IF('2B全身麻酔手術個別票H29'!C100="","",'2B全身麻酔手術個別票H29'!C100)</f>
        <v/>
      </c>
      <c r="P30" s="83" t="str">
        <f>IF('2B全身麻酔手術個別票H29'!E100="","",'2B全身麻酔手術個別票H29'!E100) &amp; IF('2B全身麻酔手術個別票H29'!F100="","",'2B全身麻酔手術個別票H29'!F100) &amp; IF('2B全身麻酔手術個別票H29'!G100="","",'2B全身麻酔手術個別票H29'!G100)</f>
        <v/>
      </c>
      <c r="Q30" s="83" t="str">
        <f>IF('2B全身麻酔手術個別票H29'!I100="","",'2B全身麻酔手術個別票H29'!I100)</f>
        <v/>
      </c>
      <c r="R30" s="83" t="str">
        <f>IF('2B全身麻酔手術個別票H29'!K100="","",'2B全身麻酔手術個別票H29'!K100)</f>
        <v/>
      </c>
      <c r="S30" s="83" t="str">
        <f>IF('2B全身麻酔手術個別票H29'!M100="","",'2B全身麻酔手術個別票H29'!M100)</f>
        <v/>
      </c>
      <c r="T30" s="83" t="str">
        <f>IF('2B全身麻酔手術個別票H29'!O100="","",'2B全身麻酔手術個別票H29'!O100)</f>
        <v/>
      </c>
      <c r="U30" s="105"/>
      <c r="V30" s="105"/>
      <c r="W30" s="105"/>
      <c r="X30" s="285" t="str">
        <f>IF('2B全身麻酔手術個別票H29'!AH100="","",'2B全身麻酔手術個別票H29'!AH100)</f>
        <v/>
      </c>
      <c r="Y30" s="285" t="str">
        <f>IF('2B全身麻酔手術個別票H29'!AR100="","",'2B全身麻酔手術個別票H29'!AR100)</f>
        <v/>
      </c>
      <c r="Z30" s="285" t="str">
        <f>IF('2B全身麻酔手術個別票H29'!BB100="","",'2B全身麻酔手術個別票H29'!BB100)</f>
        <v/>
      </c>
      <c r="AA30" s="105"/>
      <c r="AB30" s="105"/>
      <c r="AC30" s="105"/>
      <c r="AD30" s="105"/>
      <c r="AE30" s="105"/>
      <c r="AF30" s="105"/>
      <c r="AG30" s="105"/>
      <c r="AH30" s="105"/>
      <c r="AI30" s="105"/>
    </row>
    <row r="31" spans="1:35">
      <c r="A31" s="83" t="str">
        <f t="shared" si="0"/>
        <v/>
      </c>
      <c r="B31" s="105"/>
      <c r="C31" s="105"/>
      <c r="D31" s="105"/>
      <c r="E31" s="105"/>
      <c r="F31" s="105"/>
      <c r="G31" s="105"/>
      <c r="H31" s="105"/>
      <c r="I31" s="105"/>
      <c r="J31" s="105"/>
      <c r="K31" s="105"/>
      <c r="L31" s="105"/>
      <c r="M31" s="105"/>
      <c r="N31" s="285" t="str">
        <f>IF(CONCATENATE(O31,P31,Q31,R31,S31,T31,U31,V31,W31,X31,Y31,Z31,AA31,AB31,AC31,AD31,AE31,AF31,AG31,AH31,AI31)&lt;&gt;"",MAX($N$1:N30)+1,"")</f>
        <v/>
      </c>
      <c r="O31" s="83" t="str">
        <f>IF('2B全身麻酔手術個別票H29'!C103="","",'2B全身麻酔手術個別票H29'!C103)</f>
        <v/>
      </c>
      <c r="P31" s="83" t="str">
        <f>IF('2B全身麻酔手術個別票H29'!E103="","",'2B全身麻酔手術個別票H29'!E103) &amp; IF('2B全身麻酔手術個別票H29'!F103="","",'2B全身麻酔手術個別票H29'!F103) &amp; IF('2B全身麻酔手術個別票H29'!G103="","",'2B全身麻酔手術個別票H29'!G103)</f>
        <v/>
      </c>
      <c r="Q31" s="83" t="str">
        <f>IF('2B全身麻酔手術個別票H29'!I103="","",'2B全身麻酔手術個別票H29'!I103)</f>
        <v/>
      </c>
      <c r="R31" s="83" t="str">
        <f>IF('2B全身麻酔手術個別票H29'!K103="","",'2B全身麻酔手術個別票H29'!K103)</f>
        <v/>
      </c>
      <c r="S31" s="83" t="str">
        <f>IF('2B全身麻酔手術個別票H29'!M103="","",'2B全身麻酔手術個別票H29'!M103)</f>
        <v/>
      </c>
      <c r="T31" s="83" t="str">
        <f>IF('2B全身麻酔手術個別票H29'!O103="","",'2B全身麻酔手術個別票H29'!O103)</f>
        <v/>
      </c>
      <c r="U31" s="105"/>
      <c r="V31" s="105"/>
      <c r="W31" s="105"/>
      <c r="X31" s="285" t="str">
        <f>IF('2B全身麻酔手術個別票H29'!AH103="","",'2B全身麻酔手術個別票H29'!AH103)</f>
        <v/>
      </c>
      <c r="Y31" s="285" t="str">
        <f>IF('2B全身麻酔手術個別票H29'!AR103="","",'2B全身麻酔手術個別票H29'!AR103)</f>
        <v/>
      </c>
      <c r="Z31" s="285" t="str">
        <f>IF('2B全身麻酔手術個別票H29'!BB103="","",'2B全身麻酔手術個別票H29'!BB103)</f>
        <v/>
      </c>
      <c r="AA31" s="105"/>
      <c r="AB31" s="105"/>
      <c r="AC31" s="105"/>
      <c r="AD31" s="105"/>
      <c r="AE31" s="105"/>
      <c r="AF31" s="105"/>
      <c r="AG31" s="105"/>
      <c r="AH31" s="105"/>
      <c r="AI31" s="105"/>
    </row>
    <row r="32" spans="1:35">
      <c r="A32" s="83" t="str">
        <f t="shared" si="0"/>
        <v/>
      </c>
      <c r="B32" s="105"/>
      <c r="C32" s="105"/>
      <c r="D32" s="105"/>
      <c r="E32" s="105"/>
      <c r="F32" s="105"/>
      <c r="G32" s="105"/>
      <c r="H32" s="105"/>
      <c r="I32" s="105"/>
      <c r="J32" s="105"/>
      <c r="K32" s="105"/>
      <c r="L32" s="105"/>
      <c r="M32" s="105"/>
      <c r="N32" s="285" t="str">
        <f>IF(CONCATENATE(O32,P32,Q32,R32,S32,T32,U32,V32,W32,X32,Y32,Z32,AA32,AB32,AC32,AD32,AE32,AF32,AG32,AH32,AI32)&lt;&gt;"",MAX($N$1:N31)+1,"")</f>
        <v/>
      </c>
      <c r="O32" s="83" t="str">
        <f>IF('2B全身麻酔手術個別票H29'!C106="","",'2B全身麻酔手術個別票H29'!C106)</f>
        <v/>
      </c>
      <c r="P32" s="83" t="str">
        <f>IF('2B全身麻酔手術個別票H29'!E106="","",'2B全身麻酔手術個別票H29'!E106) &amp; IF('2B全身麻酔手術個別票H29'!F106="","",'2B全身麻酔手術個別票H29'!F106) &amp; IF('2B全身麻酔手術個別票H29'!G106="","",'2B全身麻酔手術個別票H29'!G106)</f>
        <v/>
      </c>
      <c r="Q32" s="83" t="str">
        <f>IF('2B全身麻酔手術個別票H29'!I106="","",'2B全身麻酔手術個別票H29'!I106)</f>
        <v/>
      </c>
      <c r="R32" s="83" t="str">
        <f>IF('2B全身麻酔手術個別票H29'!K106="","",'2B全身麻酔手術個別票H29'!K106)</f>
        <v/>
      </c>
      <c r="S32" s="83" t="str">
        <f>IF('2B全身麻酔手術個別票H29'!M106="","",'2B全身麻酔手術個別票H29'!M106)</f>
        <v/>
      </c>
      <c r="T32" s="83" t="str">
        <f>IF('2B全身麻酔手術個別票H29'!O106="","",'2B全身麻酔手術個別票H29'!O106)</f>
        <v/>
      </c>
      <c r="U32" s="105"/>
      <c r="V32" s="105"/>
      <c r="W32" s="105"/>
      <c r="X32" s="285" t="str">
        <f>IF('2B全身麻酔手術個別票H29'!AH106="","",'2B全身麻酔手術個別票H29'!AH106)</f>
        <v/>
      </c>
      <c r="Y32" s="285" t="str">
        <f>IF('2B全身麻酔手術個別票H29'!AR106="","",'2B全身麻酔手術個別票H29'!AR106)</f>
        <v/>
      </c>
      <c r="Z32" s="285" t="str">
        <f>IF('2B全身麻酔手術個別票H29'!BB106="","",'2B全身麻酔手術個別票H29'!BB106)</f>
        <v/>
      </c>
      <c r="AA32" s="105"/>
      <c r="AB32" s="105"/>
      <c r="AC32" s="105"/>
      <c r="AD32" s="105"/>
      <c r="AE32" s="105"/>
      <c r="AF32" s="105"/>
      <c r="AG32" s="105"/>
      <c r="AH32" s="105"/>
      <c r="AI32" s="105"/>
    </row>
    <row r="33" spans="1:35">
      <c r="A33" s="83" t="str">
        <f t="shared" si="0"/>
        <v/>
      </c>
      <c r="B33" s="105"/>
      <c r="C33" s="105"/>
      <c r="D33" s="105"/>
      <c r="E33" s="105"/>
      <c r="F33" s="105"/>
      <c r="G33" s="105"/>
      <c r="H33" s="105"/>
      <c r="I33" s="105"/>
      <c r="J33" s="105"/>
      <c r="K33" s="105"/>
      <c r="L33" s="105"/>
      <c r="M33" s="105"/>
      <c r="N33" s="285" t="str">
        <f>IF(CONCATENATE(O33,P33,Q33,R33,S33,T33,U33,V33,W33,X33,Y33,Z33,AA33,AB33,AC33,AD33,AE33,AF33,AG33,AH33,AI33)&lt;&gt;"",MAX($N$1:N32)+1,"")</f>
        <v/>
      </c>
      <c r="O33" s="83" t="str">
        <f>IF('2B全身麻酔手術個別票H29'!C109="","",'2B全身麻酔手術個別票H29'!C109)</f>
        <v/>
      </c>
      <c r="P33" s="83" t="str">
        <f>IF('2B全身麻酔手術個別票H29'!E109="","",'2B全身麻酔手術個別票H29'!E109) &amp; IF('2B全身麻酔手術個別票H29'!F109="","",'2B全身麻酔手術個別票H29'!F109) &amp; IF('2B全身麻酔手術個別票H29'!G109="","",'2B全身麻酔手術個別票H29'!G109)</f>
        <v/>
      </c>
      <c r="Q33" s="83" t="str">
        <f>IF('2B全身麻酔手術個別票H29'!I109="","",'2B全身麻酔手術個別票H29'!I109)</f>
        <v/>
      </c>
      <c r="R33" s="83" t="str">
        <f>IF('2B全身麻酔手術個別票H29'!K109="","",'2B全身麻酔手術個別票H29'!K109)</f>
        <v/>
      </c>
      <c r="S33" s="83" t="str">
        <f>IF('2B全身麻酔手術個別票H29'!M109="","",'2B全身麻酔手術個別票H29'!M109)</f>
        <v/>
      </c>
      <c r="T33" s="83" t="str">
        <f>IF('2B全身麻酔手術個別票H29'!O109="","",'2B全身麻酔手術個別票H29'!O109)</f>
        <v/>
      </c>
      <c r="U33" s="105"/>
      <c r="V33" s="105"/>
      <c r="W33" s="105"/>
      <c r="X33" s="285" t="str">
        <f>IF('2B全身麻酔手術個別票H29'!AH109="","",'2B全身麻酔手術個別票H29'!AH109)</f>
        <v/>
      </c>
      <c r="Y33" s="285" t="str">
        <f>IF('2B全身麻酔手術個別票H29'!AR109="","",'2B全身麻酔手術個別票H29'!AR109)</f>
        <v/>
      </c>
      <c r="Z33" s="285" t="str">
        <f>IF('2B全身麻酔手術個別票H29'!BB109="","",'2B全身麻酔手術個別票H29'!BB109)</f>
        <v/>
      </c>
      <c r="AA33" s="105"/>
      <c r="AB33" s="105"/>
      <c r="AC33" s="105"/>
      <c r="AD33" s="105"/>
      <c r="AE33" s="105"/>
      <c r="AF33" s="105"/>
      <c r="AG33" s="105"/>
      <c r="AH33" s="105"/>
      <c r="AI33" s="105"/>
    </row>
    <row r="34" spans="1:35">
      <c r="A34" s="83" t="str">
        <f t="shared" si="0"/>
        <v/>
      </c>
      <c r="B34" s="105"/>
      <c r="C34" s="105"/>
      <c r="D34" s="105"/>
      <c r="E34" s="105"/>
      <c r="F34" s="105"/>
      <c r="G34" s="105"/>
      <c r="H34" s="105"/>
      <c r="I34" s="105"/>
      <c r="J34" s="105"/>
      <c r="K34" s="105"/>
      <c r="L34" s="105"/>
      <c r="M34" s="105"/>
      <c r="N34" s="285" t="str">
        <f>IF(CONCATENATE(O34,P34,Q34,R34,S34,T34,U34,V34,W34,X34,Y34,Z34,AA34,AB34,AC34,AD34,AE34,AF34,AG34,AH34,AI34)&lt;&gt;"",MAX($N$1:N33)+1,"")</f>
        <v/>
      </c>
      <c r="O34" s="83" t="str">
        <f>IF('2B全身麻酔手術個別票H29'!C112="","",'2B全身麻酔手術個別票H29'!C112)</f>
        <v/>
      </c>
      <c r="P34" s="83" t="str">
        <f>IF('2B全身麻酔手術個別票H29'!E112="","",'2B全身麻酔手術個別票H29'!E112) &amp; IF('2B全身麻酔手術個別票H29'!F112="","",'2B全身麻酔手術個別票H29'!F112) &amp; IF('2B全身麻酔手術個別票H29'!G112="","",'2B全身麻酔手術個別票H29'!G112)</f>
        <v/>
      </c>
      <c r="Q34" s="83" t="str">
        <f>IF('2B全身麻酔手術個別票H29'!I112="","",'2B全身麻酔手術個別票H29'!I112)</f>
        <v/>
      </c>
      <c r="R34" s="83" t="str">
        <f>IF('2B全身麻酔手術個別票H29'!K112="","",'2B全身麻酔手術個別票H29'!K112)</f>
        <v/>
      </c>
      <c r="S34" s="83" t="str">
        <f>IF('2B全身麻酔手術個別票H29'!M112="","",'2B全身麻酔手術個別票H29'!M112)</f>
        <v/>
      </c>
      <c r="T34" s="83" t="str">
        <f>IF('2B全身麻酔手術個別票H29'!O112="","",'2B全身麻酔手術個別票H29'!O112)</f>
        <v/>
      </c>
      <c r="U34" s="105"/>
      <c r="V34" s="105"/>
      <c r="W34" s="105"/>
      <c r="X34" s="285" t="str">
        <f>IF('2B全身麻酔手術個別票H29'!AH112="","",'2B全身麻酔手術個別票H29'!AH112)</f>
        <v/>
      </c>
      <c r="Y34" s="285" t="str">
        <f>IF('2B全身麻酔手術個別票H29'!AR112="","",'2B全身麻酔手術個別票H29'!AR112)</f>
        <v/>
      </c>
      <c r="Z34" s="285" t="str">
        <f>IF('2B全身麻酔手術個別票H29'!BB112="","",'2B全身麻酔手術個別票H29'!BB112)</f>
        <v/>
      </c>
      <c r="AA34" s="105"/>
      <c r="AB34" s="105"/>
      <c r="AC34" s="105"/>
      <c r="AD34" s="105"/>
      <c r="AE34" s="105"/>
      <c r="AF34" s="105"/>
      <c r="AG34" s="105"/>
      <c r="AH34" s="105"/>
      <c r="AI34" s="105"/>
    </row>
    <row r="35" spans="1:35">
      <c r="A35" s="83" t="str">
        <f t="shared" si="0"/>
        <v/>
      </c>
      <c r="B35" s="105"/>
      <c r="C35" s="105"/>
      <c r="D35" s="105"/>
      <c r="E35" s="105"/>
      <c r="F35" s="105"/>
      <c r="G35" s="105"/>
      <c r="H35" s="105"/>
      <c r="I35" s="105"/>
      <c r="J35" s="105"/>
      <c r="K35" s="105"/>
      <c r="L35" s="105"/>
      <c r="M35" s="105"/>
      <c r="N35" s="285" t="str">
        <f>IF(CONCATENATE(O35,P35,Q35,R35,S35,T35,U35,V35,W35,X35,Y35,Z35,AA35,AB35,AC35,AD35,AE35,AF35,AG35,AH35,AI35)&lt;&gt;"",MAX($N$1:N34)+1,"")</f>
        <v/>
      </c>
      <c r="O35" s="83" t="str">
        <f>IF('2B全身麻酔手術個別票H29'!C115="","",'2B全身麻酔手術個別票H29'!C115)</f>
        <v/>
      </c>
      <c r="P35" s="83" t="str">
        <f>IF('2B全身麻酔手術個別票H29'!E115="","",'2B全身麻酔手術個別票H29'!E115) &amp; IF('2B全身麻酔手術個別票H29'!F115="","",'2B全身麻酔手術個別票H29'!F115) &amp; IF('2B全身麻酔手術個別票H29'!G115="","",'2B全身麻酔手術個別票H29'!G115)</f>
        <v/>
      </c>
      <c r="Q35" s="83" t="str">
        <f>IF('2B全身麻酔手術個別票H29'!I115="","",'2B全身麻酔手術個別票H29'!I115)</f>
        <v/>
      </c>
      <c r="R35" s="83" t="str">
        <f>IF('2B全身麻酔手術個別票H29'!K115="","",'2B全身麻酔手術個別票H29'!K115)</f>
        <v/>
      </c>
      <c r="S35" s="83" t="str">
        <f>IF('2B全身麻酔手術個別票H29'!M115="","",'2B全身麻酔手術個別票H29'!M115)</f>
        <v/>
      </c>
      <c r="T35" s="83" t="str">
        <f>IF('2B全身麻酔手術個別票H29'!O115="","",'2B全身麻酔手術個別票H29'!O115)</f>
        <v/>
      </c>
      <c r="U35" s="105"/>
      <c r="V35" s="105"/>
      <c r="W35" s="105"/>
      <c r="X35" s="285" t="str">
        <f>IF('2B全身麻酔手術個別票H29'!AH115="","",'2B全身麻酔手術個別票H29'!AH115)</f>
        <v/>
      </c>
      <c r="Y35" s="285" t="str">
        <f>IF('2B全身麻酔手術個別票H29'!AR115="","",'2B全身麻酔手術個別票H29'!AR115)</f>
        <v/>
      </c>
      <c r="Z35" s="285" t="str">
        <f>IF('2B全身麻酔手術個別票H29'!BB115="","",'2B全身麻酔手術個別票H29'!BB115)</f>
        <v/>
      </c>
      <c r="AA35" s="105"/>
      <c r="AB35" s="105"/>
      <c r="AC35" s="105"/>
      <c r="AD35" s="105"/>
      <c r="AE35" s="105"/>
      <c r="AF35" s="105"/>
      <c r="AG35" s="105"/>
      <c r="AH35" s="105"/>
      <c r="AI35" s="105"/>
    </row>
    <row r="36" spans="1:35">
      <c r="A36" s="83" t="str">
        <f t="shared" si="0"/>
        <v/>
      </c>
      <c r="B36" s="105"/>
      <c r="C36" s="105"/>
      <c r="D36" s="105"/>
      <c r="E36" s="105"/>
      <c r="F36" s="105"/>
      <c r="G36" s="105"/>
      <c r="H36" s="105"/>
      <c r="I36" s="105"/>
      <c r="J36" s="105"/>
      <c r="K36" s="105"/>
      <c r="L36" s="105"/>
      <c r="M36" s="105"/>
      <c r="N36" s="285" t="str">
        <f>IF(CONCATENATE(O36,P36,Q36,R36,S36,T36,U36,V36,W36,X36,Y36,Z36,AA36,AB36,AC36,AD36,AE36,AF36,AG36,AH36,AI36)&lt;&gt;"",MAX($N$1:N35)+1,"")</f>
        <v/>
      </c>
      <c r="O36" s="83" t="str">
        <f>IF('2B全身麻酔手術個別票H29'!C118="","",'2B全身麻酔手術個別票H29'!C118)</f>
        <v/>
      </c>
      <c r="P36" s="83" t="str">
        <f>IF('2B全身麻酔手術個別票H29'!E118="","",'2B全身麻酔手術個別票H29'!E118) &amp; IF('2B全身麻酔手術個別票H29'!F118="","",'2B全身麻酔手術個別票H29'!F118) &amp; IF('2B全身麻酔手術個別票H29'!G118="","",'2B全身麻酔手術個別票H29'!G118)</f>
        <v/>
      </c>
      <c r="Q36" s="83" t="str">
        <f>IF('2B全身麻酔手術個別票H29'!I118="","",'2B全身麻酔手術個別票H29'!I118)</f>
        <v/>
      </c>
      <c r="R36" s="83" t="str">
        <f>IF('2B全身麻酔手術個別票H29'!K118="","",'2B全身麻酔手術個別票H29'!K118)</f>
        <v/>
      </c>
      <c r="S36" s="83" t="str">
        <f>IF('2B全身麻酔手術個別票H29'!M118="","",'2B全身麻酔手術個別票H29'!M118)</f>
        <v/>
      </c>
      <c r="T36" s="83" t="str">
        <f>IF('2B全身麻酔手術個別票H29'!O118="","",'2B全身麻酔手術個別票H29'!O118)</f>
        <v/>
      </c>
      <c r="U36" s="105"/>
      <c r="V36" s="105"/>
      <c r="W36" s="105"/>
      <c r="X36" s="285" t="str">
        <f>IF('2B全身麻酔手術個別票H29'!AH118="","",'2B全身麻酔手術個別票H29'!AH118)</f>
        <v/>
      </c>
      <c r="Y36" s="285" t="str">
        <f>IF('2B全身麻酔手術個別票H29'!AR118="","",'2B全身麻酔手術個別票H29'!AR118)</f>
        <v/>
      </c>
      <c r="Z36" s="285" t="str">
        <f>IF('2B全身麻酔手術個別票H29'!BB118="","",'2B全身麻酔手術個別票H29'!BB118)</f>
        <v/>
      </c>
      <c r="AA36" s="105"/>
      <c r="AB36" s="105"/>
      <c r="AC36" s="105"/>
      <c r="AD36" s="105"/>
      <c r="AE36" s="105"/>
      <c r="AF36" s="105"/>
      <c r="AG36" s="105"/>
      <c r="AH36" s="105"/>
      <c r="AI36" s="105"/>
    </row>
    <row r="37" spans="1:35">
      <c r="A37" s="83" t="str">
        <f t="shared" si="0"/>
        <v/>
      </c>
      <c r="B37" s="105"/>
      <c r="C37" s="105"/>
      <c r="D37" s="105"/>
      <c r="E37" s="105"/>
      <c r="F37" s="105"/>
      <c r="G37" s="105"/>
      <c r="H37" s="105"/>
      <c r="I37" s="105"/>
      <c r="J37" s="105"/>
      <c r="K37" s="105"/>
      <c r="L37" s="105"/>
      <c r="M37" s="105"/>
      <c r="N37" s="285" t="str">
        <f>IF(CONCATENATE(O37,P37,Q37,R37,S37,T37,U37,V37,W37,X37,Y37,Z37,AA37,AB37,AC37,AD37,AE37,AF37,AG37,AH37,AI37)&lt;&gt;"",MAX($N$1:N36)+1,"")</f>
        <v/>
      </c>
      <c r="O37" s="83" t="str">
        <f>IF('2B全身麻酔手術個別票H29'!C121="","",'2B全身麻酔手術個別票H29'!C121)</f>
        <v/>
      </c>
      <c r="P37" s="83" t="str">
        <f>IF('2B全身麻酔手術個別票H29'!E121="","",'2B全身麻酔手術個別票H29'!E121) &amp; IF('2B全身麻酔手術個別票H29'!F121="","",'2B全身麻酔手術個別票H29'!F121) &amp; IF('2B全身麻酔手術個別票H29'!G121="","",'2B全身麻酔手術個別票H29'!G121)</f>
        <v/>
      </c>
      <c r="Q37" s="83" t="str">
        <f>IF('2B全身麻酔手術個別票H29'!I121="","",'2B全身麻酔手術個別票H29'!I121)</f>
        <v/>
      </c>
      <c r="R37" s="83" t="str">
        <f>IF('2B全身麻酔手術個別票H29'!K121="","",'2B全身麻酔手術個別票H29'!K121)</f>
        <v/>
      </c>
      <c r="S37" s="83" t="str">
        <f>IF('2B全身麻酔手術個別票H29'!M121="","",'2B全身麻酔手術個別票H29'!M121)</f>
        <v/>
      </c>
      <c r="T37" s="83" t="str">
        <f>IF('2B全身麻酔手術個別票H29'!O121="","",'2B全身麻酔手術個別票H29'!O121)</f>
        <v/>
      </c>
      <c r="U37" s="105"/>
      <c r="V37" s="105"/>
      <c r="W37" s="105"/>
      <c r="X37" s="285" t="str">
        <f>IF('2B全身麻酔手術個別票H29'!AH121="","",'2B全身麻酔手術個別票H29'!AH121)</f>
        <v/>
      </c>
      <c r="Y37" s="285" t="str">
        <f>IF('2B全身麻酔手術個別票H29'!AR121="","",'2B全身麻酔手術個別票H29'!AR121)</f>
        <v/>
      </c>
      <c r="Z37" s="285" t="str">
        <f>IF('2B全身麻酔手術個別票H29'!BB121="","",'2B全身麻酔手術個別票H29'!BB121)</f>
        <v/>
      </c>
      <c r="AA37" s="105"/>
      <c r="AB37" s="105"/>
      <c r="AC37" s="105"/>
      <c r="AD37" s="105"/>
      <c r="AE37" s="105"/>
      <c r="AF37" s="105"/>
      <c r="AG37" s="105"/>
      <c r="AH37" s="105"/>
      <c r="AI37" s="105"/>
    </row>
    <row r="38" spans="1:35">
      <c r="A38" s="83" t="str">
        <f t="shared" si="0"/>
        <v/>
      </c>
      <c r="B38" s="105"/>
      <c r="C38" s="105"/>
      <c r="D38" s="105"/>
      <c r="E38" s="105"/>
      <c r="F38" s="105"/>
      <c r="G38" s="105"/>
      <c r="H38" s="105"/>
      <c r="I38" s="105"/>
      <c r="J38" s="105"/>
      <c r="K38" s="105"/>
      <c r="L38" s="105"/>
      <c r="M38" s="105"/>
      <c r="N38" s="285" t="str">
        <f>IF(CONCATENATE(O38,P38,Q38,R38,S38,T38,U38,V38,W38,X38,Y38,Z38,AA38,AB38,AC38,AD38,AE38,AF38,AG38,AH38,AI38)&lt;&gt;"",MAX($N$1:N37)+1,"")</f>
        <v/>
      </c>
      <c r="O38" s="83" t="str">
        <f>IF('2B全身麻酔手術個別票H29'!C124="","",'2B全身麻酔手術個別票H29'!C124)</f>
        <v/>
      </c>
      <c r="P38" s="83" t="str">
        <f>IF('2B全身麻酔手術個別票H29'!E124="","",'2B全身麻酔手術個別票H29'!E124) &amp; IF('2B全身麻酔手術個別票H29'!F124="","",'2B全身麻酔手術個別票H29'!F124) &amp; IF('2B全身麻酔手術個別票H29'!G124="","",'2B全身麻酔手術個別票H29'!G124)</f>
        <v/>
      </c>
      <c r="Q38" s="83" t="str">
        <f>IF('2B全身麻酔手術個別票H29'!I124="","",'2B全身麻酔手術個別票H29'!I124)</f>
        <v/>
      </c>
      <c r="R38" s="83" t="str">
        <f>IF('2B全身麻酔手術個別票H29'!K124="","",'2B全身麻酔手術個別票H29'!K124)</f>
        <v/>
      </c>
      <c r="S38" s="83" t="str">
        <f>IF('2B全身麻酔手術個別票H29'!M124="","",'2B全身麻酔手術個別票H29'!M124)</f>
        <v/>
      </c>
      <c r="T38" s="83" t="str">
        <f>IF('2B全身麻酔手術個別票H29'!O124="","",'2B全身麻酔手術個別票H29'!O124)</f>
        <v/>
      </c>
      <c r="U38" s="105"/>
      <c r="V38" s="105"/>
      <c r="W38" s="105"/>
      <c r="X38" s="285" t="str">
        <f>IF('2B全身麻酔手術個別票H29'!AH124="","",'2B全身麻酔手術個別票H29'!AH124)</f>
        <v/>
      </c>
      <c r="Y38" s="285" t="str">
        <f>IF('2B全身麻酔手術個別票H29'!AR124="","",'2B全身麻酔手術個別票H29'!AR124)</f>
        <v/>
      </c>
      <c r="Z38" s="285" t="str">
        <f>IF('2B全身麻酔手術個別票H29'!BB124="","",'2B全身麻酔手術個別票H29'!BB124)</f>
        <v/>
      </c>
      <c r="AA38" s="105"/>
      <c r="AB38" s="105"/>
      <c r="AC38" s="105"/>
      <c r="AD38" s="105"/>
      <c r="AE38" s="105"/>
      <c r="AF38" s="105"/>
      <c r="AG38" s="105"/>
      <c r="AH38" s="105"/>
      <c r="AI38" s="105"/>
    </row>
    <row r="39" spans="1:35">
      <c r="A39" s="83" t="str">
        <f t="shared" si="0"/>
        <v/>
      </c>
      <c r="B39" s="105"/>
      <c r="C39" s="105"/>
      <c r="D39" s="105"/>
      <c r="E39" s="105"/>
      <c r="F39" s="105"/>
      <c r="G39" s="105"/>
      <c r="H39" s="105"/>
      <c r="I39" s="105"/>
      <c r="J39" s="105"/>
      <c r="K39" s="105"/>
      <c r="L39" s="105"/>
      <c r="M39" s="105"/>
      <c r="N39" s="285" t="str">
        <f>IF(CONCATENATE(O39,P39,Q39,R39,S39,T39,U39,V39,W39,X39,Y39,Z39,AA39,AB39,AC39,AD39,AE39,AF39,AG39,AH39,AI39)&lt;&gt;"",MAX($N$1:N38)+1,"")</f>
        <v/>
      </c>
      <c r="O39" s="83" t="str">
        <f>IF('2B全身麻酔手術個別票H29'!C127="","",'2B全身麻酔手術個別票H29'!C127)</f>
        <v/>
      </c>
      <c r="P39" s="83" t="str">
        <f>IF('2B全身麻酔手術個別票H29'!E127="","",'2B全身麻酔手術個別票H29'!E127) &amp; IF('2B全身麻酔手術個別票H29'!F127="","",'2B全身麻酔手術個別票H29'!F127) &amp; IF('2B全身麻酔手術個別票H29'!G127="","",'2B全身麻酔手術個別票H29'!G127)</f>
        <v/>
      </c>
      <c r="Q39" s="83" t="str">
        <f>IF('2B全身麻酔手術個別票H29'!I127="","",'2B全身麻酔手術個別票H29'!I127)</f>
        <v/>
      </c>
      <c r="R39" s="83" t="str">
        <f>IF('2B全身麻酔手術個別票H29'!K127="","",'2B全身麻酔手術個別票H29'!K127)</f>
        <v/>
      </c>
      <c r="S39" s="83" t="str">
        <f>IF('2B全身麻酔手術個別票H29'!M127="","",'2B全身麻酔手術個別票H29'!M127)</f>
        <v/>
      </c>
      <c r="T39" s="83" t="str">
        <f>IF('2B全身麻酔手術個別票H29'!O127="","",'2B全身麻酔手術個別票H29'!O127)</f>
        <v/>
      </c>
      <c r="U39" s="105"/>
      <c r="V39" s="105"/>
      <c r="W39" s="105"/>
      <c r="X39" s="285" t="str">
        <f>IF('2B全身麻酔手術個別票H29'!AH127="","",'2B全身麻酔手術個別票H29'!AH127)</f>
        <v/>
      </c>
      <c r="Y39" s="285" t="str">
        <f>IF('2B全身麻酔手術個別票H29'!AR127="","",'2B全身麻酔手術個別票H29'!AR127)</f>
        <v/>
      </c>
      <c r="Z39" s="285" t="str">
        <f>IF('2B全身麻酔手術個別票H29'!BB127="","",'2B全身麻酔手術個別票H29'!BB127)</f>
        <v/>
      </c>
      <c r="AA39" s="105"/>
      <c r="AB39" s="105"/>
      <c r="AC39" s="105"/>
      <c r="AD39" s="105"/>
      <c r="AE39" s="105"/>
      <c r="AF39" s="105"/>
      <c r="AG39" s="105"/>
      <c r="AH39" s="105"/>
      <c r="AI39" s="105"/>
    </row>
    <row r="40" spans="1:35">
      <c r="A40" s="83" t="str">
        <f t="shared" si="0"/>
        <v/>
      </c>
      <c r="B40" s="105"/>
      <c r="C40" s="105"/>
      <c r="D40" s="105"/>
      <c r="E40" s="105"/>
      <c r="F40" s="105"/>
      <c r="G40" s="105"/>
      <c r="H40" s="105"/>
      <c r="I40" s="105"/>
      <c r="J40" s="105"/>
      <c r="K40" s="105"/>
      <c r="L40" s="105"/>
      <c r="M40" s="105"/>
      <c r="N40" s="285" t="str">
        <f>IF(CONCATENATE(O40,P40,Q40,R40,S40,T40,U40,V40,W40,X40,Y40,Z40,AA40,AB40,AC40,AD40,AE40,AF40,AG40,AH40,AI40)&lt;&gt;"",MAX($N$1:N39)+1,"")</f>
        <v/>
      </c>
      <c r="O40" s="83" t="str">
        <f>IF('2B全身麻酔手術個別票H29'!C130="","",'2B全身麻酔手術個別票H29'!C130)</f>
        <v/>
      </c>
      <c r="P40" s="83" t="str">
        <f>IF('2B全身麻酔手術個別票H29'!E130="","",'2B全身麻酔手術個別票H29'!E130) &amp; IF('2B全身麻酔手術個別票H29'!F130="","",'2B全身麻酔手術個別票H29'!F130) &amp; IF('2B全身麻酔手術個別票H29'!G130="","",'2B全身麻酔手術個別票H29'!G130)</f>
        <v/>
      </c>
      <c r="Q40" s="83" t="str">
        <f>IF('2B全身麻酔手術個別票H29'!I130="","",'2B全身麻酔手術個別票H29'!I130)</f>
        <v/>
      </c>
      <c r="R40" s="83" t="str">
        <f>IF('2B全身麻酔手術個別票H29'!K130="","",'2B全身麻酔手術個別票H29'!K130)</f>
        <v/>
      </c>
      <c r="S40" s="83" t="str">
        <f>IF('2B全身麻酔手術個別票H29'!M130="","",'2B全身麻酔手術個別票H29'!M130)</f>
        <v/>
      </c>
      <c r="T40" s="83" t="str">
        <f>IF('2B全身麻酔手術個別票H29'!O130="","",'2B全身麻酔手術個別票H29'!O130)</f>
        <v/>
      </c>
      <c r="U40" s="105"/>
      <c r="V40" s="105"/>
      <c r="W40" s="105"/>
      <c r="X40" s="285" t="str">
        <f>IF('2B全身麻酔手術個別票H29'!AH130="","",'2B全身麻酔手術個別票H29'!AH130)</f>
        <v/>
      </c>
      <c r="Y40" s="285" t="str">
        <f>IF('2B全身麻酔手術個別票H29'!AR130="","",'2B全身麻酔手術個別票H29'!AR130)</f>
        <v/>
      </c>
      <c r="Z40" s="285" t="str">
        <f>IF('2B全身麻酔手術個別票H29'!BB130="","",'2B全身麻酔手術個別票H29'!BB130)</f>
        <v/>
      </c>
      <c r="AA40" s="105"/>
      <c r="AB40" s="105"/>
      <c r="AC40" s="105"/>
      <c r="AD40" s="105"/>
      <c r="AE40" s="105"/>
      <c r="AF40" s="105"/>
      <c r="AG40" s="105"/>
      <c r="AH40" s="105"/>
      <c r="AI40" s="105"/>
    </row>
    <row r="41" spans="1:35">
      <c r="A41" s="83" t="str">
        <f t="shared" si="0"/>
        <v/>
      </c>
      <c r="B41" s="105"/>
      <c r="C41" s="105"/>
      <c r="D41" s="105"/>
      <c r="E41" s="105"/>
      <c r="F41" s="105"/>
      <c r="G41" s="105"/>
      <c r="H41" s="105"/>
      <c r="I41" s="105"/>
      <c r="J41" s="105"/>
      <c r="K41" s="105"/>
      <c r="L41" s="105"/>
      <c r="M41" s="105"/>
      <c r="N41" s="285" t="str">
        <f>IF(CONCATENATE(O41,P41,Q41,R41,S41,T41,U41,V41,W41,X41,Y41,Z41,AA41,AB41,AC41,AD41,AE41,AF41,AG41,AH41,AI41)&lt;&gt;"",MAX($N$1:N40)+1,"")</f>
        <v/>
      </c>
      <c r="O41" s="83" t="str">
        <f>IF('2B全身麻酔手術個別票H29'!C133="","",'2B全身麻酔手術個別票H29'!C133)</f>
        <v/>
      </c>
      <c r="P41" s="83" t="str">
        <f>IF('2B全身麻酔手術個別票H29'!E133="","",'2B全身麻酔手術個別票H29'!E133) &amp; IF('2B全身麻酔手術個別票H29'!F133="","",'2B全身麻酔手術個別票H29'!F133) &amp; IF('2B全身麻酔手術個別票H29'!G133="","",'2B全身麻酔手術個別票H29'!G133)</f>
        <v/>
      </c>
      <c r="Q41" s="83" t="str">
        <f>IF('2B全身麻酔手術個別票H29'!I133="","",'2B全身麻酔手術個別票H29'!I133)</f>
        <v/>
      </c>
      <c r="R41" s="83" t="str">
        <f>IF('2B全身麻酔手術個別票H29'!K133="","",'2B全身麻酔手術個別票H29'!K133)</f>
        <v/>
      </c>
      <c r="S41" s="83" t="str">
        <f>IF('2B全身麻酔手術個別票H29'!M133="","",'2B全身麻酔手術個別票H29'!M133)</f>
        <v/>
      </c>
      <c r="T41" s="83" t="str">
        <f>IF('2B全身麻酔手術個別票H29'!O133="","",'2B全身麻酔手術個別票H29'!O133)</f>
        <v/>
      </c>
      <c r="U41" s="105"/>
      <c r="V41" s="105"/>
      <c r="W41" s="105"/>
      <c r="X41" s="285" t="str">
        <f>IF('2B全身麻酔手術個別票H29'!AH133="","",'2B全身麻酔手術個別票H29'!AH133)</f>
        <v/>
      </c>
      <c r="Y41" s="285" t="str">
        <f>IF('2B全身麻酔手術個別票H29'!AR133="","",'2B全身麻酔手術個別票H29'!AR133)</f>
        <v/>
      </c>
      <c r="Z41" s="285" t="str">
        <f>IF('2B全身麻酔手術個別票H29'!BB133="","",'2B全身麻酔手術個別票H29'!BB133)</f>
        <v/>
      </c>
      <c r="AA41" s="105"/>
      <c r="AB41" s="105"/>
      <c r="AC41" s="105"/>
      <c r="AD41" s="105"/>
      <c r="AE41" s="105"/>
      <c r="AF41" s="105"/>
      <c r="AG41" s="105"/>
      <c r="AH41" s="105"/>
      <c r="AI41" s="105"/>
    </row>
    <row r="42" spans="1:35">
      <c r="A42" s="83" t="str">
        <f t="shared" si="0"/>
        <v/>
      </c>
      <c r="B42" s="105"/>
      <c r="C42" s="105"/>
      <c r="D42" s="105"/>
      <c r="E42" s="105"/>
      <c r="F42" s="105"/>
      <c r="G42" s="105"/>
      <c r="H42" s="105"/>
      <c r="I42" s="105"/>
      <c r="J42" s="105"/>
      <c r="K42" s="105"/>
      <c r="L42" s="105"/>
      <c r="M42" s="105"/>
      <c r="N42" s="285" t="str">
        <f>IF(CONCATENATE(O42,P42,Q42,R42,S42,T42,U42,V42,W42,X42,Y42,Z42,AA42,AB42,AC42,AD42,AE42,AF42,AG42,AH42,AI42)&lt;&gt;"",MAX($N$1:N41)+1,"")</f>
        <v/>
      </c>
      <c r="O42" s="83" t="str">
        <f>IF('2B全身麻酔手術個別票H29'!C136="","",'2B全身麻酔手術個別票H29'!C136)</f>
        <v/>
      </c>
      <c r="P42" s="83" t="str">
        <f>IF('2B全身麻酔手術個別票H29'!E136="","",'2B全身麻酔手術個別票H29'!E136) &amp; IF('2B全身麻酔手術個別票H29'!F136="","",'2B全身麻酔手術個別票H29'!F136) &amp; IF('2B全身麻酔手術個別票H29'!G136="","",'2B全身麻酔手術個別票H29'!G136)</f>
        <v/>
      </c>
      <c r="Q42" s="83" t="str">
        <f>IF('2B全身麻酔手術個別票H29'!I136="","",'2B全身麻酔手術個別票H29'!I136)</f>
        <v/>
      </c>
      <c r="R42" s="83" t="str">
        <f>IF('2B全身麻酔手術個別票H29'!K136="","",'2B全身麻酔手術個別票H29'!K136)</f>
        <v/>
      </c>
      <c r="S42" s="83" t="str">
        <f>IF('2B全身麻酔手術個別票H29'!M136="","",'2B全身麻酔手術個別票H29'!M136)</f>
        <v/>
      </c>
      <c r="T42" s="83" t="str">
        <f>IF('2B全身麻酔手術個別票H29'!O136="","",'2B全身麻酔手術個別票H29'!O136)</f>
        <v/>
      </c>
      <c r="U42" s="105"/>
      <c r="V42" s="105"/>
      <c r="W42" s="105"/>
      <c r="X42" s="285" t="str">
        <f>IF('2B全身麻酔手術個別票H29'!AH136="","",'2B全身麻酔手術個別票H29'!AH136)</f>
        <v/>
      </c>
      <c r="Y42" s="285" t="str">
        <f>IF('2B全身麻酔手術個別票H29'!AR136="","",'2B全身麻酔手術個別票H29'!AR136)</f>
        <v/>
      </c>
      <c r="Z42" s="285" t="str">
        <f>IF('2B全身麻酔手術個別票H29'!BB136="","",'2B全身麻酔手術個別票H29'!BB136)</f>
        <v/>
      </c>
      <c r="AA42" s="105"/>
      <c r="AB42" s="105"/>
      <c r="AC42" s="105"/>
      <c r="AD42" s="105"/>
      <c r="AE42" s="105"/>
      <c r="AF42" s="105"/>
      <c r="AG42" s="105"/>
      <c r="AH42" s="105"/>
      <c r="AI42" s="105"/>
    </row>
    <row r="43" spans="1:35">
      <c r="A43" s="83" t="str">
        <f t="shared" si="0"/>
        <v/>
      </c>
      <c r="B43" s="105"/>
      <c r="C43" s="105"/>
      <c r="D43" s="105"/>
      <c r="E43" s="105"/>
      <c r="F43" s="105"/>
      <c r="G43" s="105"/>
      <c r="H43" s="105"/>
      <c r="I43" s="105"/>
      <c r="J43" s="105"/>
      <c r="K43" s="105"/>
      <c r="L43" s="105"/>
      <c r="M43" s="105"/>
      <c r="N43" s="285" t="str">
        <f>IF(CONCATENATE(O43,P43,Q43,R43,S43,T43,U43,V43,W43,X43,Y43,Z43,AA43,AB43,AC43,AD43,AE43,AF43,AG43,AH43,AI43)&lt;&gt;"",MAX($N$1:N42)+1,"")</f>
        <v/>
      </c>
      <c r="O43" s="83" t="str">
        <f>IF('2B全身麻酔手術個別票H29'!C139="","",'2B全身麻酔手術個別票H29'!C139)</f>
        <v/>
      </c>
      <c r="P43" s="83" t="str">
        <f>IF('2B全身麻酔手術個別票H29'!E139="","",'2B全身麻酔手術個別票H29'!E139) &amp; IF('2B全身麻酔手術個別票H29'!F139="","",'2B全身麻酔手術個別票H29'!F139) &amp; IF('2B全身麻酔手術個別票H29'!G139="","",'2B全身麻酔手術個別票H29'!G139)</f>
        <v/>
      </c>
      <c r="Q43" s="83" t="str">
        <f>IF('2B全身麻酔手術個別票H29'!I139="","",'2B全身麻酔手術個別票H29'!I139)</f>
        <v/>
      </c>
      <c r="R43" s="83" t="str">
        <f>IF('2B全身麻酔手術個別票H29'!K139="","",'2B全身麻酔手術個別票H29'!K139)</f>
        <v/>
      </c>
      <c r="S43" s="83" t="str">
        <f>IF('2B全身麻酔手術個別票H29'!M139="","",'2B全身麻酔手術個別票H29'!M139)</f>
        <v/>
      </c>
      <c r="T43" s="83" t="str">
        <f>IF('2B全身麻酔手術個別票H29'!O139="","",'2B全身麻酔手術個別票H29'!O139)</f>
        <v/>
      </c>
      <c r="U43" s="105"/>
      <c r="V43" s="105"/>
      <c r="W43" s="105"/>
      <c r="X43" s="285" t="str">
        <f>IF('2B全身麻酔手術個別票H29'!AH139="","",'2B全身麻酔手術個別票H29'!AH139)</f>
        <v/>
      </c>
      <c r="Y43" s="285" t="str">
        <f>IF('2B全身麻酔手術個別票H29'!AR139="","",'2B全身麻酔手術個別票H29'!AR139)</f>
        <v/>
      </c>
      <c r="Z43" s="285" t="str">
        <f>IF('2B全身麻酔手術個別票H29'!BB139="","",'2B全身麻酔手術個別票H29'!BB139)</f>
        <v/>
      </c>
      <c r="AA43" s="105"/>
      <c r="AB43" s="105"/>
      <c r="AC43" s="105"/>
      <c r="AD43" s="105"/>
      <c r="AE43" s="105"/>
      <c r="AF43" s="105"/>
      <c r="AG43" s="105"/>
      <c r="AH43" s="105"/>
      <c r="AI43" s="105"/>
    </row>
    <row r="44" spans="1:35">
      <c r="A44" s="83" t="str">
        <f t="shared" si="0"/>
        <v/>
      </c>
      <c r="B44" s="105"/>
      <c r="C44" s="105"/>
      <c r="D44" s="105"/>
      <c r="E44" s="105"/>
      <c r="F44" s="105"/>
      <c r="G44" s="105"/>
      <c r="H44" s="105"/>
      <c r="I44" s="105"/>
      <c r="J44" s="105"/>
      <c r="K44" s="105"/>
      <c r="L44" s="105"/>
      <c r="M44" s="105"/>
      <c r="N44" s="285" t="str">
        <f>IF(CONCATENATE(O44,P44,Q44,R44,S44,T44,U44,V44,W44,X44,Y44,Z44,AA44,AB44,AC44,AD44,AE44,AF44,AG44,AH44,AI44)&lt;&gt;"",MAX($N$1:N43)+1,"")</f>
        <v/>
      </c>
      <c r="O44" s="83" t="str">
        <f>IF('2B全身麻酔手術個別票H29'!C142="","",'2B全身麻酔手術個別票H29'!C142)</f>
        <v/>
      </c>
      <c r="P44" s="83" t="str">
        <f>IF('2B全身麻酔手術個別票H29'!E142="","",'2B全身麻酔手術個別票H29'!E142) &amp; IF('2B全身麻酔手術個別票H29'!F142="","",'2B全身麻酔手術個別票H29'!F142) &amp; IF('2B全身麻酔手術個別票H29'!G142="","",'2B全身麻酔手術個別票H29'!G142)</f>
        <v/>
      </c>
      <c r="Q44" s="83" t="str">
        <f>IF('2B全身麻酔手術個別票H29'!I142="","",'2B全身麻酔手術個別票H29'!I142)</f>
        <v/>
      </c>
      <c r="R44" s="83" t="str">
        <f>IF('2B全身麻酔手術個別票H29'!K142="","",'2B全身麻酔手術個別票H29'!K142)</f>
        <v/>
      </c>
      <c r="S44" s="83" t="str">
        <f>IF('2B全身麻酔手術個別票H29'!M142="","",'2B全身麻酔手術個別票H29'!M142)</f>
        <v/>
      </c>
      <c r="T44" s="83" t="str">
        <f>IF('2B全身麻酔手術個別票H29'!O142="","",'2B全身麻酔手術個別票H29'!O142)</f>
        <v/>
      </c>
      <c r="U44" s="105"/>
      <c r="V44" s="105"/>
      <c r="W44" s="105"/>
      <c r="X44" s="285" t="str">
        <f>IF('2B全身麻酔手術個別票H29'!AH142="","",'2B全身麻酔手術個別票H29'!AH142)</f>
        <v/>
      </c>
      <c r="Y44" s="285" t="str">
        <f>IF('2B全身麻酔手術個別票H29'!AR142="","",'2B全身麻酔手術個別票H29'!AR142)</f>
        <v/>
      </c>
      <c r="Z44" s="285" t="str">
        <f>IF('2B全身麻酔手術個別票H29'!BB142="","",'2B全身麻酔手術個別票H29'!BB142)</f>
        <v/>
      </c>
      <c r="AA44" s="105"/>
      <c r="AB44" s="105"/>
      <c r="AC44" s="105"/>
      <c r="AD44" s="105"/>
      <c r="AE44" s="105"/>
      <c r="AF44" s="105"/>
      <c r="AG44" s="105"/>
      <c r="AH44" s="105"/>
      <c r="AI44" s="105"/>
    </row>
    <row r="45" spans="1:35">
      <c r="A45" s="83" t="str">
        <f t="shared" si="0"/>
        <v/>
      </c>
      <c r="B45" s="105"/>
      <c r="C45" s="105"/>
      <c r="D45" s="105"/>
      <c r="E45" s="105"/>
      <c r="F45" s="105"/>
      <c r="G45" s="105"/>
      <c r="H45" s="105"/>
      <c r="I45" s="105"/>
      <c r="J45" s="105"/>
      <c r="K45" s="105"/>
      <c r="L45" s="105"/>
      <c r="M45" s="105"/>
      <c r="N45" s="285" t="str">
        <f>IF(CONCATENATE(O45,P45,Q45,R45,S45,T45,U45,V45,W45,X45,Y45,Z45,AA45,AB45,AC45,AD45,AE45,AF45,AG45,AH45,AI45)&lt;&gt;"",MAX($N$1:N44)+1,"")</f>
        <v/>
      </c>
      <c r="O45" s="83" t="str">
        <f>IF('2B全身麻酔手術個別票H29'!C145="","",'2B全身麻酔手術個別票H29'!C145)</f>
        <v/>
      </c>
      <c r="P45" s="83" t="str">
        <f>IF('2B全身麻酔手術個別票H29'!E145="","",'2B全身麻酔手術個別票H29'!E145) &amp; IF('2B全身麻酔手術個別票H29'!F145="","",'2B全身麻酔手術個別票H29'!F145) &amp; IF('2B全身麻酔手術個別票H29'!G145="","",'2B全身麻酔手術個別票H29'!G145)</f>
        <v/>
      </c>
      <c r="Q45" s="83" t="str">
        <f>IF('2B全身麻酔手術個別票H29'!I145="","",'2B全身麻酔手術個別票H29'!I145)</f>
        <v/>
      </c>
      <c r="R45" s="83" t="str">
        <f>IF('2B全身麻酔手術個別票H29'!K145="","",'2B全身麻酔手術個別票H29'!K145)</f>
        <v/>
      </c>
      <c r="S45" s="83" t="str">
        <f>IF('2B全身麻酔手術個別票H29'!M145="","",'2B全身麻酔手術個別票H29'!M145)</f>
        <v/>
      </c>
      <c r="T45" s="83" t="str">
        <f>IF('2B全身麻酔手術個別票H29'!O145="","",'2B全身麻酔手術個別票H29'!O145)</f>
        <v/>
      </c>
      <c r="U45" s="105"/>
      <c r="V45" s="105"/>
      <c r="W45" s="105"/>
      <c r="X45" s="285" t="str">
        <f>IF('2B全身麻酔手術個別票H29'!AH145="","",'2B全身麻酔手術個別票H29'!AH145)</f>
        <v/>
      </c>
      <c r="Y45" s="285" t="str">
        <f>IF('2B全身麻酔手術個別票H29'!AR145="","",'2B全身麻酔手術個別票H29'!AR145)</f>
        <v/>
      </c>
      <c r="Z45" s="285" t="str">
        <f>IF('2B全身麻酔手術個別票H29'!BB145="","",'2B全身麻酔手術個別票H29'!BB145)</f>
        <v/>
      </c>
      <c r="AA45" s="105"/>
      <c r="AB45" s="105"/>
      <c r="AC45" s="105"/>
      <c r="AD45" s="105"/>
      <c r="AE45" s="105"/>
      <c r="AF45" s="105"/>
      <c r="AG45" s="105"/>
      <c r="AH45" s="105"/>
      <c r="AI45" s="105"/>
    </row>
    <row r="46" spans="1:35">
      <c r="A46" s="83" t="str">
        <f t="shared" si="0"/>
        <v/>
      </c>
      <c r="B46" s="105"/>
      <c r="C46" s="105"/>
      <c r="D46" s="105"/>
      <c r="E46" s="105"/>
      <c r="F46" s="105"/>
      <c r="G46" s="105"/>
      <c r="H46" s="105"/>
      <c r="I46" s="105"/>
      <c r="J46" s="105"/>
      <c r="K46" s="105"/>
      <c r="L46" s="105"/>
      <c r="M46" s="105"/>
      <c r="N46" s="285" t="str">
        <f>IF(CONCATENATE(O46,P46,Q46,R46,S46,T46,U46,V46,W46,X46,Y46,Z46,AA46,AB46,AC46,AD46,AE46,AF46,AG46,AH46,AI46)&lt;&gt;"",MAX($N$1:N45)+1,"")</f>
        <v/>
      </c>
      <c r="O46" s="83" t="str">
        <f>IF('2B全身麻酔手術個別票H29'!C148="","",'2B全身麻酔手術個別票H29'!C148)</f>
        <v/>
      </c>
      <c r="P46" s="83" t="str">
        <f>IF('2B全身麻酔手術個別票H29'!E148="","",'2B全身麻酔手術個別票H29'!E148) &amp; IF('2B全身麻酔手術個別票H29'!F148="","",'2B全身麻酔手術個別票H29'!F148) &amp; IF('2B全身麻酔手術個別票H29'!G148="","",'2B全身麻酔手術個別票H29'!G148)</f>
        <v/>
      </c>
      <c r="Q46" s="83" t="str">
        <f>IF('2B全身麻酔手術個別票H29'!I148="","",'2B全身麻酔手術個別票H29'!I148)</f>
        <v/>
      </c>
      <c r="R46" s="83" t="str">
        <f>IF('2B全身麻酔手術個別票H29'!K148="","",'2B全身麻酔手術個別票H29'!K148)</f>
        <v/>
      </c>
      <c r="S46" s="83" t="str">
        <f>IF('2B全身麻酔手術個別票H29'!M148="","",'2B全身麻酔手術個別票H29'!M148)</f>
        <v/>
      </c>
      <c r="T46" s="83" t="str">
        <f>IF('2B全身麻酔手術個別票H29'!O148="","",'2B全身麻酔手術個別票H29'!O148)</f>
        <v/>
      </c>
      <c r="U46" s="105"/>
      <c r="V46" s="105"/>
      <c r="W46" s="105"/>
      <c r="X46" s="285" t="str">
        <f>IF('2B全身麻酔手術個別票H29'!AH148="","",'2B全身麻酔手術個別票H29'!AH148)</f>
        <v/>
      </c>
      <c r="Y46" s="285" t="str">
        <f>IF('2B全身麻酔手術個別票H29'!AR148="","",'2B全身麻酔手術個別票H29'!AR148)</f>
        <v/>
      </c>
      <c r="Z46" s="285" t="str">
        <f>IF('2B全身麻酔手術個別票H29'!BB148="","",'2B全身麻酔手術個別票H29'!BB148)</f>
        <v/>
      </c>
      <c r="AA46" s="105"/>
      <c r="AB46" s="105"/>
      <c r="AC46" s="105"/>
      <c r="AD46" s="105"/>
      <c r="AE46" s="105"/>
      <c r="AF46" s="105"/>
      <c r="AG46" s="105"/>
      <c r="AH46" s="105"/>
      <c r="AI46" s="105"/>
    </row>
    <row r="47" spans="1:35">
      <c r="A47" s="83" t="str">
        <f t="shared" si="0"/>
        <v/>
      </c>
      <c r="B47" s="105"/>
      <c r="C47" s="105"/>
      <c r="D47" s="105"/>
      <c r="E47" s="105"/>
      <c r="F47" s="105"/>
      <c r="G47" s="105"/>
      <c r="H47" s="105"/>
      <c r="I47" s="105"/>
      <c r="J47" s="105"/>
      <c r="K47" s="105"/>
      <c r="L47" s="105"/>
      <c r="M47" s="105"/>
      <c r="N47" s="285" t="str">
        <f>IF(CONCATENATE(O47,P47,Q47,R47,S47,T47,U47,V47,W47,X47,Y47,Z47,AA47,AB47,AC47,AD47,AE47,AF47,AG47,AH47,AI47)&lt;&gt;"",MAX($N$1:N46)+1,"")</f>
        <v/>
      </c>
      <c r="O47" s="83" t="str">
        <f>IF('2B全身麻酔手術個別票H29'!C151="","",'2B全身麻酔手術個別票H29'!C151)</f>
        <v/>
      </c>
      <c r="P47" s="83" t="str">
        <f>IF('2B全身麻酔手術個別票H29'!E151="","",'2B全身麻酔手術個別票H29'!E151) &amp; IF('2B全身麻酔手術個別票H29'!F151="","",'2B全身麻酔手術個別票H29'!F151) &amp; IF('2B全身麻酔手術個別票H29'!G151="","",'2B全身麻酔手術個別票H29'!G151)</f>
        <v/>
      </c>
      <c r="Q47" s="83" t="str">
        <f>IF('2B全身麻酔手術個別票H29'!I151="","",'2B全身麻酔手術個別票H29'!I151)</f>
        <v/>
      </c>
      <c r="R47" s="83" t="str">
        <f>IF('2B全身麻酔手術個別票H29'!K151="","",'2B全身麻酔手術個別票H29'!K151)</f>
        <v/>
      </c>
      <c r="S47" s="83" t="str">
        <f>IF('2B全身麻酔手術個別票H29'!M151="","",'2B全身麻酔手術個別票H29'!M151)</f>
        <v/>
      </c>
      <c r="T47" s="83" t="str">
        <f>IF('2B全身麻酔手術個別票H29'!O151="","",'2B全身麻酔手術個別票H29'!O151)</f>
        <v/>
      </c>
      <c r="U47" s="105"/>
      <c r="V47" s="105"/>
      <c r="W47" s="105"/>
      <c r="X47" s="285" t="str">
        <f>IF('2B全身麻酔手術個別票H29'!AH151="","",'2B全身麻酔手術個別票H29'!AH151)</f>
        <v/>
      </c>
      <c r="Y47" s="285" t="str">
        <f>IF('2B全身麻酔手術個別票H29'!AR151="","",'2B全身麻酔手術個別票H29'!AR151)</f>
        <v/>
      </c>
      <c r="Z47" s="285" t="str">
        <f>IF('2B全身麻酔手術個別票H29'!BB151="","",'2B全身麻酔手術個別票H29'!BB151)</f>
        <v/>
      </c>
      <c r="AA47" s="105"/>
      <c r="AB47" s="105"/>
      <c r="AC47" s="105"/>
      <c r="AD47" s="105"/>
      <c r="AE47" s="105"/>
      <c r="AF47" s="105"/>
      <c r="AG47" s="105"/>
      <c r="AH47" s="105"/>
      <c r="AI47" s="105"/>
    </row>
    <row r="48" spans="1:35">
      <c r="A48" s="83" t="str">
        <f t="shared" si="0"/>
        <v/>
      </c>
      <c r="B48" s="105"/>
      <c r="C48" s="105"/>
      <c r="D48" s="105"/>
      <c r="E48" s="105"/>
      <c r="F48" s="105"/>
      <c r="G48" s="105"/>
      <c r="H48" s="105"/>
      <c r="I48" s="105"/>
      <c r="J48" s="105"/>
      <c r="K48" s="105"/>
      <c r="L48" s="105"/>
      <c r="M48" s="105"/>
      <c r="N48" s="285" t="str">
        <f>IF(CONCATENATE(O48,P48,Q48,R48,S48,T48,U48,V48,W48,X48,Y48,Z48,AA48,AB48,AC48,AD48,AE48,AF48,AG48,AH48,AI48)&lt;&gt;"",MAX($N$1:N47)+1,"")</f>
        <v/>
      </c>
      <c r="O48" s="83" t="str">
        <f>IF('2B全身麻酔手術個別票H29'!C156="","",'2B全身麻酔手術個別票H29'!C156)</f>
        <v/>
      </c>
      <c r="P48" s="83" t="str">
        <f>IF('2B全身麻酔手術個別票H29'!E156="","",'2B全身麻酔手術個別票H29'!E156) &amp; IF('2B全身麻酔手術個別票H29'!F156="","",'2B全身麻酔手術個別票H29'!F156) &amp; IF('2B全身麻酔手術個別票H29'!G156="","",'2B全身麻酔手術個別票H29'!G156)</f>
        <v/>
      </c>
      <c r="Q48" s="83" t="str">
        <f>IF('2B全身麻酔手術個別票H29'!I156="","",'2B全身麻酔手術個別票H29'!I156)</f>
        <v/>
      </c>
      <c r="R48" s="83" t="str">
        <f>IF('2B全身麻酔手術個別票H29'!K156="","",'2B全身麻酔手術個別票H29'!K156)</f>
        <v/>
      </c>
      <c r="S48" s="83" t="str">
        <f>IF('2B全身麻酔手術個別票H29'!M156="","",'2B全身麻酔手術個別票H29'!M156)</f>
        <v/>
      </c>
      <c r="T48" s="83" t="str">
        <f>IF('2B全身麻酔手術個別票H29'!O156="","",'2B全身麻酔手術個別票H29'!O156)</f>
        <v/>
      </c>
      <c r="U48" s="105"/>
      <c r="V48" s="105"/>
      <c r="W48" s="105"/>
      <c r="X48" s="285" t="str">
        <f>IF('2B全身麻酔手術個別票H29'!AH156="","",'2B全身麻酔手術個別票H29'!AH156)</f>
        <v/>
      </c>
      <c r="Y48" s="285" t="str">
        <f>IF('2B全身麻酔手術個別票H29'!AR156="","",'2B全身麻酔手術個別票H29'!AR156)</f>
        <v/>
      </c>
      <c r="Z48" s="285" t="str">
        <f>IF('2B全身麻酔手術個別票H29'!BB156="","",'2B全身麻酔手術個別票H29'!BB156)</f>
        <v/>
      </c>
      <c r="AA48" s="105"/>
      <c r="AB48" s="105"/>
      <c r="AC48" s="105"/>
      <c r="AD48" s="105"/>
      <c r="AE48" s="105"/>
      <c r="AF48" s="105"/>
      <c r="AG48" s="105"/>
      <c r="AH48" s="105"/>
      <c r="AI48" s="105"/>
    </row>
    <row r="49" spans="1:35">
      <c r="A49" s="83" t="str">
        <f t="shared" si="0"/>
        <v/>
      </c>
      <c r="B49" s="105"/>
      <c r="C49" s="105"/>
      <c r="D49" s="105"/>
      <c r="E49" s="105"/>
      <c r="F49" s="105"/>
      <c r="G49" s="105"/>
      <c r="H49" s="105"/>
      <c r="I49" s="105"/>
      <c r="J49" s="105"/>
      <c r="K49" s="105"/>
      <c r="L49" s="105"/>
      <c r="M49" s="105"/>
      <c r="N49" s="285" t="str">
        <f>IF(CONCATENATE(O49,P49,Q49,R49,S49,T49,U49,V49,W49,X49,Y49,Z49,AA49,AB49,AC49,AD49,AE49,AF49,AG49,AH49,AI49)&lt;&gt;"",MAX($N$1:N48)+1,"")</f>
        <v/>
      </c>
      <c r="O49" s="83" t="str">
        <f>IF('2B全身麻酔手術個別票H29'!C159="","",'2B全身麻酔手術個別票H29'!C159)</f>
        <v/>
      </c>
      <c r="P49" s="83" t="str">
        <f>IF('2B全身麻酔手術個別票H29'!E159="","",'2B全身麻酔手術個別票H29'!E159) &amp; IF('2B全身麻酔手術個別票H29'!F159="","",'2B全身麻酔手術個別票H29'!F159) &amp; IF('2B全身麻酔手術個別票H29'!G159="","",'2B全身麻酔手術個別票H29'!G159)</f>
        <v/>
      </c>
      <c r="Q49" s="83" t="str">
        <f>IF('2B全身麻酔手術個別票H29'!I159="","",'2B全身麻酔手術個別票H29'!I159)</f>
        <v/>
      </c>
      <c r="R49" s="83" t="str">
        <f>IF('2B全身麻酔手術個別票H29'!K159="","",'2B全身麻酔手術個別票H29'!K159)</f>
        <v/>
      </c>
      <c r="S49" s="83" t="str">
        <f>IF('2B全身麻酔手術個別票H29'!M159="","",'2B全身麻酔手術個別票H29'!M159)</f>
        <v/>
      </c>
      <c r="T49" s="83" t="str">
        <f>IF('2B全身麻酔手術個別票H29'!O159="","",'2B全身麻酔手術個別票H29'!O159)</f>
        <v/>
      </c>
      <c r="U49" s="105"/>
      <c r="V49" s="105"/>
      <c r="W49" s="105"/>
      <c r="X49" s="285" t="str">
        <f>IF('2B全身麻酔手術個別票H29'!AH159="","",'2B全身麻酔手術個別票H29'!AH159)</f>
        <v/>
      </c>
      <c r="Y49" s="285" t="str">
        <f>IF('2B全身麻酔手術個別票H29'!AR159="","",'2B全身麻酔手術個別票H29'!AR159)</f>
        <v/>
      </c>
      <c r="Z49" s="285" t="str">
        <f>IF('2B全身麻酔手術個別票H29'!BB159="","",'2B全身麻酔手術個別票H29'!BB159)</f>
        <v/>
      </c>
      <c r="AA49" s="105"/>
      <c r="AB49" s="105"/>
      <c r="AC49" s="105"/>
      <c r="AD49" s="105"/>
      <c r="AE49" s="105"/>
      <c r="AF49" s="105"/>
      <c r="AG49" s="105"/>
      <c r="AH49" s="105"/>
      <c r="AI49" s="105"/>
    </row>
    <row r="50" spans="1:35">
      <c r="A50" s="83" t="str">
        <f t="shared" si="0"/>
        <v/>
      </c>
      <c r="B50" s="105"/>
      <c r="C50" s="105"/>
      <c r="D50" s="105"/>
      <c r="E50" s="105"/>
      <c r="F50" s="105"/>
      <c r="G50" s="105"/>
      <c r="H50" s="105"/>
      <c r="I50" s="105"/>
      <c r="J50" s="105"/>
      <c r="K50" s="105"/>
      <c r="L50" s="105"/>
      <c r="M50" s="105"/>
      <c r="N50" s="285" t="str">
        <f>IF(CONCATENATE(O50,P50,Q50,R50,S50,T50,U50,V50,W50,X50,Y50,Z50,AA50,AB50,AC50,AD50,AE50,AF50,AG50,AH50,AI50)&lt;&gt;"",MAX($N$1:N49)+1,"")</f>
        <v/>
      </c>
      <c r="O50" s="83" t="str">
        <f>IF('2B全身麻酔手術個別票H29'!C162="","",'2B全身麻酔手術個別票H29'!C162)</f>
        <v/>
      </c>
      <c r="P50" s="83" t="str">
        <f>IF('2B全身麻酔手術個別票H29'!E162="","",'2B全身麻酔手術個別票H29'!E162) &amp; IF('2B全身麻酔手術個別票H29'!F162="","",'2B全身麻酔手術個別票H29'!F162) &amp; IF('2B全身麻酔手術個別票H29'!G162="","",'2B全身麻酔手術個別票H29'!G162)</f>
        <v/>
      </c>
      <c r="Q50" s="83" t="str">
        <f>IF('2B全身麻酔手術個別票H29'!I162="","",'2B全身麻酔手術個別票H29'!I162)</f>
        <v/>
      </c>
      <c r="R50" s="83" t="str">
        <f>IF('2B全身麻酔手術個別票H29'!K162="","",'2B全身麻酔手術個別票H29'!K162)</f>
        <v/>
      </c>
      <c r="S50" s="83" t="str">
        <f>IF('2B全身麻酔手術個別票H29'!M162="","",'2B全身麻酔手術個別票H29'!M162)</f>
        <v/>
      </c>
      <c r="T50" s="83" t="str">
        <f>IF('2B全身麻酔手術個別票H29'!O162="","",'2B全身麻酔手術個別票H29'!O162)</f>
        <v/>
      </c>
      <c r="U50" s="105"/>
      <c r="V50" s="105"/>
      <c r="W50" s="105"/>
      <c r="X50" s="285" t="str">
        <f>IF('2B全身麻酔手術個別票H29'!AH162="","",'2B全身麻酔手術個別票H29'!AH162)</f>
        <v/>
      </c>
      <c r="Y50" s="285" t="str">
        <f>IF('2B全身麻酔手術個別票H29'!AR162="","",'2B全身麻酔手術個別票H29'!AR162)</f>
        <v/>
      </c>
      <c r="Z50" s="285" t="str">
        <f>IF('2B全身麻酔手術個別票H29'!BB162="","",'2B全身麻酔手術個別票H29'!BB162)</f>
        <v/>
      </c>
      <c r="AA50" s="105"/>
      <c r="AB50" s="105"/>
      <c r="AC50" s="105"/>
      <c r="AD50" s="105"/>
      <c r="AE50" s="105"/>
      <c r="AF50" s="105"/>
      <c r="AG50" s="105"/>
      <c r="AH50" s="105"/>
      <c r="AI50" s="105"/>
    </row>
    <row r="51" spans="1:35">
      <c r="A51" s="83" t="str">
        <f t="shared" si="0"/>
        <v/>
      </c>
      <c r="B51" s="105"/>
      <c r="C51" s="105"/>
      <c r="D51" s="105"/>
      <c r="E51" s="105"/>
      <c r="F51" s="105"/>
      <c r="G51" s="105"/>
      <c r="H51" s="105"/>
      <c r="I51" s="105"/>
      <c r="J51" s="105"/>
      <c r="K51" s="105"/>
      <c r="L51" s="105"/>
      <c r="M51" s="105"/>
      <c r="N51" s="285" t="str">
        <f>IF(CONCATENATE(O51,P51,Q51,R51,S51,T51,U51,V51,W51,X51,Y51,Z51,AA51,AB51,AC51,AD51,AE51,AF51,AG51,AH51,AI51)&lt;&gt;"",MAX($N$1:N50)+1,"")</f>
        <v/>
      </c>
      <c r="O51" s="83" t="str">
        <f>IF('2B全身麻酔手術個別票H29'!C165="","",'2B全身麻酔手術個別票H29'!C165)</f>
        <v/>
      </c>
      <c r="P51" s="83" t="str">
        <f>IF('2B全身麻酔手術個別票H29'!E165="","",'2B全身麻酔手術個別票H29'!E165) &amp; IF('2B全身麻酔手術個別票H29'!F165="","",'2B全身麻酔手術個別票H29'!F165) &amp; IF('2B全身麻酔手術個別票H29'!G165="","",'2B全身麻酔手術個別票H29'!G165)</f>
        <v/>
      </c>
      <c r="Q51" s="83" t="str">
        <f>IF('2B全身麻酔手術個別票H29'!I165="","",'2B全身麻酔手術個別票H29'!I165)</f>
        <v/>
      </c>
      <c r="R51" s="83" t="str">
        <f>IF('2B全身麻酔手術個別票H29'!K165="","",'2B全身麻酔手術個別票H29'!K165)</f>
        <v/>
      </c>
      <c r="S51" s="83" t="str">
        <f>IF('2B全身麻酔手術個別票H29'!M165="","",'2B全身麻酔手術個別票H29'!M165)</f>
        <v/>
      </c>
      <c r="T51" s="83" t="str">
        <f>IF('2B全身麻酔手術個別票H29'!O165="","",'2B全身麻酔手術個別票H29'!O165)</f>
        <v/>
      </c>
      <c r="U51" s="105"/>
      <c r="V51" s="105"/>
      <c r="W51" s="105"/>
      <c r="X51" s="285" t="str">
        <f>IF('2B全身麻酔手術個別票H29'!AH165="","",'2B全身麻酔手術個別票H29'!AH165)</f>
        <v/>
      </c>
      <c r="Y51" s="285" t="str">
        <f>IF('2B全身麻酔手術個別票H29'!AR165="","",'2B全身麻酔手術個別票H29'!AR165)</f>
        <v/>
      </c>
      <c r="Z51" s="285" t="str">
        <f>IF('2B全身麻酔手術個別票H29'!BB165="","",'2B全身麻酔手術個別票H29'!BB165)</f>
        <v/>
      </c>
      <c r="AA51" s="105"/>
      <c r="AB51" s="105"/>
      <c r="AC51" s="105"/>
      <c r="AD51" s="105"/>
      <c r="AE51" s="105"/>
      <c r="AF51" s="105"/>
      <c r="AG51" s="105"/>
      <c r="AH51" s="105"/>
      <c r="AI51" s="105"/>
    </row>
    <row r="52" spans="1:35">
      <c r="A52" s="83" t="str">
        <f t="shared" si="0"/>
        <v/>
      </c>
      <c r="B52" s="105"/>
      <c r="C52" s="105"/>
      <c r="D52" s="105"/>
      <c r="E52" s="105"/>
      <c r="F52" s="105"/>
      <c r="G52" s="105"/>
      <c r="H52" s="105"/>
      <c r="I52" s="105"/>
      <c r="J52" s="105"/>
      <c r="K52" s="105"/>
      <c r="L52" s="105"/>
      <c r="M52" s="105"/>
      <c r="N52" s="285" t="str">
        <f>IF(CONCATENATE(O52,P52,Q52,R52,S52,T52,U52,V52,W52,X52,Y52,Z52,AA52,AB52,AC52,AD52,AE52,AF52,AG52,AH52,AI52)&lt;&gt;"",MAX($N$1:N51)+1,"")</f>
        <v/>
      </c>
      <c r="O52" s="83" t="str">
        <f>IF('2B全身麻酔手術個別票H29'!C168="","",'2B全身麻酔手術個別票H29'!C168)</f>
        <v/>
      </c>
      <c r="P52" s="83" t="str">
        <f>IF('2B全身麻酔手術個別票H29'!E168="","",'2B全身麻酔手術個別票H29'!E168) &amp; IF('2B全身麻酔手術個別票H29'!F168="","",'2B全身麻酔手術個別票H29'!F168) &amp; IF('2B全身麻酔手術個別票H29'!G168="","",'2B全身麻酔手術個別票H29'!G168)</f>
        <v/>
      </c>
      <c r="Q52" s="83" t="str">
        <f>IF('2B全身麻酔手術個別票H29'!I168="","",'2B全身麻酔手術個別票H29'!I168)</f>
        <v/>
      </c>
      <c r="R52" s="83" t="str">
        <f>IF('2B全身麻酔手術個別票H29'!K168="","",'2B全身麻酔手術個別票H29'!K168)</f>
        <v/>
      </c>
      <c r="S52" s="83" t="str">
        <f>IF('2B全身麻酔手術個別票H29'!M168="","",'2B全身麻酔手術個別票H29'!M168)</f>
        <v/>
      </c>
      <c r="T52" s="83" t="str">
        <f>IF('2B全身麻酔手術個別票H29'!O168="","",'2B全身麻酔手術個別票H29'!O168)</f>
        <v/>
      </c>
      <c r="U52" s="105"/>
      <c r="V52" s="105"/>
      <c r="W52" s="105"/>
      <c r="X52" s="285" t="str">
        <f>IF('2B全身麻酔手術個別票H29'!AH168="","",'2B全身麻酔手術個別票H29'!AH168)</f>
        <v/>
      </c>
      <c r="Y52" s="285" t="str">
        <f>IF('2B全身麻酔手術個別票H29'!AR168="","",'2B全身麻酔手術個別票H29'!AR168)</f>
        <v/>
      </c>
      <c r="Z52" s="285" t="str">
        <f>IF('2B全身麻酔手術個別票H29'!BB168="","",'2B全身麻酔手術個別票H29'!BB168)</f>
        <v/>
      </c>
      <c r="AA52" s="105"/>
      <c r="AB52" s="105"/>
      <c r="AC52" s="105"/>
      <c r="AD52" s="105"/>
      <c r="AE52" s="105"/>
      <c r="AF52" s="105"/>
      <c r="AG52" s="105"/>
      <c r="AH52" s="105"/>
      <c r="AI52" s="105"/>
    </row>
    <row r="53" spans="1:35">
      <c r="A53" s="83" t="str">
        <f t="shared" si="0"/>
        <v/>
      </c>
      <c r="B53" s="105"/>
      <c r="C53" s="105"/>
      <c r="D53" s="105"/>
      <c r="E53" s="105"/>
      <c r="F53" s="105"/>
      <c r="G53" s="105"/>
      <c r="H53" s="105"/>
      <c r="I53" s="105"/>
      <c r="J53" s="105"/>
      <c r="K53" s="105"/>
      <c r="L53" s="105"/>
      <c r="M53" s="105"/>
      <c r="N53" s="285" t="str">
        <f>IF(CONCATENATE(O53,P53,Q53,R53,S53,T53,U53,V53,W53,X53,Y53,Z53,AA53,AB53,AC53,AD53,AE53,AF53,AG53,AH53,AI53)&lt;&gt;"",MAX($N$1:N52)+1,"")</f>
        <v/>
      </c>
      <c r="O53" s="83" t="str">
        <f>IF('2B全身麻酔手術個別票H29'!C171="","",'2B全身麻酔手術個別票H29'!C171)</f>
        <v/>
      </c>
      <c r="P53" s="83" t="str">
        <f>IF('2B全身麻酔手術個別票H29'!E171="","",'2B全身麻酔手術個別票H29'!E171) &amp; IF('2B全身麻酔手術個別票H29'!F171="","",'2B全身麻酔手術個別票H29'!F171) &amp; IF('2B全身麻酔手術個別票H29'!G171="","",'2B全身麻酔手術個別票H29'!G171)</f>
        <v/>
      </c>
      <c r="Q53" s="83" t="str">
        <f>IF('2B全身麻酔手術個別票H29'!I171="","",'2B全身麻酔手術個別票H29'!I171)</f>
        <v/>
      </c>
      <c r="R53" s="83" t="str">
        <f>IF('2B全身麻酔手術個別票H29'!K171="","",'2B全身麻酔手術個別票H29'!K171)</f>
        <v/>
      </c>
      <c r="S53" s="83" t="str">
        <f>IF('2B全身麻酔手術個別票H29'!M171="","",'2B全身麻酔手術個別票H29'!M171)</f>
        <v/>
      </c>
      <c r="T53" s="83" t="str">
        <f>IF('2B全身麻酔手術個別票H29'!O171="","",'2B全身麻酔手術個別票H29'!O171)</f>
        <v/>
      </c>
      <c r="U53" s="105"/>
      <c r="V53" s="105"/>
      <c r="W53" s="105"/>
      <c r="X53" s="285" t="str">
        <f>IF('2B全身麻酔手術個別票H29'!AH171="","",'2B全身麻酔手術個別票H29'!AH171)</f>
        <v/>
      </c>
      <c r="Y53" s="285" t="str">
        <f>IF('2B全身麻酔手術個別票H29'!AR171="","",'2B全身麻酔手術個別票H29'!AR171)</f>
        <v/>
      </c>
      <c r="Z53" s="285" t="str">
        <f>IF('2B全身麻酔手術個別票H29'!BB171="","",'2B全身麻酔手術個別票H29'!BB171)</f>
        <v/>
      </c>
      <c r="AA53" s="105"/>
      <c r="AB53" s="105"/>
      <c r="AC53" s="105"/>
      <c r="AD53" s="105"/>
      <c r="AE53" s="105"/>
      <c r="AF53" s="105"/>
      <c r="AG53" s="105"/>
      <c r="AH53" s="105"/>
      <c r="AI53" s="105"/>
    </row>
    <row r="54" spans="1:35">
      <c r="A54" s="83" t="str">
        <f t="shared" si="0"/>
        <v/>
      </c>
      <c r="B54" s="105"/>
      <c r="C54" s="105"/>
      <c r="D54" s="105"/>
      <c r="E54" s="105"/>
      <c r="F54" s="105"/>
      <c r="G54" s="105"/>
      <c r="H54" s="105"/>
      <c r="I54" s="105"/>
      <c r="J54" s="105"/>
      <c r="K54" s="105"/>
      <c r="L54" s="105"/>
      <c r="M54" s="105"/>
      <c r="N54" s="285" t="str">
        <f>IF(CONCATENATE(O54,P54,Q54,R54,S54,T54,U54,V54,W54,X54,Y54,Z54,AA54,AB54,AC54,AD54,AE54,AF54,AG54,AH54,AI54)&lt;&gt;"",MAX($N$1:N53)+1,"")</f>
        <v/>
      </c>
      <c r="O54" s="83" t="str">
        <f>IF('2B全身麻酔手術個別票H29'!C174="","",'2B全身麻酔手術個別票H29'!C174)</f>
        <v/>
      </c>
      <c r="P54" s="83" t="str">
        <f>IF('2B全身麻酔手術個別票H29'!E174="","",'2B全身麻酔手術個別票H29'!E174) &amp; IF('2B全身麻酔手術個別票H29'!F174="","",'2B全身麻酔手術個別票H29'!F174) &amp; IF('2B全身麻酔手術個別票H29'!G174="","",'2B全身麻酔手術個別票H29'!G174)</f>
        <v/>
      </c>
      <c r="Q54" s="83" t="str">
        <f>IF('2B全身麻酔手術個別票H29'!I174="","",'2B全身麻酔手術個別票H29'!I174)</f>
        <v/>
      </c>
      <c r="R54" s="83" t="str">
        <f>IF('2B全身麻酔手術個別票H29'!K174="","",'2B全身麻酔手術個別票H29'!K174)</f>
        <v/>
      </c>
      <c r="S54" s="83" t="str">
        <f>IF('2B全身麻酔手術個別票H29'!M174="","",'2B全身麻酔手術個別票H29'!M174)</f>
        <v/>
      </c>
      <c r="T54" s="83" t="str">
        <f>IF('2B全身麻酔手術個別票H29'!O174="","",'2B全身麻酔手術個別票H29'!O174)</f>
        <v/>
      </c>
      <c r="U54" s="105"/>
      <c r="V54" s="105"/>
      <c r="W54" s="105"/>
      <c r="X54" s="285" t="str">
        <f>IF('2B全身麻酔手術個別票H29'!AH174="","",'2B全身麻酔手術個別票H29'!AH174)</f>
        <v/>
      </c>
      <c r="Y54" s="285" t="str">
        <f>IF('2B全身麻酔手術個別票H29'!AR174="","",'2B全身麻酔手術個別票H29'!AR174)</f>
        <v/>
      </c>
      <c r="Z54" s="285" t="str">
        <f>IF('2B全身麻酔手術個別票H29'!BB174="","",'2B全身麻酔手術個別票H29'!BB174)</f>
        <v/>
      </c>
      <c r="AA54" s="105"/>
      <c r="AB54" s="105"/>
      <c r="AC54" s="105"/>
      <c r="AD54" s="105"/>
      <c r="AE54" s="105"/>
      <c r="AF54" s="105"/>
      <c r="AG54" s="105"/>
      <c r="AH54" s="105"/>
      <c r="AI54" s="105"/>
    </row>
    <row r="55" spans="1:35">
      <c r="A55" s="83" t="str">
        <f t="shared" si="0"/>
        <v/>
      </c>
      <c r="B55" s="105"/>
      <c r="C55" s="105"/>
      <c r="D55" s="105"/>
      <c r="E55" s="105"/>
      <c r="F55" s="105"/>
      <c r="G55" s="105"/>
      <c r="H55" s="105"/>
      <c r="I55" s="105"/>
      <c r="J55" s="105"/>
      <c r="K55" s="105"/>
      <c r="L55" s="105"/>
      <c r="M55" s="105"/>
      <c r="N55" s="285" t="str">
        <f>IF(CONCATENATE(O55,P55,Q55,R55,S55,T55,U55,V55,W55,X55,Y55,Z55,AA55,AB55,AC55,AD55,AE55,AF55,AG55,AH55,AI55)&lt;&gt;"",MAX($N$1:N54)+1,"")</f>
        <v/>
      </c>
      <c r="O55" s="83" t="str">
        <f>IF('2B全身麻酔手術個別票H29'!C177="","",'2B全身麻酔手術個別票H29'!C177)</f>
        <v/>
      </c>
      <c r="P55" s="83" t="str">
        <f>IF('2B全身麻酔手術個別票H29'!E177="","",'2B全身麻酔手術個別票H29'!E177) &amp; IF('2B全身麻酔手術個別票H29'!F177="","",'2B全身麻酔手術個別票H29'!F177) &amp; IF('2B全身麻酔手術個別票H29'!G177="","",'2B全身麻酔手術個別票H29'!G177)</f>
        <v/>
      </c>
      <c r="Q55" s="83" t="str">
        <f>IF('2B全身麻酔手術個別票H29'!I177="","",'2B全身麻酔手術個別票H29'!I177)</f>
        <v/>
      </c>
      <c r="R55" s="83" t="str">
        <f>IF('2B全身麻酔手術個別票H29'!K177="","",'2B全身麻酔手術個別票H29'!K177)</f>
        <v/>
      </c>
      <c r="S55" s="83" t="str">
        <f>IF('2B全身麻酔手術個別票H29'!M177="","",'2B全身麻酔手術個別票H29'!M177)</f>
        <v/>
      </c>
      <c r="T55" s="83" t="str">
        <f>IF('2B全身麻酔手術個別票H29'!O177="","",'2B全身麻酔手術個別票H29'!O177)</f>
        <v/>
      </c>
      <c r="U55" s="105"/>
      <c r="V55" s="105"/>
      <c r="W55" s="105"/>
      <c r="X55" s="285" t="str">
        <f>IF('2B全身麻酔手術個別票H29'!AH177="","",'2B全身麻酔手術個別票H29'!AH177)</f>
        <v/>
      </c>
      <c r="Y55" s="285" t="str">
        <f>IF('2B全身麻酔手術個別票H29'!AR177="","",'2B全身麻酔手術個別票H29'!AR177)</f>
        <v/>
      </c>
      <c r="Z55" s="285" t="str">
        <f>IF('2B全身麻酔手術個別票H29'!BB177="","",'2B全身麻酔手術個別票H29'!BB177)</f>
        <v/>
      </c>
      <c r="AA55" s="105"/>
      <c r="AB55" s="105"/>
      <c r="AC55" s="105"/>
      <c r="AD55" s="105"/>
      <c r="AE55" s="105"/>
      <c r="AF55" s="105"/>
      <c r="AG55" s="105"/>
      <c r="AH55" s="105"/>
      <c r="AI55" s="105"/>
    </row>
    <row r="56" spans="1:35">
      <c r="A56" s="83" t="str">
        <f t="shared" si="0"/>
        <v/>
      </c>
      <c r="B56" s="105"/>
      <c r="C56" s="105"/>
      <c r="D56" s="105"/>
      <c r="E56" s="105"/>
      <c r="F56" s="105"/>
      <c r="G56" s="105"/>
      <c r="H56" s="105"/>
      <c r="I56" s="105"/>
      <c r="J56" s="105"/>
      <c r="K56" s="105"/>
      <c r="L56" s="105"/>
      <c r="M56" s="105"/>
      <c r="N56" s="285" t="str">
        <f>IF(CONCATENATE(O56,P56,Q56,R56,S56,T56,U56,V56,W56,X56,Y56,Z56,AA56,AB56,AC56,AD56,AE56,AF56,AG56,AH56,AI56)&lt;&gt;"",MAX($N$1:N55)+1,"")</f>
        <v/>
      </c>
      <c r="O56" s="83" t="str">
        <f>IF('2B全身麻酔手術個別票H29'!C180="","",'2B全身麻酔手術個別票H29'!C180)</f>
        <v/>
      </c>
      <c r="P56" s="83" t="str">
        <f>IF('2B全身麻酔手術個別票H29'!E180="","",'2B全身麻酔手術個別票H29'!E180) &amp; IF('2B全身麻酔手術個別票H29'!F180="","",'2B全身麻酔手術個別票H29'!F180) &amp; IF('2B全身麻酔手術個別票H29'!G180="","",'2B全身麻酔手術個別票H29'!G180)</f>
        <v/>
      </c>
      <c r="Q56" s="83" t="str">
        <f>IF('2B全身麻酔手術個別票H29'!I180="","",'2B全身麻酔手術個別票H29'!I180)</f>
        <v/>
      </c>
      <c r="R56" s="83" t="str">
        <f>IF('2B全身麻酔手術個別票H29'!K180="","",'2B全身麻酔手術個別票H29'!K180)</f>
        <v/>
      </c>
      <c r="S56" s="83" t="str">
        <f>IF('2B全身麻酔手術個別票H29'!M180="","",'2B全身麻酔手術個別票H29'!M180)</f>
        <v/>
      </c>
      <c r="T56" s="83" t="str">
        <f>IF('2B全身麻酔手術個別票H29'!O180="","",'2B全身麻酔手術個別票H29'!O180)</f>
        <v/>
      </c>
      <c r="U56" s="105"/>
      <c r="V56" s="105"/>
      <c r="W56" s="105"/>
      <c r="X56" s="285" t="str">
        <f>IF('2B全身麻酔手術個別票H29'!AH180="","",'2B全身麻酔手術個別票H29'!AH180)</f>
        <v/>
      </c>
      <c r="Y56" s="285" t="str">
        <f>IF('2B全身麻酔手術個別票H29'!AR180="","",'2B全身麻酔手術個別票H29'!AR180)</f>
        <v/>
      </c>
      <c r="Z56" s="285" t="str">
        <f>IF('2B全身麻酔手術個別票H29'!BB180="","",'2B全身麻酔手術個別票H29'!BB180)</f>
        <v/>
      </c>
      <c r="AA56" s="105"/>
      <c r="AB56" s="105"/>
      <c r="AC56" s="105"/>
      <c r="AD56" s="105"/>
      <c r="AE56" s="105"/>
      <c r="AF56" s="105"/>
      <c r="AG56" s="105"/>
      <c r="AH56" s="105"/>
      <c r="AI56" s="105"/>
    </row>
    <row r="57" spans="1:35">
      <c r="A57" s="83" t="str">
        <f t="shared" si="0"/>
        <v/>
      </c>
      <c r="B57" s="105"/>
      <c r="C57" s="105"/>
      <c r="D57" s="105"/>
      <c r="E57" s="105"/>
      <c r="F57" s="105"/>
      <c r="G57" s="105"/>
      <c r="H57" s="105"/>
      <c r="I57" s="105"/>
      <c r="J57" s="105"/>
      <c r="K57" s="105"/>
      <c r="L57" s="105"/>
      <c r="M57" s="105"/>
      <c r="N57" s="285" t="str">
        <f>IF(CONCATENATE(O57,P57,Q57,R57,S57,T57,U57,V57,W57,X57,Y57,Z57,AA57,AB57,AC57,AD57,AE57,AF57,AG57,AH57,AI57)&lt;&gt;"",MAX($N$1:N56)+1,"")</f>
        <v/>
      </c>
      <c r="O57" s="83" t="str">
        <f>IF('2B全身麻酔手術個別票H29'!C183="","",'2B全身麻酔手術個別票H29'!C183)</f>
        <v/>
      </c>
      <c r="P57" s="83" t="str">
        <f>IF('2B全身麻酔手術個別票H29'!E183="","",'2B全身麻酔手術個別票H29'!E183) &amp; IF('2B全身麻酔手術個別票H29'!F183="","",'2B全身麻酔手術個別票H29'!F183) &amp; IF('2B全身麻酔手術個別票H29'!G183="","",'2B全身麻酔手術個別票H29'!G183)</f>
        <v/>
      </c>
      <c r="Q57" s="83" t="str">
        <f>IF('2B全身麻酔手術個別票H29'!I183="","",'2B全身麻酔手術個別票H29'!I183)</f>
        <v/>
      </c>
      <c r="R57" s="83" t="str">
        <f>IF('2B全身麻酔手術個別票H29'!K183="","",'2B全身麻酔手術個別票H29'!K183)</f>
        <v/>
      </c>
      <c r="S57" s="83" t="str">
        <f>IF('2B全身麻酔手術個別票H29'!M183="","",'2B全身麻酔手術個別票H29'!M183)</f>
        <v/>
      </c>
      <c r="T57" s="83" t="str">
        <f>IF('2B全身麻酔手術個別票H29'!O183="","",'2B全身麻酔手術個別票H29'!O183)</f>
        <v/>
      </c>
      <c r="U57" s="105"/>
      <c r="V57" s="105"/>
      <c r="W57" s="105"/>
      <c r="X57" s="285" t="str">
        <f>IF('2B全身麻酔手術個別票H29'!AH183="","",'2B全身麻酔手術個別票H29'!AH183)</f>
        <v/>
      </c>
      <c r="Y57" s="285" t="str">
        <f>IF('2B全身麻酔手術個別票H29'!AR183="","",'2B全身麻酔手術個別票H29'!AR183)</f>
        <v/>
      </c>
      <c r="Z57" s="285" t="str">
        <f>IF('2B全身麻酔手術個別票H29'!BB183="","",'2B全身麻酔手術個別票H29'!BB183)</f>
        <v/>
      </c>
      <c r="AA57" s="105"/>
      <c r="AB57" s="105"/>
      <c r="AC57" s="105"/>
      <c r="AD57" s="105"/>
      <c r="AE57" s="105"/>
      <c r="AF57" s="105"/>
      <c r="AG57" s="105"/>
      <c r="AH57" s="105"/>
      <c r="AI57" s="105"/>
    </row>
    <row r="58" spans="1:35">
      <c r="A58" s="83" t="str">
        <f t="shared" si="0"/>
        <v/>
      </c>
      <c r="B58" s="105"/>
      <c r="C58" s="105"/>
      <c r="D58" s="105"/>
      <c r="E58" s="105"/>
      <c r="F58" s="105"/>
      <c r="G58" s="105"/>
      <c r="H58" s="105"/>
      <c r="I58" s="105"/>
      <c r="J58" s="105"/>
      <c r="K58" s="105"/>
      <c r="L58" s="105"/>
      <c r="M58" s="105"/>
      <c r="N58" s="285" t="str">
        <f>IF(CONCATENATE(O58,P58,Q58,R58,S58,T58,U58,V58,W58,X58,Y58,Z58,AA58,AB58,AC58,AD58,AE58,AF58,AG58,AH58,AI58)&lt;&gt;"",MAX($N$1:N57)+1,"")</f>
        <v/>
      </c>
      <c r="O58" s="83" t="str">
        <f>IF('2B全身麻酔手術個別票H29'!C186="","",'2B全身麻酔手術個別票H29'!C186)</f>
        <v/>
      </c>
      <c r="P58" s="83" t="str">
        <f>IF('2B全身麻酔手術個別票H29'!E186="","",'2B全身麻酔手術個別票H29'!E186) &amp; IF('2B全身麻酔手術個別票H29'!F186="","",'2B全身麻酔手術個別票H29'!F186) &amp; IF('2B全身麻酔手術個別票H29'!G186="","",'2B全身麻酔手術個別票H29'!G186)</f>
        <v/>
      </c>
      <c r="Q58" s="83" t="str">
        <f>IF('2B全身麻酔手術個別票H29'!I186="","",'2B全身麻酔手術個別票H29'!I186)</f>
        <v/>
      </c>
      <c r="R58" s="83" t="str">
        <f>IF('2B全身麻酔手術個別票H29'!K186="","",'2B全身麻酔手術個別票H29'!K186)</f>
        <v/>
      </c>
      <c r="S58" s="83" t="str">
        <f>IF('2B全身麻酔手術個別票H29'!M186="","",'2B全身麻酔手術個別票H29'!M186)</f>
        <v/>
      </c>
      <c r="T58" s="83" t="str">
        <f>IF('2B全身麻酔手術個別票H29'!O186="","",'2B全身麻酔手術個別票H29'!O186)</f>
        <v/>
      </c>
      <c r="U58" s="105"/>
      <c r="V58" s="105"/>
      <c r="W58" s="105"/>
      <c r="X58" s="285" t="str">
        <f>IF('2B全身麻酔手術個別票H29'!AH186="","",'2B全身麻酔手術個別票H29'!AH186)</f>
        <v/>
      </c>
      <c r="Y58" s="285" t="str">
        <f>IF('2B全身麻酔手術個別票H29'!AR186="","",'2B全身麻酔手術個別票H29'!AR186)</f>
        <v/>
      </c>
      <c r="Z58" s="285" t="str">
        <f>IF('2B全身麻酔手術個別票H29'!BB186="","",'2B全身麻酔手術個別票H29'!BB186)</f>
        <v/>
      </c>
      <c r="AA58" s="105"/>
      <c r="AB58" s="105"/>
      <c r="AC58" s="105"/>
      <c r="AD58" s="105"/>
      <c r="AE58" s="105"/>
      <c r="AF58" s="105"/>
      <c r="AG58" s="105"/>
      <c r="AH58" s="105"/>
      <c r="AI58" s="105"/>
    </row>
    <row r="59" spans="1:35">
      <c r="A59" s="83" t="str">
        <f t="shared" si="0"/>
        <v/>
      </c>
      <c r="B59" s="105"/>
      <c r="C59" s="105"/>
      <c r="D59" s="105"/>
      <c r="E59" s="105"/>
      <c r="F59" s="105"/>
      <c r="G59" s="105"/>
      <c r="H59" s="105"/>
      <c r="I59" s="105"/>
      <c r="J59" s="105"/>
      <c r="K59" s="105"/>
      <c r="L59" s="105"/>
      <c r="M59" s="105"/>
      <c r="N59" s="285" t="str">
        <f>IF(CONCATENATE(O59,P59,Q59,R59,S59,T59,U59,V59,W59,X59,Y59,Z59,AA59,AB59,AC59,AD59,AE59,AF59,AG59,AH59,AI59)&lt;&gt;"",MAX($N$1:N58)+1,"")</f>
        <v/>
      </c>
      <c r="O59" s="83" t="str">
        <f>IF('2B全身麻酔手術個別票H29'!C189="","",'2B全身麻酔手術個別票H29'!C189)</f>
        <v/>
      </c>
      <c r="P59" s="83" t="str">
        <f>IF('2B全身麻酔手術個別票H29'!E189="","",'2B全身麻酔手術個別票H29'!E189) &amp; IF('2B全身麻酔手術個別票H29'!F189="","",'2B全身麻酔手術個別票H29'!F189) &amp; IF('2B全身麻酔手術個別票H29'!G189="","",'2B全身麻酔手術個別票H29'!G189)</f>
        <v/>
      </c>
      <c r="Q59" s="83" t="str">
        <f>IF('2B全身麻酔手術個別票H29'!I189="","",'2B全身麻酔手術個別票H29'!I189)</f>
        <v/>
      </c>
      <c r="R59" s="83" t="str">
        <f>IF('2B全身麻酔手術個別票H29'!K189="","",'2B全身麻酔手術個別票H29'!K189)</f>
        <v/>
      </c>
      <c r="S59" s="83" t="str">
        <f>IF('2B全身麻酔手術個別票H29'!M189="","",'2B全身麻酔手術個別票H29'!M189)</f>
        <v/>
      </c>
      <c r="T59" s="83" t="str">
        <f>IF('2B全身麻酔手術個別票H29'!O189="","",'2B全身麻酔手術個別票H29'!O189)</f>
        <v/>
      </c>
      <c r="U59" s="105"/>
      <c r="V59" s="105"/>
      <c r="W59" s="105"/>
      <c r="X59" s="285" t="str">
        <f>IF('2B全身麻酔手術個別票H29'!AH189="","",'2B全身麻酔手術個別票H29'!AH189)</f>
        <v/>
      </c>
      <c r="Y59" s="285" t="str">
        <f>IF('2B全身麻酔手術個別票H29'!AR189="","",'2B全身麻酔手術個別票H29'!AR189)</f>
        <v/>
      </c>
      <c r="Z59" s="285" t="str">
        <f>IF('2B全身麻酔手術個別票H29'!BB189="","",'2B全身麻酔手術個別票H29'!BB189)</f>
        <v/>
      </c>
      <c r="AA59" s="105"/>
      <c r="AB59" s="105"/>
      <c r="AC59" s="105"/>
      <c r="AD59" s="105"/>
      <c r="AE59" s="105"/>
      <c r="AF59" s="105"/>
      <c r="AG59" s="105"/>
      <c r="AH59" s="105"/>
      <c r="AI59" s="105"/>
    </row>
    <row r="60" spans="1:35">
      <c r="A60" s="83" t="str">
        <f t="shared" si="0"/>
        <v/>
      </c>
      <c r="B60" s="105"/>
      <c r="C60" s="105"/>
      <c r="D60" s="105"/>
      <c r="E60" s="105"/>
      <c r="F60" s="105"/>
      <c r="G60" s="105"/>
      <c r="H60" s="105"/>
      <c r="I60" s="105"/>
      <c r="J60" s="105"/>
      <c r="K60" s="105"/>
      <c r="L60" s="105"/>
      <c r="M60" s="105"/>
      <c r="N60" s="285" t="str">
        <f>IF(CONCATENATE(O60,P60,Q60,R60,S60,T60,U60,V60,W60,X60,Y60,Z60,AA60,AB60,AC60,AD60,AE60,AF60,AG60,AH60,AI60)&lt;&gt;"",MAX($N$1:N59)+1,"")</f>
        <v/>
      </c>
      <c r="O60" s="83" t="str">
        <f>IF('2B全身麻酔手術個別票H29'!C192="","",'2B全身麻酔手術個別票H29'!C192)</f>
        <v/>
      </c>
      <c r="P60" s="83" t="str">
        <f>IF('2B全身麻酔手術個別票H29'!E192="","",'2B全身麻酔手術個別票H29'!E192) &amp; IF('2B全身麻酔手術個別票H29'!F192="","",'2B全身麻酔手術個別票H29'!F192) &amp; IF('2B全身麻酔手術個別票H29'!G192="","",'2B全身麻酔手術個別票H29'!G192)</f>
        <v/>
      </c>
      <c r="Q60" s="83" t="str">
        <f>IF('2B全身麻酔手術個別票H29'!I192="","",'2B全身麻酔手術個別票H29'!I192)</f>
        <v/>
      </c>
      <c r="R60" s="83" t="str">
        <f>IF('2B全身麻酔手術個別票H29'!K192="","",'2B全身麻酔手術個別票H29'!K192)</f>
        <v/>
      </c>
      <c r="S60" s="83" t="str">
        <f>IF('2B全身麻酔手術個別票H29'!M192="","",'2B全身麻酔手術個別票H29'!M192)</f>
        <v/>
      </c>
      <c r="T60" s="83" t="str">
        <f>IF('2B全身麻酔手術個別票H29'!O192="","",'2B全身麻酔手術個別票H29'!O192)</f>
        <v/>
      </c>
      <c r="U60" s="105"/>
      <c r="V60" s="105"/>
      <c r="W60" s="105"/>
      <c r="X60" s="285" t="str">
        <f>IF('2B全身麻酔手術個別票H29'!AH192="","",'2B全身麻酔手術個別票H29'!AH192)</f>
        <v/>
      </c>
      <c r="Y60" s="285" t="str">
        <f>IF('2B全身麻酔手術個別票H29'!AR192="","",'2B全身麻酔手術個別票H29'!AR192)</f>
        <v/>
      </c>
      <c r="Z60" s="285" t="str">
        <f>IF('2B全身麻酔手術個別票H29'!BB192="","",'2B全身麻酔手術個別票H29'!BB192)</f>
        <v/>
      </c>
      <c r="AA60" s="105"/>
      <c r="AB60" s="105"/>
      <c r="AC60" s="105"/>
      <c r="AD60" s="105"/>
      <c r="AE60" s="105"/>
      <c r="AF60" s="105"/>
      <c r="AG60" s="105"/>
      <c r="AH60" s="105"/>
      <c r="AI60" s="105"/>
    </row>
    <row r="61" spans="1:35">
      <c r="A61" s="83" t="str">
        <f t="shared" si="0"/>
        <v/>
      </c>
      <c r="B61" s="105"/>
      <c r="C61" s="105"/>
      <c r="D61" s="105"/>
      <c r="E61" s="105"/>
      <c r="F61" s="105"/>
      <c r="G61" s="105"/>
      <c r="H61" s="105"/>
      <c r="I61" s="105"/>
      <c r="J61" s="105"/>
      <c r="K61" s="105"/>
      <c r="L61" s="105"/>
      <c r="M61" s="105"/>
      <c r="N61" s="285" t="str">
        <f>IF(CONCATENATE(O61,P61,Q61,R61,S61,T61,U61,V61,W61,X61,Y61,Z61,AA61,AB61,AC61,AD61,AE61,AF61,AG61,AH61,AI61)&lt;&gt;"",MAX($N$1:N60)+1,"")</f>
        <v/>
      </c>
      <c r="O61" s="83" t="str">
        <f>IF('2B全身麻酔手術個別票H29'!C195="","",'2B全身麻酔手術個別票H29'!C195)</f>
        <v/>
      </c>
      <c r="P61" s="83" t="str">
        <f>IF('2B全身麻酔手術個別票H29'!E195="","",'2B全身麻酔手術個別票H29'!E195) &amp; IF('2B全身麻酔手術個別票H29'!F195="","",'2B全身麻酔手術個別票H29'!F195) &amp; IF('2B全身麻酔手術個別票H29'!G195="","",'2B全身麻酔手術個別票H29'!G195)</f>
        <v/>
      </c>
      <c r="Q61" s="83" t="str">
        <f>IF('2B全身麻酔手術個別票H29'!I195="","",'2B全身麻酔手術個別票H29'!I195)</f>
        <v/>
      </c>
      <c r="R61" s="83" t="str">
        <f>IF('2B全身麻酔手術個別票H29'!K195="","",'2B全身麻酔手術個別票H29'!K195)</f>
        <v/>
      </c>
      <c r="S61" s="83" t="str">
        <f>IF('2B全身麻酔手術個別票H29'!M195="","",'2B全身麻酔手術個別票H29'!M195)</f>
        <v/>
      </c>
      <c r="T61" s="83" t="str">
        <f>IF('2B全身麻酔手術個別票H29'!O195="","",'2B全身麻酔手術個別票H29'!O195)</f>
        <v/>
      </c>
      <c r="U61" s="105"/>
      <c r="V61" s="105"/>
      <c r="W61" s="105"/>
      <c r="X61" s="285" t="str">
        <f>IF('2B全身麻酔手術個別票H29'!AH195="","",'2B全身麻酔手術個別票H29'!AH195)</f>
        <v/>
      </c>
      <c r="Y61" s="285" t="str">
        <f>IF('2B全身麻酔手術個別票H29'!AR195="","",'2B全身麻酔手術個別票H29'!AR195)</f>
        <v/>
      </c>
      <c r="Z61" s="285" t="str">
        <f>IF('2B全身麻酔手術個別票H29'!BB195="","",'2B全身麻酔手術個別票H29'!BB195)</f>
        <v/>
      </c>
      <c r="AA61" s="105"/>
      <c r="AB61" s="105"/>
      <c r="AC61" s="105"/>
      <c r="AD61" s="105"/>
      <c r="AE61" s="105"/>
      <c r="AF61" s="105"/>
      <c r="AG61" s="105"/>
      <c r="AH61" s="105"/>
      <c r="AI61" s="105"/>
    </row>
    <row r="62" spans="1:35">
      <c r="A62" s="83" t="str">
        <f t="shared" si="0"/>
        <v/>
      </c>
      <c r="B62" s="105"/>
      <c r="C62" s="105"/>
      <c r="D62" s="105"/>
      <c r="E62" s="105"/>
      <c r="F62" s="105"/>
      <c r="G62" s="105"/>
      <c r="H62" s="105"/>
      <c r="I62" s="105"/>
      <c r="J62" s="105"/>
      <c r="K62" s="105"/>
      <c r="L62" s="105"/>
      <c r="M62" s="105"/>
      <c r="N62" s="285" t="str">
        <f>IF(CONCATENATE(O62,P62,Q62,R62,S62,T62,U62,V62,W62,X62,Y62,Z62,AA62,AB62,AC62,AD62,AE62,AF62,AG62,AH62,AI62)&lt;&gt;"",MAX($N$1:N61)+1,"")</f>
        <v/>
      </c>
      <c r="O62" s="83" t="str">
        <f>IF('2B全身麻酔手術個別票H29'!C198="","",'2B全身麻酔手術個別票H29'!C198)</f>
        <v/>
      </c>
      <c r="P62" s="83" t="str">
        <f>IF('2B全身麻酔手術個別票H29'!E198="","",'2B全身麻酔手術個別票H29'!E198) &amp; IF('2B全身麻酔手術個別票H29'!F198="","",'2B全身麻酔手術個別票H29'!F198) &amp; IF('2B全身麻酔手術個別票H29'!G198="","",'2B全身麻酔手術個別票H29'!G198)</f>
        <v/>
      </c>
      <c r="Q62" s="83" t="str">
        <f>IF('2B全身麻酔手術個別票H29'!I198="","",'2B全身麻酔手術個別票H29'!I198)</f>
        <v/>
      </c>
      <c r="R62" s="83" t="str">
        <f>IF('2B全身麻酔手術個別票H29'!K198="","",'2B全身麻酔手術個別票H29'!K198)</f>
        <v/>
      </c>
      <c r="S62" s="83" t="str">
        <f>IF('2B全身麻酔手術個別票H29'!M198="","",'2B全身麻酔手術個別票H29'!M198)</f>
        <v/>
      </c>
      <c r="T62" s="83" t="str">
        <f>IF('2B全身麻酔手術個別票H29'!O198="","",'2B全身麻酔手術個別票H29'!O198)</f>
        <v/>
      </c>
      <c r="U62" s="105"/>
      <c r="V62" s="105"/>
      <c r="W62" s="105"/>
      <c r="X62" s="285" t="str">
        <f>IF('2B全身麻酔手術個別票H29'!AH198="","",'2B全身麻酔手術個別票H29'!AH198)</f>
        <v/>
      </c>
      <c r="Y62" s="285" t="str">
        <f>IF('2B全身麻酔手術個別票H29'!AR198="","",'2B全身麻酔手術個別票H29'!AR198)</f>
        <v/>
      </c>
      <c r="Z62" s="285" t="str">
        <f>IF('2B全身麻酔手術個別票H29'!BB198="","",'2B全身麻酔手術個別票H29'!BB198)</f>
        <v/>
      </c>
      <c r="AA62" s="105"/>
      <c r="AB62" s="105"/>
      <c r="AC62" s="105"/>
      <c r="AD62" s="105"/>
      <c r="AE62" s="105"/>
      <c r="AF62" s="105"/>
      <c r="AG62" s="105"/>
      <c r="AH62" s="105"/>
      <c r="AI62" s="105"/>
    </row>
    <row r="63" spans="1:35">
      <c r="A63" s="83" t="str">
        <f t="shared" si="0"/>
        <v/>
      </c>
      <c r="B63" s="105"/>
      <c r="C63" s="105"/>
      <c r="D63" s="105"/>
      <c r="E63" s="105"/>
      <c r="F63" s="105"/>
      <c r="G63" s="105"/>
      <c r="H63" s="105"/>
      <c r="I63" s="105"/>
      <c r="J63" s="105"/>
      <c r="K63" s="105"/>
      <c r="L63" s="105"/>
      <c r="M63" s="105"/>
      <c r="N63" s="285" t="str">
        <f>IF(CONCATENATE(O63,P63,Q63,R63,S63,T63,U63,V63,W63,X63,Y63,Z63,AA63,AB63,AC63,AD63,AE63,AF63,AG63,AH63,AI63)&lt;&gt;"",MAX($N$1:N62)+1,"")</f>
        <v/>
      </c>
      <c r="O63" s="83" t="str">
        <f>IF('2B全身麻酔手術個別票H29'!C201="","",'2B全身麻酔手術個別票H29'!C201)</f>
        <v/>
      </c>
      <c r="P63" s="83" t="str">
        <f>IF('2B全身麻酔手術個別票H29'!E201="","",'2B全身麻酔手術個別票H29'!E201) &amp; IF('2B全身麻酔手術個別票H29'!F201="","",'2B全身麻酔手術個別票H29'!F201) &amp; IF('2B全身麻酔手術個別票H29'!G201="","",'2B全身麻酔手術個別票H29'!G201)</f>
        <v/>
      </c>
      <c r="Q63" s="83" t="str">
        <f>IF('2B全身麻酔手術個別票H29'!I201="","",'2B全身麻酔手術個別票H29'!I201)</f>
        <v/>
      </c>
      <c r="R63" s="83" t="str">
        <f>IF('2B全身麻酔手術個別票H29'!K201="","",'2B全身麻酔手術個別票H29'!K201)</f>
        <v/>
      </c>
      <c r="S63" s="83" t="str">
        <f>IF('2B全身麻酔手術個別票H29'!M201="","",'2B全身麻酔手術個別票H29'!M201)</f>
        <v/>
      </c>
      <c r="T63" s="83" t="str">
        <f>IF('2B全身麻酔手術個別票H29'!O201="","",'2B全身麻酔手術個別票H29'!O201)</f>
        <v/>
      </c>
      <c r="U63" s="105"/>
      <c r="V63" s="105"/>
      <c r="W63" s="105"/>
      <c r="X63" s="285" t="str">
        <f>IF('2B全身麻酔手術個別票H29'!AH201="","",'2B全身麻酔手術個別票H29'!AH201)</f>
        <v/>
      </c>
      <c r="Y63" s="285" t="str">
        <f>IF('2B全身麻酔手術個別票H29'!AR201="","",'2B全身麻酔手術個別票H29'!AR201)</f>
        <v/>
      </c>
      <c r="Z63" s="285" t="str">
        <f>IF('2B全身麻酔手術個別票H29'!BB201="","",'2B全身麻酔手術個別票H29'!BB201)</f>
        <v/>
      </c>
      <c r="AA63" s="105"/>
      <c r="AB63" s="105"/>
      <c r="AC63" s="105"/>
      <c r="AD63" s="105"/>
      <c r="AE63" s="105"/>
      <c r="AF63" s="105"/>
      <c r="AG63" s="105"/>
      <c r="AH63" s="105"/>
      <c r="AI63" s="105"/>
    </row>
    <row r="64" spans="1:35">
      <c r="A64" s="83" t="str">
        <f t="shared" si="0"/>
        <v/>
      </c>
      <c r="B64" s="105"/>
      <c r="C64" s="105"/>
      <c r="D64" s="105"/>
      <c r="E64" s="105"/>
      <c r="F64" s="105"/>
      <c r="G64" s="105"/>
      <c r="H64" s="105"/>
      <c r="I64" s="105"/>
      <c r="J64" s="105"/>
      <c r="K64" s="105"/>
      <c r="L64" s="105"/>
      <c r="M64" s="105"/>
      <c r="N64" s="285" t="str">
        <f>IF(CONCATENATE(O64,P64,Q64,R64,S64,T64,U64,V64,W64,X64,Y64,Z64,AA64,AB64,AC64,AD64,AE64,AF64,AG64,AH64,AI64)&lt;&gt;"",MAX($N$1:N63)+1,"")</f>
        <v/>
      </c>
      <c r="O64" s="83" t="str">
        <f>IF('2B全身麻酔手術個別票H29'!C204="","",'2B全身麻酔手術個別票H29'!C204)</f>
        <v/>
      </c>
      <c r="P64" s="83" t="str">
        <f>IF('2B全身麻酔手術個別票H29'!E204="","",'2B全身麻酔手術個別票H29'!E204) &amp; IF('2B全身麻酔手術個別票H29'!F204="","",'2B全身麻酔手術個別票H29'!F204) &amp; IF('2B全身麻酔手術個別票H29'!G204="","",'2B全身麻酔手術個別票H29'!G204)</f>
        <v/>
      </c>
      <c r="Q64" s="83" t="str">
        <f>IF('2B全身麻酔手術個別票H29'!I204="","",'2B全身麻酔手術個別票H29'!I204)</f>
        <v/>
      </c>
      <c r="R64" s="83" t="str">
        <f>IF('2B全身麻酔手術個別票H29'!K204="","",'2B全身麻酔手術個別票H29'!K204)</f>
        <v/>
      </c>
      <c r="S64" s="83" t="str">
        <f>IF('2B全身麻酔手術個別票H29'!M204="","",'2B全身麻酔手術個別票H29'!M204)</f>
        <v/>
      </c>
      <c r="T64" s="83" t="str">
        <f>IF('2B全身麻酔手術個別票H29'!O204="","",'2B全身麻酔手術個別票H29'!O204)</f>
        <v/>
      </c>
      <c r="U64" s="105"/>
      <c r="V64" s="105"/>
      <c r="W64" s="105"/>
      <c r="X64" s="285" t="str">
        <f>IF('2B全身麻酔手術個別票H29'!AH204="","",'2B全身麻酔手術個別票H29'!AH204)</f>
        <v/>
      </c>
      <c r="Y64" s="285" t="str">
        <f>IF('2B全身麻酔手術個別票H29'!AR204="","",'2B全身麻酔手術個別票H29'!AR204)</f>
        <v/>
      </c>
      <c r="Z64" s="285" t="str">
        <f>IF('2B全身麻酔手術個別票H29'!BB204="","",'2B全身麻酔手術個別票H29'!BB204)</f>
        <v/>
      </c>
      <c r="AA64" s="105"/>
      <c r="AB64" s="105"/>
      <c r="AC64" s="105"/>
      <c r="AD64" s="105"/>
      <c r="AE64" s="105"/>
      <c r="AF64" s="105"/>
      <c r="AG64" s="105"/>
      <c r="AH64" s="105"/>
      <c r="AI64" s="105"/>
    </row>
    <row r="65" spans="1:35">
      <c r="A65" s="83" t="str">
        <f t="shared" si="0"/>
        <v/>
      </c>
      <c r="B65" s="105"/>
      <c r="C65" s="105"/>
      <c r="D65" s="105"/>
      <c r="E65" s="105"/>
      <c r="F65" s="105"/>
      <c r="G65" s="105"/>
      <c r="H65" s="105"/>
      <c r="I65" s="105"/>
      <c r="J65" s="105"/>
      <c r="K65" s="105"/>
      <c r="L65" s="105"/>
      <c r="M65" s="105"/>
      <c r="N65" s="285" t="str">
        <f>IF(CONCATENATE(O65,P65,Q65,R65,S65,T65,U65,V65,W65,X65,Y65,Z65,AA65,AB65,AC65,AD65,AE65,AF65,AG65,AH65,AI65)&lt;&gt;"",MAX($N$1:N64)+1,"")</f>
        <v/>
      </c>
      <c r="O65" s="83" t="str">
        <f>IF('2B全身麻酔手術個別票H29'!C207="","",'2B全身麻酔手術個別票H29'!C207)</f>
        <v/>
      </c>
      <c r="P65" s="83" t="str">
        <f>IF('2B全身麻酔手術個別票H29'!E207="","",'2B全身麻酔手術個別票H29'!E207) &amp; IF('2B全身麻酔手術個別票H29'!F207="","",'2B全身麻酔手術個別票H29'!F207) &amp; IF('2B全身麻酔手術個別票H29'!G207="","",'2B全身麻酔手術個別票H29'!G207)</f>
        <v/>
      </c>
      <c r="Q65" s="83" t="str">
        <f>IF('2B全身麻酔手術個別票H29'!I207="","",'2B全身麻酔手術個別票H29'!I207)</f>
        <v/>
      </c>
      <c r="R65" s="83" t="str">
        <f>IF('2B全身麻酔手術個別票H29'!K207="","",'2B全身麻酔手術個別票H29'!K207)</f>
        <v/>
      </c>
      <c r="S65" s="83" t="str">
        <f>IF('2B全身麻酔手術個別票H29'!M207="","",'2B全身麻酔手術個別票H29'!M207)</f>
        <v/>
      </c>
      <c r="T65" s="83" t="str">
        <f>IF('2B全身麻酔手術個別票H29'!O207="","",'2B全身麻酔手術個別票H29'!O207)</f>
        <v/>
      </c>
      <c r="U65" s="105"/>
      <c r="V65" s="105"/>
      <c r="W65" s="105"/>
      <c r="X65" s="285" t="str">
        <f>IF('2B全身麻酔手術個別票H29'!AH207="","",'2B全身麻酔手術個別票H29'!AH207)</f>
        <v/>
      </c>
      <c r="Y65" s="285" t="str">
        <f>IF('2B全身麻酔手術個別票H29'!AR207="","",'2B全身麻酔手術個別票H29'!AR207)</f>
        <v/>
      </c>
      <c r="Z65" s="285" t="str">
        <f>IF('2B全身麻酔手術個別票H29'!BB207="","",'2B全身麻酔手術個別票H29'!BB207)</f>
        <v/>
      </c>
      <c r="AA65" s="105"/>
      <c r="AB65" s="105"/>
      <c r="AC65" s="105"/>
      <c r="AD65" s="105"/>
      <c r="AE65" s="105"/>
      <c r="AF65" s="105"/>
      <c r="AG65" s="105"/>
      <c r="AH65" s="105"/>
      <c r="AI65" s="105"/>
    </row>
    <row r="66" spans="1:35">
      <c r="A66" s="83" t="str">
        <f t="shared" ref="A66:A129" si="1">IF(CONCATENATE(O66,P66,Q66,R66,S66,T66,U66,V66,W66,X66,Y66,Z66,AA66,AB66,AC66,AD66,AE66,AF66,AG66,AH66,AI66)&lt;&gt;"","2B7H29","")</f>
        <v/>
      </c>
      <c r="B66" s="105"/>
      <c r="C66" s="105"/>
      <c r="D66" s="105"/>
      <c r="E66" s="105"/>
      <c r="F66" s="105"/>
      <c r="G66" s="105"/>
      <c r="H66" s="105"/>
      <c r="I66" s="105"/>
      <c r="J66" s="105"/>
      <c r="K66" s="105"/>
      <c r="L66" s="105"/>
      <c r="M66" s="105"/>
      <c r="N66" s="285" t="str">
        <f>IF(CONCATENATE(O66,P66,Q66,R66,S66,T66,U66,V66,W66,X66,Y66,Z66,AA66,AB66,AC66,AD66,AE66,AF66,AG66,AH66,AI66)&lt;&gt;"",MAX($N$1:N65)+1,"")</f>
        <v/>
      </c>
      <c r="O66" s="83" t="str">
        <f>IF('2B全身麻酔手術個別票H29'!C210="","",'2B全身麻酔手術個別票H29'!C210)</f>
        <v/>
      </c>
      <c r="P66" s="83" t="str">
        <f>IF('2B全身麻酔手術個別票H29'!E210="","",'2B全身麻酔手術個別票H29'!E210) &amp; IF('2B全身麻酔手術個別票H29'!F210="","",'2B全身麻酔手術個別票H29'!F210) &amp; IF('2B全身麻酔手術個別票H29'!G210="","",'2B全身麻酔手術個別票H29'!G210)</f>
        <v/>
      </c>
      <c r="Q66" s="83" t="str">
        <f>IF('2B全身麻酔手術個別票H29'!I210="","",'2B全身麻酔手術個別票H29'!I210)</f>
        <v/>
      </c>
      <c r="R66" s="83" t="str">
        <f>IF('2B全身麻酔手術個別票H29'!K210="","",'2B全身麻酔手術個別票H29'!K210)</f>
        <v/>
      </c>
      <c r="S66" s="83" t="str">
        <f>IF('2B全身麻酔手術個別票H29'!M210="","",'2B全身麻酔手術個別票H29'!M210)</f>
        <v/>
      </c>
      <c r="T66" s="83" t="str">
        <f>IF('2B全身麻酔手術個別票H29'!O210="","",'2B全身麻酔手術個別票H29'!O210)</f>
        <v/>
      </c>
      <c r="U66" s="105"/>
      <c r="V66" s="105"/>
      <c r="W66" s="105"/>
      <c r="X66" s="285" t="str">
        <f>IF('2B全身麻酔手術個別票H29'!AH210="","",'2B全身麻酔手術個別票H29'!AH210)</f>
        <v/>
      </c>
      <c r="Y66" s="285" t="str">
        <f>IF('2B全身麻酔手術個別票H29'!AR210="","",'2B全身麻酔手術個別票H29'!AR210)</f>
        <v/>
      </c>
      <c r="Z66" s="285" t="str">
        <f>IF('2B全身麻酔手術個別票H29'!BB210="","",'2B全身麻酔手術個別票H29'!BB210)</f>
        <v/>
      </c>
      <c r="AA66" s="105"/>
      <c r="AB66" s="105"/>
      <c r="AC66" s="105"/>
      <c r="AD66" s="105"/>
      <c r="AE66" s="105"/>
      <c r="AF66" s="105"/>
      <c r="AG66" s="105"/>
      <c r="AH66" s="105"/>
      <c r="AI66" s="105"/>
    </row>
    <row r="67" spans="1:35">
      <c r="A67" s="83" t="str">
        <f t="shared" si="1"/>
        <v/>
      </c>
      <c r="B67" s="105"/>
      <c r="C67" s="105"/>
      <c r="D67" s="105"/>
      <c r="E67" s="105"/>
      <c r="F67" s="105"/>
      <c r="G67" s="105"/>
      <c r="H67" s="105"/>
      <c r="I67" s="105"/>
      <c r="J67" s="105"/>
      <c r="K67" s="105"/>
      <c r="L67" s="105"/>
      <c r="M67" s="105"/>
      <c r="N67" s="285" t="str">
        <f>IF(CONCATENATE(O67,P67,Q67,R67,S67,T67,U67,V67,W67,X67,Y67,Z67,AA67,AB67,AC67,AD67,AE67,AF67,AG67,AH67,AI67)&lt;&gt;"",MAX($N$1:N66)+1,"")</f>
        <v/>
      </c>
      <c r="O67" s="83" t="str">
        <f>IF('2B全身麻酔手術個別票H29'!C213="","",'2B全身麻酔手術個別票H29'!C213)</f>
        <v/>
      </c>
      <c r="P67" s="83" t="str">
        <f>IF('2B全身麻酔手術個別票H29'!E213="","",'2B全身麻酔手術個別票H29'!E213) &amp; IF('2B全身麻酔手術個別票H29'!F213="","",'2B全身麻酔手術個別票H29'!F213) &amp; IF('2B全身麻酔手術個別票H29'!G213="","",'2B全身麻酔手術個別票H29'!G213)</f>
        <v/>
      </c>
      <c r="Q67" s="83" t="str">
        <f>IF('2B全身麻酔手術個別票H29'!I213="","",'2B全身麻酔手術個別票H29'!I213)</f>
        <v/>
      </c>
      <c r="R67" s="83" t="str">
        <f>IF('2B全身麻酔手術個別票H29'!K213="","",'2B全身麻酔手術個別票H29'!K213)</f>
        <v/>
      </c>
      <c r="S67" s="83" t="str">
        <f>IF('2B全身麻酔手術個別票H29'!M213="","",'2B全身麻酔手術個別票H29'!M213)</f>
        <v/>
      </c>
      <c r="T67" s="83" t="str">
        <f>IF('2B全身麻酔手術個別票H29'!O213="","",'2B全身麻酔手術個別票H29'!O213)</f>
        <v/>
      </c>
      <c r="U67" s="105"/>
      <c r="V67" s="105"/>
      <c r="W67" s="105"/>
      <c r="X67" s="285" t="str">
        <f>IF('2B全身麻酔手術個別票H29'!AH213="","",'2B全身麻酔手術個別票H29'!AH213)</f>
        <v/>
      </c>
      <c r="Y67" s="285" t="str">
        <f>IF('2B全身麻酔手術個別票H29'!AR213="","",'2B全身麻酔手術個別票H29'!AR213)</f>
        <v/>
      </c>
      <c r="Z67" s="285" t="str">
        <f>IF('2B全身麻酔手術個別票H29'!BB213="","",'2B全身麻酔手術個別票H29'!BB213)</f>
        <v/>
      </c>
      <c r="AA67" s="105"/>
      <c r="AB67" s="105"/>
      <c r="AC67" s="105"/>
      <c r="AD67" s="105"/>
      <c r="AE67" s="105"/>
      <c r="AF67" s="105"/>
      <c r="AG67" s="105"/>
      <c r="AH67" s="105"/>
      <c r="AI67" s="105"/>
    </row>
    <row r="68" spans="1:35">
      <c r="A68" s="83" t="str">
        <f t="shared" si="1"/>
        <v/>
      </c>
      <c r="B68" s="105"/>
      <c r="C68" s="105"/>
      <c r="D68" s="105"/>
      <c r="E68" s="105"/>
      <c r="F68" s="105"/>
      <c r="G68" s="105"/>
      <c r="H68" s="105"/>
      <c r="I68" s="105"/>
      <c r="J68" s="105"/>
      <c r="K68" s="105"/>
      <c r="L68" s="105"/>
      <c r="M68" s="105"/>
      <c r="N68" s="285" t="str">
        <f>IF(CONCATENATE(O68,P68,Q68,R68,S68,T68,U68,V68,W68,X68,Y68,Z68,AA68,AB68,AC68,AD68,AE68,AF68,AG68,AH68,AI68)&lt;&gt;"",MAX($N$1:N67)+1,"")</f>
        <v/>
      </c>
      <c r="O68" s="83" t="str">
        <f>IF('2B全身麻酔手術個別票H29'!C216="","",'2B全身麻酔手術個別票H29'!C216)</f>
        <v/>
      </c>
      <c r="P68" s="83" t="str">
        <f>IF('2B全身麻酔手術個別票H29'!E216="","",'2B全身麻酔手術個別票H29'!E216) &amp; IF('2B全身麻酔手術個別票H29'!F216="","",'2B全身麻酔手術個別票H29'!F216) &amp; IF('2B全身麻酔手術個別票H29'!G216="","",'2B全身麻酔手術個別票H29'!G216)</f>
        <v/>
      </c>
      <c r="Q68" s="83" t="str">
        <f>IF('2B全身麻酔手術個別票H29'!I216="","",'2B全身麻酔手術個別票H29'!I216)</f>
        <v/>
      </c>
      <c r="R68" s="83" t="str">
        <f>IF('2B全身麻酔手術個別票H29'!K216="","",'2B全身麻酔手術個別票H29'!K216)</f>
        <v/>
      </c>
      <c r="S68" s="83" t="str">
        <f>IF('2B全身麻酔手術個別票H29'!M216="","",'2B全身麻酔手術個別票H29'!M216)</f>
        <v/>
      </c>
      <c r="T68" s="83" t="str">
        <f>IF('2B全身麻酔手術個別票H29'!O216="","",'2B全身麻酔手術個別票H29'!O216)</f>
        <v/>
      </c>
      <c r="U68" s="105"/>
      <c r="V68" s="105"/>
      <c r="W68" s="105"/>
      <c r="X68" s="285" t="str">
        <f>IF('2B全身麻酔手術個別票H29'!AH216="","",'2B全身麻酔手術個別票H29'!AH216)</f>
        <v/>
      </c>
      <c r="Y68" s="285" t="str">
        <f>IF('2B全身麻酔手術個別票H29'!AR216="","",'2B全身麻酔手術個別票H29'!AR216)</f>
        <v/>
      </c>
      <c r="Z68" s="285" t="str">
        <f>IF('2B全身麻酔手術個別票H29'!BB216="","",'2B全身麻酔手術個別票H29'!BB216)</f>
        <v/>
      </c>
      <c r="AA68" s="105"/>
      <c r="AB68" s="105"/>
      <c r="AC68" s="105"/>
      <c r="AD68" s="105"/>
      <c r="AE68" s="105"/>
      <c r="AF68" s="105"/>
      <c r="AG68" s="105"/>
      <c r="AH68" s="105"/>
      <c r="AI68" s="105"/>
    </row>
    <row r="69" spans="1:35">
      <c r="A69" s="83" t="str">
        <f t="shared" si="1"/>
        <v/>
      </c>
      <c r="B69" s="105"/>
      <c r="C69" s="105"/>
      <c r="D69" s="105"/>
      <c r="E69" s="105"/>
      <c r="F69" s="105"/>
      <c r="G69" s="105"/>
      <c r="H69" s="105"/>
      <c r="I69" s="105"/>
      <c r="J69" s="105"/>
      <c r="K69" s="105"/>
      <c r="L69" s="105"/>
      <c r="M69" s="105"/>
      <c r="N69" s="285" t="str">
        <f>IF(CONCATENATE(O69,P69,Q69,R69,S69,T69,U69,V69,W69,X69,Y69,Z69,AA69,AB69,AC69,AD69,AE69,AF69,AG69,AH69,AI69)&lt;&gt;"",MAX($N$1:N68)+1,"")</f>
        <v/>
      </c>
      <c r="O69" s="83" t="str">
        <f>IF('2B全身麻酔手術個別票H29'!C219="","",'2B全身麻酔手術個別票H29'!C219)</f>
        <v/>
      </c>
      <c r="P69" s="83" t="str">
        <f>IF('2B全身麻酔手術個別票H29'!E219="","",'2B全身麻酔手術個別票H29'!E219) &amp; IF('2B全身麻酔手術個別票H29'!F219="","",'2B全身麻酔手術個別票H29'!F219) &amp; IF('2B全身麻酔手術個別票H29'!G219="","",'2B全身麻酔手術個別票H29'!G219)</f>
        <v/>
      </c>
      <c r="Q69" s="83" t="str">
        <f>IF('2B全身麻酔手術個別票H29'!I219="","",'2B全身麻酔手術個別票H29'!I219)</f>
        <v/>
      </c>
      <c r="R69" s="83" t="str">
        <f>IF('2B全身麻酔手術個別票H29'!K219="","",'2B全身麻酔手術個別票H29'!K219)</f>
        <v/>
      </c>
      <c r="S69" s="83" t="str">
        <f>IF('2B全身麻酔手術個別票H29'!M219="","",'2B全身麻酔手術個別票H29'!M219)</f>
        <v/>
      </c>
      <c r="T69" s="83" t="str">
        <f>IF('2B全身麻酔手術個別票H29'!O219="","",'2B全身麻酔手術個別票H29'!O219)</f>
        <v/>
      </c>
      <c r="U69" s="105"/>
      <c r="V69" s="105"/>
      <c r="W69" s="105"/>
      <c r="X69" s="285" t="str">
        <f>IF('2B全身麻酔手術個別票H29'!AH219="","",'2B全身麻酔手術個別票H29'!AH219)</f>
        <v/>
      </c>
      <c r="Y69" s="285" t="str">
        <f>IF('2B全身麻酔手術個別票H29'!AR219="","",'2B全身麻酔手術個別票H29'!AR219)</f>
        <v/>
      </c>
      <c r="Z69" s="285" t="str">
        <f>IF('2B全身麻酔手術個別票H29'!BB219="","",'2B全身麻酔手術個別票H29'!BB219)</f>
        <v/>
      </c>
      <c r="AA69" s="105"/>
      <c r="AB69" s="105"/>
      <c r="AC69" s="105"/>
      <c r="AD69" s="105"/>
      <c r="AE69" s="105"/>
      <c r="AF69" s="105"/>
      <c r="AG69" s="105"/>
      <c r="AH69" s="105"/>
      <c r="AI69" s="105"/>
    </row>
    <row r="70" spans="1:35">
      <c r="A70" s="83" t="str">
        <f t="shared" si="1"/>
        <v/>
      </c>
      <c r="B70" s="105"/>
      <c r="C70" s="105"/>
      <c r="D70" s="105"/>
      <c r="E70" s="105"/>
      <c r="F70" s="105"/>
      <c r="G70" s="105"/>
      <c r="H70" s="105"/>
      <c r="I70" s="105"/>
      <c r="J70" s="105"/>
      <c r="K70" s="105"/>
      <c r="L70" s="105"/>
      <c r="M70" s="105"/>
      <c r="N70" s="285" t="str">
        <f>IF(CONCATENATE(O70,P70,Q70,R70,S70,T70,U70,V70,W70,X70,Y70,Z70,AA70,AB70,AC70,AD70,AE70,AF70,AG70,AH70,AI70)&lt;&gt;"",MAX($N$1:N69)+1,"")</f>
        <v/>
      </c>
      <c r="O70" s="83" t="str">
        <f>IF('2B全身麻酔手術個別票H29'!C222="","",'2B全身麻酔手術個別票H29'!C222)</f>
        <v/>
      </c>
      <c r="P70" s="83" t="str">
        <f>IF('2B全身麻酔手術個別票H29'!E222="","",'2B全身麻酔手術個別票H29'!E222) &amp; IF('2B全身麻酔手術個別票H29'!F222="","",'2B全身麻酔手術個別票H29'!F222) &amp; IF('2B全身麻酔手術個別票H29'!G222="","",'2B全身麻酔手術個別票H29'!G222)</f>
        <v/>
      </c>
      <c r="Q70" s="83" t="str">
        <f>IF('2B全身麻酔手術個別票H29'!I222="","",'2B全身麻酔手術個別票H29'!I222)</f>
        <v/>
      </c>
      <c r="R70" s="83" t="str">
        <f>IF('2B全身麻酔手術個別票H29'!K222="","",'2B全身麻酔手術個別票H29'!K222)</f>
        <v/>
      </c>
      <c r="S70" s="83" t="str">
        <f>IF('2B全身麻酔手術個別票H29'!M222="","",'2B全身麻酔手術個別票H29'!M222)</f>
        <v/>
      </c>
      <c r="T70" s="83" t="str">
        <f>IF('2B全身麻酔手術個別票H29'!O222="","",'2B全身麻酔手術個別票H29'!O222)</f>
        <v/>
      </c>
      <c r="U70" s="105"/>
      <c r="V70" s="105"/>
      <c r="W70" s="105"/>
      <c r="X70" s="285" t="str">
        <f>IF('2B全身麻酔手術個別票H29'!AH222="","",'2B全身麻酔手術個別票H29'!AH222)</f>
        <v/>
      </c>
      <c r="Y70" s="285" t="str">
        <f>IF('2B全身麻酔手術個別票H29'!AR222="","",'2B全身麻酔手術個別票H29'!AR222)</f>
        <v/>
      </c>
      <c r="Z70" s="285" t="str">
        <f>IF('2B全身麻酔手術個別票H29'!BB222="","",'2B全身麻酔手術個別票H29'!BB222)</f>
        <v/>
      </c>
      <c r="AA70" s="105"/>
      <c r="AB70" s="105"/>
      <c r="AC70" s="105"/>
      <c r="AD70" s="105"/>
      <c r="AE70" s="105"/>
      <c r="AF70" s="105"/>
      <c r="AG70" s="105"/>
      <c r="AH70" s="105"/>
      <c r="AI70" s="105"/>
    </row>
    <row r="71" spans="1:35">
      <c r="A71" s="83" t="str">
        <f t="shared" si="1"/>
        <v/>
      </c>
      <c r="B71" s="105"/>
      <c r="C71" s="105"/>
      <c r="D71" s="105"/>
      <c r="E71" s="105"/>
      <c r="F71" s="105"/>
      <c r="G71" s="105"/>
      <c r="H71" s="105"/>
      <c r="I71" s="105"/>
      <c r="J71" s="105"/>
      <c r="K71" s="105"/>
      <c r="L71" s="105"/>
      <c r="M71" s="105"/>
      <c r="N71" s="285" t="str">
        <f>IF(CONCATENATE(O71,P71,Q71,R71,S71,T71,U71,V71,W71,X71,Y71,Z71,AA71,AB71,AC71,AD71,AE71,AF71,AG71,AH71,AI71)&lt;&gt;"",MAX($N$1:N70)+1,"")</f>
        <v/>
      </c>
      <c r="O71" s="83" t="str">
        <f>IF('2B全身麻酔手術個別票H29'!C225="","",'2B全身麻酔手術個別票H29'!C225)</f>
        <v/>
      </c>
      <c r="P71" s="83" t="str">
        <f>IF('2B全身麻酔手術個別票H29'!E225="","",'2B全身麻酔手術個別票H29'!E225) &amp; IF('2B全身麻酔手術個別票H29'!F225="","",'2B全身麻酔手術個別票H29'!F225) &amp; IF('2B全身麻酔手術個別票H29'!G225="","",'2B全身麻酔手術個別票H29'!G225)</f>
        <v/>
      </c>
      <c r="Q71" s="83" t="str">
        <f>IF('2B全身麻酔手術個別票H29'!I225="","",'2B全身麻酔手術個別票H29'!I225)</f>
        <v/>
      </c>
      <c r="R71" s="83" t="str">
        <f>IF('2B全身麻酔手術個別票H29'!K225="","",'2B全身麻酔手術個別票H29'!K225)</f>
        <v/>
      </c>
      <c r="S71" s="83" t="str">
        <f>IF('2B全身麻酔手術個別票H29'!M225="","",'2B全身麻酔手術個別票H29'!M225)</f>
        <v/>
      </c>
      <c r="T71" s="83" t="str">
        <f>IF('2B全身麻酔手術個別票H29'!O225="","",'2B全身麻酔手術個別票H29'!O225)</f>
        <v/>
      </c>
      <c r="U71" s="105"/>
      <c r="V71" s="105"/>
      <c r="W71" s="105"/>
      <c r="X71" s="285" t="str">
        <f>IF('2B全身麻酔手術個別票H29'!AH225="","",'2B全身麻酔手術個別票H29'!AH225)</f>
        <v/>
      </c>
      <c r="Y71" s="285" t="str">
        <f>IF('2B全身麻酔手術個別票H29'!AR225="","",'2B全身麻酔手術個別票H29'!AR225)</f>
        <v/>
      </c>
      <c r="Z71" s="285" t="str">
        <f>IF('2B全身麻酔手術個別票H29'!BB225="","",'2B全身麻酔手術個別票H29'!BB225)</f>
        <v/>
      </c>
      <c r="AA71" s="105"/>
      <c r="AB71" s="105"/>
      <c r="AC71" s="105"/>
      <c r="AD71" s="105"/>
      <c r="AE71" s="105"/>
      <c r="AF71" s="105"/>
      <c r="AG71" s="105"/>
      <c r="AH71" s="105"/>
      <c r="AI71" s="105"/>
    </row>
    <row r="72" spans="1:35">
      <c r="A72" s="83" t="str">
        <f t="shared" si="1"/>
        <v/>
      </c>
      <c r="B72" s="105"/>
      <c r="C72" s="105"/>
      <c r="D72" s="105"/>
      <c r="E72" s="105"/>
      <c r="F72" s="105"/>
      <c r="G72" s="105"/>
      <c r="H72" s="105"/>
      <c r="I72" s="105"/>
      <c r="J72" s="105"/>
      <c r="K72" s="105"/>
      <c r="L72" s="105"/>
      <c r="M72" s="105"/>
      <c r="N72" s="285" t="str">
        <f>IF(CONCATENATE(O72,P72,Q72,R72,S72,T72,U72,V72,W72,X72,Y72,Z72,AA72,AB72,AC72,AD72,AE72,AF72,AG72,AH72,AI72)&lt;&gt;"",MAX($N$1:N71)+1,"")</f>
        <v/>
      </c>
      <c r="O72" s="83" t="str">
        <f>IF('2B全身麻酔手術個別票H29'!C228="","",'2B全身麻酔手術個別票H29'!C228)</f>
        <v/>
      </c>
      <c r="P72" s="83" t="str">
        <f>IF('2B全身麻酔手術個別票H29'!E228="","",'2B全身麻酔手術個別票H29'!E228) &amp; IF('2B全身麻酔手術個別票H29'!F228="","",'2B全身麻酔手術個別票H29'!F228) &amp; IF('2B全身麻酔手術個別票H29'!G228="","",'2B全身麻酔手術個別票H29'!G228)</f>
        <v/>
      </c>
      <c r="Q72" s="83" t="str">
        <f>IF('2B全身麻酔手術個別票H29'!I228="","",'2B全身麻酔手術個別票H29'!I228)</f>
        <v/>
      </c>
      <c r="R72" s="83" t="str">
        <f>IF('2B全身麻酔手術個別票H29'!K228="","",'2B全身麻酔手術個別票H29'!K228)</f>
        <v/>
      </c>
      <c r="S72" s="83" t="str">
        <f>IF('2B全身麻酔手術個別票H29'!M228="","",'2B全身麻酔手術個別票H29'!M228)</f>
        <v/>
      </c>
      <c r="T72" s="83" t="str">
        <f>IF('2B全身麻酔手術個別票H29'!O228="","",'2B全身麻酔手術個別票H29'!O228)</f>
        <v/>
      </c>
      <c r="U72" s="105"/>
      <c r="V72" s="105"/>
      <c r="W72" s="105"/>
      <c r="X72" s="285" t="str">
        <f>IF('2B全身麻酔手術個別票H29'!AH228="","",'2B全身麻酔手術個別票H29'!AH228)</f>
        <v/>
      </c>
      <c r="Y72" s="285" t="str">
        <f>IF('2B全身麻酔手術個別票H29'!AR228="","",'2B全身麻酔手術個別票H29'!AR228)</f>
        <v/>
      </c>
      <c r="Z72" s="285" t="str">
        <f>IF('2B全身麻酔手術個別票H29'!BB228="","",'2B全身麻酔手術個別票H29'!BB228)</f>
        <v/>
      </c>
      <c r="AA72" s="105"/>
      <c r="AB72" s="105"/>
      <c r="AC72" s="105"/>
      <c r="AD72" s="105"/>
      <c r="AE72" s="105"/>
      <c r="AF72" s="105"/>
      <c r="AG72" s="105"/>
      <c r="AH72" s="105"/>
      <c r="AI72" s="105"/>
    </row>
    <row r="73" spans="1:35">
      <c r="A73" s="83" t="str">
        <f t="shared" si="1"/>
        <v/>
      </c>
      <c r="B73" s="105"/>
      <c r="C73" s="105"/>
      <c r="D73" s="105"/>
      <c r="E73" s="105"/>
      <c r="F73" s="105"/>
      <c r="G73" s="105"/>
      <c r="H73" s="105"/>
      <c r="I73" s="105"/>
      <c r="J73" s="105"/>
      <c r="K73" s="105"/>
      <c r="L73" s="105"/>
      <c r="M73" s="105"/>
      <c r="N73" s="285" t="str">
        <f>IF(CONCATENATE(O73,P73,Q73,R73,S73,T73,U73,V73,W73,X73,Y73,Z73,AA73,AB73,AC73,AD73,AE73,AF73,AG73,AH73,AI73)&lt;&gt;"",MAX($N$1:N72)+1,"")</f>
        <v/>
      </c>
      <c r="O73" s="83" t="str">
        <f>IF('2B全身麻酔手術個別票H29'!C233="","",'2B全身麻酔手術個別票H29'!C233)</f>
        <v/>
      </c>
      <c r="P73" s="83" t="str">
        <f>IF('2B全身麻酔手術個別票H29'!E233="","",'2B全身麻酔手術個別票H29'!E233) &amp; IF('2B全身麻酔手術個別票H29'!F233="","",'2B全身麻酔手術個別票H29'!F233) &amp; IF('2B全身麻酔手術個別票H29'!G233="","",'2B全身麻酔手術個別票H29'!G233)</f>
        <v/>
      </c>
      <c r="Q73" s="83" t="str">
        <f>IF('2B全身麻酔手術個別票H29'!I233="","",'2B全身麻酔手術個別票H29'!I233)</f>
        <v/>
      </c>
      <c r="R73" s="83" t="str">
        <f>IF('2B全身麻酔手術個別票H29'!K233="","",'2B全身麻酔手術個別票H29'!K233)</f>
        <v/>
      </c>
      <c r="S73" s="83" t="str">
        <f>IF('2B全身麻酔手術個別票H29'!M233="","",'2B全身麻酔手術個別票H29'!M233)</f>
        <v/>
      </c>
      <c r="T73" s="83" t="str">
        <f>IF('2B全身麻酔手術個別票H29'!O233="","",'2B全身麻酔手術個別票H29'!O233)</f>
        <v/>
      </c>
      <c r="U73" s="105"/>
      <c r="V73" s="105"/>
      <c r="W73" s="105"/>
      <c r="X73" s="285" t="str">
        <f>IF('2B全身麻酔手術個別票H29'!AH233="","",'2B全身麻酔手術個別票H29'!AH233)</f>
        <v/>
      </c>
      <c r="Y73" s="285" t="str">
        <f>IF('2B全身麻酔手術個別票H29'!AR233="","",'2B全身麻酔手術個別票H29'!AR233)</f>
        <v/>
      </c>
      <c r="Z73" s="285" t="str">
        <f>IF('2B全身麻酔手術個別票H29'!BB233="","",'2B全身麻酔手術個別票H29'!BB233)</f>
        <v/>
      </c>
      <c r="AA73" s="105"/>
      <c r="AB73" s="105"/>
      <c r="AC73" s="105"/>
      <c r="AD73" s="105"/>
      <c r="AE73" s="105"/>
      <c r="AF73" s="105"/>
      <c r="AG73" s="105"/>
      <c r="AH73" s="105"/>
      <c r="AI73" s="105"/>
    </row>
    <row r="74" spans="1:35">
      <c r="A74" s="83" t="str">
        <f t="shared" si="1"/>
        <v/>
      </c>
      <c r="B74" s="105"/>
      <c r="C74" s="105"/>
      <c r="D74" s="105"/>
      <c r="E74" s="105"/>
      <c r="F74" s="105"/>
      <c r="G74" s="105"/>
      <c r="H74" s="105"/>
      <c r="I74" s="105"/>
      <c r="J74" s="105"/>
      <c r="K74" s="105"/>
      <c r="L74" s="105"/>
      <c r="M74" s="105"/>
      <c r="N74" s="285" t="str">
        <f>IF(CONCATENATE(O74,P74,Q74,R74,S74,T74,U74,V74,W74,X74,Y74,Z74,AA74,AB74,AC74,AD74,AE74,AF74,AG74,AH74,AI74)&lt;&gt;"",MAX($N$1:N73)+1,"")</f>
        <v/>
      </c>
      <c r="O74" s="83" t="str">
        <f>IF('2B全身麻酔手術個別票H29'!C236="","",'2B全身麻酔手術個別票H29'!C236)</f>
        <v/>
      </c>
      <c r="P74" s="83" t="str">
        <f>IF('2B全身麻酔手術個別票H29'!E236="","",'2B全身麻酔手術個別票H29'!E236) &amp; IF('2B全身麻酔手術個別票H29'!F236="","",'2B全身麻酔手術個別票H29'!F236) &amp; IF('2B全身麻酔手術個別票H29'!G236="","",'2B全身麻酔手術個別票H29'!G236)</f>
        <v/>
      </c>
      <c r="Q74" s="83" t="str">
        <f>IF('2B全身麻酔手術個別票H29'!I236="","",'2B全身麻酔手術個別票H29'!I236)</f>
        <v/>
      </c>
      <c r="R74" s="83" t="str">
        <f>IF('2B全身麻酔手術個別票H29'!K236="","",'2B全身麻酔手術個別票H29'!K236)</f>
        <v/>
      </c>
      <c r="S74" s="83" t="str">
        <f>IF('2B全身麻酔手術個別票H29'!M236="","",'2B全身麻酔手術個別票H29'!M236)</f>
        <v/>
      </c>
      <c r="T74" s="83" t="str">
        <f>IF('2B全身麻酔手術個別票H29'!O236="","",'2B全身麻酔手術個別票H29'!O236)</f>
        <v/>
      </c>
      <c r="U74" s="105"/>
      <c r="V74" s="105"/>
      <c r="W74" s="105"/>
      <c r="X74" s="285" t="str">
        <f>IF('2B全身麻酔手術個別票H29'!AH236="","",'2B全身麻酔手術個別票H29'!AH236)</f>
        <v/>
      </c>
      <c r="Y74" s="285" t="str">
        <f>IF('2B全身麻酔手術個別票H29'!AR236="","",'2B全身麻酔手術個別票H29'!AR236)</f>
        <v/>
      </c>
      <c r="Z74" s="285" t="str">
        <f>IF('2B全身麻酔手術個別票H29'!BB236="","",'2B全身麻酔手術個別票H29'!BB236)</f>
        <v/>
      </c>
      <c r="AA74" s="105"/>
      <c r="AB74" s="105"/>
      <c r="AC74" s="105"/>
      <c r="AD74" s="105"/>
      <c r="AE74" s="105"/>
      <c r="AF74" s="105"/>
      <c r="AG74" s="105"/>
      <c r="AH74" s="105"/>
      <c r="AI74" s="105"/>
    </row>
    <row r="75" spans="1:35">
      <c r="A75" s="83" t="str">
        <f t="shared" si="1"/>
        <v/>
      </c>
      <c r="B75" s="105"/>
      <c r="C75" s="105"/>
      <c r="D75" s="105"/>
      <c r="E75" s="105"/>
      <c r="F75" s="105"/>
      <c r="G75" s="105"/>
      <c r="H75" s="105"/>
      <c r="I75" s="105"/>
      <c r="J75" s="105"/>
      <c r="K75" s="105"/>
      <c r="L75" s="105"/>
      <c r="M75" s="105"/>
      <c r="N75" s="285" t="str">
        <f>IF(CONCATENATE(O75,P75,Q75,R75,S75,T75,U75,V75,W75,X75,Y75,Z75,AA75,AB75,AC75,AD75,AE75,AF75,AG75,AH75,AI75)&lt;&gt;"",MAX($N$1:N74)+1,"")</f>
        <v/>
      </c>
      <c r="O75" s="83" t="str">
        <f>IF('2B全身麻酔手術個別票H29'!C239="","",'2B全身麻酔手術個別票H29'!C239)</f>
        <v/>
      </c>
      <c r="P75" s="83" t="str">
        <f>IF('2B全身麻酔手術個別票H29'!E239="","",'2B全身麻酔手術個別票H29'!E239) &amp; IF('2B全身麻酔手術個別票H29'!F239="","",'2B全身麻酔手術個別票H29'!F239) &amp; IF('2B全身麻酔手術個別票H29'!G239="","",'2B全身麻酔手術個別票H29'!G239)</f>
        <v/>
      </c>
      <c r="Q75" s="83" t="str">
        <f>IF('2B全身麻酔手術個別票H29'!I239="","",'2B全身麻酔手術個別票H29'!I239)</f>
        <v/>
      </c>
      <c r="R75" s="83" t="str">
        <f>IF('2B全身麻酔手術個別票H29'!K239="","",'2B全身麻酔手術個別票H29'!K239)</f>
        <v/>
      </c>
      <c r="S75" s="83" t="str">
        <f>IF('2B全身麻酔手術個別票H29'!M239="","",'2B全身麻酔手術個別票H29'!M239)</f>
        <v/>
      </c>
      <c r="T75" s="83" t="str">
        <f>IF('2B全身麻酔手術個別票H29'!O239="","",'2B全身麻酔手術個別票H29'!O239)</f>
        <v/>
      </c>
      <c r="U75" s="105"/>
      <c r="V75" s="105"/>
      <c r="W75" s="105"/>
      <c r="X75" s="285" t="str">
        <f>IF('2B全身麻酔手術個別票H29'!AH239="","",'2B全身麻酔手術個別票H29'!AH239)</f>
        <v/>
      </c>
      <c r="Y75" s="285" t="str">
        <f>IF('2B全身麻酔手術個別票H29'!AR239="","",'2B全身麻酔手術個別票H29'!AR239)</f>
        <v/>
      </c>
      <c r="Z75" s="285" t="str">
        <f>IF('2B全身麻酔手術個別票H29'!BB239="","",'2B全身麻酔手術個別票H29'!BB239)</f>
        <v/>
      </c>
      <c r="AA75" s="105"/>
      <c r="AB75" s="105"/>
      <c r="AC75" s="105"/>
      <c r="AD75" s="105"/>
      <c r="AE75" s="105"/>
      <c r="AF75" s="105"/>
      <c r="AG75" s="105"/>
      <c r="AH75" s="105"/>
      <c r="AI75" s="105"/>
    </row>
    <row r="76" spans="1:35">
      <c r="A76" s="83" t="str">
        <f t="shared" si="1"/>
        <v/>
      </c>
      <c r="B76" s="105"/>
      <c r="C76" s="105"/>
      <c r="D76" s="105"/>
      <c r="E76" s="105"/>
      <c r="F76" s="105"/>
      <c r="G76" s="105"/>
      <c r="H76" s="105"/>
      <c r="I76" s="105"/>
      <c r="J76" s="105"/>
      <c r="K76" s="105"/>
      <c r="L76" s="105"/>
      <c r="M76" s="105"/>
      <c r="N76" s="285" t="str">
        <f>IF(CONCATENATE(O76,P76,Q76,R76,S76,T76,U76,V76,W76,X76,Y76,Z76,AA76,AB76,AC76,AD76,AE76,AF76,AG76,AH76,AI76)&lt;&gt;"",MAX($N$1:N75)+1,"")</f>
        <v/>
      </c>
      <c r="O76" s="83" t="str">
        <f>IF('2B全身麻酔手術個別票H29'!C242="","",'2B全身麻酔手術個別票H29'!C242)</f>
        <v/>
      </c>
      <c r="P76" s="83" t="str">
        <f>IF('2B全身麻酔手術個別票H29'!E242="","",'2B全身麻酔手術個別票H29'!E242) &amp; IF('2B全身麻酔手術個別票H29'!F242="","",'2B全身麻酔手術個別票H29'!F242) &amp; IF('2B全身麻酔手術個別票H29'!G242="","",'2B全身麻酔手術個別票H29'!G242)</f>
        <v/>
      </c>
      <c r="Q76" s="83" t="str">
        <f>IF('2B全身麻酔手術個別票H29'!I242="","",'2B全身麻酔手術個別票H29'!I242)</f>
        <v/>
      </c>
      <c r="R76" s="83" t="str">
        <f>IF('2B全身麻酔手術個別票H29'!K242="","",'2B全身麻酔手術個別票H29'!K242)</f>
        <v/>
      </c>
      <c r="S76" s="83" t="str">
        <f>IF('2B全身麻酔手術個別票H29'!M242="","",'2B全身麻酔手術個別票H29'!M242)</f>
        <v/>
      </c>
      <c r="T76" s="83" t="str">
        <f>IF('2B全身麻酔手術個別票H29'!O242="","",'2B全身麻酔手術個別票H29'!O242)</f>
        <v/>
      </c>
      <c r="U76" s="105"/>
      <c r="V76" s="105"/>
      <c r="W76" s="105"/>
      <c r="X76" s="285" t="str">
        <f>IF('2B全身麻酔手術個別票H29'!AH242="","",'2B全身麻酔手術個別票H29'!AH242)</f>
        <v/>
      </c>
      <c r="Y76" s="285" t="str">
        <f>IF('2B全身麻酔手術個別票H29'!AR242="","",'2B全身麻酔手術個別票H29'!AR242)</f>
        <v/>
      </c>
      <c r="Z76" s="285" t="str">
        <f>IF('2B全身麻酔手術個別票H29'!BB242="","",'2B全身麻酔手術個別票H29'!BB242)</f>
        <v/>
      </c>
      <c r="AA76" s="105"/>
      <c r="AB76" s="105"/>
      <c r="AC76" s="105"/>
      <c r="AD76" s="105"/>
      <c r="AE76" s="105"/>
      <c r="AF76" s="105"/>
      <c r="AG76" s="105"/>
      <c r="AH76" s="105"/>
      <c r="AI76" s="105"/>
    </row>
    <row r="77" spans="1:35">
      <c r="A77" s="83" t="str">
        <f t="shared" si="1"/>
        <v/>
      </c>
      <c r="B77" s="105"/>
      <c r="C77" s="105"/>
      <c r="D77" s="105"/>
      <c r="E77" s="105"/>
      <c r="F77" s="105"/>
      <c r="G77" s="105"/>
      <c r="H77" s="105"/>
      <c r="I77" s="105"/>
      <c r="J77" s="105"/>
      <c r="K77" s="105"/>
      <c r="L77" s="105"/>
      <c r="M77" s="105"/>
      <c r="N77" s="285" t="str">
        <f>IF(CONCATENATE(O77,P77,Q77,R77,S77,T77,U77,V77,W77,X77,Y77,Z77,AA77,AB77,AC77,AD77,AE77,AF77,AG77,AH77,AI77)&lt;&gt;"",MAX($N$1:N76)+1,"")</f>
        <v/>
      </c>
      <c r="O77" s="83" t="str">
        <f>IF('2B全身麻酔手術個別票H29'!C245="","",'2B全身麻酔手術個別票H29'!C245)</f>
        <v/>
      </c>
      <c r="P77" s="83" t="str">
        <f>IF('2B全身麻酔手術個別票H29'!E245="","",'2B全身麻酔手術個別票H29'!E245) &amp; IF('2B全身麻酔手術個別票H29'!F245="","",'2B全身麻酔手術個別票H29'!F245) &amp; IF('2B全身麻酔手術個別票H29'!G245="","",'2B全身麻酔手術個別票H29'!G245)</f>
        <v/>
      </c>
      <c r="Q77" s="83" t="str">
        <f>IF('2B全身麻酔手術個別票H29'!I245="","",'2B全身麻酔手術個別票H29'!I245)</f>
        <v/>
      </c>
      <c r="R77" s="83" t="str">
        <f>IF('2B全身麻酔手術個別票H29'!K245="","",'2B全身麻酔手術個別票H29'!K245)</f>
        <v/>
      </c>
      <c r="S77" s="83" t="str">
        <f>IF('2B全身麻酔手術個別票H29'!M245="","",'2B全身麻酔手術個別票H29'!M245)</f>
        <v/>
      </c>
      <c r="T77" s="83" t="str">
        <f>IF('2B全身麻酔手術個別票H29'!O245="","",'2B全身麻酔手術個別票H29'!O245)</f>
        <v/>
      </c>
      <c r="U77" s="105"/>
      <c r="V77" s="105"/>
      <c r="W77" s="105"/>
      <c r="X77" s="285" t="str">
        <f>IF('2B全身麻酔手術個別票H29'!AH245="","",'2B全身麻酔手術個別票H29'!AH245)</f>
        <v/>
      </c>
      <c r="Y77" s="285" t="str">
        <f>IF('2B全身麻酔手術個別票H29'!AR245="","",'2B全身麻酔手術個別票H29'!AR245)</f>
        <v/>
      </c>
      <c r="Z77" s="285" t="str">
        <f>IF('2B全身麻酔手術個別票H29'!BB245="","",'2B全身麻酔手術個別票H29'!BB245)</f>
        <v/>
      </c>
      <c r="AA77" s="105"/>
      <c r="AB77" s="105"/>
      <c r="AC77" s="105"/>
      <c r="AD77" s="105"/>
      <c r="AE77" s="105"/>
      <c r="AF77" s="105"/>
      <c r="AG77" s="105"/>
      <c r="AH77" s="105"/>
      <c r="AI77" s="105"/>
    </row>
    <row r="78" spans="1:35">
      <c r="A78" s="83" t="str">
        <f t="shared" si="1"/>
        <v/>
      </c>
      <c r="B78" s="105"/>
      <c r="C78" s="105"/>
      <c r="D78" s="105"/>
      <c r="E78" s="105"/>
      <c r="F78" s="105"/>
      <c r="G78" s="105"/>
      <c r="H78" s="105"/>
      <c r="I78" s="105"/>
      <c r="J78" s="105"/>
      <c r="K78" s="105"/>
      <c r="L78" s="105"/>
      <c r="M78" s="105"/>
      <c r="N78" s="285" t="str">
        <f>IF(CONCATENATE(O78,P78,Q78,R78,S78,T78,U78,V78,W78,X78,Y78,Z78,AA78,AB78,AC78,AD78,AE78,AF78,AG78,AH78,AI78)&lt;&gt;"",MAX($N$1:N77)+1,"")</f>
        <v/>
      </c>
      <c r="O78" s="83" t="str">
        <f>IF('2B全身麻酔手術個別票H29'!C248="","",'2B全身麻酔手術個別票H29'!C248)</f>
        <v/>
      </c>
      <c r="P78" s="83" t="str">
        <f>IF('2B全身麻酔手術個別票H29'!E248="","",'2B全身麻酔手術個別票H29'!E248) &amp; IF('2B全身麻酔手術個別票H29'!F248="","",'2B全身麻酔手術個別票H29'!F248) &amp; IF('2B全身麻酔手術個別票H29'!G248="","",'2B全身麻酔手術個別票H29'!G248)</f>
        <v/>
      </c>
      <c r="Q78" s="83" t="str">
        <f>IF('2B全身麻酔手術個別票H29'!I248="","",'2B全身麻酔手術個別票H29'!I248)</f>
        <v/>
      </c>
      <c r="R78" s="83" t="str">
        <f>IF('2B全身麻酔手術個別票H29'!K248="","",'2B全身麻酔手術個別票H29'!K248)</f>
        <v/>
      </c>
      <c r="S78" s="83" t="str">
        <f>IF('2B全身麻酔手術個別票H29'!M248="","",'2B全身麻酔手術個別票H29'!M248)</f>
        <v/>
      </c>
      <c r="T78" s="83" t="str">
        <f>IF('2B全身麻酔手術個別票H29'!O248="","",'2B全身麻酔手術個別票H29'!O248)</f>
        <v/>
      </c>
      <c r="U78" s="105"/>
      <c r="V78" s="105"/>
      <c r="W78" s="105"/>
      <c r="X78" s="285" t="str">
        <f>IF('2B全身麻酔手術個別票H29'!AH248="","",'2B全身麻酔手術個別票H29'!AH248)</f>
        <v/>
      </c>
      <c r="Y78" s="285" t="str">
        <f>IF('2B全身麻酔手術個別票H29'!AR248="","",'2B全身麻酔手術個別票H29'!AR248)</f>
        <v/>
      </c>
      <c r="Z78" s="285" t="str">
        <f>IF('2B全身麻酔手術個別票H29'!BB248="","",'2B全身麻酔手術個別票H29'!BB248)</f>
        <v/>
      </c>
      <c r="AA78" s="105"/>
      <c r="AB78" s="105"/>
      <c r="AC78" s="105"/>
      <c r="AD78" s="105"/>
      <c r="AE78" s="105"/>
      <c r="AF78" s="105"/>
      <c r="AG78" s="105"/>
      <c r="AH78" s="105"/>
      <c r="AI78" s="105"/>
    </row>
    <row r="79" spans="1:35">
      <c r="A79" s="83" t="str">
        <f t="shared" si="1"/>
        <v/>
      </c>
      <c r="B79" s="105"/>
      <c r="C79" s="105"/>
      <c r="D79" s="105"/>
      <c r="E79" s="105"/>
      <c r="F79" s="105"/>
      <c r="G79" s="105"/>
      <c r="H79" s="105"/>
      <c r="I79" s="105"/>
      <c r="J79" s="105"/>
      <c r="K79" s="105"/>
      <c r="L79" s="105"/>
      <c r="M79" s="105"/>
      <c r="N79" s="285" t="str">
        <f>IF(CONCATENATE(O79,P79,Q79,R79,S79,T79,U79,V79,W79,X79,Y79,Z79,AA79,AB79,AC79,AD79,AE79,AF79,AG79,AH79,AI79)&lt;&gt;"",MAX($N$1:N78)+1,"")</f>
        <v/>
      </c>
      <c r="O79" s="83" t="str">
        <f>IF('2B全身麻酔手術個別票H29'!C251="","",'2B全身麻酔手術個別票H29'!C251)</f>
        <v/>
      </c>
      <c r="P79" s="83" t="str">
        <f>IF('2B全身麻酔手術個別票H29'!E251="","",'2B全身麻酔手術個別票H29'!E251) &amp; IF('2B全身麻酔手術個別票H29'!F251="","",'2B全身麻酔手術個別票H29'!F251) &amp; IF('2B全身麻酔手術個別票H29'!G251="","",'2B全身麻酔手術個別票H29'!G251)</f>
        <v/>
      </c>
      <c r="Q79" s="83" t="str">
        <f>IF('2B全身麻酔手術個別票H29'!I251="","",'2B全身麻酔手術個別票H29'!I251)</f>
        <v/>
      </c>
      <c r="R79" s="83" t="str">
        <f>IF('2B全身麻酔手術個別票H29'!K251="","",'2B全身麻酔手術個別票H29'!K251)</f>
        <v/>
      </c>
      <c r="S79" s="83" t="str">
        <f>IF('2B全身麻酔手術個別票H29'!M251="","",'2B全身麻酔手術個別票H29'!M251)</f>
        <v/>
      </c>
      <c r="T79" s="83" t="str">
        <f>IF('2B全身麻酔手術個別票H29'!O251="","",'2B全身麻酔手術個別票H29'!O251)</f>
        <v/>
      </c>
      <c r="U79" s="105"/>
      <c r="V79" s="105"/>
      <c r="W79" s="105"/>
      <c r="X79" s="285" t="str">
        <f>IF('2B全身麻酔手術個別票H29'!AH251="","",'2B全身麻酔手術個別票H29'!AH251)</f>
        <v/>
      </c>
      <c r="Y79" s="285" t="str">
        <f>IF('2B全身麻酔手術個別票H29'!AR251="","",'2B全身麻酔手術個別票H29'!AR251)</f>
        <v/>
      </c>
      <c r="Z79" s="285" t="str">
        <f>IF('2B全身麻酔手術個別票H29'!BB251="","",'2B全身麻酔手術個別票H29'!BB251)</f>
        <v/>
      </c>
      <c r="AA79" s="105"/>
      <c r="AB79" s="105"/>
      <c r="AC79" s="105"/>
      <c r="AD79" s="105"/>
      <c r="AE79" s="105"/>
      <c r="AF79" s="105"/>
      <c r="AG79" s="105"/>
      <c r="AH79" s="105"/>
      <c r="AI79" s="105"/>
    </row>
    <row r="80" spans="1:35">
      <c r="A80" s="83" t="str">
        <f t="shared" si="1"/>
        <v/>
      </c>
      <c r="B80" s="105"/>
      <c r="C80" s="105"/>
      <c r="D80" s="105"/>
      <c r="E80" s="105"/>
      <c r="F80" s="105"/>
      <c r="G80" s="105"/>
      <c r="H80" s="105"/>
      <c r="I80" s="105"/>
      <c r="J80" s="105"/>
      <c r="K80" s="105"/>
      <c r="L80" s="105"/>
      <c r="M80" s="105"/>
      <c r="N80" s="285" t="str">
        <f>IF(CONCATENATE(O80,P80,Q80,R80,S80,T80,U80,V80,W80,X80,Y80,Z80,AA80,AB80,AC80,AD80,AE80,AF80,AG80,AH80,AI80)&lt;&gt;"",MAX($N$1:N79)+1,"")</f>
        <v/>
      </c>
      <c r="O80" s="83" t="str">
        <f>IF('2B全身麻酔手術個別票H29'!C254="","",'2B全身麻酔手術個別票H29'!C254)</f>
        <v/>
      </c>
      <c r="P80" s="83" t="str">
        <f>IF('2B全身麻酔手術個別票H29'!E254="","",'2B全身麻酔手術個別票H29'!E254) &amp; IF('2B全身麻酔手術個別票H29'!F254="","",'2B全身麻酔手術個別票H29'!F254) &amp; IF('2B全身麻酔手術個別票H29'!G254="","",'2B全身麻酔手術個別票H29'!G254)</f>
        <v/>
      </c>
      <c r="Q80" s="83" t="str">
        <f>IF('2B全身麻酔手術個別票H29'!I254="","",'2B全身麻酔手術個別票H29'!I254)</f>
        <v/>
      </c>
      <c r="R80" s="83" t="str">
        <f>IF('2B全身麻酔手術個別票H29'!K254="","",'2B全身麻酔手術個別票H29'!K254)</f>
        <v/>
      </c>
      <c r="S80" s="83" t="str">
        <f>IF('2B全身麻酔手術個別票H29'!M254="","",'2B全身麻酔手術個別票H29'!M254)</f>
        <v/>
      </c>
      <c r="T80" s="83" t="str">
        <f>IF('2B全身麻酔手術個別票H29'!O254="","",'2B全身麻酔手術個別票H29'!O254)</f>
        <v/>
      </c>
      <c r="U80" s="105"/>
      <c r="V80" s="105"/>
      <c r="W80" s="105"/>
      <c r="X80" s="285" t="str">
        <f>IF('2B全身麻酔手術個別票H29'!AH254="","",'2B全身麻酔手術個別票H29'!AH254)</f>
        <v/>
      </c>
      <c r="Y80" s="285" t="str">
        <f>IF('2B全身麻酔手術個別票H29'!AR254="","",'2B全身麻酔手術個別票H29'!AR254)</f>
        <v/>
      </c>
      <c r="Z80" s="285" t="str">
        <f>IF('2B全身麻酔手術個別票H29'!BB254="","",'2B全身麻酔手術個別票H29'!BB254)</f>
        <v/>
      </c>
      <c r="AA80" s="105"/>
      <c r="AB80" s="105"/>
      <c r="AC80" s="105"/>
      <c r="AD80" s="105"/>
      <c r="AE80" s="105"/>
      <c r="AF80" s="105"/>
      <c r="AG80" s="105"/>
      <c r="AH80" s="105"/>
      <c r="AI80" s="105"/>
    </row>
    <row r="81" spans="1:35">
      <c r="A81" s="83" t="str">
        <f t="shared" si="1"/>
        <v/>
      </c>
      <c r="B81" s="105"/>
      <c r="C81" s="105"/>
      <c r="D81" s="105"/>
      <c r="E81" s="105"/>
      <c r="F81" s="105"/>
      <c r="G81" s="105"/>
      <c r="H81" s="105"/>
      <c r="I81" s="105"/>
      <c r="J81" s="105"/>
      <c r="K81" s="105"/>
      <c r="L81" s="105"/>
      <c r="M81" s="105"/>
      <c r="N81" s="285" t="str">
        <f>IF(CONCATENATE(O81,P81,Q81,R81,S81,T81,U81,V81,W81,X81,Y81,Z81,AA81,AB81,AC81,AD81,AE81,AF81,AG81,AH81,AI81)&lt;&gt;"",MAX($N$1:N80)+1,"")</f>
        <v/>
      </c>
      <c r="O81" s="83" t="str">
        <f>IF('2B全身麻酔手術個別票H29'!C257="","",'2B全身麻酔手術個別票H29'!C257)</f>
        <v/>
      </c>
      <c r="P81" s="83" t="str">
        <f>IF('2B全身麻酔手術個別票H29'!E257="","",'2B全身麻酔手術個別票H29'!E257) &amp; IF('2B全身麻酔手術個別票H29'!F257="","",'2B全身麻酔手術個別票H29'!F257) &amp; IF('2B全身麻酔手術個別票H29'!G257="","",'2B全身麻酔手術個別票H29'!G257)</f>
        <v/>
      </c>
      <c r="Q81" s="83" t="str">
        <f>IF('2B全身麻酔手術個別票H29'!I257="","",'2B全身麻酔手術個別票H29'!I257)</f>
        <v/>
      </c>
      <c r="R81" s="83" t="str">
        <f>IF('2B全身麻酔手術個別票H29'!K257="","",'2B全身麻酔手術個別票H29'!K257)</f>
        <v/>
      </c>
      <c r="S81" s="83" t="str">
        <f>IF('2B全身麻酔手術個別票H29'!M257="","",'2B全身麻酔手術個別票H29'!M257)</f>
        <v/>
      </c>
      <c r="T81" s="83" t="str">
        <f>IF('2B全身麻酔手術個別票H29'!O257="","",'2B全身麻酔手術個別票H29'!O257)</f>
        <v/>
      </c>
      <c r="U81" s="105"/>
      <c r="V81" s="105"/>
      <c r="W81" s="105"/>
      <c r="X81" s="285" t="str">
        <f>IF('2B全身麻酔手術個別票H29'!AH257="","",'2B全身麻酔手術個別票H29'!AH257)</f>
        <v/>
      </c>
      <c r="Y81" s="285" t="str">
        <f>IF('2B全身麻酔手術個別票H29'!AR257="","",'2B全身麻酔手術個別票H29'!AR257)</f>
        <v/>
      </c>
      <c r="Z81" s="285" t="str">
        <f>IF('2B全身麻酔手術個別票H29'!BB257="","",'2B全身麻酔手術個別票H29'!BB257)</f>
        <v/>
      </c>
      <c r="AA81" s="105"/>
      <c r="AB81" s="105"/>
      <c r="AC81" s="105"/>
      <c r="AD81" s="105"/>
      <c r="AE81" s="105"/>
      <c r="AF81" s="105"/>
      <c r="AG81" s="105"/>
      <c r="AH81" s="105"/>
      <c r="AI81" s="105"/>
    </row>
    <row r="82" spans="1:35">
      <c r="A82" s="83" t="str">
        <f t="shared" si="1"/>
        <v/>
      </c>
      <c r="B82" s="105"/>
      <c r="C82" s="105"/>
      <c r="D82" s="105"/>
      <c r="E82" s="105"/>
      <c r="F82" s="105"/>
      <c r="G82" s="105"/>
      <c r="H82" s="105"/>
      <c r="I82" s="105"/>
      <c r="J82" s="105"/>
      <c r="K82" s="105"/>
      <c r="L82" s="105"/>
      <c r="M82" s="105"/>
      <c r="N82" s="285" t="str">
        <f>IF(CONCATENATE(O82,P82,Q82,R82,S82,T82,U82,V82,W82,X82,Y82,Z82,AA82,AB82,AC82,AD82,AE82,AF82,AG82,AH82,AI82)&lt;&gt;"",MAX($N$1:N81)+1,"")</f>
        <v/>
      </c>
      <c r="O82" s="83" t="str">
        <f>IF('2B全身麻酔手術個別票H29'!C260="","",'2B全身麻酔手術個別票H29'!C260)</f>
        <v/>
      </c>
      <c r="P82" s="83" t="str">
        <f>IF('2B全身麻酔手術個別票H29'!E260="","",'2B全身麻酔手術個別票H29'!E260) &amp; IF('2B全身麻酔手術個別票H29'!F260="","",'2B全身麻酔手術個別票H29'!F260) &amp; IF('2B全身麻酔手術個別票H29'!G260="","",'2B全身麻酔手術個別票H29'!G260)</f>
        <v/>
      </c>
      <c r="Q82" s="83" t="str">
        <f>IF('2B全身麻酔手術個別票H29'!I260="","",'2B全身麻酔手術個別票H29'!I260)</f>
        <v/>
      </c>
      <c r="R82" s="83" t="str">
        <f>IF('2B全身麻酔手術個別票H29'!K260="","",'2B全身麻酔手術個別票H29'!K260)</f>
        <v/>
      </c>
      <c r="S82" s="83" t="str">
        <f>IF('2B全身麻酔手術個別票H29'!M260="","",'2B全身麻酔手術個別票H29'!M260)</f>
        <v/>
      </c>
      <c r="T82" s="83" t="str">
        <f>IF('2B全身麻酔手術個別票H29'!O260="","",'2B全身麻酔手術個別票H29'!O260)</f>
        <v/>
      </c>
      <c r="U82" s="105"/>
      <c r="V82" s="105"/>
      <c r="W82" s="105"/>
      <c r="X82" s="285" t="str">
        <f>IF('2B全身麻酔手術個別票H29'!AH260="","",'2B全身麻酔手術個別票H29'!AH260)</f>
        <v/>
      </c>
      <c r="Y82" s="285" t="str">
        <f>IF('2B全身麻酔手術個別票H29'!AR260="","",'2B全身麻酔手術個別票H29'!AR260)</f>
        <v/>
      </c>
      <c r="Z82" s="285" t="str">
        <f>IF('2B全身麻酔手術個別票H29'!BB260="","",'2B全身麻酔手術個別票H29'!BB260)</f>
        <v/>
      </c>
      <c r="AA82" s="105"/>
      <c r="AB82" s="105"/>
      <c r="AC82" s="105"/>
      <c r="AD82" s="105"/>
      <c r="AE82" s="105"/>
      <c r="AF82" s="105"/>
      <c r="AG82" s="105"/>
      <c r="AH82" s="105"/>
      <c r="AI82" s="105"/>
    </row>
    <row r="83" spans="1:35">
      <c r="A83" s="83" t="str">
        <f t="shared" si="1"/>
        <v/>
      </c>
      <c r="B83" s="105"/>
      <c r="C83" s="105"/>
      <c r="D83" s="105"/>
      <c r="E83" s="105"/>
      <c r="F83" s="105"/>
      <c r="G83" s="105"/>
      <c r="H83" s="105"/>
      <c r="I83" s="105"/>
      <c r="J83" s="105"/>
      <c r="K83" s="105"/>
      <c r="L83" s="105"/>
      <c r="M83" s="105"/>
      <c r="N83" s="285" t="str">
        <f>IF(CONCATENATE(O83,P83,Q83,R83,S83,T83,U83,V83,W83,X83,Y83,Z83,AA83,AB83,AC83,AD83,AE83,AF83,AG83,AH83,AI83)&lt;&gt;"",MAX($N$1:N82)+1,"")</f>
        <v/>
      </c>
      <c r="O83" s="83" t="str">
        <f>IF('2B全身麻酔手術個別票H29'!C263="","",'2B全身麻酔手術個別票H29'!C263)</f>
        <v/>
      </c>
      <c r="P83" s="83" t="str">
        <f>IF('2B全身麻酔手術個別票H29'!E263="","",'2B全身麻酔手術個別票H29'!E263) &amp; IF('2B全身麻酔手術個別票H29'!F263="","",'2B全身麻酔手術個別票H29'!F263) &amp; IF('2B全身麻酔手術個別票H29'!G263="","",'2B全身麻酔手術個別票H29'!G263)</f>
        <v/>
      </c>
      <c r="Q83" s="83" t="str">
        <f>IF('2B全身麻酔手術個別票H29'!I263="","",'2B全身麻酔手術個別票H29'!I263)</f>
        <v/>
      </c>
      <c r="R83" s="83" t="str">
        <f>IF('2B全身麻酔手術個別票H29'!K263="","",'2B全身麻酔手術個別票H29'!K263)</f>
        <v/>
      </c>
      <c r="S83" s="83" t="str">
        <f>IF('2B全身麻酔手術個別票H29'!M263="","",'2B全身麻酔手術個別票H29'!M263)</f>
        <v/>
      </c>
      <c r="T83" s="83" t="str">
        <f>IF('2B全身麻酔手術個別票H29'!O263="","",'2B全身麻酔手術個別票H29'!O263)</f>
        <v/>
      </c>
      <c r="U83" s="105"/>
      <c r="V83" s="105"/>
      <c r="W83" s="105"/>
      <c r="X83" s="285" t="str">
        <f>IF('2B全身麻酔手術個別票H29'!AH263="","",'2B全身麻酔手術個別票H29'!AH263)</f>
        <v/>
      </c>
      <c r="Y83" s="285" t="str">
        <f>IF('2B全身麻酔手術個別票H29'!AR263="","",'2B全身麻酔手術個別票H29'!AR263)</f>
        <v/>
      </c>
      <c r="Z83" s="285" t="str">
        <f>IF('2B全身麻酔手術個別票H29'!BB263="","",'2B全身麻酔手術個別票H29'!BB263)</f>
        <v/>
      </c>
      <c r="AA83" s="105"/>
      <c r="AB83" s="105"/>
      <c r="AC83" s="105"/>
      <c r="AD83" s="105"/>
      <c r="AE83" s="105"/>
      <c r="AF83" s="105"/>
      <c r="AG83" s="105"/>
      <c r="AH83" s="105"/>
      <c r="AI83" s="105"/>
    </row>
    <row r="84" spans="1:35">
      <c r="A84" s="83" t="str">
        <f t="shared" si="1"/>
        <v/>
      </c>
      <c r="B84" s="105"/>
      <c r="C84" s="105"/>
      <c r="D84" s="105"/>
      <c r="E84" s="105"/>
      <c r="F84" s="105"/>
      <c r="G84" s="105"/>
      <c r="H84" s="105"/>
      <c r="I84" s="105"/>
      <c r="J84" s="105"/>
      <c r="K84" s="105"/>
      <c r="L84" s="105"/>
      <c r="M84" s="105"/>
      <c r="N84" s="285" t="str">
        <f>IF(CONCATENATE(O84,P84,Q84,R84,S84,T84,U84,V84,W84,X84,Y84,Z84,AA84,AB84,AC84,AD84,AE84,AF84,AG84,AH84,AI84)&lt;&gt;"",MAX($N$1:N83)+1,"")</f>
        <v/>
      </c>
      <c r="O84" s="83" t="str">
        <f>IF('2B全身麻酔手術個別票H29'!C266="","",'2B全身麻酔手術個別票H29'!C266)</f>
        <v/>
      </c>
      <c r="P84" s="83" t="str">
        <f>IF('2B全身麻酔手術個別票H29'!E266="","",'2B全身麻酔手術個別票H29'!E266) &amp; IF('2B全身麻酔手術個別票H29'!F266="","",'2B全身麻酔手術個別票H29'!F266) &amp; IF('2B全身麻酔手術個別票H29'!G266="","",'2B全身麻酔手術個別票H29'!G266)</f>
        <v/>
      </c>
      <c r="Q84" s="83" t="str">
        <f>IF('2B全身麻酔手術個別票H29'!I266="","",'2B全身麻酔手術個別票H29'!I266)</f>
        <v/>
      </c>
      <c r="R84" s="83" t="str">
        <f>IF('2B全身麻酔手術個別票H29'!K266="","",'2B全身麻酔手術個別票H29'!K266)</f>
        <v/>
      </c>
      <c r="S84" s="83" t="str">
        <f>IF('2B全身麻酔手術個別票H29'!M266="","",'2B全身麻酔手術個別票H29'!M266)</f>
        <v/>
      </c>
      <c r="T84" s="83" t="str">
        <f>IF('2B全身麻酔手術個別票H29'!O266="","",'2B全身麻酔手術個別票H29'!O266)</f>
        <v/>
      </c>
      <c r="U84" s="105"/>
      <c r="V84" s="105"/>
      <c r="W84" s="105"/>
      <c r="X84" s="285" t="str">
        <f>IF('2B全身麻酔手術個別票H29'!AH266="","",'2B全身麻酔手術個別票H29'!AH266)</f>
        <v/>
      </c>
      <c r="Y84" s="285" t="str">
        <f>IF('2B全身麻酔手術個別票H29'!AR266="","",'2B全身麻酔手術個別票H29'!AR266)</f>
        <v/>
      </c>
      <c r="Z84" s="285" t="str">
        <f>IF('2B全身麻酔手術個別票H29'!BB266="","",'2B全身麻酔手術個別票H29'!BB266)</f>
        <v/>
      </c>
      <c r="AA84" s="105"/>
      <c r="AB84" s="105"/>
      <c r="AC84" s="105"/>
      <c r="AD84" s="105"/>
      <c r="AE84" s="105"/>
      <c r="AF84" s="105"/>
      <c r="AG84" s="105"/>
      <c r="AH84" s="105"/>
      <c r="AI84" s="105"/>
    </row>
    <row r="85" spans="1:35">
      <c r="A85" s="83" t="str">
        <f t="shared" si="1"/>
        <v/>
      </c>
      <c r="B85" s="105"/>
      <c r="C85" s="105"/>
      <c r="D85" s="105"/>
      <c r="E85" s="105"/>
      <c r="F85" s="105"/>
      <c r="G85" s="105"/>
      <c r="H85" s="105"/>
      <c r="I85" s="105"/>
      <c r="J85" s="105"/>
      <c r="K85" s="105"/>
      <c r="L85" s="105"/>
      <c r="M85" s="105"/>
      <c r="N85" s="285" t="str">
        <f>IF(CONCATENATE(O85,P85,Q85,R85,S85,T85,U85,V85,W85,X85,Y85,Z85,AA85,AB85,AC85,AD85,AE85,AF85,AG85,AH85,AI85)&lt;&gt;"",MAX($N$1:N84)+1,"")</f>
        <v/>
      </c>
      <c r="O85" s="83" t="str">
        <f>IF('2B全身麻酔手術個別票H29'!C269="","",'2B全身麻酔手術個別票H29'!C269)</f>
        <v/>
      </c>
      <c r="P85" s="83" t="str">
        <f>IF('2B全身麻酔手術個別票H29'!E269="","",'2B全身麻酔手術個別票H29'!E269) &amp; IF('2B全身麻酔手術個別票H29'!F269="","",'2B全身麻酔手術個別票H29'!F269) &amp; IF('2B全身麻酔手術個別票H29'!G269="","",'2B全身麻酔手術個別票H29'!G269)</f>
        <v/>
      </c>
      <c r="Q85" s="83" t="str">
        <f>IF('2B全身麻酔手術個別票H29'!I269="","",'2B全身麻酔手術個別票H29'!I269)</f>
        <v/>
      </c>
      <c r="R85" s="83" t="str">
        <f>IF('2B全身麻酔手術個別票H29'!K269="","",'2B全身麻酔手術個別票H29'!K269)</f>
        <v/>
      </c>
      <c r="S85" s="83" t="str">
        <f>IF('2B全身麻酔手術個別票H29'!M269="","",'2B全身麻酔手術個別票H29'!M269)</f>
        <v/>
      </c>
      <c r="T85" s="83" t="str">
        <f>IF('2B全身麻酔手術個別票H29'!O269="","",'2B全身麻酔手術個別票H29'!O269)</f>
        <v/>
      </c>
      <c r="U85" s="105"/>
      <c r="V85" s="105"/>
      <c r="W85" s="105"/>
      <c r="X85" s="285" t="str">
        <f>IF('2B全身麻酔手術個別票H29'!AH269="","",'2B全身麻酔手術個別票H29'!AH269)</f>
        <v/>
      </c>
      <c r="Y85" s="285" t="str">
        <f>IF('2B全身麻酔手術個別票H29'!AR269="","",'2B全身麻酔手術個別票H29'!AR269)</f>
        <v/>
      </c>
      <c r="Z85" s="285" t="str">
        <f>IF('2B全身麻酔手術個別票H29'!BB269="","",'2B全身麻酔手術個別票H29'!BB269)</f>
        <v/>
      </c>
      <c r="AA85" s="105"/>
      <c r="AB85" s="105"/>
      <c r="AC85" s="105"/>
      <c r="AD85" s="105"/>
      <c r="AE85" s="105"/>
      <c r="AF85" s="105"/>
      <c r="AG85" s="105"/>
      <c r="AH85" s="105"/>
      <c r="AI85" s="105"/>
    </row>
    <row r="86" spans="1:35">
      <c r="A86" s="83" t="str">
        <f t="shared" si="1"/>
        <v/>
      </c>
      <c r="B86" s="105"/>
      <c r="C86" s="105"/>
      <c r="D86" s="105"/>
      <c r="E86" s="105"/>
      <c r="F86" s="105"/>
      <c r="G86" s="105"/>
      <c r="H86" s="105"/>
      <c r="I86" s="105"/>
      <c r="J86" s="105"/>
      <c r="K86" s="105"/>
      <c r="L86" s="105"/>
      <c r="M86" s="105"/>
      <c r="N86" s="285" t="str">
        <f>IF(CONCATENATE(O86,P86,Q86,R86,S86,T86,U86,V86,W86,X86,Y86,Z86,AA86,AB86,AC86,AD86,AE86,AF86,AG86,AH86,AI86)&lt;&gt;"",MAX($N$1:N85)+1,"")</f>
        <v/>
      </c>
      <c r="O86" s="83" t="str">
        <f>IF('2B全身麻酔手術個別票H29'!C272="","",'2B全身麻酔手術個別票H29'!C272)</f>
        <v/>
      </c>
      <c r="P86" s="83" t="str">
        <f>IF('2B全身麻酔手術個別票H29'!E272="","",'2B全身麻酔手術個別票H29'!E272) &amp; IF('2B全身麻酔手術個別票H29'!F272="","",'2B全身麻酔手術個別票H29'!F272) &amp; IF('2B全身麻酔手術個別票H29'!G272="","",'2B全身麻酔手術個別票H29'!G272)</f>
        <v/>
      </c>
      <c r="Q86" s="83" t="str">
        <f>IF('2B全身麻酔手術個別票H29'!I272="","",'2B全身麻酔手術個別票H29'!I272)</f>
        <v/>
      </c>
      <c r="R86" s="83" t="str">
        <f>IF('2B全身麻酔手術個別票H29'!K272="","",'2B全身麻酔手術個別票H29'!K272)</f>
        <v/>
      </c>
      <c r="S86" s="83" t="str">
        <f>IF('2B全身麻酔手術個別票H29'!M272="","",'2B全身麻酔手術個別票H29'!M272)</f>
        <v/>
      </c>
      <c r="T86" s="83" t="str">
        <f>IF('2B全身麻酔手術個別票H29'!O272="","",'2B全身麻酔手術個別票H29'!O272)</f>
        <v/>
      </c>
      <c r="U86" s="105"/>
      <c r="V86" s="105"/>
      <c r="W86" s="105"/>
      <c r="X86" s="285" t="str">
        <f>IF('2B全身麻酔手術個別票H29'!AH272="","",'2B全身麻酔手術個別票H29'!AH272)</f>
        <v/>
      </c>
      <c r="Y86" s="285" t="str">
        <f>IF('2B全身麻酔手術個別票H29'!AR272="","",'2B全身麻酔手術個別票H29'!AR272)</f>
        <v/>
      </c>
      <c r="Z86" s="285" t="str">
        <f>IF('2B全身麻酔手術個別票H29'!BB272="","",'2B全身麻酔手術個別票H29'!BB272)</f>
        <v/>
      </c>
      <c r="AA86" s="105"/>
      <c r="AB86" s="105"/>
      <c r="AC86" s="105"/>
      <c r="AD86" s="105"/>
      <c r="AE86" s="105"/>
      <c r="AF86" s="105"/>
      <c r="AG86" s="105"/>
      <c r="AH86" s="105"/>
      <c r="AI86" s="105"/>
    </row>
    <row r="87" spans="1:35">
      <c r="A87" s="83" t="str">
        <f t="shared" si="1"/>
        <v/>
      </c>
      <c r="B87" s="105"/>
      <c r="C87" s="105"/>
      <c r="D87" s="105"/>
      <c r="E87" s="105"/>
      <c r="F87" s="105"/>
      <c r="G87" s="105"/>
      <c r="H87" s="105"/>
      <c r="I87" s="105"/>
      <c r="J87" s="105"/>
      <c r="K87" s="105"/>
      <c r="L87" s="105"/>
      <c r="M87" s="105"/>
      <c r="N87" s="285" t="str">
        <f>IF(CONCATENATE(O87,P87,Q87,R87,S87,T87,U87,V87,W87,X87,Y87,Z87,AA87,AB87,AC87,AD87,AE87,AF87,AG87,AH87,AI87)&lt;&gt;"",MAX($N$1:N86)+1,"")</f>
        <v/>
      </c>
      <c r="O87" s="83" t="str">
        <f>IF('2B全身麻酔手術個別票H29'!C275="","",'2B全身麻酔手術個別票H29'!C275)</f>
        <v/>
      </c>
      <c r="P87" s="83" t="str">
        <f>IF('2B全身麻酔手術個別票H29'!E275="","",'2B全身麻酔手術個別票H29'!E275) &amp; IF('2B全身麻酔手術個別票H29'!F275="","",'2B全身麻酔手術個別票H29'!F275) &amp; IF('2B全身麻酔手術個別票H29'!G275="","",'2B全身麻酔手術個別票H29'!G275)</f>
        <v/>
      </c>
      <c r="Q87" s="83" t="str">
        <f>IF('2B全身麻酔手術個別票H29'!I275="","",'2B全身麻酔手術個別票H29'!I275)</f>
        <v/>
      </c>
      <c r="R87" s="83" t="str">
        <f>IF('2B全身麻酔手術個別票H29'!K275="","",'2B全身麻酔手術個別票H29'!K275)</f>
        <v/>
      </c>
      <c r="S87" s="83" t="str">
        <f>IF('2B全身麻酔手術個別票H29'!M275="","",'2B全身麻酔手術個別票H29'!M275)</f>
        <v/>
      </c>
      <c r="T87" s="83" t="str">
        <f>IF('2B全身麻酔手術個別票H29'!O275="","",'2B全身麻酔手術個別票H29'!O275)</f>
        <v/>
      </c>
      <c r="U87" s="105"/>
      <c r="V87" s="105"/>
      <c r="W87" s="105"/>
      <c r="X87" s="285" t="str">
        <f>IF('2B全身麻酔手術個別票H29'!AH275="","",'2B全身麻酔手術個別票H29'!AH275)</f>
        <v/>
      </c>
      <c r="Y87" s="285" t="str">
        <f>IF('2B全身麻酔手術個別票H29'!AR275="","",'2B全身麻酔手術個別票H29'!AR275)</f>
        <v/>
      </c>
      <c r="Z87" s="285" t="str">
        <f>IF('2B全身麻酔手術個別票H29'!BB275="","",'2B全身麻酔手術個別票H29'!BB275)</f>
        <v/>
      </c>
      <c r="AA87" s="105"/>
      <c r="AB87" s="105"/>
      <c r="AC87" s="105"/>
      <c r="AD87" s="105"/>
      <c r="AE87" s="105"/>
      <c r="AF87" s="105"/>
      <c r="AG87" s="105"/>
      <c r="AH87" s="105"/>
      <c r="AI87" s="105"/>
    </row>
    <row r="88" spans="1:35">
      <c r="A88" s="83" t="str">
        <f t="shared" si="1"/>
        <v/>
      </c>
      <c r="B88" s="105"/>
      <c r="C88" s="105"/>
      <c r="D88" s="105"/>
      <c r="E88" s="105"/>
      <c r="F88" s="105"/>
      <c r="G88" s="105"/>
      <c r="H88" s="105"/>
      <c r="I88" s="105"/>
      <c r="J88" s="105"/>
      <c r="K88" s="105"/>
      <c r="L88" s="105"/>
      <c r="M88" s="105"/>
      <c r="N88" s="285" t="str">
        <f>IF(CONCATENATE(O88,P88,Q88,R88,S88,T88,U88,V88,W88,X88,Y88,Z88,AA88,AB88,AC88,AD88,AE88,AF88,AG88,AH88,AI88)&lt;&gt;"",MAX($N$1:N87)+1,"")</f>
        <v/>
      </c>
      <c r="O88" s="83" t="str">
        <f>IF('2B全身麻酔手術個別票H29'!C278="","",'2B全身麻酔手術個別票H29'!C278)</f>
        <v/>
      </c>
      <c r="P88" s="83" t="str">
        <f>IF('2B全身麻酔手術個別票H29'!E278="","",'2B全身麻酔手術個別票H29'!E278) &amp; IF('2B全身麻酔手術個別票H29'!F278="","",'2B全身麻酔手術個別票H29'!F278) &amp; IF('2B全身麻酔手術個別票H29'!G278="","",'2B全身麻酔手術個別票H29'!G278)</f>
        <v/>
      </c>
      <c r="Q88" s="83" t="str">
        <f>IF('2B全身麻酔手術個別票H29'!I278="","",'2B全身麻酔手術個別票H29'!I278)</f>
        <v/>
      </c>
      <c r="R88" s="83" t="str">
        <f>IF('2B全身麻酔手術個別票H29'!K278="","",'2B全身麻酔手術個別票H29'!K278)</f>
        <v/>
      </c>
      <c r="S88" s="83" t="str">
        <f>IF('2B全身麻酔手術個別票H29'!M278="","",'2B全身麻酔手術個別票H29'!M278)</f>
        <v/>
      </c>
      <c r="T88" s="83" t="str">
        <f>IF('2B全身麻酔手術個別票H29'!O278="","",'2B全身麻酔手術個別票H29'!O278)</f>
        <v/>
      </c>
      <c r="U88" s="105"/>
      <c r="V88" s="105"/>
      <c r="W88" s="105"/>
      <c r="X88" s="285" t="str">
        <f>IF('2B全身麻酔手術個別票H29'!AH278="","",'2B全身麻酔手術個別票H29'!AH278)</f>
        <v/>
      </c>
      <c r="Y88" s="285" t="str">
        <f>IF('2B全身麻酔手術個別票H29'!AR278="","",'2B全身麻酔手術個別票H29'!AR278)</f>
        <v/>
      </c>
      <c r="Z88" s="285" t="str">
        <f>IF('2B全身麻酔手術個別票H29'!BB278="","",'2B全身麻酔手術個別票H29'!BB278)</f>
        <v/>
      </c>
      <c r="AA88" s="105"/>
      <c r="AB88" s="105"/>
      <c r="AC88" s="105"/>
      <c r="AD88" s="105"/>
      <c r="AE88" s="105"/>
      <c r="AF88" s="105"/>
      <c r="AG88" s="105"/>
      <c r="AH88" s="105"/>
      <c r="AI88" s="105"/>
    </row>
    <row r="89" spans="1:35">
      <c r="A89" s="83" t="str">
        <f t="shared" si="1"/>
        <v/>
      </c>
      <c r="B89" s="105"/>
      <c r="C89" s="105"/>
      <c r="D89" s="105"/>
      <c r="E89" s="105"/>
      <c r="F89" s="105"/>
      <c r="G89" s="105"/>
      <c r="H89" s="105"/>
      <c r="I89" s="105"/>
      <c r="J89" s="105"/>
      <c r="K89" s="105"/>
      <c r="L89" s="105"/>
      <c r="M89" s="105"/>
      <c r="N89" s="285" t="str">
        <f>IF(CONCATENATE(O89,P89,Q89,R89,S89,T89,U89,V89,W89,X89,Y89,Z89,AA89,AB89,AC89,AD89,AE89,AF89,AG89,AH89,AI89)&lt;&gt;"",MAX($N$1:N88)+1,"")</f>
        <v/>
      </c>
      <c r="O89" s="83" t="str">
        <f>IF('2B全身麻酔手術個別票H29'!C281="","",'2B全身麻酔手術個別票H29'!C281)</f>
        <v/>
      </c>
      <c r="P89" s="83" t="str">
        <f>IF('2B全身麻酔手術個別票H29'!E281="","",'2B全身麻酔手術個別票H29'!E281) &amp; IF('2B全身麻酔手術個別票H29'!F281="","",'2B全身麻酔手術個別票H29'!F281) &amp; IF('2B全身麻酔手術個別票H29'!G281="","",'2B全身麻酔手術個別票H29'!G281)</f>
        <v/>
      </c>
      <c r="Q89" s="83" t="str">
        <f>IF('2B全身麻酔手術個別票H29'!I281="","",'2B全身麻酔手術個別票H29'!I281)</f>
        <v/>
      </c>
      <c r="R89" s="83" t="str">
        <f>IF('2B全身麻酔手術個別票H29'!K281="","",'2B全身麻酔手術個別票H29'!K281)</f>
        <v/>
      </c>
      <c r="S89" s="83" t="str">
        <f>IF('2B全身麻酔手術個別票H29'!M281="","",'2B全身麻酔手術個別票H29'!M281)</f>
        <v/>
      </c>
      <c r="T89" s="83" t="str">
        <f>IF('2B全身麻酔手術個別票H29'!O281="","",'2B全身麻酔手術個別票H29'!O281)</f>
        <v/>
      </c>
      <c r="U89" s="105"/>
      <c r="V89" s="105"/>
      <c r="W89" s="105"/>
      <c r="X89" s="285" t="str">
        <f>IF('2B全身麻酔手術個別票H29'!AH281="","",'2B全身麻酔手術個別票H29'!AH281)</f>
        <v/>
      </c>
      <c r="Y89" s="285" t="str">
        <f>IF('2B全身麻酔手術個別票H29'!AR281="","",'2B全身麻酔手術個別票H29'!AR281)</f>
        <v/>
      </c>
      <c r="Z89" s="285" t="str">
        <f>IF('2B全身麻酔手術個別票H29'!BB281="","",'2B全身麻酔手術個別票H29'!BB281)</f>
        <v/>
      </c>
      <c r="AA89" s="105"/>
      <c r="AB89" s="105"/>
      <c r="AC89" s="105"/>
      <c r="AD89" s="105"/>
      <c r="AE89" s="105"/>
      <c r="AF89" s="105"/>
      <c r="AG89" s="105"/>
      <c r="AH89" s="105"/>
      <c r="AI89" s="105"/>
    </row>
    <row r="90" spans="1:35">
      <c r="A90" s="83" t="str">
        <f t="shared" si="1"/>
        <v/>
      </c>
      <c r="B90" s="105"/>
      <c r="C90" s="105"/>
      <c r="D90" s="105"/>
      <c r="E90" s="105"/>
      <c r="F90" s="105"/>
      <c r="G90" s="105"/>
      <c r="H90" s="105"/>
      <c r="I90" s="105"/>
      <c r="J90" s="105"/>
      <c r="K90" s="105"/>
      <c r="L90" s="105"/>
      <c r="M90" s="105"/>
      <c r="N90" s="285" t="str">
        <f>IF(CONCATENATE(O90,P90,Q90,R90,S90,T90,U90,V90,W90,X90,Y90,Z90,AA90,AB90,AC90,AD90,AE90,AF90,AG90,AH90,AI90)&lt;&gt;"",MAX($N$1:N89)+1,"")</f>
        <v/>
      </c>
      <c r="O90" s="83" t="str">
        <f>IF('2B全身麻酔手術個別票H29'!C284="","",'2B全身麻酔手術個別票H29'!C284)</f>
        <v/>
      </c>
      <c r="P90" s="83" t="str">
        <f>IF('2B全身麻酔手術個別票H29'!E284="","",'2B全身麻酔手術個別票H29'!E284) &amp; IF('2B全身麻酔手術個別票H29'!F284="","",'2B全身麻酔手術個別票H29'!F284) &amp; IF('2B全身麻酔手術個別票H29'!G284="","",'2B全身麻酔手術個別票H29'!G284)</f>
        <v/>
      </c>
      <c r="Q90" s="83" t="str">
        <f>IF('2B全身麻酔手術個別票H29'!I284="","",'2B全身麻酔手術個別票H29'!I284)</f>
        <v/>
      </c>
      <c r="R90" s="83" t="str">
        <f>IF('2B全身麻酔手術個別票H29'!K284="","",'2B全身麻酔手術個別票H29'!K284)</f>
        <v/>
      </c>
      <c r="S90" s="83" t="str">
        <f>IF('2B全身麻酔手術個別票H29'!M284="","",'2B全身麻酔手術個別票H29'!M284)</f>
        <v/>
      </c>
      <c r="T90" s="83" t="str">
        <f>IF('2B全身麻酔手術個別票H29'!O284="","",'2B全身麻酔手術個別票H29'!O284)</f>
        <v/>
      </c>
      <c r="U90" s="105"/>
      <c r="V90" s="105"/>
      <c r="W90" s="105"/>
      <c r="X90" s="285" t="str">
        <f>IF('2B全身麻酔手術個別票H29'!AH284="","",'2B全身麻酔手術個別票H29'!AH284)</f>
        <v/>
      </c>
      <c r="Y90" s="285" t="str">
        <f>IF('2B全身麻酔手術個別票H29'!AR284="","",'2B全身麻酔手術個別票H29'!AR284)</f>
        <v/>
      </c>
      <c r="Z90" s="285" t="str">
        <f>IF('2B全身麻酔手術個別票H29'!BB284="","",'2B全身麻酔手術個別票H29'!BB284)</f>
        <v/>
      </c>
      <c r="AA90" s="105"/>
      <c r="AB90" s="105"/>
      <c r="AC90" s="105"/>
      <c r="AD90" s="105"/>
      <c r="AE90" s="105"/>
      <c r="AF90" s="105"/>
      <c r="AG90" s="105"/>
      <c r="AH90" s="105"/>
      <c r="AI90" s="105"/>
    </row>
    <row r="91" spans="1:35">
      <c r="A91" s="83" t="str">
        <f t="shared" si="1"/>
        <v/>
      </c>
      <c r="B91" s="105"/>
      <c r="C91" s="105"/>
      <c r="D91" s="105"/>
      <c r="E91" s="105"/>
      <c r="F91" s="105"/>
      <c r="G91" s="105"/>
      <c r="H91" s="105"/>
      <c r="I91" s="105"/>
      <c r="J91" s="105"/>
      <c r="K91" s="105"/>
      <c r="L91" s="105"/>
      <c r="M91" s="105"/>
      <c r="N91" s="285" t="str">
        <f>IF(CONCATENATE(O91,P91,Q91,R91,S91,T91,U91,V91,W91,X91,Y91,Z91,AA91,AB91,AC91,AD91,AE91,AF91,AG91,AH91,AI91)&lt;&gt;"",MAX($N$1:N90)+1,"")</f>
        <v/>
      </c>
      <c r="O91" s="83" t="str">
        <f>IF('2B全身麻酔手術個別票H29'!C287="","",'2B全身麻酔手術個別票H29'!C287)</f>
        <v/>
      </c>
      <c r="P91" s="83" t="str">
        <f>IF('2B全身麻酔手術個別票H29'!E287="","",'2B全身麻酔手術個別票H29'!E287) &amp; IF('2B全身麻酔手術個別票H29'!F287="","",'2B全身麻酔手術個別票H29'!F287) &amp; IF('2B全身麻酔手術個別票H29'!G287="","",'2B全身麻酔手術個別票H29'!G287)</f>
        <v/>
      </c>
      <c r="Q91" s="83" t="str">
        <f>IF('2B全身麻酔手術個別票H29'!I287="","",'2B全身麻酔手術個別票H29'!I287)</f>
        <v/>
      </c>
      <c r="R91" s="83" t="str">
        <f>IF('2B全身麻酔手術個別票H29'!K287="","",'2B全身麻酔手術個別票H29'!K287)</f>
        <v/>
      </c>
      <c r="S91" s="83" t="str">
        <f>IF('2B全身麻酔手術個別票H29'!M287="","",'2B全身麻酔手術個別票H29'!M287)</f>
        <v/>
      </c>
      <c r="T91" s="83" t="str">
        <f>IF('2B全身麻酔手術個別票H29'!O287="","",'2B全身麻酔手術個別票H29'!O287)</f>
        <v/>
      </c>
      <c r="U91" s="105"/>
      <c r="V91" s="105"/>
      <c r="W91" s="105"/>
      <c r="X91" s="285" t="str">
        <f>IF('2B全身麻酔手術個別票H29'!AH287="","",'2B全身麻酔手術個別票H29'!AH287)</f>
        <v/>
      </c>
      <c r="Y91" s="285" t="str">
        <f>IF('2B全身麻酔手術個別票H29'!AR287="","",'2B全身麻酔手術個別票H29'!AR287)</f>
        <v/>
      </c>
      <c r="Z91" s="285" t="str">
        <f>IF('2B全身麻酔手術個別票H29'!BB287="","",'2B全身麻酔手術個別票H29'!BB287)</f>
        <v/>
      </c>
      <c r="AA91" s="105"/>
      <c r="AB91" s="105"/>
      <c r="AC91" s="105"/>
      <c r="AD91" s="105"/>
      <c r="AE91" s="105"/>
      <c r="AF91" s="105"/>
      <c r="AG91" s="105"/>
      <c r="AH91" s="105"/>
      <c r="AI91" s="105"/>
    </row>
    <row r="92" spans="1:35">
      <c r="A92" s="83" t="str">
        <f t="shared" si="1"/>
        <v/>
      </c>
      <c r="B92" s="105"/>
      <c r="C92" s="105"/>
      <c r="D92" s="105"/>
      <c r="E92" s="105"/>
      <c r="F92" s="105"/>
      <c r="G92" s="105"/>
      <c r="H92" s="105"/>
      <c r="I92" s="105"/>
      <c r="J92" s="105"/>
      <c r="K92" s="105"/>
      <c r="L92" s="105"/>
      <c r="M92" s="105"/>
      <c r="N92" s="285" t="str">
        <f>IF(CONCATENATE(O92,P92,Q92,R92,S92,T92,U92,V92,W92,X92,Y92,Z92,AA92,AB92,AC92,AD92,AE92,AF92,AG92,AH92,AI92)&lt;&gt;"",MAX($N$1:N91)+1,"")</f>
        <v/>
      </c>
      <c r="O92" s="83" t="str">
        <f>IF('2B全身麻酔手術個別票H29'!C290="","",'2B全身麻酔手術個別票H29'!C290)</f>
        <v/>
      </c>
      <c r="P92" s="83" t="str">
        <f>IF('2B全身麻酔手術個別票H29'!E290="","",'2B全身麻酔手術個別票H29'!E290) &amp; IF('2B全身麻酔手術個別票H29'!F290="","",'2B全身麻酔手術個別票H29'!F290) &amp; IF('2B全身麻酔手術個別票H29'!G290="","",'2B全身麻酔手術個別票H29'!G290)</f>
        <v/>
      </c>
      <c r="Q92" s="83" t="str">
        <f>IF('2B全身麻酔手術個別票H29'!I290="","",'2B全身麻酔手術個別票H29'!I290)</f>
        <v/>
      </c>
      <c r="R92" s="83" t="str">
        <f>IF('2B全身麻酔手術個別票H29'!K290="","",'2B全身麻酔手術個別票H29'!K290)</f>
        <v/>
      </c>
      <c r="S92" s="83" t="str">
        <f>IF('2B全身麻酔手術個別票H29'!M290="","",'2B全身麻酔手術個別票H29'!M290)</f>
        <v/>
      </c>
      <c r="T92" s="83" t="str">
        <f>IF('2B全身麻酔手術個別票H29'!O290="","",'2B全身麻酔手術個別票H29'!O290)</f>
        <v/>
      </c>
      <c r="U92" s="105"/>
      <c r="V92" s="105"/>
      <c r="W92" s="105"/>
      <c r="X92" s="285" t="str">
        <f>IF('2B全身麻酔手術個別票H29'!AH290="","",'2B全身麻酔手術個別票H29'!AH290)</f>
        <v/>
      </c>
      <c r="Y92" s="285" t="str">
        <f>IF('2B全身麻酔手術個別票H29'!AR290="","",'2B全身麻酔手術個別票H29'!AR290)</f>
        <v/>
      </c>
      <c r="Z92" s="285" t="str">
        <f>IF('2B全身麻酔手術個別票H29'!BB290="","",'2B全身麻酔手術個別票H29'!BB290)</f>
        <v/>
      </c>
      <c r="AA92" s="105"/>
      <c r="AB92" s="105"/>
      <c r="AC92" s="105"/>
      <c r="AD92" s="105"/>
      <c r="AE92" s="105"/>
      <c r="AF92" s="105"/>
      <c r="AG92" s="105"/>
      <c r="AH92" s="105"/>
      <c r="AI92" s="105"/>
    </row>
    <row r="93" spans="1:35">
      <c r="A93" s="83" t="str">
        <f t="shared" si="1"/>
        <v/>
      </c>
      <c r="B93" s="105"/>
      <c r="C93" s="105"/>
      <c r="D93" s="105"/>
      <c r="E93" s="105"/>
      <c r="F93" s="105"/>
      <c r="G93" s="105"/>
      <c r="H93" s="105"/>
      <c r="I93" s="105"/>
      <c r="J93" s="105"/>
      <c r="K93" s="105"/>
      <c r="L93" s="105"/>
      <c r="M93" s="105"/>
      <c r="N93" s="285" t="str">
        <f>IF(CONCATENATE(O93,P93,Q93,R93,S93,T93,U93,V93,W93,X93,Y93,Z93,AA93,AB93,AC93,AD93,AE93,AF93,AG93,AH93,AI93)&lt;&gt;"",MAX($N$1:N92)+1,"")</f>
        <v/>
      </c>
      <c r="O93" s="83" t="str">
        <f>IF('2B全身麻酔手術個別票H29'!C293="","",'2B全身麻酔手術個別票H29'!C293)</f>
        <v/>
      </c>
      <c r="P93" s="83" t="str">
        <f>IF('2B全身麻酔手術個別票H29'!E293="","",'2B全身麻酔手術個別票H29'!E293) &amp; IF('2B全身麻酔手術個別票H29'!F293="","",'2B全身麻酔手術個別票H29'!F293) &amp; IF('2B全身麻酔手術個別票H29'!G293="","",'2B全身麻酔手術個別票H29'!G293)</f>
        <v/>
      </c>
      <c r="Q93" s="83" t="str">
        <f>IF('2B全身麻酔手術個別票H29'!I293="","",'2B全身麻酔手術個別票H29'!I293)</f>
        <v/>
      </c>
      <c r="R93" s="83" t="str">
        <f>IF('2B全身麻酔手術個別票H29'!K293="","",'2B全身麻酔手術個別票H29'!K293)</f>
        <v/>
      </c>
      <c r="S93" s="83" t="str">
        <f>IF('2B全身麻酔手術個別票H29'!M293="","",'2B全身麻酔手術個別票H29'!M293)</f>
        <v/>
      </c>
      <c r="T93" s="83" t="str">
        <f>IF('2B全身麻酔手術個別票H29'!O293="","",'2B全身麻酔手術個別票H29'!O293)</f>
        <v/>
      </c>
      <c r="U93" s="105"/>
      <c r="V93" s="105"/>
      <c r="W93" s="105"/>
      <c r="X93" s="285" t="str">
        <f>IF('2B全身麻酔手術個別票H29'!AH293="","",'2B全身麻酔手術個別票H29'!AH293)</f>
        <v/>
      </c>
      <c r="Y93" s="285" t="str">
        <f>IF('2B全身麻酔手術個別票H29'!AR293="","",'2B全身麻酔手術個別票H29'!AR293)</f>
        <v/>
      </c>
      <c r="Z93" s="285" t="str">
        <f>IF('2B全身麻酔手術個別票H29'!BB293="","",'2B全身麻酔手術個別票H29'!BB293)</f>
        <v/>
      </c>
      <c r="AA93" s="105"/>
      <c r="AB93" s="105"/>
      <c r="AC93" s="105"/>
      <c r="AD93" s="105"/>
      <c r="AE93" s="105"/>
      <c r="AF93" s="105"/>
      <c r="AG93" s="105"/>
      <c r="AH93" s="105"/>
      <c r="AI93" s="105"/>
    </row>
    <row r="94" spans="1:35">
      <c r="A94" s="83" t="str">
        <f t="shared" si="1"/>
        <v/>
      </c>
      <c r="B94" s="105"/>
      <c r="C94" s="105"/>
      <c r="D94" s="105"/>
      <c r="E94" s="105"/>
      <c r="F94" s="105"/>
      <c r="G94" s="105"/>
      <c r="H94" s="105"/>
      <c r="I94" s="105"/>
      <c r="J94" s="105"/>
      <c r="K94" s="105"/>
      <c r="L94" s="105"/>
      <c r="M94" s="105"/>
      <c r="N94" s="285" t="str">
        <f>IF(CONCATENATE(O94,P94,Q94,R94,S94,T94,U94,V94,W94,X94,Y94,Z94,AA94,AB94,AC94,AD94,AE94,AF94,AG94,AH94,AI94)&lt;&gt;"",MAX($N$1:N93)+1,"")</f>
        <v/>
      </c>
      <c r="O94" s="83" t="str">
        <f>IF('2B全身麻酔手術個別票H29'!C296="","",'2B全身麻酔手術個別票H29'!C296)</f>
        <v/>
      </c>
      <c r="P94" s="83" t="str">
        <f>IF('2B全身麻酔手術個別票H29'!E296="","",'2B全身麻酔手術個別票H29'!E296) &amp; IF('2B全身麻酔手術個別票H29'!F296="","",'2B全身麻酔手術個別票H29'!F296) &amp; IF('2B全身麻酔手術個別票H29'!G296="","",'2B全身麻酔手術個別票H29'!G296)</f>
        <v/>
      </c>
      <c r="Q94" s="83" t="str">
        <f>IF('2B全身麻酔手術個別票H29'!I296="","",'2B全身麻酔手術個別票H29'!I296)</f>
        <v/>
      </c>
      <c r="R94" s="83" t="str">
        <f>IF('2B全身麻酔手術個別票H29'!K296="","",'2B全身麻酔手術個別票H29'!K296)</f>
        <v/>
      </c>
      <c r="S94" s="83" t="str">
        <f>IF('2B全身麻酔手術個別票H29'!M296="","",'2B全身麻酔手術個別票H29'!M296)</f>
        <v/>
      </c>
      <c r="T94" s="83" t="str">
        <f>IF('2B全身麻酔手術個別票H29'!O296="","",'2B全身麻酔手術個別票H29'!O296)</f>
        <v/>
      </c>
      <c r="U94" s="105"/>
      <c r="V94" s="105"/>
      <c r="W94" s="105"/>
      <c r="X94" s="285" t="str">
        <f>IF('2B全身麻酔手術個別票H29'!AH296="","",'2B全身麻酔手術個別票H29'!AH296)</f>
        <v/>
      </c>
      <c r="Y94" s="285" t="str">
        <f>IF('2B全身麻酔手術個別票H29'!AR296="","",'2B全身麻酔手術個別票H29'!AR296)</f>
        <v/>
      </c>
      <c r="Z94" s="285" t="str">
        <f>IF('2B全身麻酔手術個別票H29'!BB296="","",'2B全身麻酔手術個別票H29'!BB296)</f>
        <v/>
      </c>
      <c r="AA94" s="105"/>
      <c r="AB94" s="105"/>
      <c r="AC94" s="105"/>
      <c r="AD94" s="105"/>
      <c r="AE94" s="105"/>
      <c r="AF94" s="105"/>
      <c r="AG94" s="105"/>
      <c r="AH94" s="105"/>
      <c r="AI94" s="105"/>
    </row>
    <row r="95" spans="1:35">
      <c r="A95" s="83" t="str">
        <f t="shared" si="1"/>
        <v/>
      </c>
      <c r="B95" s="105"/>
      <c r="C95" s="105"/>
      <c r="D95" s="105"/>
      <c r="E95" s="105"/>
      <c r="F95" s="105"/>
      <c r="G95" s="105"/>
      <c r="H95" s="105"/>
      <c r="I95" s="105"/>
      <c r="J95" s="105"/>
      <c r="K95" s="105"/>
      <c r="L95" s="105"/>
      <c r="M95" s="105"/>
      <c r="N95" s="285" t="str">
        <f>IF(CONCATENATE(O95,P95,Q95,R95,S95,T95,U95,V95,W95,X95,Y95,Z95,AA95,AB95,AC95,AD95,AE95,AF95,AG95,AH95,AI95)&lt;&gt;"",MAX($N$1:N94)+1,"")</f>
        <v/>
      </c>
      <c r="O95" s="83" t="str">
        <f>IF('2B全身麻酔手術個別票H29'!C299="","",'2B全身麻酔手術個別票H29'!C299)</f>
        <v/>
      </c>
      <c r="P95" s="83" t="str">
        <f>IF('2B全身麻酔手術個別票H29'!E299="","",'2B全身麻酔手術個別票H29'!E299) &amp; IF('2B全身麻酔手術個別票H29'!F299="","",'2B全身麻酔手術個別票H29'!F299) &amp; IF('2B全身麻酔手術個別票H29'!G299="","",'2B全身麻酔手術個別票H29'!G299)</f>
        <v/>
      </c>
      <c r="Q95" s="83" t="str">
        <f>IF('2B全身麻酔手術個別票H29'!I299="","",'2B全身麻酔手術個別票H29'!I299)</f>
        <v/>
      </c>
      <c r="R95" s="83" t="str">
        <f>IF('2B全身麻酔手術個別票H29'!K299="","",'2B全身麻酔手術個別票H29'!K299)</f>
        <v/>
      </c>
      <c r="S95" s="83" t="str">
        <f>IF('2B全身麻酔手術個別票H29'!M299="","",'2B全身麻酔手術個別票H29'!M299)</f>
        <v/>
      </c>
      <c r="T95" s="83" t="str">
        <f>IF('2B全身麻酔手術個別票H29'!O299="","",'2B全身麻酔手術個別票H29'!O299)</f>
        <v/>
      </c>
      <c r="U95" s="105"/>
      <c r="V95" s="105"/>
      <c r="W95" s="105"/>
      <c r="X95" s="285" t="str">
        <f>IF('2B全身麻酔手術個別票H29'!AH299="","",'2B全身麻酔手術個別票H29'!AH299)</f>
        <v/>
      </c>
      <c r="Y95" s="285" t="str">
        <f>IF('2B全身麻酔手術個別票H29'!AR299="","",'2B全身麻酔手術個別票H29'!AR299)</f>
        <v/>
      </c>
      <c r="Z95" s="285" t="str">
        <f>IF('2B全身麻酔手術個別票H29'!BB299="","",'2B全身麻酔手術個別票H29'!BB299)</f>
        <v/>
      </c>
      <c r="AA95" s="105"/>
      <c r="AB95" s="105"/>
      <c r="AC95" s="105"/>
      <c r="AD95" s="105"/>
      <c r="AE95" s="105"/>
      <c r="AF95" s="105"/>
      <c r="AG95" s="105"/>
      <c r="AH95" s="105"/>
      <c r="AI95" s="105"/>
    </row>
    <row r="96" spans="1:35">
      <c r="A96" s="83" t="str">
        <f t="shared" si="1"/>
        <v/>
      </c>
      <c r="B96" s="105"/>
      <c r="C96" s="105"/>
      <c r="D96" s="105"/>
      <c r="E96" s="105"/>
      <c r="F96" s="105"/>
      <c r="G96" s="105"/>
      <c r="H96" s="105"/>
      <c r="I96" s="105"/>
      <c r="J96" s="105"/>
      <c r="K96" s="105"/>
      <c r="L96" s="105"/>
      <c r="M96" s="105"/>
      <c r="N96" s="285" t="str">
        <f>IF(CONCATENATE(O96,P96,Q96,R96,S96,T96,U96,V96,W96,X96,Y96,Z96,AA96,AB96,AC96,AD96,AE96,AF96,AG96,AH96,AI96)&lt;&gt;"",MAX($N$1:N95)+1,"")</f>
        <v/>
      </c>
      <c r="O96" s="83" t="str">
        <f>IF('2B全身麻酔手術個別票H29'!C302="","",'2B全身麻酔手術個別票H29'!C302)</f>
        <v/>
      </c>
      <c r="P96" s="83" t="str">
        <f>IF('2B全身麻酔手術個別票H29'!E302="","",'2B全身麻酔手術個別票H29'!E302) &amp; IF('2B全身麻酔手術個別票H29'!F302="","",'2B全身麻酔手術個別票H29'!F302) &amp; IF('2B全身麻酔手術個別票H29'!G302="","",'2B全身麻酔手術個別票H29'!G302)</f>
        <v/>
      </c>
      <c r="Q96" s="83" t="str">
        <f>IF('2B全身麻酔手術個別票H29'!I302="","",'2B全身麻酔手術個別票H29'!I302)</f>
        <v/>
      </c>
      <c r="R96" s="83" t="str">
        <f>IF('2B全身麻酔手術個別票H29'!K302="","",'2B全身麻酔手術個別票H29'!K302)</f>
        <v/>
      </c>
      <c r="S96" s="83" t="str">
        <f>IF('2B全身麻酔手術個別票H29'!M302="","",'2B全身麻酔手術個別票H29'!M302)</f>
        <v/>
      </c>
      <c r="T96" s="83" t="str">
        <f>IF('2B全身麻酔手術個別票H29'!O302="","",'2B全身麻酔手術個別票H29'!O302)</f>
        <v/>
      </c>
      <c r="U96" s="105"/>
      <c r="V96" s="105"/>
      <c r="W96" s="105"/>
      <c r="X96" s="285" t="str">
        <f>IF('2B全身麻酔手術個別票H29'!AH302="","",'2B全身麻酔手術個別票H29'!AH302)</f>
        <v/>
      </c>
      <c r="Y96" s="285" t="str">
        <f>IF('2B全身麻酔手術個別票H29'!AR302="","",'2B全身麻酔手術個別票H29'!AR302)</f>
        <v/>
      </c>
      <c r="Z96" s="285" t="str">
        <f>IF('2B全身麻酔手術個別票H29'!BB302="","",'2B全身麻酔手術個別票H29'!BB302)</f>
        <v/>
      </c>
      <c r="AA96" s="105"/>
      <c r="AB96" s="105"/>
      <c r="AC96" s="105"/>
      <c r="AD96" s="105"/>
      <c r="AE96" s="105"/>
      <c r="AF96" s="105"/>
      <c r="AG96" s="105"/>
      <c r="AH96" s="105"/>
      <c r="AI96" s="105"/>
    </row>
    <row r="97" spans="1:35">
      <c r="A97" s="83" t="str">
        <f t="shared" si="1"/>
        <v/>
      </c>
      <c r="B97" s="105"/>
      <c r="C97" s="105"/>
      <c r="D97" s="105"/>
      <c r="E97" s="105"/>
      <c r="F97" s="105"/>
      <c r="G97" s="105"/>
      <c r="H97" s="105"/>
      <c r="I97" s="105"/>
      <c r="J97" s="105"/>
      <c r="K97" s="105"/>
      <c r="L97" s="105"/>
      <c r="M97" s="105"/>
      <c r="N97" s="285" t="str">
        <f>IF(CONCATENATE(O97,P97,Q97,R97,S97,T97,U97,V97,W97,X97,Y97,Z97,AA97,AB97,AC97,AD97,AE97,AF97,AG97,AH97,AI97)&lt;&gt;"",MAX($N$1:N96)+1,"")</f>
        <v/>
      </c>
      <c r="O97" s="83" t="str">
        <f>IF('2B全身麻酔手術個別票H29'!C305="","",'2B全身麻酔手術個別票H29'!C305)</f>
        <v/>
      </c>
      <c r="P97" s="83" t="str">
        <f>IF('2B全身麻酔手術個別票H29'!E305="","",'2B全身麻酔手術個別票H29'!E305) &amp; IF('2B全身麻酔手術個別票H29'!F305="","",'2B全身麻酔手術個別票H29'!F305) &amp; IF('2B全身麻酔手術個別票H29'!G305="","",'2B全身麻酔手術個別票H29'!G305)</f>
        <v/>
      </c>
      <c r="Q97" s="83" t="str">
        <f>IF('2B全身麻酔手術個別票H29'!I305="","",'2B全身麻酔手術個別票H29'!I305)</f>
        <v/>
      </c>
      <c r="R97" s="83" t="str">
        <f>IF('2B全身麻酔手術個別票H29'!K305="","",'2B全身麻酔手術個別票H29'!K305)</f>
        <v/>
      </c>
      <c r="S97" s="83" t="str">
        <f>IF('2B全身麻酔手術個別票H29'!M305="","",'2B全身麻酔手術個別票H29'!M305)</f>
        <v/>
      </c>
      <c r="T97" s="83" t="str">
        <f>IF('2B全身麻酔手術個別票H29'!O305="","",'2B全身麻酔手術個別票H29'!O305)</f>
        <v/>
      </c>
      <c r="U97" s="105"/>
      <c r="V97" s="105"/>
      <c r="W97" s="105"/>
      <c r="X97" s="285" t="str">
        <f>IF('2B全身麻酔手術個別票H29'!AH305="","",'2B全身麻酔手術個別票H29'!AH305)</f>
        <v/>
      </c>
      <c r="Y97" s="285" t="str">
        <f>IF('2B全身麻酔手術個別票H29'!AR305="","",'2B全身麻酔手術個別票H29'!AR305)</f>
        <v/>
      </c>
      <c r="Z97" s="285" t="str">
        <f>IF('2B全身麻酔手術個別票H29'!BB305="","",'2B全身麻酔手術個別票H29'!BB305)</f>
        <v/>
      </c>
      <c r="AA97" s="105"/>
      <c r="AB97" s="105"/>
      <c r="AC97" s="105"/>
      <c r="AD97" s="105"/>
      <c r="AE97" s="105"/>
      <c r="AF97" s="105"/>
      <c r="AG97" s="105"/>
      <c r="AH97" s="105"/>
      <c r="AI97" s="105"/>
    </row>
    <row r="98" spans="1:35">
      <c r="A98" s="83" t="str">
        <f t="shared" si="1"/>
        <v/>
      </c>
      <c r="B98" s="105"/>
      <c r="C98" s="105"/>
      <c r="D98" s="105"/>
      <c r="E98" s="105"/>
      <c r="F98" s="105"/>
      <c r="G98" s="105"/>
      <c r="H98" s="105"/>
      <c r="I98" s="105"/>
      <c r="J98" s="105"/>
      <c r="K98" s="105"/>
      <c r="L98" s="105"/>
      <c r="M98" s="105"/>
      <c r="N98" s="285" t="str">
        <f>IF(CONCATENATE(O98,P98,Q98,R98,S98,T98,U98,V98,W98,X98,Y98,Z98,AA98,AB98,AC98,AD98,AE98,AF98,AG98,AH98,AI98)&lt;&gt;"",MAX($N$1:N97)+1,"")</f>
        <v/>
      </c>
      <c r="O98" s="83" t="str">
        <f>IF('2B全身麻酔手術個別票H29'!C310="","",'2B全身麻酔手術個別票H29'!C310)</f>
        <v/>
      </c>
      <c r="P98" s="83" t="str">
        <f>IF('2B全身麻酔手術個別票H29'!E310="","",'2B全身麻酔手術個別票H29'!E310) &amp; IF('2B全身麻酔手術個別票H29'!F310="","",'2B全身麻酔手術個別票H29'!F310) &amp; IF('2B全身麻酔手術個別票H29'!G310="","",'2B全身麻酔手術個別票H29'!G310)</f>
        <v/>
      </c>
      <c r="Q98" s="83" t="str">
        <f>IF('2B全身麻酔手術個別票H29'!I310="","",'2B全身麻酔手術個別票H29'!I310)</f>
        <v/>
      </c>
      <c r="R98" s="83" t="str">
        <f>IF('2B全身麻酔手術個別票H29'!K310="","",'2B全身麻酔手術個別票H29'!K310)</f>
        <v/>
      </c>
      <c r="S98" s="83" t="str">
        <f>IF('2B全身麻酔手術個別票H29'!M310="","",'2B全身麻酔手術個別票H29'!M310)</f>
        <v/>
      </c>
      <c r="T98" s="83" t="str">
        <f>IF('2B全身麻酔手術個別票H29'!O310="","",'2B全身麻酔手術個別票H29'!O310)</f>
        <v/>
      </c>
      <c r="U98" s="105"/>
      <c r="V98" s="105"/>
      <c r="W98" s="105"/>
      <c r="X98" s="285" t="str">
        <f>IF('2B全身麻酔手術個別票H29'!AH310="","",'2B全身麻酔手術個別票H29'!AH310)</f>
        <v/>
      </c>
      <c r="Y98" s="285" t="str">
        <f>IF('2B全身麻酔手術個別票H29'!AR310="","",'2B全身麻酔手術個別票H29'!AR310)</f>
        <v/>
      </c>
      <c r="Z98" s="285" t="str">
        <f>IF('2B全身麻酔手術個別票H29'!BB310="","",'2B全身麻酔手術個別票H29'!BB310)</f>
        <v/>
      </c>
      <c r="AA98" s="105"/>
      <c r="AB98" s="105"/>
      <c r="AC98" s="105"/>
      <c r="AD98" s="105"/>
      <c r="AE98" s="105"/>
      <c r="AF98" s="105"/>
      <c r="AG98" s="105"/>
      <c r="AH98" s="105"/>
      <c r="AI98" s="105"/>
    </row>
    <row r="99" spans="1:35">
      <c r="A99" s="83" t="str">
        <f t="shared" si="1"/>
        <v/>
      </c>
      <c r="B99" s="105"/>
      <c r="C99" s="105"/>
      <c r="D99" s="105"/>
      <c r="E99" s="105"/>
      <c r="F99" s="105"/>
      <c r="G99" s="105"/>
      <c r="H99" s="105"/>
      <c r="I99" s="105"/>
      <c r="J99" s="105"/>
      <c r="K99" s="105"/>
      <c r="L99" s="105"/>
      <c r="M99" s="105"/>
      <c r="N99" s="285" t="str">
        <f>IF(CONCATENATE(O99,P99,Q99,R99,S99,T99,U99,V99,W99,X99,Y99,Z99,AA99,AB99,AC99,AD99,AE99,AF99,AG99,AH99,AI99)&lt;&gt;"",MAX($N$1:N98)+1,"")</f>
        <v/>
      </c>
      <c r="O99" s="83" t="str">
        <f>IF('2B全身麻酔手術個別票H29'!C313="","",'2B全身麻酔手術個別票H29'!C313)</f>
        <v/>
      </c>
      <c r="P99" s="83" t="str">
        <f>IF('2B全身麻酔手術個別票H29'!E313="","",'2B全身麻酔手術個別票H29'!E313) &amp; IF('2B全身麻酔手術個別票H29'!F313="","",'2B全身麻酔手術個別票H29'!F313) &amp; IF('2B全身麻酔手術個別票H29'!G313="","",'2B全身麻酔手術個別票H29'!G313)</f>
        <v/>
      </c>
      <c r="Q99" s="83" t="str">
        <f>IF('2B全身麻酔手術個別票H29'!I313="","",'2B全身麻酔手術個別票H29'!I313)</f>
        <v/>
      </c>
      <c r="R99" s="83" t="str">
        <f>IF('2B全身麻酔手術個別票H29'!K313="","",'2B全身麻酔手術個別票H29'!K313)</f>
        <v/>
      </c>
      <c r="S99" s="83" t="str">
        <f>IF('2B全身麻酔手術個別票H29'!M313="","",'2B全身麻酔手術個別票H29'!M313)</f>
        <v/>
      </c>
      <c r="T99" s="83" t="str">
        <f>IF('2B全身麻酔手術個別票H29'!O313="","",'2B全身麻酔手術個別票H29'!O313)</f>
        <v/>
      </c>
      <c r="U99" s="105"/>
      <c r="V99" s="105"/>
      <c r="W99" s="105"/>
      <c r="X99" s="285" t="str">
        <f>IF('2B全身麻酔手術個別票H29'!AH313="","",'2B全身麻酔手術個別票H29'!AH313)</f>
        <v/>
      </c>
      <c r="Y99" s="285" t="str">
        <f>IF('2B全身麻酔手術個別票H29'!AR313="","",'2B全身麻酔手術個別票H29'!AR313)</f>
        <v/>
      </c>
      <c r="Z99" s="285" t="str">
        <f>IF('2B全身麻酔手術個別票H29'!BB313="","",'2B全身麻酔手術個別票H29'!BB313)</f>
        <v/>
      </c>
      <c r="AA99" s="105"/>
      <c r="AB99" s="105"/>
      <c r="AC99" s="105"/>
      <c r="AD99" s="105"/>
      <c r="AE99" s="105"/>
      <c r="AF99" s="105"/>
      <c r="AG99" s="105"/>
      <c r="AH99" s="105"/>
      <c r="AI99" s="105"/>
    </row>
    <row r="100" spans="1:35">
      <c r="A100" s="83" t="str">
        <f t="shared" si="1"/>
        <v/>
      </c>
      <c r="B100" s="105"/>
      <c r="C100" s="105"/>
      <c r="D100" s="105"/>
      <c r="E100" s="105"/>
      <c r="F100" s="105"/>
      <c r="G100" s="105"/>
      <c r="H100" s="105"/>
      <c r="I100" s="105"/>
      <c r="J100" s="105"/>
      <c r="K100" s="105"/>
      <c r="L100" s="105"/>
      <c r="M100" s="105"/>
      <c r="N100" s="285" t="str">
        <f>IF(CONCATENATE(O100,P100,Q100,R100,S100,T100,U100,V100,W100,X100,Y100,Z100,AA100,AB100,AC100,AD100,AE100,AF100,AG100,AH100,AI100)&lt;&gt;"",MAX($N$1:N99)+1,"")</f>
        <v/>
      </c>
      <c r="O100" s="83" t="str">
        <f>IF('2B全身麻酔手術個別票H29'!C316="","",'2B全身麻酔手術個別票H29'!C316)</f>
        <v/>
      </c>
      <c r="P100" s="83" t="str">
        <f>IF('2B全身麻酔手術個別票H29'!E316="","",'2B全身麻酔手術個別票H29'!E316) &amp; IF('2B全身麻酔手術個別票H29'!F316="","",'2B全身麻酔手術個別票H29'!F316) &amp; IF('2B全身麻酔手術個別票H29'!G316="","",'2B全身麻酔手術個別票H29'!G316)</f>
        <v/>
      </c>
      <c r="Q100" s="83" t="str">
        <f>IF('2B全身麻酔手術個別票H29'!I316="","",'2B全身麻酔手術個別票H29'!I316)</f>
        <v/>
      </c>
      <c r="R100" s="83" t="str">
        <f>IF('2B全身麻酔手術個別票H29'!K316="","",'2B全身麻酔手術個別票H29'!K316)</f>
        <v/>
      </c>
      <c r="S100" s="83" t="str">
        <f>IF('2B全身麻酔手術個別票H29'!M316="","",'2B全身麻酔手術個別票H29'!M316)</f>
        <v/>
      </c>
      <c r="T100" s="83" t="str">
        <f>IF('2B全身麻酔手術個別票H29'!O316="","",'2B全身麻酔手術個別票H29'!O316)</f>
        <v/>
      </c>
      <c r="U100" s="105"/>
      <c r="V100" s="105"/>
      <c r="W100" s="105"/>
      <c r="X100" s="285" t="str">
        <f>IF('2B全身麻酔手術個別票H29'!AH316="","",'2B全身麻酔手術個別票H29'!AH316)</f>
        <v/>
      </c>
      <c r="Y100" s="285" t="str">
        <f>IF('2B全身麻酔手術個別票H29'!AR316="","",'2B全身麻酔手術個別票H29'!AR316)</f>
        <v/>
      </c>
      <c r="Z100" s="285" t="str">
        <f>IF('2B全身麻酔手術個別票H29'!BB316="","",'2B全身麻酔手術個別票H29'!BB316)</f>
        <v/>
      </c>
      <c r="AA100" s="105"/>
      <c r="AB100" s="105"/>
      <c r="AC100" s="105"/>
      <c r="AD100" s="105"/>
      <c r="AE100" s="105"/>
      <c r="AF100" s="105"/>
      <c r="AG100" s="105"/>
      <c r="AH100" s="105"/>
      <c r="AI100" s="105"/>
    </row>
    <row r="101" spans="1:35">
      <c r="A101" s="83" t="str">
        <f t="shared" si="1"/>
        <v/>
      </c>
      <c r="B101" s="105"/>
      <c r="C101" s="105"/>
      <c r="D101" s="105"/>
      <c r="E101" s="105"/>
      <c r="F101" s="105"/>
      <c r="G101" s="105"/>
      <c r="H101" s="105"/>
      <c r="I101" s="105"/>
      <c r="J101" s="105"/>
      <c r="K101" s="105"/>
      <c r="L101" s="105"/>
      <c r="M101" s="105"/>
      <c r="N101" s="285" t="str">
        <f>IF(CONCATENATE(O101,P101,Q101,R101,S101,T101,U101,V101,W101,X101,Y101,Z101,AA101,AB101,AC101,AD101,AE101,AF101,AG101,AH101,AI101)&lt;&gt;"",MAX($N$1:N100)+1,"")</f>
        <v/>
      </c>
      <c r="O101" s="83" t="str">
        <f>IF('2B全身麻酔手術個別票H29'!C319="","",'2B全身麻酔手術個別票H29'!C319)</f>
        <v/>
      </c>
      <c r="P101" s="83" t="str">
        <f>IF('2B全身麻酔手術個別票H29'!E319="","",'2B全身麻酔手術個別票H29'!E319) &amp; IF('2B全身麻酔手術個別票H29'!F319="","",'2B全身麻酔手術個別票H29'!F319) &amp; IF('2B全身麻酔手術個別票H29'!G319="","",'2B全身麻酔手術個別票H29'!G319)</f>
        <v/>
      </c>
      <c r="Q101" s="83" t="str">
        <f>IF('2B全身麻酔手術個別票H29'!I319="","",'2B全身麻酔手術個別票H29'!I319)</f>
        <v/>
      </c>
      <c r="R101" s="83" t="str">
        <f>IF('2B全身麻酔手術個別票H29'!K319="","",'2B全身麻酔手術個別票H29'!K319)</f>
        <v/>
      </c>
      <c r="S101" s="83" t="str">
        <f>IF('2B全身麻酔手術個別票H29'!M319="","",'2B全身麻酔手術個別票H29'!M319)</f>
        <v/>
      </c>
      <c r="T101" s="83" t="str">
        <f>IF('2B全身麻酔手術個別票H29'!O319="","",'2B全身麻酔手術個別票H29'!O319)</f>
        <v/>
      </c>
      <c r="U101" s="105"/>
      <c r="V101" s="105"/>
      <c r="W101" s="105"/>
      <c r="X101" s="285" t="str">
        <f>IF('2B全身麻酔手術個別票H29'!AH319="","",'2B全身麻酔手術個別票H29'!AH319)</f>
        <v/>
      </c>
      <c r="Y101" s="285" t="str">
        <f>IF('2B全身麻酔手術個別票H29'!AR319="","",'2B全身麻酔手術個別票H29'!AR319)</f>
        <v/>
      </c>
      <c r="Z101" s="285" t="str">
        <f>IF('2B全身麻酔手術個別票H29'!BB319="","",'2B全身麻酔手術個別票H29'!BB319)</f>
        <v/>
      </c>
      <c r="AA101" s="105"/>
      <c r="AB101" s="105"/>
      <c r="AC101" s="105"/>
      <c r="AD101" s="105"/>
      <c r="AE101" s="105"/>
      <c r="AF101" s="105"/>
      <c r="AG101" s="105"/>
      <c r="AH101" s="105"/>
      <c r="AI101" s="105"/>
    </row>
    <row r="102" spans="1:35">
      <c r="A102" s="83" t="str">
        <f t="shared" si="1"/>
        <v/>
      </c>
      <c r="B102" s="105"/>
      <c r="C102" s="105"/>
      <c r="D102" s="105"/>
      <c r="E102" s="105"/>
      <c r="F102" s="105"/>
      <c r="G102" s="105"/>
      <c r="H102" s="105"/>
      <c r="I102" s="105"/>
      <c r="J102" s="105"/>
      <c r="K102" s="105"/>
      <c r="L102" s="105"/>
      <c r="M102" s="105"/>
      <c r="N102" s="285" t="str">
        <f>IF(CONCATENATE(O102,P102,Q102,R102,S102,T102,U102,V102,W102,X102,Y102,Z102,AA102,AB102,AC102,AD102,AE102,AF102,AG102,AH102,AI102)&lt;&gt;"",MAX($N$1:N101)+1,"")</f>
        <v/>
      </c>
      <c r="O102" s="83" t="str">
        <f>IF('2B全身麻酔手術個別票H29'!C322="","",'2B全身麻酔手術個別票H29'!C322)</f>
        <v/>
      </c>
      <c r="P102" s="83" t="str">
        <f>IF('2B全身麻酔手術個別票H29'!E322="","",'2B全身麻酔手術個別票H29'!E322) &amp; IF('2B全身麻酔手術個別票H29'!F322="","",'2B全身麻酔手術個別票H29'!F322) &amp; IF('2B全身麻酔手術個別票H29'!G322="","",'2B全身麻酔手術個別票H29'!G322)</f>
        <v/>
      </c>
      <c r="Q102" s="83" t="str">
        <f>IF('2B全身麻酔手術個別票H29'!I322="","",'2B全身麻酔手術個別票H29'!I322)</f>
        <v/>
      </c>
      <c r="R102" s="83" t="str">
        <f>IF('2B全身麻酔手術個別票H29'!K322="","",'2B全身麻酔手術個別票H29'!K322)</f>
        <v/>
      </c>
      <c r="S102" s="83" t="str">
        <f>IF('2B全身麻酔手術個別票H29'!M322="","",'2B全身麻酔手術個別票H29'!M322)</f>
        <v/>
      </c>
      <c r="T102" s="83" t="str">
        <f>IF('2B全身麻酔手術個別票H29'!O322="","",'2B全身麻酔手術個別票H29'!O322)</f>
        <v/>
      </c>
      <c r="U102" s="105"/>
      <c r="V102" s="105"/>
      <c r="W102" s="105"/>
      <c r="X102" s="285" t="str">
        <f>IF('2B全身麻酔手術個別票H29'!AH322="","",'2B全身麻酔手術個別票H29'!AH322)</f>
        <v/>
      </c>
      <c r="Y102" s="285" t="str">
        <f>IF('2B全身麻酔手術個別票H29'!AR322="","",'2B全身麻酔手術個別票H29'!AR322)</f>
        <v/>
      </c>
      <c r="Z102" s="285" t="str">
        <f>IF('2B全身麻酔手術個別票H29'!BB322="","",'2B全身麻酔手術個別票H29'!BB322)</f>
        <v/>
      </c>
      <c r="AA102" s="105"/>
      <c r="AB102" s="105"/>
      <c r="AC102" s="105"/>
      <c r="AD102" s="105"/>
      <c r="AE102" s="105"/>
      <c r="AF102" s="105"/>
      <c r="AG102" s="105"/>
      <c r="AH102" s="105"/>
      <c r="AI102" s="105"/>
    </row>
    <row r="103" spans="1:35">
      <c r="A103" s="83" t="str">
        <f t="shared" si="1"/>
        <v/>
      </c>
      <c r="B103" s="105"/>
      <c r="C103" s="105"/>
      <c r="D103" s="105"/>
      <c r="E103" s="105"/>
      <c r="F103" s="105"/>
      <c r="G103" s="105"/>
      <c r="H103" s="105"/>
      <c r="I103" s="105"/>
      <c r="J103" s="105"/>
      <c r="K103" s="105"/>
      <c r="L103" s="105"/>
      <c r="M103" s="105"/>
      <c r="N103" s="285" t="str">
        <f>IF(CONCATENATE(O103,P103,Q103,R103,S103,T103,U103,V103,W103,X103,Y103,Z103,AA103,AB103,AC103,AD103,AE103,AF103,AG103,AH103,AI103)&lt;&gt;"",MAX($N$1:N102)+1,"")</f>
        <v/>
      </c>
      <c r="O103" s="83" t="str">
        <f>IF('2B全身麻酔手術個別票H29'!C325="","",'2B全身麻酔手術個別票H29'!C325)</f>
        <v/>
      </c>
      <c r="P103" s="83" t="str">
        <f>IF('2B全身麻酔手術個別票H29'!E325="","",'2B全身麻酔手術個別票H29'!E325) &amp; IF('2B全身麻酔手術個別票H29'!F325="","",'2B全身麻酔手術個別票H29'!F325) &amp; IF('2B全身麻酔手術個別票H29'!G325="","",'2B全身麻酔手術個別票H29'!G325)</f>
        <v/>
      </c>
      <c r="Q103" s="83" t="str">
        <f>IF('2B全身麻酔手術個別票H29'!I325="","",'2B全身麻酔手術個別票H29'!I325)</f>
        <v/>
      </c>
      <c r="R103" s="83" t="str">
        <f>IF('2B全身麻酔手術個別票H29'!K325="","",'2B全身麻酔手術個別票H29'!K325)</f>
        <v/>
      </c>
      <c r="S103" s="83" t="str">
        <f>IF('2B全身麻酔手術個別票H29'!M325="","",'2B全身麻酔手術個別票H29'!M325)</f>
        <v/>
      </c>
      <c r="T103" s="83" t="str">
        <f>IF('2B全身麻酔手術個別票H29'!O325="","",'2B全身麻酔手術個別票H29'!O325)</f>
        <v/>
      </c>
      <c r="U103" s="105"/>
      <c r="V103" s="105"/>
      <c r="W103" s="105"/>
      <c r="X103" s="285" t="str">
        <f>IF('2B全身麻酔手術個別票H29'!AH325="","",'2B全身麻酔手術個別票H29'!AH325)</f>
        <v/>
      </c>
      <c r="Y103" s="285" t="str">
        <f>IF('2B全身麻酔手術個別票H29'!AR325="","",'2B全身麻酔手術個別票H29'!AR325)</f>
        <v/>
      </c>
      <c r="Z103" s="285" t="str">
        <f>IF('2B全身麻酔手術個別票H29'!BB325="","",'2B全身麻酔手術個別票H29'!BB325)</f>
        <v/>
      </c>
      <c r="AA103" s="105"/>
      <c r="AB103" s="105"/>
      <c r="AC103" s="105"/>
      <c r="AD103" s="105"/>
      <c r="AE103" s="105"/>
      <c r="AF103" s="105"/>
      <c r="AG103" s="105"/>
      <c r="AH103" s="105"/>
      <c r="AI103" s="105"/>
    </row>
    <row r="104" spans="1:35">
      <c r="A104" s="83" t="str">
        <f t="shared" si="1"/>
        <v/>
      </c>
      <c r="B104" s="105"/>
      <c r="C104" s="105"/>
      <c r="D104" s="105"/>
      <c r="E104" s="105"/>
      <c r="F104" s="105"/>
      <c r="G104" s="105"/>
      <c r="H104" s="105"/>
      <c r="I104" s="105"/>
      <c r="J104" s="105"/>
      <c r="K104" s="105"/>
      <c r="L104" s="105"/>
      <c r="M104" s="105"/>
      <c r="N104" s="285" t="str">
        <f>IF(CONCATENATE(O104,P104,Q104,R104,S104,T104,U104,V104,W104,X104,Y104,Z104,AA104,AB104,AC104,AD104,AE104,AF104,AG104,AH104,AI104)&lt;&gt;"",MAX($N$1:N103)+1,"")</f>
        <v/>
      </c>
      <c r="O104" s="83" t="str">
        <f>IF('2B全身麻酔手術個別票H29'!C328="","",'2B全身麻酔手術個別票H29'!C328)</f>
        <v/>
      </c>
      <c r="P104" s="83" t="str">
        <f>IF('2B全身麻酔手術個別票H29'!E328="","",'2B全身麻酔手術個別票H29'!E328) &amp; IF('2B全身麻酔手術個別票H29'!F328="","",'2B全身麻酔手術個別票H29'!F328) &amp; IF('2B全身麻酔手術個別票H29'!G328="","",'2B全身麻酔手術個別票H29'!G328)</f>
        <v/>
      </c>
      <c r="Q104" s="83" t="str">
        <f>IF('2B全身麻酔手術個別票H29'!I328="","",'2B全身麻酔手術個別票H29'!I328)</f>
        <v/>
      </c>
      <c r="R104" s="83" t="str">
        <f>IF('2B全身麻酔手術個別票H29'!K328="","",'2B全身麻酔手術個別票H29'!K328)</f>
        <v/>
      </c>
      <c r="S104" s="83" t="str">
        <f>IF('2B全身麻酔手術個別票H29'!M328="","",'2B全身麻酔手術個別票H29'!M328)</f>
        <v/>
      </c>
      <c r="T104" s="83" t="str">
        <f>IF('2B全身麻酔手術個別票H29'!O328="","",'2B全身麻酔手術個別票H29'!O328)</f>
        <v/>
      </c>
      <c r="U104" s="105"/>
      <c r="V104" s="105"/>
      <c r="W104" s="105"/>
      <c r="X104" s="285" t="str">
        <f>IF('2B全身麻酔手術個別票H29'!AH328="","",'2B全身麻酔手術個別票H29'!AH328)</f>
        <v/>
      </c>
      <c r="Y104" s="285" t="str">
        <f>IF('2B全身麻酔手術個別票H29'!AR328="","",'2B全身麻酔手術個別票H29'!AR328)</f>
        <v/>
      </c>
      <c r="Z104" s="285" t="str">
        <f>IF('2B全身麻酔手術個別票H29'!BB328="","",'2B全身麻酔手術個別票H29'!BB328)</f>
        <v/>
      </c>
      <c r="AA104" s="105"/>
      <c r="AB104" s="105"/>
      <c r="AC104" s="105"/>
      <c r="AD104" s="105"/>
      <c r="AE104" s="105"/>
      <c r="AF104" s="105"/>
      <c r="AG104" s="105"/>
      <c r="AH104" s="105"/>
      <c r="AI104" s="105"/>
    </row>
    <row r="105" spans="1:35">
      <c r="A105" s="83" t="str">
        <f t="shared" si="1"/>
        <v/>
      </c>
      <c r="B105" s="105"/>
      <c r="C105" s="105"/>
      <c r="D105" s="105"/>
      <c r="E105" s="105"/>
      <c r="F105" s="105"/>
      <c r="G105" s="105"/>
      <c r="H105" s="105"/>
      <c r="I105" s="105"/>
      <c r="J105" s="105"/>
      <c r="K105" s="105"/>
      <c r="L105" s="105"/>
      <c r="M105" s="105"/>
      <c r="N105" s="285" t="str">
        <f>IF(CONCATENATE(O105,P105,Q105,R105,S105,T105,U105,V105,W105,X105,Y105,Z105,AA105,AB105,AC105,AD105,AE105,AF105,AG105,AH105,AI105)&lt;&gt;"",MAX($N$1:N104)+1,"")</f>
        <v/>
      </c>
      <c r="O105" s="83" t="str">
        <f>IF('2B全身麻酔手術個別票H29'!C331="","",'2B全身麻酔手術個別票H29'!C331)</f>
        <v/>
      </c>
      <c r="P105" s="83" t="str">
        <f>IF('2B全身麻酔手術個別票H29'!E331="","",'2B全身麻酔手術個別票H29'!E331) &amp; IF('2B全身麻酔手術個別票H29'!F331="","",'2B全身麻酔手術個別票H29'!F331) &amp; IF('2B全身麻酔手術個別票H29'!G331="","",'2B全身麻酔手術個別票H29'!G331)</f>
        <v/>
      </c>
      <c r="Q105" s="83" t="str">
        <f>IF('2B全身麻酔手術個別票H29'!I331="","",'2B全身麻酔手術個別票H29'!I331)</f>
        <v/>
      </c>
      <c r="R105" s="83" t="str">
        <f>IF('2B全身麻酔手術個別票H29'!K331="","",'2B全身麻酔手術個別票H29'!K331)</f>
        <v/>
      </c>
      <c r="S105" s="83" t="str">
        <f>IF('2B全身麻酔手術個別票H29'!M331="","",'2B全身麻酔手術個別票H29'!M331)</f>
        <v/>
      </c>
      <c r="T105" s="83" t="str">
        <f>IF('2B全身麻酔手術個別票H29'!O331="","",'2B全身麻酔手術個別票H29'!O331)</f>
        <v/>
      </c>
      <c r="U105" s="105"/>
      <c r="V105" s="105"/>
      <c r="W105" s="105"/>
      <c r="X105" s="285" t="str">
        <f>IF('2B全身麻酔手術個別票H29'!AH331="","",'2B全身麻酔手術個別票H29'!AH331)</f>
        <v/>
      </c>
      <c r="Y105" s="285" t="str">
        <f>IF('2B全身麻酔手術個別票H29'!AR331="","",'2B全身麻酔手術個別票H29'!AR331)</f>
        <v/>
      </c>
      <c r="Z105" s="285" t="str">
        <f>IF('2B全身麻酔手術個別票H29'!BB331="","",'2B全身麻酔手術個別票H29'!BB331)</f>
        <v/>
      </c>
      <c r="AA105" s="105"/>
      <c r="AB105" s="105"/>
      <c r="AC105" s="105"/>
      <c r="AD105" s="105"/>
      <c r="AE105" s="105"/>
      <c r="AF105" s="105"/>
      <c r="AG105" s="105"/>
      <c r="AH105" s="105"/>
      <c r="AI105" s="105"/>
    </row>
    <row r="106" spans="1:35">
      <c r="A106" s="83" t="str">
        <f t="shared" si="1"/>
        <v/>
      </c>
      <c r="B106" s="105"/>
      <c r="C106" s="105"/>
      <c r="D106" s="105"/>
      <c r="E106" s="105"/>
      <c r="F106" s="105"/>
      <c r="G106" s="105"/>
      <c r="H106" s="105"/>
      <c r="I106" s="105"/>
      <c r="J106" s="105"/>
      <c r="K106" s="105"/>
      <c r="L106" s="105"/>
      <c r="M106" s="105"/>
      <c r="N106" s="285" t="str">
        <f>IF(CONCATENATE(O106,P106,Q106,R106,S106,T106,U106,V106,W106,X106,Y106,Z106,AA106,AB106,AC106,AD106,AE106,AF106,AG106,AH106,AI106)&lt;&gt;"",MAX($N$1:N105)+1,"")</f>
        <v/>
      </c>
      <c r="O106" s="83" t="str">
        <f>IF('2B全身麻酔手術個別票H29'!C334="","",'2B全身麻酔手術個別票H29'!C334)</f>
        <v/>
      </c>
      <c r="P106" s="83" t="str">
        <f>IF('2B全身麻酔手術個別票H29'!E334="","",'2B全身麻酔手術個別票H29'!E334) &amp; IF('2B全身麻酔手術個別票H29'!F334="","",'2B全身麻酔手術個別票H29'!F334) &amp; IF('2B全身麻酔手術個別票H29'!G334="","",'2B全身麻酔手術個別票H29'!G334)</f>
        <v/>
      </c>
      <c r="Q106" s="83" t="str">
        <f>IF('2B全身麻酔手術個別票H29'!I334="","",'2B全身麻酔手術個別票H29'!I334)</f>
        <v/>
      </c>
      <c r="R106" s="83" t="str">
        <f>IF('2B全身麻酔手術個別票H29'!K334="","",'2B全身麻酔手術個別票H29'!K334)</f>
        <v/>
      </c>
      <c r="S106" s="83" t="str">
        <f>IF('2B全身麻酔手術個別票H29'!M334="","",'2B全身麻酔手術個別票H29'!M334)</f>
        <v/>
      </c>
      <c r="T106" s="83" t="str">
        <f>IF('2B全身麻酔手術個別票H29'!O334="","",'2B全身麻酔手術個別票H29'!O334)</f>
        <v/>
      </c>
      <c r="U106" s="105"/>
      <c r="V106" s="105"/>
      <c r="W106" s="105"/>
      <c r="X106" s="285" t="str">
        <f>IF('2B全身麻酔手術個別票H29'!AH334="","",'2B全身麻酔手術個別票H29'!AH334)</f>
        <v/>
      </c>
      <c r="Y106" s="285" t="str">
        <f>IF('2B全身麻酔手術個別票H29'!AR334="","",'2B全身麻酔手術個別票H29'!AR334)</f>
        <v/>
      </c>
      <c r="Z106" s="285" t="str">
        <f>IF('2B全身麻酔手術個別票H29'!BB334="","",'2B全身麻酔手術個別票H29'!BB334)</f>
        <v/>
      </c>
      <c r="AA106" s="105"/>
      <c r="AB106" s="105"/>
      <c r="AC106" s="105"/>
      <c r="AD106" s="105"/>
      <c r="AE106" s="105"/>
      <c r="AF106" s="105"/>
      <c r="AG106" s="105"/>
      <c r="AH106" s="105"/>
      <c r="AI106" s="105"/>
    </row>
    <row r="107" spans="1:35">
      <c r="A107" s="83" t="str">
        <f t="shared" si="1"/>
        <v/>
      </c>
      <c r="B107" s="105"/>
      <c r="C107" s="105"/>
      <c r="D107" s="105"/>
      <c r="E107" s="105"/>
      <c r="F107" s="105"/>
      <c r="G107" s="105"/>
      <c r="H107" s="105"/>
      <c r="I107" s="105"/>
      <c r="J107" s="105"/>
      <c r="K107" s="105"/>
      <c r="L107" s="105"/>
      <c r="M107" s="105"/>
      <c r="N107" s="285" t="str">
        <f>IF(CONCATENATE(O107,P107,Q107,R107,S107,T107,U107,V107,W107,X107,Y107,Z107,AA107,AB107,AC107,AD107,AE107,AF107,AG107,AH107,AI107)&lt;&gt;"",MAX($N$1:N106)+1,"")</f>
        <v/>
      </c>
      <c r="O107" s="83" t="str">
        <f>IF('2B全身麻酔手術個別票H29'!C337="","",'2B全身麻酔手術個別票H29'!C337)</f>
        <v/>
      </c>
      <c r="P107" s="83" t="str">
        <f>IF('2B全身麻酔手術個別票H29'!E337="","",'2B全身麻酔手術個別票H29'!E337) &amp; IF('2B全身麻酔手術個別票H29'!F337="","",'2B全身麻酔手術個別票H29'!F337) &amp; IF('2B全身麻酔手術個別票H29'!G337="","",'2B全身麻酔手術個別票H29'!G337)</f>
        <v/>
      </c>
      <c r="Q107" s="83" t="str">
        <f>IF('2B全身麻酔手術個別票H29'!I337="","",'2B全身麻酔手術個別票H29'!I337)</f>
        <v/>
      </c>
      <c r="R107" s="83" t="str">
        <f>IF('2B全身麻酔手術個別票H29'!K337="","",'2B全身麻酔手術個別票H29'!K337)</f>
        <v/>
      </c>
      <c r="S107" s="83" t="str">
        <f>IF('2B全身麻酔手術個別票H29'!M337="","",'2B全身麻酔手術個別票H29'!M337)</f>
        <v/>
      </c>
      <c r="T107" s="83" t="str">
        <f>IF('2B全身麻酔手術個別票H29'!O337="","",'2B全身麻酔手術個別票H29'!O337)</f>
        <v/>
      </c>
      <c r="U107" s="105"/>
      <c r="V107" s="105"/>
      <c r="W107" s="105"/>
      <c r="X107" s="285" t="str">
        <f>IF('2B全身麻酔手術個別票H29'!AH337="","",'2B全身麻酔手術個別票H29'!AH337)</f>
        <v/>
      </c>
      <c r="Y107" s="285" t="str">
        <f>IF('2B全身麻酔手術個別票H29'!AR337="","",'2B全身麻酔手術個別票H29'!AR337)</f>
        <v/>
      </c>
      <c r="Z107" s="285" t="str">
        <f>IF('2B全身麻酔手術個別票H29'!BB337="","",'2B全身麻酔手術個別票H29'!BB337)</f>
        <v/>
      </c>
      <c r="AA107" s="105"/>
      <c r="AB107" s="105"/>
      <c r="AC107" s="105"/>
      <c r="AD107" s="105"/>
      <c r="AE107" s="105"/>
      <c r="AF107" s="105"/>
      <c r="AG107" s="105"/>
      <c r="AH107" s="105"/>
      <c r="AI107" s="105"/>
    </row>
    <row r="108" spans="1:35">
      <c r="A108" s="83" t="str">
        <f t="shared" si="1"/>
        <v/>
      </c>
      <c r="B108" s="105"/>
      <c r="C108" s="105"/>
      <c r="D108" s="105"/>
      <c r="E108" s="105"/>
      <c r="F108" s="105"/>
      <c r="G108" s="105"/>
      <c r="H108" s="105"/>
      <c r="I108" s="105"/>
      <c r="J108" s="105"/>
      <c r="K108" s="105"/>
      <c r="L108" s="105"/>
      <c r="M108" s="105"/>
      <c r="N108" s="285" t="str">
        <f>IF(CONCATENATE(O108,P108,Q108,R108,S108,T108,U108,V108,W108,X108,Y108,Z108,AA108,AB108,AC108,AD108,AE108,AF108,AG108,AH108,AI108)&lt;&gt;"",MAX($N$1:N107)+1,"")</f>
        <v/>
      </c>
      <c r="O108" s="83" t="str">
        <f>IF('2B全身麻酔手術個別票H29'!C340="","",'2B全身麻酔手術個別票H29'!C340)</f>
        <v/>
      </c>
      <c r="P108" s="83" t="str">
        <f>IF('2B全身麻酔手術個別票H29'!E340="","",'2B全身麻酔手術個別票H29'!E340) &amp; IF('2B全身麻酔手術個別票H29'!F340="","",'2B全身麻酔手術個別票H29'!F340) &amp; IF('2B全身麻酔手術個別票H29'!G340="","",'2B全身麻酔手術個別票H29'!G340)</f>
        <v/>
      </c>
      <c r="Q108" s="83" t="str">
        <f>IF('2B全身麻酔手術個別票H29'!I340="","",'2B全身麻酔手術個別票H29'!I340)</f>
        <v/>
      </c>
      <c r="R108" s="83" t="str">
        <f>IF('2B全身麻酔手術個別票H29'!K340="","",'2B全身麻酔手術個別票H29'!K340)</f>
        <v/>
      </c>
      <c r="S108" s="83" t="str">
        <f>IF('2B全身麻酔手術個別票H29'!M340="","",'2B全身麻酔手術個別票H29'!M340)</f>
        <v/>
      </c>
      <c r="T108" s="83" t="str">
        <f>IF('2B全身麻酔手術個別票H29'!O340="","",'2B全身麻酔手術個別票H29'!O340)</f>
        <v/>
      </c>
      <c r="U108" s="105"/>
      <c r="V108" s="105"/>
      <c r="W108" s="105"/>
      <c r="X108" s="285" t="str">
        <f>IF('2B全身麻酔手術個別票H29'!AH340="","",'2B全身麻酔手術個別票H29'!AH340)</f>
        <v/>
      </c>
      <c r="Y108" s="285" t="str">
        <f>IF('2B全身麻酔手術個別票H29'!AR340="","",'2B全身麻酔手術個別票H29'!AR340)</f>
        <v/>
      </c>
      <c r="Z108" s="285" t="str">
        <f>IF('2B全身麻酔手術個別票H29'!BB340="","",'2B全身麻酔手術個別票H29'!BB340)</f>
        <v/>
      </c>
      <c r="AA108" s="105"/>
      <c r="AB108" s="105"/>
      <c r="AC108" s="105"/>
      <c r="AD108" s="105"/>
      <c r="AE108" s="105"/>
      <c r="AF108" s="105"/>
      <c r="AG108" s="105"/>
      <c r="AH108" s="105"/>
      <c r="AI108" s="105"/>
    </row>
    <row r="109" spans="1:35">
      <c r="A109" s="83" t="str">
        <f t="shared" si="1"/>
        <v/>
      </c>
      <c r="B109" s="105"/>
      <c r="C109" s="105"/>
      <c r="D109" s="105"/>
      <c r="E109" s="105"/>
      <c r="F109" s="105"/>
      <c r="G109" s="105"/>
      <c r="H109" s="105"/>
      <c r="I109" s="105"/>
      <c r="J109" s="105"/>
      <c r="K109" s="105"/>
      <c r="L109" s="105"/>
      <c r="M109" s="105"/>
      <c r="N109" s="285" t="str">
        <f>IF(CONCATENATE(O109,P109,Q109,R109,S109,T109,U109,V109,W109,X109,Y109,Z109,AA109,AB109,AC109,AD109,AE109,AF109,AG109,AH109,AI109)&lt;&gt;"",MAX($N$1:N108)+1,"")</f>
        <v/>
      </c>
      <c r="O109" s="83" t="str">
        <f>IF('2B全身麻酔手術個別票H29'!C343="","",'2B全身麻酔手術個別票H29'!C343)</f>
        <v/>
      </c>
      <c r="P109" s="83" t="str">
        <f>IF('2B全身麻酔手術個別票H29'!E343="","",'2B全身麻酔手術個別票H29'!E343) &amp; IF('2B全身麻酔手術個別票H29'!F343="","",'2B全身麻酔手術個別票H29'!F343) &amp; IF('2B全身麻酔手術個別票H29'!G343="","",'2B全身麻酔手術個別票H29'!G343)</f>
        <v/>
      </c>
      <c r="Q109" s="83" t="str">
        <f>IF('2B全身麻酔手術個別票H29'!I343="","",'2B全身麻酔手術個別票H29'!I343)</f>
        <v/>
      </c>
      <c r="R109" s="83" t="str">
        <f>IF('2B全身麻酔手術個別票H29'!K343="","",'2B全身麻酔手術個別票H29'!K343)</f>
        <v/>
      </c>
      <c r="S109" s="83" t="str">
        <f>IF('2B全身麻酔手術個別票H29'!M343="","",'2B全身麻酔手術個別票H29'!M343)</f>
        <v/>
      </c>
      <c r="T109" s="83" t="str">
        <f>IF('2B全身麻酔手術個別票H29'!O343="","",'2B全身麻酔手術個別票H29'!O343)</f>
        <v/>
      </c>
      <c r="U109" s="105"/>
      <c r="V109" s="105"/>
      <c r="W109" s="105"/>
      <c r="X109" s="285" t="str">
        <f>IF('2B全身麻酔手術個別票H29'!AH343="","",'2B全身麻酔手術個別票H29'!AH343)</f>
        <v/>
      </c>
      <c r="Y109" s="285" t="str">
        <f>IF('2B全身麻酔手術個別票H29'!AR343="","",'2B全身麻酔手術個別票H29'!AR343)</f>
        <v/>
      </c>
      <c r="Z109" s="285" t="str">
        <f>IF('2B全身麻酔手術個別票H29'!BB343="","",'2B全身麻酔手術個別票H29'!BB343)</f>
        <v/>
      </c>
      <c r="AA109" s="105"/>
      <c r="AB109" s="105"/>
      <c r="AC109" s="105"/>
      <c r="AD109" s="105"/>
      <c r="AE109" s="105"/>
      <c r="AF109" s="105"/>
      <c r="AG109" s="105"/>
      <c r="AH109" s="105"/>
      <c r="AI109" s="105"/>
    </row>
    <row r="110" spans="1:35">
      <c r="A110" s="83" t="str">
        <f t="shared" si="1"/>
        <v/>
      </c>
      <c r="B110" s="105"/>
      <c r="C110" s="105"/>
      <c r="D110" s="105"/>
      <c r="E110" s="105"/>
      <c r="F110" s="105"/>
      <c r="G110" s="105"/>
      <c r="H110" s="105"/>
      <c r="I110" s="105"/>
      <c r="J110" s="105"/>
      <c r="K110" s="105"/>
      <c r="L110" s="105"/>
      <c r="M110" s="105"/>
      <c r="N110" s="285" t="str">
        <f>IF(CONCATENATE(O110,P110,Q110,R110,S110,T110,U110,V110,W110,X110,Y110,Z110,AA110,AB110,AC110,AD110,AE110,AF110,AG110,AH110,AI110)&lt;&gt;"",MAX($N$1:N109)+1,"")</f>
        <v/>
      </c>
      <c r="O110" s="83" t="str">
        <f>IF('2B全身麻酔手術個別票H29'!C346="","",'2B全身麻酔手術個別票H29'!C346)</f>
        <v/>
      </c>
      <c r="P110" s="83" t="str">
        <f>IF('2B全身麻酔手術個別票H29'!E346="","",'2B全身麻酔手術個別票H29'!E346) &amp; IF('2B全身麻酔手術個別票H29'!F346="","",'2B全身麻酔手術個別票H29'!F346) &amp; IF('2B全身麻酔手術個別票H29'!G346="","",'2B全身麻酔手術個別票H29'!G346)</f>
        <v/>
      </c>
      <c r="Q110" s="83" t="str">
        <f>IF('2B全身麻酔手術個別票H29'!I346="","",'2B全身麻酔手術個別票H29'!I346)</f>
        <v/>
      </c>
      <c r="R110" s="83" t="str">
        <f>IF('2B全身麻酔手術個別票H29'!K346="","",'2B全身麻酔手術個別票H29'!K346)</f>
        <v/>
      </c>
      <c r="S110" s="83" t="str">
        <f>IF('2B全身麻酔手術個別票H29'!M346="","",'2B全身麻酔手術個別票H29'!M346)</f>
        <v/>
      </c>
      <c r="T110" s="83" t="str">
        <f>IF('2B全身麻酔手術個別票H29'!O346="","",'2B全身麻酔手術個別票H29'!O346)</f>
        <v/>
      </c>
      <c r="U110" s="105"/>
      <c r="V110" s="105"/>
      <c r="W110" s="105"/>
      <c r="X110" s="285" t="str">
        <f>IF('2B全身麻酔手術個別票H29'!AH346="","",'2B全身麻酔手術個別票H29'!AH346)</f>
        <v/>
      </c>
      <c r="Y110" s="285" t="str">
        <f>IF('2B全身麻酔手術個別票H29'!AR346="","",'2B全身麻酔手術個別票H29'!AR346)</f>
        <v/>
      </c>
      <c r="Z110" s="285" t="str">
        <f>IF('2B全身麻酔手術個別票H29'!BB346="","",'2B全身麻酔手術個別票H29'!BB346)</f>
        <v/>
      </c>
      <c r="AA110" s="105"/>
      <c r="AB110" s="105"/>
      <c r="AC110" s="105"/>
      <c r="AD110" s="105"/>
      <c r="AE110" s="105"/>
      <c r="AF110" s="105"/>
      <c r="AG110" s="105"/>
      <c r="AH110" s="105"/>
      <c r="AI110" s="105"/>
    </row>
    <row r="111" spans="1:35">
      <c r="A111" s="83" t="str">
        <f t="shared" si="1"/>
        <v/>
      </c>
      <c r="B111" s="105"/>
      <c r="C111" s="105"/>
      <c r="D111" s="105"/>
      <c r="E111" s="105"/>
      <c r="F111" s="105"/>
      <c r="G111" s="105"/>
      <c r="H111" s="105"/>
      <c r="I111" s="105"/>
      <c r="J111" s="105"/>
      <c r="K111" s="105"/>
      <c r="L111" s="105"/>
      <c r="M111" s="105"/>
      <c r="N111" s="285" t="str">
        <f>IF(CONCATENATE(O111,P111,Q111,R111,S111,T111,U111,V111,W111,X111,Y111,Z111,AA111,AB111,AC111,AD111,AE111,AF111,AG111,AH111,AI111)&lt;&gt;"",MAX($N$1:N110)+1,"")</f>
        <v/>
      </c>
      <c r="O111" s="83" t="str">
        <f>IF('2B全身麻酔手術個別票H29'!C349="","",'2B全身麻酔手術個別票H29'!C349)</f>
        <v/>
      </c>
      <c r="P111" s="83" t="str">
        <f>IF('2B全身麻酔手術個別票H29'!E349="","",'2B全身麻酔手術個別票H29'!E349) &amp; IF('2B全身麻酔手術個別票H29'!F349="","",'2B全身麻酔手術個別票H29'!F349) &amp; IF('2B全身麻酔手術個別票H29'!G349="","",'2B全身麻酔手術個別票H29'!G349)</f>
        <v/>
      </c>
      <c r="Q111" s="83" t="str">
        <f>IF('2B全身麻酔手術個別票H29'!I349="","",'2B全身麻酔手術個別票H29'!I349)</f>
        <v/>
      </c>
      <c r="R111" s="83" t="str">
        <f>IF('2B全身麻酔手術個別票H29'!K349="","",'2B全身麻酔手術個別票H29'!K349)</f>
        <v/>
      </c>
      <c r="S111" s="83" t="str">
        <f>IF('2B全身麻酔手術個別票H29'!M349="","",'2B全身麻酔手術個別票H29'!M349)</f>
        <v/>
      </c>
      <c r="T111" s="83" t="str">
        <f>IF('2B全身麻酔手術個別票H29'!O349="","",'2B全身麻酔手術個別票H29'!O349)</f>
        <v/>
      </c>
      <c r="U111" s="105"/>
      <c r="V111" s="105"/>
      <c r="W111" s="105"/>
      <c r="X111" s="285" t="str">
        <f>IF('2B全身麻酔手術個別票H29'!AH349="","",'2B全身麻酔手術個別票H29'!AH349)</f>
        <v/>
      </c>
      <c r="Y111" s="285" t="str">
        <f>IF('2B全身麻酔手術個別票H29'!AR349="","",'2B全身麻酔手術個別票H29'!AR349)</f>
        <v/>
      </c>
      <c r="Z111" s="285" t="str">
        <f>IF('2B全身麻酔手術個別票H29'!BB349="","",'2B全身麻酔手術個別票H29'!BB349)</f>
        <v/>
      </c>
      <c r="AA111" s="105"/>
      <c r="AB111" s="105"/>
      <c r="AC111" s="105"/>
      <c r="AD111" s="105"/>
      <c r="AE111" s="105"/>
      <c r="AF111" s="105"/>
      <c r="AG111" s="105"/>
      <c r="AH111" s="105"/>
      <c r="AI111" s="105"/>
    </row>
    <row r="112" spans="1:35">
      <c r="A112" s="83" t="str">
        <f t="shared" si="1"/>
        <v/>
      </c>
      <c r="B112" s="105"/>
      <c r="C112" s="105"/>
      <c r="D112" s="105"/>
      <c r="E112" s="105"/>
      <c r="F112" s="105"/>
      <c r="G112" s="105"/>
      <c r="H112" s="105"/>
      <c r="I112" s="105"/>
      <c r="J112" s="105"/>
      <c r="K112" s="105"/>
      <c r="L112" s="105"/>
      <c r="M112" s="105"/>
      <c r="N112" s="285" t="str">
        <f>IF(CONCATENATE(O112,P112,Q112,R112,S112,T112,U112,V112,W112,X112,Y112,Z112,AA112,AB112,AC112,AD112,AE112,AF112,AG112,AH112,AI112)&lt;&gt;"",MAX($N$1:N111)+1,"")</f>
        <v/>
      </c>
      <c r="O112" s="83" t="str">
        <f>IF('2B全身麻酔手術個別票H29'!C352="","",'2B全身麻酔手術個別票H29'!C352)</f>
        <v/>
      </c>
      <c r="P112" s="83" t="str">
        <f>IF('2B全身麻酔手術個別票H29'!E352="","",'2B全身麻酔手術個別票H29'!E352) &amp; IF('2B全身麻酔手術個別票H29'!F352="","",'2B全身麻酔手術個別票H29'!F352) &amp; IF('2B全身麻酔手術個別票H29'!G352="","",'2B全身麻酔手術個別票H29'!G352)</f>
        <v/>
      </c>
      <c r="Q112" s="83" t="str">
        <f>IF('2B全身麻酔手術個別票H29'!I352="","",'2B全身麻酔手術個別票H29'!I352)</f>
        <v/>
      </c>
      <c r="R112" s="83" t="str">
        <f>IF('2B全身麻酔手術個別票H29'!K352="","",'2B全身麻酔手術個別票H29'!K352)</f>
        <v/>
      </c>
      <c r="S112" s="83" t="str">
        <f>IF('2B全身麻酔手術個別票H29'!M352="","",'2B全身麻酔手術個別票H29'!M352)</f>
        <v/>
      </c>
      <c r="T112" s="83" t="str">
        <f>IF('2B全身麻酔手術個別票H29'!O352="","",'2B全身麻酔手術個別票H29'!O352)</f>
        <v/>
      </c>
      <c r="U112" s="105"/>
      <c r="V112" s="105"/>
      <c r="W112" s="105"/>
      <c r="X112" s="285" t="str">
        <f>IF('2B全身麻酔手術個別票H29'!AH352="","",'2B全身麻酔手術個別票H29'!AH352)</f>
        <v/>
      </c>
      <c r="Y112" s="285" t="str">
        <f>IF('2B全身麻酔手術個別票H29'!AR352="","",'2B全身麻酔手術個別票H29'!AR352)</f>
        <v/>
      </c>
      <c r="Z112" s="285" t="str">
        <f>IF('2B全身麻酔手術個別票H29'!BB352="","",'2B全身麻酔手術個別票H29'!BB352)</f>
        <v/>
      </c>
      <c r="AA112" s="105"/>
      <c r="AB112" s="105"/>
      <c r="AC112" s="105"/>
      <c r="AD112" s="105"/>
      <c r="AE112" s="105"/>
      <c r="AF112" s="105"/>
      <c r="AG112" s="105"/>
      <c r="AH112" s="105"/>
      <c r="AI112" s="105"/>
    </row>
    <row r="113" spans="1:35">
      <c r="A113" s="83" t="str">
        <f t="shared" si="1"/>
        <v/>
      </c>
      <c r="B113" s="105"/>
      <c r="C113" s="105"/>
      <c r="D113" s="105"/>
      <c r="E113" s="105"/>
      <c r="F113" s="105"/>
      <c r="G113" s="105"/>
      <c r="H113" s="105"/>
      <c r="I113" s="105"/>
      <c r="J113" s="105"/>
      <c r="K113" s="105"/>
      <c r="L113" s="105"/>
      <c r="M113" s="105"/>
      <c r="N113" s="285" t="str">
        <f>IF(CONCATENATE(O113,P113,Q113,R113,S113,T113,U113,V113,W113,X113,Y113,Z113,AA113,AB113,AC113,AD113,AE113,AF113,AG113,AH113,AI113)&lt;&gt;"",MAX($N$1:N112)+1,"")</f>
        <v/>
      </c>
      <c r="O113" s="83" t="str">
        <f>IF('2B全身麻酔手術個別票H29'!C355="","",'2B全身麻酔手術個別票H29'!C355)</f>
        <v/>
      </c>
      <c r="P113" s="83" t="str">
        <f>IF('2B全身麻酔手術個別票H29'!E355="","",'2B全身麻酔手術個別票H29'!E355) &amp; IF('2B全身麻酔手術個別票H29'!F355="","",'2B全身麻酔手術個別票H29'!F355) &amp; IF('2B全身麻酔手術個別票H29'!G355="","",'2B全身麻酔手術個別票H29'!G355)</f>
        <v/>
      </c>
      <c r="Q113" s="83" t="str">
        <f>IF('2B全身麻酔手術個別票H29'!I355="","",'2B全身麻酔手術個別票H29'!I355)</f>
        <v/>
      </c>
      <c r="R113" s="83" t="str">
        <f>IF('2B全身麻酔手術個別票H29'!K355="","",'2B全身麻酔手術個別票H29'!K355)</f>
        <v/>
      </c>
      <c r="S113" s="83" t="str">
        <f>IF('2B全身麻酔手術個別票H29'!M355="","",'2B全身麻酔手術個別票H29'!M355)</f>
        <v/>
      </c>
      <c r="T113" s="83" t="str">
        <f>IF('2B全身麻酔手術個別票H29'!O355="","",'2B全身麻酔手術個別票H29'!O355)</f>
        <v/>
      </c>
      <c r="U113" s="105"/>
      <c r="V113" s="105"/>
      <c r="W113" s="105"/>
      <c r="X113" s="285" t="str">
        <f>IF('2B全身麻酔手術個別票H29'!AH355="","",'2B全身麻酔手術個別票H29'!AH355)</f>
        <v/>
      </c>
      <c r="Y113" s="285" t="str">
        <f>IF('2B全身麻酔手術個別票H29'!AR355="","",'2B全身麻酔手術個別票H29'!AR355)</f>
        <v/>
      </c>
      <c r="Z113" s="285" t="str">
        <f>IF('2B全身麻酔手術個別票H29'!BB355="","",'2B全身麻酔手術個別票H29'!BB355)</f>
        <v/>
      </c>
      <c r="AA113" s="105"/>
      <c r="AB113" s="105"/>
      <c r="AC113" s="105"/>
      <c r="AD113" s="105"/>
      <c r="AE113" s="105"/>
      <c r="AF113" s="105"/>
      <c r="AG113" s="105"/>
      <c r="AH113" s="105"/>
      <c r="AI113" s="105"/>
    </row>
    <row r="114" spans="1:35">
      <c r="A114" s="83" t="str">
        <f t="shared" si="1"/>
        <v/>
      </c>
      <c r="B114" s="105"/>
      <c r="C114" s="105"/>
      <c r="D114" s="105"/>
      <c r="E114" s="105"/>
      <c r="F114" s="105"/>
      <c r="G114" s="105"/>
      <c r="H114" s="105"/>
      <c r="I114" s="105"/>
      <c r="J114" s="105"/>
      <c r="K114" s="105"/>
      <c r="L114" s="105"/>
      <c r="M114" s="105"/>
      <c r="N114" s="285" t="str">
        <f>IF(CONCATENATE(O114,P114,Q114,R114,S114,T114,U114,V114,W114,X114,Y114,Z114,AA114,AB114,AC114,AD114,AE114,AF114,AG114,AH114,AI114)&lt;&gt;"",MAX($N$1:N113)+1,"")</f>
        <v/>
      </c>
      <c r="O114" s="83" t="str">
        <f>IF('2B全身麻酔手術個別票H29'!C358="","",'2B全身麻酔手術個別票H29'!C358)</f>
        <v/>
      </c>
      <c r="P114" s="83" t="str">
        <f>IF('2B全身麻酔手術個別票H29'!E358="","",'2B全身麻酔手術個別票H29'!E358) &amp; IF('2B全身麻酔手術個別票H29'!F358="","",'2B全身麻酔手術個別票H29'!F358) &amp; IF('2B全身麻酔手術個別票H29'!G358="","",'2B全身麻酔手術個別票H29'!G358)</f>
        <v/>
      </c>
      <c r="Q114" s="83" t="str">
        <f>IF('2B全身麻酔手術個別票H29'!I358="","",'2B全身麻酔手術個別票H29'!I358)</f>
        <v/>
      </c>
      <c r="R114" s="83" t="str">
        <f>IF('2B全身麻酔手術個別票H29'!K358="","",'2B全身麻酔手術個別票H29'!K358)</f>
        <v/>
      </c>
      <c r="S114" s="83" t="str">
        <f>IF('2B全身麻酔手術個別票H29'!M358="","",'2B全身麻酔手術個別票H29'!M358)</f>
        <v/>
      </c>
      <c r="T114" s="83" t="str">
        <f>IF('2B全身麻酔手術個別票H29'!O358="","",'2B全身麻酔手術個別票H29'!O358)</f>
        <v/>
      </c>
      <c r="U114" s="105"/>
      <c r="V114" s="105"/>
      <c r="W114" s="105"/>
      <c r="X114" s="285" t="str">
        <f>IF('2B全身麻酔手術個別票H29'!AH358="","",'2B全身麻酔手術個別票H29'!AH358)</f>
        <v/>
      </c>
      <c r="Y114" s="285" t="str">
        <f>IF('2B全身麻酔手術個別票H29'!AR358="","",'2B全身麻酔手術個別票H29'!AR358)</f>
        <v/>
      </c>
      <c r="Z114" s="285" t="str">
        <f>IF('2B全身麻酔手術個別票H29'!BB358="","",'2B全身麻酔手術個別票H29'!BB358)</f>
        <v/>
      </c>
      <c r="AA114" s="105"/>
      <c r="AB114" s="105"/>
      <c r="AC114" s="105"/>
      <c r="AD114" s="105"/>
      <c r="AE114" s="105"/>
      <c r="AF114" s="105"/>
      <c r="AG114" s="105"/>
      <c r="AH114" s="105"/>
      <c r="AI114" s="105"/>
    </row>
    <row r="115" spans="1:35">
      <c r="A115" s="83" t="str">
        <f t="shared" si="1"/>
        <v/>
      </c>
      <c r="B115" s="105"/>
      <c r="C115" s="105"/>
      <c r="D115" s="105"/>
      <c r="E115" s="105"/>
      <c r="F115" s="105"/>
      <c r="G115" s="105"/>
      <c r="H115" s="105"/>
      <c r="I115" s="105"/>
      <c r="J115" s="105"/>
      <c r="K115" s="105"/>
      <c r="L115" s="105"/>
      <c r="M115" s="105"/>
      <c r="N115" s="285" t="str">
        <f>IF(CONCATENATE(O115,P115,Q115,R115,S115,T115,U115,V115,W115,X115,Y115,Z115,AA115,AB115,AC115,AD115,AE115,AF115,AG115,AH115,AI115)&lt;&gt;"",MAX($N$1:N114)+1,"")</f>
        <v/>
      </c>
      <c r="O115" s="83" t="str">
        <f>IF('2B全身麻酔手術個別票H29'!C361="","",'2B全身麻酔手術個別票H29'!C361)</f>
        <v/>
      </c>
      <c r="P115" s="83" t="str">
        <f>IF('2B全身麻酔手術個別票H29'!E361="","",'2B全身麻酔手術個別票H29'!E361) &amp; IF('2B全身麻酔手術個別票H29'!F361="","",'2B全身麻酔手術個別票H29'!F361) &amp; IF('2B全身麻酔手術個別票H29'!G361="","",'2B全身麻酔手術個別票H29'!G361)</f>
        <v/>
      </c>
      <c r="Q115" s="83" t="str">
        <f>IF('2B全身麻酔手術個別票H29'!I361="","",'2B全身麻酔手術個別票H29'!I361)</f>
        <v/>
      </c>
      <c r="R115" s="83" t="str">
        <f>IF('2B全身麻酔手術個別票H29'!K361="","",'2B全身麻酔手術個別票H29'!K361)</f>
        <v/>
      </c>
      <c r="S115" s="83" t="str">
        <f>IF('2B全身麻酔手術個別票H29'!M361="","",'2B全身麻酔手術個別票H29'!M361)</f>
        <v/>
      </c>
      <c r="T115" s="83" t="str">
        <f>IF('2B全身麻酔手術個別票H29'!O361="","",'2B全身麻酔手術個別票H29'!O361)</f>
        <v/>
      </c>
      <c r="U115" s="105"/>
      <c r="V115" s="105"/>
      <c r="W115" s="105"/>
      <c r="X115" s="285" t="str">
        <f>IF('2B全身麻酔手術個別票H29'!AH361="","",'2B全身麻酔手術個別票H29'!AH361)</f>
        <v/>
      </c>
      <c r="Y115" s="285" t="str">
        <f>IF('2B全身麻酔手術個別票H29'!AR361="","",'2B全身麻酔手術個別票H29'!AR361)</f>
        <v/>
      </c>
      <c r="Z115" s="285" t="str">
        <f>IF('2B全身麻酔手術個別票H29'!BB361="","",'2B全身麻酔手術個別票H29'!BB361)</f>
        <v/>
      </c>
      <c r="AA115" s="105"/>
      <c r="AB115" s="105"/>
      <c r="AC115" s="105"/>
      <c r="AD115" s="105"/>
      <c r="AE115" s="105"/>
      <c r="AF115" s="105"/>
      <c r="AG115" s="105"/>
      <c r="AH115" s="105"/>
      <c r="AI115" s="105"/>
    </row>
    <row r="116" spans="1:35">
      <c r="A116" s="83" t="str">
        <f t="shared" si="1"/>
        <v/>
      </c>
      <c r="B116" s="105"/>
      <c r="C116" s="105"/>
      <c r="D116" s="105"/>
      <c r="E116" s="105"/>
      <c r="F116" s="105"/>
      <c r="G116" s="105"/>
      <c r="H116" s="105"/>
      <c r="I116" s="105"/>
      <c r="J116" s="105"/>
      <c r="K116" s="105"/>
      <c r="L116" s="105"/>
      <c r="M116" s="105"/>
      <c r="N116" s="285" t="str">
        <f>IF(CONCATENATE(O116,P116,Q116,R116,S116,T116,U116,V116,W116,X116,Y116,Z116,AA116,AB116,AC116,AD116,AE116,AF116,AG116,AH116,AI116)&lt;&gt;"",MAX($N$1:N115)+1,"")</f>
        <v/>
      </c>
      <c r="O116" s="83" t="str">
        <f>IF('2B全身麻酔手術個別票H29'!C364="","",'2B全身麻酔手術個別票H29'!C364)</f>
        <v/>
      </c>
      <c r="P116" s="83" t="str">
        <f>IF('2B全身麻酔手術個別票H29'!E364="","",'2B全身麻酔手術個別票H29'!E364) &amp; IF('2B全身麻酔手術個別票H29'!F364="","",'2B全身麻酔手術個別票H29'!F364) &amp; IF('2B全身麻酔手術個別票H29'!G364="","",'2B全身麻酔手術個別票H29'!G364)</f>
        <v/>
      </c>
      <c r="Q116" s="83" t="str">
        <f>IF('2B全身麻酔手術個別票H29'!I364="","",'2B全身麻酔手術個別票H29'!I364)</f>
        <v/>
      </c>
      <c r="R116" s="83" t="str">
        <f>IF('2B全身麻酔手術個別票H29'!K364="","",'2B全身麻酔手術個別票H29'!K364)</f>
        <v/>
      </c>
      <c r="S116" s="83" t="str">
        <f>IF('2B全身麻酔手術個別票H29'!M364="","",'2B全身麻酔手術個別票H29'!M364)</f>
        <v/>
      </c>
      <c r="T116" s="83" t="str">
        <f>IF('2B全身麻酔手術個別票H29'!O364="","",'2B全身麻酔手術個別票H29'!O364)</f>
        <v/>
      </c>
      <c r="U116" s="105"/>
      <c r="V116" s="105"/>
      <c r="W116" s="105"/>
      <c r="X116" s="285" t="str">
        <f>IF('2B全身麻酔手術個別票H29'!AH364="","",'2B全身麻酔手術個別票H29'!AH364)</f>
        <v/>
      </c>
      <c r="Y116" s="285" t="str">
        <f>IF('2B全身麻酔手術個別票H29'!AR364="","",'2B全身麻酔手術個別票H29'!AR364)</f>
        <v/>
      </c>
      <c r="Z116" s="285" t="str">
        <f>IF('2B全身麻酔手術個別票H29'!BB364="","",'2B全身麻酔手術個別票H29'!BB364)</f>
        <v/>
      </c>
      <c r="AA116" s="105"/>
      <c r="AB116" s="105"/>
      <c r="AC116" s="105"/>
      <c r="AD116" s="105"/>
      <c r="AE116" s="105"/>
      <c r="AF116" s="105"/>
      <c r="AG116" s="105"/>
      <c r="AH116" s="105"/>
      <c r="AI116" s="105"/>
    </row>
    <row r="117" spans="1:35">
      <c r="A117" s="83" t="str">
        <f t="shared" si="1"/>
        <v/>
      </c>
      <c r="B117" s="105"/>
      <c r="C117" s="105"/>
      <c r="D117" s="105"/>
      <c r="E117" s="105"/>
      <c r="F117" s="105"/>
      <c r="G117" s="105"/>
      <c r="H117" s="105"/>
      <c r="I117" s="105"/>
      <c r="J117" s="105"/>
      <c r="K117" s="105"/>
      <c r="L117" s="105"/>
      <c r="M117" s="105"/>
      <c r="N117" s="285" t="str">
        <f>IF(CONCATENATE(O117,P117,Q117,R117,S117,T117,U117,V117,W117,X117,Y117,Z117,AA117,AB117,AC117,AD117,AE117,AF117,AG117,AH117,AI117)&lt;&gt;"",MAX($N$1:N116)+1,"")</f>
        <v/>
      </c>
      <c r="O117" s="83" t="str">
        <f>IF('2B全身麻酔手術個別票H29'!C367="","",'2B全身麻酔手術個別票H29'!C367)</f>
        <v/>
      </c>
      <c r="P117" s="83" t="str">
        <f>IF('2B全身麻酔手術個別票H29'!E367="","",'2B全身麻酔手術個別票H29'!E367) &amp; IF('2B全身麻酔手術個別票H29'!F367="","",'2B全身麻酔手術個別票H29'!F367) &amp; IF('2B全身麻酔手術個別票H29'!G367="","",'2B全身麻酔手術個別票H29'!G367)</f>
        <v/>
      </c>
      <c r="Q117" s="83" t="str">
        <f>IF('2B全身麻酔手術個別票H29'!I367="","",'2B全身麻酔手術個別票H29'!I367)</f>
        <v/>
      </c>
      <c r="R117" s="83" t="str">
        <f>IF('2B全身麻酔手術個別票H29'!K367="","",'2B全身麻酔手術個別票H29'!K367)</f>
        <v/>
      </c>
      <c r="S117" s="83" t="str">
        <f>IF('2B全身麻酔手術個別票H29'!M367="","",'2B全身麻酔手術個別票H29'!M367)</f>
        <v/>
      </c>
      <c r="T117" s="83" t="str">
        <f>IF('2B全身麻酔手術個別票H29'!O367="","",'2B全身麻酔手術個別票H29'!O367)</f>
        <v/>
      </c>
      <c r="U117" s="105"/>
      <c r="V117" s="105"/>
      <c r="W117" s="105"/>
      <c r="X117" s="285" t="str">
        <f>IF('2B全身麻酔手術個別票H29'!AH367="","",'2B全身麻酔手術個別票H29'!AH367)</f>
        <v/>
      </c>
      <c r="Y117" s="285" t="str">
        <f>IF('2B全身麻酔手術個別票H29'!AR367="","",'2B全身麻酔手術個別票H29'!AR367)</f>
        <v/>
      </c>
      <c r="Z117" s="285" t="str">
        <f>IF('2B全身麻酔手術個別票H29'!BB367="","",'2B全身麻酔手術個別票H29'!BB367)</f>
        <v/>
      </c>
      <c r="AA117" s="105"/>
      <c r="AB117" s="105"/>
      <c r="AC117" s="105"/>
      <c r="AD117" s="105"/>
      <c r="AE117" s="105"/>
      <c r="AF117" s="105"/>
      <c r="AG117" s="105"/>
      <c r="AH117" s="105"/>
      <c r="AI117" s="105"/>
    </row>
    <row r="118" spans="1:35">
      <c r="A118" s="83" t="str">
        <f t="shared" si="1"/>
        <v/>
      </c>
      <c r="B118" s="105"/>
      <c r="C118" s="105"/>
      <c r="D118" s="105"/>
      <c r="E118" s="105"/>
      <c r="F118" s="105"/>
      <c r="G118" s="105"/>
      <c r="H118" s="105"/>
      <c r="I118" s="105"/>
      <c r="J118" s="105"/>
      <c r="K118" s="105"/>
      <c r="L118" s="105"/>
      <c r="M118" s="105"/>
      <c r="N118" s="285" t="str">
        <f>IF(CONCATENATE(O118,P118,Q118,R118,S118,T118,U118,V118,W118,X118,Y118,Z118,AA118,AB118,AC118,AD118,AE118,AF118,AG118,AH118,AI118)&lt;&gt;"",MAX($N$1:N117)+1,"")</f>
        <v/>
      </c>
      <c r="O118" s="83" t="str">
        <f>IF('2B全身麻酔手術個別票H29'!C370="","",'2B全身麻酔手術個別票H29'!C370)</f>
        <v/>
      </c>
      <c r="P118" s="83" t="str">
        <f>IF('2B全身麻酔手術個別票H29'!E370="","",'2B全身麻酔手術個別票H29'!E370) &amp; IF('2B全身麻酔手術個別票H29'!F370="","",'2B全身麻酔手術個別票H29'!F370) &amp; IF('2B全身麻酔手術個別票H29'!G370="","",'2B全身麻酔手術個別票H29'!G370)</f>
        <v/>
      </c>
      <c r="Q118" s="83" t="str">
        <f>IF('2B全身麻酔手術個別票H29'!I370="","",'2B全身麻酔手術個別票H29'!I370)</f>
        <v/>
      </c>
      <c r="R118" s="83" t="str">
        <f>IF('2B全身麻酔手術個別票H29'!K370="","",'2B全身麻酔手術個別票H29'!K370)</f>
        <v/>
      </c>
      <c r="S118" s="83" t="str">
        <f>IF('2B全身麻酔手術個別票H29'!M370="","",'2B全身麻酔手術個別票H29'!M370)</f>
        <v/>
      </c>
      <c r="T118" s="83" t="str">
        <f>IF('2B全身麻酔手術個別票H29'!O370="","",'2B全身麻酔手術個別票H29'!O370)</f>
        <v/>
      </c>
      <c r="U118" s="105"/>
      <c r="V118" s="105"/>
      <c r="W118" s="105"/>
      <c r="X118" s="285" t="str">
        <f>IF('2B全身麻酔手術個別票H29'!AH370="","",'2B全身麻酔手術個別票H29'!AH370)</f>
        <v/>
      </c>
      <c r="Y118" s="285" t="str">
        <f>IF('2B全身麻酔手術個別票H29'!AR370="","",'2B全身麻酔手術個別票H29'!AR370)</f>
        <v/>
      </c>
      <c r="Z118" s="285" t="str">
        <f>IF('2B全身麻酔手術個別票H29'!BB370="","",'2B全身麻酔手術個別票H29'!BB370)</f>
        <v/>
      </c>
      <c r="AA118" s="105"/>
      <c r="AB118" s="105"/>
      <c r="AC118" s="105"/>
      <c r="AD118" s="105"/>
      <c r="AE118" s="105"/>
      <c r="AF118" s="105"/>
      <c r="AG118" s="105"/>
      <c r="AH118" s="105"/>
      <c r="AI118" s="105"/>
    </row>
    <row r="119" spans="1:35">
      <c r="A119" s="83" t="str">
        <f t="shared" si="1"/>
        <v/>
      </c>
      <c r="B119" s="105"/>
      <c r="C119" s="105"/>
      <c r="D119" s="105"/>
      <c r="E119" s="105"/>
      <c r="F119" s="105"/>
      <c r="G119" s="105"/>
      <c r="H119" s="105"/>
      <c r="I119" s="105"/>
      <c r="J119" s="105"/>
      <c r="K119" s="105"/>
      <c r="L119" s="105"/>
      <c r="M119" s="105"/>
      <c r="N119" s="285" t="str">
        <f>IF(CONCATENATE(O119,P119,Q119,R119,S119,T119,U119,V119,W119,X119,Y119,Z119,AA119,AB119,AC119,AD119,AE119,AF119,AG119,AH119,AI119)&lt;&gt;"",MAX($N$1:N118)+1,"")</f>
        <v/>
      </c>
      <c r="O119" s="83" t="str">
        <f>IF('2B全身麻酔手術個別票H29'!C373="","",'2B全身麻酔手術個別票H29'!C373)</f>
        <v/>
      </c>
      <c r="P119" s="83" t="str">
        <f>IF('2B全身麻酔手術個別票H29'!E373="","",'2B全身麻酔手術個別票H29'!E373) &amp; IF('2B全身麻酔手術個別票H29'!F373="","",'2B全身麻酔手術個別票H29'!F373) &amp; IF('2B全身麻酔手術個別票H29'!G373="","",'2B全身麻酔手術個別票H29'!G373)</f>
        <v/>
      </c>
      <c r="Q119" s="83" t="str">
        <f>IF('2B全身麻酔手術個別票H29'!I373="","",'2B全身麻酔手術個別票H29'!I373)</f>
        <v/>
      </c>
      <c r="R119" s="83" t="str">
        <f>IF('2B全身麻酔手術個別票H29'!K373="","",'2B全身麻酔手術個別票H29'!K373)</f>
        <v/>
      </c>
      <c r="S119" s="83" t="str">
        <f>IF('2B全身麻酔手術個別票H29'!M373="","",'2B全身麻酔手術個別票H29'!M373)</f>
        <v/>
      </c>
      <c r="T119" s="83" t="str">
        <f>IF('2B全身麻酔手術個別票H29'!O373="","",'2B全身麻酔手術個別票H29'!O373)</f>
        <v/>
      </c>
      <c r="U119" s="105"/>
      <c r="V119" s="105"/>
      <c r="W119" s="105"/>
      <c r="X119" s="285" t="str">
        <f>IF('2B全身麻酔手術個別票H29'!AH373="","",'2B全身麻酔手術個別票H29'!AH373)</f>
        <v/>
      </c>
      <c r="Y119" s="285" t="str">
        <f>IF('2B全身麻酔手術個別票H29'!AR373="","",'2B全身麻酔手術個別票H29'!AR373)</f>
        <v/>
      </c>
      <c r="Z119" s="285" t="str">
        <f>IF('2B全身麻酔手術個別票H29'!BB373="","",'2B全身麻酔手術個別票H29'!BB373)</f>
        <v/>
      </c>
      <c r="AA119" s="105"/>
      <c r="AB119" s="105"/>
      <c r="AC119" s="105"/>
      <c r="AD119" s="105"/>
      <c r="AE119" s="105"/>
      <c r="AF119" s="105"/>
      <c r="AG119" s="105"/>
      <c r="AH119" s="105"/>
      <c r="AI119" s="105"/>
    </row>
    <row r="120" spans="1:35">
      <c r="A120" s="83" t="str">
        <f t="shared" si="1"/>
        <v/>
      </c>
      <c r="B120" s="105"/>
      <c r="C120" s="105"/>
      <c r="D120" s="105"/>
      <c r="E120" s="105"/>
      <c r="F120" s="105"/>
      <c r="G120" s="105"/>
      <c r="H120" s="105"/>
      <c r="I120" s="105"/>
      <c r="J120" s="105"/>
      <c r="K120" s="105"/>
      <c r="L120" s="105"/>
      <c r="M120" s="105"/>
      <c r="N120" s="285" t="str">
        <f>IF(CONCATENATE(O120,P120,Q120,R120,S120,T120,U120,V120,W120,X120,Y120,Z120,AA120,AB120,AC120,AD120,AE120,AF120,AG120,AH120,AI120)&lt;&gt;"",MAX($N$1:N119)+1,"")</f>
        <v/>
      </c>
      <c r="O120" s="83" t="str">
        <f>IF('2B全身麻酔手術個別票H29'!C376="","",'2B全身麻酔手術個別票H29'!C376)</f>
        <v/>
      </c>
      <c r="P120" s="83" t="str">
        <f>IF('2B全身麻酔手術個別票H29'!E376="","",'2B全身麻酔手術個別票H29'!E376) &amp; IF('2B全身麻酔手術個別票H29'!F376="","",'2B全身麻酔手術個別票H29'!F376) &amp; IF('2B全身麻酔手術個別票H29'!G376="","",'2B全身麻酔手術個別票H29'!G376)</f>
        <v/>
      </c>
      <c r="Q120" s="83" t="str">
        <f>IF('2B全身麻酔手術個別票H29'!I376="","",'2B全身麻酔手術個別票H29'!I376)</f>
        <v/>
      </c>
      <c r="R120" s="83" t="str">
        <f>IF('2B全身麻酔手術個別票H29'!K376="","",'2B全身麻酔手術個別票H29'!K376)</f>
        <v/>
      </c>
      <c r="S120" s="83" t="str">
        <f>IF('2B全身麻酔手術個別票H29'!M376="","",'2B全身麻酔手術個別票H29'!M376)</f>
        <v/>
      </c>
      <c r="T120" s="83" t="str">
        <f>IF('2B全身麻酔手術個別票H29'!O376="","",'2B全身麻酔手術個別票H29'!O376)</f>
        <v/>
      </c>
      <c r="U120" s="105"/>
      <c r="V120" s="105"/>
      <c r="W120" s="105"/>
      <c r="X120" s="285" t="str">
        <f>IF('2B全身麻酔手術個別票H29'!AH376="","",'2B全身麻酔手術個別票H29'!AH376)</f>
        <v/>
      </c>
      <c r="Y120" s="285" t="str">
        <f>IF('2B全身麻酔手術個別票H29'!AR376="","",'2B全身麻酔手術個別票H29'!AR376)</f>
        <v/>
      </c>
      <c r="Z120" s="285" t="str">
        <f>IF('2B全身麻酔手術個別票H29'!BB376="","",'2B全身麻酔手術個別票H29'!BB376)</f>
        <v/>
      </c>
      <c r="AA120" s="105"/>
      <c r="AB120" s="105"/>
      <c r="AC120" s="105"/>
      <c r="AD120" s="105"/>
      <c r="AE120" s="105"/>
      <c r="AF120" s="105"/>
      <c r="AG120" s="105"/>
      <c r="AH120" s="105"/>
      <c r="AI120" s="105"/>
    </row>
    <row r="121" spans="1:35">
      <c r="A121" s="83" t="str">
        <f t="shared" si="1"/>
        <v/>
      </c>
      <c r="B121" s="105"/>
      <c r="C121" s="105"/>
      <c r="D121" s="105"/>
      <c r="E121" s="105"/>
      <c r="F121" s="105"/>
      <c r="G121" s="105"/>
      <c r="H121" s="105"/>
      <c r="I121" s="105"/>
      <c r="J121" s="105"/>
      <c r="K121" s="105"/>
      <c r="L121" s="105"/>
      <c r="M121" s="105"/>
      <c r="N121" s="285" t="str">
        <f>IF(CONCATENATE(O121,P121,Q121,R121,S121,T121,U121,V121,W121,X121,Y121,Z121,AA121,AB121,AC121,AD121,AE121,AF121,AG121,AH121,AI121)&lt;&gt;"",MAX($N$1:N120)+1,"")</f>
        <v/>
      </c>
      <c r="O121" s="83" t="str">
        <f>IF('2B全身麻酔手術個別票H29'!C379="","",'2B全身麻酔手術個別票H29'!C379)</f>
        <v/>
      </c>
      <c r="P121" s="83" t="str">
        <f>IF('2B全身麻酔手術個別票H29'!E379="","",'2B全身麻酔手術個別票H29'!E379) &amp; IF('2B全身麻酔手術個別票H29'!F379="","",'2B全身麻酔手術個別票H29'!F379) &amp; IF('2B全身麻酔手術個別票H29'!G379="","",'2B全身麻酔手術個別票H29'!G379)</f>
        <v/>
      </c>
      <c r="Q121" s="83" t="str">
        <f>IF('2B全身麻酔手術個別票H29'!I379="","",'2B全身麻酔手術個別票H29'!I379)</f>
        <v/>
      </c>
      <c r="R121" s="83" t="str">
        <f>IF('2B全身麻酔手術個別票H29'!K379="","",'2B全身麻酔手術個別票H29'!K379)</f>
        <v/>
      </c>
      <c r="S121" s="83" t="str">
        <f>IF('2B全身麻酔手術個別票H29'!M379="","",'2B全身麻酔手術個別票H29'!M379)</f>
        <v/>
      </c>
      <c r="T121" s="83" t="str">
        <f>IF('2B全身麻酔手術個別票H29'!O379="","",'2B全身麻酔手術個別票H29'!O379)</f>
        <v/>
      </c>
      <c r="U121" s="105"/>
      <c r="V121" s="105"/>
      <c r="W121" s="105"/>
      <c r="X121" s="285" t="str">
        <f>IF('2B全身麻酔手術個別票H29'!AH379="","",'2B全身麻酔手術個別票H29'!AH379)</f>
        <v/>
      </c>
      <c r="Y121" s="285" t="str">
        <f>IF('2B全身麻酔手術個別票H29'!AR379="","",'2B全身麻酔手術個別票H29'!AR379)</f>
        <v/>
      </c>
      <c r="Z121" s="285" t="str">
        <f>IF('2B全身麻酔手術個別票H29'!BB379="","",'2B全身麻酔手術個別票H29'!BB379)</f>
        <v/>
      </c>
      <c r="AA121" s="105"/>
      <c r="AB121" s="105"/>
      <c r="AC121" s="105"/>
      <c r="AD121" s="105"/>
      <c r="AE121" s="105"/>
      <c r="AF121" s="105"/>
      <c r="AG121" s="105"/>
      <c r="AH121" s="105"/>
      <c r="AI121" s="105"/>
    </row>
    <row r="122" spans="1:35">
      <c r="A122" s="83" t="str">
        <f t="shared" si="1"/>
        <v/>
      </c>
      <c r="B122" s="105"/>
      <c r="C122" s="105"/>
      <c r="D122" s="105"/>
      <c r="E122" s="105"/>
      <c r="F122" s="105"/>
      <c r="G122" s="105"/>
      <c r="H122" s="105"/>
      <c r="I122" s="105"/>
      <c r="J122" s="105"/>
      <c r="K122" s="105"/>
      <c r="L122" s="105"/>
      <c r="M122" s="105"/>
      <c r="N122" s="285" t="str">
        <f>IF(CONCATENATE(O122,P122,Q122,R122,S122,T122,U122,V122,W122,X122,Y122,Z122,AA122,AB122,AC122,AD122,AE122,AF122,AG122,AH122,AI122)&lt;&gt;"",MAX($N$1:N121)+1,"")</f>
        <v/>
      </c>
      <c r="O122" s="83" t="str">
        <f>IF('2B全身麻酔手術個別票H29'!C382="","",'2B全身麻酔手術個別票H29'!C382)</f>
        <v/>
      </c>
      <c r="P122" s="83" t="str">
        <f>IF('2B全身麻酔手術個別票H29'!E382="","",'2B全身麻酔手術個別票H29'!E382) &amp; IF('2B全身麻酔手術個別票H29'!F382="","",'2B全身麻酔手術個別票H29'!F382) &amp; IF('2B全身麻酔手術個別票H29'!G382="","",'2B全身麻酔手術個別票H29'!G382)</f>
        <v/>
      </c>
      <c r="Q122" s="83" t="str">
        <f>IF('2B全身麻酔手術個別票H29'!I382="","",'2B全身麻酔手術個別票H29'!I382)</f>
        <v/>
      </c>
      <c r="R122" s="83" t="str">
        <f>IF('2B全身麻酔手術個別票H29'!K382="","",'2B全身麻酔手術個別票H29'!K382)</f>
        <v/>
      </c>
      <c r="S122" s="83" t="str">
        <f>IF('2B全身麻酔手術個別票H29'!M382="","",'2B全身麻酔手術個別票H29'!M382)</f>
        <v/>
      </c>
      <c r="T122" s="83" t="str">
        <f>IF('2B全身麻酔手術個別票H29'!O382="","",'2B全身麻酔手術個別票H29'!O382)</f>
        <v/>
      </c>
      <c r="U122" s="105"/>
      <c r="V122" s="105"/>
      <c r="W122" s="105"/>
      <c r="X122" s="285" t="str">
        <f>IF('2B全身麻酔手術個別票H29'!AH382="","",'2B全身麻酔手術個別票H29'!AH382)</f>
        <v/>
      </c>
      <c r="Y122" s="285" t="str">
        <f>IF('2B全身麻酔手術個別票H29'!AR382="","",'2B全身麻酔手術個別票H29'!AR382)</f>
        <v/>
      </c>
      <c r="Z122" s="285" t="str">
        <f>IF('2B全身麻酔手術個別票H29'!BB382="","",'2B全身麻酔手術個別票H29'!BB382)</f>
        <v/>
      </c>
      <c r="AA122" s="105"/>
      <c r="AB122" s="105"/>
      <c r="AC122" s="105"/>
      <c r="AD122" s="105"/>
      <c r="AE122" s="105"/>
      <c r="AF122" s="105"/>
      <c r="AG122" s="105"/>
      <c r="AH122" s="105"/>
      <c r="AI122" s="105"/>
    </row>
    <row r="123" spans="1:35">
      <c r="A123" s="83" t="str">
        <f t="shared" si="1"/>
        <v/>
      </c>
      <c r="B123" s="105"/>
      <c r="C123" s="105"/>
      <c r="D123" s="105"/>
      <c r="E123" s="105"/>
      <c r="F123" s="105"/>
      <c r="G123" s="105"/>
      <c r="H123" s="105"/>
      <c r="I123" s="105"/>
      <c r="J123" s="105"/>
      <c r="K123" s="105"/>
      <c r="L123" s="105"/>
      <c r="M123" s="105"/>
      <c r="N123" s="285" t="str">
        <f>IF(CONCATENATE(O123,P123,Q123,R123,S123,T123,U123,V123,W123,X123,Y123,Z123,AA123,AB123,AC123,AD123,AE123,AF123,AG123,AH123,AI123)&lt;&gt;"",MAX($N$1:N122)+1,"")</f>
        <v/>
      </c>
      <c r="O123" s="83" t="str">
        <f>IF('2B全身麻酔手術個別票H29'!C387="","",'2B全身麻酔手術個別票H29'!C387)</f>
        <v/>
      </c>
      <c r="P123" s="83" t="str">
        <f>IF('2B全身麻酔手術個別票H29'!E387="","",'2B全身麻酔手術個別票H29'!E387) &amp; IF('2B全身麻酔手術個別票H29'!F387="","",'2B全身麻酔手術個別票H29'!F387) &amp; IF('2B全身麻酔手術個別票H29'!G387="","",'2B全身麻酔手術個別票H29'!G387)</f>
        <v/>
      </c>
      <c r="Q123" s="83" t="str">
        <f>IF('2B全身麻酔手術個別票H29'!I387="","",'2B全身麻酔手術個別票H29'!I387)</f>
        <v/>
      </c>
      <c r="R123" s="83" t="str">
        <f>IF('2B全身麻酔手術個別票H29'!K387="","",'2B全身麻酔手術個別票H29'!K387)</f>
        <v/>
      </c>
      <c r="S123" s="83" t="str">
        <f>IF('2B全身麻酔手術個別票H29'!M387="","",'2B全身麻酔手術個別票H29'!M387)</f>
        <v/>
      </c>
      <c r="T123" s="83" t="str">
        <f>IF('2B全身麻酔手術個別票H29'!O387="","",'2B全身麻酔手術個別票H29'!O387)</f>
        <v/>
      </c>
      <c r="U123" s="105"/>
      <c r="V123" s="105"/>
      <c r="W123" s="105"/>
      <c r="X123" s="285" t="str">
        <f>IF('2B全身麻酔手術個別票H29'!AH387="","",'2B全身麻酔手術個別票H29'!AH387)</f>
        <v/>
      </c>
      <c r="Y123" s="285" t="str">
        <f>IF('2B全身麻酔手術個別票H29'!AR387="","",'2B全身麻酔手術個別票H29'!AR387)</f>
        <v/>
      </c>
      <c r="Z123" s="285" t="str">
        <f>IF('2B全身麻酔手術個別票H29'!BB387="","",'2B全身麻酔手術個別票H29'!BB387)</f>
        <v/>
      </c>
      <c r="AA123" s="105"/>
      <c r="AB123" s="105"/>
      <c r="AC123" s="105"/>
      <c r="AD123" s="105"/>
      <c r="AE123" s="105"/>
      <c r="AF123" s="105"/>
      <c r="AG123" s="105"/>
      <c r="AH123" s="105"/>
      <c r="AI123" s="105"/>
    </row>
    <row r="124" spans="1:35">
      <c r="A124" s="83" t="str">
        <f t="shared" si="1"/>
        <v/>
      </c>
      <c r="B124" s="105"/>
      <c r="C124" s="105"/>
      <c r="D124" s="105"/>
      <c r="E124" s="105"/>
      <c r="F124" s="105"/>
      <c r="G124" s="105"/>
      <c r="H124" s="105"/>
      <c r="I124" s="105"/>
      <c r="J124" s="105"/>
      <c r="K124" s="105"/>
      <c r="L124" s="105"/>
      <c r="M124" s="105"/>
      <c r="N124" s="285" t="str">
        <f>IF(CONCATENATE(O124,P124,Q124,R124,S124,T124,U124,V124,W124,X124,Y124,Z124,AA124,AB124,AC124,AD124,AE124,AF124,AG124,AH124,AI124)&lt;&gt;"",MAX($N$1:N123)+1,"")</f>
        <v/>
      </c>
      <c r="O124" s="83" t="str">
        <f>IF('2B全身麻酔手術個別票H29'!C390="","",'2B全身麻酔手術個別票H29'!C390)</f>
        <v/>
      </c>
      <c r="P124" s="83" t="str">
        <f>IF('2B全身麻酔手術個別票H29'!E390="","",'2B全身麻酔手術個別票H29'!E390) &amp; IF('2B全身麻酔手術個別票H29'!F390="","",'2B全身麻酔手術個別票H29'!F390) &amp; IF('2B全身麻酔手術個別票H29'!G390="","",'2B全身麻酔手術個別票H29'!G390)</f>
        <v/>
      </c>
      <c r="Q124" s="83" t="str">
        <f>IF('2B全身麻酔手術個別票H29'!I390="","",'2B全身麻酔手術個別票H29'!I390)</f>
        <v/>
      </c>
      <c r="R124" s="83" t="str">
        <f>IF('2B全身麻酔手術個別票H29'!K390="","",'2B全身麻酔手術個別票H29'!K390)</f>
        <v/>
      </c>
      <c r="S124" s="83" t="str">
        <f>IF('2B全身麻酔手術個別票H29'!M390="","",'2B全身麻酔手術個別票H29'!M390)</f>
        <v/>
      </c>
      <c r="T124" s="83" t="str">
        <f>IF('2B全身麻酔手術個別票H29'!O390="","",'2B全身麻酔手術個別票H29'!O390)</f>
        <v/>
      </c>
      <c r="U124" s="105"/>
      <c r="V124" s="105"/>
      <c r="W124" s="105"/>
      <c r="X124" s="285" t="str">
        <f>IF('2B全身麻酔手術個別票H29'!AH390="","",'2B全身麻酔手術個別票H29'!AH390)</f>
        <v/>
      </c>
      <c r="Y124" s="285" t="str">
        <f>IF('2B全身麻酔手術個別票H29'!AR390="","",'2B全身麻酔手術個別票H29'!AR390)</f>
        <v/>
      </c>
      <c r="Z124" s="285" t="str">
        <f>IF('2B全身麻酔手術個別票H29'!BB390="","",'2B全身麻酔手術個別票H29'!BB390)</f>
        <v/>
      </c>
      <c r="AA124" s="105"/>
      <c r="AB124" s="105"/>
      <c r="AC124" s="105"/>
      <c r="AD124" s="105"/>
      <c r="AE124" s="105"/>
      <c r="AF124" s="105"/>
      <c r="AG124" s="105"/>
      <c r="AH124" s="105"/>
      <c r="AI124" s="105"/>
    </row>
    <row r="125" spans="1:35">
      <c r="A125" s="83" t="str">
        <f t="shared" si="1"/>
        <v/>
      </c>
      <c r="B125" s="105"/>
      <c r="C125" s="105"/>
      <c r="D125" s="105"/>
      <c r="E125" s="105"/>
      <c r="F125" s="105"/>
      <c r="G125" s="105"/>
      <c r="H125" s="105"/>
      <c r="I125" s="105"/>
      <c r="J125" s="105"/>
      <c r="K125" s="105"/>
      <c r="L125" s="105"/>
      <c r="M125" s="105"/>
      <c r="N125" s="285" t="str">
        <f>IF(CONCATENATE(O125,P125,Q125,R125,S125,T125,U125,V125,W125,X125,Y125,Z125,AA125,AB125,AC125,AD125,AE125,AF125,AG125,AH125,AI125)&lt;&gt;"",MAX($N$1:N124)+1,"")</f>
        <v/>
      </c>
      <c r="O125" s="83" t="str">
        <f>IF('2B全身麻酔手術個別票H29'!C393="","",'2B全身麻酔手術個別票H29'!C393)</f>
        <v/>
      </c>
      <c r="P125" s="83" t="str">
        <f>IF('2B全身麻酔手術個別票H29'!E393="","",'2B全身麻酔手術個別票H29'!E393) &amp; IF('2B全身麻酔手術個別票H29'!F393="","",'2B全身麻酔手術個別票H29'!F393) &amp; IF('2B全身麻酔手術個別票H29'!G393="","",'2B全身麻酔手術個別票H29'!G393)</f>
        <v/>
      </c>
      <c r="Q125" s="83" t="str">
        <f>IF('2B全身麻酔手術個別票H29'!I393="","",'2B全身麻酔手術個別票H29'!I393)</f>
        <v/>
      </c>
      <c r="R125" s="83" t="str">
        <f>IF('2B全身麻酔手術個別票H29'!K393="","",'2B全身麻酔手術個別票H29'!K393)</f>
        <v/>
      </c>
      <c r="S125" s="83" t="str">
        <f>IF('2B全身麻酔手術個別票H29'!M393="","",'2B全身麻酔手術個別票H29'!M393)</f>
        <v/>
      </c>
      <c r="T125" s="83" t="str">
        <f>IF('2B全身麻酔手術個別票H29'!O393="","",'2B全身麻酔手術個別票H29'!O393)</f>
        <v/>
      </c>
      <c r="U125" s="105"/>
      <c r="V125" s="105"/>
      <c r="W125" s="105"/>
      <c r="X125" s="285" t="str">
        <f>IF('2B全身麻酔手術個別票H29'!AH393="","",'2B全身麻酔手術個別票H29'!AH393)</f>
        <v/>
      </c>
      <c r="Y125" s="285" t="str">
        <f>IF('2B全身麻酔手術個別票H29'!AR393="","",'2B全身麻酔手術個別票H29'!AR393)</f>
        <v/>
      </c>
      <c r="Z125" s="285" t="str">
        <f>IF('2B全身麻酔手術個別票H29'!BB393="","",'2B全身麻酔手術個別票H29'!BB393)</f>
        <v/>
      </c>
      <c r="AA125" s="105"/>
      <c r="AB125" s="105"/>
      <c r="AC125" s="105"/>
      <c r="AD125" s="105"/>
      <c r="AE125" s="105"/>
      <c r="AF125" s="105"/>
      <c r="AG125" s="105"/>
      <c r="AH125" s="105"/>
      <c r="AI125" s="105"/>
    </row>
    <row r="126" spans="1:35">
      <c r="A126" s="83" t="str">
        <f t="shared" si="1"/>
        <v/>
      </c>
      <c r="B126" s="105"/>
      <c r="C126" s="105"/>
      <c r="D126" s="105"/>
      <c r="E126" s="105"/>
      <c r="F126" s="105"/>
      <c r="G126" s="105"/>
      <c r="H126" s="105"/>
      <c r="I126" s="105"/>
      <c r="J126" s="105"/>
      <c r="K126" s="105"/>
      <c r="L126" s="105"/>
      <c r="M126" s="105"/>
      <c r="N126" s="285" t="str">
        <f>IF(CONCATENATE(O126,P126,Q126,R126,S126,T126,U126,V126,W126,X126,Y126,Z126,AA126,AB126,AC126,AD126,AE126,AF126,AG126,AH126,AI126)&lt;&gt;"",MAX($N$1:N125)+1,"")</f>
        <v/>
      </c>
      <c r="O126" s="83" t="str">
        <f>IF('2B全身麻酔手術個別票H29'!C396="","",'2B全身麻酔手術個別票H29'!C396)</f>
        <v/>
      </c>
      <c r="P126" s="83" t="str">
        <f>IF('2B全身麻酔手術個別票H29'!E396="","",'2B全身麻酔手術個別票H29'!E396) &amp; IF('2B全身麻酔手術個別票H29'!F396="","",'2B全身麻酔手術個別票H29'!F396) &amp; IF('2B全身麻酔手術個別票H29'!G396="","",'2B全身麻酔手術個別票H29'!G396)</f>
        <v/>
      </c>
      <c r="Q126" s="83" t="str">
        <f>IF('2B全身麻酔手術個別票H29'!I396="","",'2B全身麻酔手術個別票H29'!I396)</f>
        <v/>
      </c>
      <c r="R126" s="83" t="str">
        <f>IF('2B全身麻酔手術個別票H29'!K396="","",'2B全身麻酔手術個別票H29'!K396)</f>
        <v/>
      </c>
      <c r="S126" s="83" t="str">
        <f>IF('2B全身麻酔手術個別票H29'!M396="","",'2B全身麻酔手術個別票H29'!M396)</f>
        <v/>
      </c>
      <c r="T126" s="83" t="str">
        <f>IF('2B全身麻酔手術個別票H29'!O396="","",'2B全身麻酔手術個別票H29'!O396)</f>
        <v/>
      </c>
      <c r="U126" s="105"/>
      <c r="V126" s="105"/>
      <c r="W126" s="105"/>
      <c r="X126" s="285" t="str">
        <f>IF('2B全身麻酔手術個別票H29'!AH396="","",'2B全身麻酔手術個別票H29'!AH396)</f>
        <v/>
      </c>
      <c r="Y126" s="285" t="str">
        <f>IF('2B全身麻酔手術個別票H29'!AR396="","",'2B全身麻酔手術個別票H29'!AR396)</f>
        <v/>
      </c>
      <c r="Z126" s="285" t="str">
        <f>IF('2B全身麻酔手術個別票H29'!BB396="","",'2B全身麻酔手術個別票H29'!BB396)</f>
        <v/>
      </c>
      <c r="AA126" s="105"/>
      <c r="AB126" s="105"/>
      <c r="AC126" s="105"/>
      <c r="AD126" s="105"/>
      <c r="AE126" s="105"/>
      <c r="AF126" s="105"/>
      <c r="AG126" s="105"/>
      <c r="AH126" s="105"/>
      <c r="AI126" s="105"/>
    </row>
    <row r="127" spans="1:35">
      <c r="A127" s="83" t="str">
        <f t="shared" si="1"/>
        <v/>
      </c>
      <c r="B127" s="105"/>
      <c r="C127" s="105"/>
      <c r="D127" s="105"/>
      <c r="E127" s="105"/>
      <c r="F127" s="105"/>
      <c r="G127" s="105"/>
      <c r="H127" s="105"/>
      <c r="I127" s="105"/>
      <c r="J127" s="105"/>
      <c r="K127" s="105"/>
      <c r="L127" s="105"/>
      <c r="M127" s="105"/>
      <c r="N127" s="285" t="str">
        <f>IF(CONCATENATE(O127,P127,Q127,R127,S127,T127,U127,V127,W127,X127,Y127,Z127,AA127,AB127,AC127,AD127,AE127,AF127,AG127,AH127,AI127)&lt;&gt;"",MAX($N$1:N126)+1,"")</f>
        <v/>
      </c>
      <c r="O127" s="83" t="str">
        <f>IF('2B全身麻酔手術個別票H29'!C399="","",'2B全身麻酔手術個別票H29'!C399)</f>
        <v/>
      </c>
      <c r="P127" s="83" t="str">
        <f>IF('2B全身麻酔手術個別票H29'!E399="","",'2B全身麻酔手術個別票H29'!E399) &amp; IF('2B全身麻酔手術個別票H29'!F399="","",'2B全身麻酔手術個別票H29'!F399) &amp; IF('2B全身麻酔手術個別票H29'!G399="","",'2B全身麻酔手術個別票H29'!G399)</f>
        <v/>
      </c>
      <c r="Q127" s="83" t="str">
        <f>IF('2B全身麻酔手術個別票H29'!I399="","",'2B全身麻酔手術個別票H29'!I399)</f>
        <v/>
      </c>
      <c r="R127" s="83" t="str">
        <f>IF('2B全身麻酔手術個別票H29'!K399="","",'2B全身麻酔手術個別票H29'!K399)</f>
        <v/>
      </c>
      <c r="S127" s="83" t="str">
        <f>IF('2B全身麻酔手術個別票H29'!M399="","",'2B全身麻酔手術個別票H29'!M399)</f>
        <v/>
      </c>
      <c r="T127" s="83" t="str">
        <f>IF('2B全身麻酔手術個別票H29'!O399="","",'2B全身麻酔手術個別票H29'!O399)</f>
        <v/>
      </c>
      <c r="U127" s="105"/>
      <c r="V127" s="105"/>
      <c r="W127" s="105"/>
      <c r="X127" s="285" t="str">
        <f>IF('2B全身麻酔手術個別票H29'!AH399="","",'2B全身麻酔手術個別票H29'!AH399)</f>
        <v/>
      </c>
      <c r="Y127" s="285" t="str">
        <f>IF('2B全身麻酔手術個別票H29'!AR399="","",'2B全身麻酔手術個別票H29'!AR399)</f>
        <v/>
      </c>
      <c r="Z127" s="285" t="str">
        <f>IF('2B全身麻酔手術個別票H29'!BB399="","",'2B全身麻酔手術個別票H29'!BB399)</f>
        <v/>
      </c>
      <c r="AA127" s="105"/>
      <c r="AB127" s="105"/>
      <c r="AC127" s="105"/>
      <c r="AD127" s="105"/>
      <c r="AE127" s="105"/>
      <c r="AF127" s="105"/>
      <c r="AG127" s="105"/>
      <c r="AH127" s="105"/>
      <c r="AI127" s="105"/>
    </row>
    <row r="128" spans="1:35">
      <c r="A128" s="83" t="str">
        <f t="shared" si="1"/>
        <v/>
      </c>
      <c r="B128" s="105"/>
      <c r="C128" s="105"/>
      <c r="D128" s="105"/>
      <c r="E128" s="105"/>
      <c r="F128" s="105"/>
      <c r="G128" s="105"/>
      <c r="H128" s="105"/>
      <c r="I128" s="105"/>
      <c r="J128" s="105"/>
      <c r="K128" s="105"/>
      <c r="L128" s="105"/>
      <c r="M128" s="105"/>
      <c r="N128" s="285" t="str">
        <f>IF(CONCATENATE(O128,P128,Q128,R128,S128,T128,U128,V128,W128,X128,Y128,Z128,AA128,AB128,AC128,AD128,AE128,AF128,AG128,AH128,AI128)&lt;&gt;"",MAX($N$1:N127)+1,"")</f>
        <v/>
      </c>
      <c r="O128" s="83" t="str">
        <f>IF('2B全身麻酔手術個別票H29'!C402="","",'2B全身麻酔手術個別票H29'!C402)</f>
        <v/>
      </c>
      <c r="P128" s="83" t="str">
        <f>IF('2B全身麻酔手術個別票H29'!E402="","",'2B全身麻酔手術個別票H29'!E402) &amp; IF('2B全身麻酔手術個別票H29'!F402="","",'2B全身麻酔手術個別票H29'!F402) &amp; IF('2B全身麻酔手術個別票H29'!G402="","",'2B全身麻酔手術個別票H29'!G402)</f>
        <v/>
      </c>
      <c r="Q128" s="83" t="str">
        <f>IF('2B全身麻酔手術個別票H29'!I402="","",'2B全身麻酔手術個別票H29'!I402)</f>
        <v/>
      </c>
      <c r="R128" s="83" t="str">
        <f>IF('2B全身麻酔手術個別票H29'!K402="","",'2B全身麻酔手術個別票H29'!K402)</f>
        <v/>
      </c>
      <c r="S128" s="83" t="str">
        <f>IF('2B全身麻酔手術個別票H29'!M402="","",'2B全身麻酔手術個別票H29'!M402)</f>
        <v/>
      </c>
      <c r="T128" s="83" t="str">
        <f>IF('2B全身麻酔手術個別票H29'!O402="","",'2B全身麻酔手術個別票H29'!O402)</f>
        <v/>
      </c>
      <c r="U128" s="105"/>
      <c r="V128" s="105"/>
      <c r="W128" s="105"/>
      <c r="X128" s="285" t="str">
        <f>IF('2B全身麻酔手術個別票H29'!AH402="","",'2B全身麻酔手術個別票H29'!AH402)</f>
        <v/>
      </c>
      <c r="Y128" s="285" t="str">
        <f>IF('2B全身麻酔手術個別票H29'!AR402="","",'2B全身麻酔手術個別票H29'!AR402)</f>
        <v/>
      </c>
      <c r="Z128" s="285" t="str">
        <f>IF('2B全身麻酔手術個別票H29'!BB402="","",'2B全身麻酔手術個別票H29'!BB402)</f>
        <v/>
      </c>
      <c r="AA128" s="105"/>
      <c r="AB128" s="105"/>
      <c r="AC128" s="105"/>
      <c r="AD128" s="105"/>
      <c r="AE128" s="105"/>
      <c r="AF128" s="105"/>
      <c r="AG128" s="105"/>
      <c r="AH128" s="105"/>
      <c r="AI128" s="105"/>
    </row>
    <row r="129" spans="1:35">
      <c r="A129" s="83" t="str">
        <f t="shared" si="1"/>
        <v/>
      </c>
      <c r="B129" s="105"/>
      <c r="C129" s="105"/>
      <c r="D129" s="105"/>
      <c r="E129" s="105"/>
      <c r="F129" s="105"/>
      <c r="G129" s="105"/>
      <c r="H129" s="105"/>
      <c r="I129" s="105"/>
      <c r="J129" s="105"/>
      <c r="K129" s="105"/>
      <c r="L129" s="105"/>
      <c r="M129" s="105"/>
      <c r="N129" s="285" t="str">
        <f>IF(CONCATENATE(O129,P129,Q129,R129,S129,T129,U129,V129,W129,X129,Y129,Z129,AA129,AB129,AC129,AD129,AE129,AF129,AG129,AH129,AI129)&lt;&gt;"",MAX($N$1:N128)+1,"")</f>
        <v/>
      </c>
      <c r="O129" s="83" t="str">
        <f>IF('2B全身麻酔手術個別票H29'!C405="","",'2B全身麻酔手術個別票H29'!C405)</f>
        <v/>
      </c>
      <c r="P129" s="83" t="str">
        <f>IF('2B全身麻酔手術個別票H29'!E405="","",'2B全身麻酔手術個別票H29'!E405) &amp; IF('2B全身麻酔手術個別票H29'!F405="","",'2B全身麻酔手術個別票H29'!F405) &amp; IF('2B全身麻酔手術個別票H29'!G405="","",'2B全身麻酔手術個別票H29'!G405)</f>
        <v/>
      </c>
      <c r="Q129" s="83" t="str">
        <f>IF('2B全身麻酔手術個別票H29'!I405="","",'2B全身麻酔手術個別票H29'!I405)</f>
        <v/>
      </c>
      <c r="R129" s="83" t="str">
        <f>IF('2B全身麻酔手術個別票H29'!K405="","",'2B全身麻酔手術個別票H29'!K405)</f>
        <v/>
      </c>
      <c r="S129" s="83" t="str">
        <f>IF('2B全身麻酔手術個別票H29'!M405="","",'2B全身麻酔手術個別票H29'!M405)</f>
        <v/>
      </c>
      <c r="T129" s="83" t="str">
        <f>IF('2B全身麻酔手術個別票H29'!O405="","",'2B全身麻酔手術個別票H29'!O405)</f>
        <v/>
      </c>
      <c r="U129" s="105"/>
      <c r="V129" s="105"/>
      <c r="W129" s="105"/>
      <c r="X129" s="285" t="str">
        <f>IF('2B全身麻酔手術個別票H29'!AH405="","",'2B全身麻酔手術個別票H29'!AH405)</f>
        <v/>
      </c>
      <c r="Y129" s="285" t="str">
        <f>IF('2B全身麻酔手術個別票H29'!AR405="","",'2B全身麻酔手術個別票H29'!AR405)</f>
        <v/>
      </c>
      <c r="Z129" s="285" t="str">
        <f>IF('2B全身麻酔手術個別票H29'!BB405="","",'2B全身麻酔手術個別票H29'!BB405)</f>
        <v/>
      </c>
      <c r="AA129" s="105"/>
      <c r="AB129" s="105"/>
      <c r="AC129" s="105"/>
      <c r="AD129" s="105"/>
      <c r="AE129" s="105"/>
      <c r="AF129" s="105"/>
      <c r="AG129" s="105"/>
      <c r="AH129" s="105"/>
      <c r="AI129" s="105"/>
    </row>
    <row r="130" spans="1:35">
      <c r="A130" s="83" t="str">
        <f t="shared" ref="A130:A193" si="2">IF(CONCATENATE(O130,P130,Q130,R130,S130,T130,U130,V130,W130,X130,Y130,Z130,AA130,AB130,AC130,AD130,AE130,AF130,AG130,AH130,AI130)&lt;&gt;"","2B7H29","")</f>
        <v/>
      </c>
      <c r="B130" s="105"/>
      <c r="C130" s="105"/>
      <c r="D130" s="105"/>
      <c r="E130" s="105"/>
      <c r="F130" s="105"/>
      <c r="G130" s="105"/>
      <c r="H130" s="105"/>
      <c r="I130" s="105"/>
      <c r="J130" s="105"/>
      <c r="K130" s="105"/>
      <c r="L130" s="105"/>
      <c r="M130" s="105"/>
      <c r="N130" s="285" t="str">
        <f>IF(CONCATENATE(O130,P130,Q130,R130,S130,T130,U130,V130,W130,X130,Y130,Z130,AA130,AB130,AC130,AD130,AE130,AF130,AG130,AH130,AI130)&lt;&gt;"",MAX($N$1:N129)+1,"")</f>
        <v/>
      </c>
      <c r="O130" s="83" t="str">
        <f>IF('2B全身麻酔手術個別票H29'!C408="","",'2B全身麻酔手術個別票H29'!C408)</f>
        <v/>
      </c>
      <c r="P130" s="83" t="str">
        <f>IF('2B全身麻酔手術個別票H29'!E408="","",'2B全身麻酔手術個別票H29'!E408) &amp; IF('2B全身麻酔手術個別票H29'!F408="","",'2B全身麻酔手術個別票H29'!F408) &amp; IF('2B全身麻酔手術個別票H29'!G408="","",'2B全身麻酔手術個別票H29'!G408)</f>
        <v/>
      </c>
      <c r="Q130" s="83" t="str">
        <f>IF('2B全身麻酔手術個別票H29'!I408="","",'2B全身麻酔手術個別票H29'!I408)</f>
        <v/>
      </c>
      <c r="R130" s="83" t="str">
        <f>IF('2B全身麻酔手術個別票H29'!K408="","",'2B全身麻酔手術個別票H29'!K408)</f>
        <v/>
      </c>
      <c r="S130" s="83" t="str">
        <f>IF('2B全身麻酔手術個別票H29'!M408="","",'2B全身麻酔手術個別票H29'!M408)</f>
        <v/>
      </c>
      <c r="T130" s="83" t="str">
        <f>IF('2B全身麻酔手術個別票H29'!O408="","",'2B全身麻酔手術個別票H29'!O408)</f>
        <v/>
      </c>
      <c r="U130" s="105"/>
      <c r="V130" s="105"/>
      <c r="W130" s="105"/>
      <c r="X130" s="285" t="str">
        <f>IF('2B全身麻酔手術個別票H29'!AH408="","",'2B全身麻酔手術個別票H29'!AH408)</f>
        <v/>
      </c>
      <c r="Y130" s="285" t="str">
        <f>IF('2B全身麻酔手術個別票H29'!AR408="","",'2B全身麻酔手術個別票H29'!AR408)</f>
        <v/>
      </c>
      <c r="Z130" s="285" t="str">
        <f>IF('2B全身麻酔手術個別票H29'!BB408="","",'2B全身麻酔手術個別票H29'!BB408)</f>
        <v/>
      </c>
      <c r="AA130" s="105"/>
      <c r="AB130" s="105"/>
      <c r="AC130" s="105"/>
      <c r="AD130" s="105"/>
      <c r="AE130" s="105"/>
      <c r="AF130" s="105"/>
      <c r="AG130" s="105"/>
      <c r="AH130" s="105"/>
      <c r="AI130" s="105"/>
    </row>
    <row r="131" spans="1:35">
      <c r="A131" s="83" t="str">
        <f t="shared" si="2"/>
        <v/>
      </c>
      <c r="B131" s="105"/>
      <c r="C131" s="105"/>
      <c r="D131" s="105"/>
      <c r="E131" s="105"/>
      <c r="F131" s="105"/>
      <c r="G131" s="105"/>
      <c r="H131" s="105"/>
      <c r="I131" s="105"/>
      <c r="J131" s="105"/>
      <c r="K131" s="105"/>
      <c r="L131" s="105"/>
      <c r="M131" s="105"/>
      <c r="N131" s="285" t="str">
        <f>IF(CONCATENATE(O131,P131,Q131,R131,S131,T131,U131,V131,W131,X131,Y131,Z131,AA131,AB131,AC131,AD131,AE131,AF131,AG131,AH131,AI131)&lt;&gt;"",MAX($N$1:N130)+1,"")</f>
        <v/>
      </c>
      <c r="O131" s="83" t="str">
        <f>IF('2B全身麻酔手術個別票H29'!C411="","",'2B全身麻酔手術個別票H29'!C411)</f>
        <v/>
      </c>
      <c r="P131" s="83" t="str">
        <f>IF('2B全身麻酔手術個別票H29'!E411="","",'2B全身麻酔手術個別票H29'!E411) &amp; IF('2B全身麻酔手術個別票H29'!F411="","",'2B全身麻酔手術個別票H29'!F411) &amp; IF('2B全身麻酔手術個別票H29'!G411="","",'2B全身麻酔手術個別票H29'!G411)</f>
        <v/>
      </c>
      <c r="Q131" s="83" t="str">
        <f>IF('2B全身麻酔手術個別票H29'!I411="","",'2B全身麻酔手術個別票H29'!I411)</f>
        <v/>
      </c>
      <c r="R131" s="83" t="str">
        <f>IF('2B全身麻酔手術個別票H29'!K411="","",'2B全身麻酔手術個別票H29'!K411)</f>
        <v/>
      </c>
      <c r="S131" s="83" t="str">
        <f>IF('2B全身麻酔手術個別票H29'!M411="","",'2B全身麻酔手術個別票H29'!M411)</f>
        <v/>
      </c>
      <c r="T131" s="83" t="str">
        <f>IF('2B全身麻酔手術個別票H29'!O411="","",'2B全身麻酔手術個別票H29'!O411)</f>
        <v/>
      </c>
      <c r="U131" s="105"/>
      <c r="V131" s="105"/>
      <c r="W131" s="105"/>
      <c r="X131" s="285" t="str">
        <f>IF('2B全身麻酔手術個別票H29'!AH411="","",'2B全身麻酔手術個別票H29'!AH411)</f>
        <v/>
      </c>
      <c r="Y131" s="285" t="str">
        <f>IF('2B全身麻酔手術個別票H29'!AR411="","",'2B全身麻酔手術個別票H29'!AR411)</f>
        <v/>
      </c>
      <c r="Z131" s="285" t="str">
        <f>IF('2B全身麻酔手術個別票H29'!BB411="","",'2B全身麻酔手術個別票H29'!BB411)</f>
        <v/>
      </c>
      <c r="AA131" s="105"/>
      <c r="AB131" s="105"/>
      <c r="AC131" s="105"/>
      <c r="AD131" s="105"/>
      <c r="AE131" s="105"/>
      <c r="AF131" s="105"/>
      <c r="AG131" s="105"/>
      <c r="AH131" s="105"/>
      <c r="AI131" s="105"/>
    </row>
    <row r="132" spans="1:35">
      <c r="A132" s="83" t="str">
        <f t="shared" si="2"/>
        <v/>
      </c>
      <c r="B132" s="105"/>
      <c r="C132" s="105"/>
      <c r="D132" s="105"/>
      <c r="E132" s="105"/>
      <c r="F132" s="105"/>
      <c r="G132" s="105"/>
      <c r="H132" s="105"/>
      <c r="I132" s="105"/>
      <c r="J132" s="105"/>
      <c r="K132" s="105"/>
      <c r="L132" s="105"/>
      <c r="M132" s="105"/>
      <c r="N132" s="285" t="str">
        <f>IF(CONCATENATE(O132,P132,Q132,R132,S132,T132,U132,V132,W132,X132,Y132,Z132,AA132,AB132,AC132,AD132,AE132,AF132,AG132,AH132,AI132)&lt;&gt;"",MAX($N$1:N131)+1,"")</f>
        <v/>
      </c>
      <c r="O132" s="83" t="str">
        <f>IF('2B全身麻酔手術個別票H29'!C414="","",'2B全身麻酔手術個別票H29'!C414)</f>
        <v/>
      </c>
      <c r="P132" s="83" t="str">
        <f>IF('2B全身麻酔手術個別票H29'!E414="","",'2B全身麻酔手術個別票H29'!E414) &amp; IF('2B全身麻酔手術個別票H29'!F414="","",'2B全身麻酔手術個別票H29'!F414) &amp; IF('2B全身麻酔手術個別票H29'!G414="","",'2B全身麻酔手術個別票H29'!G414)</f>
        <v/>
      </c>
      <c r="Q132" s="83" t="str">
        <f>IF('2B全身麻酔手術個別票H29'!I414="","",'2B全身麻酔手術個別票H29'!I414)</f>
        <v/>
      </c>
      <c r="R132" s="83" t="str">
        <f>IF('2B全身麻酔手術個別票H29'!K414="","",'2B全身麻酔手術個別票H29'!K414)</f>
        <v/>
      </c>
      <c r="S132" s="83" t="str">
        <f>IF('2B全身麻酔手術個別票H29'!M414="","",'2B全身麻酔手術個別票H29'!M414)</f>
        <v/>
      </c>
      <c r="T132" s="83" t="str">
        <f>IF('2B全身麻酔手術個別票H29'!O414="","",'2B全身麻酔手術個別票H29'!O414)</f>
        <v/>
      </c>
      <c r="U132" s="105"/>
      <c r="V132" s="105"/>
      <c r="W132" s="105"/>
      <c r="X132" s="285" t="str">
        <f>IF('2B全身麻酔手術個別票H29'!AH414="","",'2B全身麻酔手術個別票H29'!AH414)</f>
        <v/>
      </c>
      <c r="Y132" s="285" t="str">
        <f>IF('2B全身麻酔手術個別票H29'!AR414="","",'2B全身麻酔手術個別票H29'!AR414)</f>
        <v/>
      </c>
      <c r="Z132" s="285" t="str">
        <f>IF('2B全身麻酔手術個別票H29'!BB414="","",'2B全身麻酔手術個別票H29'!BB414)</f>
        <v/>
      </c>
      <c r="AA132" s="105"/>
      <c r="AB132" s="105"/>
      <c r="AC132" s="105"/>
      <c r="AD132" s="105"/>
      <c r="AE132" s="105"/>
      <c r="AF132" s="105"/>
      <c r="AG132" s="105"/>
      <c r="AH132" s="105"/>
      <c r="AI132" s="105"/>
    </row>
    <row r="133" spans="1:35">
      <c r="A133" s="83" t="str">
        <f t="shared" si="2"/>
        <v/>
      </c>
      <c r="B133" s="105"/>
      <c r="C133" s="105"/>
      <c r="D133" s="105"/>
      <c r="E133" s="105"/>
      <c r="F133" s="105"/>
      <c r="G133" s="105"/>
      <c r="H133" s="105"/>
      <c r="I133" s="105"/>
      <c r="J133" s="105"/>
      <c r="K133" s="105"/>
      <c r="L133" s="105"/>
      <c r="M133" s="105"/>
      <c r="N133" s="285" t="str">
        <f>IF(CONCATENATE(O133,P133,Q133,R133,S133,T133,U133,V133,W133,X133,Y133,Z133,AA133,AB133,AC133,AD133,AE133,AF133,AG133,AH133,AI133)&lt;&gt;"",MAX($N$1:N132)+1,"")</f>
        <v/>
      </c>
      <c r="O133" s="83" t="str">
        <f>IF('2B全身麻酔手術個別票H29'!C417="","",'2B全身麻酔手術個別票H29'!C417)</f>
        <v/>
      </c>
      <c r="P133" s="83" t="str">
        <f>IF('2B全身麻酔手術個別票H29'!E417="","",'2B全身麻酔手術個別票H29'!E417) &amp; IF('2B全身麻酔手術個別票H29'!F417="","",'2B全身麻酔手術個別票H29'!F417) &amp; IF('2B全身麻酔手術個別票H29'!G417="","",'2B全身麻酔手術個別票H29'!G417)</f>
        <v/>
      </c>
      <c r="Q133" s="83" t="str">
        <f>IF('2B全身麻酔手術個別票H29'!I417="","",'2B全身麻酔手術個別票H29'!I417)</f>
        <v/>
      </c>
      <c r="R133" s="83" t="str">
        <f>IF('2B全身麻酔手術個別票H29'!K417="","",'2B全身麻酔手術個別票H29'!K417)</f>
        <v/>
      </c>
      <c r="S133" s="83" t="str">
        <f>IF('2B全身麻酔手術個別票H29'!M417="","",'2B全身麻酔手術個別票H29'!M417)</f>
        <v/>
      </c>
      <c r="T133" s="83" t="str">
        <f>IF('2B全身麻酔手術個別票H29'!O417="","",'2B全身麻酔手術個別票H29'!O417)</f>
        <v/>
      </c>
      <c r="U133" s="105"/>
      <c r="V133" s="105"/>
      <c r="W133" s="105"/>
      <c r="X133" s="285" t="str">
        <f>IF('2B全身麻酔手術個別票H29'!AH417="","",'2B全身麻酔手術個別票H29'!AH417)</f>
        <v/>
      </c>
      <c r="Y133" s="285" t="str">
        <f>IF('2B全身麻酔手術個別票H29'!AR417="","",'2B全身麻酔手術個別票H29'!AR417)</f>
        <v/>
      </c>
      <c r="Z133" s="285" t="str">
        <f>IF('2B全身麻酔手術個別票H29'!BB417="","",'2B全身麻酔手術個別票H29'!BB417)</f>
        <v/>
      </c>
      <c r="AA133" s="105"/>
      <c r="AB133" s="105"/>
      <c r="AC133" s="105"/>
      <c r="AD133" s="105"/>
      <c r="AE133" s="105"/>
      <c r="AF133" s="105"/>
      <c r="AG133" s="105"/>
      <c r="AH133" s="105"/>
      <c r="AI133" s="105"/>
    </row>
    <row r="134" spans="1:35">
      <c r="A134" s="83" t="str">
        <f t="shared" si="2"/>
        <v/>
      </c>
      <c r="B134" s="105"/>
      <c r="C134" s="105"/>
      <c r="D134" s="105"/>
      <c r="E134" s="105"/>
      <c r="F134" s="105"/>
      <c r="G134" s="105"/>
      <c r="H134" s="105"/>
      <c r="I134" s="105"/>
      <c r="J134" s="105"/>
      <c r="K134" s="105"/>
      <c r="L134" s="105"/>
      <c r="M134" s="105"/>
      <c r="N134" s="285" t="str">
        <f>IF(CONCATENATE(O134,P134,Q134,R134,S134,T134,U134,V134,W134,X134,Y134,Z134,AA134,AB134,AC134,AD134,AE134,AF134,AG134,AH134,AI134)&lt;&gt;"",MAX($N$1:N133)+1,"")</f>
        <v/>
      </c>
      <c r="O134" s="83" t="str">
        <f>IF('2B全身麻酔手術個別票H29'!C420="","",'2B全身麻酔手術個別票H29'!C420)</f>
        <v/>
      </c>
      <c r="P134" s="83" t="str">
        <f>IF('2B全身麻酔手術個別票H29'!E420="","",'2B全身麻酔手術個別票H29'!E420) &amp; IF('2B全身麻酔手術個別票H29'!F420="","",'2B全身麻酔手術個別票H29'!F420) &amp; IF('2B全身麻酔手術個別票H29'!G420="","",'2B全身麻酔手術個別票H29'!G420)</f>
        <v/>
      </c>
      <c r="Q134" s="83" t="str">
        <f>IF('2B全身麻酔手術個別票H29'!I420="","",'2B全身麻酔手術個別票H29'!I420)</f>
        <v/>
      </c>
      <c r="R134" s="83" t="str">
        <f>IF('2B全身麻酔手術個別票H29'!K420="","",'2B全身麻酔手術個別票H29'!K420)</f>
        <v/>
      </c>
      <c r="S134" s="83" t="str">
        <f>IF('2B全身麻酔手術個別票H29'!M420="","",'2B全身麻酔手術個別票H29'!M420)</f>
        <v/>
      </c>
      <c r="T134" s="83" t="str">
        <f>IF('2B全身麻酔手術個別票H29'!O420="","",'2B全身麻酔手術個別票H29'!O420)</f>
        <v/>
      </c>
      <c r="U134" s="105"/>
      <c r="V134" s="105"/>
      <c r="W134" s="105"/>
      <c r="X134" s="285" t="str">
        <f>IF('2B全身麻酔手術個別票H29'!AH420="","",'2B全身麻酔手術個別票H29'!AH420)</f>
        <v/>
      </c>
      <c r="Y134" s="285" t="str">
        <f>IF('2B全身麻酔手術個別票H29'!AR420="","",'2B全身麻酔手術個別票H29'!AR420)</f>
        <v/>
      </c>
      <c r="Z134" s="285" t="str">
        <f>IF('2B全身麻酔手術個別票H29'!BB420="","",'2B全身麻酔手術個別票H29'!BB420)</f>
        <v/>
      </c>
      <c r="AA134" s="105"/>
      <c r="AB134" s="105"/>
      <c r="AC134" s="105"/>
      <c r="AD134" s="105"/>
      <c r="AE134" s="105"/>
      <c r="AF134" s="105"/>
      <c r="AG134" s="105"/>
      <c r="AH134" s="105"/>
      <c r="AI134" s="105"/>
    </row>
    <row r="135" spans="1:35">
      <c r="A135" s="83" t="str">
        <f t="shared" si="2"/>
        <v/>
      </c>
      <c r="B135" s="105"/>
      <c r="C135" s="105"/>
      <c r="D135" s="105"/>
      <c r="E135" s="105"/>
      <c r="F135" s="105"/>
      <c r="G135" s="105"/>
      <c r="H135" s="105"/>
      <c r="I135" s="105"/>
      <c r="J135" s="105"/>
      <c r="K135" s="105"/>
      <c r="L135" s="105"/>
      <c r="M135" s="105"/>
      <c r="N135" s="285" t="str">
        <f>IF(CONCATENATE(O135,P135,Q135,R135,S135,T135,U135,V135,W135,X135,Y135,Z135,AA135,AB135,AC135,AD135,AE135,AF135,AG135,AH135,AI135)&lt;&gt;"",MAX($N$1:N134)+1,"")</f>
        <v/>
      </c>
      <c r="O135" s="83" t="str">
        <f>IF('2B全身麻酔手術個別票H29'!C423="","",'2B全身麻酔手術個別票H29'!C423)</f>
        <v/>
      </c>
      <c r="P135" s="83" t="str">
        <f>IF('2B全身麻酔手術個別票H29'!E423="","",'2B全身麻酔手術個別票H29'!E423) &amp; IF('2B全身麻酔手術個別票H29'!F423="","",'2B全身麻酔手術個別票H29'!F423) &amp; IF('2B全身麻酔手術個別票H29'!G423="","",'2B全身麻酔手術個別票H29'!G423)</f>
        <v/>
      </c>
      <c r="Q135" s="83" t="str">
        <f>IF('2B全身麻酔手術個別票H29'!I423="","",'2B全身麻酔手術個別票H29'!I423)</f>
        <v/>
      </c>
      <c r="R135" s="83" t="str">
        <f>IF('2B全身麻酔手術個別票H29'!K423="","",'2B全身麻酔手術個別票H29'!K423)</f>
        <v/>
      </c>
      <c r="S135" s="83" t="str">
        <f>IF('2B全身麻酔手術個別票H29'!M423="","",'2B全身麻酔手術個別票H29'!M423)</f>
        <v/>
      </c>
      <c r="T135" s="83" t="str">
        <f>IF('2B全身麻酔手術個別票H29'!O423="","",'2B全身麻酔手術個別票H29'!O423)</f>
        <v/>
      </c>
      <c r="U135" s="105"/>
      <c r="V135" s="105"/>
      <c r="W135" s="105"/>
      <c r="X135" s="285" t="str">
        <f>IF('2B全身麻酔手術個別票H29'!AH423="","",'2B全身麻酔手術個別票H29'!AH423)</f>
        <v/>
      </c>
      <c r="Y135" s="285" t="str">
        <f>IF('2B全身麻酔手術個別票H29'!AR423="","",'2B全身麻酔手術個別票H29'!AR423)</f>
        <v/>
      </c>
      <c r="Z135" s="285" t="str">
        <f>IF('2B全身麻酔手術個別票H29'!BB423="","",'2B全身麻酔手術個別票H29'!BB423)</f>
        <v/>
      </c>
      <c r="AA135" s="105"/>
      <c r="AB135" s="105"/>
      <c r="AC135" s="105"/>
      <c r="AD135" s="105"/>
      <c r="AE135" s="105"/>
      <c r="AF135" s="105"/>
      <c r="AG135" s="105"/>
      <c r="AH135" s="105"/>
      <c r="AI135" s="105"/>
    </row>
    <row r="136" spans="1:35">
      <c r="A136" s="83" t="str">
        <f t="shared" si="2"/>
        <v/>
      </c>
      <c r="B136" s="105"/>
      <c r="C136" s="105"/>
      <c r="D136" s="105"/>
      <c r="E136" s="105"/>
      <c r="F136" s="105"/>
      <c r="G136" s="105"/>
      <c r="H136" s="105"/>
      <c r="I136" s="105"/>
      <c r="J136" s="105"/>
      <c r="K136" s="105"/>
      <c r="L136" s="105"/>
      <c r="M136" s="105"/>
      <c r="N136" s="285" t="str">
        <f>IF(CONCATENATE(O136,P136,Q136,R136,S136,T136,U136,V136,W136,X136,Y136,Z136,AA136,AB136,AC136,AD136,AE136,AF136,AG136,AH136,AI136)&lt;&gt;"",MAX($N$1:N135)+1,"")</f>
        <v/>
      </c>
      <c r="O136" s="83" t="str">
        <f>IF('2B全身麻酔手術個別票H29'!C426="","",'2B全身麻酔手術個別票H29'!C426)</f>
        <v/>
      </c>
      <c r="P136" s="83" t="str">
        <f>IF('2B全身麻酔手術個別票H29'!E426="","",'2B全身麻酔手術個別票H29'!E426) &amp; IF('2B全身麻酔手術個別票H29'!F426="","",'2B全身麻酔手術個別票H29'!F426) &amp; IF('2B全身麻酔手術個別票H29'!G426="","",'2B全身麻酔手術個別票H29'!G426)</f>
        <v/>
      </c>
      <c r="Q136" s="83" t="str">
        <f>IF('2B全身麻酔手術個別票H29'!I426="","",'2B全身麻酔手術個別票H29'!I426)</f>
        <v/>
      </c>
      <c r="R136" s="83" t="str">
        <f>IF('2B全身麻酔手術個別票H29'!K426="","",'2B全身麻酔手術個別票H29'!K426)</f>
        <v/>
      </c>
      <c r="S136" s="83" t="str">
        <f>IF('2B全身麻酔手術個別票H29'!M426="","",'2B全身麻酔手術個別票H29'!M426)</f>
        <v/>
      </c>
      <c r="T136" s="83" t="str">
        <f>IF('2B全身麻酔手術個別票H29'!O426="","",'2B全身麻酔手術個別票H29'!O426)</f>
        <v/>
      </c>
      <c r="U136" s="105"/>
      <c r="V136" s="105"/>
      <c r="W136" s="105"/>
      <c r="X136" s="285" t="str">
        <f>IF('2B全身麻酔手術個別票H29'!AH426="","",'2B全身麻酔手術個別票H29'!AH426)</f>
        <v/>
      </c>
      <c r="Y136" s="285" t="str">
        <f>IF('2B全身麻酔手術個別票H29'!AR426="","",'2B全身麻酔手術個別票H29'!AR426)</f>
        <v/>
      </c>
      <c r="Z136" s="285" t="str">
        <f>IF('2B全身麻酔手術個別票H29'!BB426="","",'2B全身麻酔手術個別票H29'!BB426)</f>
        <v/>
      </c>
      <c r="AA136" s="105"/>
      <c r="AB136" s="105"/>
      <c r="AC136" s="105"/>
      <c r="AD136" s="105"/>
      <c r="AE136" s="105"/>
      <c r="AF136" s="105"/>
      <c r="AG136" s="105"/>
      <c r="AH136" s="105"/>
      <c r="AI136" s="105"/>
    </row>
    <row r="137" spans="1:35">
      <c r="A137" s="83" t="str">
        <f t="shared" si="2"/>
        <v/>
      </c>
      <c r="B137" s="105"/>
      <c r="C137" s="105"/>
      <c r="D137" s="105"/>
      <c r="E137" s="105"/>
      <c r="F137" s="105"/>
      <c r="G137" s="105"/>
      <c r="H137" s="105"/>
      <c r="I137" s="105"/>
      <c r="J137" s="105"/>
      <c r="K137" s="105"/>
      <c r="L137" s="105"/>
      <c r="M137" s="105"/>
      <c r="N137" s="285" t="str">
        <f>IF(CONCATENATE(O137,P137,Q137,R137,S137,T137,U137,V137,W137,X137,Y137,Z137,AA137,AB137,AC137,AD137,AE137,AF137,AG137,AH137,AI137)&lt;&gt;"",MAX($N$1:N136)+1,"")</f>
        <v/>
      </c>
      <c r="O137" s="83" t="str">
        <f>IF('2B全身麻酔手術個別票H29'!C429="","",'2B全身麻酔手術個別票H29'!C429)</f>
        <v/>
      </c>
      <c r="P137" s="83" t="str">
        <f>IF('2B全身麻酔手術個別票H29'!E429="","",'2B全身麻酔手術個別票H29'!E429) &amp; IF('2B全身麻酔手術個別票H29'!F429="","",'2B全身麻酔手術個別票H29'!F429) &amp; IF('2B全身麻酔手術個別票H29'!G429="","",'2B全身麻酔手術個別票H29'!G429)</f>
        <v/>
      </c>
      <c r="Q137" s="83" t="str">
        <f>IF('2B全身麻酔手術個別票H29'!I429="","",'2B全身麻酔手術個別票H29'!I429)</f>
        <v/>
      </c>
      <c r="R137" s="83" t="str">
        <f>IF('2B全身麻酔手術個別票H29'!K429="","",'2B全身麻酔手術個別票H29'!K429)</f>
        <v/>
      </c>
      <c r="S137" s="83" t="str">
        <f>IF('2B全身麻酔手術個別票H29'!M429="","",'2B全身麻酔手術個別票H29'!M429)</f>
        <v/>
      </c>
      <c r="T137" s="83" t="str">
        <f>IF('2B全身麻酔手術個別票H29'!O429="","",'2B全身麻酔手術個別票H29'!O429)</f>
        <v/>
      </c>
      <c r="U137" s="105"/>
      <c r="V137" s="105"/>
      <c r="W137" s="105"/>
      <c r="X137" s="285" t="str">
        <f>IF('2B全身麻酔手術個別票H29'!AH429="","",'2B全身麻酔手術個別票H29'!AH429)</f>
        <v/>
      </c>
      <c r="Y137" s="285" t="str">
        <f>IF('2B全身麻酔手術個別票H29'!AR429="","",'2B全身麻酔手術個別票H29'!AR429)</f>
        <v/>
      </c>
      <c r="Z137" s="285" t="str">
        <f>IF('2B全身麻酔手術個別票H29'!BB429="","",'2B全身麻酔手術個別票H29'!BB429)</f>
        <v/>
      </c>
      <c r="AA137" s="105"/>
      <c r="AB137" s="105"/>
      <c r="AC137" s="105"/>
      <c r="AD137" s="105"/>
      <c r="AE137" s="105"/>
      <c r="AF137" s="105"/>
      <c r="AG137" s="105"/>
      <c r="AH137" s="105"/>
      <c r="AI137" s="105"/>
    </row>
    <row r="138" spans="1:35">
      <c r="A138" s="83" t="str">
        <f t="shared" si="2"/>
        <v/>
      </c>
      <c r="B138" s="105"/>
      <c r="C138" s="105"/>
      <c r="D138" s="105"/>
      <c r="E138" s="105"/>
      <c r="F138" s="105"/>
      <c r="G138" s="105"/>
      <c r="H138" s="105"/>
      <c r="I138" s="105"/>
      <c r="J138" s="105"/>
      <c r="K138" s="105"/>
      <c r="L138" s="105"/>
      <c r="M138" s="105"/>
      <c r="N138" s="285" t="str">
        <f>IF(CONCATENATE(O138,P138,Q138,R138,S138,T138,U138,V138,W138,X138,Y138,Z138,AA138,AB138,AC138,AD138,AE138,AF138,AG138,AH138,AI138)&lt;&gt;"",MAX($N$1:N137)+1,"")</f>
        <v/>
      </c>
      <c r="O138" s="83" t="str">
        <f>IF('2B全身麻酔手術個別票H29'!C432="","",'2B全身麻酔手術個別票H29'!C432)</f>
        <v/>
      </c>
      <c r="P138" s="83" t="str">
        <f>IF('2B全身麻酔手術個別票H29'!E432="","",'2B全身麻酔手術個別票H29'!E432) &amp; IF('2B全身麻酔手術個別票H29'!F432="","",'2B全身麻酔手術個別票H29'!F432) &amp; IF('2B全身麻酔手術個別票H29'!G432="","",'2B全身麻酔手術個別票H29'!G432)</f>
        <v/>
      </c>
      <c r="Q138" s="83" t="str">
        <f>IF('2B全身麻酔手術個別票H29'!I432="","",'2B全身麻酔手術個別票H29'!I432)</f>
        <v/>
      </c>
      <c r="R138" s="83" t="str">
        <f>IF('2B全身麻酔手術個別票H29'!K432="","",'2B全身麻酔手術個別票H29'!K432)</f>
        <v/>
      </c>
      <c r="S138" s="83" t="str">
        <f>IF('2B全身麻酔手術個別票H29'!M432="","",'2B全身麻酔手術個別票H29'!M432)</f>
        <v/>
      </c>
      <c r="T138" s="83" t="str">
        <f>IF('2B全身麻酔手術個別票H29'!O432="","",'2B全身麻酔手術個別票H29'!O432)</f>
        <v/>
      </c>
      <c r="U138" s="105"/>
      <c r="V138" s="105"/>
      <c r="W138" s="105"/>
      <c r="X138" s="285" t="str">
        <f>IF('2B全身麻酔手術個別票H29'!AH432="","",'2B全身麻酔手術個別票H29'!AH432)</f>
        <v/>
      </c>
      <c r="Y138" s="285" t="str">
        <f>IF('2B全身麻酔手術個別票H29'!AR432="","",'2B全身麻酔手術個別票H29'!AR432)</f>
        <v/>
      </c>
      <c r="Z138" s="285" t="str">
        <f>IF('2B全身麻酔手術個別票H29'!BB432="","",'2B全身麻酔手術個別票H29'!BB432)</f>
        <v/>
      </c>
      <c r="AA138" s="105"/>
      <c r="AB138" s="105"/>
      <c r="AC138" s="105"/>
      <c r="AD138" s="105"/>
      <c r="AE138" s="105"/>
      <c r="AF138" s="105"/>
      <c r="AG138" s="105"/>
      <c r="AH138" s="105"/>
      <c r="AI138" s="105"/>
    </row>
    <row r="139" spans="1:35">
      <c r="A139" s="83" t="str">
        <f t="shared" si="2"/>
        <v/>
      </c>
      <c r="B139" s="105"/>
      <c r="C139" s="105"/>
      <c r="D139" s="105"/>
      <c r="E139" s="105"/>
      <c r="F139" s="105"/>
      <c r="G139" s="105"/>
      <c r="H139" s="105"/>
      <c r="I139" s="105"/>
      <c r="J139" s="105"/>
      <c r="K139" s="105"/>
      <c r="L139" s="105"/>
      <c r="M139" s="105"/>
      <c r="N139" s="285" t="str">
        <f>IF(CONCATENATE(O139,P139,Q139,R139,S139,T139,U139,V139,W139,X139,Y139,Z139,AA139,AB139,AC139,AD139,AE139,AF139,AG139,AH139,AI139)&lt;&gt;"",MAX($N$1:N138)+1,"")</f>
        <v/>
      </c>
      <c r="O139" s="83" t="str">
        <f>IF('2B全身麻酔手術個別票H29'!C435="","",'2B全身麻酔手術個別票H29'!C435)</f>
        <v/>
      </c>
      <c r="P139" s="83" t="str">
        <f>IF('2B全身麻酔手術個別票H29'!E435="","",'2B全身麻酔手術個別票H29'!E435) &amp; IF('2B全身麻酔手術個別票H29'!F435="","",'2B全身麻酔手術個別票H29'!F435) &amp; IF('2B全身麻酔手術個別票H29'!G435="","",'2B全身麻酔手術個別票H29'!G435)</f>
        <v/>
      </c>
      <c r="Q139" s="83" t="str">
        <f>IF('2B全身麻酔手術個別票H29'!I435="","",'2B全身麻酔手術個別票H29'!I435)</f>
        <v/>
      </c>
      <c r="R139" s="83" t="str">
        <f>IF('2B全身麻酔手術個別票H29'!K435="","",'2B全身麻酔手術個別票H29'!K435)</f>
        <v/>
      </c>
      <c r="S139" s="83" t="str">
        <f>IF('2B全身麻酔手術個別票H29'!M435="","",'2B全身麻酔手術個別票H29'!M435)</f>
        <v/>
      </c>
      <c r="T139" s="83" t="str">
        <f>IF('2B全身麻酔手術個別票H29'!O435="","",'2B全身麻酔手術個別票H29'!O435)</f>
        <v/>
      </c>
      <c r="U139" s="105"/>
      <c r="V139" s="105"/>
      <c r="W139" s="105"/>
      <c r="X139" s="285" t="str">
        <f>IF('2B全身麻酔手術個別票H29'!AH435="","",'2B全身麻酔手術個別票H29'!AH435)</f>
        <v/>
      </c>
      <c r="Y139" s="285" t="str">
        <f>IF('2B全身麻酔手術個別票H29'!AR435="","",'2B全身麻酔手術個別票H29'!AR435)</f>
        <v/>
      </c>
      <c r="Z139" s="285" t="str">
        <f>IF('2B全身麻酔手術個別票H29'!BB435="","",'2B全身麻酔手術個別票H29'!BB435)</f>
        <v/>
      </c>
      <c r="AA139" s="105"/>
      <c r="AB139" s="105"/>
      <c r="AC139" s="105"/>
      <c r="AD139" s="105"/>
      <c r="AE139" s="105"/>
      <c r="AF139" s="105"/>
      <c r="AG139" s="105"/>
      <c r="AH139" s="105"/>
      <c r="AI139" s="105"/>
    </row>
    <row r="140" spans="1:35">
      <c r="A140" s="83" t="str">
        <f t="shared" si="2"/>
        <v/>
      </c>
      <c r="B140" s="105"/>
      <c r="C140" s="105"/>
      <c r="D140" s="105"/>
      <c r="E140" s="105"/>
      <c r="F140" s="105"/>
      <c r="G140" s="105"/>
      <c r="H140" s="105"/>
      <c r="I140" s="105"/>
      <c r="J140" s="105"/>
      <c r="K140" s="105"/>
      <c r="L140" s="105"/>
      <c r="M140" s="105"/>
      <c r="N140" s="285" t="str">
        <f>IF(CONCATENATE(O140,P140,Q140,R140,S140,T140,U140,V140,W140,X140,Y140,Z140,AA140,AB140,AC140,AD140,AE140,AF140,AG140,AH140,AI140)&lt;&gt;"",MAX($N$1:N139)+1,"")</f>
        <v/>
      </c>
      <c r="O140" s="83" t="str">
        <f>IF('2B全身麻酔手術個別票H29'!C438="","",'2B全身麻酔手術個別票H29'!C438)</f>
        <v/>
      </c>
      <c r="P140" s="83" t="str">
        <f>IF('2B全身麻酔手術個別票H29'!E438="","",'2B全身麻酔手術個別票H29'!E438) &amp; IF('2B全身麻酔手術個別票H29'!F438="","",'2B全身麻酔手術個別票H29'!F438) &amp; IF('2B全身麻酔手術個別票H29'!G438="","",'2B全身麻酔手術個別票H29'!G438)</f>
        <v/>
      </c>
      <c r="Q140" s="83" t="str">
        <f>IF('2B全身麻酔手術個別票H29'!I438="","",'2B全身麻酔手術個別票H29'!I438)</f>
        <v/>
      </c>
      <c r="R140" s="83" t="str">
        <f>IF('2B全身麻酔手術個別票H29'!K438="","",'2B全身麻酔手術個別票H29'!K438)</f>
        <v/>
      </c>
      <c r="S140" s="83" t="str">
        <f>IF('2B全身麻酔手術個別票H29'!M438="","",'2B全身麻酔手術個別票H29'!M438)</f>
        <v/>
      </c>
      <c r="T140" s="83" t="str">
        <f>IF('2B全身麻酔手術個別票H29'!O438="","",'2B全身麻酔手術個別票H29'!O438)</f>
        <v/>
      </c>
      <c r="U140" s="105"/>
      <c r="V140" s="105"/>
      <c r="W140" s="105"/>
      <c r="X140" s="285" t="str">
        <f>IF('2B全身麻酔手術個別票H29'!AH438="","",'2B全身麻酔手術個別票H29'!AH438)</f>
        <v/>
      </c>
      <c r="Y140" s="285" t="str">
        <f>IF('2B全身麻酔手術個別票H29'!AR438="","",'2B全身麻酔手術個別票H29'!AR438)</f>
        <v/>
      </c>
      <c r="Z140" s="285" t="str">
        <f>IF('2B全身麻酔手術個別票H29'!BB438="","",'2B全身麻酔手術個別票H29'!BB438)</f>
        <v/>
      </c>
      <c r="AA140" s="105"/>
      <c r="AB140" s="105"/>
      <c r="AC140" s="105"/>
      <c r="AD140" s="105"/>
      <c r="AE140" s="105"/>
      <c r="AF140" s="105"/>
      <c r="AG140" s="105"/>
      <c r="AH140" s="105"/>
      <c r="AI140" s="105"/>
    </row>
    <row r="141" spans="1:35">
      <c r="A141" s="83" t="str">
        <f t="shared" si="2"/>
        <v/>
      </c>
      <c r="B141" s="105"/>
      <c r="C141" s="105"/>
      <c r="D141" s="105"/>
      <c r="E141" s="105"/>
      <c r="F141" s="105"/>
      <c r="G141" s="105"/>
      <c r="H141" s="105"/>
      <c r="I141" s="105"/>
      <c r="J141" s="105"/>
      <c r="K141" s="105"/>
      <c r="L141" s="105"/>
      <c r="M141" s="105"/>
      <c r="N141" s="285" t="str">
        <f>IF(CONCATENATE(O141,P141,Q141,R141,S141,T141,U141,V141,W141,X141,Y141,Z141,AA141,AB141,AC141,AD141,AE141,AF141,AG141,AH141,AI141)&lt;&gt;"",MAX($N$1:N140)+1,"")</f>
        <v/>
      </c>
      <c r="O141" s="83" t="str">
        <f>IF('2B全身麻酔手術個別票H29'!C441="","",'2B全身麻酔手術個別票H29'!C441)</f>
        <v/>
      </c>
      <c r="P141" s="83" t="str">
        <f>IF('2B全身麻酔手術個別票H29'!E441="","",'2B全身麻酔手術個別票H29'!E441) &amp; IF('2B全身麻酔手術個別票H29'!F441="","",'2B全身麻酔手術個別票H29'!F441) &amp; IF('2B全身麻酔手術個別票H29'!G441="","",'2B全身麻酔手術個別票H29'!G441)</f>
        <v/>
      </c>
      <c r="Q141" s="83" t="str">
        <f>IF('2B全身麻酔手術個別票H29'!I441="","",'2B全身麻酔手術個別票H29'!I441)</f>
        <v/>
      </c>
      <c r="R141" s="83" t="str">
        <f>IF('2B全身麻酔手術個別票H29'!K441="","",'2B全身麻酔手術個別票H29'!K441)</f>
        <v/>
      </c>
      <c r="S141" s="83" t="str">
        <f>IF('2B全身麻酔手術個別票H29'!M441="","",'2B全身麻酔手術個別票H29'!M441)</f>
        <v/>
      </c>
      <c r="T141" s="83" t="str">
        <f>IF('2B全身麻酔手術個別票H29'!O441="","",'2B全身麻酔手術個別票H29'!O441)</f>
        <v/>
      </c>
      <c r="U141" s="105"/>
      <c r="V141" s="105"/>
      <c r="W141" s="105"/>
      <c r="X141" s="285" t="str">
        <f>IF('2B全身麻酔手術個別票H29'!AH441="","",'2B全身麻酔手術個別票H29'!AH441)</f>
        <v/>
      </c>
      <c r="Y141" s="285" t="str">
        <f>IF('2B全身麻酔手術個別票H29'!AR441="","",'2B全身麻酔手術個別票H29'!AR441)</f>
        <v/>
      </c>
      <c r="Z141" s="285" t="str">
        <f>IF('2B全身麻酔手術個別票H29'!BB441="","",'2B全身麻酔手術個別票H29'!BB441)</f>
        <v/>
      </c>
      <c r="AA141" s="105"/>
      <c r="AB141" s="105"/>
      <c r="AC141" s="105"/>
      <c r="AD141" s="105"/>
      <c r="AE141" s="105"/>
      <c r="AF141" s="105"/>
      <c r="AG141" s="105"/>
      <c r="AH141" s="105"/>
      <c r="AI141" s="105"/>
    </row>
    <row r="142" spans="1:35">
      <c r="A142" s="83" t="str">
        <f t="shared" si="2"/>
        <v/>
      </c>
      <c r="B142" s="105"/>
      <c r="C142" s="105"/>
      <c r="D142" s="105"/>
      <c r="E142" s="105"/>
      <c r="F142" s="105"/>
      <c r="G142" s="105"/>
      <c r="H142" s="105"/>
      <c r="I142" s="105"/>
      <c r="J142" s="105"/>
      <c r="K142" s="105"/>
      <c r="L142" s="105"/>
      <c r="M142" s="105"/>
      <c r="N142" s="285" t="str">
        <f>IF(CONCATENATE(O142,P142,Q142,R142,S142,T142,U142,V142,W142,X142,Y142,Z142,AA142,AB142,AC142,AD142,AE142,AF142,AG142,AH142,AI142)&lt;&gt;"",MAX($N$1:N141)+1,"")</f>
        <v/>
      </c>
      <c r="O142" s="83" t="str">
        <f>IF('2B全身麻酔手術個別票H29'!C444="","",'2B全身麻酔手術個別票H29'!C444)</f>
        <v/>
      </c>
      <c r="P142" s="83" t="str">
        <f>IF('2B全身麻酔手術個別票H29'!E444="","",'2B全身麻酔手術個別票H29'!E444) &amp; IF('2B全身麻酔手術個別票H29'!F444="","",'2B全身麻酔手術個別票H29'!F444) &amp; IF('2B全身麻酔手術個別票H29'!G444="","",'2B全身麻酔手術個別票H29'!G444)</f>
        <v/>
      </c>
      <c r="Q142" s="83" t="str">
        <f>IF('2B全身麻酔手術個別票H29'!I444="","",'2B全身麻酔手術個別票H29'!I444)</f>
        <v/>
      </c>
      <c r="R142" s="83" t="str">
        <f>IF('2B全身麻酔手術個別票H29'!K444="","",'2B全身麻酔手術個別票H29'!K444)</f>
        <v/>
      </c>
      <c r="S142" s="83" t="str">
        <f>IF('2B全身麻酔手術個別票H29'!M444="","",'2B全身麻酔手術個別票H29'!M444)</f>
        <v/>
      </c>
      <c r="T142" s="83" t="str">
        <f>IF('2B全身麻酔手術個別票H29'!O444="","",'2B全身麻酔手術個別票H29'!O444)</f>
        <v/>
      </c>
      <c r="U142" s="105"/>
      <c r="V142" s="105"/>
      <c r="W142" s="105"/>
      <c r="X142" s="285" t="str">
        <f>IF('2B全身麻酔手術個別票H29'!AH444="","",'2B全身麻酔手術個別票H29'!AH444)</f>
        <v/>
      </c>
      <c r="Y142" s="285" t="str">
        <f>IF('2B全身麻酔手術個別票H29'!AR444="","",'2B全身麻酔手術個別票H29'!AR444)</f>
        <v/>
      </c>
      <c r="Z142" s="285" t="str">
        <f>IF('2B全身麻酔手術個別票H29'!BB444="","",'2B全身麻酔手術個別票H29'!BB444)</f>
        <v/>
      </c>
      <c r="AA142" s="105"/>
      <c r="AB142" s="105"/>
      <c r="AC142" s="105"/>
      <c r="AD142" s="105"/>
      <c r="AE142" s="105"/>
      <c r="AF142" s="105"/>
      <c r="AG142" s="105"/>
      <c r="AH142" s="105"/>
      <c r="AI142" s="105"/>
    </row>
    <row r="143" spans="1:35">
      <c r="A143" s="83" t="str">
        <f t="shared" si="2"/>
        <v/>
      </c>
      <c r="B143" s="105"/>
      <c r="C143" s="105"/>
      <c r="D143" s="105"/>
      <c r="E143" s="105"/>
      <c r="F143" s="105"/>
      <c r="G143" s="105"/>
      <c r="H143" s="105"/>
      <c r="I143" s="105"/>
      <c r="J143" s="105"/>
      <c r="K143" s="105"/>
      <c r="L143" s="105"/>
      <c r="M143" s="105"/>
      <c r="N143" s="285" t="str">
        <f>IF(CONCATENATE(O143,P143,Q143,R143,S143,T143,U143,V143,W143,X143,Y143,Z143,AA143,AB143,AC143,AD143,AE143,AF143,AG143,AH143,AI143)&lt;&gt;"",MAX($N$1:N142)+1,"")</f>
        <v/>
      </c>
      <c r="O143" s="83" t="str">
        <f>IF('2B全身麻酔手術個別票H29'!C447="","",'2B全身麻酔手術個別票H29'!C447)</f>
        <v/>
      </c>
      <c r="P143" s="83" t="str">
        <f>IF('2B全身麻酔手術個別票H29'!E447="","",'2B全身麻酔手術個別票H29'!E447) &amp; IF('2B全身麻酔手術個別票H29'!F447="","",'2B全身麻酔手術個別票H29'!F447) &amp; IF('2B全身麻酔手術個別票H29'!G447="","",'2B全身麻酔手術個別票H29'!G447)</f>
        <v/>
      </c>
      <c r="Q143" s="83" t="str">
        <f>IF('2B全身麻酔手術個別票H29'!I447="","",'2B全身麻酔手術個別票H29'!I447)</f>
        <v/>
      </c>
      <c r="R143" s="83" t="str">
        <f>IF('2B全身麻酔手術個別票H29'!K447="","",'2B全身麻酔手術個別票H29'!K447)</f>
        <v/>
      </c>
      <c r="S143" s="83" t="str">
        <f>IF('2B全身麻酔手術個別票H29'!M447="","",'2B全身麻酔手術個別票H29'!M447)</f>
        <v/>
      </c>
      <c r="T143" s="83" t="str">
        <f>IF('2B全身麻酔手術個別票H29'!O447="","",'2B全身麻酔手術個別票H29'!O447)</f>
        <v/>
      </c>
      <c r="U143" s="105"/>
      <c r="V143" s="105"/>
      <c r="W143" s="105"/>
      <c r="X143" s="285" t="str">
        <f>IF('2B全身麻酔手術個別票H29'!AH447="","",'2B全身麻酔手術個別票H29'!AH447)</f>
        <v/>
      </c>
      <c r="Y143" s="285" t="str">
        <f>IF('2B全身麻酔手術個別票H29'!AR447="","",'2B全身麻酔手術個別票H29'!AR447)</f>
        <v/>
      </c>
      <c r="Z143" s="285" t="str">
        <f>IF('2B全身麻酔手術個別票H29'!BB447="","",'2B全身麻酔手術個別票H29'!BB447)</f>
        <v/>
      </c>
      <c r="AA143" s="105"/>
      <c r="AB143" s="105"/>
      <c r="AC143" s="105"/>
      <c r="AD143" s="105"/>
      <c r="AE143" s="105"/>
      <c r="AF143" s="105"/>
      <c r="AG143" s="105"/>
      <c r="AH143" s="105"/>
      <c r="AI143" s="105"/>
    </row>
    <row r="144" spans="1:35">
      <c r="A144" s="83" t="str">
        <f t="shared" si="2"/>
        <v/>
      </c>
      <c r="B144" s="105"/>
      <c r="C144" s="105"/>
      <c r="D144" s="105"/>
      <c r="E144" s="105"/>
      <c r="F144" s="105"/>
      <c r="G144" s="105"/>
      <c r="H144" s="105"/>
      <c r="I144" s="105"/>
      <c r="J144" s="105"/>
      <c r="K144" s="105"/>
      <c r="L144" s="105"/>
      <c r="M144" s="105"/>
      <c r="N144" s="285" t="str">
        <f>IF(CONCATENATE(O144,P144,Q144,R144,S144,T144,U144,V144,W144,X144,Y144,Z144,AA144,AB144,AC144,AD144,AE144,AF144,AG144,AH144,AI144)&lt;&gt;"",MAX($N$1:N143)+1,"")</f>
        <v/>
      </c>
      <c r="O144" s="83" t="str">
        <f>IF('2B全身麻酔手術個別票H29'!C450="","",'2B全身麻酔手術個別票H29'!C450)</f>
        <v/>
      </c>
      <c r="P144" s="83" t="str">
        <f>IF('2B全身麻酔手術個別票H29'!E450="","",'2B全身麻酔手術個別票H29'!E450) &amp; IF('2B全身麻酔手術個別票H29'!F450="","",'2B全身麻酔手術個別票H29'!F450) &amp; IF('2B全身麻酔手術個別票H29'!G450="","",'2B全身麻酔手術個別票H29'!G450)</f>
        <v/>
      </c>
      <c r="Q144" s="83" t="str">
        <f>IF('2B全身麻酔手術個別票H29'!I450="","",'2B全身麻酔手術個別票H29'!I450)</f>
        <v/>
      </c>
      <c r="R144" s="83" t="str">
        <f>IF('2B全身麻酔手術個別票H29'!K450="","",'2B全身麻酔手術個別票H29'!K450)</f>
        <v/>
      </c>
      <c r="S144" s="83" t="str">
        <f>IF('2B全身麻酔手術個別票H29'!M450="","",'2B全身麻酔手術個別票H29'!M450)</f>
        <v/>
      </c>
      <c r="T144" s="83" t="str">
        <f>IF('2B全身麻酔手術個別票H29'!O450="","",'2B全身麻酔手術個別票H29'!O450)</f>
        <v/>
      </c>
      <c r="U144" s="105"/>
      <c r="V144" s="105"/>
      <c r="W144" s="105"/>
      <c r="X144" s="285" t="str">
        <f>IF('2B全身麻酔手術個別票H29'!AH450="","",'2B全身麻酔手術個別票H29'!AH450)</f>
        <v/>
      </c>
      <c r="Y144" s="285" t="str">
        <f>IF('2B全身麻酔手術個別票H29'!AR450="","",'2B全身麻酔手術個別票H29'!AR450)</f>
        <v/>
      </c>
      <c r="Z144" s="285" t="str">
        <f>IF('2B全身麻酔手術個別票H29'!BB450="","",'2B全身麻酔手術個別票H29'!BB450)</f>
        <v/>
      </c>
      <c r="AA144" s="105"/>
      <c r="AB144" s="105"/>
      <c r="AC144" s="105"/>
      <c r="AD144" s="105"/>
      <c r="AE144" s="105"/>
      <c r="AF144" s="105"/>
      <c r="AG144" s="105"/>
      <c r="AH144" s="105"/>
      <c r="AI144" s="105"/>
    </row>
    <row r="145" spans="1:35">
      <c r="A145" s="83" t="str">
        <f t="shared" si="2"/>
        <v/>
      </c>
      <c r="B145" s="105"/>
      <c r="C145" s="105"/>
      <c r="D145" s="105"/>
      <c r="E145" s="105"/>
      <c r="F145" s="105"/>
      <c r="G145" s="105"/>
      <c r="H145" s="105"/>
      <c r="I145" s="105"/>
      <c r="J145" s="105"/>
      <c r="K145" s="105"/>
      <c r="L145" s="105"/>
      <c r="M145" s="105"/>
      <c r="N145" s="285" t="str">
        <f>IF(CONCATENATE(O145,P145,Q145,R145,S145,T145,U145,V145,W145,X145,Y145,Z145,AA145,AB145,AC145,AD145,AE145,AF145,AG145,AH145,AI145)&lt;&gt;"",MAX($N$1:N144)+1,"")</f>
        <v/>
      </c>
      <c r="O145" s="83" t="str">
        <f>IF('2B全身麻酔手術個別票H29'!C453="","",'2B全身麻酔手術個別票H29'!C453)</f>
        <v/>
      </c>
      <c r="P145" s="83" t="str">
        <f>IF('2B全身麻酔手術個別票H29'!E453="","",'2B全身麻酔手術個別票H29'!E453) &amp; IF('2B全身麻酔手術個別票H29'!F453="","",'2B全身麻酔手術個別票H29'!F453) &amp; IF('2B全身麻酔手術個別票H29'!G453="","",'2B全身麻酔手術個別票H29'!G453)</f>
        <v/>
      </c>
      <c r="Q145" s="83" t="str">
        <f>IF('2B全身麻酔手術個別票H29'!I453="","",'2B全身麻酔手術個別票H29'!I453)</f>
        <v/>
      </c>
      <c r="R145" s="83" t="str">
        <f>IF('2B全身麻酔手術個別票H29'!K453="","",'2B全身麻酔手術個別票H29'!K453)</f>
        <v/>
      </c>
      <c r="S145" s="83" t="str">
        <f>IF('2B全身麻酔手術個別票H29'!M453="","",'2B全身麻酔手術個別票H29'!M453)</f>
        <v/>
      </c>
      <c r="T145" s="83" t="str">
        <f>IF('2B全身麻酔手術個別票H29'!O453="","",'2B全身麻酔手術個別票H29'!O453)</f>
        <v/>
      </c>
      <c r="U145" s="105"/>
      <c r="V145" s="105"/>
      <c r="W145" s="105"/>
      <c r="X145" s="285" t="str">
        <f>IF('2B全身麻酔手術個別票H29'!AH453="","",'2B全身麻酔手術個別票H29'!AH453)</f>
        <v/>
      </c>
      <c r="Y145" s="285" t="str">
        <f>IF('2B全身麻酔手術個別票H29'!AR453="","",'2B全身麻酔手術個別票H29'!AR453)</f>
        <v/>
      </c>
      <c r="Z145" s="285" t="str">
        <f>IF('2B全身麻酔手術個別票H29'!BB453="","",'2B全身麻酔手術個別票H29'!BB453)</f>
        <v/>
      </c>
      <c r="AA145" s="105"/>
      <c r="AB145" s="105"/>
      <c r="AC145" s="105"/>
      <c r="AD145" s="105"/>
      <c r="AE145" s="105"/>
      <c r="AF145" s="105"/>
      <c r="AG145" s="105"/>
      <c r="AH145" s="105"/>
      <c r="AI145" s="105"/>
    </row>
    <row r="146" spans="1:35">
      <c r="A146" s="83" t="str">
        <f t="shared" si="2"/>
        <v/>
      </c>
      <c r="B146" s="105"/>
      <c r="C146" s="105"/>
      <c r="D146" s="105"/>
      <c r="E146" s="105"/>
      <c r="F146" s="105"/>
      <c r="G146" s="105"/>
      <c r="H146" s="105"/>
      <c r="I146" s="105"/>
      <c r="J146" s="105"/>
      <c r="K146" s="105"/>
      <c r="L146" s="105"/>
      <c r="M146" s="105"/>
      <c r="N146" s="285" t="str">
        <f>IF(CONCATENATE(O146,P146,Q146,R146,S146,T146,U146,V146,W146,X146,Y146,Z146,AA146,AB146,AC146,AD146,AE146,AF146,AG146,AH146,AI146)&lt;&gt;"",MAX($N$1:N145)+1,"")</f>
        <v/>
      </c>
      <c r="O146" s="83" t="str">
        <f>IF('2B全身麻酔手術個別票H29'!C456="","",'2B全身麻酔手術個別票H29'!C456)</f>
        <v/>
      </c>
      <c r="P146" s="83" t="str">
        <f>IF('2B全身麻酔手術個別票H29'!E456="","",'2B全身麻酔手術個別票H29'!E456) &amp; IF('2B全身麻酔手術個別票H29'!F456="","",'2B全身麻酔手術個別票H29'!F456) &amp; IF('2B全身麻酔手術個別票H29'!G456="","",'2B全身麻酔手術個別票H29'!G456)</f>
        <v/>
      </c>
      <c r="Q146" s="83" t="str">
        <f>IF('2B全身麻酔手術個別票H29'!I456="","",'2B全身麻酔手術個別票H29'!I456)</f>
        <v/>
      </c>
      <c r="R146" s="83" t="str">
        <f>IF('2B全身麻酔手術個別票H29'!K456="","",'2B全身麻酔手術個別票H29'!K456)</f>
        <v/>
      </c>
      <c r="S146" s="83" t="str">
        <f>IF('2B全身麻酔手術個別票H29'!M456="","",'2B全身麻酔手術個別票H29'!M456)</f>
        <v/>
      </c>
      <c r="T146" s="83" t="str">
        <f>IF('2B全身麻酔手術個別票H29'!O456="","",'2B全身麻酔手術個別票H29'!O456)</f>
        <v/>
      </c>
      <c r="U146" s="105"/>
      <c r="V146" s="105"/>
      <c r="W146" s="105"/>
      <c r="X146" s="285" t="str">
        <f>IF('2B全身麻酔手術個別票H29'!AH456="","",'2B全身麻酔手術個別票H29'!AH456)</f>
        <v/>
      </c>
      <c r="Y146" s="285" t="str">
        <f>IF('2B全身麻酔手術個別票H29'!AR456="","",'2B全身麻酔手術個別票H29'!AR456)</f>
        <v/>
      </c>
      <c r="Z146" s="285" t="str">
        <f>IF('2B全身麻酔手術個別票H29'!BB456="","",'2B全身麻酔手術個別票H29'!BB456)</f>
        <v/>
      </c>
      <c r="AA146" s="105"/>
      <c r="AB146" s="105"/>
      <c r="AC146" s="105"/>
      <c r="AD146" s="105"/>
      <c r="AE146" s="105"/>
      <c r="AF146" s="105"/>
      <c r="AG146" s="105"/>
      <c r="AH146" s="105"/>
      <c r="AI146" s="105"/>
    </row>
    <row r="147" spans="1:35">
      <c r="A147" s="83" t="str">
        <f t="shared" si="2"/>
        <v/>
      </c>
      <c r="B147" s="105"/>
      <c r="C147" s="105"/>
      <c r="D147" s="105"/>
      <c r="E147" s="105"/>
      <c r="F147" s="105"/>
      <c r="G147" s="105"/>
      <c r="H147" s="105"/>
      <c r="I147" s="105"/>
      <c r="J147" s="105"/>
      <c r="K147" s="105"/>
      <c r="L147" s="105"/>
      <c r="M147" s="105"/>
      <c r="N147" s="285" t="str">
        <f>IF(CONCATENATE(O147,P147,Q147,R147,S147,T147,U147,V147,W147,X147,Y147,Z147,AA147,AB147,AC147,AD147,AE147,AF147,AG147,AH147,AI147)&lt;&gt;"",MAX($N$1:N146)+1,"")</f>
        <v/>
      </c>
      <c r="O147" s="83" t="str">
        <f>IF('2B全身麻酔手術個別票H29'!C459="","",'2B全身麻酔手術個別票H29'!C459)</f>
        <v/>
      </c>
      <c r="P147" s="83" t="str">
        <f>IF('2B全身麻酔手術個別票H29'!E459="","",'2B全身麻酔手術個別票H29'!E459) &amp; IF('2B全身麻酔手術個別票H29'!F459="","",'2B全身麻酔手術個別票H29'!F459) &amp; IF('2B全身麻酔手術個別票H29'!G459="","",'2B全身麻酔手術個別票H29'!G459)</f>
        <v/>
      </c>
      <c r="Q147" s="83" t="str">
        <f>IF('2B全身麻酔手術個別票H29'!I459="","",'2B全身麻酔手術個別票H29'!I459)</f>
        <v/>
      </c>
      <c r="R147" s="83" t="str">
        <f>IF('2B全身麻酔手術個別票H29'!K459="","",'2B全身麻酔手術個別票H29'!K459)</f>
        <v/>
      </c>
      <c r="S147" s="83" t="str">
        <f>IF('2B全身麻酔手術個別票H29'!M459="","",'2B全身麻酔手術個別票H29'!M459)</f>
        <v/>
      </c>
      <c r="T147" s="83" t="str">
        <f>IF('2B全身麻酔手術個別票H29'!O459="","",'2B全身麻酔手術個別票H29'!O459)</f>
        <v/>
      </c>
      <c r="U147" s="105"/>
      <c r="V147" s="105"/>
      <c r="W147" s="105"/>
      <c r="X147" s="285" t="str">
        <f>IF('2B全身麻酔手術個別票H29'!AH459="","",'2B全身麻酔手術個別票H29'!AH459)</f>
        <v/>
      </c>
      <c r="Y147" s="285" t="str">
        <f>IF('2B全身麻酔手術個別票H29'!AR459="","",'2B全身麻酔手術個別票H29'!AR459)</f>
        <v/>
      </c>
      <c r="Z147" s="285" t="str">
        <f>IF('2B全身麻酔手術個別票H29'!BB459="","",'2B全身麻酔手術個別票H29'!BB459)</f>
        <v/>
      </c>
      <c r="AA147" s="105"/>
      <c r="AB147" s="105"/>
      <c r="AC147" s="105"/>
      <c r="AD147" s="105"/>
      <c r="AE147" s="105"/>
      <c r="AF147" s="105"/>
      <c r="AG147" s="105"/>
      <c r="AH147" s="105"/>
      <c r="AI147" s="105"/>
    </row>
    <row r="148" spans="1:35">
      <c r="A148" s="83" t="str">
        <f t="shared" si="2"/>
        <v/>
      </c>
      <c r="B148" s="105"/>
      <c r="C148" s="105"/>
      <c r="D148" s="105"/>
      <c r="E148" s="105"/>
      <c r="F148" s="105"/>
      <c r="G148" s="105"/>
      <c r="H148" s="105"/>
      <c r="I148" s="105"/>
      <c r="J148" s="105"/>
      <c r="K148" s="105"/>
      <c r="L148" s="105"/>
      <c r="M148" s="105"/>
      <c r="N148" s="285" t="str">
        <f>IF(CONCATENATE(O148,P148,Q148,R148,S148,T148,U148,V148,W148,X148,Y148,Z148,AA148,AB148,AC148,AD148,AE148,AF148,AG148,AH148,AI148)&lt;&gt;"",MAX($N$1:N147)+1,"")</f>
        <v/>
      </c>
      <c r="O148" s="83" t="str">
        <f>IF('2B全身麻酔手術個別票H29'!C464="","",'2B全身麻酔手術個別票H29'!C464)</f>
        <v/>
      </c>
      <c r="P148" s="83" t="str">
        <f>IF('2B全身麻酔手術個別票H29'!E464="","",'2B全身麻酔手術個別票H29'!E464) &amp; IF('2B全身麻酔手術個別票H29'!F464="","",'2B全身麻酔手術個別票H29'!F464) &amp; IF('2B全身麻酔手術個別票H29'!G464="","",'2B全身麻酔手術個別票H29'!G464)</f>
        <v/>
      </c>
      <c r="Q148" s="83" t="str">
        <f>IF('2B全身麻酔手術個別票H29'!I464="","",'2B全身麻酔手術個別票H29'!I464)</f>
        <v/>
      </c>
      <c r="R148" s="83" t="str">
        <f>IF('2B全身麻酔手術個別票H29'!K464="","",'2B全身麻酔手術個別票H29'!K464)</f>
        <v/>
      </c>
      <c r="S148" s="83" t="str">
        <f>IF('2B全身麻酔手術個別票H29'!M464="","",'2B全身麻酔手術個別票H29'!M464)</f>
        <v/>
      </c>
      <c r="T148" s="83" t="str">
        <f>IF('2B全身麻酔手術個別票H29'!O464="","",'2B全身麻酔手術個別票H29'!O464)</f>
        <v/>
      </c>
      <c r="U148" s="105"/>
      <c r="V148" s="105"/>
      <c r="W148" s="105"/>
      <c r="X148" s="285" t="str">
        <f>IF('2B全身麻酔手術個別票H29'!AH464="","",'2B全身麻酔手術個別票H29'!AH464)</f>
        <v/>
      </c>
      <c r="Y148" s="285" t="str">
        <f>IF('2B全身麻酔手術個別票H29'!AR464="","",'2B全身麻酔手術個別票H29'!AR464)</f>
        <v/>
      </c>
      <c r="Z148" s="285" t="str">
        <f>IF('2B全身麻酔手術個別票H29'!BB464="","",'2B全身麻酔手術個別票H29'!BB464)</f>
        <v/>
      </c>
      <c r="AA148" s="105"/>
      <c r="AB148" s="105"/>
      <c r="AC148" s="105"/>
      <c r="AD148" s="105"/>
      <c r="AE148" s="105"/>
      <c r="AF148" s="105"/>
      <c r="AG148" s="105"/>
      <c r="AH148" s="105"/>
      <c r="AI148" s="105"/>
    </row>
    <row r="149" spans="1:35">
      <c r="A149" s="83" t="str">
        <f t="shared" si="2"/>
        <v/>
      </c>
      <c r="B149" s="105"/>
      <c r="C149" s="105"/>
      <c r="D149" s="105"/>
      <c r="E149" s="105"/>
      <c r="F149" s="105"/>
      <c r="G149" s="105"/>
      <c r="H149" s="105"/>
      <c r="I149" s="105"/>
      <c r="J149" s="105"/>
      <c r="K149" s="105"/>
      <c r="L149" s="105"/>
      <c r="M149" s="105"/>
      <c r="N149" s="285" t="str">
        <f>IF(CONCATENATE(O149,P149,Q149,R149,S149,T149,U149,V149,W149,X149,Y149,Z149,AA149,AB149,AC149,AD149,AE149,AF149,AG149,AH149,AI149)&lt;&gt;"",MAX($N$1:N148)+1,"")</f>
        <v/>
      </c>
      <c r="O149" s="83" t="str">
        <f>IF('2B全身麻酔手術個別票H29'!C467="","",'2B全身麻酔手術個別票H29'!C467)</f>
        <v/>
      </c>
      <c r="P149" s="83" t="str">
        <f>IF('2B全身麻酔手術個別票H29'!E467="","",'2B全身麻酔手術個別票H29'!E467) &amp; IF('2B全身麻酔手術個別票H29'!F467="","",'2B全身麻酔手術個別票H29'!F467) &amp; IF('2B全身麻酔手術個別票H29'!G467="","",'2B全身麻酔手術個別票H29'!G467)</f>
        <v/>
      </c>
      <c r="Q149" s="83" t="str">
        <f>IF('2B全身麻酔手術個別票H29'!I467="","",'2B全身麻酔手術個別票H29'!I467)</f>
        <v/>
      </c>
      <c r="R149" s="83" t="str">
        <f>IF('2B全身麻酔手術個別票H29'!K467="","",'2B全身麻酔手術個別票H29'!K467)</f>
        <v/>
      </c>
      <c r="S149" s="83" t="str">
        <f>IF('2B全身麻酔手術個別票H29'!M467="","",'2B全身麻酔手術個別票H29'!M467)</f>
        <v/>
      </c>
      <c r="T149" s="83" t="str">
        <f>IF('2B全身麻酔手術個別票H29'!O467="","",'2B全身麻酔手術個別票H29'!O467)</f>
        <v/>
      </c>
      <c r="U149" s="105"/>
      <c r="V149" s="105"/>
      <c r="W149" s="105"/>
      <c r="X149" s="285" t="str">
        <f>IF('2B全身麻酔手術個別票H29'!AH467="","",'2B全身麻酔手術個別票H29'!AH467)</f>
        <v/>
      </c>
      <c r="Y149" s="285" t="str">
        <f>IF('2B全身麻酔手術個別票H29'!AR467="","",'2B全身麻酔手術個別票H29'!AR467)</f>
        <v/>
      </c>
      <c r="Z149" s="285" t="str">
        <f>IF('2B全身麻酔手術個別票H29'!BB467="","",'2B全身麻酔手術個別票H29'!BB467)</f>
        <v/>
      </c>
      <c r="AA149" s="105"/>
      <c r="AB149" s="105"/>
      <c r="AC149" s="105"/>
      <c r="AD149" s="105"/>
      <c r="AE149" s="105"/>
      <c r="AF149" s="105"/>
      <c r="AG149" s="105"/>
      <c r="AH149" s="105"/>
      <c r="AI149" s="105"/>
    </row>
    <row r="150" spans="1:35">
      <c r="A150" s="83" t="str">
        <f t="shared" si="2"/>
        <v/>
      </c>
      <c r="B150" s="105"/>
      <c r="C150" s="105"/>
      <c r="D150" s="105"/>
      <c r="E150" s="105"/>
      <c r="F150" s="105"/>
      <c r="G150" s="105"/>
      <c r="H150" s="105"/>
      <c r="I150" s="105"/>
      <c r="J150" s="105"/>
      <c r="K150" s="105"/>
      <c r="L150" s="105"/>
      <c r="M150" s="105"/>
      <c r="N150" s="285" t="str">
        <f>IF(CONCATENATE(O150,P150,Q150,R150,S150,T150,U150,V150,W150,X150,Y150,Z150,AA150,AB150,AC150,AD150,AE150,AF150,AG150,AH150,AI150)&lt;&gt;"",MAX($N$1:N149)+1,"")</f>
        <v/>
      </c>
      <c r="O150" s="83" t="str">
        <f>IF('2B全身麻酔手術個別票H29'!C470="","",'2B全身麻酔手術個別票H29'!C470)</f>
        <v/>
      </c>
      <c r="P150" s="83" t="str">
        <f>IF('2B全身麻酔手術個別票H29'!E470="","",'2B全身麻酔手術個別票H29'!E470) &amp; IF('2B全身麻酔手術個別票H29'!F470="","",'2B全身麻酔手術個別票H29'!F470) &amp; IF('2B全身麻酔手術個別票H29'!G470="","",'2B全身麻酔手術個別票H29'!G470)</f>
        <v/>
      </c>
      <c r="Q150" s="83" t="str">
        <f>IF('2B全身麻酔手術個別票H29'!I470="","",'2B全身麻酔手術個別票H29'!I470)</f>
        <v/>
      </c>
      <c r="R150" s="83" t="str">
        <f>IF('2B全身麻酔手術個別票H29'!K470="","",'2B全身麻酔手術個別票H29'!K470)</f>
        <v/>
      </c>
      <c r="S150" s="83" t="str">
        <f>IF('2B全身麻酔手術個別票H29'!M470="","",'2B全身麻酔手術個別票H29'!M470)</f>
        <v/>
      </c>
      <c r="T150" s="83" t="str">
        <f>IF('2B全身麻酔手術個別票H29'!O470="","",'2B全身麻酔手術個別票H29'!O470)</f>
        <v/>
      </c>
      <c r="U150" s="105"/>
      <c r="V150" s="105"/>
      <c r="W150" s="105"/>
      <c r="X150" s="285" t="str">
        <f>IF('2B全身麻酔手術個別票H29'!AH470="","",'2B全身麻酔手術個別票H29'!AH470)</f>
        <v/>
      </c>
      <c r="Y150" s="285" t="str">
        <f>IF('2B全身麻酔手術個別票H29'!AR470="","",'2B全身麻酔手術個別票H29'!AR470)</f>
        <v/>
      </c>
      <c r="Z150" s="285" t="str">
        <f>IF('2B全身麻酔手術個別票H29'!BB470="","",'2B全身麻酔手術個別票H29'!BB470)</f>
        <v/>
      </c>
      <c r="AA150" s="105"/>
      <c r="AB150" s="105"/>
      <c r="AC150" s="105"/>
      <c r="AD150" s="105"/>
      <c r="AE150" s="105"/>
      <c r="AF150" s="105"/>
      <c r="AG150" s="105"/>
      <c r="AH150" s="105"/>
      <c r="AI150" s="105"/>
    </row>
    <row r="151" spans="1:35">
      <c r="A151" s="83" t="str">
        <f t="shared" si="2"/>
        <v/>
      </c>
      <c r="B151" s="105"/>
      <c r="C151" s="105"/>
      <c r="D151" s="105"/>
      <c r="E151" s="105"/>
      <c r="F151" s="105"/>
      <c r="G151" s="105"/>
      <c r="H151" s="105"/>
      <c r="I151" s="105"/>
      <c r="J151" s="105"/>
      <c r="K151" s="105"/>
      <c r="L151" s="105"/>
      <c r="M151" s="105"/>
      <c r="N151" s="285" t="str">
        <f>IF(CONCATENATE(O151,P151,Q151,R151,S151,T151,U151,V151,W151,X151,Y151,Z151,AA151,AB151,AC151,AD151,AE151,AF151,AG151,AH151,AI151)&lt;&gt;"",MAX($N$1:N150)+1,"")</f>
        <v/>
      </c>
      <c r="O151" s="83" t="str">
        <f>IF('2B全身麻酔手術個別票H29'!C473="","",'2B全身麻酔手術個別票H29'!C473)</f>
        <v/>
      </c>
      <c r="P151" s="83" t="str">
        <f>IF('2B全身麻酔手術個別票H29'!E473="","",'2B全身麻酔手術個別票H29'!E473) &amp; IF('2B全身麻酔手術個別票H29'!F473="","",'2B全身麻酔手術個別票H29'!F473) &amp; IF('2B全身麻酔手術個別票H29'!G473="","",'2B全身麻酔手術個別票H29'!G473)</f>
        <v/>
      </c>
      <c r="Q151" s="83" t="str">
        <f>IF('2B全身麻酔手術個別票H29'!I473="","",'2B全身麻酔手術個別票H29'!I473)</f>
        <v/>
      </c>
      <c r="R151" s="83" t="str">
        <f>IF('2B全身麻酔手術個別票H29'!K473="","",'2B全身麻酔手術個別票H29'!K473)</f>
        <v/>
      </c>
      <c r="S151" s="83" t="str">
        <f>IF('2B全身麻酔手術個別票H29'!M473="","",'2B全身麻酔手術個別票H29'!M473)</f>
        <v/>
      </c>
      <c r="T151" s="83" t="str">
        <f>IF('2B全身麻酔手術個別票H29'!O473="","",'2B全身麻酔手術個別票H29'!O473)</f>
        <v/>
      </c>
      <c r="U151" s="105"/>
      <c r="V151" s="105"/>
      <c r="W151" s="105"/>
      <c r="X151" s="285" t="str">
        <f>IF('2B全身麻酔手術個別票H29'!AH473="","",'2B全身麻酔手術個別票H29'!AH473)</f>
        <v/>
      </c>
      <c r="Y151" s="285" t="str">
        <f>IF('2B全身麻酔手術個別票H29'!AR473="","",'2B全身麻酔手術個別票H29'!AR473)</f>
        <v/>
      </c>
      <c r="Z151" s="285" t="str">
        <f>IF('2B全身麻酔手術個別票H29'!BB473="","",'2B全身麻酔手術個別票H29'!BB473)</f>
        <v/>
      </c>
      <c r="AA151" s="105"/>
      <c r="AB151" s="105"/>
      <c r="AC151" s="105"/>
      <c r="AD151" s="105"/>
      <c r="AE151" s="105"/>
      <c r="AF151" s="105"/>
      <c r="AG151" s="105"/>
      <c r="AH151" s="105"/>
      <c r="AI151" s="105"/>
    </row>
    <row r="152" spans="1:35">
      <c r="A152" s="83" t="str">
        <f t="shared" si="2"/>
        <v/>
      </c>
      <c r="B152" s="105"/>
      <c r="C152" s="105"/>
      <c r="D152" s="105"/>
      <c r="E152" s="105"/>
      <c r="F152" s="105"/>
      <c r="G152" s="105"/>
      <c r="H152" s="105"/>
      <c r="I152" s="105"/>
      <c r="J152" s="105"/>
      <c r="K152" s="105"/>
      <c r="L152" s="105"/>
      <c r="M152" s="105"/>
      <c r="N152" s="285" t="str">
        <f>IF(CONCATENATE(O152,P152,Q152,R152,S152,T152,U152,V152,W152,X152,Y152,Z152,AA152,AB152,AC152,AD152,AE152,AF152,AG152,AH152,AI152)&lt;&gt;"",MAX($N$1:N151)+1,"")</f>
        <v/>
      </c>
      <c r="O152" s="83" t="str">
        <f>IF('2B全身麻酔手術個別票H29'!C476="","",'2B全身麻酔手術個別票H29'!C476)</f>
        <v/>
      </c>
      <c r="P152" s="83" t="str">
        <f>IF('2B全身麻酔手術個別票H29'!E476="","",'2B全身麻酔手術個別票H29'!E476) &amp; IF('2B全身麻酔手術個別票H29'!F476="","",'2B全身麻酔手術個別票H29'!F476) &amp; IF('2B全身麻酔手術個別票H29'!G476="","",'2B全身麻酔手術個別票H29'!G476)</f>
        <v/>
      </c>
      <c r="Q152" s="83" t="str">
        <f>IF('2B全身麻酔手術個別票H29'!I476="","",'2B全身麻酔手術個別票H29'!I476)</f>
        <v/>
      </c>
      <c r="R152" s="83" t="str">
        <f>IF('2B全身麻酔手術個別票H29'!K476="","",'2B全身麻酔手術個別票H29'!K476)</f>
        <v/>
      </c>
      <c r="S152" s="83" t="str">
        <f>IF('2B全身麻酔手術個別票H29'!M476="","",'2B全身麻酔手術個別票H29'!M476)</f>
        <v/>
      </c>
      <c r="T152" s="83" t="str">
        <f>IF('2B全身麻酔手術個別票H29'!O476="","",'2B全身麻酔手術個別票H29'!O476)</f>
        <v/>
      </c>
      <c r="U152" s="105"/>
      <c r="V152" s="105"/>
      <c r="W152" s="105"/>
      <c r="X152" s="285" t="str">
        <f>IF('2B全身麻酔手術個別票H29'!AH476="","",'2B全身麻酔手術個別票H29'!AH476)</f>
        <v/>
      </c>
      <c r="Y152" s="285" t="str">
        <f>IF('2B全身麻酔手術個別票H29'!AR476="","",'2B全身麻酔手術個別票H29'!AR476)</f>
        <v/>
      </c>
      <c r="Z152" s="285" t="str">
        <f>IF('2B全身麻酔手術個別票H29'!BB476="","",'2B全身麻酔手術個別票H29'!BB476)</f>
        <v/>
      </c>
      <c r="AA152" s="105"/>
      <c r="AB152" s="105"/>
      <c r="AC152" s="105"/>
      <c r="AD152" s="105"/>
      <c r="AE152" s="105"/>
      <c r="AF152" s="105"/>
      <c r="AG152" s="105"/>
      <c r="AH152" s="105"/>
      <c r="AI152" s="105"/>
    </row>
    <row r="153" spans="1:35">
      <c r="A153" s="83" t="str">
        <f t="shared" si="2"/>
        <v/>
      </c>
      <c r="B153" s="105"/>
      <c r="C153" s="105"/>
      <c r="D153" s="105"/>
      <c r="E153" s="105"/>
      <c r="F153" s="105"/>
      <c r="G153" s="105"/>
      <c r="H153" s="105"/>
      <c r="I153" s="105"/>
      <c r="J153" s="105"/>
      <c r="K153" s="105"/>
      <c r="L153" s="105"/>
      <c r="M153" s="105"/>
      <c r="N153" s="285" t="str">
        <f>IF(CONCATENATE(O153,P153,Q153,R153,S153,T153,U153,V153,W153,X153,Y153,Z153,AA153,AB153,AC153,AD153,AE153,AF153,AG153,AH153,AI153)&lt;&gt;"",MAX($N$1:N152)+1,"")</f>
        <v/>
      </c>
      <c r="O153" s="83" t="str">
        <f>IF('2B全身麻酔手術個別票H29'!C479="","",'2B全身麻酔手術個別票H29'!C479)</f>
        <v/>
      </c>
      <c r="P153" s="83" t="str">
        <f>IF('2B全身麻酔手術個別票H29'!E479="","",'2B全身麻酔手術個別票H29'!E479) &amp; IF('2B全身麻酔手術個別票H29'!F479="","",'2B全身麻酔手術個別票H29'!F479) &amp; IF('2B全身麻酔手術個別票H29'!G479="","",'2B全身麻酔手術個別票H29'!G479)</f>
        <v/>
      </c>
      <c r="Q153" s="83" t="str">
        <f>IF('2B全身麻酔手術個別票H29'!I479="","",'2B全身麻酔手術個別票H29'!I479)</f>
        <v/>
      </c>
      <c r="R153" s="83" t="str">
        <f>IF('2B全身麻酔手術個別票H29'!K479="","",'2B全身麻酔手術個別票H29'!K479)</f>
        <v/>
      </c>
      <c r="S153" s="83" t="str">
        <f>IF('2B全身麻酔手術個別票H29'!M479="","",'2B全身麻酔手術個別票H29'!M479)</f>
        <v/>
      </c>
      <c r="T153" s="83" t="str">
        <f>IF('2B全身麻酔手術個別票H29'!O479="","",'2B全身麻酔手術個別票H29'!O479)</f>
        <v/>
      </c>
      <c r="U153" s="105"/>
      <c r="V153" s="105"/>
      <c r="W153" s="105"/>
      <c r="X153" s="285" t="str">
        <f>IF('2B全身麻酔手術個別票H29'!AH479="","",'2B全身麻酔手術個別票H29'!AH479)</f>
        <v/>
      </c>
      <c r="Y153" s="285" t="str">
        <f>IF('2B全身麻酔手術個別票H29'!AR479="","",'2B全身麻酔手術個別票H29'!AR479)</f>
        <v/>
      </c>
      <c r="Z153" s="285" t="str">
        <f>IF('2B全身麻酔手術個別票H29'!BB479="","",'2B全身麻酔手術個別票H29'!BB479)</f>
        <v/>
      </c>
      <c r="AA153" s="105"/>
      <c r="AB153" s="105"/>
      <c r="AC153" s="105"/>
      <c r="AD153" s="105"/>
      <c r="AE153" s="105"/>
      <c r="AF153" s="105"/>
      <c r="AG153" s="105"/>
      <c r="AH153" s="105"/>
      <c r="AI153" s="105"/>
    </row>
    <row r="154" spans="1:35">
      <c r="A154" s="83" t="str">
        <f t="shared" si="2"/>
        <v/>
      </c>
      <c r="B154" s="105"/>
      <c r="C154" s="105"/>
      <c r="D154" s="105"/>
      <c r="E154" s="105"/>
      <c r="F154" s="105"/>
      <c r="G154" s="105"/>
      <c r="H154" s="105"/>
      <c r="I154" s="105"/>
      <c r="J154" s="105"/>
      <c r="K154" s="105"/>
      <c r="L154" s="105"/>
      <c r="M154" s="105"/>
      <c r="N154" s="285" t="str">
        <f>IF(CONCATENATE(O154,P154,Q154,R154,S154,T154,U154,V154,W154,X154,Y154,Z154,AA154,AB154,AC154,AD154,AE154,AF154,AG154,AH154,AI154)&lt;&gt;"",MAX($N$1:N153)+1,"")</f>
        <v/>
      </c>
      <c r="O154" s="83" t="str">
        <f>IF('2B全身麻酔手術個別票H29'!C482="","",'2B全身麻酔手術個別票H29'!C482)</f>
        <v/>
      </c>
      <c r="P154" s="83" t="str">
        <f>IF('2B全身麻酔手術個別票H29'!E482="","",'2B全身麻酔手術個別票H29'!E482) &amp; IF('2B全身麻酔手術個別票H29'!F482="","",'2B全身麻酔手術個別票H29'!F482) &amp; IF('2B全身麻酔手術個別票H29'!G482="","",'2B全身麻酔手術個別票H29'!G482)</f>
        <v/>
      </c>
      <c r="Q154" s="83" t="str">
        <f>IF('2B全身麻酔手術個別票H29'!I482="","",'2B全身麻酔手術個別票H29'!I482)</f>
        <v/>
      </c>
      <c r="R154" s="83" t="str">
        <f>IF('2B全身麻酔手術個別票H29'!K482="","",'2B全身麻酔手術個別票H29'!K482)</f>
        <v/>
      </c>
      <c r="S154" s="83" t="str">
        <f>IF('2B全身麻酔手術個別票H29'!M482="","",'2B全身麻酔手術個別票H29'!M482)</f>
        <v/>
      </c>
      <c r="T154" s="83" t="str">
        <f>IF('2B全身麻酔手術個別票H29'!O482="","",'2B全身麻酔手術個別票H29'!O482)</f>
        <v/>
      </c>
      <c r="U154" s="105"/>
      <c r="V154" s="105"/>
      <c r="W154" s="105"/>
      <c r="X154" s="285" t="str">
        <f>IF('2B全身麻酔手術個別票H29'!AH482="","",'2B全身麻酔手術個別票H29'!AH482)</f>
        <v/>
      </c>
      <c r="Y154" s="285" t="str">
        <f>IF('2B全身麻酔手術個別票H29'!AR482="","",'2B全身麻酔手術個別票H29'!AR482)</f>
        <v/>
      </c>
      <c r="Z154" s="285" t="str">
        <f>IF('2B全身麻酔手術個別票H29'!BB482="","",'2B全身麻酔手術個別票H29'!BB482)</f>
        <v/>
      </c>
      <c r="AA154" s="105"/>
      <c r="AB154" s="105"/>
      <c r="AC154" s="105"/>
      <c r="AD154" s="105"/>
      <c r="AE154" s="105"/>
      <c r="AF154" s="105"/>
      <c r="AG154" s="105"/>
      <c r="AH154" s="105"/>
      <c r="AI154" s="105"/>
    </row>
    <row r="155" spans="1:35">
      <c r="A155" s="83" t="str">
        <f t="shared" si="2"/>
        <v/>
      </c>
      <c r="B155" s="105"/>
      <c r="C155" s="105"/>
      <c r="D155" s="105"/>
      <c r="E155" s="105"/>
      <c r="F155" s="105"/>
      <c r="G155" s="105"/>
      <c r="H155" s="105"/>
      <c r="I155" s="105"/>
      <c r="J155" s="105"/>
      <c r="K155" s="105"/>
      <c r="L155" s="105"/>
      <c r="M155" s="105"/>
      <c r="N155" s="285" t="str">
        <f>IF(CONCATENATE(O155,P155,Q155,R155,S155,T155,U155,V155,W155,X155,Y155,Z155,AA155,AB155,AC155,AD155,AE155,AF155,AG155,AH155,AI155)&lt;&gt;"",MAX($N$1:N154)+1,"")</f>
        <v/>
      </c>
      <c r="O155" s="83" t="str">
        <f>IF('2B全身麻酔手術個別票H29'!C485="","",'2B全身麻酔手術個別票H29'!C485)</f>
        <v/>
      </c>
      <c r="P155" s="83" t="str">
        <f>IF('2B全身麻酔手術個別票H29'!E485="","",'2B全身麻酔手術個別票H29'!E485) &amp; IF('2B全身麻酔手術個別票H29'!F485="","",'2B全身麻酔手術個別票H29'!F485) &amp; IF('2B全身麻酔手術個別票H29'!G485="","",'2B全身麻酔手術個別票H29'!G485)</f>
        <v/>
      </c>
      <c r="Q155" s="83" t="str">
        <f>IF('2B全身麻酔手術個別票H29'!I485="","",'2B全身麻酔手術個別票H29'!I485)</f>
        <v/>
      </c>
      <c r="R155" s="83" t="str">
        <f>IF('2B全身麻酔手術個別票H29'!K485="","",'2B全身麻酔手術個別票H29'!K485)</f>
        <v/>
      </c>
      <c r="S155" s="83" t="str">
        <f>IF('2B全身麻酔手術個別票H29'!M485="","",'2B全身麻酔手術個別票H29'!M485)</f>
        <v/>
      </c>
      <c r="T155" s="83" t="str">
        <f>IF('2B全身麻酔手術個別票H29'!O485="","",'2B全身麻酔手術個別票H29'!O485)</f>
        <v/>
      </c>
      <c r="U155" s="105"/>
      <c r="V155" s="105"/>
      <c r="W155" s="105"/>
      <c r="X155" s="285" t="str">
        <f>IF('2B全身麻酔手術個別票H29'!AH485="","",'2B全身麻酔手術個別票H29'!AH485)</f>
        <v/>
      </c>
      <c r="Y155" s="285" t="str">
        <f>IF('2B全身麻酔手術個別票H29'!AR485="","",'2B全身麻酔手術個別票H29'!AR485)</f>
        <v/>
      </c>
      <c r="Z155" s="285" t="str">
        <f>IF('2B全身麻酔手術個別票H29'!BB485="","",'2B全身麻酔手術個別票H29'!BB485)</f>
        <v/>
      </c>
      <c r="AA155" s="105"/>
      <c r="AB155" s="105"/>
      <c r="AC155" s="105"/>
      <c r="AD155" s="105"/>
      <c r="AE155" s="105"/>
      <c r="AF155" s="105"/>
      <c r="AG155" s="105"/>
      <c r="AH155" s="105"/>
      <c r="AI155" s="105"/>
    </row>
    <row r="156" spans="1:35">
      <c r="A156" s="83" t="str">
        <f t="shared" si="2"/>
        <v/>
      </c>
      <c r="B156" s="105"/>
      <c r="C156" s="105"/>
      <c r="D156" s="105"/>
      <c r="E156" s="105"/>
      <c r="F156" s="105"/>
      <c r="G156" s="105"/>
      <c r="H156" s="105"/>
      <c r="I156" s="105"/>
      <c r="J156" s="105"/>
      <c r="K156" s="105"/>
      <c r="L156" s="105"/>
      <c r="M156" s="105"/>
      <c r="N156" s="285" t="str">
        <f>IF(CONCATENATE(O156,P156,Q156,R156,S156,T156,U156,V156,W156,X156,Y156,Z156,AA156,AB156,AC156,AD156,AE156,AF156,AG156,AH156,AI156)&lt;&gt;"",MAX($N$1:N155)+1,"")</f>
        <v/>
      </c>
      <c r="O156" s="83" t="str">
        <f>IF('2B全身麻酔手術個別票H29'!C488="","",'2B全身麻酔手術個別票H29'!C488)</f>
        <v/>
      </c>
      <c r="P156" s="83" t="str">
        <f>IF('2B全身麻酔手術個別票H29'!E488="","",'2B全身麻酔手術個別票H29'!E488) &amp; IF('2B全身麻酔手術個別票H29'!F488="","",'2B全身麻酔手術個別票H29'!F488) &amp; IF('2B全身麻酔手術個別票H29'!G488="","",'2B全身麻酔手術個別票H29'!G488)</f>
        <v/>
      </c>
      <c r="Q156" s="83" t="str">
        <f>IF('2B全身麻酔手術個別票H29'!I488="","",'2B全身麻酔手術個別票H29'!I488)</f>
        <v/>
      </c>
      <c r="R156" s="83" t="str">
        <f>IF('2B全身麻酔手術個別票H29'!K488="","",'2B全身麻酔手術個別票H29'!K488)</f>
        <v/>
      </c>
      <c r="S156" s="83" t="str">
        <f>IF('2B全身麻酔手術個別票H29'!M488="","",'2B全身麻酔手術個別票H29'!M488)</f>
        <v/>
      </c>
      <c r="T156" s="83" t="str">
        <f>IF('2B全身麻酔手術個別票H29'!O488="","",'2B全身麻酔手術個別票H29'!O488)</f>
        <v/>
      </c>
      <c r="U156" s="105"/>
      <c r="V156" s="105"/>
      <c r="W156" s="105"/>
      <c r="X156" s="285" t="str">
        <f>IF('2B全身麻酔手術個別票H29'!AH488="","",'2B全身麻酔手術個別票H29'!AH488)</f>
        <v/>
      </c>
      <c r="Y156" s="285" t="str">
        <f>IF('2B全身麻酔手術個別票H29'!AR488="","",'2B全身麻酔手術個別票H29'!AR488)</f>
        <v/>
      </c>
      <c r="Z156" s="285" t="str">
        <f>IF('2B全身麻酔手術個別票H29'!BB488="","",'2B全身麻酔手術個別票H29'!BB488)</f>
        <v/>
      </c>
      <c r="AA156" s="105"/>
      <c r="AB156" s="105"/>
      <c r="AC156" s="105"/>
      <c r="AD156" s="105"/>
      <c r="AE156" s="105"/>
      <c r="AF156" s="105"/>
      <c r="AG156" s="105"/>
      <c r="AH156" s="105"/>
      <c r="AI156" s="105"/>
    </row>
    <row r="157" spans="1:35">
      <c r="A157" s="83" t="str">
        <f t="shared" si="2"/>
        <v/>
      </c>
      <c r="B157" s="105"/>
      <c r="C157" s="105"/>
      <c r="D157" s="105"/>
      <c r="E157" s="105"/>
      <c r="F157" s="105"/>
      <c r="G157" s="105"/>
      <c r="H157" s="105"/>
      <c r="I157" s="105"/>
      <c r="J157" s="105"/>
      <c r="K157" s="105"/>
      <c r="L157" s="105"/>
      <c r="M157" s="105"/>
      <c r="N157" s="285" t="str">
        <f>IF(CONCATENATE(O157,P157,Q157,R157,S157,T157,U157,V157,W157,X157,Y157,Z157,AA157,AB157,AC157,AD157,AE157,AF157,AG157,AH157,AI157)&lt;&gt;"",MAX($N$1:N156)+1,"")</f>
        <v/>
      </c>
      <c r="O157" s="83" t="str">
        <f>IF('2B全身麻酔手術個別票H29'!C491="","",'2B全身麻酔手術個別票H29'!C491)</f>
        <v/>
      </c>
      <c r="P157" s="83" t="str">
        <f>IF('2B全身麻酔手術個別票H29'!E491="","",'2B全身麻酔手術個別票H29'!E491) &amp; IF('2B全身麻酔手術個別票H29'!F491="","",'2B全身麻酔手術個別票H29'!F491) &amp; IF('2B全身麻酔手術個別票H29'!G491="","",'2B全身麻酔手術個別票H29'!G491)</f>
        <v/>
      </c>
      <c r="Q157" s="83" t="str">
        <f>IF('2B全身麻酔手術個別票H29'!I491="","",'2B全身麻酔手術個別票H29'!I491)</f>
        <v/>
      </c>
      <c r="R157" s="83" t="str">
        <f>IF('2B全身麻酔手術個別票H29'!K491="","",'2B全身麻酔手術個別票H29'!K491)</f>
        <v/>
      </c>
      <c r="S157" s="83" t="str">
        <f>IF('2B全身麻酔手術個別票H29'!M491="","",'2B全身麻酔手術個別票H29'!M491)</f>
        <v/>
      </c>
      <c r="T157" s="83" t="str">
        <f>IF('2B全身麻酔手術個別票H29'!O491="","",'2B全身麻酔手術個別票H29'!O491)</f>
        <v/>
      </c>
      <c r="U157" s="105"/>
      <c r="V157" s="105"/>
      <c r="W157" s="105"/>
      <c r="X157" s="285" t="str">
        <f>IF('2B全身麻酔手術個別票H29'!AH491="","",'2B全身麻酔手術個別票H29'!AH491)</f>
        <v/>
      </c>
      <c r="Y157" s="285" t="str">
        <f>IF('2B全身麻酔手術個別票H29'!AR491="","",'2B全身麻酔手術個別票H29'!AR491)</f>
        <v/>
      </c>
      <c r="Z157" s="285" t="str">
        <f>IF('2B全身麻酔手術個別票H29'!BB491="","",'2B全身麻酔手術個別票H29'!BB491)</f>
        <v/>
      </c>
      <c r="AA157" s="105"/>
      <c r="AB157" s="105"/>
      <c r="AC157" s="105"/>
      <c r="AD157" s="105"/>
      <c r="AE157" s="105"/>
      <c r="AF157" s="105"/>
      <c r="AG157" s="105"/>
      <c r="AH157" s="105"/>
      <c r="AI157" s="105"/>
    </row>
    <row r="158" spans="1:35">
      <c r="A158" s="83" t="str">
        <f t="shared" si="2"/>
        <v/>
      </c>
      <c r="B158" s="105"/>
      <c r="C158" s="105"/>
      <c r="D158" s="105"/>
      <c r="E158" s="105"/>
      <c r="F158" s="105"/>
      <c r="G158" s="105"/>
      <c r="H158" s="105"/>
      <c r="I158" s="105"/>
      <c r="J158" s="105"/>
      <c r="K158" s="105"/>
      <c r="L158" s="105"/>
      <c r="M158" s="105"/>
      <c r="N158" s="285" t="str">
        <f>IF(CONCATENATE(O158,P158,Q158,R158,S158,T158,U158,V158,W158,X158,Y158,Z158,AA158,AB158,AC158,AD158,AE158,AF158,AG158,AH158,AI158)&lt;&gt;"",MAX($N$1:N157)+1,"")</f>
        <v/>
      </c>
      <c r="O158" s="83" t="str">
        <f>IF('2B全身麻酔手術個別票H29'!C494="","",'2B全身麻酔手術個別票H29'!C494)</f>
        <v/>
      </c>
      <c r="P158" s="83" t="str">
        <f>IF('2B全身麻酔手術個別票H29'!E494="","",'2B全身麻酔手術個別票H29'!E494) &amp; IF('2B全身麻酔手術個別票H29'!F494="","",'2B全身麻酔手術個別票H29'!F494) &amp; IF('2B全身麻酔手術個別票H29'!G494="","",'2B全身麻酔手術個別票H29'!G494)</f>
        <v/>
      </c>
      <c r="Q158" s="83" t="str">
        <f>IF('2B全身麻酔手術個別票H29'!I494="","",'2B全身麻酔手術個別票H29'!I494)</f>
        <v/>
      </c>
      <c r="R158" s="83" t="str">
        <f>IF('2B全身麻酔手術個別票H29'!K494="","",'2B全身麻酔手術個別票H29'!K494)</f>
        <v/>
      </c>
      <c r="S158" s="83" t="str">
        <f>IF('2B全身麻酔手術個別票H29'!M494="","",'2B全身麻酔手術個別票H29'!M494)</f>
        <v/>
      </c>
      <c r="T158" s="83" t="str">
        <f>IF('2B全身麻酔手術個別票H29'!O494="","",'2B全身麻酔手術個別票H29'!O494)</f>
        <v/>
      </c>
      <c r="U158" s="105"/>
      <c r="V158" s="105"/>
      <c r="W158" s="105"/>
      <c r="X158" s="285" t="str">
        <f>IF('2B全身麻酔手術個別票H29'!AH494="","",'2B全身麻酔手術個別票H29'!AH494)</f>
        <v/>
      </c>
      <c r="Y158" s="285" t="str">
        <f>IF('2B全身麻酔手術個別票H29'!AR494="","",'2B全身麻酔手術個別票H29'!AR494)</f>
        <v/>
      </c>
      <c r="Z158" s="285" t="str">
        <f>IF('2B全身麻酔手術個別票H29'!BB494="","",'2B全身麻酔手術個別票H29'!BB494)</f>
        <v/>
      </c>
      <c r="AA158" s="105"/>
      <c r="AB158" s="105"/>
      <c r="AC158" s="105"/>
      <c r="AD158" s="105"/>
      <c r="AE158" s="105"/>
      <c r="AF158" s="105"/>
      <c r="AG158" s="105"/>
      <c r="AH158" s="105"/>
      <c r="AI158" s="105"/>
    </row>
    <row r="159" spans="1:35">
      <c r="A159" s="83" t="str">
        <f t="shared" si="2"/>
        <v/>
      </c>
      <c r="B159" s="105"/>
      <c r="C159" s="105"/>
      <c r="D159" s="105"/>
      <c r="E159" s="105"/>
      <c r="F159" s="105"/>
      <c r="G159" s="105"/>
      <c r="H159" s="105"/>
      <c r="I159" s="105"/>
      <c r="J159" s="105"/>
      <c r="K159" s="105"/>
      <c r="L159" s="105"/>
      <c r="M159" s="105"/>
      <c r="N159" s="285" t="str">
        <f>IF(CONCATENATE(O159,P159,Q159,R159,S159,T159,U159,V159,W159,X159,Y159,Z159,AA159,AB159,AC159,AD159,AE159,AF159,AG159,AH159,AI159)&lt;&gt;"",MAX($N$1:N158)+1,"")</f>
        <v/>
      </c>
      <c r="O159" s="83" t="str">
        <f>IF('2B全身麻酔手術個別票H29'!C497="","",'2B全身麻酔手術個別票H29'!C497)</f>
        <v/>
      </c>
      <c r="P159" s="83" t="str">
        <f>IF('2B全身麻酔手術個別票H29'!E497="","",'2B全身麻酔手術個別票H29'!E497) &amp; IF('2B全身麻酔手術個別票H29'!F497="","",'2B全身麻酔手術個別票H29'!F497) &amp; IF('2B全身麻酔手術個別票H29'!G497="","",'2B全身麻酔手術個別票H29'!G497)</f>
        <v/>
      </c>
      <c r="Q159" s="83" t="str">
        <f>IF('2B全身麻酔手術個別票H29'!I497="","",'2B全身麻酔手術個別票H29'!I497)</f>
        <v/>
      </c>
      <c r="R159" s="83" t="str">
        <f>IF('2B全身麻酔手術個別票H29'!K497="","",'2B全身麻酔手術個別票H29'!K497)</f>
        <v/>
      </c>
      <c r="S159" s="83" t="str">
        <f>IF('2B全身麻酔手術個別票H29'!M497="","",'2B全身麻酔手術個別票H29'!M497)</f>
        <v/>
      </c>
      <c r="T159" s="83" t="str">
        <f>IF('2B全身麻酔手術個別票H29'!O497="","",'2B全身麻酔手術個別票H29'!O497)</f>
        <v/>
      </c>
      <c r="U159" s="105"/>
      <c r="V159" s="105"/>
      <c r="W159" s="105"/>
      <c r="X159" s="285" t="str">
        <f>IF('2B全身麻酔手術個別票H29'!AH497="","",'2B全身麻酔手術個別票H29'!AH497)</f>
        <v/>
      </c>
      <c r="Y159" s="285" t="str">
        <f>IF('2B全身麻酔手術個別票H29'!AR497="","",'2B全身麻酔手術個別票H29'!AR497)</f>
        <v/>
      </c>
      <c r="Z159" s="285" t="str">
        <f>IF('2B全身麻酔手術個別票H29'!BB497="","",'2B全身麻酔手術個別票H29'!BB497)</f>
        <v/>
      </c>
      <c r="AA159" s="105"/>
      <c r="AB159" s="105"/>
      <c r="AC159" s="105"/>
      <c r="AD159" s="105"/>
      <c r="AE159" s="105"/>
      <c r="AF159" s="105"/>
      <c r="AG159" s="105"/>
      <c r="AH159" s="105"/>
      <c r="AI159" s="105"/>
    </row>
    <row r="160" spans="1:35">
      <c r="A160" s="83" t="str">
        <f t="shared" si="2"/>
        <v/>
      </c>
      <c r="B160" s="105"/>
      <c r="C160" s="105"/>
      <c r="D160" s="105"/>
      <c r="E160" s="105"/>
      <c r="F160" s="105"/>
      <c r="G160" s="105"/>
      <c r="H160" s="105"/>
      <c r="I160" s="105"/>
      <c r="J160" s="105"/>
      <c r="K160" s="105"/>
      <c r="L160" s="105"/>
      <c r="M160" s="105"/>
      <c r="N160" s="285" t="str">
        <f>IF(CONCATENATE(O160,P160,Q160,R160,S160,T160,U160,V160,W160,X160,Y160,Z160,AA160,AB160,AC160,AD160,AE160,AF160,AG160,AH160,AI160)&lt;&gt;"",MAX($N$1:N159)+1,"")</f>
        <v/>
      </c>
      <c r="O160" s="83" t="str">
        <f>IF('2B全身麻酔手術個別票H29'!C500="","",'2B全身麻酔手術個別票H29'!C500)</f>
        <v/>
      </c>
      <c r="P160" s="83" t="str">
        <f>IF('2B全身麻酔手術個別票H29'!E500="","",'2B全身麻酔手術個別票H29'!E500) &amp; IF('2B全身麻酔手術個別票H29'!F500="","",'2B全身麻酔手術個別票H29'!F500) &amp; IF('2B全身麻酔手術個別票H29'!G500="","",'2B全身麻酔手術個別票H29'!G500)</f>
        <v/>
      </c>
      <c r="Q160" s="83" t="str">
        <f>IF('2B全身麻酔手術個別票H29'!I500="","",'2B全身麻酔手術個別票H29'!I500)</f>
        <v/>
      </c>
      <c r="R160" s="83" t="str">
        <f>IF('2B全身麻酔手術個別票H29'!K500="","",'2B全身麻酔手術個別票H29'!K500)</f>
        <v/>
      </c>
      <c r="S160" s="83" t="str">
        <f>IF('2B全身麻酔手術個別票H29'!M500="","",'2B全身麻酔手術個別票H29'!M500)</f>
        <v/>
      </c>
      <c r="T160" s="83" t="str">
        <f>IF('2B全身麻酔手術個別票H29'!O500="","",'2B全身麻酔手術個別票H29'!O500)</f>
        <v/>
      </c>
      <c r="U160" s="105"/>
      <c r="V160" s="105"/>
      <c r="W160" s="105"/>
      <c r="X160" s="285" t="str">
        <f>IF('2B全身麻酔手術個別票H29'!AH500="","",'2B全身麻酔手術個別票H29'!AH500)</f>
        <v/>
      </c>
      <c r="Y160" s="285" t="str">
        <f>IF('2B全身麻酔手術個別票H29'!AR500="","",'2B全身麻酔手術個別票H29'!AR500)</f>
        <v/>
      </c>
      <c r="Z160" s="285" t="str">
        <f>IF('2B全身麻酔手術個別票H29'!BB500="","",'2B全身麻酔手術個別票H29'!BB500)</f>
        <v/>
      </c>
      <c r="AA160" s="105"/>
      <c r="AB160" s="105"/>
      <c r="AC160" s="105"/>
      <c r="AD160" s="105"/>
      <c r="AE160" s="105"/>
      <c r="AF160" s="105"/>
      <c r="AG160" s="105"/>
      <c r="AH160" s="105"/>
      <c r="AI160" s="105"/>
    </row>
    <row r="161" spans="1:35">
      <c r="A161" s="83" t="str">
        <f t="shared" si="2"/>
        <v/>
      </c>
      <c r="B161" s="105"/>
      <c r="C161" s="105"/>
      <c r="D161" s="105"/>
      <c r="E161" s="105"/>
      <c r="F161" s="105"/>
      <c r="G161" s="105"/>
      <c r="H161" s="105"/>
      <c r="I161" s="105"/>
      <c r="J161" s="105"/>
      <c r="K161" s="105"/>
      <c r="L161" s="105"/>
      <c r="M161" s="105"/>
      <c r="N161" s="285" t="str">
        <f>IF(CONCATENATE(O161,P161,Q161,R161,S161,T161,U161,V161,W161,X161,Y161,Z161,AA161,AB161,AC161,AD161,AE161,AF161,AG161,AH161,AI161)&lt;&gt;"",MAX($N$1:N160)+1,"")</f>
        <v/>
      </c>
      <c r="O161" s="83" t="str">
        <f>IF('2B全身麻酔手術個別票H29'!C503="","",'2B全身麻酔手術個別票H29'!C503)</f>
        <v/>
      </c>
      <c r="P161" s="83" t="str">
        <f>IF('2B全身麻酔手術個別票H29'!E503="","",'2B全身麻酔手術個別票H29'!E503) &amp; IF('2B全身麻酔手術個別票H29'!F503="","",'2B全身麻酔手術個別票H29'!F503) &amp; IF('2B全身麻酔手術個別票H29'!G503="","",'2B全身麻酔手術個別票H29'!G503)</f>
        <v/>
      </c>
      <c r="Q161" s="83" t="str">
        <f>IF('2B全身麻酔手術個別票H29'!I503="","",'2B全身麻酔手術個別票H29'!I503)</f>
        <v/>
      </c>
      <c r="R161" s="83" t="str">
        <f>IF('2B全身麻酔手術個別票H29'!K503="","",'2B全身麻酔手術個別票H29'!K503)</f>
        <v/>
      </c>
      <c r="S161" s="83" t="str">
        <f>IF('2B全身麻酔手術個別票H29'!M503="","",'2B全身麻酔手術個別票H29'!M503)</f>
        <v/>
      </c>
      <c r="T161" s="83" t="str">
        <f>IF('2B全身麻酔手術個別票H29'!O503="","",'2B全身麻酔手術個別票H29'!O503)</f>
        <v/>
      </c>
      <c r="U161" s="105"/>
      <c r="V161" s="105"/>
      <c r="W161" s="105"/>
      <c r="X161" s="285" t="str">
        <f>IF('2B全身麻酔手術個別票H29'!AH503="","",'2B全身麻酔手術個別票H29'!AH503)</f>
        <v/>
      </c>
      <c r="Y161" s="285" t="str">
        <f>IF('2B全身麻酔手術個別票H29'!AR503="","",'2B全身麻酔手術個別票H29'!AR503)</f>
        <v/>
      </c>
      <c r="Z161" s="285" t="str">
        <f>IF('2B全身麻酔手術個別票H29'!BB503="","",'2B全身麻酔手術個別票H29'!BB503)</f>
        <v/>
      </c>
      <c r="AA161" s="105"/>
      <c r="AB161" s="105"/>
      <c r="AC161" s="105"/>
      <c r="AD161" s="105"/>
      <c r="AE161" s="105"/>
      <c r="AF161" s="105"/>
      <c r="AG161" s="105"/>
      <c r="AH161" s="105"/>
      <c r="AI161" s="105"/>
    </row>
    <row r="162" spans="1:35">
      <c r="A162" s="83" t="str">
        <f t="shared" si="2"/>
        <v/>
      </c>
      <c r="B162" s="105"/>
      <c r="C162" s="105"/>
      <c r="D162" s="105"/>
      <c r="E162" s="105"/>
      <c r="F162" s="105"/>
      <c r="G162" s="105"/>
      <c r="H162" s="105"/>
      <c r="I162" s="105"/>
      <c r="J162" s="105"/>
      <c r="K162" s="105"/>
      <c r="L162" s="105"/>
      <c r="M162" s="105"/>
      <c r="N162" s="285" t="str">
        <f>IF(CONCATENATE(O162,P162,Q162,R162,S162,T162,U162,V162,W162,X162,Y162,Z162,AA162,AB162,AC162,AD162,AE162,AF162,AG162,AH162,AI162)&lt;&gt;"",MAX($N$1:N161)+1,"")</f>
        <v/>
      </c>
      <c r="O162" s="83" t="str">
        <f>IF('2B全身麻酔手術個別票H29'!C506="","",'2B全身麻酔手術個別票H29'!C506)</f>
        <v/>
      </c>
      <c r="P162" s="83" t="str">
        <f>IF('2B全身麻酔手術個別票H29'!E506="","",'2B全身麻酔手術個別票H29'!E506) &amp; IF('2B全身麻酔手術個別票H29'!F506="","",'2B全身麻酔手術個別票H29'!F506) &amp; IF('2B全身麻酔手術個別票H29'!G506="","",'2B全身麻酔手術個別票H29'!G506)</f>
        <v/>
      </c>
      <c r="Q162" s="83" t="str">
        <f>IF('2B全身麻酔手術個別票H29'!I506="","",'2B全身麻酔手術個別票H29'!I506)</f>
        <v/>
      </c>
      <c r="R162" s="83" t="str">
        <f>IF('2B全身麻酔手術個別票H29'!K506="","",'2B全身麻酔手術個別票H29'!K506)</f>
        <v/>
      </c>
      <c r="S162" s="83" t="str">
        <f>IF('2B全身麻酔手術個別票H29'!M506="","",'2B全身麻酔手術個別票H29'!M506)</f>
        <v/>
      </c>
      <c r="T162" s="83" t="str">
        <f>IF('2B全身麻酔手術個別票H29'!O506="","",'2B全身麻酔手術個別票H29'!O506)</f>
        <v/>
      </c>
      <c r="U162" s="105"/>
      <c r="V162" s="105"/>
      <c r="W162" s="105"/>
      <c r="X162" s="285" t="str">
        <f>IF('2B全身麻酔手術個別票H29'!AH506="","",'2B全身麻酔手術個別票H29'!AH506)</f>
        <v/>
      </c>
      <c r="Y162" s="285" t="str">
        <f>IF('2B全身麻酔手術個別票H29'!AR506="","",'2B全身麻酔手術個別票H29'!AR506)</f>
        <v/>
      </c>
      <c r="Z162" s="285" t="str">
        <f>IF('2B全身麻酔手術個別票H29'!BB506="","",'2B全身麻酔手術個別票H29'!BB506)</f>
        <v/>
      </c>
      <c r="AA162" s="105"/>
      <c r="AB162" s="105"/>
      <c r="AC162" s="105"/>
      <c r="AD162" s="105"/>
      <c r="AE162" s="105"/>
      <c r="AF162" s="105"/>
      <c r="AG162" s="105"/>
      <c r="AH162" s="105"/>
      <c r="AI162" s="105"/>
    </row>
    <row r="163" spans="1:35">
      <c r="A163" s="83" t="str">
        <f t="shared" si="2"/>
        <v/>
      </c>
      <c r="B163" s="105"/>
      <c r="C163" s="105"/>
      <c r="D163" s="105"/>
      <c r="E163" s="105"/>
      <c r="F163" s="105"/>
      <c r="G163" s="105"/>
      <c r="H163" s="105"/>
      <c r="I163" s="105"/>
      <c r="J163" s="105"/>
      <c r="K163" s="105"/>
      <c r="L163" s="105"/>
      <c r="M163" s="105"/>
      <c r="N163" s="285" t="str">
        <f>IF(CONCATENATE(O163,P163,Q163,R163,S163,T163,U163,V163,W163,X163,Y163,Z163,AA163,AB163,AC163,AD163,AE163,AF163,AG163,AH163,AI163)&lt;&gt;"",MAX($N$1:N162)+1,"")</f>
        <v/>
      </c>
      <c r="O163" s="83" t="str">
        <f>IF('2B全身麻酔手術個別票H29'!C509="","",'2B全身麻酔手術個別票H29'!C509)</f>
        <v/>
      </c>
      <c r="P163" s="83" t="str">
        <f>IF('2B全身麻酔手術個別票H29'!E509="","",'2B全身麻酔手術個別票H29'!E509) &amp; IF('2B全身麻酔手術個別票H29'!F509="","",'2B全身麻酔手術個別票H29'!F509) &amp; IF('2B全身麻酔手術個別票H29'!G509="","",'2B全身麻酔手術個別票H29'!G509)</f>
        <v/>
      </c>
      <c r="Q163" s="83" t="str">
        <f>IF('2B全身麻酔手術個別票H29'!I509="","",'2B全身麻酔手術個別票H29'!I509)</f>
        <v/>
      </c>
      <c r="R163" s="83" t="str">
        <f>IF('2B全身麻酔手術個別票H29'!K509="","",'2B全身麻酔手術個別票H29'!K509)</f>
        <v/>
      </c>
      <c r="S163" s="83" t="str">
        <f>IF('2B全身麻酔手術個別票H29'!M509="","",'2B全身麻酔手術個別票H29'!M509)</f>
        <v/>
      </c>
      <c r="T163" s="83" t="str">
        <f>IF('2B全身麻酔手術個別票H29'!O509="","",'2B全身麻酔手術個別票H29'!O509)</f>
        <v/>
      </c>
      <c r="U163" s="105"/>
      <c r="V163" s="105"/>
      <c r="W163" s="105"/>
      <c r="X163" s="285" t="str">
        <f>IF('2B全身麻酔手術個別票H29'!AH509="","",'2B全身麻酔手術個別票H29'!AH509)</f>
        <v/>
      </c>
      <c r="Y163" s="285" t="str">
        <f>IF('2B全身麻酔手術個別票H29'!AR509="","",'2B全身麻酔手術個別票H29'!AR509)</f>
        <v/>
      </c>
      <c r="Z163" s="285" t="str">
        <f>IF('2B全身麻酔手術個別票H29'!BB509="","",'2B全身麻酔手術個別票H29'!BB509)</f>
        <v/>
      </c>
      <c r="AA163" s="105"/>
      <c r="AB163" s="105"/>
      <c r="AC163" s="105"/>
      <c r="AD163" s="105"/>
      <c r="AE163" s="105"/>
      <c r="AF163" s="105"/>
      <c r="AG163" s="105"/>
      <c r="AH163" s="105"/>
      <c r="AI163" s="105"/>
    </row>
    <row r="164" spans="1:35">
      <c r="A164" s="83" t="str">
        <f t="shared" si="2"/>
        <v/>
      </c>
      <c r="B164" s="105"/>
      <c r="C164" s="105"/>
      <c r="D164" s="105"/>
      <c r="E164" s="105"/>
      <c r="F164" s="105"/>
      <c r="G164" s="105"/>
      <c r="H164" s="105"/>
      <c r="I164" s="105"/>
      <c r="J164" s="105"/>
      <c r="K164" s="105"/>
      <c r="L164" s="105"/>
      <c r="M164" s="105"/>
      <c r="N164" s="285" t="str">
        <f>IF(CONCATENATE(O164,P164,Q164,R164,S164,T164,U164,V164,W164,X164,Y164,Z164,AA164,AB164,AC164,AD164,AE164,AF164,AG164,AH164,AI164)&lt;&gt;"",MAX($N$1:N163)+1,"")</f>
        <v/>
      </c>
      <c r="O164" s="83" t="str">
        <f>IF('2B全身麻酔手術個別票H29'!C512="","",'2B全身麻酔手術個別票H29'!C512)</f>
        <v/>
      </c>
      <c r="P164" s="83" t="str">
        <f>IF('2B全身麻酔手術個別票H29'!E512="","",'2B全身麻酔手術個別票H29'!E512) &amp; IF('2B全身麻酔手術個別票H29'!F512="","",'2B全身麻酔手術個別票H29'!F512) &amp; IF('2B全身麻酔手術個別票H29'!G512="","",'2B全身麻酔手術個別票H29'!G512)</f>
        <v/>
      </c>
      <c r="Q164" s="83" t="str">
        <f>IF('2B全身麻酔手術個別票H29'!I512="","",'2B全身麻酔手術個別票H29'!I512)</f>
        <v/>
      </c>
      <c r="R164" s="83" t="str">
        <f>IF('2B全身麻酔手術個別票H29'!K512="","",'2B全身麻酔手術個別票H29'!K512)</f>
        <v/>
      </c>
      <c r="S164" s="83" t="str">
        <f>IF('2B全身麻酔手術個別票H29'!M512="","",'2B全身麻酔手術個別票H29'!M512)</f>
        <v/>
      </c>
      <c r="T164" s="83" t="str">
        <f>IF('2B全身麻酔手術個別票H29'!O512="","",'2B全身麻酔手術個別票H29'!O512)</f>
        <v/>
      </c>
      <c r="U164" s="105"/>
      <c r="V164" s="105"/>
      <c r="W164" s="105"/>
      <c r="X164" s="285" t="str">
        <f>IF('2B全身麻酔手術個別票H29'!AH512="","",'2B全身麻酔手術個別票H29'!AH512)</f>
        <v/>
      </c>
      <c r="Y164" s="285" t="str">
        <f>IF('2B全身麻酔手術個別票H29'!AR512="","",'2B全身麻酔手術個別票H29'!AR512)</f>
        <v/>
      </c>
      <c r="Z164" s="285" t="str">
        <f>IF('2B全身麻酔手術個別票H29'!BB512="","",'2B全身麻酔手術個別票H29'!BB512)</f>
        <v/>
      </c>
      <c r="AA164" s="105"/>
      <c r="AB164" s="105"/>
      <c r="AC164" s="105"/>
      <c r="AD164" s="105"/>
      <c r="AE164" s="105"/>
      <c r="AF164" s="105"/>
      <c r="AG164" s="105"/>
      <c r="AH164" s="105"/>
      <c r="AI164" s="105"/>
    </row>
    <row r="165" spans="1:35">
      <c r="A165" s="83" t="str">
        <f t="shared" si="2"/>
        <v/>
      </c>
      <c r="B165" s="105"/>
      <c r="C165" s="105"/>
      <c r="D165" s="105"/>
      <c r="E165" s="105"/>
      <c r="F165" s="105"/>
      <c r="G165" s="105"/>
      <c r="H165" s="105"/>
      <c r="I165" s="105"/>
      <c r="J165" s="105"/>
      <c r="K165" s="105"/>
      <c r="L165" s="105"/>
      <c r="M165" s="105"/>
      <c r="N165" s="285" t="str">
        <f>IF(CONCATENATE(O165,P165,Q165,R165,S165,T165,U165,V165,W165,X165,Y165,Z165,AA165,AB165,AC165,AD165,AE165,AF165,AG165,AH165,AI165)&lt;&gt;"",MAX($N$1:N164)+1,"")</f>
        <v/>
      </c>
      <c r="O165" s="83" t="str">
        <f>IF('2B全身麻酔手術個別票H29'!C515="","",'2B全身麻酔手術個別票H29'!C515)</f>
        <v/>
      </c>
      <c r="P165" s="83" t="str">
        <f>IF('2B全身麻酔手術個別票H29'!E515="","",'2B全身麻酔手術個別票H29'!E515) &amp; IF('2B全身麻酔手術個別票H29'!F515="","",'2B全身麻酔手術個別票H29'!F515) &amp; IF('2B全身麻酔手術個別票H29'!G515="","",'2B全身麻酔手術個別票H29'!G515)</f>
        <v/>
      </c>
      <c r="Q165" s="83" t="str">
        <f>IF('2B全身麻酔手術個別票H29'!I515="","",'2B全身麻酔手術個別票H29'!I515)</f>
        <v/>
      </c>
      <c r="R165" s="83" t="str">
        <f>IF('2B全身麻酔手術個別票H29'!K515="","",'2B全身麻酔手術個別票H29'!K515)</f>
        <v/>
      </c>
      <c r="S165" s="83" t="str">
        <f>IF('2B全身麻酔手術個別票H29'!M515="","",'2B全身麻酔手術個別票H29'!M515)</f>
        <v/>
      </c>
      <c r="T165" s="83" t="str">
        <f>IF('2B全身麻酔手術個別票H29'!O515="","",'2B全身麻酔手術個別票H29'!O515)</f>
        <v/>
      </c>
      <c r="U165" s="105"/>
      <c r="V165" s="105"/>
      <c r="W165" s="105"/>
      <c r="X165" s="285" t="str">
        <f>IF('2B全身麻酔手術個別票H29'!AH515="","",'2B全身麻酔手術個別票H29'!AH515)</f>
        <v/>
      </c>
      <c r="Y165" s="285" t="str">
        <f>IF('2B全身麻酔手術個別票H29'!AR515="","",'2B全身麻酔手術個別票H29'!AR515)</f>
        <v/>
      </c>
      <c r="Z165" s="285" t="str">
        <f>IF('2B全身麻酔手術個別票H29'!BB515="","",'2B全身麻酔手術個別票H29'!BB515)</f>
        <v/>
      </c>
      <c r="AA165" s="105"/>
      <c r="AB165" s="105"/>
      <c r="AC165" s="105"/>
      <c r="AD165" s="105"/>
      <c r="AE165" s="105"/>
      <c r="AF165" s="105"/>
      <c r="AG165" s="105"/>
      <c r="AH165" s="105"/>
      <c r="AI165" s="105"/>
    </row>
    <row r="166" spans="1:35">
      <c r="A166" s="83" t="str">
        <f t="shared" si="2"/>
        <v/>
      </c>
      <c r="B166" s="105"/>
      <c r="C166" s="105"/>
      <c r="D166" s="105"/>
      <c r="E166" s="105"/>
      <c r="F166" s="105"/>
      <c r="G166" s="105"/>
      <c r="H166" s="105"/>
      <c r="I166" s="105"/>
      <c r="J166" s="105"/>
      <c r="K166" s="105"/>
      <c r="L166" s="105"/>
      <c r="M166" s="105"/>
      <c r="N166" s="285" t="str">
        <f>IF(CONCATENATE(O166,P166,Q166,R166,S166,T166,U166,V166,W166,X166,Y166,Z166,AA166,AB166,AC166,AD166,AE166,AF166,AG166,AH166,AI166)&lt;&gt;"",MAX($N$1:N165)+1,"")</f>
        <v/>
      </c>
      <c r="O166" s="83" t="str">
        <f>IF('2B全身麻酔手術個別票H29'!C518="","",'2B全身麻酔手術個別票H29'!C518)</f>
        <v/>
      </c>
      <c r="P166" s="83" t="str">
        <f>IF('2B全身麻酔手術個別票H29'!E518="","",'2B全身麻酔手術個別票H29'!E518) &amp; IF('2B全身麻酔手術個別票H29'!F518="","",'2B全身麻酔手術個別票H29'!F518) &amp; IF('2B全身麻酔手術個別票H29'!G518="","",'2B全身麻酔手術個別票H29'!G518)</f>
        <v/>
      </c>
      <c r="Q166" s="83" t="str">
        <f>IF('2B全身麻酔手術個別票H29'!I518="","",'2B全身麻酔手術個別票H29'!I518)</f>
        <v/>
      </c>
      <c r="R166" s="83" t="str">
        <f>IF('2B全身麻酔手術個別票H29'!K518="","",'2B全身麻酔手術個別票H29'!K518)</f>
        <v/>
      </c>
      <c r="S166" s="83" t="str">
        <f>IF('2B全身麻酔手術個別票H29'!M518="","",'2B全身麻酔手術個別票H29'!M518)</f>
        <v/>
      </c>
      <c r="T166" s="83" t="str">
        <f>IF('2B全身麻酔手術個別票H29'!O518="","",'2B全身麻酔手術個別票H29'!O518)</f>
        <v/>
      </c>
      <c r="U166" s="105"/>
      <c r="V166" s="105"/>
      <c r="W166" s="105"/>
      <c r="X166" s="285" t="str">
        <f>IF('2B全身麻酔手術個別票H29'!AH518="","",'2B全身麻酔手術個別票H29'!AH518)</f>
        <v/>
      </c>
      <c r="Y166" s="285" t="str">
        <f>IF('2B全身麻酔手術個別票H29'!AR518="","",'2B全身麻酔手術個別票H29'!AR518)</f>
        <v/>
      </c>
      <c r="Z166" s="285" t="str">
        <f>IF('2B全身麻酔手術個別票H29'!BB518="","",'2B全身麻酔手術個別票H29'!BB518)</f>
        <v/>
      </c>
      <c r="AA166" s="105"/>
      <c r="AB166" s="105"/>
      <c r="AC166" s="105"/>
      <c r="AD166" s="105"/>
      <c r="AE166" s="105"/>
      <c r="AF166" s="105"/>
      <c r="AG166" s="105"/>
      <c r="AH166" s="105"/>
      <c r="AI166" s="105"/>
    </row>
    <row r="167" spans="1:35">
      <c r="A167" s="83" t="str">
        <f t="shared" si="2"/>
        <v/>
      </c>
      <c r="B167" s="105"/>
      <c r="C167" s="105"/>
      <c r="D167" s="105"/>
      <c r="E167" s="105"/>
      <c r="F167" s="105"/>
      <c r="G167" s="105"/>
      <c r="H167" s="105"/>
      <c r="I167" s="105"/>
      <c r="J167" s="105"/>
      <c r="K167" s="105"/>
      <c r="L167" s="105"/>
      <c r="M167" s="105"/>
      <c r="N167" s="285" t="str">
        <f>IF(CONCATENATE(O167,P167,Q167,R167,S167,T167,U167,V167,W167,X167,Y167,Z167,AA167,AB167,AC167,AD167,AE167,AF167,AG167,AH167,AI167)&lt;&gt;"",MAX($N$1:N166)+1,"")</f>
        <v/>
      </c>
      <c r="O167" s="83" t="str">
        <f>IF('2B全身麻酔手術個別票H29'!C521="","",'2B全身麻酔手術個別票H29'!C521)</f>
        <v/>
      </c>
      <c r="P167" s="83" t="str">
        <f>IF('2B全身麻酔手術個別票H29'!E521="","",'2B全身麻酔手術個別票H29'!E521) &amp; IF('2B全身麻酔手術個別票H29'!F521="","",'2B全身麻酔手術個別票H29'!F521) &amp; IF('2B全身麻酔手術個別票H29'!G521="","",'2B全身麻酔手術個別票H29'!G521)</f>
        <v/>
      </c>
      <c r="Q167" s="83" t="str">
        <f>IF('2B全身麻酔手術個別票H29'!I521="","",'2B全身麻酔手術個別票H29'!I521)</f>
        <v/>
      </c>
      <c r="R167" s="83" t="str">
        <f>IF('2B全身麻酔手術個別票H29'!K521="","",'2B全身麻酔手術個別票H29'!K521)</f>
        <v/>
      </c>
      <c r="S167" s="83" t="str">
        <f>IF('2B全身麻酔手術個別票H29'!M521="","",'2B全身麻酔手術個別票H29'!M521)</f>
        <v/>
      </c>
      <c r="T167" s="83" t="str">
        <f>IF('2B全身麻酔手術個別票H29'!O521="","",'2B全身麻酔手術個別票H29'!O521)</f>
        <v/>
      </c>
      <c r="U167" s="105"/>
      <c r="V167" s="105"/>
      <c r="W167" s="105"/>
      <c r="X167" s="285" t="str">
        <f>IF('2B全身麻酔手術個別票H29'!AH521="","",'2B全身麻酔手術個別票H29'!AH521)</f>
        <v/>
      </c>
      <c r="Y167" s="285" t="str">
        <f>IF('2B全身麻酔手術個別票H29'!AR521="","",'2B全身麻酔手術個別票H29'!AR521)</f>
        <v/>
      </c>
      <c r="Z167" s="285" t="str">
        <f>IF('2B全身麻酔手術個別票H29'!BB521="","",'2B全身麻酔手術個別票H29'!BB521)</f>
        <v/>
      </c>
      <c r="AA167" s="105"/>
      <c r="AB167" s="105"/>
      <c r="AC167" s="105"/>
      <c r="AD167" s="105"/>
      <c r="AE167" s="105"/>
      <c r="AF167" s="105"/>
      <c r="AG167" s="105"/>
      <c r="AH167" s="105"/>
      <c r="AI167" s="105"/>
    </row>
    <row r="168" spans="1:35">
      <c r="A168" s="83" t="str">
        <f t="shared" si="2"/>
        <v/>
      </c>
      <c r="B168" s="105"/>
      <c r="C168" s="105"/>
      <c r="D168" s="105"/>
      <c r="E168" s="105"/>
      <c r="F168" s="105"/>
      <c r="G168" s="105"/>
      <c r="H168" s="105"/>
      <c r="I168" s="105"/>
      <c r="J168" s="105"/>
      <c r="K168" s="105"/>
      <c r="L168" s="105"/>
      <c r="M168" s="105"/>
      <c r="N168" s="285" t="str">
        <f>IF(CONCATENATE(O168,P168,Q168,R168,S168,T168,U168,V168,W168,X168,Y168,Z168,AA168,AB168,AC168,AD168,AE168,AF168,AG168,AH168,AI168)&lt;&gt;"",MAX($N$1:N167)+1,"")</f>
        <v/>
      </c>
      <c r="O168" s="83" t="str">
        <f>IF('2B全身麻酔手術個別票H29'!C524="","",'2B全身麻酔手術個別票H29'!C524)</f>
        <v/>
      </c>
      <c r="P168" s="83" t="str">
        <f>IF('2B全身麻酔手術個別票H29'!E524="","",'2B全身麻酔手術個別票H29'!E524) &amp; IF('2B全身麻酔手術個別票H29'!F524="","",'2B全身麻酔手術個別票H29'!F524) &amp; IF('2B全身麻酔手術個別票H29'!G524="","",'2B全身麻酔手術個別票H29'!G524)</f>
        <v/>
      </c>
      <c r="Q168" s="83" t="str">
        <f>IF('2B全身麻酔手術個別票H29'!I524="","",'2B全身麻酔手術個別票H29'!I524)</f>
        <v/>
      </c>
      <c r="R168" s="83" t="str">
        <f>IF('2B全身麻酔手術個別票H29'!K524="","",'2B全身麻酔手術個別票H29'!K524)</f>
        <v/>
      </c>
      <c r="S168" s="83" t="str">
        <f>IF('2B全身麻酔手術個別票H29'!M524="","",'2B全身麻酔手術個別票H29'!M524)</f>
        <v/>
      </c>
      <c r="T168" s="83" t="str">
        <f>IF('2B全身麻酔手術個別票H29'!O524="","",'2B全身麻酔手術個別票H29'!O524)</f>
        <v/>
      </c>
      <c r="U168" s="105"/>
      <c r="V168" s="105"/>
      <c r="W168" s="105"/>
      <c r="X168" s="285" t="str">
        <f>IF('2B全身麻酔手術個別票H29'!AH524="","",'2B全身麻酔手術個別票H29'!AH524)</f>
        <v/>
      </c>
      <c r="Y168" s="285" t="str">
        <f>IF('2B全身麻酔手術個別票H29'!AR524="","",'2B全身麻酔手術個別票H29'!AR524)</f>
        <v/>
      </c>
      <c r="Z168" s="285" t="str">
        <f>IF('2B全身麻酔手術個別票H29'!BB524="","",'2B全身麻酔手術個別票H29'!BB524)</f>
        <v/>
      </c>
      <c r="AA168" s="105"/>
      <c r="AB168" s="105"/>
      <c r="AC168" s="105"/>
      <c r="AD168" s="105"/>
      <c r="AE168" s="105"/>
      <c r="AF168" s="105"/>
      <c r="AG168" s="105"/>
      <c r="AH168" s="105"/>
      <c r="AI168" s="105"/>
    </row>
    <row r="169" spans="1:35">
      <c r="A169" s="83" t="str">
        <f t="shared" si="2"/>
        <v/>
      </c>
      <c r="B169" s="105"/>
      <c r="C169" s="105"/>
      <c r="D169" s="105"/>
      <c r="E169" s="105"/>
      <c r="F169" s="105"/>
      <c r="G169" s="105"/>
      <c r="H169" s="105"/>
      <c r="I169" s="105"/>
      <c r="J169" s="105"/>
      <c r="K169" s="105"/>
      <c r="L169" s="105"/>
      <c r="M169" s="105"/>
      <c r="N169" s="285" t="str">
        <f>IF(CONCATENATE(O169,P169,Q169,R169,S169,T169,U169,V169,W169,X169,Y169,Z169,AA169,AB169,AC169,AD169,AE169,AF169,AG169,AH169,AI169)&lt;&gt;"",MAX($N$1:N168)+1,"")</f>
        <v/>
      </c>
      <c r="O169" s="83" t="str">
        <f>IF('2B全身麻酔手術個別票H29'!C527="","",'2B全身麻酔手術個別票H29'!C527)</f>
        <v/>
      </c>
      <c r="P169" s="83" t="str">
        <f>IF('2B全身麻酔手術個別票H29'!E527="","",'2B全身麻酔手術個別票H29'!E527) &amp; IF('2B全身麻酔手術個別票H29'!F527="","",'2B全身麻酔手術個別票H29'!F527) &amp; IF('2B全身麻酔手術個別票H29'!G527="","",'2B全身麻酔手術個別票H29'!G527)</f>
        <v/>
      </c>
      <c r="Q169" s="83" t="str">
        <f>IF('2B全身麻酔手術個別票H29'!I527="","",'2B全身麻酔手術個別票H29'!I527)</f>
        <v/>
      </c>
      <c r="R169" s="83" t="str">
        <f>IF('2B全身麻酔手術個別票H29'!K527="","",'2B全身麻酔手術個別票H29'!K527)</f>
        <v/>
      </c>
      <c r="S169" s="83" t="str">
        <f>IF('2B全身麻酔手術個別票H29'!M527="","",'2B全身麻酔手術個別票H29'!M527)</f>
        <v/>
      </c>
      <c r="T169" s="83" t="str">
        <f>IF('2B全身麻酔手術個別票H29'!O527="","",'2B全身麻酔手術個別票H29'!O527)</f>
        <v/>
      </c>
      <c r="U169" s="105"/>
      <c r="V169" s="105"/>
      <c r="W169" s="105"/>
      <c r="X169" s="285" t="str">
        <f>IF('2B全身麻酔手術個別票H29'!AH527="","",'2B全身麻酔手術個別票H29'!AH527)</f>
        <v/>
      </c>
      <c r="Y169" s="285" t="str">
        <f>IF('2B全身麻酔手術個別票H29'!AR527="","",'2B全身麻酔手術個別票H29'!AR527)</f>
        <v/>
      </c>
      <c r="Z169" s="285" t="str">
        <f>IF('2B全身麻酔手術個別票H29'!BB527="","",'2B全身麻酔手術個別票H29'!BB527)</f>
        <v/>
      </c>
      <c r="AA169" s="105"/>
      <c r="AB169" s="105"/>
      <c r="AC169" s="105"/>
      <c r="AD169" s="105"/>
      <c r="AE169" s="105"/>
      <c r="AF169" s="105"/>
      <c r="AG169" s="105"/>
      <c r="AH169" s="105"/>
      <c r="AI169" s="105"/>
    </row>
    <row r="170" spans="1:35">
      <c r="A170" s="83" t="str">
        <f t="shared" si="2"/>
        <v/>
      </c>
      <c r="B170" s="105"/>
      <c r="C170" s="105"/>
      <c r="D170" s="105"/>
      <c r="E170" s="105"/>
      <c r="F170" s="105"/>
      <c r="G170" s="105"/>
      <c r="H170" s="105"/>
      <c r="I170" s="105"/>
      <c r="J170" s="105"/>
      <c r="K170" s="105"/>
      <c r="L170" s="105"/>
      <c r="M170" s="105"/>
      <c r="N170" s="285" t="str">
        <f>IF(CONCATENATE(O170,P170,Q170,R170,S170,T170,U170,V170,W170,X170,Y170,Z170,AA170,AB170,AC170,AD170,AE170,AF170,AG170,AH170,AI170)&lt;&gt;"",MAX($N$1:N169)+1,"")</f>
        <v/>
      </c>
      <c r="O170" s="83" t="str">
        <f>IF('2B全身麻酔手術個別票H29'!C530="","",'2B全身麻酔手術個別票H29'!C530)</f>
        <v/>
      </c>
      <c r="P170" s="83" t="str">
        <f>IF('2B全身麻酔手術個別票H29'!E530="","",'2B全身麻酔手術個別票H29'!E530) &amp; IF('2B全身麻酔手術個別票H29'!F530="","",'2B全身麻酔手術個別票H29'!F530) &amp; IF('2B全身麻酔手術個別票H29'!G530="","",'2B全身麻酔手術個別票H29'!G530)</f>
        <v/>
      </c>
      <c r="Q170" s="83" t="str">
        <f>IF('2B全身麻酔手術個別票H29'!I530="","",'2B全身麻酔手術個別票H29'!I530)</f>
        <v/>
      </c>
      <c r="R170" s="83" t="str">
        <f>IF('2B全身麻酔手術個別票H29'!K530="","",'2B全身麻酔手術個別票H29'!K530)</f>
        <v/>
      </c>
      <c r="S170" s="83" t="str">
        <f>IF('2B全身麻酔手術個別票H29'!M530="","",'2B全身麻酔手術個別票H29'!M530)</f>
        <v/>
      </c>
      <c r="T170" s="83" t="str">
        <f>IF('2B全身麻酔手術個別票H29'!O530="","",'2B全身麻酔手術個別票H29'!O530)</f>
        <v/>
      </c>
      <c r="U170" s="105"/>
      <c r="V170" s="105"/>
      <c r="W170" s="105"/>
      <c r="X170" s="285" t="str">
        <f>IF('2B全身麻酔手術個別票H29'!AH530="","",'2B全身麻酔手術個別票H29'!AH530)</f>
        <v/>
      </c>
      <c r="Y170" s="285" t="str">
        <f>IF('2B全身麻酔手術個別票H29'!AR530="","",'2B全身麻酔手術個別票H29'!AR530)</f>
        <v/>
      </c>
      <c r="Z170" s="285" t="str">
        <f>IF('2B全身麻酔手術個別票H29'!BB530="","",'2B全身麻酔手術個別票H29'!BB530)</f>
        <v/>
      </c>
      <c r="AA170" s="105"/>
      <c r="AB170" s="105"/>
      <c r="AC170" s="105"/>
      <c r="AD170" s="105"/>
      <c r="AE170" s="105"/>
      <c r="AF170" s="105"/>
      <c r="AG170" s="105"/>
      <c r="AH170" s="105"/>
      <c r="AI170" s="105"/>
    </row>
    <row r="171" spans="1:35">
      <c r="A171" s="83" t="str">
        <f t="shared" si="2"/>
        <v/>
      </c>
      <c r="B171" s="105"/>
      <c r="C171" s="105"/>
      <c r="D171" s="105"/>
      <c r="E171" s="105"/>
      <c r="F171" s="105"/>
      <c r="G171" s="105"/>
      <c r="H171" s="105"/>
      <c r="I171" s="105"/>
      <c r="J171" s="105"/>
      <c r="K171" s="105"/>
      <c r="L171" s="105"/>
      <c r="M171" s="105"/>
      <c r="N171" s="285" t="str">
        <f>IF(CONCATENATE(O171,P171,Q171,R171,S171,T171,U171,V171,W171,X171,Y171,Z171,AA171,AB171,AC171,AD171,AE171,AF171,AG171,AH171,AI171)&lt;&gt;"",MAX($N$1:N170)+1,"")</f>
        <v/>
      </c>
      <c r="O171" s="83" t="str">
        <f>IF('2B全身麻酔手術個別票H29'!C533="","",'2B全身麻酔手術個別票H29'!C533)</f>
        <v/>
      </c>
      <c r="P171" s="83" t="str">
        <f>IF('2B全身麻酔手術個別票H29'!E533="","",'2B全身麻酔手術個別票H29'!E533) &amp; IF('2B全身麻酔手術個別票H29'!F533="","",'2B全身麻酔手術個別票H29'!F533) &amp; IF('2B全身麻酔手術個別票H29'!G533="","",'2B全身麻酔手術個別票H29'!G533)</f>
        <v/>
      </c>
      <c r="Q171" s="83" t="str">
        <f>IF('2B全身麻酔手術個別票H29'!I533="","",'2B全身麻酔手術個別票H29'!I533)</f>
        <v/>
      </c>
      <c r="R171" s="83" t="str">
        <f>IF('2B全身麻酔手術個別票H29'!K533="","",'2B全身麻酔手術個別票H29'!K533)</f>
        <v/>
      </c>
      <c r="S171" s="83" t="str">
        <f>IF('2B全身麻酔手術個別票H29'!M533="","",'2B全身麻酔手術個別票H29'!M533)</f>
        <v/>
      </c>
      <c r="T171" s="83" t="str">
        <f>IF('2B全身麻酔手術個別票H29'!O533="","",'2B全身麻酔手術個別票H29'!O533)</f>
        <v/>
      </c>
      <c r="U171" s="105"/>
      <c r="V171" s="105"/>
      <c r="W171" s="105"/>
      <c r="X171" s="285" t="str">
        <f>IF('2B全身麻酔手術個別票H29'!AH533="","",'2B全身麻酔手術個別票H29'!AH533)</f>
        <v/>
      </c>
      <c r="Y171" s="285" t="str">
        <f>IF('2B全身麻酔手術個別票H29'!AR533="","",'2B全身麻酔手術個別票H29'!AR533)</f>
        <v/>
      </c>
      <c r="Z171" s="285" t="str">
        <f>IF('2B全身麻酔手術個別票H29'!BB533="","",'2B全身麻酔手術個別票H29'!BB533)</f>
        <v/>
      </c>
      <c r="AA171" s="105"/>
      <c r="AB171" s="105"/>
      <c r="AC171" s="105"/>
      <c r="AD171" s="105"/>
      <c r="AE171" s="105"/>
      <c r="AF171" s="105"/>
      <c r="AG171" s="105"/>
      <c r="AH171" s="105"/>
      <c r="AI171" s="105"/>
    </row>
    <row r="172" spans="1:35">
      <c r="A172" s="83" t="str">
        <f t="shared" si="2"/>
        <v/>
      </c>
      <c r="B172" s="105"/>
      <c r="C172" s="105"/>
      <c r="D172" s="105"/>
      <c r="E172" s="105"/>
      <c r="F172" s="105"/>
      <c r="G172" s="105"/>
      <c r="H172" s="105"/>
      <c r="I172" s="105"/>
      <c r="J172" s="105"/>
      <c r="K172" s="105"/>
      <c r="L172" s="105"/>
      <c r="M172" s="105"/>
      <c r="N172" s="285" t="str">
        <f>IF(CONCATENATE(O172,P172,Q172,R172,S172,T172,U172,V172,W172,X172,Y172,Z172,AA172,AB172,AC172,AD172,AE172,AF172,AG172,AH172,AI172)&lt;&gt;"",MAX($N$1:N171)+1,"")</f>
        <v/>
      </c>
      <c r="O172" s="83" t="str">
        <f>IF('2B全身麻酔手術個別票H29'!C536="","",'2B全身麻酔手術個別票H29'!C536)</f>
        <v/>
      </c>
      <c r="P172" s="83" t="str">
        <f>IF('2B全身麻酔手術個別票H29'!E536="","",'2B全身麻酔手術個別票H29'!E536) &amp; IF('2B全身麻酔手術個別票H29'!F536="","",'2B全身麻酔手術個別票H29'!F536) &amp; IF('2B全身麻酔手術個別票H29'!G536="","",'2B全身麻酔手術個別票H29'!G536)</f>
        <v/>
      </c>
      <c r="Q172" s="83" t="str">
        <f>IF('2B全身麻酔手術個別票H29'!I536="","",'2B全身麻酔手術個別票H29'!I536)</f>
        <v/>
      </c>
      <c r="R172" s="83" t="str">
        <f>IF('2B全身麻酔手術個別票H29'!K536="","",'2B全身麻酔手術個別票H29'!K536)</f>
        <v/>
      </c>
      <c r="S172" s="83" t="str">
        <f>IF('2B全身麻酔手術個別票H29'!M536="","",'2B全身麻酔手術個別票H29'!M536)</f>
        <v/>
      </c>
      <c r="T172" s="83" t="str">
        <f>IF('2B全身麻酔手術個別票H29'!O536="","",'2B全身麻酔手術個別票H29'!O536)</f>
        <v/>
      </c>
      <c r="U172" s="105"/>
      <c r="V172" s="105"/>
      <c r="W172" s="105"/>
      <c r="X172" s="285" t="str">
        <f>IF('2B全身麻酔手術個別票H29'!AH536="","",'2B全身麻酔手術個別票H29'!AH536)</f>
        <v/>
      </c>
      <c r="Y172" s="285" t="str">
        <f>IF('2B全身麻酔手術個別票H29'!AR536="","",'2B全身麻酔手術個別票H29'!AR536)</f>
        <v/>
      </c>
      <c r="Z172" s="285" t="str">
        <f>IF('2B全身麻酔手術個別票H29'!BB536="","",'2B全身麻酔手術個別票H29'!BB536)</f>
        <v/>
      </c>
      <c r="AA172" s="105"/>
      <c r="AB172" s="105"/>
      <c r="AC172" s="105"/>
      <c r="AD172" s="105"/>
      <c r="AE172" s="105"/>
      <c r="AF172" s="105"/>
      <c r="AG172" s="105"/>
      <c r="AH172" s="105"/>
      <c r="AI172" s="105"/>
    </row>
    <row r="173" spans="1:35">
      <c r="A173" s="83" t="str">
        <f t="shared" si="2"/>
        <v/>
      </c>
      <c r="B173" s="105"/>
      <c r="C173" s="105"/>
      <c r="D173" s="105"/>
      <c r="E173" s="105"/>
      <c r="F173" s="105"/>
      <c r="G173" s="105"/>
      <c r="H173" s="105"/>
      <c r="I173" s="105"/>
      <c r="J173" s="105"/>
      <c r="K173" s="105"/>
      <c r="L173" s="105"/>
      <c r="M173" s="105"/>
      <c r="N173" s="285" t="str">
        <f>IF(CONCATENATE(O173,P173,Q173,R173,S173,T173,U173,V173,W173,X173,Y173,Z173,AA173,AB173,AC173,AD173,AE173,AF173,AG173,AH173,AI173)&lt;&gt;"",MAX($N$1:N172)+1,"")</f>
        <v/>
      </c>
      <c r="O173" s="83" t="str">
        <f>IF('2B全身麻酔手術個別票H29'!C541="","",'2B全身麻酔手術個別票H29'!C541)</f>
        <v/>
      </c>
      <c r="P173" s="83" t="str">
        <f>IF('2B全身麻酔手術個別票H29'!E541="","",'2B全身麻酔手術個別票H29'!E541) &amp; IF('2B全身麻酔手術個別票H29'!F541="","",'2B全身麻酔手術個別票H29'!F541) &amp; IF('2B全身麻酔手術個別票H29'!G541="","",'2B全身麻酔手術個別票H29'!G541)</f>
        <v/>
      </c>
      <c r="Q173" s="83" t="str">
        <f>IF('2B全身麻酔手術個別票H29'!I541="","",'2B全身麻酔手術個別票H29'!I541)</f>
        <v/>
      </c>
      <c r="R173" s="83" t="str">
        <f>IF('2B全身麻酔手術個別票H29'!K541="","",'2B全身麻酔手術個別票H29'!K541)</f>
        <v/>
      </c>
      <c r="S173" s="83" t="str">
        <f>IF('2B全身麻酔手術個別票H29'!M541="","",'2B全身麻酔手術個別票H29'!M541)</f>
        <v/>
      </c>
      <c r="T173" s="83" t="str">
        <f>IF('2B全身麻酔手術個別票H29'!O541="","",'2B全身麻酔手術個別票H29'!O541)</f>
        <v/>
      </c>
      <c r="U173" s="105"/>
      <c r="V173" s="105"/>
      <c r="W173" s="105"/>
      <c r="X173" s="285" t="str">
        <f>IF('2B全身麻酔手術個別票H29'!AH541="","",'2B全身麻酔手術個別票H29'!AH541)</f>
        <v/>
      </c>
      <c r="Y173" s="285" t="str">
        <f>IF('2B全身麻酔手術個別票H29'!AR541="","",'2B全身麻酔手術個別票H29'!AR541)</f>
        <v/>
      </c>
      <c r="Z173" s="285" t="str">
        <f>IF('2B全身麻酔手術個別票H29'!BB541="","",'2B全身麻酔手術個別票H29'!BB541)</f>
        <v/>
      </c>
      <c r="AA173" s="105"/>
      <c r="AB173" s="105"/>
      <c r="AC173" s="105"/>
      <c r="AD173" s="105"/>
      <c r="AE173" s="105"/>
      <c r="AF173" s="105"/>
      <c r="AG173" s="105"/>
      <c r="AH173" s="105"/>
      <c r="AI173" s="105"/>
    </row>
    <row r="174" spans="1:35">
      <c r="A174" s="83" t="str">
        <f t="shared" si="2"/>
        <v/>
      </c>
      <c r="B174" s="105"/>
      <c r="C174" s="105"/>
      <c r="D174" s="105"/>
      <c r="E174" s="105"/>
      <c r="F174" s="105"/>
      <c r="G174" s="105"/>
      <c r="H174" s="105"/>
      <c r="I174" s="105"/>
      <c r="J174" s="105"/>
      <c r="K174" s="105"/>
      <c r="L174" s="105"/>
      <c r="M174" s="105"/>
      <c r="N174" s="285" t="str">
        <f>IF(CONCATENATE(O174,P174,Q174,R174,S174,T174,U174,V174,W174,X174,Y174,Z174,AA174,AB174,AC174,AD174,AE174,AF174,AG174,AH174,AI174)&lt;&gt;"",MAX($N$1:N173)+1,"")</f>
        <v/>
      </c>
      <c r="O174" s="83" t="str">
        <f>IF('2B全身麻酔手術個別票H29'!C544="","",'2B全身麻酔手術個別票H29'!C544)</f>
        <v/>
      </c>
      <c r="P174" s="83" t="str">
        <f>IF('2B全身麻酔手術個別票H29'!E544="","",'2B全身麻酔手術個別票H29'!E544) &amp; IF('2B全身麻酔手術個別票H29'!F544="","",'2B全身麻酔手術個別票H29'!F544) &amp; IF('2B全身麻酔手術個別票H29'!G544="","",'2B全身麻酔手術個別票H29'!G544)</f>
        <v/>
      </c>
      <c r="Q174" s="83" t="str">
        <f>IF('2B全身麻酔手術個別票H29'!I544="","",'2B全身麻酔手術個別票H29'!I544)</f>
        <v/>
      </c>
      <c r="R174" s="83" t="str">
        <f>IF('2B全身麻酔手術個別票H29'!K544="","",'2B全身麻酔手術個別票H29'!K544)</f>
        <v/>
      </c>
      <c r="S174" s="83" t="str">
        <f>IF('2B全身麻酔手術個別票H29'!M544="","",'2B全身麻酔手術個別票H29'!M544)</f>
        <v/>
      </c>
      <c r="T174" s="83" t="str">
        <f>IF('2B全身麻酔手術個別票H29'!O544="","",'2B全身麻酔手術個別票H29'!O544)</f>
        <v/>
      </c>
      <c r="U174" s="105"/>
      <c r="V174" s="105"/>
      <c r="W174" s="105"/>
      <c r="X174" s="285" t="str">
        <f>IF('2B全身麻酔手術個別票H29'!AH544="","",'2B全身麻酔手術個別票H29'!AH544)</f>
        <v/>
      </c>
      <c r="Y174" s="285" t="str">
        <f>IF('2B全身麻酔手術個別票H29'!AR544="","",'2B全身麻酔手術個別票H29'!AR544)</f>
        <v/>
      </c>
      <c r="Z174" s="285" t="str">
        <f>IF('2B全身麻酔手術個別票H29'!BB544="","",'2B全身麻酔手術個別票H29'!BB544)</f>
        <v/>
      </c>
      <c r="AA174" s="105"/>
      <c r="AB174" s="105"/>
      <c r="AC174" s="105"/>
      <c r="AD174" s="105"/>
      <c r="AE174" s="105"/>
      <c r="AF174" s="105"/>
      <c r="AG174" s="105"/>
      <c r="AH174" s="105"/>
      <c r="AI174" s="105"/>
    </row>
    <row r="175" spans="1:35">
      <c r="A175" s="83" t="str">
        <f t="shared" si="2"/>
        <v/>
      </c>
      <c r="B175" s="105"/>
      <c r="C175" s="105"/>
      <c r="D175" s="105"/>
      <c r="E175" s="105"/>
      <c r="F175" s="105"/>
      <c r="G175" s="105"/>
      <c r="H175" s="105"/>
      <c r="I175" s="105"/>
      <c r="J175" s="105"/>
      <c r="K175" s="105"/>
      <c r="L175" s="105"/>
      <c r="M175" s="105"/>
      <c r="N175" s="285" t="str">
        <f>IF(CONCATENATE(O175,P175,Q175,R175,S175,T175,U175,V175,W175,X175,Y175,Z175,AA175,AB175,AC175,AD175,AE175,AF175,AG175,AH175,AI175)&lt;&gt;"",MAX($N$1:N174)+1,"")</f>
        <v/>
      </c>
      <c r="O175" s="83" t="str">
        <f>IF('2B全身麻酔手術個別票H29'!C547="","",'2B全身麻酔手術個別票H29'!C547)</f>
        <v/>
      </c>
      <c r="P175" s="83" t="str">
        <f>IF('2B全身麻酔手術個別票H29'!E547="","",'2B全身麻酔手術個別票H29'!E547) &amp; IF('2B全身麻酔手術個別票H29'!F547="","",'2B全身麻酔手術個別票H29'!F547) &amp; IF('2B全身麻酔手術個別票H29'!G547="","",'2B全身麻酔手術個別票H29'!G547)</f>
        <v/>
      </c>
      <c r="Q175" s="83" t="str">
        <f>IF('2B全身麻酔手術個別票H29'!I547="","",'2B全身麻酔手術個別票H29'!I547)</f>
        <v/>
      </c>
      <c r="R175" s="83" t="str">
        <f>IF('2B全身麻酔手術個別票H29'!K547="","",'2B全身麻酔手術個別票H29'!K547)</f>
        <v/>
      </c>
      <c r="S175" s="83" t="str">
        <f>IF('2B全身麻酔手術個別票H29'!M547="","",'2B全身麻酔手術個別票H29'!M547)</f>
        <v/>
      </c>
      <c r="T175" s="83" t="str">
        <f>IF('2B全身麻酔手術個別票H29'!O547="","",'2B全身麻酔手術個別票H29'!O547)</f>
        <v/>
      </c>
      <c r="U175" s="105"/>
      <c r="V175" s="105"/>
      <c r="W175" s="105"/>
      <c r="X175" s="285" t="str">
        <f>IF('2B全身麻酔手術個別票H29'!AH547="","",'2B全身麻酔手術個別票H29'!AH547)</f>
        <v/>
      </c>
      <c r="Y175" s="285" t="str">
        <f>IF('2B全身麻酔手術個別票H29'!AR547="","",'2B全身麻酔手術個別票H29'!AR547)</f>
        <v/>
      </c>
      <c r="Z175" s="285" t="str">
        <f>IF('2B全身麻酔手術個別票H29'!BB547="","",'2B全身麻酔手術個別票H29'!BB547)</f>
        <v/>
      </c>
      <c r="AA175" s="105"/>
      <c r="AB175" s="105"/>
      <c r="AC175" s="105"/>
      <c r="AD175" s="105"/>
      <c r="AE175" s="105"/>
      <c r="AF175" s="105"/>
      <c r="AG175" s="105"/>
      <c r="AH175" s="105"/>
      <c r="AI175" s="105"/>
    </row>
    <row r="176" spans="1:35">
      <c r="A176" s="83" t="str">
        <f t="shared" si="2"/>
        <v/>
      </c>
      <c r="B176" s="105"/>
      <c r="C176" s="105"/>
      <c r="D176" s="105"/>
      <c r="E176" s="105"/>
      <c r="F176" s="105"/>
      <c r="G176" s="105"/>
      <c r="H176" s="105"/>
      <c r="I176" s="105"/>
      <c r="J176" s="105"/>
      <c r="K176" s="105"/>
      <c r="L176" s="105"/>
      <c r="M176" s="105"/>
      <c r="N176" s="285" t="str">
        <f>IF(CONCATENATE(O176,P176,Q176,R176,S176,T176,U176,V176,W176,X176,Y176,Z176,AA176,AB176,AC176,AD176,AE176,AF176,AG176,AH176,AI176)&lt;&gt;"",MAX($N$1:N175)+1,"")</f>
        <v/>
      </c>
      <c r="O176" s="83" t="str">
        <f>IF('2B全身麻酔手術個別票H29'!C550="","",'2B全身麻酔手術個別票H29'!C550)</f>
        <v/>
      </c>
      <c r="P176" s="83" t="str">
        <f>IF('2B全身麻酔手術個別票H29'!E550="","",'2B全身麻酔手術個別票H29'!E550) &amp; IF('2B全身麻酔手術個別票H29'!F550="","",'2B全身麻酔手術個別票H29'!F550) &amp; IF('2B全身麻酔手術個別票H29'!G550="","",'2B全身麻酔手術個別票H29'!G550)</f>
        <v/>
      </c>
      <c r="Q176" s="83" t="str">
        <f>IF('2B全身麻酔手術個別票H29'!I550="","",'2B全身麻酔手術個別票H29'!I550)</f>
        <v/>
      </c>
      <c r="R176" s="83" t="str">
        <f>IF('2B全身麻酔手術個別票H29'!K550="","",'2B全身麻酔手術個別票H29'!K550)</f>
        <v/>
      </c>
      <c r="S176" s="83" t="str">
        <f>IF('2B全身麻酔手術個別票H29'!M550="","",'2B全身麻酔手術個別票H29'!M550)</f>
        <v/>
      </c>
      <c r="T176" s="83" t="str">
        <f>IF('2B全身麻酔手術個別票H29'!O550="","",'2B全身麻酔手術個別票H29'!O550)</f>
        <v/>
      </c>
      <c r="U176" s="105"/>
      <c r="V176" s="105"/>
      <c r="W176" s="105"/>
      <c r="X176" s="285" t="str">
        <f>IF('2B全身麻酔手術個別票H29'!AH550="","",'2B全身麻酔手術個別票H29'!AH550)</f>
        <v/>
      </c>
      <c r="Y176" s="285" t="str">
        <f>IF('2B全身麻酔手術個別票H29'!AR550="","",'2B全身麻酔手術個別票H29'!AR550)</f>
        <v/>
      </c>
      <c r="Z176" s="285" t="str">
        <f>IF('2B全身麻酔手術個別票H29'!BB550="","",'2B全身麻酔手術個別票H29'!BB550)</f>
        <v/>
      </c>
      <c r="AA176" s="105"/>
      <c r="AB176" s="105"/>
      <c r="AC176" s="105"/>
      <c r="AD176" s="105"/>
      <c r="AE176" s="105"/>
      <c r="AF176" s="105"/>
      <c r="AG176" s="105"/>
      <c r="AH176" s="105"/>
      <c r="AI176" s="105"/>
    </row>
    <row r="177" spans="1:35">
      <c r="A177" s="83" t="str">
        <f t="shared" si="2"/>
        <v/>
      </c>
      <c r="B177" s="105"/>
      <c r="C177" s="105"/>
      <c r="D177" s="105"/>
      <c r="E177" s="105"/>
      <c r="F177" s="105"/>
      <c r="G177" s="105"/>
      <c r="H177" s="105"/>
      <c r="I177" s="105"/>
      <c r="J177" s="105"/>
      <c r="K177" s="105"/>
      <c r="L177" s="105"/>
      <c r="M177" s="105"/>
      <c r="N177" s="285" t="str">
        <f>IF(CONCATENATE(O177,P177,Q177,R177,S177,T177,U177,V177,W177,X177,Y177,Z177,AA177,AB177,AC177,AD177,AE177,AF177,AG177,AH177,AI177)&lt;&gt;"",MAX($N$1:N176)+1,"")</f>
        <v/>
      </c>
      <c r="O177" s="83" t="str">
        <f>IF('2B全身麻酔手術個別票H29'!C553="","",'2B全身麻酔手術個別票H29'!C553)</f>
        <v/>
      </c>
      <c r="P177" s="83" t="str">
        <f>IF('2B全身麻酔手術個別票H29'!E553="","",'2B全身麻酔手術個別票H29'!E553) &amp; IF('2B全身麻酔手術個別票H29'!F553="","",'2B全身麻酔手術個別票H29'!F553) &amp; IF('2B全身麻酔手術個別票H29'!G553="","",'2B全身麻酔手術個別票H29'!G553)</f>
        <v/>
      </c>
      <c r="Q177" s="83" t="str">
        <f>IF('2B全身麻酔手術個別票H29'!I553="","",'2B全身麻酔手術個別票H29'!I553)</f>
        <v/>
      </c>
      <c r="R177" s="83" t="str">
        <f>IF('2B全身麻酔手術個別票H29'!K553="","",'2B全身麻酔手術個別票H29'!K553)</f>
        <v/>
      </c>
      <c r="S177" s="83" t="str">
        <f>IF('2B全身麻酔手術個別票H29'!M553="","",'2B全身麻酔手術個別票H29'!M553)</f>
        <v/>
      </c>
      <c r="T177" s="83" t="str">
        <f>IF('2B全身麻酔手術個別票H29'!O553="","",'2B全身麻酔手術個別票H29'!O553)</f>
        <v/>
      </c>
      <c r="U177" s="105"/>
      <c r="V177" s="105"/>
      <c r="W177" s="105"/>
      <c r="X177" s="285" t="str">
        <f>IF('2B全身麻酔手術個別票H29'!AH553="","",'2B全身麻酔手術個別票H29'!AH553)</f>
        <v/>
      </c>
      <c r="Y177" s="285" t="str">
        <f>IF('2B全身麻酔手術個別票H29'!AR553="","",'2B全身麻酔手術個別票H29'!AR553)</f>
        <v/>
      </c>
      <c r="Z177" s="285" t="str">
        <f>IF('2B全身麻酔手術個別票H29'!BB553="","",'2B全身麻酔手術個別票H29'!BB553)</f>
        <v/>
      </c>
      <c r="AA177" s="105"/>
      <c r="AB177" s="105"/>
      <c r="AC177" s="105"/>
      <c r="AD177" s="105"/>
      <c r="AE177" s="105"/>
      <c r="AF177" s="105"/>
      <c r="AG177" s="105"/>
      <c r="AH177" s="105"/>
      <c r="AI177" s="105"/>
    </row>
    <row r="178" spans="1:35">
      <c r="A178" s="83" t="str">
        <f t="shared" si="2"/>
        <v/>
      </c>
      <c r="B178" s="105"/>
      <c r="C178" s="105"/>
      <c r="D178" s="105"/>
      <c r="E178" s="105"/>
      <c r="F178" s="105"/>
      <c r="G178" s="105"/>
      <c r="H178" s="105"/>
      <c r="I178" s="105"/>
      <c r="J178" s="105"/>
      <c r="K178" s="105"/>
      <c r="L178" s="105"/>
      <c r="M178" s="105"/>
      <c r="N178" s="285" t="str">
        <f>IF(CONCATENATE(O178,P178,Q178,R178,S178,T178,U178,V178,W178,X178,Y178,Z178,AA178,AB178,AC178,AD178,AE178,AF178,AG178,AH178,AI178)&lt;&gt;"",MAX($N$1:N177)+1,"")</f>
        <v/>
      </c>
      <c r="O178" s="83" t="str">
        <f>IF('2B全身麻酔手術個別票H29'!C556="","",'2B全身麻酔手術個別票H29'!C556)</f>
        <v/>
      </c>
      <c r="P178" s="83" t="str">
        <f>IF('2B全身麻酔手術個別票H29'!E556="","",'2B全身麻酔手術個別票H29'!E556) &amp; IF('2B全身麻酔手術個別票H29'!F556="","",'2B全身麻酔手術個別票H29'!F556) &amp; IF('2B全身麻酔手術個別票H29'!G556="","",'2B全身麻酔手術個別票H29'!G556)</f>
        <v/>
      </c>
      <c r="Q178" s="83" t="str">
        <f>IF('2B全身麻酔手術個別票H29'!I556="","",'2B全身麻酔手術個別票H29'!I556)</f>
        <v/>
      </c>
      <c r="R178" s="83" t="str">
        <f>IF('2B全身麻酔手術個別票H29'!K556="","",'2B全身麻酔手術個別票H29'!K556)</f>
        <v/>
      </c>
      <c r="S178" s="83" t="str">
        <f>IF('2B全身麻酔手術個別票H29'!M556="","",'2B全身麻酔手術個別票H29'!M556)</f>
        <v/>
      </c>
      <c r="T178" s="83" t="str">
        <f>IF('2B全身麻酔手術個別票H29'!O556="","",'2B全身麻酔手術個別票H29'!O556)</f>
        <v/>
      </c>
      <c r="U178" s="105"/>
      <c r="V178" s="105"/>
      <c r="W178" s="105"/>
      <c r="X178" s="285" t="str">
        <f>IF('2B全身麻酔手術個別票H29'!AH556="","",'2B全身麻酔手術個別票H29'!AH556)</f>
        <v/>
      </c>
      <c r="Y178" s="285" t="str">
        <f>IF('2B全身麻酔手術個別票H29'!AR556="","",'2B全身麻酔手術個別票H29'!AR556)</f>
        <v/>
      </c>
      <c r="Z178" s="285" t="str">
        <f>IF('2B全身麻酔手術個別票H29'!BB556="","",'2B全身麻酔手術個別票H29'!BB556)</f>
        <v/>
      </c>
      <c r="AA178" s="105"/>
      <c r="AB178" s="105"/>
      <c r="AC178" s="105"/>
      <c r="AD178" s="105"/>
      <c r="AE178" s="105"/>
      <c r="AF178" s="105"/>
      <c r="AG178" s="105"/>
      <c r="AH178" s="105"/>
      <c r="AI178" s="105"/>
    </row>
    <row r="179" spans="1:35">
      <c r="A179" s="83" t="str">
        <f t="shared" si="2"/>
        <v/>
      </c>
      <c r="B179" s="105"/>
      <c r="C179" s="105"/>
      <c r="D179" s="105"/>
      <c r="E179" s="105"/>
      <c r="F179" s="105"/>
      <c r="G179" s="105"/>
      <c r="H179" s="105"/>
      <c r="I179" s="105"/>
      <c r="J179" s="105"/>
      <c r="K179" s="105"/>
      <c r="L179" s="105"/>
      <c r="M179" s="105"/>
      <c r="N179" s="285" t="str">
        <f>IF(CONCATENATE(O179,P179,Q179,R179,S179,T179,U179,V179,W179,X179,Y179,Z179,AA179,AB179,AC179,AD179,AE179,AF179,AG179,AH179,AI179)&lt;&gt;"",MAX($N$1:N178)+1,"")</f>
        <v/>
      </c>
      <c r="O179" s="83" t="str">
        <f>IF('2B全身麻酔手術個別票H29'!C559="","",'2B全身麻酔手術個別票H29'!C559)</f>
        <v/>
      </c>
      <c r="P179" s="83" t="str">
        <f>IF('2B全身麻酔手術個別票H29'!E559="","",'2B全身麻酔手術個別票H29'!E559) &amp; IF('2B全身麻酔手術個別票H29'!F559="","",'2B全身麻酔手術個別票H29'!F559) &amp; IF('2B全身麻酔手術個別票H29'!G559="","",'2B全身麻酔手術個別票H29'!G559)</f>
        <v/>
      </c>
      <c r="Q179" s="83" t="str">
        <f>IF('2B全身麻酔手術個別票H29'!I559="","",'2B全身麻酔手術個別票H29'!I559)</f>
        <v/>
      </c>
      <c r="R179" s="83" t="str">
        <f>IF('2B全身麻酔手術個別票H29'!K559="","",'2B全身麻酔手術個別票H29'!K559)</f>
        <v/>
      </c>
      <c r="S179" s="83" t="str">
        <f>IF('2B全身麻酔手術個別票H29'!M559="","",'2B全身麻酔手術個別票H29'!M559)</f>
        <v/>
      </c>
      <c r="T179" s="83" t="str">
        <f>IF('2B全身麻酔手術個別票H29'!O559="","",'2B全身麻酔手術個別票H29'!O559)</f>
        <v/>
      </c>
      <c r="U179" s="105"/>
      <c r="V179" s="105"/>
      <c r="W179" s="105"/>
      <c r="X179" s="285" t="str">
        <f>IF('2B全身麻酔手術個別票H29'!AH559="","",'2B全身麻酔手術個別票H29'!AH559)</f>
        <v/>
      </c>
      <c r="Y179" s="285" t="str">
        <f>IF('2B全身麻酔手術個別票H29'!AR559="","",'2B全身麻酔手術個別票H29'!AR559)</f>
        <v/>
      </c>
      <c r="Z179" s="285" t="str">
        <f>IF('2B全身麻酔手術個別票H29'!BB559="","",'2B全身麻酔手術個別票H29'!BB559)</f>
        <v/>
      </c>
      <c r="AA179" s="105"/>
      <c r="AB179" s="105"/>
      <c r="AC179" s="105"/>
      <c r="AD179" s="105"/>
      <c r="AE179" s="105"/>
      <c r="AF179" s="105"/>
      <c r="AG179" s="105"/>
      <c r="AH179" s="105"/>
      <c r="AI179" s="105"/>
    </row>
    <row r="180" spans="1:35">
      <c r="A180" s="83" t="str">
        <f t="shared" si="2"/>
        <v/>
      </c>
      <c r="B180" s="105"/>
      <c r="C180" s="105"/>
      <c r="D180" s="105"/>
      <c r="E180" s="105"/>
      <c r="F180" s="105"/>
      <c r="G180" s="105"/>
      <c r="H180" s="105"/>
      <c r="I180" s="105"/>
      <c r="J180" s="105"/>
      <c r="K180" s="105"/>
      <c r="L180" s="105"/>
      <c r="M180" s="105"/>
      <c r="N180" s="285" t="str">
        <f>IF(CONCATENATE(O180,P180,Q180,R180,S180,T180,U180,V180,W180,X180,Y180,Z180,AA180,AB180,AC180,AD180,AE180,AF180,AG180,AH180,AI180)&lt;&gt;"",MAX($N$1:N179)+1,"")</f>
        <v/>
      </c>
      <c r="O180" s="83" t="str">
        <f>IF('2B全身麻酔手術個別票H29'!C562="","",'2B全身麻酔手術個別票H29'!C562)</f>
        <v/>
      </c>
      <c r="P180" s="83" t="str">
        <f>IF('2B全身麻酔手術個別票H29'!E562="","",'2B全身麻酔手術個別票H29'!E562) &amp; IF('2B全身麻酔手術個別票H29'!F562="","",'2B全身麻酔手術個別票H29'!F562) &amp; IF('2B全身麻酔手術個別票H29'!G562="","",'2B全身麻酔手術個別票H29'!G562)</f>
        <v/>
      </c>
      <c r="Q180" s="83" t="str">
        <f>IF('2B全身麻酔手術個別票H29'!I562="","",'2B全身麻酔手術個別票H29'!I562)</f>
        <v/>
      </c>
      <c r="R180" s="83" t="str">
        <f>IF('2B全身麻酔手術個別票H29'!K562="","",'2B全身麻酔手術個別票H29'!K562)</f>
        <v/>
      </c>
      <c r="S180" s="83" t="str">
        <f>IF('2B全身麻酔手術個別票H29'!M562="","",'2B全身麻酔手術個別票H29'!M562)</f>
        <v/>
      </c>
      <c r="T180" s="83" t="str">
        <f>IF('2B全身麻酔手術個別票H29'!O562="","",'2B全身麻酔手術個別票H29'!O562)</f>
        <v/>
      </c>
      <c r="U180" s="105"/>
      <c r="V180" s="105"/>
      <c r="W180" s="105"/>
      <c r="X180" s="285" t="str">
        <f>IF('2B全身麻酔手術個別票H29'!AH562="","",'2B全身麻酔手術個別票H29'!AH562)</f>
        <v/>
      </c>
      <c r="Y180" s="285" t="str">
        <f>IF('2B全身麻酔手術個別票H29'!AR562="","",'2B全身麻酔手術個別票H29'!AR562)</f>
        <v/>
      </c>
      <c r="Z180" s="285" t="str">
        <f>IF('2B全身麻酔手術個別票H29'!BB562="","",'2B全身麻酔手術個別票H29'!BB562)</f>
        <v/>
      </c>
      <c r="AA180" s="105"/>
      <c r="AB180" s="105"/>
      <c r="AC180" s="105"/>
      <c r="AD180" s="105"/>
      <c r="AE180" s="105"/>
      <c r="AF180" s="105"/>
      <c r="AG180" s="105"/>
      <c r="AH180" s="105"/>
      <c r="AI180" s="105"/>
    </row>
    <row r="181" spans="1:35">
      <c r="A181" s="83" t="str">
        <f t="shared" si="2"/>
        <v/>
      </c>
      <c r="B181" s="105"/>
      <c r="C181" s="105"/>
      <c r="D181" s="105"/>
      <c r="E181" s="105"/>
      <c r="F181" s="105"/>
      <c r="G181" s="105"/>
      <c r="H181" s="105"/>
      <c r="I181" s="105"/>
      <c r="J181" s="105"/>
      <c r="K181" s="105"/>
      <c r="L181" s="105"/>
      <c r="M181" s="105"/>
      <c r="N181" s="285" t="str">
        <f>IF(CONCATENATE(O181,P181,Q181,R181,S181,T181,U181,V181,W181,X181,Y181,Z181,AA181,AB181,AC181,AD181,AE181,AF181,AG181,AH181,AI181)&lt;&gt;"",MAX($N$1:N180)+1,"")</f>
        <v/>
      </c>
      <c r="O181" s="83" t="str">
        <f>IF('2B全身麻酔手術個別票H29'!C565="","",'2B全身麻酔手術個別票H29'!C565)</f>
        <v/>
      </c>
      <c r="P181" s="83" t="str">
        <f>IF('2B全身麻酔手術個別票H29'!E565="","",'2B全身麻酔手術個別票H29'!E565) &amp; IF('2B全身麻酔手術個別票H29'!F565="","",'2B全身麻酔手術個別票H29'!F565) &amp; IF('2B全身麻酔手術個別票H29'!G565="","",'2B全身麻酔手術個別票H29'!G565)</f>
        <v/>
      </c>
      <c r="Q181" s="83" t="str">
        <f>IF('2B全身麻酔手術個別票H29'!I565="","",'2B全身麻酔手術個別票H29'!I565)</f>
        <v/>
      </c>
      <c r="R181" s="83" t="str">
        <f>IF('2B全身麻酔手術個別票H29'!K565="","",'2B全身麻酔手術個別票H29'!K565)</f>
        <v/>
      </c>
      <c r="S181" s="83" t="str">
        <f>IF('2B全身麻酔手術個別票H29'!M565="","",'2B全身麻酔手術個別票H29'!M565)</f>
        <v/>
      </c>
      <c r="T181" s="83" t="str">
        <f>IF('2B全身麻酔手術個別票H29'!O565="","",'2B全身麻酔手術個別票H29'!O565)</f>
        <v/>
      </c>
      <c r="U181" s="105"/>
      <c r="V181" s="105"/>
      <c r="W181" s="105"/>
      <c r="X181" s="285" t="str">
        <f>IF('2B全身麻酔手術個別票H29'!AH565="","",'2B全身麻酔手術個別票H29'!AH565)</f>
        <v/>
      </c>
      <c r="Y181" s="285" t="str">
        <f>IF('2B全身麻酔手術個別票H29'!AR565="","",'2B全身麻酔手術個別票H29'!AR565)</f>
        <v/>
      </c>
      <c r="Z181" s="285" t="str">
        <f>IF('2B全身麻酔手術個別票H29'!BB565="","",'2B全身麻酔手術個別票H29'!BB565)</f>
        <v/>
      </c>
      <c r="AA181" s="105"/>
      <c r="AB181" s="105"/>
      <c r="AC181" s="105"/>
      <c r="AD181" s="105"/>
      <c r="AE181" s="105"/>
      <c r="AF181" s="105"/>
      <c r="AG181" s="105"/>
      <c r="AH181" s="105"/>
      <c r="AI181" s="105"/>
    </row>
    <row r="182" spans="1:35">
      <c r="A182" s="83" t="str">
        <f t="shared" si="2"/>
        <v/>
      </c>
      <c r="B182" s="105"/>
      <c r="C182" s="105"/>
      <c r="D182" s="105"/>
      <c r="E182" s="105"/>
      <c r="F182" s="105"/>
      <c r="G182" s="105"/>
      <c r="H182" s="105"/>
      <c r="I182" s="105"/>
      <c r="J182" s="105"/>
      <c r="K182" s="105"/>
      <c r="L182" s="105"/>
      <c r="M182" s="105"/>
      <c r="N182" s="285" t="str">
        <f>IF(CONCATENATE(O182,P182,Q182,R182,S182,T182,U182,V182,W182,X182,Y182,Z182,AA182,AB182,AC182,AD182,AE182,AF182,AG182,AH182,AI182)&lt;&gt;"",MAX($N$1:N181)+1,"")</f>
        <v/>
      </c>
      <c r="O182" s="83" t="str">
        <f>IF('2B全身麻酔手術個別票H29'!C568="","",'2B全身麻酔手術個別票H29'!C568)</f>
        <v/>
      </c>
      <c r="P182" s="83" t="str">
        <f>IF('2B全身麻酔手術個別票H29'!E568="","",'2B全身麻酔手術個別票H29'!E568) &amp; IF('2B全身麻酔手術個別票H29'!F568="","",'2B全身麻酔手術個別票H29'!F568) &amp; IF('2B全身麻酔手術個別票H29'!G568="","",'2B全身麻酔手術個別票H29'!G568)</f>
        <v/>
      </c>
      <c r="Q182" s="83" t="str">
        <f>IF('2B全身麻酔手術個別票H29'!I568="","",'2B全身麻酔手術個別票H29'!I568)</f>
        <v/>
      </c>
      <c r="R182" s="83" t="str">
        <f>IF('2B全身麻酔手術個別票H29'!K568="","",'2B全身麻酔手術個別票H29'!K568)</f>
        <v/>
      </c>
      <c r="S182" s="83" t="str">
        <f>IF('2B全身麻酔手術個別票H29'!M568="","",'2B全身麻酔手術個別票H29'!M568)</f>
        <v/>
      </c>
      <c r="T182" s="83" t="str">
        <f>IF('2B全身麻酔手術個別票H29'!O568="","",'2B全身麻酔手術個別票H29'!O568)</f>
        <v/>
      </c>
      <c r="U182" s="105"/>
      <c r="V182" s="105"/>
      <c r="W182" s="105"/>
      <c r="X182" s="285" t="str">
        <f>IF('2B全身麻酔手術個別票H29'!AH568="","",'2B全身麻酔手術個別票H29'!AH568)</f>
        <v/>
      </c>
      <c r="Y182" s="285" t="str">
        <f>IF('2B全身麻酔手術個別票H29'!AR568="","",'2B全身麻酔手術個別票H29'!AR568)</f>
        <v/>
      </c>
      <c r="Z182" s="285" t="str">
        <f>IF('2B全身麻酔手術個別票H29'!BB568="","",'2B全身麻酔手術個別票H29'!BB568)</f>
        <v/>
      </c>
      <c r="AA182" s="105"/>
      <c r="AB182" s="105"/>
      <c r="AC182" s="105"/>
      <c r="AD182" s="105"/>
      <c r="AE182" s="105"/>
      <c r="AF182" s="105"/>
      <c r="AG182" s="105"/>
      <c r="AH182" s="105"/>
      <c r="AI182" s="105"/>
    </row>
    <row r="183" spans="1:35">
      <c r="A183" s="83" t="str">
        <f t="shared" si="2"/>
        <v/>
      </c>
      <c r="B183" s="105"/>
      <c r="C183" s="105"/>
      <c r="D183" s="105"/>
      <c r="E183" s="105"/>
      <c r="F183" s="105"/>
      <c r="G183" s="105"/>
      <c r="H183" s="105"/>
      <c r="I183" s="105"/>
      <c r="J183" s="105"/>
      <c r="K183" s="105"/>
      <c r="L183" s="105"/>
      <c r="M183" s="105"/>
      <c r="N183" s="285" t="str">
        <f>IF(CONCATENATE(O183,P183,Q183,R183,S183,T183,U183,V183,W183,X183,Y183,Z183,AA183,AB183,AC183,AD183,AE183,AF183,AG183,AH183,AI183)&lt;&gt;"",MAX($N$1:N182)+1,"")</f>
        <v/>
      </c>
      <c r="O183" s="83" t="str">
        <f>IF('2B全身麻酔手術個別票H29'!C571="","",'2B全身麻酔手術個別票H29'!C571)</f>
        <v/>
      </c>
      <c r="P183" s="83" t="str">
        <f>IF('2B全身麻酔手術個別票H29'!E571="","",'2B全身麻酔手術個別票H29'!E571) &amp; IF('2B全身麻酔手術個別票H29'!F571="","",'2B全身麻酔手術個別票H29'!F571) &amp; IF('2B全身麻酔手術個別票H29'!G571="","",'2B全身麻酔手術個別票H29'!G571)</f>
        <v/>
      </c>
      <c r="Q183" s="83" t="str">
        <f>IF('2B全身麻酔手術個別票H29'!I571="","",'2B全身麻酔手術個別票H29'!I571)</f>
        <v/>
      </c>
      <c r="R183" s="83" t="str">
        <f>IF('2B全身麻酔手術個別票H29'!K571="","",'2B全身麻酔手術個別票H29'!K571)</f>
        <v/>
      </c>
      <c r="S183" s="83" t="str">
        <f>IF('2B全身麻酔手術個別票H29'!M571="","",'2B全身麻酔手術個別票H29'!M571)</f>
        <v/>
      </c>
      <c r="T183" s="83" t="str">
        <f>IF('2B全身麻酔手術個別票H29'!O571="","",'2B全身麻酔手術個別票H29'!O571)</f>
        <v/>
      </c>
      <c r="U183" s="105"/>
      <c r="V183" s="105"/>
      <c r="W183" s="105"/>
      <c r="X183" s="285" t="str">
        <f>IF('2B全身麻酔手術個別票H29'!AH571="","",'2B全身麻酔手術個別票H29'!AH571)</f>
        <v/>
      </c>
      <c r="Y183" s="285" t="str">
        <f>IF('2B全身麻酔手術個別票H29'!AR571="","",'2B全身麻酔手術個別票H29'!AR571)</f>
        <v/>
      </c>
      <c r="Z183" s="285" t="str">
        <f>IF('2B全身麻酔手術個別票H29'!BB571="","",'2B全身麻酔手術個別票H29'!BB571)</f>
        <v/>
      </c>
      <c r="AA183" s="105"/>
      <c r="AB183" s="105"/>
      <c r="AC183" s="105"/>
      <c r="AD183" s="105"/>
      <c r="AE183" s="105"/>
      <c r="AF183" s="105"/>
      <c r="AG183" s="105"/>
      <c r="AH183" s="105"/>
      <c r="AI183" s="105"/>
    </row>
    <row r="184" spans="1:35">
      <c r="A184" s="83" t="str">
        <f t="shared" si="2"/>
        <v/>
      </c>
      <c r="B184" s="105"/>
      <c r="C184" s="105"/>
      <c r="D184" s="105"/>
      <c r="E184" s="105"/>
      <c r="F184" s="105"/>
      <c r="G184" s="105"/>
      <c r="H184" s="105"/>
      <c r="I184" s="105"/>
      <c r="J184" s="105"/>
      <c r="K184" s="105"/>
      <c r="L184" s="105"/>
      <c r="M184" s="105"/>
      <c r="N184" s="285" t="str">
        <f>IF(CONCATENATE(O184,P184,Q184,R184,S184,T184,U184,V184,W184,X184,Y184,Z184,AA184,AB184,AC184,AD184,AE184,AF184,AG184,AH184,AI184)&lt;&gt;"",MAX($N$1:N183)+1,"")</f>
        <v/>
      </c>
      <c r="O184" s="83" t="str">
        <f>IF('2B全身麻酔手術個別票H29'!C574="","",'2B全身麻酔手術個別票H29'!C574)</f>
        <v/>
      </c>
      <c r="P184" s="83" t="str">
        <f>IF('2B全身麻酔手術個別票H29'!E574="","",'2B全身麻酔手術個別票H29'!E574) &amp; IF('2B全身麻酔手術個別票H29'!F574="","",'2B全身麻酔手術個別票H29'!F574) &amp; IF('2B全身麻酔手術個別票H29'!G574="","",'2B全身麻酔手術個別票H29'!G574)</f>
        <v/>
      </c>
      <c r="Q184" s="83" t="str">
        <f>IF('2B全身麻酔手術個別票H29'!I574="","",'2B全身麻酔手術個別票H29'!I574)</f>
        <v/>
      </c>
      <c r="R184" s="83" t="str">
        <f>IF('2B全身麻酔手術個別票H29'!K574="","",'2B全身麻酔手術個別票H29'!K574)</f>
        <v/>
      </c>
      <c r="S184" s="83" t="str">
        <f>IF('2B全身麻酔手術個別票H29'!M574="","",'2B全身麻酔手術個別票H29'!M574)</f>
        <v/>
      </c>
      <c r="T184" s="83" t="str">
        <f>IF('2B全身麻酔手術個別票H29'!O574="","",'2B全身麻酔手術個別票H29'!O574)</f>
        <v/>
      </c>
      <c r="U184" s="105"/>
      <c r="V184" s="105"/>
      <c r="W184" s="105"/>
      <c r="X184" s="285" t="str">
        <f>IF('2B全身麻酔手術個別票H29'!AH574="","",'2B全身麻酔手術個別票H29'!AH574)</f>
        <v/>
      </c>
      <c r="Y184" s="285" t="str">
        <f>IF('2B全身麻酔手術個別票H29'!AR574="","",'2B全身麻酔手術個別票H29'!AR574)</f>
        <v/>
      </c>
      <c r="Z184" s="285" t="str">
        <f>IF('2B全身麻酔手術個別票H29'!BB574="","",'2B全身麻酔手術個別票H29'!BB574)</f>
        <v/>
      </c>
      <c r="AA184" s="105"/>
      <c r="AB184" s="105"/>
      <c r="AC184" s="105"/>
      <c r="AD184" s="105"/>
      <c r="AE184" s="105"/>
      <c r="AF184" s="105"/>
      <c r="AG184" s="105"/>
      <c r="AH184" s="105"/>
      <c r="AI184" s="105"/>
    </row>
    <row r="185" spans="1:35">
      <c r="A185" s="83" t="str">
        <f t="shared" si="2"/>
        <v/>
      </c>
      <c r="B185" s="105"/>
      <c r="C185" s="105"/>
      <c r="D185" s="105"/>
      <c r="E185" s="105"/>
      <c r="F185" s="105"/>
      <c r="G185" s="105"/>
      <c r="H185" s="105"/>
      <c r="I185" s="105"/>
      <c r="J185" s="105"/>
      <c r="K185" s="105"/>
      <c r="L185" s="105"/>
      <c r="M185" s="105"/>
      <c r="N185" s="285" t="str">
        <f>IF(CONCATENATE(O185,P185,Q185,R185,S185,T185,U185,V185,W185,X185,Y185,Z185,AA185,AB185,AC185,AD185,AE185,AF185,AG185,AH185,AI185)&lt;&gt;"",MAX($N$1:N184)+1,"")</f>
        <v/>
      </c>
      <c r="O185" s="83" t="str">
        <f>IF('2B全身麻酔手術個別票H29'!C577="","",'2B全身麻酔手術個別票H29'!C577)</f>
        <v/>
      </c>
      <c r="P185" s="83" t="str">
        <f>IF('2B全身麻酔手術個別票H29'!E577="","",'2B全身麻酔手術個別票H29'!E577) &amp; IF('2B全身麻酔手術個別票H29'!F577="","",'2B全身麻酔手術個別票H29'!F577) &amp; IF('2B全身麻酔手術個別票H29'!G577="","",'2B全身麻酔手術個別票H29'!G577)</f>
        <v/>
      </c>
      <c r="Q185" s="83" t="str">
        <f>IF('2B全身麻酔手術個別票H29'!I577="","",'2B全身麻酔手術個別票H29'!I577)</f>
        <v/>
      </c>
      <c r="R185" s="83" t="str">
        <f>IF('2B全身麻酔手術個別票H29'!K577="","",'2B全身麻酔手術個別票H29'!K577)</f>
        <v/>
      </c>
      <c r="S185" s="83" t="str">
        <f>IF('2B全身麻酔手術個別票H29'!M577="","",'2B全身麻酔手術個別票H29'!M577)</f>
        <v/>
      </c>
      <c r="T185" s="83" t="str">
        <f>IF('2B全身麻酔手術個別票H29'!O577="","",'2B全身麻酔手術個別票H29'!O577)</f>
        <v/>
      </c>
      <c r="U185" s="105"/>
      <c r="V185" s="105"/>
      <c r="W185" s="105"/>
      <c r="X185" s="285" t="str">
        <f>IF('2B全身麻酔手術個別票H29'!AH577="","",'2B全身麻酔手術個別票H29'!AH577)</f>
        <v/>
      </c>
      <c r="Y185" s="285" t="str">
        <f>IF('2B全身麻酔手術個別票H29'!AR577="","",'2B全身麻酔手術個別票H29'!AR577)</f>
        <v/>
      </c>
      <c r="Z185" s="285" t="str">
        <f>IF('2B全身麻酔手術個別票H29'!BB577="","",'2B全身麻酔手術個別票H29'!BB577)</f>
        <v/>
      </c>
      <c r="AA185" s="105"/>
      <c r="AB185" s="105"/>
      <c r="AC185" s="105"/>
      <c r="AD185" s="105"/>
      <c r="AE185" s="105"/>
      <c r="AF185" s="105"/>
      <c r="AG185" s="105"/>
      <c r="AH185" s="105"/>
      <c r="AI185" s="105"/>
    </row>
    <row r="186" spans="1:35">
      <c r="A186" s="83" t="str">
        <f t="shared" si="2"/>
        <v/>
      </c>
      <c r="B186" s="105"/>
      <c r="C186" s="105"/>
      <c r="D186" s="105"/>
      <c r="E186" s="105"/>
      <c r="F186" s="105"/>
      <c r="G186" s="105"/>
      <c r="H186" s="105"/>
      <c r="I186" s="105"/>
      <c r="J186" s="105"/>
      <c r="K186" s="105"/>
      <c r="L186" s="105"/>
      <c r="M186" s="105"/>
      <c r="N186" s="285" t="str">
        <f>IF(CONCATENATE(O186,P186,Q186,R186,S186,T186,U186,V186,W186,X186,Y186,Z186,AA186,AB186,AC186,AD186,AE186,AF186,AG186,AH186,AI186)&lt;&gt;"",MAX($N$1:N185)+1,"")</f>
        <v/>
      </c>
      <c r="O186" s="83" t="str">
        <f>IF('2B全身麻酔手術個別票H29'!C580="","",'2B全身麻酔手術個別票H29'!C580)</f>
        <v/>
      </c>
      <c r="P186" s="83" t="str">
        <f>IF('2B全身麻酔手術個別票H29'!E580="","",'2B全身麻酔手術個別票H29'!E580) &amp; IF('2B全身麻酔手術個別票H29'!F580="","",'2B全身麻酔手術個別票H29'!F580) &amp; IF('2B全身麻酔手術個別票H29'!G580="","",'2B全身麻酔手術個別票H29'!G580)</f>
        <v/>
      </c>
      <c r="Q186" s="83" t="str">
        <f>IF('2B全身麻酔手術個別票H29'!I580="","",'2B全身麻酔手術個別票H29'!I580)</f>
        <v/>
      </c>
      <c r="R186" s="83" t="str">
        <f>IF('2B全身麻酔手術個別票H29'!K580="","",'2B全身麻酔手術個別票H29'!K580)</f>
        <v/>
      </c>
      <c r="S186" s="83" t="str">
        <f>IF('2B全身麻酔手術個別票H29'!M580="","",'2B全身麻酔手術個別票H29'!M580)</f>
        <v/>
      </c>
      <c r="T186" s="83" t="str">
        <f>IF('2B全身麻酔手術個別票H29'!O580="","",'2B全身麻酔手術個別票H29'!O580)</f>
        <v/>
      </c>
      <c r="U186" s="105"/>
      <c r="V186" s="105"/>
      <c r="W186" s="105"/>
      <c r="X186" s="285" t="str">
        <f>IF('2B全身麻酔手術個別票H29'!AH580="","",'2B全身麻酔手術個別票H29'!AH580)</f>
        <v/>
      </c>
      <c r="Y186" s="285" t="str">
        <f>IF('2B全身麻酔手術個別票H29'!AR580="","",'2B全身麻酔手術個別票H29'!AR580)</f>
        <v/>
      </c>
      <c r="Z186" s="285" t="str">
        <f>IF('2B全身麻酔手術個別票H29'!BB580="","",'2B全身麻酔手術個別票H29'!BB580)</f>
        <v/>
      </c>
      <c r="AA186" s="105"/>
      <c r="AB186" s="105"/>
      <c r="AC186" s="105"/>
      <c r="AD186" s="105"/>
      <c r="AE186" s="105"/>
      <c r="AF186" s="105"/>
      <c r="AG186" s="105"/>
      <c r="AH186" s="105"/>
      <c r="AI186" s="105"/>
    </row>
    <row r="187" spans="1:35">
      <c r="A187" s="83" t="str">
        <f t="shared" si="2"/>
        <v/>
      </c>
      <c r="B187" s="105"/>
      <c r="C187" s="105"/>
      <c r="D187" s="105"/>
      <c r="E187" s="105"/>
      <c r="F187" s="105"/>
      <c r="G187" s="105"/>
      <c r="H187" s="105"/>
      <c r="I187" s="105"/>
      <c r="J187" s="105"/>
      <c r="K187" s="105"/>
      <c r="L187" s="105"/>
      <c r="M187" s="105"/>
      <c r="N187" s="285" t="str">
        <f>IF(CONCATENATE(O187,P187,Q187,R187,S187,T187,U187,V187,W187,X187,Y187,Z187,AA187,AB187,AC187,AD187,AE187,AF187,AG187,AH187,AI187)&lt;&gt;"",MAX($N$1:N186)+1,"")</f>
        <v/>
      </c>
      <c r="O187" s="83" t="str">
        <f>IF('2B全身麻酔手術個別票H29'!C583="","",'2B全身麻酔手術個別票H29'!C583)</f>
        <v/>
      </c>
      <c r="P187" s="83" t="str">
        <f>IF('2B全身麻酔手術個別票H29'!E583="","",'2B全身麻酔手術個別票H29'!E583) &amp; IF('2B全身麻酔手術個別票H29'!F583="","",'2B全身麻酔手術個別票H29'!F583) &amp; IF('2B全身麻酔手術個別票H29'!G583="","",'2B全身麻酔手術個別票H29'!G583)</f>
        <v/>
      </c>
      <c r="Q187" s="83" t="str">
        <f>IF('2B全身麻酔手術個別票H29'!I583="","",'2B全身麻酔手術個別票H29'!I583)</f>
        <v/>
      </c>
      <c r="R187" s="83" t="str">
        <f>IF('2B全身麻酔手術個別票H29'!K583="","",'2B全身麻酔手術個別票H29'!K583)</f>
        <v/>
      </c>
      <c r="S187" s="83" t="str">
        <f>IF('2B全身麻酔手術個別票H29'!M583="","",'2B全身麻酔手術個別票H29'!M583)</f>
        <v/>
      </c>
      <c r="T187" s="83" t="str">
        <f>IF('2B全身麻酔手術個別票H29'!O583="","",'2B全身麻酔手術個別票H29'!O583)</f>
        <v/>
      </c>
      <c r="U187" s="105"/>
      <c r="V187" s="105"/>
      <c r="W187" s="105"/>
      <c r="X187" s="285" t="str">
        <f>IF('2B全身麻酔手術個別票H29'!AH583="","",'2B全身麻酔手術個別票H29'!AH583)</f>
        <v/>
      </c>
      <c r="Y187" s="285" t="str">
        <f>IF('2B全身麻酔手術個別票H29'!AR583="","",'2B全身麻酔手術個別票H29'!AR583)</f>
        <v/>
      </c>
      <c r="Z187" s="285" t="str">
        <f>IF('2B全身麻酔手術個別票H29'!BB583="","",'2B全身麻酔手術個別票H29'!BB583)</f>
        <v/>
      </c>
      <c r="AA187" s="105"/>
      <c r="AB187" s="105"/>
      <c r="AC187" s="105"/>
      <c r="AD187" s="105"/>
      <c r="AE187" s="105"/>
      <c r="AF187" s="105"/>
      <c r="AG187" s="105"/>
      <c r="AH187" s="105"/>
      <c r="AI187" s="105"/>
    </row>
    <row r="188" spans="1:35">
      <c r="A188" s="83" t="str">
        <f t="shared" si="2"/>
        <v/>
      </c>
      <c r="B188" s="105"/>
      <c r="C188" s="105"/>
      <c r="D188" s="105"/>
      <c r="E188" s="105"/>
      <c r="F188" s="105"/>
      <c r="G188" s="105"/>
      <c r="H188" s="105"/>
      <c r="I188" s="105"/>
      <c r="J188" s="105"/>
      <c r="K188" s="105"/>
      <c r="L188" s="105"/>
      <c r="M188" s="105"/>
      <c r="N188" s="285" t="str">
        <f>IF(CONCATENATE(O188,P188,Q188,R188,S188,T188,U188,V188,W188,X188,Y188,Z188,AA188,AB188,AC188,AD188,AE188,AF188,AG188,AH188,AI188)&lt;&gt;"",MAX($N$1:N187)+1,"")</f>
        <v/>
      </c>
      <c r="O188" s="83" t="str">
        <f>IF('2B全身麻酔手術個別票H29'!C586="","",'2B全身麻酔手術個別票H29'!C586)</f>
        <v/>
      </c>
      <c r="P188" s="83" t="str">
        <f>IF('2B全身麻酔手術個別票H29'!E586="","",'2B全身麻酔手術個別票H29'!E586) &amp; IF('2B全身麻酔手術個別票H29'!F586="","",'2B全身麻酔手術個別票H29'!F586) &amp; IF('2B全身麻酔手術個別票H29'!G586="","",'2B全身麻酔手術個別票H29'!G586)</f>
        <v/>
      </c>
      <c r="Q188" s="83" t="str">
        <f>IF('2B全身麻酔手術個別票H29'!I586="","",'2B全身麻酔手術個別票H29'!I586)</f>
        <v/>
      </c>
      <c r="R188" s="83" t="str">
        <f>IF('2B全身麻酔手術個別票H29'!K586="","",'2B全身麻酔手術個別票H29'!K586)</f>
        <v/>
      </c>
      <c r="S188" s="83" t="str">
        <f>IF('2B全身麻酔手術個別票H29'!M586="","",'2B全身麻酔手術個別票H29'!M586)</f>
        <v/>
      </c>
      <c r="T188" s="83" t="str">
        <f>IF('2B全身麻酔手術個別票H29'!O586="","",'2B全身麻酔手術個別票H29'!O586)</f>
        <v/>
      </c>
      <c r="U188" s="105"/>
      <c r="V188" s="105"/>
      <c r="W188" s="105"/>
      <c r="X188" s="285" t="str">
        <f>IF('2B全身麻酔手術個別票H29'!AH586="","",'2B全身麻酔手術個別票H29'!AH586)</f>
        <v/>
      </c>
      <c r="Y188" s="285" t="str">
        <f>IF('2B全身麻酔手術個別票H29'!AR586="","",'2B全身麻酔手術個別票H29'!AR586)</f>
        <v/>
      </c>
      <c r="Z188" s="285" t="str">
        <f>IF('2B全身麻酔手術個別票H29'!BB586="","",'2B全身麻酔手術個別票H29'!BB586)</f>
        <v/>
      </c>
      <c r="AA188" s="105"/>
      <c r="AB188" s="105"/>
      <c r="AC188" s="105"/>
      <c r="AD188" s="105"/>
      <c r="AE188" s="105"/>
      <c r="AF188" s="105"/>
      <c r="AG188" s="105"/>
      <c r="AH188" s="105"/>
      <c r="AI188" s="105"/>
    </row>
    <row r="189" spans="1:35">
      <c r="A189" s="83" t="str">
        <f t="shared" si="2"/>
        <v/>
      </c>
      <c r="B189" s="105"/>
      <c r="C189" s="105"/>
      <c r="D189" s="105"/>
      <c r="E189" s="105"/>
      <c r="F189" s="105"/>
      <c r="G189" s="105"/>
      <c r="H189" s="105"/>
      <c r="I189" s="105"/>
      <c r="J189" s="105"/>
      <c r="K189" s="105"/>
      <c r="L189" s="105"/>
      <c r="M189" s="105"/>
      <c r="N189" s="285" t="str">
        <f>IF(CONCATENATE(O189,P189,Q189,R189,S189,T189,U189,V189,W189,X189,Y189,Z189,AA189,AB189,AC189,AD189,AE189,AF189,AG189,AH189,AI189)&lt;&gt;"",MAX($N$1:N188)+1,"")</f>
        <v/>
      </c>
      <c r="O189" s="83" t="str">
        <f>IF('2B全身麻酔手術個別票H29'!C589="","",'2B全身麻酔手術個別票H29'!C589)</f>
        <v/>
      </c>
      <c r="P189" s="83" t="str">
        <f>IF('2B全身麻酔手術個別票H29'!E589="","",'2B全身麻酔手術個別票H29'!E589) &amp; IF('2B全身麻酔手術個別票H29'!F589="","",'2B全身麻酔手術個別票H29'!F589) &amp; IF('2B全身麻酔手術個別票H29'!G589="","",'2B全身麻酔手術個別票H29'!G589)</f>
        <v/>
      </c>
      <c r="Q189" s="83" t="str">
        <f>IF('2B全身麻酔手術個別票H29'!I589="","",'2B全身麻酔手術個別票H29'!I589)</f>
        <v/>
      </c>
      <c r="R189" s="83" t="str">
        <f>IF('2B全身麻酔手術個別票H29'!K589="","",'2B全身麻酔手術個別票H29'!K589)</f>
        <v/>
      </c>
      <c r="S189" s="83" t="str">
        <f>IF('2B全身麻酔手術個別票H29'!M589="","",'2B全身麻酔手術個別票H29'!M589)</f>
        <v/>
      </c>
      <c r="T189" s="83" t="str">
        <f>IF('2B全身麻酔手術個別票H29'!O589="","",'2B全身麻酔手術個別票H29'!O589)</f>
        <v/>
      </c>
      <c r="U189" s="105"/>
      <c r="V189" s="105"/>
      <c r="W189" s="105"/>
      <c r="X189" s="285" t="str">
        <f>IF('2B全身麻酔手術個別票H29'!AH589="","",'2B全身麻酔手術個別票H29'!AH589)</f>
        <v/>
      </c>
      <c r="Y189" s="285" t="str">
        <f>IF('2B全身麻酔手術個別票H29'!AR589="","",'2B全身麻酔手術個別票H29'!AR589)</f>
        <v/>
      </c>
      <c r="Z189" s="285" t="str">
        <f>IF('2B全身麻酔手術個別票H29'!BB589="","",'2B全身麻酔手術個別票H29'!BB589)</f>
        <v/>
      </c>
      <c r="AA189" s="105"/>
      <c r="AB189" s="105"/>
      <c r="AC189" s="105"/>
      <c r="AD189" s="105"/>
      <c r="AE189" s="105"/>
      <c r="AF189" s="105"/>
      <c r="AG189" s="105"/>
      <c r="AH189" s="105"/>
      <c r="AI189" s="105"/>
    </row>
    <row r="190" spans="1:35">
      <c r="A190" s="83" t="str">
        <f t="shared" si="2"/>
        <v/>
      </c>
      <c r="B190" s="105"/>
      <c r="C190" s="105"/>
      <c r="D190" s="105"/>
      <c r="E190" s="105"/>
      <c r="F190" s="105"/>
      <c r="G190" s="105"/>
      <c r="H190" s="105"/>
      <c r="I190" s="105"/>
      <c r="J190" s="105"/>
      <c r="K190" s="105"/>
      <c r="L190" s="105"/>
      <c r="M190" s="105"/>
      <c r="N190" s="285" t="str">
        <f>IF(CONCATENATE(O190,P190,Q190,R190,S190,T190,U190,V190,W190,X190,Y190,Z190,AA190,AB190,AC190,AD190,AE190,AF190,AG190,AH190,AI190)&lt;&gt;"",MAX($N$1:N189)+1,"")</f>
        <v/>
      </c>
      <c r="O190" s="83" t="str">
        <f>IF('2B全身麻酔手術個別票H29'!C592="","",'2B全身麻酔手術個別票H29'!C592)</f>
        <v/>
      </c>
      <c r="P190" s="83" t="str">
        <f>IF('2B全身麻酔手術個別票H29'!E592="","",'2B全身麻酔手術個別票H29'!E592) &amp; IF('2B全身麻酔手術個別票H29'!F592="","",'2B全身麻酔手術個別票H29'!F592) &amp; IF('2B全身麻酔手術個別票H29'!G592="","",'2B全身麻酔手術個別票H29'!G592)</f>
        <v/>
      </c>
      <c r="Q190" s="83" t="str">
        <f>IF('2B全身麻酔手術個別票H29'!I592="","",'2B全身麻酔手術個別票H29'!I592)</f>
        <v/>
      </c>
      <c r="R190" s="83" t="str">
        <f>IF('2B全身麻酔手術個別票H29'!K592="","",'2B全身麻酔手術個別票H29'!K592)</f>
        <v/>
      </c>
      <c r="S190" s="83" t="str">
        <f>IF('2B全身麻酔手術個別票H29'!M592="","",'2B全身麻酔手術個別票H29'!M592)</f>
        <v/>
      </c>
      <c r="T190" s="83" t="str">
        <f>IF('2B全身麻酔手術個別票H29'!O592="","",'2B全身麻酔手術個別票H29'!O592)</f>
        <v/>
      </c>
      <c r="U190" s="105"/>
      <c r="V190" s="105"/>
      <c r="W190" s="105"/>
      <c r="X190" s="285" t="str">
        <f>IF('2B全身麻酔手術個別票H29'!AH592="","",'2B全身麻酔手術個別票H29'!AH592)</f>
        <v/>
      </c>
      <c r="Y190" s="285" t="str">
        <f>IF('2B全身麻酔手術個別票H29'!AR592="","",'2B全身麻酔手術個別票H29'!AR592)</f>
        <v/>
      </c>
      <c r="Z190" s="285" t="str">
        <f>IF('2B全身麻酔手術個別票H29'!BB592="","",'2B全身麻酔手術個別票H29'!BB592)</f>
        <v/>
      </c>
      <c r="AA190" s="105"/>
      <c r="AB190" s="105"/>
      <c r="AC190" s="105"/>
      <c r="AD190" s="105"/>
      <c r="AE190" s="105"/>
      <c r="AF190" s="105"/>
      <c r="AG190" s="105"/>
      <c r="AH190" s="105"/>
      <c r="AI190" s="105"/>
    </row>
    <row r="191" spans="1:35">
      <c r="A191" s="83" t="str">
        <f t="shared" si="2"/>
        <v/>
      </c>
      <c r="B191" s="105"/>
      <c r="C191" s="105"/>
      <c r="D191" s="105"/>
      <c r="E191" s="105"/>
      <c r="F191" s="105"/>
      <c r="G191" s="105"/>
      <c r="H191" s="105"/>
      <c r="I191" s="105"/>
      <c r="J191" s="105"/>
      <c r="K191" s="105"/>
      <c r="L191" s="105"/>
      <c r="M191" s="105"/>
      <c r="N191" s="285" t="str">
        <f>IF(CONCATENATE(O191,P191,Q191,R191,S191,T191,U191,V191,W191,X191,Y191,Z191,AA191,AB191,AC191,AD191,AE191,AF191,AG191,AH191,AI191)&lt;&gt;"",MAX($N$1:N190)+1,"")</f>
        <v/>
      </c>
      <c r="O191" s="83" t="str">
        <f>IF('2B全身麻酔手術個別票H29'!C595="","",'2B全身麻酔手術個別票H29'!C595)</f>
        <v/>
      </c>
      <c r="P191" s="83" t="str">
        <f>IF('2B全身麻酔手術個別票H29'!E595="","",'2B全身麻酔手術個別票H29'!E595) &amp; IF('2B全身麻酔手術個別票H29'!F595="","",'2B全身麻酔手術個別票H29'!F595) &amp; IF('2B全身麻酔手術個別票H29'!G595="","",'2B全身麻酔手術個別票H29'!G595)</f>
        <v/>
      </c>
      <c r="Q191" s="83" t="str">
        <f>IF('2B全身麻酔手術個別票H29'!I595="","",'2B全身麻酔手術個別票H29'!I595)</f>
        <v/>
      </c>
      <c r="R191" s="83" t="str">
        <f>IF('2B全身麻酔手術個別票H29'!K595="","",'2B全身麻酔手術個別票H29'!K595)</f>
        <v/>
      </c>
      <c r="S191" s="83" t="str">
        <f>IF('2B全身麻酔手術個別票H29'!M595="","",'2B全身麻酔手術個別票H29'!M595)</f>
        <v/>
      </c>
      <c r="T191" s="83" t="str">
        <f>IF('2B全身麻酔手術個別票H29'!O595="","",'2B全身麻酔手術個別票H29'!O595)</f>
        <v/>
      </c>
      <c r="U191" s="105"/>
      <c r="V191" s="105"/>
      <c r="W191" s="105"/>
      <c r="X191" s="285" t="str">
        <f>IF('2B全身麻酔手術個別票H29'!AH595="","",'2B全身麻酔手術個別票H29'!AH595)</f>
        <v/>
      </c>
      <c r="Y191" s="285" t="str">
        <f>IF('2B全身麻酔手術個別票H29'!AR595="","",'2B全身麻酔手術個別票H29'!AR595)</f>
        <v/>
      </c>
      <c r="Z191" s="285" t="str">
        <f>IF('2B全身麻酔手術個別票H29'!BB595="","",'2B全身麻酔手術個別票H29'!BB595)</f>
        <v/>
      </c>
      <c r="AA191" s="105"/>
      <c r="AB191" s="105"/>
      <c r="AC191" s="105"/>
      <c r="AD191" s="105"/>
      <c r="AE191" s="105"/>
      <c r="AF191" s="105"/>
      <c r="AG191" s="105"/>
      <c r="AH191" s="105"/>
      <c r="AI191" s="105"/>
    </row>
    <row r="192" spans="1:35">
      <c r="A192" s="83" t="str">
        <f t="shared" si="2"/>
        <v/>
      </c>
      <c r="B192" s="105"/>
      <c r="C192" s="105"/>
      <c r="D192" s="105"/>
      <c r="E192" s="105"/>
      <c r="F192" s="105"/>
      <c r="G192" s="105"/>
      <c r="H192" s="105"/>
      <c r="I192" s="105"/>
      <c r="J192" s="105"/>
      <c r="K192" s="105"/>
      <c r="L192" s="105"/>
      <c r="M192" s="105"/>
      <c r="N192" s="285" t="str">
        <f>IF(CONCATENATE(O192,P192,Q192,R192,S192,T192,U192,V192,W192,X192,Y192,Z192,AA192,AB192,AC192,AD192,AE192,AF192,AG192,AH192,AI192)&lt;&gt;"",MAX($N$1:N191)+1,"")</f>
        <v/>
      </c>
      <c r="O192" s="83" t="str">
        <f>IF('2B全身麻酔手術個別票H29'!C598="","",'2B全身麻酔手術個別票H29'!C598)</f>
        <v/>
      </c>
      <c r="P192" s="83" t="str">
        <f>IF('2B全身麻酔手術個別票H29'!E598="","",'2B全身麻酔手術個別票H29'!E598) &amp; IF('2B全身麻酔手術個別票H29'!F598="","",'2B全身麻酔手術個別票H29'!F598) &amp; IF('2B全身麻酔手術個別票H29'!G598="","",'2B全身麻酔手術個別票H29'!G598)</f>
        <v/>
      </c>
      <c r="Q192" s="83" t="str">
        <f>IF('2B全身麻酔手術個別票H29'!I598="","",'2B全身麻酔手術個別票H29'!I598)</f>
        <v/>
      </c>
      <c r="R192" s="83" t="str">
        <f>IF('2B全身麻酔手術個別票H29'!K598="","",'2B全身麻酔手術個別票H29'!K598)</f>
        <v/>
      </c>
      <c r="S192" s="83" t="str">
        <f>IF('2B全身麻酔手術個別票H29'!M598="","",'2B全身麻酔手術個別票H29'!M598)</f>
        <v/>
      </c>
      <c r="T192" s="83" t="str">
        <f>IF('2B全身麻酔手術個別票H29'!O598="","",'2B全身麻酔手術個別票H29'!O598)</f>
        <v/>
      </c>
      <c r="U192" s="105"/>
      <c r="V192" s="105"/>
      <c r="W192" s="105"/>
      <c r="X192" s="285" t="str">
        <f>IF('2B全身麻酔手術個別票H29'!AH598="","",'2B全身麻酔手術個別票H29'!AH598)</f>
        <v/>
      </c>
      <c r="Y192" s="285" t="str">
        <f>IF('2B全身麻酔手術個別票H29'!AR598="","",'2B全身麻酔手術個別票H29'!AR598)</f>
        <v/>
      </c>
      <c r="Z192" s="285" t="str">
        <f>IF('2B全身麻酔手術個別票H29'!BB598="","",'2B全身麻酔手術個別票H29'!BB598)</f>
        <v/>
      </c>
      <c r="AA192" s="105"/>
      <c r="AB192" s="105"/>
      <c r="AC192" s="105"/>
      <c r="AD192" s="105"/>
      <c r="AE192" s="105"/>
      <c r="AF192" s="105"/>
      <c r="AG192" s="105"/>
      <c r="AH192" s="105"/>
      <c r="AI192" s="105"/>
    </row>
    <row r="193" spans="1:35">
      <c r="A193" s="83" t="str">
        <f t="shared" si="2"/>
        <v/>
      </c>
      <c r="B193" s="105"/>
      <c r="C193" s="105"/>
      <c r="D193" s="105"/>
      <c r="E193" s="105"/>
      <c r="F193" s="105"/>
      <c r="G193" s="105"/>
      <c r="H193" s="105"/>
      <c r="I193" s="105"/>
      <c r="J193" s="105"/>
      <c r="K193" s="105"/>
      <c r="L193" s="105"/>
      <c r="M193" s="105"/>
      <c r="N193" s="285" t="str">
        <f>IF(CONCATENATE(O193,P193,Q193,R193,S193,T193,U193,V193,W193,X193,Y193,Z193,AA193,AB193,AC193,AD193,AE193,AF193,AG193,AH193,AI193)&lt;&gt;"",MAX($N$1:N192)+1,"")</f>
        <v/>
      </c>
      <c r="O193" s="83" t="str">
        <f>IF('2B全身麻酔手術個別票H29'!C601="","",'2B全身麻酔手術個別票H29'!C601)</f>
        <v/>
      </c>
      <c r="P193" s="83" t="str">
        <f>IF('2B全身麻酔手術個別票H29'!E601="","",'2B全身麻酔手術個別票H29'!E601) &amp; IF('2B全身麻酔手術個別票H29'!F601="","",'2B全身麻酔手術個別票H29'!F601) &amp; IF('2B全身麻酔手術個別票H29'!G601="","",'2B全身麻酔手術個別票H29'!G601)</f>
        <v/>
      </c>
      <c r="Q193" s="83" t="str">
        <f>IF('2B全身麻酔手術個別票H29'!I601="","",'2B全身麻酔手術個別票H29'!I601)</f>
        <v/>
      </c>
      <c r="R193" s="83" t="str">
        <f>IF('2B全身麻酔手術個別票H29'!K601="","",'2B全身麻酔手術個別票H29'!K601)</f>
        <v/>
      </c>
      <c r="S193" s="83" t="str">
        <f>IF('2B全身麻酔手術個別票H29'!M601="","",'2B全身麻酔手術個別票H29'!M601)</f>
        <v/>
      </c>
      <c r="T193" s="83" t="str">
        <f>IF('2B全身麻酔手術個別票H29'!O601="","",'2B全身麻酔手術個別票H29'!O601)</f>
        <v/>
      </c>
      <c r="U193" s="105"/>
      <c r="V193" s="105"/>
      <c r="W193" s="105"/>
      <c r="X193" s="285" t="str">
        <f>IF('2B全身麻酔手術個別票H29'!AH601="","",'2B全身麻酔手術個別票H29'!AH601)</f>
        <v/>
      </c>
      <c r="Y193" s="285" t="str">
        <f>IF('2B全身麻酔手術個別票H29'!AR601="","",'2B全身麻酔手術個別票H29'!AR601)</f>
        <v/>
      </c>
      <c r="Z193" s="285" t="str">
        <f>IF('2B全身麻酔手術個別票H29'!BB601="","",'2B全身麻酔手術個別票H29'!BB601)</f>
        <v/>
      </c>
      <c r="AA193" s="105"/>
      <c r="AB193" s="105"/>
      <c r="AC193" s="105"/>
      <c r="AD193" s="105"/>
      <c r="AE193" s="105"/>
      <c r="AF193" s="105"/>
      <c r="AG193" s="105"/>
      <c r="AH193" s="105"/>
      <c r="AI193" s="105"/>
    </row>
    <row r="194" spans="1:35">
      <c r="A194" s="83" t="str">
        <f t="shared" ref="A194:A247" si="3">IF(CONCATENATE(O194,P194,Q194,R194,S194,T194,U194,V194,W194,X194,Y194,Z194,AA194,AB194,AC194,AD194,AE194,AF194,AG194,AH194,AI194)&lt;&gt;"","2B7H29","")</f>
        <v/>
      </c>
      <c r="B194" s="105"/>
      <c r="C194" s="105"/>
      <c r="D194" s="105"/>
      <c r="E194" s="105"/>
      <c r="F194" s="105"/>
      <c r="G194" s="105"/>
      <c r="H194" s="105"/>
      <c r="I194" s="105"/>
      <c r="J194" s="105"/>
      <c r="K194" s="105"/>
      <c r="L194" s="105"/>
      <c r="M194" s="105"/>
      <c r="N194" s="285" t="str">
        <f>IF(CONCATENATE(O194,P194,Q194,R194,S194,T194,U194,V194,W194,X194,Y194,Z194,AA194,AB194,AC194,AD194,AE194,AF194,AG194,AH194,AI194)&lt;&gt;"",MAX($N$1:N193)+1,"")</f>
        <v/>
      </c>
      <c r="O194" s="83" t="str">
        <f>IF('2B全身麻酔手術個別票H29'!C604="","",'2B全身麻酔手術個別票H29'!C604)</f>
        <v/>
      </c>
      <c r="P194" s="83" t="str">
        <f>IF('2B全身麻酔手術個別票H29'!E604="","",'2B全身麻酔手術個別票H29'!E604) &amp; IF('2B全身麻酔手術個別票H29'!F604="","",'2B全身麻酔手術個別票H29'!F604) &amp; IF('2B全身麻酔手術個別票H29'!G604="","",'2B全身麻酔手術個別票H29'!G604)</f>
        <v/>
      </c>
      <c r="Q194" s="83" t="str">
        <f>IF('2B全身麻酔手術個別票H29'!I604="","",'2B全身麻酔手術個別票H29'!I604)</f>
        <v/>
      </c>
      <c r="R194" s="83" t="str">
        <f>IF('2B全身麻酔手術個別票H29'!K604="","",'2B全身麻酔手術個別票H29'!K604)</f>
        <v/>
      </c>
      <c r="S194" s="83" t="str">
        <f>IF('2B全身麻酔手術個別票H29'!M604="","",'2B全身麻酔手術個別票H29'!M604)</f>
        <v/>
      </c>
      <c r="T194" s="83" t="str">
        <f>IF('2B全身麻酔手術個別票H29'!O604="","",'2B全身麻酔手術個別票H29'!O604)</f>
        <v/>
      </c>
      <c r="U194" s="105"/>
      <c r="V194" s="105"/>
      <c r="W194" s="105"/>
      <c r="X194" s="285" t="str">
        <f>IF('2B全身麻酔手術個別票H29'!AH604="","",'2B全身麻酔手術個別票H29'!AH604)</f>
        <v/>
      </c>
      <c r="Y194" s="285" t="str">
        <f>IF('2B全身麻酔手術個別票H29'!AR604="","",'2B全身麻酔手術個別票H29'!AR604)</f>
        <v/>
      </c>
      <c r="Z194" s="285" t="str">
        <f>IF('2B全身麻酔手術個別票H29'!BB604="","",'2B全身麻酔手術個別票H29'!BB604)</f>
        <v/>
      </c>
      <c r="AA194" s="105"/>
      <c r="AB194" s="105"/>
      <c r="AC194" s="105"/>
      <c r="AD194" s="105"/>
      <c r="AE194" s="105"/>
      <c r="AF194" s="105"/>
      <c r="AG194" s="105"/>
      <c r="AH194" s="105"/>
      <c r="AI194" s="105"/>
    </row>
    <row r="195" spans="1:35">
      <c r="A195" s="83" t="str">
        <f t="shared" si="3"/>
        <v/>
      </c>
      <c r="B195" s="105"/>
      <c r="C195" s="105"/>
      <c r="D195" s="105"/>
      <c r="E195" s="105"/>
      <c r="F195" s="105"/>
      <c r="G195" s="105"/>
      <c r="H195" s="105"/>
      <c r="I195" s="105"/>
      <c r="J195" s="105"/>
      <c r="K195" s="105"/>
      <c r="L195" s="105"/>
      <c r="M195" s="105"/>
      <c r="N195" s="285" t="str">
        <f>IF(CONCATENATE(O195,P195,Q195,R195,S195,T195,U195,V195,W195,X195,Y195,Z195,AA195,AB195,AC195,AD195,AE195,AF195,AG195,AH195,AI195)&lt;&gt;"",MAX($N$1:N194)+1,"")</f>
        <v/>
      </c>
      <c r="O195" s="83" t="str">
        <f>IF('2B全身麻酔手術個別票H29'!C607="","",'2B全身麻酔手術個別票H29'!C607)</f>
        <v/>
      </c>
      <c r="P195" s="83" t="str">
        <f>IF('2B全身麻酔手術個別票H29'!E607="","",'2B全身麻酔手術個別票H29'!E607) &amp; IF('2B全身麻酔手術個別票H29'!F607="","",'2B全身麻酔手術個別票H29'!F607) &amp; IF('2B全身麻酔手術個別票H29'!G607="","",'2B全身麻酔手術個別票H29'!G607)</f>
        <v/>
      </c>
      <c r="Q195" s="83" t="str">
        <f>IF('2B全身麻酔手術個別票H29'!I607="","",'2B全身麻酔手術個別票H29'!I607)</f>
        <v/>
      </c>
      <c r="R195" s="83" t="str">
        <f>IF('2B全身麻酔手術個別票H29'!K607="","",'2B全身麻酔手術個別票H29'!K607)</f>
        <v/>
      </c>
      <c r="S195" s="83" t="str">
        <f>IF('2B全身麻酔手術個別票H29'!M607="","",'2B全身麻酔手術個別票H29'!M607)</f>
        <v/>
      </c>
      <c r="T195" s="83" t="str">
        <f>IF('2B全身麻酔手術個別票H29'!O607="","",'2B全身麻酔手術個別票H29'!O607)</f>
        <v/>
      </c>
      <c r="U195" s="105"/>
      <c r="V195" s="105"/>
      <c r="W195" s="105"/>
      <c r="X195" s="285" t="str">
        <f>IF('2B全身麻酔手術個別票H29'!AH607="","",'2B全身麻酔手術個別票H29'!AH607)</f>
        <v/>
      </c>
      <c r="Y195" s="285" t="str">
        <f>IF('2B全身麻酔手術個別票H29'!AR607="","",'2B全身麻酔手術個別票H29'!AR607)</f>
        <v/>
      </c>
      <c r="Z195" s="285" t="str">
        <f>IF('2B全身麻酔手術個別票H29'!BB607="","",'2B全身麻酔手術個別票H29'!BB607)</f>
        <v/>
      </c>
      <c r="AA195" s="105"/>
      <c r="AB195" s="105"/>
      <c r="AC195" s="105"/>
      <c r="AD195" s="105"/>
      <c r="AE195" s="105"/>
      <c r="AF195" s="105"/>
      <c r="AG195" s="105"/>
      <c r="AH195" s="105"/>
      <c r="AI195" s="105"/>
    </row>
    <row r="196" spans="1:35">
      <c r="A196" s="83" t="str">
        <f t="shared" si="3"/>
        <v/>
      </c>
      <c r="B196" s="105"/>
      <c r="C196" s="105"/>
      <c r="D196" s="105"/>
      <c r="E196" s="105"/>
      <c r="F196" s="105"/>
      <c r="G196" s="105"/>
      <c r="H196" s="105"/>
      <c r="I196" s="105"/>
      <c r="J196" s="105"/>
      <c r="K196" s="105"/>
      <c r="L196" s="105"/>
      <c r="M196" s="105"/>
      <c r="N196" s="285" t="str">
        <f>IF(CONCATENATE(O196,P196,Q196,R196,S196,T196,U196,V196,W196,X196,Y196,Z196,AA196,AB196,AC196,AD196,AE196,AF196,AG196,AH196,AI196)&lt;&gt;"",MAX($N$1:N195)+1,"")</f>
        <v/>
      </c>
      <c r="O196" s="83" t="str">
        <f>IF('2B全身麻酔手術個別票H29'!C610="","",'2B全身麻酔手術個別票H29'!C610)</f>
        <v/>
      </c>
      <c r="P196" s="83" t="str">
        <f>IF('2B全身麻酔手術個別票H29'!E610="","",'2B全身麻酔手術個別票H29'!E610) &amp; IF('2B全身麻酔手術個別票H29'!F610="","",'2B全身麻酔手術個別票H29'!F610) &amp; IF('2B全身麻酔手術個別票H29'!G610="","",'2B全身麻酔手術個別票H29'!G610)</f>
        <v/>
      </c>
      <c r="Q196" s="83" t="str">
        <f>IF('2B全身麻酔手術個別票H29'!I610="","",'2B全身麻酔手術個別票H29'!I610)</f>
        <v/>
      </c>
      <c r="R196" s="83" t="str">
        <f>IF('2B全身麻酔手術個別票H29'!K610="","",'2B全身麻酔手術個別票H29'!K610)</f>
        <v/>
      </c>
      <c r="S196" s="83" t="str">
        <f>IF('2B全身麻酔手術個別票H29'!M610="","",'2B全身麻酔手術個別票H29'!M610)</f>
        <v/>
      </c>
      <c r="T196" s="83" t="str">
        <f>IF('2B全身麻酔手術個別票H29'!O610="","",'2B全身麻酔手術個別票H29'!O610)</f>
        <v/>
      </c>
      <c r="U196" s="105"/>
      <c r="V196" s="105"/>
      <c r="W196" s="105"/>
      <c r="X196" s="285" t="str">
        <f>IF('2B全身麻酔手術個別票H29'!AH610="","",'2B全身麻酔手術個別票H29'!AH610)</f>
        <v/>
      </c>
      <c r="Y196" s="285" t="str">
        <f>IF('2B全身麻酔手術個別票H29'!AR610="","",'2B全身麻酔手術個別票H29'!AR610)</f>
        <v/>
      </c>
      <c r="Z196" s="285" t="str">
        <f>IF('2B全身麻酔手術個別票H29'!BB610="","",'2B全身麻酔手術個別票H29'!BB610)</f>
        <v/>
      </c>
      <c r="AA196" s="105"/>
      <c r="AB196" s="105"/>
      <c r="AC196" s="105"/>
      <c r="AD196" s="105"/>
      <c r="AE196" s="105"/>
      <c r="AF196" s="105"/>
      <c r="AG196" s="105"/>
      <c r="AH196" s="105"/>
      <c r="AI196" s="105"/>
    </row>
    <row r="197" spans="1:35">
      <c r="A197" s="83" t="str">
        <f t="shared" si="3"/>
        <v/>
      </c>
      <c r="B197" s="105"/>
      <c r="C197" s="105"/>
      <c r="D197" s="105"/>
      <c r="E197" s="105"/>
      <c r="F197" s="105"/>
      <c r="G197" s="105"/>
      <c r="H197" s="105"/>
      <c r="I197" s="105"/>
      <c r="J197" s="105"/>
      <c r="K197" s="105"/>
      <c r="L197" s="105"/>
      <c r="M197" s="105"/>
      <c r="N197" s="285" t="str">
        <f>IF(CONCATENATE(O197,P197,Q197,R197,S197,T197,U197,V197,W197,X197,Y197,Z197,AA197,AB197,AC197,AD197,AE197,AF197,AG197,AH197,AI197)&lt;&gt;"",MAX($N$1:N196)+1,"")</f>
        <v/>
      </c>
      <c r="O197" s="83" t="str">
        <f>IF('2B全身麻酔手術個別票H29'!C613="","",'2B全身麻酔手術個別票H29'!C613)</f>
        <v/>
      </c>
      <c r="P197" s="83" t="str">
        <f>IF('2B全身麻酔手術個別票H29'!E613="","",'2B全身麻酔手術個別票H29'!E613) &amp; IF('2B全身麻酔手術個別票H29'!F613="","",'2B全身麻酔手術個別票H29'!F613) &amp; IF('2B全身麻酔手術個別票H29'!G613="","",'2B全身麻酔手術個別票H29'!G613)</f>
        <v/>
      </c>
      <c r="Q197" s="83" t="str">
        <f>IF('2B全身麻酔手術個別票H29'!I613="","",'2B全身麻酔手術個別票H29'!I613)</f>
        <v/>
      </c>
      <c r="R197" s="83" t="str">
        <f>IF('2B全身麻酔手術個別票H29'!K613="","",'2B全身麻酔手術個別票H29'!K613)</f>
        <v/>
      </c>
      <c r="S197" s="83" t="str">
        <f>IF('2B全身麻酔手術個別票H29'!M613="","",'2B全身麻酔手術個別票H29'!M613)</f>
        <v/>
      </c>
      <c r="T197" s="83" t="str">
        <f>IF('2B全身麻酔手術個別票H29'!O613="","",'2B全身麻酔手術個別票H29'!O613)</f>
        <v/>
      </c>
      <c r="U197" s="105"/>
      <c r="V197" s="105"/>
      <c r="W197" s="105"/>
      <c r="X197" s="285" t="str">
        <f>IF('2B全身麻酔手術個別票H29'!AH613="","",'2B全身麻酔手術個別票H29'!AH613)</f>
        <v/>
      </c>
      <c r="Y197" s="285" t="str">
        <f>IF('2B全身麻酔手術個別票H29'!AR613="","",'2B全身麻酔手術個別票H29'!AR613)</f>
        <v/>
      </c>
      <c r="Z197" s="285" t="str">
        <f>IF('2B全身麻酔手術個別票H29'!BB613="","",'2B全身麻酔手術個別票H29'!BB613)</f>
        <v/>
      </c>
      <c r="AA197" s="105"/>
      <c r="AB197" s="105"/>
      <c r="AC197" s="105"/>
      <c r="AD197" s="105"/>
      <c r="AE197" s="105"/>
      <c r="AF197" s="105"/>
      <c r="AG197" s="105"/>
      <c r="AH197" s="105"/>
      <c r="AI197" s="105"/>
    </row>
    <row r="198" spans="1:35">
      <c r="A198" s="83" t="str">
        <f t="shared" si="3"/>
        <v/>
      </c>
      <c r="B198" s="105"/>
      <c r="C198" s="105"/>
      <c r="D198" s="105"/>
      <c r="E198" s="105"/>
      <c r="F198" s="105"/>
      <c r="G198" s="105"/>
      <c r="H198" s="105"/>
      <c r="I198" s="105"/>
      <c r="J198" s="105"/>
      <c r="K198" s="105"/>
      <c r="L198" s="105"/>
      <c r="M198" s="105"/>
      <c r="N198" s="285" t="str">
        <f>IF(CONCATENATE(O198,P198,Q198,R198,S198,T198,U198,V198,W198,X198,Y198,Z198,AA198,AB198,AC198,AD198,AE198,AF198,AG198,AH198,AI198)&lt;&gt;"",MAX($N$1:N197)+1,"")</f>
        <v/>
      </c>
      <c r="O198" s="83" t="str">
        <f>IF('2B全身麻酔手術個別票H29'!C618="","",'2B全身麻酔手術個別票H29'!C618)</f>
        <v/>
      </c>
      <c r="P198" s="83" t="str">
        <f>IF('2B全身麻酔手術個別票H29'!E618="","",'2B全身麻酔手術個別票H29'!E618) &amp; IF('2B全身麻酔手術個別票H29'!F618="","",'2B全身麻酔手術個別票H29'!F618) &amp; IF('2B全身麻酔手術個別票H29'!G618="","",'2B全身麻酔手術個別票H29'!G618)</f>
        <v/>
      </c>
      <c r="Q198" s="83" t="str">
        <f>IF('2B全身麻酔手術個別票H29'!I618="","",'2B全身麻酔手術個別票H29'!I618)</f>
        <v/>
      </c>
      <c r="R198" s="83" t="str">
        <f>IF('2B全身麻酔手術個別票H29'!K618="","",'2B全身麻酔手術個別票H29'!K618)</f>
        <v/>
      </c>
      <c r="S198" s="83" t="str">
        <f>IF('2B全身麻酔手術個別票H29'!M618="","",'2B全身麻酔手術個別票H29'!M618)</f>
        <v/>
      </c>
      <c r="T198" s="83" t="str">
        <f>IF('2B全身麻酔手術個別票H29'!O618="","",'2B全身麻酔手術個別票H29'!O618)</f>
        <v/>
      </c>
      <c r="U198" s="105"/>
      <c r="V198" s="105"/>
      <c r="W198" s="105"/>
      <c r="X198" s="285" t="str">
        <f>IF('2B全身麻酔手術個別票H29'!AH618="","",'2B全身麻酔手術個別票H29'!AH618)</f>
        <v/>
      </c>
      <c r="Y198" s="285" t="str">
        <f>IF('2B全身麻酔手術個別票H29'!AR618="","",'2B全身麻酔手術個別票H29'!AR618)</f>
        <v/>
      </c>
      <c r="Z198" s="285" t="str">
        <f>IF('2B全身麻酔手術個別票H29'!BB618="","",'2B全身麻酔手術個別票H29'!BB618)</f>
        <v/>
      </c>
      <c r="AA198" s="105"/>
      <c r="AB198" s="105"/>
      <c r="AC198" s="105"/>
      <c r="AD198" s="105"/>
      <c r="AE198" s="105"/>
      <c r="AF198" s="105"/>
      <c r="AG198" s="105"/>
      <c r="AH198" s="105"/>
      <c r="AI198" s="105"/>
    </row>
    <row r="199" spans="1:35">
      <c r="A199" s="83" t="str">
        <f t="shared" si="3"/>
        <v/>
      </c>
      <c r="B199" s="105"/>
      <c r="C199" s="105"/>
      <c r="D199" s="105"/>
      <c r="E199" s="105"/>
      <c r="F199" s="105"/>
      <c r="G199" s="105"/>
      <c r="H199" s="105"/>
      <c r="I199" s="105"/>
      <c r="J199" s="105"/>
      <c r="K199" s="105"/>
      <c r="L199" s="105"/>
      <c r="M199" s="105"/>
      <c r="N199" s="285" t="str">
        <f>IF(CONCATENATE(O199,P199,Q199,R199,S199,T199,U199,V199,W199,X199,Y199,Z199,AA199,AB199,AC199,AD199,AE199,AF199,AG199,AH199,AI199)&lt;&gt;"",MAX($N$1:N198)+1,"")</f>
        <v/>
      </c>
      <c r="O199" s="83" t="str">
        <f>IF('2B全身麻酔手術個別票H29'!C621="","",'2B全身麻酔手術個別票H29'!C621)</f>
        <v/>
      </c>
      <c r="P199" s="83" t="str">
        <f>IF('2B全身麻酔手術個別票H29'!E621="","",'2B全身麻酔手術個別票H29'!E621) &amp; IF('2B全身麻酔手術個別票H29'!F621="","",'2B全身麻酔手術個別票H29'!F621) &amp; IF('2B全身麻酔手術個別票H29'!G621="","",'2B全身麻酔手術個別票H29'!G621)</f>
        <v/>
      </c>
      <c r="Q199" s="83" t="str">
        <f>IF('2B全身麻酔手術個別票H29'!I621="","",'2B全身麻酔手術個別票H29'!I621)</f>
        <v/>
      </c>
      <c r="R199" s="83" t="str">
        <f>IF('2B全身麻酔手術個別票H29'!K621="","",'2B全身麻酔手術個別票H29'!K621)</f>
        <v/>
      </c>
      <c r="S199" s="83" t="str">
        <f>IF('2B全身麻酔手術個別票H29'!M621="","",'2B全身麻酔手術個別票H29'!M621)</f>
        <v/>
      </c>
      <c r="T199" s="83" t="str">
        <f>IF('2B全身麻酔手術個別票H29'!O621="","",'2B全身麻酔手術個別票H29'!O621)</f>
        <v/>
      </c>
      <c r="U199" s="105"/>
      <c r="V199" s="105"/>
      <c r="W199" s="105"/>
      <c r="X199" s="285" t="str">
        <f>IF('2B全身麻酔手術個別票H29'!AH621="","",'2B全身麻酔手術個別票H29'!AH621)</f>
        <v/>
      </c>
      <c r="Y199" s="285" t="str">
        <f>IF('2B全身麻酔手術個別票H29'!AR621="","",'2B全身麻酔手術個別票H29'!AR621)</f>
        <v/>
      </c>
      <c r="Z199" s="285" t="str">
        <f>IF('2B全身麻酔手術個別票H29'!BB621="","",'2B全身麻酔手術個別票H29'!BB621)</f>
        <v/>
      </c>
      <c r="AA199" s="105"/>
      <c r="AB199" s="105"/>
      <c r="AC199" s="105"/>
      <c r="AD199" s="105"/>
      <c r="AE199" s="105"/>
      <c r="AF199" s="105"/>
      <c r="AG199" s="105"/>
      <c r="AH199" s="105"/>
      <c r="AI199" s="105"/>
    </row>
    <row r="200" spans="1:35">
      <c r="A200" s="83" t="str">
        <f t="shared" si="3"/>
        <v/>
      </c>
      <c r="B200" s="105"/>
      <c r="C200" s="105"/>
      <c r="D200" s="105"/>
      <c r="E200" s="105"/>
      <c r="F200" s="105"/>
      <c r="G200" s="105"/>
      <c r="H200" s="105"/>
      <c r="I200" s="105"/>
      <c r="J200" s="105"/>
      <c r="K200" s="105"/>
      <c r="L200" s="105"/>
      <c r="M200" s="105"/>
      <c r="N200" s="285" t="str">
        <f>IF(CONCATENATE(O200,P200,Q200,R200,S200,T200,U200,V200,W200,X200,Y200,Z200,AA200,AB200,AC200,AD200,AE200,AF200,AG200,AH200,AI200)&lt;&gt;"",MAX($N$1:N199)+1,"")</f>
        <v/>
      </c>
      <c r="O200" s="83" t="str">
        <f>IF('2B全身麻酔手術個別票H29'!C624="","",'2B全身麻酔手術個別票H29'!C624)</f>
        <v/>
      </c>
      <c r="P200" s="83" t="str">
        <f>IF('2B全身麻酔手術個別票H29'!E624="","",'2B全身麻酔手術個別票H29'!E624) &amp; IF('2B全身麻酔手術個別票H29'!F624="","",'2B全身麻酔手術個別票H29'!F624) &amp; IF('2B全身麻酔手術個別票H29'!G624="","",'2B全身麻酔手術個別票H29'!G624)</f>
        <v/>
      </c>
      <c r="Q200" s="83" t="str">
        <f>IF('2B全身麻酔手術個別票H29'!I624="","",'2B全身麻酔手術個別票H29'!I624)</f>
        <v/>
      </c>
      <c r="R200" s="83" t="str">
        <f>IF('2B全身麻酔手術個別票H29'!K624="","",'2B全身麻酔手術個別票H29'!K624)</f>
        <v/>
      </c>
      <c r="S200" s="83" t="str">
        <f>IF('2B全身麻酔手術個別票H29'!M624="","",'2B全身麻酔手術個別票H29'!M624)</f>
        <v/>
      </c>
      <c r="T200" s="83" t="str">
        <f>IF('2B全身麻酔手術個別票H29'!O624="","",'2B全身麻酔手術個別票H29'!O624)</f>
        <v/>
      </c>
      <c r="U200" s="105"/>
      <c r="V200" s="105"/>
      <c r="W200" s="105"/>
      <c r="X200" s="285" t="str">
        <f>IF('2B全身麻酔手術個別票H29'!AH624="","",'2B全身麻酔手術個別票H29'!AH624)</f>
        <v/>
      </c>
      <c r="Y200" s="285" t="str">
        <f>IF('2B全身麻酔手術個別票H29'!AR624="","",'2B全身麻酔手術個別票H29'!AR624)</f>
        <v/>
      </c>
      <c r="Z200" s="285" t="str">
        <f>IF('2B全身麻酔手術個別票H29'!BB624="","",'2B全身麻酔手術個別票H29'!BB624)</f>
        <v/>
      </c>
      <c r="AA200" s="105"/>
      <c r="AB200" s="105"/>
      <c r="AC200" s="105"/>
      <c r="AD200" s="105"/>
      <c r="AE200" s="105"/>
      <c r="AF200" s="105"/>
      <c r="AG200" s="105"/>
      <c r="AH200" s="105"/>
      <c r="AI200" s="105"/>
    </row>
    <row r="201" spans="1:35">
      <c r="A201" s="83" t="str">
        <f t="shared" si="3"/>
        <v/>
      </c>
      <c r="B201" s="105"/>
      <c r="C201" s="105"/>
      <c r="D201" s="105"/>
      <c r="E201" s="105"/>
      <c r="F201" s="105"/>
      <c r="G201" s="105"/>
      <c r="H201" s="105"/>
      <c r="I201" s="105"/>
      <c r="J201" s="105"/>
      <c r="K201" s="105"/>
      <c r="L201" s="105"/>
      <c r="M201" s="105"/>
      <c r="N201" s="285" t="str">
        <f>IF(CONCATENATE(O201,P201,Q201,R201,S201,T201,U201,V201,W201,X201,Y201,Z201,AA201,AB201,AC201,AD201,AE201,AF201,AG201,AH201,AI201)&lt;&gt;"",MAX($N$1:N200)+1,"")</f>
        <v/>
      </c>
      <c r="O201" s="83" t="str">
        <f>IF('2B全身麻酔手術個別票H29'!C627="","",'2B全身麻酔手術個別票H29'!C627)</f>
        <v/>
      </c>
      <c r="P201" s="83" t="str">
        <f>IF('2B全身麻酔手術個別票H29'!E627="","",'2B全身麻酔手術個別票H29'!E627) &amp; IF('2B全身麻酔手術個別票H29'!F627="","",'2B全身麻酔手術個別票H29'!F627) &amp; IF('2B全身麻酔手術個別票H29'!G627="","",'2B全身麻酔手術個別票H29'!G627)</f>
        <v/>
      </c>
      <c r="Q201" s="83" t="str">
        <f>IF('2B全身麻酔手術個別票H29'!I627="","",'2B全身麻酔手術個別票H29'!I627)</f>
        <v/>
      </c>
      <c r="R201" s="83" t="str">
        <f>IF('2B全身麻酔手術個別票H29'!K627="","",'2B全身麻酔手術個別票H29'!K627)</f>
        <v/>
      </c>
      <c r="S201" s="83" t="str">
        <f>IF('2B全身麻酔手術個別票H29'!M627="","",'2B全身麻酔手術個別票H29'!M627)</f>
        <v/>
      </c>
      <c r="T201" s="83" t="str">
        <f>IF('2B全身麻酔手術個別票H29'!O627="","",'2B全身麻酔手術個別票H29'!O627)</f>
        <v/>
      </c>
      <c r="U201" s="105"/>
      <c r="V201" s="105"/>
      <c r="W201" s="105"/>
      <c r="X201" s="285" t="str">
        <f>IF('2B全身麻酔手術個別票H29'!AH627="","",'2B全身麻酔手術個別票H29'!AH627)</f>
        <v/>
      </c>
      <c r="Y201" s="285" t="str">
        <f>IF('2B全身麻酔手術個別票H29'!AR627="","",'2B全身麻酔手術個別票H29'!AR627)</f>
        <v/>
      </c>
      <c r="Z201" s="285" t="str">
        <f>IF('2B全身麻酔手術個別票H29'!BB627="","",'2B全身麻酔手術個別票H29'!BB627)</f>
        <v/>
      </c>
      <c r="AA201" s="105"/>
      <c r="AB201" s="105"/>
      <c r="AC201" s="105"/>
      <c r="AD201" s="105"/>
      <c r="AE201" s="105"/>
      <c r="AF201" s="105"/>
      <c r="AG201" s="105"/>
      <c r="AH201" s="105"/>
      <c r="AI201" s="105"/>
    </row>
    <row r="202" spans="1:35">
      <c r="A202" s="83" t="str">
        <f t="shared" si="3"/>
        <v/>
      </c>
      <c r="B202" s="105"/>
      <c r="C202" s="105"/>
      <c r="D202" s="105"/>
      <c r="E202" s="105"/>
      <c r="F202" s="105"/>
      <c r="G202" s="105"/>
      <c r="H202" s="105"/>
      <c r="I202" s="105"/>
      <c r="J202" s="105"/>
      <c r="K202" s="105"/>
      <c r="L202" s="105"/>
      <c r="M202" s="105"/>
      <c r="N202" s="285" t="str">
        <f>IF(CONCATENATE(O202,P202,Q202,R202,S202,T202,U202,V202,W202,X202,Y202,Z202,AA202,AB202,AC202,AD202,AE202,AF202,AG202,AH202,AI202)&lt;&gt;"",MAX($N$1:N201)+1,"")</f>
        <v/>
      </c>
      <c r="O202" s="83" t="str">
        <f>IF('2B全身麻酔手術個別票H29'!C630="","",'2B全身麻酔手術個別票H29'!C630)</f>
        <v/>
      </c>
      <c r="P202" s="83" t="str">
        <f>IF('2B全身麻酔手術個別票H29'!E630="","",'2B全身麻酔手術個別票H29'!E630) &amp; IF('2B全身麻酔手術個別票H29'!F630="","",'2B全身麻酔手術個別票H29'!F630) &amp; IF('2B全身麻酔手術個別票H29'!G630="","",'2B全身麻酔手術個別票H29'!G630)</f>
        <v/>
      </c>
      <c r="Q202" s="83" t="str">
        <f>IF('2B全身麻酔手術個別票H29'!I630="","",'2B全身麻酔手術個別票H29'!I630)</f>
        <v/>
      </c>
      <c r="R202" s="83" t="str">
        <f>IF('2B全身麻酔手術個別票H29'!K630="","",'2B全身麻酔手術個別票H29'!K630)</f>
        <v/>
      </c>
      <c r="S202" s="83" t="str">
        <f>IF('2B全身麻酔手術個別票H29'!M630="","",'2B全身麻酔手術個別票H29'!M630)</f>
        <v/>
      </c>
      <c r="T202" s="83" t="str">
        <f>IF('2B全身麻酔手術個別票H29'!O630="","",'2B全身麻酔手術個別票H29'!O630)</f>
        <v/>
      </c>
      <c r="U202" s="105"/>
      <c r="V202" s="105"/>
      <c r="W202" s="105"/>
      <c r="X202" s="285" t="str">
        <f>IF('2B全身麻酔手術個別票H29'!AH630="","",'2B全身麻酔手術個別票H29'!AH630)</f>
        <v/>
      </c>
      <c r="Y202" s="285" t="str">
        <f>IF('2B全身麻酔手術個別票H29'!AR630="","",'2B全身麻酔手術個別票H29'!AR630)</f>
        <v/>
      </c>
      <c r="Z202" s="285" t="str">
        <f>IF('2B全身麻酔手術個別票H29'!BB630="","",'2B全身麻酔手術個別票H29'!BB630)</f>
        <v/>
      </c>
      <c r="AA202" s="105"/>
      <c r="AB202" s="105"/>
      <c r="AC202" s="105"/>
      <c r="AD202" s="105"/>
      <c r="AE202" s="105"/>
      <c r="AF202" s="105"/>
      <c r="AG202" s="105"/>
      <c r="AH202" s="105"/>
      <c r="AI202" s="105"/>
    </row>
    <row r="203" spans="1:35">
      <c r="A203" s="83" t="str">
        <f t="shared" si="3"/>
        <v/>
      </c>
      <c r="B203" s="105"/>
      <c r="C203" s="105"/>
      <c r="D203" s="105"/>
      <c r="E203" s="105"/>
      <c r="F203" s="105"/>
      <c r="G203" s="105"/>
      <c r="H203" s="105"/>
      <c r="I203" s="105"/>
      <c r="J203" s="105"/>
      <c r="K203" s="105"/>
      <c r="L203" s="105"/>
      <c r="M203" s="105"/>
      <c r="N203" s="285" t="str">
        <f>IF(CONCATENATE(O203,P203,Q203,R203,S203,T203,U203,V203,W203,X203,Y203,Z203,AA203,AB203,AC203,AD203,AE203,AF203,AG203,AH203,AI203)&lt;&gt;"",MAX($N$1:N202)+1,"")</f>
        <v/>
      </c>
      <c r="O203" s="83" t="str">
        <f>IF('2B全身麻酔手術個別票H29'!C633="","",'2B全身麻酔手術個別票H29'!C633)</f>
        <v/>
      </c>
      <c r="P203" s="83" t="str">
        <f>IF('2B全身麻酔手術個別票H29'!E633="","",'2B全身麻酔手術個別票H29'!E633) &amp; IF('2B全身麻酔手術個別票H29'!F633="","",'2B全身麻酔手術個別票H29'!F633) &amp; IF('2B全身麻酔手術個別票H29'!G633="","",'2B全身麻酔手術個別票H29'!G633)</f>
        <v/>
      </c>
      <c r="Q203" s="83" t="str">
        <f>IF('2B全身麻酔手術個別票H29'!I633="","",'2B全身麻酔手術個別票H29'!I633)</f>
        <v/>
      </c>
      <c r="R203" s="83" t="str">
        <f>IF('2B全身麻酔手術個別票H29'!K633="","",'2B全身麻酔手術個別票H29'!K633)</f>
        <v/>
      </c>
      <c r="S203" s="83" t="str">
        <f>IF('2B全身麻酔手術個別票H29'!M633="","",'2B全身麻酔手術個別票H29'!M633)</f>
        <v/>
      </c>
      <c r="T203" s="83" t="str">
        <f>IF('2B全身麻酔手術個別票H29'!O633="","",'2B全身麻酔手術個別票H29'!O633)</f>
        <v/>
      </c>
      <c r="U203" s="105"/>
      <c r="V203" s="105"/>
      <c r="W203" s="105"/>
      <c r="X203" s="285" t="str">
        <f>IF('2B全身麻酔手術個別票H29'!AH633="","",'2B全身麻酔手術個別票H29'!AH633)</f>
        <v/>
      </c>
      <c r="Y203" s="285" t="str">
        <f>IF('2B全身麻酔手術個別票H29'!AR633="","",'2B全身麻酔手術個別票H29'!AR633)</f>
        <v/>
      </c>
      <c r="Z203" s="285" t="str">
        <f>IF('2B全身麻酔手術個別票H29'!BB633="","",'2B全身麻酔手術個別票H29'!BB633)</f>
        <v/>
      </c>
      <c r="AA203" s="105"/>
      <c r="AB203" s="105"/>
      <c r="AC203" s="105"/>
      <c r="AD203" s="105"/>
      <c r="AE203" s="105"/>
      <c r="AF203" s="105"/>
      <c r="AG203" s="105"/>
      <c r="AH203" s="105"/>
      <c r="AI203" s="105"/>
    </row>
    <row r="204" spans="1:35">
      <c r="A204" s="83" t="str">
        <f t="shared" si="3"/>
        <v/>
      </c>
      <c r="B204" s="105"/>
      <c r="C204" s="105"/>
      <c r="D204" s="105"/>
      <c r="E204" s="105"/>
      <c r="F204" s="105"/>
      <c r="G204" s="105"/>
      <c r="H204" s="105"/>
      <c r="I204" s="105"/>
      <c r="J204" s="105"/>
      <c r="K204" s="105"/>
      <c r="L204" s="105"/>
      <c r="M204" s="105"/>
      <c r="N204" s="285" t="str">
        <f>IF(CONCATENATE(O204,P204,Q204,R204,S204,T204,U204,V204,W204,X204,Y204,Z204,AA204,AB204,AC204,AD204,AE204,AF204,AG204,AH204,AI204)&lt;&gt;"",MAX($N$1:N203)+1,"")</f>
        <v/>
      </c>
      <c r="O204" s="83" t="str">
        <f>IF('2B全身麻酔手術個別票H29'!C636="","",'2B全身麻酔手術個別票H29'!C636)</f>
        <v/>
      </c>
      <c r="P204" s="83" t="str">
        <f>IF('2B全身麻酔手術個別票H29'!E636="","",'2B全身麻酔手術個別票H29'!E636) &amp; IF('2B全身麻酔手術個別票H29'!F636="","",'2B全身麻酔手術個別票H29'!F636) &amp; IF('2B全身麻酔手術個別票H29'!G636="","",'2B全身麻酔手術個別票H29'!G636)</f>
        <v/>
      </c>
      <c r="Q204" s="83" t="str">
        <f>IF('2B全身麻酔手術個別票H29'!I636="","",'2B全身麻酔手術個別票H29'!I636)</f>
        <v/>
      </c>
      <c r="R204" s="83" t="str">
        <f>IF('2B全身麻酔手術個別票H29'!K636="","",'2B全身麻酔手術個別票H29'!K636)</f>
        <v/>
      </c>
      <c r="S204" s="83" t="str">
        <f>IF('2B全身麻酔手術個別票H29'!M636="","",'2B全身麻酔手術個別票H29'!M636)</f>
        <v/>
      </c>
      <c r="T204" s="83" t="str">
        <f>IF('2B全身麻酔手術個別票H29'!O636="","",'2B全身麻酔手術個別票H29'!O636)</f>
        <v/>
      </c>
      <c r="U204" s="105"/>
      <c r="V204" s="105"/>
      <c r="W204" s="105"/>
      <c r="X204" s="285" t="str">
        <f>IF('2B全身麻酔手術個別票H29'!AH636="","",'2B全身麻酔手術個別票H29'!AH636)</f>
        <v/>
      </c>
      <c r="Y204" s="285" t="str">
        <f>IF('2B全身麻酔手術個別票H29'!AR636="","",'2B全身麻酔手術個別票H29'!AR636)</f>
        <v/>
      </c>
      <c r="Z204" s="285" t="str">
        <f>IF('2B全身麻酔手術個別票H29'!BB636="","",'2B全身麻酔手術個別票H29'!BB636)</f>
        <v/>
      </c>
      <c r="AA204" s="105"/>
      <c r="AB204" s="105"/>
      <c r="AC204" s="105"/>
      <c r="AD204" s="105"/>
      <c r="AE204" s="105"/>
      <c r="AF204" s="105"/>
      <c r="AG204" s="105"/>
      <c r="AH204" s="105"/>
      <c r="AI204" s="105"/>
    </row>
    <row r="205" spans="1:35">
      <c r="A205" s="83" t="str">
        <f t="shared" si="3"/>
        <v/>
      </c>
      <c r="B205" s="105"/>
      <c r="C205" s="105"/>
      <c r="D205" s="105"/>
      <c r="E205" s="105"/>
      <c r="F205" s="105"/>
      <c r="G205" s="105"/>
      <c r="H205" s="105"/>
      <c r="I205" s="105"/>
      <c r="J205" s="105"/>
      <c r="K205" s="105"/>
      <c r="L205" s="105"/>
      <c r="M205" s="105"/>
      <c r="N205" s="285" t="str">
        <f>IF(CONCATENATE(O205,P205,Q205,R205,S205,T205,U205,V205,W205,X205,Y205,Z205,AA205,AB205,AC205,AD205,AE205,AF205,AG205,AH205,AI205)&lt;&gt;"",MAX($N$1:N204)+1,"")</f>
        <v/>
      </c>
      <c r="O205" s="83" t="str">
        <f>IF('2B全身麻酔手術個別票H29'!C639="","",'2B全身麻酔手術個別票H29'!C639)</f>
        <v/>
      </c>
      <c r="P205" s="83" t="str">
        <f>IF('2B全身麻酔手術個別票H29'!E639="","",'2B全身麻酔手術個別票H29'!E639) &amp; IF('2B全身麻酔手術個別票H29'!F639="","",'2B全身麻酔手術個別票H29'!F639) &amp; IF('2B全身麻酔手術個別票H29'!G639="","",'2B全身麻酔手術個別票H29'!G639)</f>
        <v/>
      </c>
      <c r="Q205" s="83" t="str">
        <f>IF('2B全身麻酔手術個別票H29'!I639="","",'2B全身麻酔手術個別票H29'!I639)</f>
        <v/>
      </c>
      <c r="R205" s="83" t="str">
        <f>IF('2B全身麻酔手術個別票H29'!K639="","",'2B全身麻酔手術個別票H29'!K639)</f>
        <v/>
      </c>
      <c r="S205" s="83" t="str">
        <f>IF('2B全身麻酔手術個別票H29'!M639="","",'2B全身麻酔手術個別票H29'!M639)</f>
        <v/>
      </c>
      <c r="T205" s="83" t="str">
        <f>IF('2B全身麻酔手術個別票H29'!O639="","",'2B全身麻酔手術個別票H29'!O639)</f>
        <v/>
      </c>
      <c r="U205" s="105"/>
      <c r="V205" s="105"/>
      <c r="W205" s="105"/>
      <c r="X205" s="285" t="str">
        <f>IF('2B全身麻酔手術個別票H29'!AH639="","",'2B全身麻酔手術個別票H29'!AH639)</f>
        <v/>
      </c>
      <c r="Y205" s="285" t="str">
        <f>IF('2B全身麻酔手術個別票H29'!AR639="","",'2B全身麻酔手術個別票H29'!AR639)</f>
        <v/>
      </c>
      <c r="Z205" s="285" t="str">
        <f>IF('2B全身麻酔手術個別票H29'!BB639="","",'2B全身麻酔手術個別票H29'!BB639)</f>
        <v/>
      </c>
      <c r="AA205" s="105"/>
      <c r="AB205" s="105"/>
      <c r="AC205" s="105"/>
      <c r="AD205" s="105"/>
      <c r="AE205" s="105"/>
      <c r="AF205" s="105"/>
      <c r="AG205" s="105"/>
      <c r="AH205" s="105"/>
      <c r="AI205" s="105"/>
    </row>
    <row r="206" spans="1:35">
      <c r="A206" s="83" t="str">
        <f t="shared" si="3"/>
        <v/>
      </c>
      <c r="B206" s="105"/>
      <c r="C206" s="105"/>
      <c r="D206" s="105"/>
      <c r="E206" s="105"/>
      <c r="F206" s="105"/>
      <c r="G206" s="105"/>
      <c r="H206" s="105"/>
      <c r="I206" s="105"/>
      <c r="J206" s="105"/>
      <c r="K206" s="105"/>
      <c r="L206" s="105"/>
      <c r="M206" s="105"/>
      <c r="N206" s="285" t="str">
        <f>IF(CONCATENATE(O206,P206,Q206,R206,S206,T206,U206,V206,W206,X206,Y206,Z206,AA206,AB206,AC206,AD206,AE206,AF206,AG206,AH206,AI206)&lt;&gt;"",MAX($N$1:N205)+1,"")</f>
        <v/>
      </c>
      <c r="O206" s="83" t="str">
        <f>IF('2B全身麻酔手術個別票H29'!C642="","",'2B全身麻酔手術個別票H29'!C642)</f>
        <v/>
      </c>
      <c r="P206" s="83" t="str">
        <f>IF('2B全身麻酔手術個別票H29'!E642="","",'2B全身麻酔手術個別票H29'!E642) &amp; IF('2B全身麻酔手術個別票H29'!F642="","",'2B全身麻酔手術個別票H29'!F642) &amp; IF('2B全身麻酔手術個別票H29'!G642="","",'2B全身麻酔手術個別票H29'!G642)</f>
        <v/>
      </c>
      <c r="Q206" s="83" t="str">
        <f>IF('2B全身麻酔手術個別票H29'!I642="","",'2B全身麻酔手術個別票H29'!I642)</f>
        <v/>
      </c>
      <c r="R206" s="83" t="str">
        <f>IF('2B全身麻酔手術個別票H29'!K642="","",'2B全身麻酔手術個別票H29'!K642)</f>
        <v/>
      </c>
      <c r="S206" s="83" t="str">
        <f>IF('2B全身麻酔手術個別票H29'!M642="","",'2B全身麻酔手術個別票H29'!M642)</f>
        <v/>
      </c>
      <c r="T206" s="83" t="str">
        <f>IF('2B全身麻酔手術個別票H29'!O642="","",'2B全身麻酔手術個別票H29'!O642)</f>
        <v/>
      </c>
      <c r="U206" s="105"/>
      <c r="V206" s="105"/>
      <c r="W206" s="105"/>
      <c r="X206" s="285" t="str">
        <f>IF('2B全身麻酔手術個別票H29'!AH642="","",'2B全身麻酔手術個別票H29'!AH642)</f>
        <v/>
      </c>
      <c r="Y206" s="285" t="str">
        <f>IF('2B全身麻酔手術個別票H29'!AR642="","",'2B全身麻酔手術個別票H29'!AR642)</f>
        <v/>
      </c>
      <c r="Z206" s="285" t="str">
        <f>IF('2B全身麻酔手術個別票H29'!BB642="","",'2B全身麻酔手術個別票H29'!BB642)</f>
        <v/>
      </c>
      <c r="AA206" s="105"/>
      <c r="AB206" s="105"/>
      <c r="AC206" s="105"/>
      <c r="AD206" s="105"/>
      <c r="AE206" s="105"/>
      <c r="AF206" s="105"/>
      <c r="AG206" s="105"/>
      <c r="AH206" s="105"/>
      <c r="AI206" s="105"/>
    </row>
    <row r="207" spans="1:35">
      <c r="A207" s="83" t="str">
        <f t="shared" si="3"/>
        <v/>
      </c>
      <c r="B207" s="105"/>
      <c r="C207" s="105"/>
      <c r="D207" s="105"/>
      <c r="E207" s="105"/>
      <c r="F207" s="105"/>
      <c r="G207" s="105"/>
      <c r="H207" s="105"/>
      <c r="I207" s="105"/>
      <c r="J207" s="105"/>
      <c r="K207" s="105"/>
      <c r="L207" s="105"/>
      <c r="M207" s="105"/>
      <c r="N207" s="285" t="str">
        <f>IF(CONCATENATE(O207,P207,Q207,R207,S207,T207,U207,V207,W207,X207,Y207,Z207,AA207,AB207,AC207,AD207,AE207,AF207,AG207,AH207,AI207)&lt;&gt;"",MAX($N$1:N206)+1,"")</f>
        <v/>
      </c>
      <c r="O207" s="83" t="str">
        <f>IF('2B全身麻酔手術個別票H29'!C645="","",'2B全身麻酔手術個別票H29'!C645)</f>
        <v/>
      </c>
      <c r="P207" s="83" t="str">
        <f>IF('2B全身麻酔手術個別票H29'!E645="","",'2B全身麻酔手術個別票H29'!E645) &amp; IF('2B全身麻酔手術個別票H29'!F645="","",'2B全身麻酔手術個別票H29'!F645) &amp; IF('2B全身麻酔手術個別票H29'!G645="","",'2B全身麻酔手術個別票H29'!G645)</f>
        <v/>
      </c>
      <c r="Q207" s="83" t="str">
        <f>IF('2B全身麻酔手術個別票H29'!I645="","",'2B全身麻酔手術個別票H29'!I645)</f>
        <v/>
      </c>
      <c r="R207" s="83" t="str">
        <f>IF('2B全身麻酔手術個別票H29'!K645="","",'2B全身麻酔手術個別票H29'!K645)</f>
        <v/>
      </c>
      <c r="S207" s="83" t="str">
        <f>IF('2B全身麻酔手術個別票H29'!M645="","",'2B全身麻酔手術個別票H29'!M645)</f>
        <v/>
      </c>
      <c r="T207" s="83" t="str">
        <f>IF('2B全身麻酔手術個別票H29'!O645="","",'2B全身麻酔手術個別票H29'!O645)</f>
        <v/>
      </c>
      <c r="U207" s="105"/>
      <c r="V207" s="105"/>
      <c r="W207" s="105"/>
      <c r="X207" s="285" t="str">
        <f>IF('2B全身麻酔手術個別票H29'!AH645="","",'2B全身麻酔手術個別票H29'!AH645)</f>
        <v/>
      </c>
      <c r="Y207" s="285" t="str">
        <f>IF('2B全身麻酔手術個別票H29'!AR645="","",'2B全身麻酔手術個別票H29'!AR645)</f>
        <v/>
      </c>
      <c r="Z207" s="285" t="str">
        <f>IF('2B全身麻酔手術個別票H29'!BB645="","",'2B全身麻酔手術個別票H29'!BB645)</f>
        <v/>
      </c>
      <c r="AA207" s="105"/>
      <c r="AB207" s="105"/>
      <c r="AC207" s="105"/>
      <c r="AD207" s="105"/>
      <c r="AE207" s="105"/>
      <c r="AF207" s="105"/>
      <c r="AG207" s="105"/>
      <c r="AH207" s="105"/>
      <c r="AI207" s="105"/>
    </row>
    <row r="208" spans="1:35">
      <c r="A208" s="83" t="str">
        <f t="shared" si="3"/>
        <v/>
      </c>
      <c r="B208" s="105"/>
      <c r="C208" s="105"/>
      <c r="D208" s="105"/>
      <c r="E208" s="105"/>
      <c r="F208" s="105"/>
      <c r="G208" s="105"/>
      <c r="H208" s="105"/>
      <c r="I208" s="105"/>
      <c r="J208" s="105"/>
      <c r="K208" s="105"/>
      <c r="L208" s="105"/>
      <c r="M208" s="105"/>
      <c r="N208" s="285" t="str">
        <f>IF(CONCATENATE(O208,P208,Q208,R208,S208,T208,U208,V208,W208,X208,Y208,Z208,AA208,AB208,AC208,AD208,AE208,AF208,AG208,AH208,AI208)&lt;&gt;"",MAX($N$1:N207)+1,"")</f>
        <v/>
      </c>
      <c r="O208" s="83" t="str">
        <f>IF('2B全身麻酔手術個別票H29'!C648="","",'2B全身麻酔手術個別票H29'!C648)</f>
        <v/>
      </c>
      <c r="P208" s="83" t="str">
        <f>IF('2B全身麻酔手術個別票H29'!E648="","",'2B全身麻酔手術個別票H29'!E648) &amp; IF('2B全身麻酔手術個別票H29'!F648="","",'2B全身麻酔手術個別票H29'!F648) &amp; IF('2B全身麻酔手術個別票H29'!G648="","",'2B全身麻酔手術個別票H29'!G648)</f>
        <v/>
      </c>
      <c r="Q208" s="83" t="str">
        <f>IF('2B全身麻酔手術個別票H29'!I648="","",'2B全身麻酔手術個別票H29'!I648)</f>
        <v/>
      </c>
      <c r="R208" s="83" t="str">
        <f>IF('2B全身麻酔手術個別票H29'!K648="","",'2B全身麻酔手術個別票H29'!K648)</f>
        <v/>
      </c>
      <c r="S208" s="83" t="str">
        <f>IF('2B全身麻酔手術個別票H29'!M648="","",'2B全身麻酔手術個別票H29'!M648)</f>
        <v/>
      </c>
      <c r="T208" s="83" t="str">
        <f>IF('2B全身麻酔手術個別票H29'!O648="","",'2B全身麻酔手術個別票H29'!O648)</f>
        <v/>
      </c>
      <c r="U208" s="105"/>
      <c r="V208" s="105"/>
      <c r="W208" s="105"/>
      <c r="X208" s="285" t="str">
        <f>IF('2B全身麻酔手術個別票H29'!AH648="","",'2B全身麻酔手術個別票H29'!AH648)</f>
        <v/>
      </c>
      <c r="Y208" s="285" t="str">
        <f>IF('2B全身麻酔手術個別票H29'!AR648="","",'2B全身麻酔手術個別票H29'!AR648)</f>
        <v/>
      </c>
      <c r="Z208" s="285" t="str">
        <f>IF('2B全身麻酔手術個別票H29'!BB648="","",'2B全身麻酔手術個別票H29'!BB648)</f>
        <v/>
      </c>
      <c r="AA208" s="105"/>
      <c r="AB208" s="105"/>
      <c r="AC208" s="105"/>
      <c r="AD208" s="105"/>
      <c r="AE208" s="105"/>
      <c r="AF208" s="105"/>
      <c r="AG208" s="105"/>
      <c r="AH208" s="105"/>
      <c r="AI208" s="105"/>
    </row>
    <row r="209" spans="1:35">
      <c r="A209" s="83" t="str">
        <f t="shared" si="3"/>
        <v/>
      </c>
      <c r="B209" s="105"/>
      <c r="C209" s="105"/>
      <c r="D209" s="105"/>
      <c r="E209" s="105"/>
      <c r="F209" s="105"/>
      <c r="G209" s="105"/>
      <c r="H209" s="105"/>
      <c r="I209" s="105"/>
      <c r="J209" s="105"/>
      <c r="K209" s="105"/>
      <c r="L209" s="105"/>
      <c r="M209" s="105"/>
      <c r="N209" s="285" t="str">
        <f>IF(CONCATENATE(O209,P209,Q209,R209,S209,T209,U209,V209,W209,X209,Y209,Z209,AA209,AB209,AC209,AD209,AE209,AF209,AG209,AH209,AI209)&lt;&gt;"",MAX($N$1:N208)+1,"")</f>
        <v/>
      </c>
      <c r="O209" s="83" t="str">
        <f>IF('2B全身麻酔手術個別票H29'!C651="","",'2B全身麻酔手術個別票H29'!C651)</f>
        <v/>
      </c>
      <c r="P209" s="83" t="str">
        <f>IF('2B全身麻酔手術個別票H29'!E651="","",'2B全身麻酔手術個別票H29'!E651) &amp; IF('2B全身麻酔手術個別票H29'!F651="","",'2B全身麻酔手術個別票H29'!F651) &amp; IF('2B全身麻酔手術個別票H29'!G651="","",'2B全身麻酔手術個別票H29'!G651)</f>
        <v/>
      </c>
      <c r="Q209" s="83" t="str">
        <f>IF('2B全身麻酔手術個別票H29'!I651="","",'2B全身麻酔手術個別票H29'!I651)</f>
        <v/>
      </c>
      <c r="R209" s="83" t="str">
        <f>IF('2B全身麻酔手術個別票H29'!K651="","",'2B全身麻酔手術個別票H29'!K651)</f>
        <v/>
      </c>
      <c r="S209" s="83" t="str">
        <f>IF('2B全身麻酔手術個別票H29'!M651="","",'2B全身麻酔手術個別票H29'!M651)</f>
        <v/>
      </c>
      <c r="T209" s="83" t="str">
        <f>IF('2B全身麻酔手術個別票H29'!O651="","",'2B全身麻酔手術個別票H29'!O651)</f>
        <v/>
      </c>
      <c r="U209" s="105"/>
      <c r="V209" s="105"/>
      <c r="W209" s="105"/>
      <c r="X209" s="285" t="str">
        <f>IF('2B全身麻酔手術個別票H29'!AH651="","",'2B全身麻酔手術個別票H29'!AH651)</f>
        <v/>
      </c>
      <c r="Y209" s="285" t="str">
        <f>IF('2B全身麻酔手術個別票H29'!AR651="","",'2B全身麻酔手術個別票H29'!AR651)</f>
        <v/>
      </c>
      <c r="Z209" s="285" t="str">
        <f>IF('2B全身麻酔手術個別票H29'!BB651="","",'2B全身麻酔手術個別票H29'!BB651)</f>
        <v/>
      </c>
      <c r="AA209" s="105"/>
      <c r="AB209" s="105"/>
      <c r="AC209" s="105"/>
      <c r="AD209" s="105"/>
      <c r="AE209" s="105"/>
      <c r="AF209" s="105"/>
      <c r="AG209" s="105"/>
      <c r="AH209" s="105"/>
      <c r="AI209" s="105"/>
    </row>
    <row r="210" spans="1:35">
      <c r="A210" s="83" t="str">
        <f t="shared" si="3"/>
        <v/>
      </c>
      <c r="B210" s="105"/>
      <c r="C210" s="105"/>
      <c r="D210" s="105"/>
      <c r="E210" s="105"/>
      <c r="F210" s="105"/>
      <c r="G210" s="105"/>
      <c r="H210" s="105"/>
      <c r="I210" s="105"/>
      <c r="J210" s="105"/>
      <c r="K210" s="105"/>
      <c r="L210" s="105"/>
      <c r="M210" s="105"/>
      <c r="N210" s="285" t="str">
        <f>IF(CONCATENATE(O210,P210,Q210,R210,S210,T210,U210,V210,W210,X210,Y210,Z210,AA210,AB210,AC210,AD210,AE210,AF210,AG210,AH210,AI210)&lt;&gt;"",MAX($N$1:N209)+1,"")</f>
        <v/>
      </c>
      <c r="O210" s="83" t="str">
        <f>IF('2B全身麻酔手術個別票H29'!C654="","",'2B全身麻酔手術個別票H29'!C654)</f>
        <v/>
      </c>
      <c r="P210" s="83" t="str">
        <f>IF('2B全身麻酔手術個別票H29'!E654="","",'2B全身麻酔手術個別票H29'!E654) &amp; IF('2B全身麻酔手術個別票H29'!F654="","",'2B全身麻酔手術個別票H29'!F654) &amp; IF('2B全身麻酔手術個別票H29'!G654="","",'2B全身麻酔手術個別票H29'!G654)</f>
        <v/>
      </c>
      <c r="Q210" s="83" t="str">
        <f>IF('2B全身麻酔手術個別票H29'!I654="","",'2B全身麻酔手術個別票H29'!I654)</f>
        <v/>
      </c>
      <c r="R210" s="83" t="str">
        <f>IF('2B全身麻酔手術個別票H29'!K654="","",'2B全身麻酔手術個別票H29'!K654)</f>
        <v/>
      </c>
      <c r="S210" s="83" t="str">
        <f>IF('2B全身麻酔手術個別票H29'!M654="","",'2B全身麻酔手術個別票H29'!M654)</f>
        <v/>
      </c>
      <c r="T210" s="83" t="str">
        <f>IF('2B全身麻酔手術個別票H29'!O654="","",'2B全身麻酔手術個別票H29'!O654)</f>
        <v/>
      </c>
      <c r="U210" s="105"/>
      <c r="V210" s="105"/>
      <c r="W210" s="105"/>
      <c r="X210" s="285" t="str">
        <f>IF('2B全身麻酔手術個別票H29'!AH654="","",'2B全身麻酔手術個別票H29'!AH654)</f>
        <v/>
      </c>
      <c r="Y210" s="285" t="str">
        <f>IF('2B全身麻酔手術個別票H29'!AR654="","",'2B全身麻酔手術個別票H29'!AR654)</f>
        <v/>
      </c>
      <c r="Z210" s="285" t="str">
        <f>IF('2B全身麻酔手術個別票H29'!BB654="","",'2B全身麻酔手術個別票H29'!BB654)</f>
        <v/>
      </c>
      <c r="AA210" s="105"/>
      <c r="AB210" s="105"/>
      <c r="AC210" s="105"/>
      <c r="AD210" s="105"/>
      <c r="AE210" s="105"/>
      <c r="AF210" s="105"/>
      <c r="AG210" s="105"/>
      <c r="AH210" s="105"/>
      <c r="AI210" s="105"/>
    </row>
    <row r="211" spans="1:35">
      <c r="A211" s="83" t="str">
        <f t="shared" si="3"/>
        <v/>
      </c>
      <c r="B211" s="105"/>
      <c r="C211" s="105"/>
      <c r="D211" s="105"/>
      <c r="E211" s="105"/>
      <c r="F211" s="105"/>
      <c r="G211" s="105"/>
      <c r="H211" s="105"/>
      <c r="I211" s="105"/>
      <c r="J211" s="105"/>
      <c r="K211" s="105"/>
      <c r="L211" s="105"/>
      <c r="M211" s="105"/>
      <c r="N211" s="285" t="str">
        <f>IF(CONCATENATE(O211,P211,Q211,R211,S211,T211,U211,V211,W211,X211,Y211,Z211,AA211,AB211,AC211,AD211,AE211,AF211,AG211,AH211,AI211)&lt;&gt;"",MAX($N$1:N210)+1,"")</f>
        <v/>
      </c>
      <c r="O211" s="83" t="str">
        <f>IF('2B全身麻酔手術個別票H29'!C657="","",'2B全身麻酔手術個別票H29'!C657)</f>
        <v/>
      </c>
      <c r="P211" s="83" t="str">
        <f>IF('2B全身麻酔手術個別票H29'!E657="","",'2B全身麻酔手術個別票H29'!E657) &amp; IF('2B全身麻酔手術個別票H29'!F657="","",'2B全身麻酔手術個別票H29'!F657) &amp; IF('2B全身麻酔手術個別票H29'!G657="","",'2B全身麻酔手術個別票H29'!G657)</f>
        <v/>
      </c>
      <c r="Q211" s="83" t="str">
        <f>IF('2B全身麻酔手術個別票H29'!I657="","",'2B全身麻酔手術個別票H29'!I657)</f>
        <v/>
      </c>
      <c r="R211" s="83" t="str">
        <f>IF('2B全身麻酔手術個別票H29'!K657="","",'2B全身麻酔手術個別票H29'!K657)</f>
        <v/>
      </c>
      <c r="S211" s="83" t="str">
        <f>IF('2B全身麻酔手術個別票H29'!M657="","",'2B全身麻酔手術個別票H29'!M657)</f>
        <v/>
      </c>
      <c r="T211" s="83" t="str">
        <f>IF('2B全身麻酔手術個別票H29'!O657="","",'2B全身麻酔手術個別票H29'!O657)</f>
        <v/>
      </c>
      <c r="U211" s="105"/>
      <c r="V211" s="105"/>
      <c r="W211" s="105"/>
      <c r="X211" s="285" t="str">
        <f>IF('2B全身麻酔手術個別票H29'!AH657="","",'2B全身麻酔手術個別票H29'!AH657)</f>
        <v/>
      </c>
      <c r="Y211" s="285" t="str">
        <f>IF('2B全身麻酔手術個別票H29'!AR657="","",'2B全身麻酔手術個別票H29'!AR657)</f>
        <v/>
      </c>
      <c r="Z211" s="285" t="str">
        <f>IF('2B全身麻酔手術個別票H29'!BB657="","",'2B全身麻酔手術個別票H29'!BB657)</f>
        <v/>
      </c>
      <c r="AA211" s="105"/>
      <c r="AB211" s="105"/>
      <c r="AC211" s="105"/>
      <c r="AD211" s="105"/>
      <c r="AE211" s="105"/>
      <c r="AF211" s="105"/>
      <c r="AG211" s="105"/>
      <c r="AH211" s="105"/>
      <c r="AI211" s="105"/>
    </row>
    <row r="212" spans="1:35">
      <c r="A212" s="83" t="str">
        <f t="shared" si="3"/>
        <v/>
      </c>
      <c r="B212" s="105"/>
      <c r="C212" s="105"/>
      <c r="D212" s="105"/>
      <c r="E212" s="105"/>
      <c r="F212" s="105"/>
      <c r="G212" s="105"/>
      <c r="H212" s="105"/>
      <c r="I212" s="105"/>
      <c r="J212" s="105"/>
      <c r="K212" s="105"/>
      <c r="L212" s="105"/>
      <c r="M212" s="105"/>
      <c r="N212" s="285" t="str">
        <f>IF(CONCATENATE(O212,P212,Q212,R212,S212,T212,U212,V212,W212,X212,Y212,Z212,AA212,AB212,AC212,AD212,AE212,AF212,AG212,AH212,AI212)&lt;&gt;"",MAX($N$1:N211)+1,"")</f>
        <v/>
      </c>
      <c r="O212" s="83" t="str">
        <f>IF('2B全身麻酔手術個別票H29'!C660="","",'2B全身麻酔手術個別票H29'!C660)</f>
        <v/>
      </c>
      <c r="P212" s="83" t="str">
        <f>IF('2B全身麻酔手術個別票H29'!E660="","",'2B全身麻酔手術個別票H29'!E660) &amp; IF('2B全身麻酔手術個別票H29'!F660="","",'2B全身麻酔手術個別票H29'!F660) &amp; IF('2B全身麻酔手術個別票H29'!G660="","",'2B全身麻酔手術個別票H29'!G660)</f>
        <v/>
      </c>
      <c r="Q212" s="83" t="str">
        <f>IF('2B全身麻酔手術個別票H29'!I660="","",'2B全身麻酔手術個別票H29'!I660)</f>
        <v/>
      </c>
      <c r="R212" s="83" t="str">
        <f>IF('2B全身麻酔手術個別票H29'!K660="","",'2B全身麻酔手術個別票H29'!K660)</f>
        <v/>
      </c>
      <c r="S212" s="83" t="str">
        <f>IF('2B全身麻酔手術個別票H29'!M660="","",'2B全身麻酔手術個別票H29'!M660)</f>
        <v/>
      </c>
      <c r="T212" s="83" t="str">
        <f>IF('2B全身麻酔手術個別票H29'!O660="","",'2B全身麻酔手術個別票H29'!O660)</f>
        <v/>
      </c>
      <c r="U212" s="105"/>
      <c r="V212" s="105"/>
      <c r="W212" s="105"/>
      <c r="X212" s="285" t="str">
        <f>IF('2B全身麻酔手術個別票H29'!AH660="","",'2B全身麻酔手術個別票H29'!AH660)</f>
        <v/>
      </c>
      <c r="Y212" s="285" t="str">
        <f>IF('2B全身麻酔手術個別票H29'!AR660="","",'2B全身麻酔手術個別票H29'!AR660)</f>
        <v/>
      </c>
      <c r="Z212" s="285" t="str">
        <f>IF('2B全身麻酔手術個別票H29'!BB660="","",'2B全身麻酔手術個別票H29'!BB660)</f>
        <v/>
      </c>
      <c r="AA212" s="105"/>
      <c r="AB212" s="105"/>
      <c r="AC212" s="105"/>
      <c r="AD212" s="105"/>
      <c r="AE212" s="105"/>
      <c r="AF212" s="105"/>
      <c r="AG212" s="105"/>
      <c r="AH212" s="105"/>
      <c r="AI212" s="105"/>
    </row>
    <row r="213" spans="1:35">
      <c r="A213" s="83" t="str">
        <f t="shared" si="3"/>
        <v/>
      </c>
      <c r="B213" s="105"/>
      <c r="C213" s="105"/>
      <c r="D213" s="105"/>
      <c r="E213" s="105"/>
      <c r="F213" s="105"/>
      <c r="G213" s="105"/>
      <c r="H213" s="105"/>
      <c r="I213" s="105"/>
      <c r="J213" s="105"/>
      <c r="K213" s="105"/>
      <c r="L213" s="105"/>
      <c r="M213" s="105"/>
      <c r="N213" s="285" t="str">
        <f>IF(CONCATENATE(O213,P213,Q213,R213,S213,T213,U213,V213,W213,X213,Y213,Z213,AA213,AB213,AC213,AD213,AE213,AF213,AG213,AH213,AI213)&lt;&gt;"",MAX($N$1:N212)+1,"")</f>
        <v/>
      </c>
      <c r="O213" s="83" t="str">
        <f>IF('2B全身麻酔手術個別票H29'!C663="","",'2B全身麻酔手術個別票H29'!C663)</f>
        <v/>
      </c>
      <c r="P213" s="83" t="str">
        <f>IF('2B全身麻酔手術個別票H29'!E663="","",'2B全身麻酔手術個別票H29'!E663) &amp; IF('2B全身麻酔手術個別票H29'!F663="","",'2B全身麻酔手術個別票H29'!F663) &amp; IF('2B全身麻酔手術個別票H29'!G663="","",'2B全身麻酔手術個別票H29'!G663)</f>
        <v/>
      </c>
      <c r="Q213" s="83" t="str">
        <f>IF('2B全身麻酔手術個別票H29'!I663="","",'2B全身麻酔手術個別票H29'!I663)</f>
        <v/>
      </c>
      <c r="R213" s="83" t="str">
        <f>IF('2B全身麻酔手術個別票H29'!K663="","",'2B全身麻酔手術個別票H29'!K663)</f>
        <v/>
      </c>
      <c r="S213" s="83" t="str">
        <f>IF('2B全身麻酔手術個別票H29'!M663="","",'2B全身麻酔手術個別票H29'!M663)</f>
        <v/>
      </c>
      <c r="T213" s="83" t="str">
        <f>IF('2B全身麻酔手術個別票H29'!O663="","",'2B全身麻酔手術個別票H29'!O663)</f>
        <v/>
      </c>
      <c r="U213" s="105"/>
      <c r="V213" s="105"/>
      <c r="W213" s="105"/>
      <c r="X213" s="285" t="str">
        <f>IF('2B全身麻酔手術個別票H29'!AH663="","",'2B全身麻酔手術個別票H29'!AH663)</f>
        <v/>
      </c>
      <c r="Y213" s="285" t="str">
        <f>IF('2B全身麻酔手術個別票H29'!AR663="","",'2B全身麻酔手術個別票H29'!AR663)</f>
        <v/>
      </c>
      <c r="Z213" s="285" t="str">
        <f>IF('2B全身麻酔手術個別票H29'!BB663="","",'2B全身麻酔手術個別票H29'!BB663)</f>
        <v/>
      </c>
      <c r="AA213" s="105"/>
      <c r="AB213" s="105"/>
      <c r="AC213" s="105"/>
      <c r="AD213" s="105"/>
      <c r="AE213" s="105"/>
      <c r="AF213" s="105"/>
      <c r="AG213" s="105"/>
      <c r="AH213" s="105"/>
      <c r="AI213" s="105"/>
    </row>
    <row r="214" spans="1:35">
      <c r="A214" s="83" t="str">
        <f t="shared" si="3"/>
        <v/>
      </c>
      <c r="B214" s="105"/>
      <c r="C214" s="105"/>
      <c r="D214" s="105"/>
      <c r="E214" s="105"/>
      <c r="F214" s="105"/>
      <c r="G214" s="105"/>
      <c r="H214" s="105"/>
      <c r="I214" s="105"/>
      <c r="J214" s="105"/>
      <c r="K214" s="105"/>
      <c r="L214" s="105"/>
      <c r="M214" s="105"/>
      <c r="N214" s="285" t="str">
        <f>IF(CONCATENATE(O214,P214,Q214,R214,S214,T214,U214,V214,W214,X214,Y214,Z214,AA214,AB214,AC214,AD214,AE214,AF214,AG214,AH214,AI214)&lt;&gt;"",MAX($N$1:N213)+1,"")</f>
        <v/>
      </c>
      <c r="O214" s="83" t="str">
        <f>IF('2B全身麻酔手術個別票H29'!C666="","",'2B全身麻酔手術個別票H29'!C666)</f>
        <v/>
      </c>
      <c r="P214" s="83" t="str">
        <f>IF('2B全身麻酔手術個別票H29'!E666="","",'2B全身麻酔手術個別票H29'!E666) &amp; IF('2B全身麻酔手術個別票H29'!F666="","",'2B全身麻酔手術個別票H29'!F666) &amp; IF('2B全身麻酔手術個別票H29'!G666="","",'2B全身麻酔手術個別票H29'!G666)</f>
        <v/>
      </c>
      <c r="Q214" s="83" t="str">
        <f>IF('2B全身麻酔手術個別票H29'!I666="","",'2B全身麻酔手術個別票H29'!I666)</f>
        <v/>
      </c>
      <c r="R214" s="83" t="str">
        <f>IF('2B全身麻酔手術個別票H29'!K666="","",'2B全身麻酔手術個別票H29'!K666)</f>
        <v/>
      </c>
      <c r="S214" s="83" t="str">
        <f>IF('2B全身麻酔手術個別票H29'!M666="","",'2B全身麻酔手術個別票H29'!M666)</f>
        <v/>
      </c>
      <c r="T214" s="83" t="str">
        <f>IF('2B全身麻酔手術個別票H29'!O666="","",'2B全身麻酔手術個別票H29'!O666)</f>
        <v/>
      </c>
      <c r="U214" s="105"/>
      <c r="V214" s="105"/>
      <c r="W214" s="105"/>
      <c r="X214" s="285" t="str">
        <f>IF('2B全身麻酔手術個別票H29'!AH666="","",'2B全身麻酔手術個別票H29'!AH666)</f>
        <v/>
      </c>
      <c r="Y214" s="285" t="str">
        <f>IF('2B全身麻酔手術個別票H29'!AR666="","",'2B全身麻酔手術個別票H29'!AR666)</f>
        <v/>
      </c>
      <c r="Z214" s="285" t="str">
        <f>IF('2B全身麻酔手術個別票H29'!BB666="","",'2B全身麻酔手術個別票H29'!BB666)</f>
        <v/>
      </c>
      <c r="AA214" s="105"/>
      <c r="AB214" s="105"/>
      <c r="AC214" s="105"/>
      <c r="AD214" s="105"/>
      <c r="AE214" s="105"/>
      <c r="AF214" s="105"/>
      <c r="AG214" s="105"/>
      <c r="AH214" s="105"/>
      <c r="AI214" s="105"/>
    </row>
    <row r="215" spans="1:35">
      <c r="A215" s="83" t="str">
        <f t="shared" si="3"/>
        <v/>
      </c>
      <c r="B215" s="105"/>
      <c r="C215" s="105"/>
      <c r="D215" s="105"/>
      <c r="E215" s="105"/>
      <c r="F215" s="105"/>
      <c r="G215" s="105"/>
      <c r="H215" s="105"/>
      <c r="I215" s="105"/>
      <c r="J215" s="105"/>
      <c r="K215" s="105"/>
      <c r="L215" s="105"/>
      <c r="M215" s="105"/>
      <c r="N215" s="285" t="str">
        <f>IF(CONCATENATE(O215,P215,Q215,R215,S215,T215,U215,V215,W215,X215,Y215,Z215,AA215,AB215,AC215,AD215,AE215,AF215,AG215,AH215,AI215)&lt;&gt;"",MAX($N$1:N214)+1,"")</f>
        <v/>
      </c>
      <c r="O215" s="83" t="str">
        <f>IF('2B全身麻酔手術個別票H29'!C669="","",'2B全身麻酔手術個別票H29'!C669)</f>
        <v/>
      </c>
      <c r="P215" s="83" t="str">
        <f>IF('2B全身麻酔手術個別票H29'!E669="","",'2B全身麻酔手術個別票H29'!E669) &amp; IF('2B全身麻酔手術個別票H29'!F669="","",'2B全身麻酔手術個別票H29'!F669) &amp; IF('2B全身麻酔手術個別票H29'!G669="","",'2B全身麻酔手術個別票H29'!G669)</f>
        <v/>
      </c>
      <c r="Q215" s="83" t="str">
        <f>IF('2B全身麻酔手術個別票H29'!I669="","",'2B全身麻酔手術個別票H29'!I669)</f>
        <v/>
      </c>
      <c r="R215" s="83" t="str">
        <f>IF('2B全身麻酔手術個別票H29'!K669="","",'2B全身麻酔手術個別票H29'!K669)</f>
        <v/>
      </c>
      <c r="S215" s="83" t="str">
        <f>IF('2B全身麻酔手術個別票H29'!M669="","",'2B全身麻酔手術個別票H29'!M669)</f>
        <v/>
      </c>
      <c r="T215" s="83" t="str">
        <f>IF('2B全身麻酔手術個別票H29'!O669="","",'2B全身麻酔手術個別票H29'!O669)</f>
        <v/>
      </c>
      <c r="U215" s="105"/>
      <c r="V215" s="105"/>
      <c r="W215" s="105"/>
      <c r="X215" s="285" t="str">
        <f>IF('2B全身麻酔手術個別票H29'!AH669="","",'2B全身麻酔手術個別票H29'!AH669)</f>
        <v/>
      </c>
      <c r="Y215" s="285" t="str">
        <f>IF('2B全身麻酔手術個別票H29'!AR669="","",'2B全身麻酔手術個別票H29'!AR669)</f>
        <v/>
      </c>
      <c r="Z215" s="285" t="str">
        <f>IF('2B全身麻酔手術個別票H29'!BB669="","",'2B全身麻酔手術個別票H29'!BB669)</f>
        <v/>
      </c>
      <c r="AA215" s="105"/>
      <c r="AB215" s="105"/>
      <c r="AC215" s="105"/>
      <c r="AD215" s="105"/>
      <c r="AE215" s="105"/>
      <c r="AF215" s="105"/>
      <c r="AG215" s="105"/>
      <c r="AH215" s="105"/>
      <c r="AI215" s="105"/>
    </row>
    <row r="216" spans="1:35">
      <c r="A216" s="83" t="str">
        <f t="shared" si="3"/>
        <v/>
      </c>
      <c r="B216" s="105"/>
      <c r="C216" s="105"/>
      <c r="D216" s="105"/>
      <c r="E216" s="105"/>
      <c r="F216" s="105"/>
      <c r="G216" s="105"/>
      <c r="H216" s="105"/>
      <c r="I216" s="105"/>
      <c r="J216" s="105"/>
      <c r="K216" s="105"/>
      <c r="L216" s="105"/>
      <c r="M216" s="105"/>
      <c r="N216" s="285" t="str">
        <f>IF(CONCATENATE(O216,P216,Q216,R216,S216,T216,U216,V216,W216,X216,Y216,Z216,AA216,AB216,AC216,AD216,AE216,AF216,AG216,AH216,AI216)&lt;&gt;"",MAX($N$1:N215)+1,"")</f>
        <v/>
      </c>
      <c r="O216" s="83" t="str">
        <f>IF('2B全身麻酔手術個別票H29'!C672="","",'2B全身麻酔手術個別票H29'!C672)</f>
        <v/>
      </c>
      <c r="P216" s="83" t="str">
        <f>IF('2B全身麻酔手術個別票H29'!E672="","",'2B全身麻酔手術個別票H29'!E672) &amp; IF('2B全身麻酔手術個別票H29'!F672="","",'2B全身麻酔手術個別票H29'!F672) &amp; IF('2B全身麻酔手術個別票H29'!G672="","",'2B全身麻酔手術個別票H29'!G672)</f>
        <v/>
      </c>
      <c r="Q216" s="83" t="str">
        <f>IF('2B全身麻酔手術個別票H29'!I672="","",'2B全身麻酔手術個別票H29'!I672)</f>
        <v/>
      </c>
      <c r="R216" s="83" t="str">
        <f>IF('2B全身麻酔手術個別票H29'!K672="","",'2B全身麻酔手術個別票H29'!K672)</f>
        <v/>
      </c>
      <c r="S216" s="83" t="str">
        <f>IF('2B全身麻酔手術個別票H29'!M672="","",'2B全身麻酔手術個別票H29'!M672)</f>
        <v/>
      </c>
      <c r="T216" s="83" t="str">
        <f>IF('2B全身麻酔手術個別票H29'!O672="","",'2B全身麻酔手術個別票H29'!O672)</f>
        <v/>
      </c>
      <c r="U216" s="105"/>
      <c r="V216" s="105"/>
      <c r="W216" s="105"/>
      <c r="X216" s="285" t="str">
        <f>IF('2B全身麻酔手術個別票H29'!AH672="","",'2B全身麻酔手術個別票H29'!AH672)</f>
        <v/>
      </c>
      <c r="Y216" s="285" t="str">
        <f>IF('2B全身麻酔手術個別票H29'!AR672="","",'2B全身麻酔手術個別票H29'!AR672)</f>
        <v/>
      </c>
      <c r="Z216" s="285" t="str">
        <f>IF('2B全身麻酔手術個別票H29'!BB672="","",'2B全身麻酔手術個別票H29'!BB672)</f>
        <v/>
      </c>
      <c r="AA216" s="105"/>
      <c r="AB216" s="105"/>
      <c r="AC216" s="105"/>
      <c r="AD216" s="105"/>
      <c r="AE216" s="105"/>
      <c r="AF216" s="105"/>
      <c r="AG216" s="105"/>
      <c r="AH216" s="105"/>
      <c r="AI216" s="105"/>
    </row>
    <row r="217" spans="1:35">
      <c r="A217" s="83" t="str">
        <f t="shared" si="3"/>
        <v/>
      </c>
      <c r="B217" s="105"/>
      <c r="C217" s="105"/>
      <c r="D217" s="105"/>
      <c r="E217" s="105"/>
      <c r="F217" s="105"/>
      <c r="G217" s="105"/>
      <c r="H217" s="105"/>
      <c r="I217" s="105"/>
      <c r="J217" s="105"/>
      <c r="K217" s="105"/>
      <c r="L217" s="105"/>
      <c r="M217" s="105"/>
      <c r="N217" s="285" t="str">
        <f>IF(CONCATENATE(O217,P217,Q217,R217,S217,T217,U217,V217,W217,X217,Y217,Z217,AA217,AB217,AC217,AD217,AE217,AF217,AG217,AH217,AI217)&lt;&gt;"",MAX($N$1:N216)+1,"")</f>
        <v/>
      </c>
      <c r="O217" s="83" t="str">
        <f>IF('2B全身麻酔手術個別票H29'!C675="","",'2B全身麻酔手術個別票H29'!C675)</f>
        <v/>
      </c>
      <c r="P217" s="83" t="str">
        <f>IF('2B全身麻酔手術個別票H29'!E675="","",'2B全身麻酔手術個別票H29'!E675) &amp; IF('2B全身麻酔手術個別票H29'!F675="","",'2B全身麻酔手術個別票H29'!F675) &amp; IF('2B全身麻酔手術個別票H29'!G675="","",'2B全身麻酔手術個別票H29'!G675)</f>
        <v/>
      </c>
      <c r="Q217" s="83" t="str">
        <f>IF('2B全身麻酔手術個別票H29'!I675="","",'2B全身麻酔手術個別票H29'!I675)</f>
        <v/>
      </c>
      <c r="R217" s="83" t="str">
        <f>IF('2B全身麻酔手術個別票H29'!K675="","",'2B全身麻酔手術個別票H29'!K675)</f>
        <v/>
      </c>
      <c r="S217" s="83" t="str">
        <f>IF('2B全身麻酔手術個別票H29'!M675="","",'2B全身麻酔手術個別票H29'!M675)</f>
        <v/>
      </c>
      <c r="T217" s="83" t="str">
        <f>IF('2B全身麻酔手術個別票H29'!O675="","",'2B全身麻酔手術個別票H29'!O675)</f>
        <v/>
      </c>
      <c r="U217" s="105"/>
      <c r="V217" s="105"/>
      <c r="W217" s="105"/>
      <c r="X217" s="285" t="str">
        <f>IF('2B全身麻酔手術個別票H29'!AH675="","",'2B全身麻酔手術個別票H29'!AH675)</f>
        <v/>
      </c>
      <c r="Y217" s="285" t="str">
        <f>IF('2B全身麻酔手術個別票H29'!AR675="","",'2B全身麻酔手術個別票H29'!AR675)</f>
        <v/>
      </c>
      <c r="Z217" s="285" t="str">
        <f>IF('2B全身麻酔手術個別票H29'!BB675="","",'2B全身麻酔手術個別票H29'!BB675)</f>
        <v/>
      </c>
      <c r="AA217" s="105"/>
      <c r="AB217" s="105"/>
      <c r="AC217" s="105"/>
      <c r="AD217" s="105"/>
      <c r="AE217" s="105"/>
      <c r="AF217" s="105"/>
      <c r="AG217" s="105"/>
      <c r="AH217" s="105"/>
      <c r="AI217" s="105"/>
    </row>
    <row r="218" spans="1:35">
      <c r="A218" s="83" t="str">
        <f t="shared" si="3"/>
        <v/>
      </c>
      <c r="B218" s="105"/>
      <c r="C218" s="105"/>
      <c r="D218" s="105"/>
      <c r="E218" s="105"/>
      <c r="F218" s="105"/>
      <c r="G218" s="105"/>
      <c r="H218" s="105"/>
      <c r="I218" s="105"/>
      <c r="J218" s="105"/>
      <c r="K218" s="105"/>
      <c r="L218" s="105"/>
      <c r="M218" s="105"/>
      <c r="N218" s="285" t="str">
        <f>IF(CONCATENATE(O218,P218,Q218,R218,S218,T218,U218,V218,W218,X218,Y218,Z218,AA218,AB218,AC218,AD218,AE218,AF218,AG218,AH218,AI218)&lt;&gt;"",MAX($N$1:N217)+1,"")</f>
        <v/>
      </c>
      <c r="O218" s="83" t="str">
        <f>IF('2B全身麻酔手術個別票H29'!C678="","",'2B全身麻酔手術個別票H29'!C678)</f>
        <v/>
      </c>
      <c r="P218" s="83" t="str">
        <f>IF('2B全身麻酔手術個別票H29'!E678="","",'2B全身麻酔手術個別票H29'!E678) &amp; IF('2B全身麻酔手術個別票H29'!F678="","",'2B全身麻酔手術個別票H29'!F678) &amp; IF('2B全身麻酔手術個別票H29'!G678="","",'2B全身麻酔手術個別票H29'!G678)</f>
        <v/>
      </c>
      <c r="Q218" s="83" t="str">
        <f>IF('2B全身麻酔手術個別票H29'!I678="","",'2B全身麻酔手術個別票H29'!I678)</f>
        <v/>
      </c>
      <c r="R218" s="83" t="str">
        <f>IF('2B全身麻酔手術個別票H29'!K678="","",'2B全身麻酔手術個別票H29'!K678)</f>
        <v/>
      </c>
      <c r="S218" s="83" t="str">
        <f>IF('2B全身麻酔手術個別票H29'!M678="","",'2B全身麻酔手術個別票H29'!M678)</f>
        <v/>
      </c>
      <c r="T218" s="83" t="str">
        <f>IF('2B全身麻酔手術個別票H29'!O678="","",'2B全身麻酔手術個別票H29'!O678)</f>
        <v/>
      </c>
      <c r="U218" s="105"/>
      <c r="V218" s="105"/>
      <c r="W218" s="105"/>
      <c r="X218" s="285" t="str">
        <f>IF('2B全身麻酔手術個別票H29'!AH678="","",'2B全身麻酔手術個別票H29'!AH678)</f>
        <v/>
      </c>
      <c r="Y218" s="285" t="str">
        <f>IF('2B全身麻酔手術個別票H29'!AR678="","",'2B全身麻酔手術個別票H29'!AR678)</f>
        <v/>
      </c>
      <c r="Z218" s="285" t="str">
        <f>IF('2B全身麻酔手術個別票H29'!BB678="","",'2B全身麻酔手術個別票H29'!BB678)</f>
        <v/>
      </c>
      <c r="AA218" s="105"/>
      <c r="AB218" s="105"/>
      <c r="AC218" s="105"/>
      <c r="AD218" s="105"/>
      <c r="AE218" s="105"/>
      <c r="AF218" s="105"/>
      <c r="AG218" s="105"/>
      <c r="AH218" s="105"/>
      <c r="AI218" s="105"/>
    </row>
    <row r="219" spans="1:35">
      <c r="A219" s="83" t="str">
        <f t="shared" si="3"/>
        <v/>
      </c>
      <c r="B219" s="105"/>
      <c r="C219" s="105"/>
      <c r="D219" s="105"/>
      <c r="E219" s="105"/>
      <c r="F219" s="105"/>
      <c r="G219" s="105"/>
      <c r="H219" s="105"/>
      <c r="I219" s="105"/>
      <c r="J219" s="105"/>
      <c r="K219" s="105"/>
      <c r="L219" s="105"/>
      <c r="M219" s="105"/>
      <c r="N219" s="285" t="str">
        <f>IF(CONCATENATE(O219,P219,Q219,R219,S219,T219,U219,V219,W219,X219,Y219,Z219,AA219,AB219,AC219,AD219,AE219,AF219,AG219,AH219,AI219)&lt;&gt;"",MAX($N$1:N218)+1,"")</f>
        <v/>
      </c>
      <c r="O219" s="83" t="str">
        <f>IF('2B全身麻酔手術個別票H29'!C681="","",'2B全身麻酔手術個別票H29'!C681)</f>
        <v/>
      </c>
      <c r="P219" s="83" t="str">
        <f>IF('2B全身麻酔手術個別票H29'!E681="","",'2B全身麻酔手術個別票H29'!E681) &amp; IF('2B全身麻酔手術個別票H29'!F681="","",'2B全身麻酔手術個別票H29'!F681) &amp; IF('2B全身麻酔手術個別票H29'!G681="","",'2B全身麻酔手術個別票H29'!G681)</f>
        <v/>
      </c>
      <c r="Q219" s="83" t="str">
        <f>IF('2B全身麻酔手術個別票H29'!I681="","",'2B全身麻酔手術個別票H29'!I681)</f>
        <v/>
      </c>
      <c r="R219" s="83" t="str">
        <f>IF('2B全身麻酔手術個別票H29'!K681="","",'2B全身麻酔手術個別票H29'!K681)</f>
        <v/>
      </c>
      <c r="S219" s="83" t="str">
        <f>IF('2B全身麻酔手術個別票H29'!M681="","",'2B全身麻酔手術個別票H29'!M681)</f>
        <v/>
      </c>
      <c r="T219" s="83" t="str">
        <f>IF('2B全身麻酔手術個別票H29'!O681="","",'2B全身麻酔手術個別票H29'!O681)</f>
        <v/>
      </c>
      <c r="U219" s="105"/>
      <c r="V219" s="105"/>
      <c r="W219" s="105"/>
      <c r="X219" s="285" t="str">
        <f>IF('2B全身麻酔手術個別票H29'!AH681="","",'2B全身麻酔手術個別票H29'!AH681)</f>
        <v/>
      </c>
      <c r="Y219" s="285" t="str">
        <f>IF('2B全身麻酔手術個別票H29'!AR681="","",'2B全身麻酔手術個別票H29'!AR681)</f>
        <v/>
      </c>
      <c r="Z219" s="285" t="str">
        <f>IF('2B全身麻酔手術個別票H29'!BB681="","",'2B全身麻酔手術個別票H29'!BB681)</f>
        <v/>
      </c>
      <c r="AA219" s="105"/>
      <c r="AB219" s="105"/>
      <c r="AC219" s="105"/>
      <c r="AD219" s="105"/>
      <c r="AE219" s="105"/>
      <c r="AF219" s="105"/>
      <c r="AG219" s="105"/>
      <c r="AH219" s="105"/>
      <c r="AI219" s="105"/>
    </row>
    <row r="220" spans="1:35">
      <c r="A220" s="83" t="str">
        <f t="shared" si="3"/>
        <v/>
      </c>
      <c r="B220" s="105"/>
      <c r="C220" s="105"/>
      <c r="D220" s="105"/>
      <c r="E220" s="105"/>
      <c r="F220" s="105"/>
      <c r="G220" s="105"/>
      <c r="H220" s="105"/>
      <c r="I220" s="105"/>
      <c r="J220" s="105"/>
      <c r="K220" s="105"/>
      <c r="L220" s="105"/>
      <c r="M220" s="105"/>
      <c r="N220" s="285" t="str">
        <f>IF(CONCATENATE(O220,P220,Q220,R220,S220,T220,U220,V220,W220,X220,Y220,Z220,AA220,AB220,AC220,AD220,AE220,AF220,AG220,AH220,AI220)&lt;&gt;"",MAX($N$1:N219)+1,"")</f>
        <v/>
      </c>
      <c r="O220" s="83" t="str">
        <f>IF('2B全身麻酔手術個別票H29'!C684="","",'2B全身麻酔手術個別票H29'!C684)</f>
        <v/>
      </c>
      <c r="P220" s="83" t="str">
        <f>IF('2B全身麻酔手術個別票H29'!E684="","",'2B全身麻酔手術個別票H29'!E684) &amp; IF('2B全身麻酔手術個別票H29'!F684="","",'2B全身麻酔手術個別票H29'!F684) &amp; IF('2B全身麻酔手術個別票H29'!G684="","",'2B全身麻酔手術個別票H29'!G684)</f>
        <v/>
      </c>
      <c r="Q220" s="83" t="str">
        <f>IF('2B全身麻酔手術個別票H29'!I684="","",'2B全身麻酔手術個別票H29'!I684)</f>
        <v/>
      </c>
      <c r="R220" s="83" t="str">
        <f>IF('2B全身麻酔手術個別票H29'!K684="","",'2B全身麻酔手術個別票H29'!K684)</f>
        <v/>
      </c>
      <c r="S220" s="83" t="str">
        <f>IF('2B全身麻酔手術個別票H29'!M684="","",'2B全身麻酔手術個別票H29'!M684)</f>
        <v/>
      </c>
      <c r="T220" s="83" t="str">
        <f>IF('2B全身麻酔手術個別票H29'!O684="","",'2B全身麻酔手術個別票H29'!O684)</f>
        <v/>
      </c>
      <c r="U220" s="105"/>
      <c r="V220" s="105"/>
      <c r="W220" s="105"/>
      <c r="X220" s="285" t="str">
        <f>IF('2B全身麻酔手術個別票H29'!AH684="","",'2B全身麻酔手術個別票H29'!AH684)</f>
        <v/>
      </c>
      <c r="Y220" s="285" t="str">
        <f>IF('2B全身麻酔手術個別票H29'!AR684="","",'2B全身麻酔手術個別票H29'!AR684)</f>
        <v/>
      </c>
      <c r="Z220" s="285" t="str">
        <f>IF('2B全身麻酔手術個別票H29'!BB684="","",'2B全身麻酔手術個別票H29'!BB684)</f>
        <v/>
      </c>
      <c r="AA220" s="105"/>
      <c r="AB220" s="105"/>
      <c r="AC220" s="105"/>
      <c r="AD220" s="105"/>
      <c r="AE220" s="105"/>
      <c r="AF220" s="105"/>
      <c r="AG220" s="105"/>
      <c r="AH220" s="105"/>
      <c r="AI220" s="105"/>
    </row>
    <row r="221" spans="1:35">
      <c r="A221" s="83" t="str">
        <f t="shared" si="3"/>
        <v/>
      </c>
      <c r="B221" s="105"/>
      <c r="C221" s="105"/>
      <c r="D221" s="105"/>
      <c r="E221" s="105"/>
      <c r="F221" s="105"/>
      <c r="G221" s="105"/>
      <c r="H221" s="105"/>
      <c r="I221" s="105"/>
      <c r="J221" s="105"/>
      <c r="K221" s="105"/>
      <c r="L221" s="105"/>
      <c r="M221" s="105"/>
      <c r="N221" s="285" t="str">
        <f>IF(CONCATENATE(O221,P221,Q221,R221,S221,T221,U221,V221,W221,X221,Y221,Z221,AA221,AB221,AC221,AD221,AE221,AF221,AG221,AH221,AI221)&lt;&gt;"",MAX($N$1:N220)+1,"")</f>
        <v/>
      </c>
      <c r="O221" s="83" t="str">
        <f>IF('2B全身麻酔手術個別票H29'!C687="","",'2B全身麻酔手術個別票H29'!C687)</f>
        <v/>
      </c>
      <c r="P221" s="83" t="str">
        <f>IF('2B全身麻酔手術個別票H29'!E687="","",'2B全身麻酔手術個別票H29'!E687) &amp; IF('2B全身麻酔手術個別票H29'!F687="","",'2B全身麻酔手術個別票H29'!F687) &amp; IF('2B全身麻酔手術個別票H29'!G687="","",'2B全身麻酔手術個別票H29'!G687)</f>
        <v/>
      </c>
      <c r="Q221" s="83" t="str">
        <f>IF('2B全身麻酔手術個別票H29'!I687="","",'2B全身麻酔手術個別票H29'!I687)</f>
        <v/>
      </c>
      <c r="R221" s="83" t="str">
        <f>IF('2B全身麻酔手術個別票H29'!K687="","",'2B全身麻酔手術個別票H29'!K687)</f>
        <v/>
      </c>
      <c r="S221" s="83" t="str">
        <f>IF('2B全身麻酔手術個別票H29'!M687="","",'2B全身麻酔手術個別票H29'!M687)</f>
        <v/>
      </c>
      <c r="T221" s="83" t="str">
        <f>IF('2B全身麻酔手術個別票H29'!O687="","",'2B全身麻酔手術個別票H29'!O687)</f>
        <v/>
      </c>
      <c r="U221" s="105"/>
      <c r="V221" s="105"/>
      <c r="W221" s="105"/>
      <c r="X221" s="285" t="str">
        <f>IF('2B全身麻酔手術個別票H29'!AH687="","",'2B全身麻酔手術個別票H29'!AH687)</f>
        <v/>
      </c>
      <c r="Y221" s="285" t="str">
        <f>IF('2B全身麻酔手術個別票H29'!AR687="","",'2B全身麻酔手術個別票H29'!AR687)</f>
        <v/>
      </c>
      <c r="Z221" s="285" t="str">
        <f>IF('2B全身麻酔手術個別票H29'!BB687="","",'2B全身麻酔手術個別票H29'!BB687)</f>
        <v/>
      </c>
      <c r="AA221" s="105"/>
      <c r="AB221" s="105"/>
      <c r="AC221" s="105"/>
      <c r="AD221" s="105"/>
      <c r="AE221" s="105"/>
      <c r="AF221" s="105"/>
      <c r="AG221" s="105"/>
      <c r="AH221" s="105"/>
      <c r="AI221" s="105"/>
    </row>
    <row r="222" spans="1:35">
      <c r="A222" s="83" t="str">
        <f t="shared" si="3"/>
        <v/>
      </c>
      <c r="B222" s="105"/>
      <c r="C222" s="105"/>
      <c r="D222" s="105"/>
      <c r="E222" s="105"/>
      <c r="F222" s="105"/>
      <c r="G222" s="105"/>
      <c r="H222" s="105"/>
      <c r="I222" s="105"/>
      <c r="J222" s="105"/>
      <c r="K222" s="105"/>
      <c r="L222" s="105"/>
      <c r="M222" s="105"/>
      <c r="N222" s="285" t="str">
        <f>IF(CONCATENATE(O222,P222,Q222,R222,S222,T222,U222,V222,W222,X222,Y222,Z222,AA222,AB222,AC222,AD222,AE222,AF222,AG222,AH222,AI222)&lt;&gt;"",MAX($N$1:N221)+1,"")</f>
        <v/>
      </c>
      <c r="O222" s="83" t="str">
        <f>IF('2B全身麻酔手術個別票H29'!C690="","",'2B全身麻酔手術個別票H29'!C690)</f>
        <v/>
      </c>
      <c r="P222" s="83" t="str">
        <f>IF('2B全身麻酔手術個別票H29'!E690="","",'2B全身麻酔手術個別票H29'!E690) &amp; IF('2B全身麻酔手術個別票H29'!F690="","",'2B全身麻酔手術個別票H29'!F690) &amp; IF('2B全身麻酔手術個別票H29'!G690="","",'2B全身麻酔手術個別票H29'!G690)</f>
        <v/>
      </c>
      <c r="Q222" s="83" t="str">
        <f>IF('2B全身麻酔手術個別票H29'!I690="","",'2B全身麻酔手術個別票H29'!I690)</f>
        <v/>
      </c>
      <c r="R222" s="83" t="str">
        <f>IF('2B全身麻酔手術個別票H29'!K690="","",'2B全身麻酔手術個別票H29'!K690)</f>
        <v/>
      </c>
      <c r="S222" s="83" t="str">
        <f>IF('2B全身麻酔手術個別票H29'!M690="","",'2B全身麻酔手術個別票H29'!M690)</f>
        <v/>
      </c>
      <c r="T222" s="83" t="str">
        <f>IF('2B全身麻酔手術個別票H29'!O690="","",'2B全身麻酔手術個別票H29'!O690)</f>
        <v/>
      </c>
      <c r="U222" s="105"/>
      <c r="V222" s="105"/>
      <c r="W222" s="105"/>
      <c r="X222" s="285" t="str">
        <f>IF('2B全身麻酔手術個別票H29'!AH690="","",'2B全身麻酔手術個別票H29'!AH690)</f>
        <v/>
      </c>
      <c r="Y222" s="285" t="str">
        <f>IF('2B全身麻酔手術個別票H29'!AR690="","",'2B全身麻酔手術個別票H29'!AR690)</f>
        <v/>
      </c>
      <c r="Z222" s="285" t="str">
        <f>IF('2B全身麻酔手術個別票H29'!BB690="","",'2B全身麻酔手術個別票H29'!BB690)</f>
        <v/>
      </c>
      <c r="AA222" s="105"/>
      <c r="AB222" s="105"/>
      <c r="AC222" s="105"/>
      <c r="AD222" s="105"/>
      <c r="AE222" s="105"/>
      <c r="AF222" s="105"/>
      <c r="AG222" s="105"/>
      <c r="AH222" s="105"/>
      <c r="AI222" s="105"/>
    </row>
    <row r="223" spans="1:35">
      <c r="A223" s="83" t="str">
        <f t="shared" si="3"/>
        <v/>
      </c>
      <c r="B223" s="105"/>
      <c r="C223" s="105"/>
      <c r="D223" s="105"/>
      <c r="E223" s="105"/>
      <c r="F223" s="105"/>
      <c r="G223" s="105"/>
      <c r="H223" s="105"/>
      <c r="I223" s="105"/>
      <c r="J223" s="105"/>
      <c r="K223" s="105"/>
      <c r="L223" s="105"/>
      <c r="M223" s="105"/>
      <c r="N223" s="285" t="str">
        <f>IF(CONCATENATE(O223,P223,Q223,R223,S223,T223,U223,V223,W223,X223,Y223,Z223,AA223,AB223,AC223,AD223,AE223,AF223,AG223,AH223,AI223)&lt;&gt;"",MAX($N$1:N222)+1,"")</f>
        <v/>
      </c>
      <c r="O223" s="83" t="str">
        <f>IF('2B全身麻酔手術個別票H29'!C695="","",'2B全身麻酔手術個別票H29'!C695)</f>
        <v/>
      </c>
      <c r="P223" s="83" t="str">
        <f>IF('2B全身麻酔手術個別票H29'!E695="","",'2B全身麻酔手術個別票H29'!E695) &amp; IF('2B全身麻酔手術個別票H29'!F695="","",'2B全身麻酔手術個別票H29'!F695) &amp; IF('2B全身麻酔手術個別票H29'!G695="","",'2B全身麻酔手術個別票H29'!G695)</f>
        <v/>
      </c>
      <c r="Q223" s="83" t="str">
        <f>IF('2B全身麻酔手術個別票H29'!I695="","",'2B全身麻酔手術個別票H29'!I695)</f>
        <v/>
      </c>
      <c r="R223" s="83" t="str">
        <f>IF('2B全身麻酔手術個別票H29'!K695="","",'2B全身麻酔手術個別票H29'!K695)</f>
        <v/>
      </c>
      <c r="S223" s="83" t="str">
        <f>IF('2B全身麻酔手術個別票H29'!M695="","",'2B全身麻酔手術個別票H29'!M695)</f>
        <v/>
      </c>
      <c r="T223" s="83" t="str">
        <f>IF('2B全身麻酔手術個別票H29'!O695="","",'2B全身麻酔手術個別票H29'!O695)</f>
        <v/>
      </c>
      <c r="U223" s="105"/>
      <c r="V223" s="105"/>
      <c r="W223" s="105"/>
      <c r="X223" s="285" t="str">
        <f>IF('2B全身麻酔手術個別票H29'!AH695="","",'2B全身麻酔手術個別票H29'!AH695)</f>
        <v/>
      </c>
      <c r="Y223" s="285" t="str">
        <f>IF('2B全身麻酔手術個別票H29'!AR695="","",'2B全身麻酔手術個別票H29'!AR695)</f>
        <v/>
      </c>
      <c r="Z223" s="285" t="str">
        <f>IF('2B全身麻酔手術個別票H29'!BB695="","",'2B全身麻酔手術個別票H29'!BB695)</f>
        <v/>
      </c>
      <c r="AA223" s="105"/>
      <c r="AB223" s="105"/>
      <c r="AC223" s="105"/>
      <c r="AD223" s="105"/>
      <c r="AE223" s="105"/>
      <c r="AF223" s="105"/>
      <c r="AG223" s="105"/>
      <c r="AH223" s="105"/>
      <c r="AI223" s="105"/>
    </row>
    <row r="224" spans="1:35">
      <c r="A224" s="83" t="str">
        <f t="shared" si="3"/>
        <v/>
      </c>
      <c r="B224" s="105"/>
      <c r="C224" s="105"/>
      <c r="D224" s="105"/>
      <c r="E224" s="105"/>
      <c r="F224" s="105"/>
      <c r="G224" s="105"/>
      <c r="H224" s="105"/>
      <c r="I224" s="105"/>
      <c r="J224" s="105"/>
      <c r="K224" s="105"/>
      <c r="L224" s="105"/>
      <c r="M224" s="105"/>
      <c r="N224" s="285" t="str">
        <f>IF(CONCATENATE(O224,P224,Q224,R224,S224,T224,U224,V224,W224,X224,Y224,Z224,AA224,AB224,AC224,AD224,AE224,AF224,AG224,AH224,AI224)&lt;&gt;"",MAX($N$1:N223)+1,"")</f>
        <v/>
      </c>
      <c r="O224" s="83" t="str">
        <f>IF('2B全身麻酔手術個別票H29'!C698="","",'2B全身麻酔手術個別票H29'!C698)</f>
        <v/>
      </c>
      <c r="P224" s="83" t="str">
        <f>IF('2B全身麻酔手術個別票H29'!E698="","",'2B全身麻酔手術個別票H29'!E698) &amp; IF('2B全身麻酔手術個別票H29'!F698="","",'2B全身麻酔手術個別票H29'!F698) &amp; IF('2B全身麻酔手術個別票H29'!G698="","",'2B全身麻酔手術個別票H29'!G698)</f>
        <v/>
      </c>
      <c r="Q224" s="83" t="str">
        <f>IF('2B全身麻酔手術個別票H29'!I698="","",'2B全身麻酔手術個別票H29'!I698)</f>
        <v/>
      </c>
      <c r="R224" s="83" t="str">
        <f>IF('2B全身麻酔手術個別票H29'!K698="","",'2B全身麻酔手術個別票H29'!K698)</f>
        <v/>
      </c>
      <c r="S224" s="83" t="str">
        <f>IF('2B全身麻酔手術個別票H29'!M698="","",'2B全身麻酔手術個別票H29'!M698)</f>
        <v/>
      </c>
      <c r="T224" s="83" t="str">
        <f>IF('2B全身麻酔手術個別票H29'!O698="","",'2B全身麻酔手術個別票H29'!O698)</f>
        <v/>
      </c>
      <c r="U224" s="105"/>
      <c r="V224" s="105"/>
      <c r="W224" s="105"/>
      <c r="X224" s="285" t="str">
        <f>IF('2B全身麻酔手術個別票H29'!AH698="","",'2B全身麻酔手術個別票H29'!AH698)</f>
        <v/>
      </c>
      <c r="Y224" s="285" t="str">
        <f>IF('2B全身麻酔手術個別票H29'!AR698="","",'2B全身麻酔手術個別票H29'!AR698)</f>
        <v/>
      </c>
      <c r="Z224" s="285" t="str">
        <f>IF('2B全身麻酔手術個別票H29'!BB698="","",'2B全身麻酔手術個別票H29'!BB698)</f>
        <v/>
      </c>
      <c r="AA224" s="105"/>
      <c r="AB224" s="105"/>
      <c r="AC224" s="105"/>
      <c r="AD224" s="105"/>
      <c r="AE224" s="105"/>
      <c r="AF224" s="105"/>
      <c r="AG224" s="105"/>
      <c r="AH224" s="105"/>
      <c r="AI224" s="105"/>
    </row>
    <row r="225" spans="1:35">
      <c r="A225" s="83" t="str">
        <f t="shared" si="3"/>
        <v/>
      </c>
      <c r="B225" s="105"/>
      <c r="C225" s="105"/>
      <c r="D225" s="105"/>
      <c r="E225" s="105"/>
      <c r="F225" s="105"/>
      <c r="G225" s="105"/>
      <c r="H225" s="105"/>
      <c r="I225" s="105"/>
      <c r="J225" s="105"/>
      <c r="K225" s="105"/>
      <c r="L225" s="105"/>
      <c r="M225" s="105"/>
      <c r="N225" s="285" t="str">
        <f>IF(CONCATENATE(O225,P225,Q225,R225,S225,T225,U225,V225,W225,X225,Y225,Z225,AA225,AB225,AC225,AD225,AE225,AF225,AG225,AH225,AI225)&lt;&gt;"",MAX($N$1:N224)+1,"")</f>
        <v/>
      </c>
      <c r="O225" s="83" t="str">
        <f>IF('2B全身麻酔手術個別票H29'!C701="","",'2B全身麻酔手術個別票H29'!C701)</f>
        <v/>
      </c>
      <c r="P225" s="83" t="str">
        <f>IF('2B全身麻酔手術個別票H29'!E701="","",'2B全身麻酔手術個別票H29'!E701) &amp; IF('2B全身麻酔手術個別票H29'!F701="","",'2B全身麻酔手術個別票H29'!F701) &amp; IF('2B全身麻酔手術個別票H29'!G701="","",'2B全身麻酔手術個別票H29'!G701)</f>
        <v/>
      </c>
      <c r="Q225" s="83" t="str">
        <f>IF('2B全身麻酔手術個別票H29'!I701="","",'2B全身麻酔手術個別票H29'!I701)</f>
        <v/>
      </c>
      <c r="R225" s="83" t="str">
        <f>IF('2B全身麻酔手術個別票H29'!K701="","",'2B全身麻酔手術個別票H29'!K701)</f>
        <v/>
      </c>
      <c r="S225" s="83" t="str">
        <f>IF('2B全身麻酔手術個別票H29'!M701="","",'2B全身麻酔手術個別票H29'!M701)</f>
        <v/>
      </c>
      <c r="T225" s="83" t="str">
        <f>IF('2B全身麻酔手術個別票H29'!O701="","",'2B全身麻酔手術個別票H29'!O701)</f>
        <v/>
      </c>
      <c r="U225" s="105"/>
      <c r="V225" s="105"/>
      <c r="W225" s="105"/>
      <c r="X225" s="285" t="str">
        <f>IF('2B全身麻酔手術個別票H29'!AH701="","",'2B全身麻酔手術個別票H29'!AH701)</f>
        <v/>
      </c>
      <c r="Y225" s="285" t="str">
        <f>IF('2B全身麻酔手術個別票H29'!AR701="","",'2B全身麻酔手術個別票H29'!AR701)</f>
        <v/>
      </c>
      <c r="Z225" s="285" t="str">
        <f>IF('2B全身麻酔手術個別票H29'!BB701="","",'2B全身麻酔手術個別票H29'!BB701)</f>
        <v/>
      </c>
      <c r="AA225" s="105"/>
      <c r="AB225" s="105"/>
      <c r="AC225" s="105"/>
      <c r="AD225" s="105"/>
      <c r="AE225" s="105"/>
      <c r="AF225" s="105"/>
      <c r="AG225" s="105"/>
      <c r="AH225" s="105"/>
      <c r="AI225" s="105"/>
    </row>
    <row r="226" spans="1:35">
      <c r="A226" s="83" t="str">
        <f t="shared" si="3"/>
        <v/>
      </c>
      <c r="B226" s="105"/>
      <c r="C226" s="105"/>
      <c r="D226" s="105"/>
      <c r="E226" s="105"/>
      <c r="F226" s="105"/>
      <c r="G226" s="105"/>
      <c r="H226" s="105"/>
      <c r="I226" s="105"/>
      <c r="J226" s="105"/>
      <c r="K226" s="105"/>
      <c r="L226" s="105"/>
      <c r="M226" s="105"/>
      <c r="N226" s="285" t="str">
        <f>IF(CONCATENATE(O226,P226,Q226,R226,S226,T226,U226,V226,W226,X226,Y226,Z226,AA226,AB226,AC226,AD226,AE226,AF226,AG226,AH226,AI226)&lt;&gt;"",MAX($N$1:N225)+1,"")</f>
        <v/>
      </c>
      <c r="O226" s="83" t="str">
        <f>IF('2B全身麻酔手術個別票H29'!C704="","",'2B全身麻酔手術個別票H29'!C704)</f>
        <v/>
      </c>
      <c r="P226" s="83" t="str">
        <f>IF('2B全身麻酔手術個別票H29'!E704="","",'2B全身麻酔手術個別票H29'!E704) &amp; IF('2B全身麻酔手術個別票H29'!F704="","",'2B全身麻酔手術個別票H29'!F704) &amp; IF('2B全身麻酔手術個別票H29'!G704="","",'2B全身麻酔手術個別票H29'!G704)</f>
        <v/>
      </c>
      <c r="Q226" s="83" t="str">
        <f>IF('2B全身麻酔手術個別票H29'!I704="","",'2B全身麻酔手術個別票H29'!I704)</f>
        <v/>
      </c>
      <c r="R226" s="83" t="str">
        <f>IF('2B全身麻酔手術個別票H29'!K704="","",'2B全身麻酔手術個別票H29'!K704)</f>
        <v/>
      </c>
      <c r="S226" s="83" t="str">
        <f>IF('2B全身麻酔手術個別票H29'!M704="","",'2B全身麻酔手術個別票H29'!M704)</f>
        <v/>
      </c>
      <c r="T226" s="83" t="str">
        <f>IF('2B全身麻酔手術個別票H29'!O704="","",'2B全身麻酔手術個別票H29'!O704)</f>
        <v/>
      </c>
      <c r="U226" s="105"/>
      <c r="V226" s="105"/>
      <c r="W226" s="105"/>
      <c r="X226" s="285" t="str">
        <f>IF('2B全身麻酔手術個別票H29'!AH704="","",'2B全身麻酔手術個別票H29'!AH704)</f>
        <v/>
      </c>
      <c r="Y226" s="285" t="str">
        <f>IF('2B全身麻酔手術個別票H29'!AR704="","",'2B全身麻酔手術個別票H29'!AR704)</f>
        <v/>
      </c>
      <c r="Z226" s="285" t="str">
        <f>IF('2B全身麻酔手術個別票H29'!BB704="","",'2B全身麻酔手術個別票H29'!BB704)</f>
        <v/>
      </c>
      <c r="AA226" s="105"/>
      <c r="AB226" s="105"/>
      <c r="AC226" s="105"/>
      <c r="AD226" s="105"/>
      <c r="AE226" s="105"/>
      <c r="AF226" s="105"/>
      <c r="AG226" s="105"/>
      <c r="AH226" s="105"/>
      <c r="AI226" s="105"/>
    </row>
    <row r="227" spans="1:35">
      <c r="A227" s="83" t="str">
        <f t="shared" si="3"/>
        <v/>
      </c>
      <c r="B227" s="105"/>
      <c r="C227" s="105"/>
      <c r="D227" s="105"/>
      <c r="E227" s="105"/>
      <c r="F227" s="105"/>
      <c r="G227" s="105"/>
      <c r="H227" s="105"/>
      <c r="I227" s="105"/>
      <c r="J227" s="105"/>
      <c r="K227" s="105"/>
      <c r="L227" s="105"/>
      <c r="M227" s="105"/>
      <c r="N227" s="285" t="str">
        <f>IF(CONCATENATE(O227,P227,Q227,R227,S227,T227,U227,V227,W227,X227,Y227,Z227,AA227,AB227,AC227,AD227,AE227,AF227,AG227,AH227,AI227)&lt;&gt;"",MAX($N$1:N226)+1,"")</f>
        <v/>
      </c>
      <c r="O227" s="83" t="str">
        <f>IF('2B全身麻酔手術個別票H29'!C707="","",'2B全身麻酔手術個別票H29'!C707)</f>
        <v/>
      </c>
      <c r="P227" s="83" t="str">
        <f>IF('2B全身麻酔手術個別票H29'!E707="","",'2B全身麻酔手術個別票H29'!E707) &amp; IF('2B全身麻酔手術個別票H29'!F707="","",'2B全身麻酔手術個別票H29'!F707) &amp; IF('2B全身麻酔手術個別票H29'!G707="","",'2B全身麻酔手術個別票H29'!G707)</f>
        <v/>
      </c>
      <c r="Q227" s="83" t="str">
        <f>IF('2B全身麻酔手術個別票H29'!I707="","",'2B全身麻酔手術個別票H29'!I707)</f>
        <v/>
      </c>
      <c r="R227" s="83" t="str">
        <f>IF('2B全身麻酔手術個別票H29'!K707="","",'2B全身麻酔手術個別票H29'!K707)</f>
        <v/>
      </c>
      <c r="S227" s="83" t="str">
        <f>IF('2B全身麻酔手術個別票H29'!M707="","",'2B全身麻酔手術個別票H29'!M707)</f>
        <v/>
      </c>
      <c r="T227" s="83" t="str">
        <f>IF('2B全身麻酔手術個別票H29'!O707="","",'2B全身麻酔手術個別票H29'!O707)</f>
        <v/>
      </c>
      <c r="U227" s="105"/>
      <c r="V227" s="105"/>
      <c r="W227" s="105"/>
      <c r="X227" s="285" t="str">
        <f>IF('2B全身麻酔手術個別票H29'!AH707="","",'2B全身麻酔手術個別票H29'!AH707)</f>
        <v/>
      </c>
      <c r="Y227" s="285" t="str">
        <f>IF('2B全身麻酔手術個別票H29'!AR707="","",'2B全身麻酔手術個別票H29'!AR707)</f>
        <v/>
      </c>
      <c r="Z227" s="285" t="str">
        <f>IF('2B全身麻酔手術個別票H29'!BB707="","",'2B全身麻酔手術個別票H29'!BB707)</f>
        <v/>
      </c>
      <c r="AA227" s="105"/>
      <c r="AB227" s="105"/>
      <c r="AC227" s="105"/>
      <c r="AD227" s="105"/>
      <c r="AE227" s="105"/>
      <c r="AF227" s="105"/>
      <c r="AG227" s="105"/>
      <c r="AH227" s="105"/>
      <c r="AI227" s="105"/>
    </row>
    <row r="228" spans="1:35">
      <c r="A228" s="83" t="str">
        <f t="shared" si="3"/>
        <v/>
      </c>
      <c r="B228" s="105"/>
      <c r="C228" s="105"/>
      <c r="D228" s="105"/>
      <c r="E228" s="105"/>
      <c r="F228" s="105"/>
      <c r="G228" s="105"/>
      <c r="H228" s="105"/>
      <c r="I228" s="105"/>
      <c r="J228" s="105"/>
      <c r="K228" s="105"/>
      <c r="L228" s="105"/>
      <c r="M228" s="105"/>
      <c r="N228" s="285" t="str">
        <f>IF(CONCATENATE(O228,P228,Q228,R228,S228,T228,U228,V228,W228,X228,Y228,Z228,AA228,AB228,AC228,AD228,AE228,AF228,AG228,AH228,AI228)&lt;&gt;"",MAX($N$1:N227)+1,"")</f>
        <v/>
      </c>
      <c r="O228" s="83" t="str">
        <f>IF('2B全身麻酔手術個別票H29'!C710="","",'2B全身麻酔手術個別票H29'!C710)</f>
        <v/>
      </c>
      <c r="P228" s="83" t="str">
        <f>IF('2B全身麻酔手術個別票H29'!E710="","",'2B全身麻酔手術個別票H29'!E710) &amp; IF('2B全身麻酔手術個別票H29'!F710="","",'2B全身麻酔手術個別票H29'!F710) &amp; IF('2B全身麻酔手術個別票H29'!G710="","",'2B全身麻酔手術個別票H29'!G710)</f>
        <v/>
      </c>
      <c r="Q228" s="83" t="str">
        <f>IF('2B全身麻酔手術個別票H29'!I710="","",'2B全身麻酔手術個別票H29'!I710)</f>
        <v/>
      </c>
      <c r="R228" s="83" t="str">
        <f>IF('2B全身麻酔手術個別票H29'!K710="","",'2B全身麻酔手術個別票H29'!K710)</f>
        <v/>
      </c>
      <c r="S228" s="83" t="str">
        <f>IF('2B全身麻酔手術個別票H29'!M710="","",'2B全身麻酔手術個別票H29'!M710)</f>
        <v/>
      </c>
      <c r="T228" s="83" t="str">
        <f>IF('2B全身麻酔手術個別票H29'!O710="","",'2B全身麻酔手術個別票H29'!O710)</f>
        <v/>
      </c>
      <c r="U228" s="105"/>
      <c r="V228" s="105"/>
      <c r="W228" s="105"/>
      <c r="X228" s="285" t="str">
        <f>IF('2B全身麻酔手術個別票H29'!AH710="","",'2B全身麻酔手術個別票H29'!AH710)</f>
        <v/>
      </c>
      <c r="Y228" s="285" t="str">
        <f>IF('2B全身麻酔手術個別票H29'!AR710="","",'2B全身麻酔手術個別票H29'!AR710)</f>
        <v/>
      </c>
      <c r="Z228" s="285" t="str">
        <f>IF('2B全身麻酔手術個別票H29'!BB710="","",'2B全身麻酔手術個別票H29'!BB710)</f>
        <v/>
      </c>
      <c r="AA228" s="105"/>
      <c r="AB228" s="105"/>
      <c r="AC228" s="105"/>
      <c r="AD228" s="105"/>
      <c r="AE228" s="105"/>
      <c r="AF228" s="105"/>
      <c r="AG228" s="105"/>
      <c r="AH228" s="105"/>
      <c r="AI228" s="105"/>
    </row>
    <row r="229" spans="1:35">
      <c r="A229" s="83" t="str">
        <f t="shared" si="3"/>
        <v/>
      </c>
      <c r="B229" s="105"/>
      <c r="C229" s="105"/>
      <c r="D229" s="105"/>
      <c r="E229" s="105"/>
      <c r="F229" s="105"/>
      <c r="G229" s="105"/>
      <c r="H229" s="105"/>
      <c r="I229" s="105"/>
      <c r="J229" s="105"/>
      <c r="K229" s="105"/>
      <c r="L229" s="105"/>
      <c r="M229" s="105"/>
      <c r="N229" s="285" t="str">
        <f>IF(CONCATENATE(O229,P229,Q229,R229,S229,T229,U229,V229,W229,X229,Y229,Z229,AA229,AB229,AC229,AD229,AE229,AF229,AG229,AH229,AI229)&lt;&gt;"",MAX($N$1:N228)+1,"")</f>
        <v/>
      </c>
      <c r="O229" s="83" t="str">
        <f>IF('2B全身麻酔手術個別票H29'!C713="","",'2B全身麻酔手術個別票H29'!C713)</f>
        <v/>
      </c>
      <c r="P229" s="83" t="str">
        <f>IF('2B全身麻酔手術個別票H29'!E713="","",'2B全身麻酔手術個別票H29'!E713) &amp; IF('2B全身麻酔手術個別票H29'!F713="","",'2B全身麻酔手術個別票H29'!F713) &amp; IF('2B全身麻酔手術個別票H29'!G713="","",'2B全身麻酔手術個別票H29'!G713)</f>
        <v/>
      </c>
      <c r="Q229" s="83" t="str">
        <f>IF('2B全身麻酔手術個別票H29'!I713="","",'2B全身麻酔手術個別票H29'!I713)</f>
        <v/>
      </c>
      <c r="R229" s="83" t="str">
        <f>IF('2B全身麻酔手術個別票H29'!K713="","",'2B全身麻酔手術個別票H29'!K713)</f>
        <v/>
      </c>
      <c r="S229" s="83" t="str">
        <f>IF('2B全身麻酔手術個別票H29'!M713="","",'2B全身麻酔手術個別票H29'!M713)</f>
        <v/>
      </c>
      <c r="T229" s="83" t="str">
        <f>IF('2B全身麻酔手術個別票H29'!O713="","",'2B全身麻酔手術個別票H29'!O713)</f>
        <v/>
      </c>
      <c r="U229" s="105"/>
      <c r="V229" s="105"/>
      <c r="W229" s="105"/>
      <c r="X229" s="285" t="str">
        <f>IF('2B全身麻酔手術個別票H29'!AH713="","",'2B全身麻酔手術個別票H29'!AH713)</f>
        <v/>
      </c>
      <c r="Y229" s="285" t="str">
        <f>IF('2B全身麻酔手術個別票H29'!AR713="","",'2B全身麻酔手術個別票H29'!AR713)</f>
        <v/>
      </c>
      <c r="Z229" s="285" t="str">
        <f>IF('2B全身麻酔手術個別票H29'!BB713="","",'2B全身麻酔手術個別票H29'!BB713)</f>
        <v/>
      </c>
      <c r="AA229" s="105"/>
      <c r="AB229" s="105"/>
      <c r="AC229" s="105"/>
      <c r="AD229" s="105"/>
      <c r="AE229" s="105"/>
      <c r="AF229" s="105"/>
      <c r="AG229" s="105"/>
      <c r="AH229" s="105"/>
      <c r="AI229" s="105"/>
    </row>
    <row r="230" spans="1:35">
      <c r="A230" s="83" t="str">
        <f t="shared" si="3"/>
        <v/>
      </c>
      <c r="B230" s="105"/>
      <c r="C230" s="105"/>
      <c r="D230" s="105"/>
      <c r="E230" s="105"/>
      <c r="F230" s="105"/>
      <c r="G230" s="105"/>
      <c r="H230" s="105"/>
      <c r="I230" s="105"/>
      <c r="J230" s="105"/>
      <c r="K230" s="105"/>
      <c r="L230" s="105"/>
      <c r="M230" s="105"/>
      <c r="N230" s="285" t="str">
        <f>IF(CONCATENATE(O230,P230,Q230,R230,S230,T230,U230,V230,W230,X230,Y230,Z230,AA230,AB230,AC230,AD230,AE230,AF230,AG230,AH230,AI230)&lt;&gt;"",MAX($N$1:N229)+1,"")</f>
        <v/>
      </c>
      <c r="O230" s="83" t="str">
        <f>IF('2B全身麻酔手術個別票H29'!C716="","",'2B全身麻酔手術個別票H29'!C716)</f>
        <v/>
      </c>
      <c r="P230" s="83" t="str">
        <f>IF('2B全身麻酔手術個別票H29'!E716="","",'2B全身麻酔手術個別票H29'!E716) &amp; IF('2B全身麻酔手術個別票H29'!F716="","",'2B全身麻酔手術個別票H29'!F716) &amp; IF('2B全身麻酔手術個別票H29'!G716="","",'2B全身麻酔手術個別票H29'!G716)</f>
        <v/>
      </c>
      <c r="Q230" s="83" t="str">
        <f>IF('2B全身麻酔手術個別票H29'!I716="","",'2B全身麻酔手術個別票H29'!I716)</f>
        <v/>
      </c>
      <c r="R230" s="83" t="str">
        <f>IF('2B全身麻酔手術個別票H29'!K716="","",'2B全身麻酔手術個別票H29'!K716)</f>
        <v/>
      </c>
      <c r="S230" s="83" t="str">
        <f>IF('2B全身麻酔手術個別票H29'!M716="","",'2B全身麻酔手術個別票H29'!M716)</f>
        <v/>
      </c>
      <c r="T230" s="83" t="str">
        <f>IF('2B全身麻酔手術個別票H29'!O716="","",'2B全身麻酔手術個別票H29'!O716)</f>
        <v/>
      </c>
      <c r="U230" s="105"/>
      <c r="V230" s="105"/>
      <c r="W230" s="105"/>
      <c r="X230" s="285" t="str">
        <f>IF('2B全身麻酔手術個別票H29'!AH716="","",'2B全身麻酔手術個別票H29'!AH716)</f>
        <v/>
      </c>
      <c r="Y230" s="285" t="str">
        <f>IF('2B全身麻酔手術個別票H29'!AR716="","",'2B全身麻酔手術個別票H29'!AR716)</f>
        <v/>
      </c>
      <c r="Z230" s="285" t="str">
        <f>IF('2B全身麻酔手術個別票H29'!BB716="","",'2B全身麻酔手術個別票H29'!BB716)</f>
        <v/>
      </c>
      <c r="AA230" s="105"/>
      <c r="AB230" s="105"/>
      <c r="AC230" s="105"/>
      <c r="AD230" s="105"/>
      <c r="AE230" s="105"/>
      <c r="AF230" s="105"/>
      <c r="AG230" s="105"/>
      <c r="AH230" s="105"/>
      <c r="AI230" s="105"/>
    </row>
    <row r="231" spans="1:35">
      <c r="A231" s="83" t="str">
        <f t="shared" si="3"/>
        <v/>
      </c>
      <c r="B231" s="105"/>
      <c r="C231" s="105"/>
      <c r="D231" s="105"/>
      <c r="E231" s="105"/>
      <c r="F231" s="105"/>
      <c r="G231" s="105"/>
      <c r="H231" s="105"/>
      <c r="I231" s="105"/>
      <c r="J231" s="105"/>
      <c r="K231" s="105"/>
      <c r="L231" s="105"/>
      <c r="M231" s="105"/>
      <c r="N231" s="285" t="str">
        <f>IF(CONCATENATE(O231,P231,Q231,R231,S231,T231,U231,V231,W231,X231,Y231,Z231,AA231,AB231,AC231,AD231,AE231,AF231,AG231,AH231,AI231)&lt;&gt;"",MAX($N$1:N230)+1,"")</f>
        <v/>
      </c>
      <c r="O231" s="83" t="str">
        <f>IF('2B全身麻酔手術個別票H29'!C719="","",'2B全身麻酔手術個別票H29'!C719)</f>
        <v/>
      </c>
      <c r="P231" s="83" t="str">
        <f>IF('2B全身麻酔手術個別票H29'!E719="","",'2B全身麻酔手術個別票H29'!E719) &amp; IF('2B全身麻酔手術個別票H29'!F719="","",'2B全身麻酔手術個別票H29'!F719) &amp; IF('2B全身麻酔手術個別票H29'!G719="","",'2B全身麻酔手術個別票H29'!G719)</f>
        <v/>
      </c>
      <c r="Q231" s="83" t="str">
        <f>IF('2B全身麻酔手術個別票H29'!I719="","",'2B全身麻酔手術個別票H29'!I719)</f>
        <v/>
      </c>
      <c r="R231" s="83" t="str">
        <f>IF('2B全身麻酔手術個別票H29'!K719="","",'2B全身麻酔手術個別票H29'!K719)</f>
        <v/>
      </c>
      <c r="S231" s="83" t="str">
        <f>IF('2B全身麻酔手術個別票H29'!M719="","",'2B全身麻酔手術個別票H29'!M719)</f>
        <v/>
      </c>
      <c r="T231" s="83" t="str">
        <f>IF('2B全身麻酔手術個別票H29'!O719="","",'2B全身麻酔手術個別票H29'!O719)</f>
        <v/>
      </c>
      <c r="U231" s="105"/>
      <c r="V231" s="105"/>
      <c r="W231" s="105"/>
      <c r="X231" s="285" t="str">
        <f>IF('2B全身麻酔手術個別票H29'!AH719="","",'2B全身麻酔手術個別票H29'!AH719)</f>
        <v/>
      </c>
      <c r="Y231" s="285" t="str">
        <f>IF('2B全身麻酔手術個別票H29'!AR719="","",'2B全身麻酔手術個別票H29'!AR719)</f>
        <v/>
      </c>
      <c r="Z231" s="285" t="str">
        <f>IF('2B全身麻酔手術個別票H29'!BB719="","",'2B全身麻酔手術個別票H29'!BB719)</f>
        <v/>
      </c>
      <c r="AA231" s="105"/>
      <c r="AB231" s="105"/>
      <c r="AC231" s="105"/>
      <c r="AD231" s="105"/>
      <c r="AE231" s="105"/>
      <c r="AF231" s="105"/>
      <c r="AG231" s="105"/>
      <c r="AH231" s="105"/>
      <c r="AI231" s="105"/>
    </row>
    <row r="232" spans="1:35">
      <c r="A232" s="83" t="str">
        <f t="shared" si="3"/>
        <v/>
      </c>
      <c r="B232" s="105"/>
      <c r="C232" s="105"/>
      <c r="D232" s="105"/>
      <c r="E232" s="105"/>
      <c r="F232" s="105"/>
      <c r="G232" s="105"/>
      <c r="H232" s="105"/>
      <c r="I232" s="105"/>
      <c r="J232" s="105"/>
      <c r="K232" s="105"/>
      <c r="L232" s="105"/>
      <c r="M232" s="105"/>
      <c r="N232" s="285" t="str">
        <f>IF(CONCATENATE(O232,P232,Q232,R232,S232,T232,U232,V232,W232,X232,Y232,Z232,AA232,AB232,AC232,AD232,AE232,AF232,AG232,AH232,AI232)&lt;&gt;"",MAX($N$1:N231)+1,"")</f>
        <v/>
      </c>
      <c r="O232" s="83" t="str">
        <f>IF('2B全身麻酔手術個別票H29'!C722="","",'2B全身麻酔手術個別票H29'!C722)</f>
        <v/>
      </c>
      <c r="P232" s="83" t="str">
        <f>IF('2B全身麻酔手術個別票H29'!E722="","",'2B全身麻酔手術個別票H29'!E722) &amp; IF('2B全身麻酔手術個別票H29'!F722="","",'2B全身麻酔手術個別票H29'!F722) &amp; IF('2B全身麻酔手術個別票H29'!G722="","",'2B全身麻酔手術個別票H29'!G722)</f>
        <v/>
      </c>
      <c r="Q232" s="83" t="str">
        <f>IF('2B全身麻酔手術個別票H29'!I722="","",'2B全身麻酔手術個別票H29'!I722)</f>
        <v/>
      </c>
      <c r="R232" s="83" t="str">
        <f>IF('2B全身麻酔手術個別票H29'!K722="","",'2B全身麻酔手術個別票H29'!K722)</f>
        <v/>
      </c>
      <c r="S232" s="83" t="str">
        <f>IF('2B全身麻酔手術個別票H29'!M722="","",'2B全身麻酔手術個別票H29'!M722)</f>
        <v/>
      </c>
      <c r="T232" s="83" t="str">
        <f>IF('2B全身麻酔手術個別票H29'!O722="","",'2B全身麻酔手術個別票H29'!O722)</f>
        <v/>
      </c>
      <c r="U232" s="105"/>
      <c r="V232" s="105"/>
      <c r="W232" s="105"/>
      <c r="X232" s="285" t="str">
        <f>IF('2B全身麻酔手術個別票H29'!AH722="","",'2B全身麻酔手術個別票H29'!AH722)</f>
        <v/>
      </c>
      <c r="Y232" s="285" t="str">
        <f>IF('2B全身麻酔手術個別票H29'!AR722="","",'2B全身麻酔手術個別票H29'!AR722)</f>
        <v/>
      </c>
      <c r="Z232" s="285" t="str">
        <f>IF('2B全身麻酔手術個別票H29'!BB722="","",'2B全身麻酔手術個別票H29'!BB722)</f>
        <v/>
      </c>
      <c r="AA232" s="105"/>
      <c r="AB232" s="105"/>
      <c r="AC232" s="105"/>
      <c r="AD232" s="105"/>
      <c r="AE232" s="105"/>
      <c r="AF232" s="105"/>
      <c r="AG232" s="105"/>
      <c r="AH232" s="105"/>
      <c r="AI232" s="105"/>
    </row>
    <row r="233" spans="1:35">
      <c r="A233" s="83" t="str">
        <f t="shared" si="3"/>
        <v/>
      </c>
      <c r="B233" s="105"/>
      <c r="C233" s="105"/>
      <c r="D233" s="105"/>
      <c r="E233" s="105"/>
      <c r="F233" s="105"/>
      <c r="G233" s="105"/>
      <c r="H233" s="105"/>
      <c r="I233" s="105"/>
      <c r="J233" s="105"/>
      <c r="K233" s="105"/>
      <c r="L233" s="105"/>
      <c r="M233" s="105"/>
      <c r="N233" s="285" t="str">
        <f>IF(CONCATENATE(O233,P233,Q233,R233,S233,T233,U233,V233,W233,X233,Y233,Z233,AA233,AB233,AC233,AD233,AE233,AF233,AG233,AH233,AI233)&lt;&gt;"",MAX($N$1:N232)+1,"")</f>
        <v/>
      </c>
      <c r="O233" s="83" t="str">
        <f>IF('2B全身麻酔手術個別票H29'!C725="","",'2B全身麻酔手術個別票H29'!C725)</f>
        <v/>
      </c>
      <c r="P233" s="83" t="str">
        <f>IF('2B全身麻酔手術個別票H29'!E725="","",'2B全身麻酔手術個別票H29'!E725) &amp; IF('2B全身麻酔手術個別票H29'!F725="","",'2B全身麻酔手術個別票H29'!F725) &amp; IF('2B全身麻酔手術個別票H29'!G725="","",'2B全身麻酔手術個別票H29'!G725)</f>
        <v/>
      </c>
      <c r="Q233" s="83" t="str">
        <f>IF('2B全身麻酔手術個別票H29'!I725="","",'2B全身麻酔手術個別票H29'!I725)</f>
        <v/>
      </c>
      <c r="R233" s="83" t="str">
        <f>IF('2B全身麻酔手術個別票H29'!K725="","",'2B全身麻酔手術個別票H29'!K725)</f>
        <v/>
      </c>
      <c r="S233" s="83" t="str">
        <f>IF('2B全身麻酔手術個別票H29'!M725="","",'2B全身麻酔手術個別票H29'!M725)</f>
        <v/>
      </c>
      <c r="T233" s="83" t="str">
        <f>IF('2B全身麻酔手術個別票H29'!O725="","",'2B全身麻酔手術個別票H29'!O725)</f>
        <v/>
      </c>
      <c r="U233" s="105"/>
      <c r="V233" s="105"/>
      <c r="W233" s="105"/>
      <c r="X233" s="285" t="str">
        <f>IF('2B全身麻酔手術個別票H29'!AH725="","",'2B全身麻酔手術個別票H29'!AH725)</f>
        <v/>
      </c>
      <c r="Y233" s="285" t="str">
        <f>IF('2B全身麻酔手術個別票H29'!AR725="","",'2B全身麻酔手術個別票H29'!AR725)</f>
        <v/>
      </c>
      <c r="Z233" s="285" t="str">
        <f>IF('2B全身麻酔手術個別票H29'!BB725="","",'2B全身麻酔手術個別票H29'!BB725)</f>
        <v/>
      </c>
      <c r="AA233" s="105"/>
      <c r="AB233" s="105"/>
      <c r="AC233" s="105"/>
      <c r="AD233" s="105"/>
      <c r="AE233" s="105"/>
      <c r="AF233" s="105"/>
      <c r="AG233" s="105"/>
      <c r="AH233" s="105"/>
      <c r="AI233" s="105"/>
    </row>
    <row r="234" spans="1:35">
      <c r="A234" s="83" t="str">
        <f t="shared" si="3"/>
        <v/>
      </c>
      <c r="B234" s="105"/>
      <c r="C234" s="105"/>
      <c r="D234" s="105"/>
      <c r="E234" s="105"/>
      <c r="F234" s="105"/>
      <c r="G234" s="105"/>
      <c r="H234" s="105"/>
      <c r="I234" s="105"/>
      <c r="J234" s="105"/>
      <c r="K234" s="105"/>
      <c r="L234" s="105"/>
      <c r="M234" s="105"/>
      <c r="N234" s="285" t="str">
        <f>IF(CONCATENATE(O234,P234,Q234,R234,S234,T234,U234,V234,W234,X234,Y234,Z234,AA234,AB234,AC234,AD234,AE234,AF234,AG234,AH234,AI234)&lt;&gt;"",MAX($N$1:N233)+1,"")</f>
        <v/>
      </c>
      <c r="O234" s="83" t="str">
        <f>IF('2B全身麻酔手術個別票H29'!C728="","",'2B全身麻酔手術個別票H29'!C728)</f>
        <v/>
      </c>
      <c r="P234" s="83" t="str">
        <f>IF('2B全身麻酔手術個別票H29'!E728="","",'2B全身麻酔手術個別票H29'!E728) &amp; IF('2B全身麻酔手術個別票H29'!F728="","",'2B全身麻酔手術個別票H29'!F728) &amp; IF('2B全身麻酔手術個別票H29'!G728="","",'2B全身麻酔手術個別票H29'!G728)</f>
        <v/>
      </c>
      <c r="Q234" s="83" t="str">
        <f>IF('2B全身麻酔手術個別票H29'!I728="","",'2B全身麻酔手術個別票H29'!I728)</f>
        <v/>
      </c>
      <c r="R234" s="83" t="str">
        <f>IF('2B全身麻酔手術個別票H29'!K728="","",'2B全身麻酔手術個別票H29'!K728)</f>
        <v/>
      </c>
      <c r="S234" s="83" t="str">
        <f>IF('2B全身麻酔手術個別票H29'!M728="","",'2B全身麻酔手術個別票H29'!M728)</f>
        <v/>
      </c>
      <c r="T234" s="83" t="str">
        <f>IF('2B全身麻酔手術個別票H29'!O728="","",'2B全身麻酔手術個別票H29'!O728)</f>
        <v/>
      </c>
      <c r="U234" s="105"/>
      <c r="V234" s="105"/>
      <c r="W234" s="105"/>
      <c r="X234" s="285" t="str">
        <f>IF('2B全身麻酔手術個別票H29'!AH728="","",'2B全身麻酔手術個別票H29'!AH728)</f>
        <v/>
      </c>
      <c r="Y234" s="285" t="str">
        <f>IF('2B全身麻酔手術個別票H29'!AR728="","",'2B全身麻酔手術個別票H29'!AR728)</f>
        <v/>
      </c>
      <c r="Z234" s="285" t="str">
        <f>IF('2B全身麻酔手術個別票H29'!BB728="","",'2B全身麻酔手術個別票H29'!BB728)</f>
        <v/>
      </c>
      <c r="AA234" s="105"/>
      <c r="AB234" s="105"/>
      <c r="AC234" s="105"/>
      <c r="AD234" s="105"/>
      <c r="AE234" s="105"/>
      <c r="AF234" s="105"/>
      <c r="AG234" s="105"/>
      <c r="AH234" s="105"/>
      <c r="AI234" s="105"/>
    </row>
    <row r="235" spans="1:35">
      <c r="A235" s="83" t="str">
        <f t="shared" si="3"/>
        <v/>
      </c>
      <c r="B235" s="105"/>
      <c r="C235" s="105"/>
      <c r="D235" s="105"/>
      <c r="E235" s="105"/>
      <c r="F235" s="105"/>
      <c r="G235" s="105"/>
      <c r="H235" s="105"/>
      <c r="I235" s="105"/>
      <c r="J235" s="105"/>
      <c r="K235" s="105"/>
      <c r="L235" s="105"/>
      <c r="M235" s="105"/>
      <c r="N235" s="285" t="str">
        <f>IF(CONCATENATE(O235,P235,Q235,R235,S235,T235,U235,V235,W235,X235,Y235,Z235,AA235,AB235,AC235,AD235,AE235,AF235,AG235,AH235,AI235)&lt;&gt;"",MAX($N$1:N234)+1,"")</f>
        <v/>
      </c>
      <c r="O235" s="83" t="str">
        <f>IF('2B全身麻酔手術個別票H29'!C731="","",'2B全身麻酔手術個別票H29'!C731)</f>
        <v/>
      </c>
      <c r="P235" s="83" t="str">
        <f>IF('2B全身麻酔手術個別票H29'!E731="","",'2B全身麻酔手術個別票H29'!E731) &amp; IF('2B全身麻酔手術個別票H29'!F731="","",'2B全身麻酔手術個別票H29'!F731) &amp; IF('2B全身麻酔手術個別票H29'!G731="","",'2B全身麻酔手術個別票H29'!G731)</f>
        <v/>
      </c>
      <c r="Q235" s="83" t="str">
        <f>IF('2B全身麻酔手術個別票H29'!I731="","",'2B全身麻酔手術個別票H29'!I731)</f>
        <v/>
      </c>
      <c r="R235" s="83" t="str">
        <f>IF('2B全身麻酔手術個別票H29'!K731="","",'2B全身麻酔手術個別票H29'!K731)</f>
        <v/>
      </c>
      <c r="S235" s="83" t="str">
        <f>IF('2B全身麻酔手術個別票H29'!M731="","",'2B全身麻酔手術個別票H29'!M731)</f>
        <v/>
      </c>
      <c r="T235" s="83" t="str">
        <f>IF('2B全身麻酔手術個別票H29'!O731="","",'2B全身麻酔手術個別票H29'!O731)</f>
        <v/>
      </c>
      <c r="U235" s="105"/>
      <c r="V235" s="105"/>
      <c r="W235" s="105"/>
      <c r="X235" s="285" t="str">
        <f>IF('2B全身麻酔手術個別票H29'!AH731="","",'2B全身麻酔手術個別票H29'!AH731)</f>
        <v/>
      </c>
      <c r="Y235" s="285" t="str">
        <f>IF('2B全身麻酔手術個別票H29'!AR731="","",'2B全身麻酔手術個別票H29'!AR731)</f>
        <v/>
      </c>
      <c r="Z235" s="285" t="str">
        <f>IF('2B全身麻酔手術個別票H29'!BB731="","",'2B全身麻酔手術個別票H29'!BB731)</f>
        <v/>
      </c>
      <c r="AA235" s="105"/>
      <c r="AB235" s="105"/>
      <c r="AC235" s="105"/>
      <c r="AD235" s="105"/>
      <c r="AE235" s="105"/>
      <c r="AF235" s="105"/>
      <c r="AG235" s="105"/>
      <c r="AH235" s="105"/>
      <c r="AI235" s="105"/>
    </row>
    <row r="236" spans="1:35">
      <c r="A236" s="83" t="str">
        <f t="shared" si="3"/>
        <v/>
      </c>
      <c r="B236" s="105"/>
      <c r="C236" s="105"/>
      <c r="D236" s="105"/>
      <c r="E236" s="105"/>
      <c r="F236" s="105"/>
      <c r="G236" s="105"/>
      <c r="H236" s="105"/>
      <c r="I236" s="105"/>
      <c r="J236" s="105"/>
      <c r="K236" s="105"/>
      <c r="L236" s="105"/>
      <c r="M236" s="105"/>
      <c r="N236" s="285" t="str">
        <f>IF(CONCATENATE(O236,P236,Q236,R236,S236,T236,U236,V236,W236,X236,Y236,Z236,AA236,AB236,AC236,AD236,AE236,AF236,AG236,AH236,AI236)&lt;&gt;"",MAX($N$1:N235)+1,"")</f>
        <v/>
      </c>
      <c r="O236" s="83" t="str">
        <f>IF('2B全身麻酔手術個別票H29'!C734="","",'2B全身麻酔手術個別票H29'!C734)</f>
        <v/>
      </c>
      <c r="P236" s="83" t="str">
        <f>IF('2B全身麻酔手術個別票H29'!E734="","",'2B全身麻酔手術個別票H29'!E734) &amp; IF('2B全身麻酔手術個別票H29'!F734="","",'2B全身麻酔手術個別票H29'!F734) &amp; IF('2B全身麻酔手術個別票H29'!G734="","",'2B全身麻酔手術個別票H29'!G734)</f>
        <v/>
      </c>
      <c r="Q236" s="83" t="str">
        <f>IF('2B全身麻酔手術個別票H29'!I734="","",'2B全身麻酔手術個別票H29'!I734)</f>
        <v/>
      </c>
      <c r="R236" s="83" t="str">
        <f>IF('2B全身麻酔手術個別票H29'!K734="","",'2B全身麻酔手術個別票H29'!K734)</f>
        <v/>
      </c>
      <c r="S236" s="83" t="str">
        <f>IF('2B全身麻酔手術個別票H29'!M734="","",'2B全身麻酔手術個別票H29'!M734)</f>
        <v/>
      </c>
      <c r="T236" s="83" t="str">
        <f>IF('2B全身麻酔手術個別票H29'!O734="","",'2B全身麻酔手術個別票H29'!O734)</f>
        <v/>
      </c>
      <c r="U236" s="105"/>
      <c r="V236" s="105"/>
      <c r="W236" s="105"/>
      <c r="X236" s="285" t="str">
        <f>IF('2B全身麻酔手術個別票H29'!AH734="","",'2B全身麻酔手術個別票H29'!AH734)</f>
        <v/>
      </c>
      <c r="Y236" s="285" t="str">
        <f>IF('2B全身麻酔手術個別票H29'!AR734="","",'2B全身麻酔手術個別票H29'!AR734)</f>
        <v/>
      </c>
      <c r="Z236" s="285" t="str">
        <f>IF('2B全身麻酔手術個別票H29'!BB734="","",'2B全身麻酔手術個別票H29'!BB734)</f>
        <v/>
      </c>
      <c r="AA236" s="105"/>
      <c r="AB236" s="105"/>
      <c r="AC236" s="105"/>
      <c r="AD236" s="105"/>
      <c r="AE236" s="105"/>
      <c r="AF236" s="105"/>
      <c r="AG236" s="105"/>
      <c r="AH236" s="105"/>
      <c r="AI236" s="105"/>
    </row>
    <row r="237" spans="1:35">
      <c r="A237" s="83" t="str">
        <f t="shared" si="3"/>
        <v/>
      </c>
      <c r="B237" s="105"/>
      <c r="C237" s="105"/>
      <c r="D237" s="105"/>
      <c r="E237" s="105"/>
      <c r="F237" s="105"/>
      <c r="G237" s="105"/>
      <c r="H237" s="105"/>
      <c r="I237" s="105"/>
      <c r="J237" s="105"/>
      <c r="K237" s="105"/>
      <c r="L237" s="105"/>
      <c r="M237" s="105"/>
      <c r="N237" s="285" t="str">
        <f>IF(CONCATENATE(O237,P237,Q237,R237,S237,T237,U237,V237,W237,X237,Y237,Z237,AA237,AB237,AC237,AD237,AE237,AF237,AG237,AH237,AI237)&lt;&gt;"",MAX($N$1:N236)+1,"")</f>
        <v/>
      </c>
      <c r="O237" s="83" t="str">
        <f>IF('2B全身麻酔手術個別票H29'!C737="","",'2B全身麻酔手術個別票H29'!C737)</f>
        <v/>
      </c>
      <c r="P237" s="83" t="str">
        <f>IF('2B全身麻酔手術個別票H29'!E737="","",'2B全身麻酔手術個別票H29'!E737) &amp; IF('2B全身麻酔手術個別票H29'!F737="","",'2B全身麻酔手術個別票H29'!F737) &amp; IF('2B全身麻酔手術個別票H29'!G737="","",'2B全身麻酔手術個別票H29'!G737)</f>
        <v/>
      </c>
      <c r="Q237" s="83" t="str">
        <f>IF('2B全身麻酔手術個別票H29'!I737="","",'2B全身麻酔手術個別票H29'!I737)</f>
        <v/>
      </c>
      <c r="R237" s="83" t="str">
        <f>IF('2B全身麻酔手術個別票H29'!K737="","",'2B全身麻酔手術個別票H29'!K737)</f>
        <v/>
      </c>
      <c r="S237" s="83" t="str">
        <f>IF('2B全身麻酔手術個別票H29'!M737="","",'2B全身麻酔手術個別票H29'!M737)</f>
        <v/>
      </c>
      <c r="T237" s="83" t="str">
        <f>IF('2B全身麻酔手術個別票H29'!O737="","",'2B全身麻酔手術個別票H29'!O737)</f>
        <v/>
      </c>
      <c r="U237" s="105"/>
      <c r="V237" s="105"/>
      <c r="W237" s="105"/>
      <c r="X237" s="285" t="str">
        <f>IF('2B全身麻酔手術個別票H29'!AH737="","",'2B全身麻酔手術個別票H29'!AH737)</f>
        <v/>
      </c>
      <c r="Y237" s="285" t="str">
        <f>IF('2B全身麻酔手術個別票H29'!AR737="","",'2B全身麻酔手術個別票H29'!AR737)</f>
        <v/>
      </c>
      <c r="Z237" s="285" t="str">
        <f>IF('2B全身麻酔手術個別票H29'!BB737="","",'2B全身麻酔手術個別票H29'!BB737)</f>
        <v/>
      </c>
      <c r="AA237" s="105"/>
      <c r="AB237" s="105"/>
      <c r="AC237" s="105"/>
      <c r="AD237" s="105"/>
      <c r="AE237" s="105"/>
      <c r="AF237" s="105"/>
      <c r="AG237" s="105"/>
      <c r="AH237" s="105"/>
      <c r="AI237" s="105"/>
    </row>
    <row r="238" spans="1:35">
      <c r="A238" s="83" t="str">
        <f t="shared" si="3"/>
        <v/>
      </c>
      <c r="B238" s="105"/>
      <c r="C238" s="105"/>
      <c r="D238" s="105"/>
      <c r="E238" s="105"/>
      <c r="F238" s="105"/>
      <c r="G238" s="105"/>
      <c r="H238" s="105"/>
      <c r="I238" s="105"/>
      <c r="J238" s="105"/>
      <c r="K238" s="105"/>
      <c r="L238" s="105"/>
      <c r="M238" s="105"/>
      <c r="N238" s="285" t="str">
        <f>IF(CONCATENATE(O238,P238,Q238,R238,S238,T238,U238,V238,W238,X238,Y238,Z238,AA238,AB238,AC238,AD238,AE238,AF238,AG238,AH238,AI238)&lt;&gt;"",MAX($N$1:N237)+1,"")</f>
        <v/>
      </c>
      <c r="O238" s="83" t="str">
        <f>IF('2B全身麻酔手術個別票H29'!C740="","",'2B全身麻酔手術個別票H29'!C740)</f>
        <v/>
      </c>
      <c r="P238" s="83" t="str">
        <f>IF('2B全身麻酔手術個別票H29'!E740="","",'2B全身麻酔手術個別票H29'!E740) &amp; IF('2B全身麻酔手術個別票H29'!F740="","",'2B全身麻酔手術個別票H29'!F740) &amp; IF('2B全身麻酔手術個別票H29'!G740="","",'2B全身麻酔手術個別票H29'!G740)</f>
        <v/>
      </c>
      <c r="Q238" s="83" t="str">
        <f>IF('2B全身麻酔手術個別票H29'!I740="","",'2B全身麻酔手術個別票H29'!I740)</f>
        <v/>
      </c>
      <c r="R238" s="83" t="str">
        <f>IF('2B全身麻酔手術個別票H29'!K740="","",'2B全身麻酔手術個別票H29'!K740)</f>
        <v/>
      </c>
      <c r="S238" s="83" t="str">
        <f>IF('2B全身麻酔手術個別票H29'!M740="","",'2B全身麻酔手術個別票H29'!M740)</f>
        <v/>
      </c>
      <c r="T238" s="83" t="str">
        <f>IF('2B全身麻酔手術個別票H29'!O740="","",'2B全身麻酔手術個別票H29'!O740)</f>
        <v/>
      </c>
      <c r="U238" s="105"/>
      <c r="V238" s="105"/>
      <c r="W238" s="105"/>
      <c r="X238" s="285" t="str">
        <f>IF('2B全身麻酔手術個別票H29'!AH740="","",'2B全身麻酔手術個別票H29'!AH740)</f>
        <v/>
      </c>
      <c r="Y238" s="285" t="str">
        <f>IF('2B全身麻酔手術個別票H29'!AR740="","",'2B全身麻酔手術個別票H29'!AR740)</f>
        <v/>
      </c>
      <c r="Z238" s="285" t="str">
        <f>IF('2B全身麻酔手術個別票H29'!BB740="","",'2B全身麻酔手術個別票H29'!BB740)</f>
        <v/>
      </c>
      <c r="AA238" s="105"/>
      <c r="AB238" s="105"/>
      <c r="AC238" s="105"/>
      <c r="AD238" s="105"/>
      <c r="AE238" s="105"/>
      <c r="AF238" s="105"/>
      <c r="AG238" s="105"/>
      <c r="AH238" s="105"/>
      <c r="AI238" s="105"/>
    </row>
    <row r="239" spans="1:35">
      <c r="A239" s="83" t="str">
        <f t="shared" si="3"/>
        <v/>
      </c>
      <c r="B239" s="105"/>
      <c r="C239" s="105"/>
      <c r="D239" s="105"/>
      <c r="E239" s="105"/>
      <c r="F239" s="105"/>
      <c r="G239" s="105"/>
      <c r="H239" s="105"/>
      <c r="I239" s="105"/>
      <c r="J239" s="105"/>
      <c r="K239" s="105"/>
      <c r="L239" s="105"/>
      <c r="M239" s="105"/>
      <c r="N239" s="285" t="str">
        <f>IF(CONCATENATE(O239,P239,Q239,R239,S239,T239,U239,V239,W239,X239,Y239,Z239,AA239,AB239,AC239,AD239,AE239,AF239,AG239,AH239,AI239)&lt;&gt;"",MAX($N$1:N238)+1,"")</f>
        <v/>
      </c>
      <c r="O239" s="83" t="str">
        <f>IF('2B全身麻酔手術個別票H29'!C743="","",'2B全身麻酔手術個別票H29'!C743)</f>
        <v/>
      </c>
      <c r="P239" s="83" t="str">
        <f>IF('2B全身麻酔手術個別票H29'!E743="","",'2B全身麻酔手術個別票H29'!E743) &amp; IF('2B全身麻酔手術個別票H29'!F743="","",'2B全身麻酔手術個別票H29'!F743) &amp; IF('2B全身麻酔手術個別票H29'!G743="","",'2B全身麻酔手術個別票H29'!G743)</f>
        <v/>
      </c>
      <c r="Q239" s="83" t="str">
        <f>IF('2B全身麻酔手術個別票H29'!I743="","",'2B全身麻酔手術個別票H29'!I743)</f>
        <v/>
      </c>
      <c r="R239" s="83" t="str">
        <f>IF('2B全身麻酔手術個別票H29'!K743="","",'2B全身麻酔手術個別票H29'!K743)</f>
        <v/>
      </c>
      <c r="S239" s="83" t="str">
        <f>IF('2B全身麻酔手術個別票H29'!M743="","",'2B全身麻酔手術個別票H29'!M743)</f>
        <v/>
      </c>
      <c r="T239" s="83" t="str">
        <f>IF('2B全身麻酔手術個別票H29'!O743="","",'2B全身麻酔手術個別票H29'!O743)</f>
        <v/>
      </c>
      <c r="U239" s="105"/>
      <c r="V239" s="105"/>
      <c r="W239" s="105"/>
      <c r="X239" s="285" t="str">
        <f>IF('2B全身麻酔手術個別票H29'!AH743="","",'2B全身麻酔手術個別票H29'!AH743)</f>
        <v/>
      </c>
      <c r="Y239" s="285" t="str">
        <f>IF('2B全身麻酔手術個別票H29'!AR743="","",'2B全身麻酔手術個別票H29'!AR743)</f>
        <v/>
      </c>
      <c r="Z239" s="285" t="str">
        <f>IF('2B全身麻酔手術個別票H29'!BB743="","",'2B全身麻酔手術個別票H29'!BB743)</f>
        <v/>
      </c>
      <c r="AA239" s="105"/>
      <c r="AB239" s="105"/>
      <c r="AC239" s="105"/>
      <c r="AD239" s="105"/>
      <c r="AE239" s="105"/>
      <c r="AF239" s="105"/>
      <c r="AG239" s="105"/>
      <c r="AH239" s="105"/>
      <c r="AI239" s="105"/>
    </row>
    <row r="240" spans="1:35">
      <c r="A240" s="83" t="str">
        <f t="shared" si="3"/>
        <v/>
      </c>
      <c r="B240" s="105"/>
      <c r="C240" s="105"/>
      <c r="D240" s="105"/>
      <c r="E240" s="105"/>
      <c r="F240" s="105"/>
      <c r="G240" s="105"/>
      <c r="H240" s="105"/>
      <c r="I240" s="105"/>
      <c r="J240" s="105"/>
      <c r="K240" s="105"/>
      <c r="L240" s="105"/>
      <c r="M240" s="105"/>
      <c r="N240" s="285" t="str">
        <f>IF(CONCATENATE(O240,P240,Q240,R240,S240,T240,U240,V240,W240,X240,Y240,Z240,AA240,AB240,AC240,AD240,AE240,AF240,AG240,AH240,AI240)&lt;&gt;"",MAX($N$1:N239)+1,"")</f>
        <v/>
      </c>
      <c r="O240" s="83" t="str">
        <f>IF('2B全身麻酔手術個別票H29'!C746="","",'2B全身麻酔手術個別票H29'!C746)</f>
        <v/>
      </c>
      <c r="P240" s="83" t="str">
        <f>IF('2B全身麻酔手術個別票H29'!E746="","",'2B全身麻酔手術個別票H29'!E746) &amp; IF('2B全身麻酔手術個別票H29'!F746="","",'2B全身麻酔手術個別票H29'!F746) &amp; IF('2B全身麻酔手術個別票H29'!G746="","",'2B全身麻酔手術個別票H29'!G746)</f>
        <v/>
      </c>
      <c r="Q240" s="83" t="str">
        <f>IF('2B全身麻酔手術個別票H29'!I746="","",'2B全身麻酔手術個別票H29'!I746)</f>
        <v/>
      </c>
      <c r="R240" s="83" t="str">
        <f>IF('2B全身麻酔手術個別票H29'!K746="","",'2B全身麻酔手術個別票H29'!K746)</f>
        <v/>
      </c>
      <c r="S240" s="83" t="str">
        <f>IF('2B全身麻酔手術個別票H29'!M746="","",'2B全身麻酔手術個別票H29'!M746)</f>
        <v/>
      </c>
      <c r="T240" s="83" t="str">
        <f>IF('2B全身麻酔手術個別票H29'!O746="","",'2B全身麻酔手術個別票H29'!O746)</f>
        <v/>
      </c>
      <c r="U240" s="105"/>
      <c r="V240" s="105"/>
      <c r="W240" s="105"/>
      <c r="X240" s="285" t="str">
        <f>IF('2B全身麻酔手術個別票H29'!AH746="","",'2B全身麻酔手術個別票H29'!AH746)</f>
        <v/>
      </c>
      <c r="Y240" s="285" t="str">
        <f>IF('2B全身麻酔手術個別票H29'!AR746="","",'2B全身麻酔手術個別票H29'!AR746)</f>
        <v/>
      </c>
      <c r="Z240" s="285" t="str">
        <f>IF('2B全身麻酔手術個別票H29'!BB746="","",'2B全身麻酔手術個別票H29'!BB746)</f>
        <v/>
      </c>
      <c r="AA240" s="105"/>
      <c r="AB240" s="105"/>
      <c r="AC240" s="105"/>
      <c r="AD240" s="105"/>
      <c r="AE240" s="105"/>
      <c r="AF240" s="105"/>
      <c r="AG240" s="105"/>
      <c r="AH240" s="105"/>
      <c r="AI240" s="105"/>
    </row>
    <row r="241" spans="1:35">
      <c r="A241" s="83" t="str">
        <f t="shared" si="3"/>
        <v/>
      </c>
      <c r="B241" s="105"/>
      <c r="C241" s="105"/>
      <c r="D241" s="105"/>
      <c r="E241" s="105"/>
      <c r="F241" s="105"/>
      <c r="G241" s="105"/>
      <c r="H241" s="105"/>
      <c r="I241" s="105"/>
      <c r="J241" s="105"/>
      <c r="K241" s="105"/>
      <c r="L241" s="105"/>
      <c r="M241" s="105"/>
      <c r="N241" s="285" t="str">
        <f>IF(CONCATENATE(O241,P241,Q241,R241,S241,T241,U241,V241,W241,X241,Y241,Z241,AA241,AB241,AC241,AD241,AE241,AF241,AG241,AH241,AI241)&lt;&gt;"",MAX($N$1:N240)+1,"")</f>
        <v/>
      </c>
      <c r="O241" s="83" t="str">
        <f>IF('2B全身麻酔手術個別票H29'!C749="","",'2B全身麻酔手術個別票H29'!C749)</f>
        <v/>
      </c>
      <c r="P241" s="83" t="str">
        <f>IF('2B全身麻酔手術個別票H29'!E749="","",'2B全身麻酔手術個別票H29'!E749) &amp; IF('2B全身麻酔手術個別票H29'!F749="","",'2B全身麻酔手術個別票H29'!F749) &amp; IF('2B全身麻酔手術個別票H29'!G749="","",'2B全身麻酔手術個別票H29'!G749)</f>
        <v/>
      </c>
      <c r="Q241" s="83" t="str">
        <f>IF('2B全身麻酔手術個別票H29'!I749="","",'2B全身麻酔手術個別票H29'!I749)</f>
        <v/>
      </c>
      <c r="R241" s="83" t="str">
        <f>IF('2B全身麻酔手術個別票H29'!K749="","",'2B全身麻酔手術個別票H29'!K749)</f>
        <v/>
      </c>
      <c r="S241" s="83" t="str">
        <f>IF('2B全身麻酔手術個別票H29'!M749="","",'2B全身麻酔手術個別票H29'!M749)</f>
        <v/>
      </c>
      <c r="T241" s="83" t="str">
        <f>IF('2B全身麻酔手術個別票H29'!O749="","",'2B全身麻酔手術個別票H29'!O749)</f>
        <v/>
      </c>
      <c r="U241" s="105"/>
      <c r="V241" s="105"/>
      <c r="W241" s="105"/>
      <c r="X241" s="285" t="str">
        <f>IF('2B全身麻酔手術個別票H29'!AH749="","",'2B全身麻酔手術個別票H29'!AH749)</f>
        <v/>
      </c>
      <c r="Y241" s="285" t="str">
        <f>IF('2B全身麻酔手術個別票H29'!AR749="","",'2B全身麻酔手術個別票H29'!AR749)</f>
        <v/>
      </c>
      <c r="Z241" s="285" t="str">
        <f>IF('2B全身麻酔手術個別票H29'!BB749="","",'2B全身麻酔手術個別票H29'!BB749)</f>
        <v/>
      </c>
      <c r="AA241" s="105"/>
      <c r="AB241" s="105"/>
      <c r="AC241" s="105"/>
      <c r="AD241" s="105"/>
      <c r="AE241" s="105"/>
      <c r="AF241" s="105"/>
      <c r="AG241" s="105"/>
      <c r="AH241" s="105"/>
      <c r="AI241" s="105"/>
    </row>
    <row r="242" spans="1:35">
      <c r="A242" s="83" t="str">
        <f t="shared" si="3"/>
        <v/>
      </c>
      <c r="B242" s="105"/>
      <c r="C242" s="105"/>
      <c r="D242" s="105"/>
      <c r="E242" s="105"/>
      <c r="F242" s="105"/>
      <c r="G242" s="105"/>
      <c r="H242" s="105"/>
      <c r="I242" s="105"/>
      <c r="J242" s="105"/>
      <c r="K242" s="105"/>
      <c r="L242" s="105"/>
      <c r="M242" s="105"/>
      <c r="N242" s="285" t="str">
        <f>IF(CONCATENATE(O242,P242,Q242,R242,S242,T242,U242,V242,W242,X242,Y242,Z242,AA242,AB242,AC242,AD242,AE242,AF242,AG242,AH242,AI242)&lt;&gt;"",MAX($N$1:N241)+1,"")</f>
        <v/>
      </c>
      <c r="O242" s="83" t="str">
        <f>IF('2B全身麻酔手術個別票H29'!C752="","",'2B全身麻酔手術個別票H29'!C752)</f>
        <v/>
      </c>
      <c r="P242" s="83" t="str">
        <f>IF('2B全身麻酔手術個別票H29'!E752="","",'2B全身麻酔手術個別票H29'!E752) &amp; IF('2B全身麻酔手術個別票H29'!F752="","",'2B全身麻酔手術個別票H29'!F752) &amp; IF('2B全身麻酔手術個別票H29'!G752="","",'2B全身麻酔手術個別票H29'!G752)</f>
        <v/>
      </c>
      <c r="Q242" s="83" t="str">
        <f>IF('2B全身麻酔手術個別票H29'!I752="","",'2B全身麻酔手術個別票H29'!I752)</f>
        <v/>
      </c>
      <c r="R242" s="83" t="str">
        <f>IF('2B全身麻酔手術個別票H29'!K752="","",'2B全身麻酔手術個別票H29'!K752)</f>
        <v/>
      </c>
      <c r="S242" s="83" t="str">
        <f>IF('2B全身麻酔手術個別票H29'!M752="","",'2B全身麻酔手術個別票H29'!M752)</f>
        <v/>
      </c>
      <c r="T242" s="83" t="str">
        <f>IF('2B全身麻酔手術個別票H29'!O752="","",'2B全身麻酔手術個別票H29'!O752)</f>
        <v/>
      </c>
      <c r="U242" s="105"/>
      <c r="V242" s="105"/>
      <c r="W242" s="105"/>
      <c r="X242" s="285" t="str">
        <f>IF('2B全身麻酔手術個別票H29'!AH752="","",'2B全身麻酔手術個別票H29'!AH752)</f>
        <v/>
      </c>
      <c r="Y242" s="285" t="str">
        <f>IF('2B全身麻酔手術個別票H29'!AR752="","",'2B全身麻酔手術個別票H29'!AR752)</f>
        <v/>
      </c>
      <c r="Z242" s="285" t="str">
        <f>IF('2B全身麻酔手術個別票H29'!BB752="","",'2B全身麻酔手術個別票H29'!BB752)</f>
        <v/>
      </c>
      <c r="AA242" s="105"/>
      <c r="AB242" s="105"/>
      <c r="AC242" s="105"/>
      <c r="AD242" s="105"/>
      <c r="AE242" s="105"/>
      <c r="AF242" s="105"/>
      <c r="AG242" s="105"/>
      <c r="AH242" s="105"/>
      <c r="AI242" s="105"/>
    </row>
    <row r="243" spans="1:35">
      <c r="A243" s="83" t="str">
        <f t="shared" si="3"/>
        <v/>
      </c>
      <c r="B243" s="105"/>
      <c r="C243" s="105"/>
      <c r="D243" s="105"/>
      <c r="E243" s="105"/>
      <c r="F243" s="105"/>
      <c r="G243" s="105"/>
      <c r="H243" s="105"/>
      <c r="I243" s="105"/>
      <c r="J243" s="105"/>
      <c r="K243" s="105"/>
      <c r="L243" s="105"/>
      <c r="M243" s="105"/>
      <c r="N243" s="285" t="str">
        <f>IF(CONCATENATE(O243,P243,Q243,R243,S243,T243,U243,V243,W243,X243,Y243,Z243,AA243,AB243,AC243,AD243,AE243,AF243,AG243,AH243,AI243)&lt;&gt;"",MAX($N$1:N242)+1,"")</f>
        <v/>
      </c>
      <c r="O243" s="83" t="str">
        <f>IF('2B全身麻酔手術個別票H29'!C755="","",'2B全身麻酔手術個別票H29'!C755)</f>
        <v/>
      </c>
      <c r="P243" s="83" t="str">
        <f>IF('2B全身麻酔手術個別票H29'!E755="","",'2B全身麻酔手術個別票H29'!E755) &amp; IF('2B全身麻酔手術個別票H29'!F755="","",'2B全身麻酔手術個別票H29'!F755) &amp; IF('2B全身麻酔手術個別票H29'!G755="","",'2B全身麻酔手術個別票H29'!G755)</f>
        <v/>
      </c>
      <c r="Q243" s="83" t="str">
        <f>IF('2B全身麻酔手術個別票H29'!I755="","",'2B全身麻酔手術個別票H29'!I755)</f>
        <v/>
      </c>
      <c r="R243" s="83" t="str">
        <f>IF('2B全身麻酔手術個別票H29'!K755="","",'2B全身麻酔手術個別票H29'!K755)</f>
        <v/>
      </c>
      <c r="S243" s="83" t="str">
        <f>IF('2B全身麻酔手術個別票H29'!M755="","",'2B全身麻酔手術個別票H29'!M755)</f>
        <v/>
      </c>
      <c r="T243" s="83" t="str">
        <f>IF('2B全身麻酔手術個別票H29'!O755="","",'2B全身麻酔手術個別票H29'!O755)</f>
        <v/>
      </c>
      <c r="U243" s="105"/>
      <c r="V243" s="105"/>
      <c r="W243" s="105"/>
      <c r="X243" s="285" t="str">
        <f>IF('2B全身麻酔手術個別票H29'!AH755="","",'2B全身麻酔手術個別票H29'!AH755)</f>
        <v/>
      </c>
      <c r="Y243" s="285" t="str">
        <f>IF('2B全身麻酔手術個別票H29'!AR755="","",'2B全身麻酔手術個別票H29'!AR755)</f>
        <v/>
      </c>
      <c r="Z243" s="285" t="str">
        <f>IF('2B全身麻酔手術個別票H29'!BB755="","",'2B全身麻酔手術個別票H29'!BB755)</f>
        <v/>
      </c>
      <c r="AA243" s="105"/>
      <c r="AB243" s="105"/>
      <c r="AC243" s="105"/>
      <c r="AD243" s="105"/>
      <c r="AE243" s="105"/>
      <c r="AF243" s="105"/>
      <c r="AG243" s="105"/>
      <c r="AH243" s="105"/>
      <c r="AI243" s="105"/>
    </row>
    <row r="244" spans="1:35">
      <c r="A244" s="83" t="str">
        <f t="shared" si="3"/>
        <v/>
      </c>
      <c r="B244" s="105"/>
      <c r="C244" s="105"/>
      <c r="D244" s="105"/>
      <c r="E244" s="105"/>
      <c r="F244" s="105"/>
      <c r="G244" s="105"/>
      <c r="H244" s="105"/>
      <c r="I244" s="105"/>
      <c r="J244" s="105"/>
      <c r="K244" s="105"/>
      <c r="L244" s="105"/>
      <c r="M244" s="105"/>
      <c r="N244" s="285" t="str">
        <f>IF(CONCATENATE(O244,P244,Q244,R244,S244,T244,U244,V244,W244,X244,Y244,Z244,AA244,AB244,AC244,AD244,AE244,AF244,AG244,AH244,AI244)&lt;&gt;"",MAX($N$1:N243)+1,"")</f>
        <v/>
      </c>
      <c r="O244" s="83" t="str">
        <f>IF('2B全身麻酔手術個別票H29'!C758="","",'2B全身麻酔手術個別票H29'!C758)</f>
        <v/>
      </c>
      <c r="P244" s="83" t="str">
        <f>IF('2B全身麻酔手術個別票H29'!E758="","",'2B全身麻酔手術個別票H29'!E758) &amp; IF('2B全身麻酔手術個別票H29'!F758="","",'2B全身麻酔手術個別票H29'!F758) &amp; IF('2B全身麻酔手術個別票H29'!G758="","",'2B全身麻酔手術個別票H29'!G758)</f>
        <v/>
      </c>
      <c r="Q244" s="83" t="str">
        <f>IF('2B全身麻酔手術個別票H29'!I758="","",'2B全身麻酔手術個別票H29'!I758)</f>
        <v/>
      </c>
      <c r="R244" s="83" t="str">
        <f>IF('2B全身麻酔手術個別票H29'!K758="","",'2B全身麻酔手術個別票H29'!K758)</f>
        <v/>
      </c>
      <c r="S244" s="83" t="str">
        <f>IF('2B全身麻酔手術個別票H29'!M758="","",'2B全身麻酔手術個別票H29'!M758)</f>
        <v/>
      </c>
      <c r="T244" s="83" t="str">
        <f>IF('2B全身麻酔手術個別票H29'!O758="","",'2B全身麻酔手術個別票H29'!O758)</f>
        <v/>
      </c>
      <c r="U244" s="105"/>
      <c r="V244" s="105"/>
      <c r="W244" s="105"/>
      <c r="X244" s="285" t="str">
        <f>IF('2B全身麻酔手術個別票H29'!AH758="","",'2B全身麻酔手術個別票H29'!AH758)</f>
        <v/>
      </c>
      <c r="Y244" s="285" t="str">
        <f>IF('2B全身麻酔手術個別票H29'!AR758="","",'2B全身麻酔手術個別票H29'!AR758)</f>
        <v/>
      </c>
      <c r="Z244" s="285" t="str">
        <f>IF('2B全身麻酔手術個別票H29'!BB758="","",'2B全身麻酔手術個別票H29'!BB758)</f>
        <v/>
      </c>
      <c r="AA244" s="105"/>
      <c r="AB244" s="105"/>
      <c r="AC244" s="105"/>
      <c r="AD244" s="105"/>
      <c r="AE244" s="105"/>
      <c r="AF244" s="105"/>
      <c r="AG244" s="105"/>
      <c r="AH244" s="105"/>
      <c r="AI244" s="105"/>
    </row>
    <row r="245" spans="1:35">
      <c r="A245" s="83" t="str">
        <f t="shared" si="3"/>
        <v/>
      </c>
      <c r="B245" s="105"/>
      <c r="C245" s="105"/>
      <c r="D245" s="105"/>
      <c r="E245" s="105"/>
      <c r="F245" s="105"/>
      <c r="G245" s="105"/>
      <c r="H245" s="105"/>
      <c r="I245" s="105"/>
      <c r="J245" s="105"/>
      <c r="K245" s="105"/>
      <c r="L245" s="105"/>
      <c r="M245" s="105"/>
      <c r="N245" s="285" t="str">
        <f>IF(CONCATENATE(O245,P245,Q245,R245,S245,T245,U245,V245,W245,X245,Y245,Z245,AA245,AB245,AC245,AD245,AE245,AF245,AG245,AH245,AI245)&lt;&gt;"",MAX($N$1:N244)+1,"")</f>
        <v/>
      </c>
      <c r="O245" s="83" t="str">
        <f>IF('2B全身麻酔手術個別票H29'!C761="","",'2B全身麻酔手術個別票H29'!C761)</f>
        <v/>
      </c>
      <c r="P245" s="83" t="str">
        <f>IF('2B全身麻酔手術個別票H29'!E761="","",'2B全身麻酔手術個別票H29'!E761) &amp; IF('2B全身麻酔手術個別票H29'!F761="","",'2B全身麻酔手術個別票H29'!F761) &amp; IF('2B全身麻酔手術個別票H29'!G761="","",'2B全身麻酔手術個別票H29'!G761)</f>
        <v/>
      </c>
      <c r="Q245" s="83" t="str">
        <f>IF('2B全身麻酔手術個別票H29'!I761="","",'2B全身麻酔手術個別票H29'!I761)</f>
        <v/>
      </c>
      <c r="R245" s="83" t="str">
        <f>IF('2B全身麻酔手術個別票H29'!K761="","",'2B全身麻酔手術個別票H29'!K761)</f>
        <v/>
      </c>
      <c r="S245" s="83" t="str">
        <f>IF('2B全身麻酔手術個別票H29'!M761="","",'2B全身麻酔手術個別票H29'!M761)</f>
        <v/>
      </c>
      <c r="T245" s="83" t="str">
        <f>IF('2B全身麻酔手術個別票H29'!O761="","",'2B全身麻酔手術個別票H29'!O761)</f>
        <v/>
      </c>
      <c r="U245" s="105"/>
      <c r="V245" s="105"/>
      <c r="W245" s="105"/>
      <c r="X245" s="285" t="str">
        <f>IF('2B全身麻酔手術個別票H29'!AH761="","",'2B全身麻酔手術個別票H29'!AH761)</f>
        <v/>
      </c>
      <c r="Y245" s="285" t="str">
        <f>IF('2B全身麻酔手術個別票H29'!AR761="","",'2B全身麻酔手術個別票H29'!AR761)</f>
        <v/>
      </c>
      <c r="Z245" s="285" t="str">
        <f>IF('2B全身麻酔手術個別票H29'!BB761="","",'2B全身麻酔手術個別票H29'!BB761)</f>
        <v/>
      </c>
      <c r="AA245" s="105"/>
      <c r="AB245" s="105"/>
      <c r="AC245" s="105"/>
      <c r="AD245" s="105"/>
      <c r="AE245" s="105"/>
      <c r="AF245" s="105"/>
      <c r="AG245" s="105"/>
      <c r="AH245" s="105"/>
      <c r="AI245" s="105"/>
    </row>
    <row r="246" spans="1:35">
      <c r="A246" s="83" t="str">
        <f t="shared" si="3"/>
        <v/>
      </c>
      <c r="B246" s="105"/>
      <c r="C246" s="105"/>
      <c r="D246" s="105"/>
      <c r="E246" s="105"/>
      <c r="F246" s="105"/>
      <c r="G246" s="105"/>
      <c r="H246" s="105"/>
      <c r="I246" s="105"/>
      <c r="J246" s="105"/>
      <c r="K246" s="105"/>
      <c r="L246" s="105"/>
      <c r="M246" s="105"/>
      <c r="N246" s="285" t="str">
        <f>IF(CONCATENATE(O246,P246,Q246,R246,S246,T246,U246,V246,W246,X246,Y246,Z246,AA246,AB246,AC246,AD246,AE246,AF246,AG246,AH246,AI246)&lt;&gt;"",MAX($N$1:N245)+1,"")</f>
        <v/>
      </c>
      <c r="O246" s="83" t="str">
        <f>IF('2B全身麻酔手術個別票H29'!C764="","",'2B全身麻酔手術個別票H29'!C764)</f>
        <v/>
      </c>
      <c r="P246" s="83" t="str">
        <f>IF('2B全身麻酔手術個別票H29'!E764="","",'2B全身麻酔手術個別票H29'!E764) &amp; IF('2B全身麻酔手術個別票H29'!F764="","",'2B全身麻酔手術個別票H29'!F764) &amp; IF('2B全身麻酔手術個別票H29'!G764="","",'2B全身麻酔手術個別票H29'!G764)</f>
        <v/>
      </c>
      <c r="Q246" s="83" t="str">
        <f>IF('2B全身麻酔手術個別票H29'!I764="","",'2B全身麻酔手術個別票H29'!I764)</f>
        <v/>
      </c>
      <c r="R246" s="83" t="str">
        <f>IF('2B全身麻酔手術個別票H29'!K764="","",'2B全身麻酔手術個別票H29'!K764)</f>
        <v/>
      </c>
      <c r="S246" s="83" t="str">
        <f>IF('2B全身麻酔手術個別票H29'!M764="","",'2B全身麻酔手術個別票H29'!M764)</f>
        <v/>
      </c>
      <c r="T246" s="83" t="str">
        <f>IF('2B全身麻酔手術個別票H29'!O764="","",'2B全身麻酔手術個別票H29'!O764)</f>
        <v/>
      </c>
      <c r="U246" s="105"/>
      <c r="V246" s="105"/>
      <c r="W246" s="105"/>
      <c r="X246" s="285" t="str">
        <f>IF('2B全身麻酔手術個別票H29'!AH764="","",'2B全身麻酔手術個別票H29'!AH764)</f>
        <v/>
      </c>
      <c r="Y246" s="285" t="str">
        <f>IF('2B全身麻酔手術個別票H29'!AR764="","",'2B全身麻酔手術個別票H29'!AR764)</f>
        <v/>
      </c>
      <c r="Z246" s="285" t="str">
        <f>IF('2B全身麻酔手術個別票H29'!BB764="","",'2B全身麻酔手術個別票H29'!BB764)</f>
        <v/>
      </c>
      <c r="AA246" s="105"/>
      <c r="AB246" s="105"/>
      <c r="AC246" s="105"/>
      <c r="AD246" s="105"/>
      <c r="AE246" s="105"/>
      <c r="AF246" s="105"/>
      <c r="AG246" s="105"/>
      <c r="AH246" s="105"/>
      <c r="AI246" s="105"/>
    </row>
    <row r="247" spans="1:35">
      <c r="A247" s="83" t="str">
        <f t="shared" si="3"/>
        <v/>
      </c>
      <c r="B247" s="105"/>
      <c r="C247" s="105"/>
      <c r="D247" s="105"/>
      <c r="E247" s="105"/>
      <c r="F247" s="105"/>
      <c r="G247" s="105"/>
      <c r="H247" s="105"/>
      <c r="I247" s="105"/>
      <c r="J247" s="105"/>
      <c r="K247" s="105"/>
      <c r="L247" s="105"/>
      <c r="M247" s="105"/>
      <c r="N247" s="285" t="str">
        <f>IF(CONCATENATE(O247,P247,Q247,R247,S247,T247,U247,V247,W247,X247,Y247,Z247,AA247,AB247,AC247,AD247,AE247,AF247,AG247,AH247,AI247)&lt;&gt;"",MAX($N$1:N246)+1,"")</f>
        <v/>
      </c>
      <c r="O247" s="83" t="str">
        <f>IF('2B全身麻酔手術個別票H29'!C767="","",'2B全身麻酔手術個別票H29'!C767)</f>
        <v/>
      </c>
      <c r="P247" s="83" t="str">
        <f>IF('2B全身麻酔手術個別票H29'!E767="","",'2B全身麻酔手術個別票H29'!E767) &amp; IF('2B全身麻酔手術個別票H29'!F767="","",'2B全身麻酔手術個別票H29'!F767) &amp; IF('2B全身麻酔手術個別票H29'!G767="","",'2B全身麻酔手術個別票H29'!G767)</f>
        <v/>
      </c>
      <c r="Q247" s="83" t="str">
        <f>IF('2B全身麻酔手術個別票H29'!I767="","",'2B全身麻酔手術個別票H29'!I767)</f>
        <v/>
      </c>
      <c r="R247" s="83" t="str">
        <f>IF('2B全身麻酔手術個別票H29'!K767="","",'2B全身麻酔手術個別票H29'!K767)</f>
        <v/>
      </c>
      <c r="S247" s="83" t="str">
        <f>IF('2B全身麻酔手術個別票H29'!M767="","",'2B全身麻酔手術個別票H29'!M767)</f>
        <v/>
      </c>
      <c r="T247" s="83" t="str">
        <f>IF('2B全身麻酔手術個別票H29'!O767="","",'2B全身麻酔手術個別票H29'!O767)</f>
        <v/>
      </c>
      <c r="U247" s="105"/>
      <c r="V247" s="105"/>
      <c r="W247" s="105"/>
      <c r="X247" s="285" t="str">
        <f>IF('2B全身麻酔手術個別票H29'!AH767="","",'2B全身麻酔手術個別票H29'!AH767)</f>
        <v/>
      </c>
      <c r="Y247" s="285" t="str">
        <f>IF('2B全身麻酔手術個別票H29'!AR767="","",'2B全身麻酔手術個別票H29'!AR767)</f>
        <v/>
      </c>
      <c r="Z247" s="285" t="str">
        <f>IF('2B全身麻酔手術個別票H29'!BB767="","",'2B全身麻酔手術個別票H29'!BB767)</f>
        <v/>
      </c>
      <c r="AA247" s="105"/>
      <c r="AB247" s="105"/>
      <c r="AC247" s="105"/>
      <c r="AD247" s="105"/>
      <c r="AE247" s="105"/>
      <c r="AF247" s="105"/>
      <c r="AG247" s="105"/>
      <c r="AH247" s="105"/>
      <c r="AI247" s="105"/>
    </row>
  </sheetData>
  <sheetProtection password="9A2D" sheet="1" objects="1" scenarios="1" formatCells="0" selectLockedCells="1"/>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39997558519241921"/>
  </sheetPr>
  <dimension ref="A1:I247"/>
  <sheetViews>
    <sheetView workbookViewId="0"/>
  </sheetViews>
  <sheetFormatPr defaultRowHeight="13.5"/>
  <cols>
    <col min="1" max="1" width="6.375" style="48" bestFit="1" customWidth="1"/>
    <col min="2" max="2" width="52.375" style="96" bestFit="1" customWidth="1"/>
    <col min="3" max="3" width="4.625" style="11" bestFit="1" customWidth="1"/>
    <col min="4" max="4" width="8.625" style="11" bestFit="1" customWidth="1"/>
    <col min="5" max="5" width="4.5" style="11" bestFit="1" customWidth="1"/>
    <col min="6" max="6" width="9" style="11" bestFit="1" customWidth="1"/>
    <col min="7" max="7" width="4.5" style="11" bestFit="1" customWidth="1"/>
    <col min="8" max="8" width="3.5" style="11" bestFit="1" customWidth="1"/>
    <col min="9" max="9" width="3" style="11" bestFit="1" customWidth="1"/>
    <col min="10" max="16384" width="9" style="11"/>
  </cols>
  <sheetData>
    <row r="1" spans="1:9" ht="17.25">
      <c r="A1" s="94" t="s">
        <v>6447</v>
      </c>
      <c r="B1" s="95" t="s">
        <v>6448</v>
      </c>
      <c r="C1" s="281"/>
      <c r="D1" s="281"/>
      <c r="E1" s="281"/>
      <c r="F1" s="281"/>
      <c r="G1" s="281"/>
      <c r="H1" s="281"/>
      <c r="I1" s="281"/>
    </row>
    <row r="2" spans="1:9">
      <c r="A2" s="281"/>
      <c r="B2" s="96" t="s">
        <v>6449</v>
      </c>
      <c r="C2" s="281"/>
      <c r="D2" s="281"/>
      <c r="E2" s="281"/>
      <c r="F2" s="281"/>
      <c r="G2" s="281"/>
      <c r="H2" s="281"/>
      <c r="I2" s="281"/>
    </row>
    <row r="3" spans="1:9" ht="13.5" customHeight="1">
      <c r="A3" s="148" t="s">
        <v>6450</v>
      </c>
      <c r="B3" s="97">
        <v>243</v>
      </c>
      <c r="C3" s="517" t="s">
        <v>6451</v>
      </c>
      <c r="D3" s="518"/>
      <c r="E3" s="519"/>
      <c r="F3" s="517" t="s">
        <v>6452</v>
      </c>
      <c r="G3" s="518"/>
      <c r="H3" s="518"/>
      <c r="I3" s="519"/>
    </row>
    <row r="4" spans="1:9" ht="22.5">
      <c r="A4" s="87" t="s">
        <v>6453</v>
      </c>
      <c r="B4" s="98" t="s">
        <v>274</v>
      </c>
      <c r="C4" s="87" t="s">
        <v>6454</v>
      </c>
      <c r="D4" s="300" t="s">
        <v>6455</v>
      </c>
      <c r="E4" s="300" t="s">
        <v>6456</v>
      </c>
      <c r="F4" s="300" t="s">
        <v>6457</v>
      </c>
      <c r="G4" s="88" t="s">
        <v>6458</v>
      </c>
      <c r="H4" s="88" t="s">
        <v>6459</v>
      </c>
      <c r="I4" s="300" t="s">
        <v>275</v>
      </c>
    </row>
    <row r="5" spans="1:9">
      <c r="A5" s="149">
        <v>1</v>
      </c>
      <c r="B5" s="92" t="s">
        <v>6460</v>
      </c>
      <c r="C5" s="242" t="s">
        <v>6461</v>
      </c>
      <c r="D5" s="91">
        <v>1</v>
      </c>
      <c r="E5" s="91">
        <v>11</v>
      </c>
      <c r="F5" s="91" t="s">
        <v>6462</v>
      </c>
      <c r="G5" s="153">
        <v>4</v>
      </c>
      <c r="H5" s="153">
        <v>13</v>
      </c>
      <c r="I5" s="150"/>
    </row>
    <row r="6" spans="1:9">
      <c r="A6" s="149">
        <v>2</v>
      </c>
      <c r="B6" s="147" t="s">
        <v>6463</v>
      </c>
      <c r="C6" s="151"/>
      <c r="D6" s="91">
        <v>1</v>
      </c>
      <c r="E6" s="91">
        <v>12</v>
      </c>
      <c r="F6" s="91" t="s">
        <v>6464</v>
      </c>
      <c r="G6" s="153">
        <v>4</v>
      </c>
      <c r="H6" s="153">
        <v>34</v>
      </c>
      <c r="I6" s="152"/>
    </row>
    <row r="7" spans="1:9">
      <c r="A7" s="149">
        <v>3</v>
      </c>
      <c r="B7" s="90" t="s">
        <v>6465</v>
      </c>
      <c r="C7" s="242" t="s">
        <v>6461</v>
      </c>
      <c r="D7" s="91">
        <v>1</v>
      </c>
      <c r="E7" s="91">
        <v>13</v>
      </c>
      <c r="F7" s="91" t="s">
        <v>6466</v>
      </c>
      <c r="G7" s="153">
        <v>7</v>
      </c>
      <c r="H7" s="153">
        <v>58</v>
      </c>
      <c r="I7" s="152"/>
    </row>
    <row r="8" spans="1:9">
      <c r="A8" s="149">
        <v>4</v>
      </c>
      <c r="B8" s="147" t="s">
        <v>6467</v>
      </c>
      <c r="C8" s="151"/>
      <c r="D8" s="91">
        <v>7</v>
      </c>
      <c r="E8" s="91">
        <v>14</v>
      </c>
      <c r="F8" s="91" t="s">
        <v>6468</v>
      </c>
      <c r="G8" s="153">
        <v>16</v>
      </c>
      <c r="H8" s="153">
        <v>23</v>
      </c>
      <c r="I8" s="152"/>
    </row>
    <row r="9" spans="1:9">
      <c r="A9" s="149">
        <v>5</v>
      </c>
      <c r="B9" s="147" t="s">
        <v>6469</v>
      </c>
      <c r="C9" s="151"/>
      <c r="D9" s="91">
        <v>1</v>
      </c>
      <c r="E9" s="91">
        <v>15</v>
      </c>
      <c r="F9" s="91" t="s">
        <v>297</v>
      </c>
      <c r="G9" s="153">
        <v>16</v>
      </c>
      <c r="H9" s="153">
        <v>34</v>
      </c>
      <c r="I9" s="152"/>
    </row>
    <row r="10" spans="1:9">
      <c r="A10" s="149">
        <v>6</v>
      </c>
      <c r="B10" s="92" t="s">
        <v>6470</v>
      </c>
      <c r="C10" s="242" t="s">
        <v>6461</v>
      </c>
      <c r="D10" s="91">
        <v>1</v>
      </c>
      <c r="E10" s="91">
        <v>16</v>
      </c>
      <c r="F10" s="91" t="s">
        <v>6471</v>
      </c>
      <c r="G10" s="153">
        <v>21</v>
      </c>
      <c r="H10" s="153">
        <v>36</v>
      </c>
      <c r="I10" s="91"/>
    </row>
    <row r="11" spans="1:9">
      <c r="A11" s="149">
        <v>7</v>
      </c>
      <c r="B11" s="92" t="s">
        <v>6472</v>
      </c>
      <c r="C11" s="242" t="s">
        <v>6461</v>
      </c>
      <c r="D11" s="91">
        <v>1</v>
      </c>
      <c r="E11" s="91">
        <v>17</v>
      </c>
      <c r="F11" s="91" t="s">
        <v>6473</v>
      </c>
      <c r="G11" s="153">
        <v>21</v>
      </c>
      <c r="H11" s="153">
        <v>50</v>
      </c>
      <c r="I11" s="91"/>
    </row>
    <row r="12" spans="1:9">
      <c r="A12" s="149">
        <v>8</v>
      </c>
      <c r="B12" s="92" t="s">
        <v>6474</v>
      </c>
      <c r="C12" s="242" t="s">
        <v>6461</v>
      </c>
      <c r="D12" s="91">
        <v>2</v>
      </c>
      <c r="E12" s="91">
        <v>18</v>
      </c>
      <c r="F12" s="91" t="s">
        <v>6475</v>
      </c>
      <c r="G12" s="153">
        <v>24</v>
      </c>
      <c r="H12" s="153">
        <v>36</v>
      </c>
      <c r="I12" s="91"/>
    </row>
    <row r="13" spans="1:9">
      <c r="A13" s="149">
        <v>9</v>
      </c>
      <c r="B13" s="92" t="s">
        <v>6476</v>
      </c>
      <c r="C13" s="242" t="s">
        <v>6461</v>
      </c>
      <c r="D13" s="91">
        <v>1</v>
      </c>
      <c r="E13" s="91">
        <v>19</v>
      </c>
      <c r="F13" s="91" t="s">
        <v>6477</v>
      </c>
      <c r="G13" s="153">
        <v>24</v>
      </c>
      <c r="H13" s="153">
        <v>50</v>
      </c>
      <c r="I13" s="91"/>
    </row>
    <row r="14" spans="1:9">
      <c r="A14" s="149">
        <v>10</v>
      </c>
      <c r="B14" s="92" t="s">
        <v>6478</v>
      </c>
      <c r="C14" s="242" t="s">
        <v>6461</v>
      </c>
      <c r="D14" s="91">
        <v>1</v>
      </c>
      <c r="E14" s="91">
        <v>20</v>
      </c>
      <c r="F14" s="91" t="s">
        <v>6479</v>
      </c>
      <c r="G14" s="153">
        <v>27</v>
      </c>
      <c r="H14" s="153">
        <v>36</v>
      </c>
      <c r="I14" s="91"/>
    </row>
    <row r="15" spans="1:9">
      <c r="A15" s="149">
        <v>11</v>
      </c>
      <c r="B15" s="92" t="s">
        <v>6480</v>
      </c>
      <c r="C15" s="242" t="s">
        <v>6461</v>
      </c>
      <c r="D15" s="91">
        <v>1</v>
      </c>
      <c r="E15" s="91">
        <v>21</v>
      </c>
      <c r="F15" s="91" t="s">
        <v>6481</v>
      </c>
      <c r="G15" s="153">
        <v>27</v>
      </c>
      <c r="H15" s="153">
        <v>50</v>
      </c>
      <c r="I15" s="91"/>
    </row>
    <row r="16" spans="1:9">
      <c r="A16" s="149">
        <v>12</v>
      </c>
      <c r="B16" s="92" t="s">
        <v>6482</v>
      </c>
      <c r="C16" s="242" t="s">
        <v>6461</v>
      </c>
      <c r="D16" s="91">
        <v>3</v>
      </c>
      <c r="E16" s="91">
        <v>22</v>
      </c>
      <c r="F16" s="91" t="s">
        <v>6085</v>
      </c>
      <c r="G16" s="153">
        <v>30</v>
      </c>
      <c r="H16" s="153">
        <v>36</v>
      </c>
      <c r="I16" s="91"/>
    </row>
    <row r="17" spans="1:9">
      <c r="A17" s="149">
        <v>13</v>
      </c>
      <c r="B17" s="92" t="s">
        <v>6483</v>
      </c>
      <c r="C17" s="242" t="s">
        <v>6461</v>
      </c>
      <c r="D17" s="91">
        <v>3</v>
      </c>
      <c r="E17" s="91">
        <v>23</v>
      </c>
      <c r="F17" s="91" t="s">
        <v>6086</v>
      </c>
      <c r="G17" s="153">
        <v>30</v>
      </c>
      <c r="H17" s="153">
        <v>50</v>
      </c>
      <c r="I17" s="91"/>
    </row>
    <row r="18" spans="1:9">
      <c r="A18" s="149">
        <v>14</v>
      </c>
      <c r="B18" s="92" t="s">
        <v>6484</v>
      </c>
      <c r="C18" s="242" t="s">
        <v>6461</v>
      </c>
      <c r="D18" s="91">
        <v>1</v>
      </c>
      <c r="E18" s="91">
        <v>24</v>
      </c>
      <c r="F18" s="91" t="s">
        <v>6087</v>
      </c>
      <c r="G18" s="153">
        <v>33</v>
      </c>
      <c r="H18" s="153">
        <v>36</v>
      </c>
      <c r="I18" s="91"/>
    </row>
    <row r="19" spans="1:9">
      <c r="A19" s="149">
        <v>15</v>
      </c>
      <c r="B19" s="92" t="s">
        <v>6485</v>
      </c>
      <c r="C19" s="242" t="s">
        <v>6461</v>
      </c>
      <c r="D19" s="91">
        <v>1</v>
      </c>
      <c r="E19" s="91">
        <v>25</v>
      </c>
      <c r="F19" s="91" t="s">
        <v>6088</v>
      </c>
      <c r="G19" s="153">
        <v>33</v>
      </c>
      <c r="H19" s="153">
        <v>50</v>
      </c>
      <c r="I19" s="91"/>
    </row>
    <row r="20" spans="1:9">
      <c r="A20" s="149">
        <v>16</v>
      </c>
      <c r="B20" s="92" t="s">
        <v>6486</v>
      </c>
      <c r="C20" s="242" t="s">
        <v>6461</v>
      </c>
      <c r="D20" s="91">
        <v>1</v>
      </c>
      <c r="E20" s="91">
        <v>26</v>
      </c>
      <c r="F20" s="91" t="s">
        <v>6089</v>
      </c>
      <c r="G20" s="153">
        <v>36</v>
      </c>
      <c r="H20" s="153">
        <v>36</v>
      </c>
      <c r="I20" s="91"/>
    </row>
    <row r="21" spans="1:9">
      <c r="A21" s="149">
        <v>17</v>
      </c>
      <c r="B21" s="92" t="s">
        <v>6487</v>
      </c>
      <c r="C21" s="242" t="s">
        <v>6461</v>
      </c>
      <c r="D21" s="91">
        <v>1</v>
      </c>
      <c r="E21" s="91">
        <v>27</v>
      </c>
      <c r="F21" s="91" t="s">
        <v>6090</v>
      </c>
      <c r="G21" s="153">
        <v>36</v>
      </c>
      <c r="H21" s="153">
        <v>50</v>
      </c>
      <c r="I21" s="91"/>
    </row>
    <row r="22" spans="1:9">
      <c r="A22" s="149">
        <v>18</v>
      </c>
      <c r="B22" s="92" t="s">
        <v>6488</v>
      </c>
      <c r="C22" s="242" t="s">
        <v>6461</v>
      </c>
      <c r="D22" s="91">
        <v>1</v>
      </c>
      <c r="E22" s="91">
        <v>28</v>
      </c>
      <c r="F22" s="91" t="s">
        <v>6091</v>
      </c>
      <c r="G22" s="153">
        <v>39</v>
      </c>
      <c r="H22" s="153">
        <v>36</v>
      </c>
      <c r="I22" s="91"/>
    </row>
    <row r="23" spans="1:9">
      <c r="A23" s="149">
        <v>19</v>
      </c>
      <c r="B23" s="92" t="s">
        <v>6489</v>
      </c>
      <c r="C23" s="242" t="s">
        <v>6461</v>
      </c>
      <c r="D23" s="91">
        <v>1</v>
      </c>
      <c r="E23" s="91">
        <v>29</v>
      </c>
      <c r="F23" s="91" t="s">
        <v>6092</v>
      </c>
      <c r="G23" s="153">
        <v>39</v>
      </c>
      <c r="H23" s="153">
        <v>50</v>
      </c>
      <c r="I23" s="91"/>
    </row>
    <row r="24" spans="1:9">
      <c r="A24" s="149">
        <v>20</v>
      </c>
      <c r="B24" s="92" t="s">
        <v>2599</v>
      </c>
      <c r="C24" s="242" t="s">
        <v>6461</v>
      </c>
      <c r="D24" s="91">
        <v>1</v>
      </c>
      <c r="E24" s="91">
        <v>30</v>
      </c>
      <c r="F24" s="91" t="s">
        <v>6093</v>
      </c>
      <c r="G24" s="153">
        <v>42</v>
      </c>
      <c r="H24" s="153">
        <v>36</v>
      </c>
      <c r="I24" s="91"/>
    </row>
    <row r="25" spans="1:9">
      <c r="A25" s="149">
        <v>21</v>
      </c>
      <c r="B25" s="92" t="s">
        <v>2600</v>
      </c>
      <c r="C25" s="242" t="s">
        <v>6461</v>
      </c>
      <c r="D25" s="91">
        <v>1</v>
      </c>
      <c r="E25" s="91">
        <v>31</v>
      </c>
      <c r="F25" s="91" t="s">
        <v>6094</v>
      </c>
      <c r="G25" s="153">
        <v>42</v>
      </c>
      <c r="H25" s="153">
        <v>50</v>
      </c>
      <c r="I25" s="91"/>
    </row>
    <row r="26" spans="1:9">
      <c r="A26" s="149">
        <v>22</v>
      </c>
      <c r="B26" s="92" t="s">
        <v>2601</v>
      </c>
      <c r="C26" s="242" t="s">
        <v>6461</v>
      </c>
      <c r="D26" s="91">
        <v>1</v>
      </c>
      <c r="E26" s="91">
        <v>32</v>
      </c>
      <c r="F26" s="91" t="s">
        <v>6095</v>
      </c>
      <c r="G26" s="153">
        <v>45</v>
      </c>
      <c r="H26" s="153">
        <v>36</v>
      </c>
      <c r="I26" s="91"/>
    </row>
    <row r="27" spans="1:9">
      <c r="A27" s="149">
        <v>23</v>
      </c>
      <c r="B27" s="92" t="s">
        <v>2602</v>
      </c>
      <c r="C27" s="242" t="s">
        <v>6461</v>
      </c>
      <c r="D27" s="91">
        <v>1</v>
      </c>
      <c r="E27" s="91">
        <v>33</v>
      </c>
      <c r="F27" s="91" t="s">
        <v>6096</v>
      </c>
      <c r="G27" s="153">
        <v>45</v>
      </c>
      <c r="H27" s="153">
        <v>50</v>
      </c>
      <c r="I27" s="91"/>
    </row>
    <row r="28" spans="1:9">
      <c r="A28" s="149">
        <v>24</v>
      </c>
      <c r="B28" s="92" t="s">
        <v>2603</v>
      </c>
      <c r="C28" s="242" t="s">
        <v>6461</v>
      </c>
      <c r="D28" s="91">
        <v>1</v>
      </c>
      <c r="E28" s="91">
        <v>34</v>
      </c>
      <c r="F28" s="91" t="s">
        <v>6097</v>
      </c>
      <c r="G28" s="153">
        <v>48</v>
      </c>
      <c r="H28" s="153">
        <v>36</v>
      </c>
      <c r="I28" s="91"/>
    </row>
    <row r="29" spans="1:9">
      <c r="A29" s="149">
        <v>25</v>
      </c>
      <c r="B29" s="92" t="s">
        <v>2604</v>
      </c>
      <c r="C29" s="242" t="s">
        <v>6461</v>
      </c>
      <c r="D29" s="91">
        <v>1</v>
      </c>
      <c r="E29" s="91">
        <v>35</v>
      </c>
      <c r="F29" s="91" t="s">
        <v>6098</v>
      </c>
      <c r="G29" s="153">
        <v>48</v>
      </c>
      <c r="H29" s="153">
        <v>50</v>
      </c>
      <c r="I29" s="91"/>
    </row>
    <row r="30" spans="1:9">
      <c r="A30" s="149">
        <v>26</v>
      </c>
      <c r="B30" s="92" t="s">
        <v>2605</v>
      </c>
      <c r="C30" s="242" t="s">
        <v>6461</v>
      </c>
      <c r="D30" s="91">
        <v>1</v>
      </c>
      <c r="E30" s="91">
        <v>36</v>
      </c>
      <c r="F30" s="91" t="s">
        <v>6099</v>
      </c>
      <c r="G30" s="153">
        <v>51</v>
      </c>
      <c r="H30" s="153">
        <v>36</v>
      </c>
      <c r="I30" s="91"/>
    </row>
    <row r="31" spans="1:9">
      <c r="A31" s="149">
        <v>27</v>
      </c>
      <c r="B31" s="92" t="s">
        <v>2606</v>
      </c>
      <c r="C31" s="242" t="s">
        <v>6461</v>
      </c>
      <c r="D31" s="91">
        <v>1</v>
      </c>
      <c r="E31" s="91">
        <v>37</v>
      </c>
      <c r="F31" s="91" t="s">
        <v>6100</v>
      </c>
      <c r="G31" s="153">
        <v>51</v>
      </c>
      <c r="H31" s="153">
        <v>50</v>
      </c>
      <c r="I31" s="91"/>
    </row>
    <row r="32" spans="1:9">
      <c r="A32" s="149">
        <v>28</v>
      </c>
      <c r="B32" s="92" t="s">
        <v>2607</v>
      </c>
      <c r="C32" s="242" t="s">
        <v>6461</v>
      </c>
      <c r="D32" s="91">
        <v>1</v>
      </c>
      <c r="E32" s="91">
        <v>38</v>
      </c>
      <c r="F32" s="91" t="s">
        <v>6101</v>
      </c>
      <c r="G32" s="153">
        <v>54</v>
      </c>
      <c r="H32" s="153">
        <v>36</v>
      </c>
      <c r="I32" s="91"/>
    </row>
    <row r="33" spans="1:9">
      <c r="A33" s="149">
        <v>29</v>
      </c>
      <c r="B33" s="92" t="s">
        <v>2608</v>
      </c>
      <c r="C33" s="242" t="s">
        <v>6461</v>
      </c>
      <c r="D33" s="91">
        <v>1</v>
      </c>
      <c r="E33" s="91">
        <v>39</v>
      </c>
      <c r="F33" s="91" t="s">
        <v>6102</v>
      </c>
      <c r="G33" s="153">
        <v>54</v>
      </c>
      <c r="H33" s="153">
        <v>50</v>
      </c>
      <c r="I33" s="91"/>
    </row>
    <row r="34" spans="1:9">
      <c r="A34" s="149">
        <v>30</v>
      </c>
      <c r="B34" s="92" t="s">
        <v>2609</v>
      </c>
      <c r="C34" s="242" t="s">
        <v>6461</v>
      </c>
      <c r="D34" s="91">
        <v>1</v>
      </c>
      <c r="E34" s="91">
        <v>40</v>
      </c>
      <c r="F34" s="91" t="s">
        <v>6103</v>
      </c>
      <c r="G34" s="153">
        <v>57</v>
      </c>
      <c r="H34" s="153">
        <v>36</v>
      </c>
      <c r="I34" s="91"/>
    </row>
    <row r="35" spans="1:9">
      <c r="A35" s="149">
        <v>31</v>
      </c>
      <c r="B35" s="92" t="s">
        <v>2610</v>
      </c>
      <c r="C35" s="242" t="s">
        <v>6461</v>
      </c>
      <c r="D35" s="91">
        <v>1</v>
      </c>
      <c r="E35" s="91">
        <v>41</v>
      </c>
      <c r="F35" s="91" t="s">
        <v>6104</v>
      </c>
      <c r="G35" s="153">
        <v>57</v>
      </c>
      <c r="H35" s="153">
        <v>50</v>
      </c>
      <c r="I35" s="91"/>
    </row>
    <row r="36" spans="1:9">
      <c r="A36" s="149">
        <v>32</v>
      </c>
      <c r="B36" s="92" t="s">
        <v>2611</v>
      </c>
      <c r="C36" s="242" t="s">
        <v>6461</v>
      </c>
      <c r="D36" s="91">
        <v>1</v>
      </c>
      <c r="E36" s="91">
        <v>42</v>
      </c>
      <c r="F36" s="91" t="s">
        <v>6105</v>
      </c>
      <c r="G36" s="153">
        <v>60</v>
      </c>
      <c r="H36" s="153">
        <v>36</v>
      </c>
      <c r="I36" s="91"/>
    </row>
    <row r="37" spans="1:9">
      <c r="A37" s="149">
        <v>33</v>
      </c>
      <c r="B37" s="92" t="s">
        <v>2612</v>
      </c>
      <c r="C37" s="242" t="s">
        <v>6461</v>
      </c>
      <c r="D37" s="91">
        <v>1</v>
      </c>
      <c r="E37" s="91">
        <v>43</v>
      </c>
      <c r="F37" s="91" t="s">
        <v>6106</v>
      </c>
      <c r="G37" s="153">
        <v>60</v>
      </c>
      <c r="H37" s="153">
        <v>50</v>
      </c>
      <c r="I37" s="91"/>
    </row>
    <row r="38" spans="1:9">
      <c r="A38" s="149">
        <v>34</v>
      </c>
      <c r="B38" s="92" t="s">
        <v>2613</v>
      </c>
      <c r="C38" s="242" t="s">
        <v>6461</v>
      </c>
      <c r="D38" s="91">
        <v>1</v>
      </c>
      <c r="E38" s="91">
        <v>44</v>
      </c>
      <c r="F38" s="91" t="s">
        <v>6107</v>
      </c>
      <c r="G38" s="153">
        <v>63</v>
      </c>
      <c r="H38" s="153">
        <v>36</v>
      </c>
      <c r="I38" s="91"/>
    </row>
    <row r="39" spans="1:9">
      <c r="A39" s="149">
        <v>35</v>
      </c>
      <c r="B39" s="92" t="s">
        <v>2614</v>
      </c>
      <c r="C39" s="242" t="s">
        <v>6461</v>
      </c>
      <c r="D39" s="91">
        <v>1</v>
      </c>
      <c r="E39" s="91">
        <v>45</v>
      </c>
      <c r="F39" s="91" t="s">
        <v>6108</v>
      </c>
      <c r="G39" s="153">
        <v>63</v>
      </c>
      <c r="H39" s="153">
        <v>50</v>
      </c>
      <c r="I39" s="91"/>
    </row>
    <row r="40" spans="1:9">
      <c r="A40" s="149">
        <v>36</v>
      </c>
      <c r="B40" s="92" t="s">
        <v>6490</v>
      </c>
      <c r="C40" s="242" t="s">
        <v>6461</v>
      </c>
      <c r="D40" s="91">
        <v>1</v>
      </c>
      <c r="E40" s="91">
        <v>46</v>
      </c>
      <c r="F40" s="91" t="s">
        <v>6109</v>
      </c>
      <c r="G40" s="153">
        <v>66</v>
      </c>
      <c r="H40" s="153">
        <v>36</v>
      </c>
      <c r="I40" s="91"/>
    </row>
    <row r="41" spans="1:9">
      <c r="A41" s="149">
        <v>37</v>
      </c>
      <c r="B41" s="92" t="s">
        <v>6491</v>
      </c>
      <c r="C41" s="242" t="s">
        <v>6461</v>
      </c>
      <c r="D41" s="91">
        <v>1</v>
      </c>
      <c r="E41" s="91">
        <v>47</v>
      </c>
      <c r="F41" s="91" t="s">
        <v>6110</v>
      </c>
      <c r="G41" s="153">
        <v>66</v>
      </c>
      <c r="H41" s="153">
        <v>50</v>
      </c>
      <c r="I41" s="91"/>
    </row>
    <row r="42" spans="1:9">
      <c r="A42" s="149">
        <v>38</v>
      </c>
      <c r="B42" s="92" t="s">
        <v>2615</v>
      </c>
      <c r="C42" s="242" t="s">
        <v>6461</v>
      </c>
      <c r="D42" s="91">
        <v>1</v>
      </c>
      <c r="E42" s="91">
        <v>48</v>
      </c>
      <c r="F42" s="91" t="s">
        <v>6111</v>
      </c>
      <c r="G42" s="153">
        <v>69</v>
      </c>
      <c r="H42" s="153">
        <v>36</v>
      </c>
      <c r="I42" s="91"/>
    </row>
    <row r="43" spans="1:9">
      <c r="A43" s="149">
        <v>39</v>
      </c>
      <c r="B43" s="92" t="s">
        <v>2616</v>
      </c>
      <c r="C43" s="242" t="s">
        <v>6461</v>
      </c>
      <c r="D43" s="91">
        <v>1</v>
      </c>
      <c r="E43" s="91">
        <v>49</v>
      </c>
      <c r="F43" s="91" t="s">
        <v>6112</v>
      </c>
      <c r="G43" s="153">
        <v>69</v>
      </c>
      <c r="H43" s="153">
        <v>50</v>
      </c>
      <c r="I43" s="91"/>
    </row>
    <row r="44" spans="1:9">
      <c r="A44" s="149">
        <v>40</v>
      </c>
      <c r="B44" s="92" t="s">
        <v>2617</v>
      </c>
      <c r="C44" s="242" t="s">
        <v>6461</v>
      </c>
      <c r="D44" s="91">
        <v>1</v>
      </c>
      <c r="E44" s="91">
        <v>50</v>
      </c>
      <c r="F44" s="91" t="s">
        <v>6113</v>
      </c>
      <c r="G44" s="153">
        <v>72</v>
      </c>
      <c r="H44" s="153">
        <v>36</v>
      </c>
      <c r="I44" s="91"/>
    </row>
    <row r="45" spans="1:9">
      <c r="A45" s="149">
        <v>41</v>
      </c>
      <c r="B45" s="92" t="s">
        <v>2618</v>
      </c>
      <c r="C45" s="242" t="s">
        <v>6461</v>
      </c>
      <c r="D45" s="91">
        <v>1</v>
      </c>
      <c r="E45" s="91">
        <v>51</v>
      </c>
      <c r="F45" s="91" t="s">
        <v>6114</v>
      </c>
      <c r="G45" s="153">
        <v>72</v>
      </c>
      <c r="H45" s="153">
        <v>50</v>
      </c>
      <c r="I45" s="91"/>
    </row>
    <row r="46" spans="1:9">
      <c r="A46" s="149">
        <v>42</v>
      </c>
      <c r="B46" s="92" t="s">
        <v>2619</v>
      </c>
      <c r="C46" s="242" t="s">
        <v>6461</v>
      </c>
      <c r="D46" s="91">
        <v>1</v>
      </c>
      <c r="E46" s="91">
        <v>52</v>
      </c>
      <c r="F46" s="91" t="s">
        <v>6115</v>
      </c>
      <c r="G46" s="153">
        <v>75</v>
      </c>
      <c r="H46" s="153">
        <v>36</v>
      </c>
      <c r="I46" s="91"/>
    </row>
    <row r="47" spans="1:9">
      <c r="A47" s="149">
        <v>43</v>
      </c>
      <c r="B47" s="92" t="s">
        <v>2620</v>
      </c>
      <c r="C47" s="242" t="s">
        <v>6461</v>
      </c>
      <c r="D47" s="91">
        <v>1</v>
      </c>
      <c r="E47" s="91">
        <v>53</v>
      </c>
      <c r="F47" s="91" t="s">
        <v>6116</v>
      </c>
      <c r="G47" s="153">
        <v>75</v>
      </c>
      <c r="H47" s="153">
        <v>50</v>
      </c>
      <c r="I47" s="91"/>
    </row>
    <row r="48" spans="1:9">
      <c r="A48" s="149">
        <v>44</v>
      </c>
      <c r="B48" s="92" t="s">
        <v>2621</v>
      </c>
      <c r="C48" s="242" t="s">
        <v>6461</v>
      </c>
      <c r="D48" s="91">
        <v>1</v>
      </c>
      <c r="E48" s="91">
        <v>54</v>
      </c>
      <c r="F48" s="91" t="s">
        <v>6117</v>
      </c>
      <c r="G48" s="153">
        <v>78</v>
      </c>
      <c r="H48" s="153">
        <v>36</v>
      </c>
      <c r="I48" s="91"/>
    </row>
    <row r="49" spans="1:9">
      <c r="A49" s="149">
        <v>45</v>
      </c>
      <c r="B49" s="92" t="s">
        <v>2622</v>
      </c>
      <c r="C49" s="242" t="s">
        <v>6461</v>
      </c>
      <c r="D49" s="91">
        <v>1</v>
      </c>
      <c r="E49" s="91">
        <v>55</v>
      </c>
      <c r="F49" s="91" t="s">
        <v>6118</v>
      </c>
      <c r="G49" s="153">
        <v>78</v>
      </c>
      <c r="H49" s="153">
        <v>50</v>
      </c>
      <c r="I49" s="91"/>
    </row>
    <row r="50" spans="1:9">
      <c r="A50" s="149">
        <v>46</v>
      </c>
      <c r="B50" s="92" t="s">
        <v>2623</v>
      </c>
      <c r="C50" s="242" t="s">
        <v>6461</v>
      </c>
      <c r="D50" s="91">
        <v>1</v>
      </c>
      <c r="E50" s="91">
        <v>56</v>
      </c>
      <c r="F50" s="91" t="s">
        <v>6119</v>
      </c>
      <c r="G50" s="153">
        <v>81</v>
      </c>
      <c r="H50" s="153">
        <v>36</v>
      </c>
      <c r="I50" s="91"/>
    </row>
    <row r="51" spans="1:9">
      <c r="A51" s="149">
        <v>47</v>
      </c>
      <c r="B51" s="92" t="s">
        <v>2624</v>
      </c>
      <c r="C51" s="242" t="s">
        <v>6461</v>
      </c>
      <c r="D51" s="91">
        <v>1</v>
      </c>
      <c r="E51" s="91">
        <v>57</v>
      </c>
      <c r="F51" s="91" t="s">
        <v>6120</v>
      </c>
      <c r="G51" s="153">
        <v>81</v>
      </c>
      <c r="H51" s="153">
        <v>50</v>
      </c>
      <c r="I51" s="91"/>
    </row>
    <row r="52" spans="1:9">
      <c r="A52" s="149">
        <v>48</v>
      </c>
      <c r="B52" s="92" t="s">
        <v>2625</v>
      </c>
      <c r="C52" s="242" t="s">
        <v>6461</v>
      </c>
      <c r="D52" s="91">
        <v>1</v>
      </c>
      <c r="E52" s="91">
        <v>58</v>
      </c>
      <c r="F52" s="91" t="s">
        <v>6121</v>
      </c>
      <c r="G52" s="153">
        <v>84</v>
      </c>
      <c r="H52" s="153">
        <v>36</v>
      </c>
      <c r="I52" s="91"/>
    </row>
    <row r="53" spans="1:9">
      <c r="A53" s="149">
        <v>49</v>
      </c>
      <c r="B53" s="92" t="s">
        <v>2626</v>
      </c>
      <c r="C53" s="242" t="s">
        <v>6461</v>
      </c>
      <c r="D53" s="91">
        <v>1</v>
      </c>
      <c r="E53" s="91">
        <v>59</v>
      </c>
      <c r="F53" s="91" t="s">
        <v>6122</v>
      </c>
      <c r="G53" s="153">
        <v>84</v>
      </c>
      <c r="H53" s="153">
        <v>50</v>
      </c>
      <c r="I53" s="91"/>
    </row>
    <row r="54" spans="1:9">
      <c r="A54" s="149">
        <v>50</v>
      </c>
      <c r="B54" s="92" t="s">
        <v>2627</v>
      </c>
      <c r="C54" s="242" t="s">
        <v>6461</v>
      </c>
      <c r="D54" s="91">
        <v>1</v>
      </c>
      <c r="E54" s="91">
        <v>60</v>
      </c>
      <c r="F54" s="91" t="s">
        <v>6123</v>
      </c>
      <c r="G54" s="153">
        <v>87</v>
      </c>
      <c r="H54" s="153">
        <v>36</v>
      </c>
      <c r="I54" s="91"/>
    </row>
    <row r="55" spans="1:9">
      <c r="A55" s="149">
        <v>51</v>
      </c>
      <c r="B55" s="92" t="s">
        <v>2628</v>
      </c>
      <c r="C55" s="242" t="s">
        <v>6461</v>
      </c>
      <c r="D55" s="91">
        <v>1</v>
      </c>
      <c r="E55" s="91">
        <v>61</v>
      </c>
      <c r="F55" s="91" t="s">
        <v>6124</v>
      </c>
      <c r="G55" s="153">
        <v>87</v>
      </c>
      <c r="H55" s="153">
        <v>50</v>
      </c>
      <c r="I55" s="91"/>
    </row>
    <row r="56" spans="1:9">
      <c r="A56" s="149">
        <v>52</v>
      </c>
      <c r="B56" s="92" t="s">
        <v>2629</v>
      </c>
      <c r="C56" s="242" t="s">
        <v>6461</v>
      </c>
      <c r="D56" s="91">
        <v>1</v>
      </c>
      <c r="E56" s="91">
        <v>62</v>
      </c>
      <c r="F56" s="91" t="s">
        <v>6125</v>
      </c>
      <c r="G56" s="153">
        <v>90</v>
      </c>
      <c r="H56" s="153">
        <v>36</v>
      </c>
      <c r="I56" s="91"/>
    </row>
    <row r="57" spans="1:9">
      <c r="A57" s="149">
        <v>53</v>
      </c>
      <c r="B57" s="92" t="s">
        <v>2630</v>
      </c>
      <c r="C57" s="242" t="s">
        <v>6461</v>
      </c>
      <c r="D57" s="91">
        <v>1</v>
      </c>
      <c r="E57" s="91">
        <v>63</v>
      </c>
      <c r="F57" s="91" t="s">
        <v>6126</v>
      </c>
      <c r="G57" s="153">
        <v>90</v>
      </c>
      <c r="H57" s="153">
        <v>50</v>
      </c>
      <c r="I57" s="91"/>
    </row>
    <row r="58" spans="1:9">
      <c r="A58" s="149">
        <v>54</v>
      </c>
      <c r="B58" s="92" t="s">
        <v>2631</v>
      </c>
      <c r="C58" s="242" t="s">
        <v>6461</v>
      </c>
      <c r="D58" s="91">
        <v>1</v>
      </c>
      <c r="E58" s="91">
        <v>64</v>
      </c>
      <c r="F58" s="91" t="s">
        <v>6127</v>
      </c>
      <c r="G58" s="153">
        <v>96</v>
      </c>
      <c r="H58" s="153">
        <v>36</v>
      </c>
      <c r="I58" s="91"/>
    </row>
    <row r="59" spans="1:9">
      <c r="A59" s="149">
        <v>55</v>
      </c>
      <c r="B59" s="92" t="s">
        <v>2632</v>
      </c>
      <c r="C59" s="242" t="s">
        <v>6461</v>
      </c>
      <c r="D59" s="91">
        <v>1</v>
      </c>
      <c r="E59" s="91">
        <v>65</v>
      </c>
      <c r="F59" s="91" t="s">
        <v>6128</v>
      </c>
      <c r="G59" s="153">
        <v>96</v>
      </c>
      <c r="H59" s="153">
        <v>50</v>
      </c>
      <c r="I59" s="91"/>
    </row>
    <row r="60" spans="1:9">
      <c r="A60" s="149">
        <v>56</v>
      </c>
      <c r="B60" s="92" t="s">
        <v>6492</v>
      </c>
      <c r="C60" s="242" t="s">
        <v>6461</v>
      </c>
      <c r="D60" s="91">
        <v>1</v>
      </c>
      <c r="E60" s="91">
        <v>66</v>
      </c>
      <c r="F60" s="91" t="s">
        <v>6493</v>
      </c>
      <c r="G60" s="153">
        <v>99</v>
      </c>
      <c r="H60" s="153">
        <v>36</v>
      </c>
      <c r="I60" s="91"/>
    </row>
    <row r="61" spans="1:9">
      <c r="A61" s="149">
        <v>57</v>
      </c>
      <c r="B61" s="92" t="s">
        <v>6494</v>
      </c>
      <c r="C61" s="242" t="s">
        <v>6461</v>
      </c>
      <c r="D61" s="91">
        <v>1</v>
      </c>
      <c r="E61" s="91">
        <v>67</v>
      </c>
      <c r="F61" s="91" t="s">
        <v>6495</v>
      </c>
      <c r="G61" s="153">
        <v>99</v>
      </c>
      <c r="H61" s="153">
        <v>50</v>
      </c>
      <c r="I61" s="91"/>
    </row>
    <row r="62" spans="1:9">
      <c r="A62" s="149">
        <v>58</v>
      </c>
      <c r="B62" s="92" t="s">
        <v>6496</v>
      </c>
      <c r="C62" s="242" t="s">
        <v>6461</v>
      </c>
      <c r="D62" s="91">
        <v>1</v>
      </c>
      <c r="E62" s="91">
        <v>68</v>
      </c>
      <c r="F62" s="91" t="s">
        <v>6129</v>
      </c>
      <c r="G62" s="153">
        <v>102</v>
      </c>
      <c r="H62" s="153">
        <v>36</v>
      </c>
      <c r="I62" s="91"/>
    </row>
    <row r="63" spans="1:9">
      <c r="A63" s="149">
        <v>59</v>
      </c>
      <c r="B63" s="92" t="s">
        <v>6497</v>
      </c>
      <c r="C63" s="242" t="s">
        <v>6461</v>
      </c>
      <c r="D63" s="91">
        <v>1</v>
      </c>
      <c r="E63" s="91">
        <v>69</v>
      </c>
      <c r="F63" s="91" t="s">
        <v>6130</v>
      </c>
      <c r="G63" s="153">
        <v>102</v>
      </c>
      <c r="H63" s="153">
        <v>50</v>
      </c>
      <c r="I63" s="91"/>
    </row>
    <row r="64" spans="1:9">
      <c r="A64" s="149">
        <v>60</v>
      </c>
      <c r="B64" s="92" t="s">
        <v>6498</v>
      </c>
      <c r="C64" s="242" t="s">
        <v>6461</v>
      </c>
      <c r="D64" s="91">
        <v>1</v>
      </c>
      <c r="E64" s="91">
        <v>70</v>
      </c>
      <c r="F64" s="91" t="s">
        <v>6131</v>
      </c>
      <c r="G64" s="153">
        <v>105</v>
      </c>
      <c r="H64" s="153">
        <v>36</v>
      </c>
      <c r="I64" s="91"/>
    </row>
    <row r="65" spans="1:9">
      <c r="A65" s="149">
        <v>61</v>
      </c>
      <c r="B65" s="92" t="s">
        <v>6499</v>
      </c>
      <c r="C65" s="242" t="s">
        <v>6461</v>
      </c>
      <c r="D65" s="91">
        <v>1</v>
      </c>
      <c r="E65" s="91">
        <v>71</v>
      </c>
      <c r="F65" s="91" t="s">
        <v>6132</v>
      </c>
      <c r="G65" s="153">
        <v>105</v>
      </c>
      <c r="H65" s="153">
        <v>50</v>
      </c>
      <c r="I65" s="91"/>
    </row>
    <row r="66" spans="1:9">
      <c r="A66" s="149">
        <v>62</v>
      </c>
      <c r="B66" s="92" t="s">
        <v>6500</v>
      </c>
      <c r="C66" s="242" t="s">
        <v>6461</v>
      </c>
      <c r="D66" s="91">
        <v>1</v>
      </c>
      <c r="E66" s="91">
        <v>72</v>
      </c>
      <c r="F66" s="91" t="s">
        <v>6133</v>
      </c>
      <c r="G66" s="153">
        <v>108</v>
      </c>
      <c r="H66" s="153">
        <v>36</v>
      </c>
      <c r="I66" s="91"/>
    </row>
    <row r="67" spans="1:9">
      <c r="A67" s="149">
        <v>63</v>
      </c>
      <c r="B67" s="92" t="s">
        <v>6501</v>
      </c>
      <c r="C67" s="242" t="s">
        <v>6461</v>
      </c>
      <c r="D67" s="91">
        <v>1</v>
      </c>
      <c r="E67" s="91">
        <v>73</v>
      </c>
      <c r="F67" s="91" t="s">
        <v>6134</v>
      </c>
      <c r="G67" s="153">
        <v>108</v>
      </c>
      <c r="H67" s="153">
        <v>50</v>
      </c>
      <c r="I67" s="91"/>
    </row>
    <row r="68" spans="1:9">
      <c r="A68" s="149">
        <v>64</v>
      </c>
      <c r="B68" s="92" t="s">
        <v>6502</v>
      </c>
      <c r="C68" s="242" t="s">
        <v>6461</v>
      </c>
      <c r="D68" s="91">
        <v>1</v>
      </c>
      <c r="E68" s="91">
        <v>74</v>
      </c>
      <c r="F68" s="91" t="s">
        <v>6135</v>
      </c>
      <c r="G68" s="153">
        <v>111</v>
      </c>
      <c r="H68" s="153">
        <v>36</v>
      </c>
      <c r="I68" s="91"/>
    </row>
    <row r="69" spans="1:9">
      <c r="A69" s="149">
        <v>65</v>
      </c>
      <c r="B69" s="92" t="s">
        <v>6503</v>
      </c>
      <c r="C69" s="242" t="s">
        <v>6461</v>
      </c>
      <c r="D69" s="91">
        <v>1</v>
      </c>
      <c r="E69" s="91">
        <v>75</v>
      </c>
      <c r="F69" s="91" t="s">
        <v>6136</v>
      </c>
      <c r="G69" s="153">
        <v>111</v>
      </c>
      <c r="H69" s="153">
        <v>50</v>
      </c>
      <c r="I69" s="91"/>
    </row>
    <row r="70" spans="1:9">
      <c r="A70" s="149">
        <v>66</v>
      </c>
      <c r="B70" s="92" t="s">
        <v>6504</v>
      </c>
      <c r="C70" s="242" t="s">
        <v>6461</v>
      </c>
      <c r="D70" s="91">
        <v>1</v>
      </c>
      <c r="E70" s="91">
        <v>76</v>
      </c>
      <c r="F70" s="91" t="s">
        <v>6137</v>
      </c>
      <c r="G70" s="153">
        <v>114</v>
      </c>
      <c r="H70" s="153">
        <v>36</v>
      </c>
      <c r="I70" s="91"/>
    </row>
    <row r="71" spans="1:9">
      <c r="A71" s="149">
        <v>67</v>
      </c>
      <c r="B71" s="92" t="s">
        <v>6505</v>
      </c>
      <c r="C71" s="242" t="s">
        <v>6461</v>
      </c>
      <c r="D71" s="91">
        <v>1</v>
      </c>
      <c r="E71" s="91">
        <v>77</v>
      </c>
      <c r="F71" s="91" t="s">
        <v>6138</v>
      </c>
      <c r="G71" s="153">
        <v>114</v>
      </c>
      <c r="H71" s="153">
        <v>50</v>
      </c>
      <c r="I71" s="91"/>
    </row>
    <row r="72" spans="1:9">
      <c r="A72" s="149">
        <v>68</v>
      </c>
      <c r="B72" s="92" t="s">
        <v>6506</v>
      </c>
      <c r="C72" s="242" t="s">
        <v>6461</v>
      </c>
      <c r="D72" s="91">
        <v>1</v>
      </c>
      <c r="E72" s="91">
        <v>78</v>
      </c>
      <c r="F72" s="91" t="s">
        <v>6139</v>
      </c>
      <c r="G72" s="153">
        <v>117</v>
      </c>
      <c r="H72" s="153">
        <v>36</v>
      </c>
      <c r="I72" s="91"/>
    </row>
    <row r="73" spans="1:9">
      <c r="A73" s="149">
        <v>69</v>
      </c>
      <c r="B73" s="92" t="s">
        <v>6507</v>
      </c>
      <c r="C73" s="242" t="s">
        <v>6461</v>
      </c>
      <c r="D73" s="91">
        <v>1</v>
      </c>
      <c r="E73" s="91">
        <v>79</v>
      </c>
      <c r="F73" s="91" t="s">
        <v>6140</v>
      </c>
      <c r="G73" s="153">
        <v>117</v>
      </c>
      <c r="H73" s="153">
        <v>50</v>
      </c>
      <c r="I73" s="91"/>
    </row>
    <row r="74" spans="1:9">
      <c r="A74" s="149">
        <v>70</v>
      </c>
      <c r="B74" s="92" t="s">
        <v>6508</v>
      </c>
      <c r="C74" s="242" t="s">
        <v>6461</v>
      </c>
      <c r="D74" s="91">
        <v>1</v>
      </c>
      <c r="E74" s="91">
        <v>80</v>
      </c>
      <c r="F74" s="91" t="s">
        <v>6141</v>
      </c>
      <c r="G74" s="153">
        <v>120</v>
      </c>
      <c r="H74" s="153">
        <v>36</v>
      </c>
      <c r="I74" s="91"/>
    </row>
    <row r="75" spans="1:9">
      <c r="A75" s="149">
        <v>71</v>
      </c>
      <c r="B75" s="92" t="s">
        <v>6509</v>
      </c>
      <c r="C75" s="242" t="s">
        <v>6461</v>
      </c>
      <c r="D75" s="91">
        <v>1</v>
      </c>
      <c r="E75" s="91">
        <v>81</v>
      </c>
      <c r="F75" s="91" t="s">
        <v>6142</v>
      </c>
      <c r="G75" s="153">
        <v>120</v>
      </c>
      <c r="H75" s="153">
        <v>50</v>
      </c>
      <c r="I75" s="91"/>
    </row>
    <row r="76" spans="1:9">
      <c r="A76" s="149">
        <v>72</v>
      </c>
      <c r="B76" s="92" t="s">
        <v>6510</v>
      </c>
      <c r="C76" s="242" t="s">
        <v>6461</v>
      </c>
      <c r="D76" s="91">
        <v>1</v>
      </c>
      <c r="E76" s="91">
        <v>82</v>
      </c>
      <c r="F76" s="91" t="s">
        <v>6143</v>
      </c>
      <c r="G76" s="153">
        <v>123</v>
      </c>
      <c r="H76" s="153">
        <v>36</v>
      </c>
      <c r="I76" s="91"/>
    </row>
    <row r="77" spans="1:9">
      <c r="A77" s="149">
        <v>73</v>
      </c>
      <c r="B77" s="92" t="s">
        <v>6511</v>
      </c>
      <c r="C77" s="242" t="s">
        <v>6461</v>
      </c>
      <c r="D77" s="91">
        <v>1</v>
      </c>
      <c r="E77" s="91">
        <v>83</v>
      </c>
      <c r="F77" s="91" t="s">
        <v>6144</v>
      </c>
      <c r="G77" s="153">
        <v>123</v>
      </c>
      <c r="H77" s="153">
        <v>50</v>
      </c>
      <c r="I77" s="91"/>
    </row>
    <row r="78" spans="1:9">
      <c r="A78" s="149">
        <v>74</v>
      </c>
      <c r="B78" s="92" t="s">
        <v>6512</v>
      </c>
      <c r="C78" s="242" t="s">
        <v>6461</v>
      </c>
      <c r="D78" s="91">
        <v>1</v>
      </c>
      <c r="E78" s="91">
        <v>84</v>
      </c>
      <c r="F78" s="91" t="s">
        <v>6145</v>
      </c>
      <c r="G78" s="153">
        <v>126</v>
      </c>
      <c r="H78" s="153">
        <v>36</v>
      </c>
      <c r="I78" s="91"/>
    </row>
    <row r="79" spans="1:9">
      <c r="A79" s="149">
        <v>75</v>
      </c>
      <c r="B79" s="92" t="s">
        <v>6513</v>
      </c>
      <c r="C79" s="242" t="s">
        <v>6461</v>
      </c>
      <c r="D79" s="91">
        <v>1</v>
      </c>
      <c r="E79" s="91">
        <v>85</v>
      </c>
      <c r="F79" s="91" t="s">
        <v>6146</v>
      </c>
      <c r="G79" s="153">
        <v>126</v>
      </c>
      <c r="H79" s="153">
        <v>50</v>
      </c>
      <c r="I79" s="91"/>
    </row>
    <row r="80" spans="1:9">
      <c r="A80" s="149">
        <v>76</v>
      </c>
      <c r="B80" s="92" t="s">
        <v>6514</v>
      </c>
      <c r="C80" s="242" t="s">
        <v>6461</v>
      </c>
      <c r="D80" s="91">
        <v>1</v>
      </c>
      <c r="E80" s="91">
        <v>86</v>
      </c>
      <c r="F80" s="91" t="s">
        <v>6147</v>
      </c>
      <c r="G80" s="153">
        <v>129</v>
      </c>
      <c r="H80" s="153">
        <v>36</v>
      </c>
      <c r="I80" s="91"/>
    </row>
    <row r="81" spans="1:9">
      <c r="A81" s="149">
        <v>77</v>
      </c>
      <c r="B81" s="92" t="s">
        <v>6515</v>
      </c>
      <c r="C81" s="242" t="s">
        <v>6461</v>
      </c>
      <c r="D81" s="91">
        <v>1</v>
      </c>
      <c r="E81" s="91">
        <v>87</v>
      </c>
      <c r="F81" s="91" t="s">
        <v>6148</v>
      </c>
      <c r="G81" s="153">
        <v>129</v>
      </c>
      <c r="H81" s="153">
        <v>50</v>
      </c>
      <c r="I81" s="91"/>
    </row>
    <row r="82" spans="1:9">
      <c r="A82" s="149">
        <v>78</v>
      </c>
      <c r="B82" s="92" t="s">
        <v>6516</v>
      </c>
      <c r="C82" s="242" t="s">
        <v>6461</v>
      </c>
      <c r="D82" s="91">
        <v>1</v>
      </c>
      <c r="E82" s="91">
        <v>88</v>
      </c>
      <c r="F82" s="91" t="s">
        <v>6149</v>
      </c>
      <c r="G82" s="153">
        <v>132</v>
      </c>
      <c r="H82" s="153">
        <v>36</v>
      </c>
      <c r="I82" s="91"/>
    </row>
    <row r="83" spans="1:9">
      <c r="A83" s="149">
        <v>79</v>
      </c>
      <c r="B83" s="92" t="s">
        <v>6517</v>
      </c>
      <c r="C83" s="242" t="s">
        <v>6461</v>
      </c>
      <c r="D83" s="91">
        <v>1</v>
      </c>
      <c r="E83" s="91">
        <v>89</v>
      </c>
      <c r="F83" s="91" t="s">
        <v>6150</v>
      </c>
      <c r="G83" s="153">
        <v>132</v>
      </c>
      <c r="H83" s="153">
        <v>50</v>
      </c>
      <c r="I83" s="91"/>
    </row>
    <row r="84" spans="1:9">
      <c r="A84" s="149">
        <v>80</v>
      </c>
      <c r="B84" s="92" t="s">
        <v>6518</v>
      </c>
      <c r="C84" s="242" t="s">
        <v>6461</v>
      </c>
      <c r="D84" s="91">
        <v>1</v>
      </c>
      <c r="E84" s="91">
        <v>90</v>
      </c>
      <c r="F84" s="91" t="s">
        <v>6151</v>
      </c>
      <c r="G84" s="153">
        <v>135</v>
      </c>
      <c r="H84" s="153">
        <v>36</v>
      </c>
      <c r="I84" s="91"/>
    </row>
    <row r="85" spans="1:9">
      <c r="A85" s="149">
        <v>81</v>
      </c>
      <c r="B85" s="92" t="s">
        <v>6519</v>
      </c>
      <c r="C85" s="242" t="s">
        <v>6461</v>
      </c>
      <c r="D85" s="91">
        <v>1</v>
      </c>
      <c r="E85" s="91">
        <v>91</v>
      </c>
      <c r="F85" s="91" t="s">
        <v>6152</v>
      </c>
      <c r="G85" s="153">
        <v>135</v>
      </c>
      <c r="H85" s="153">
        <v>50</v>
      </c>
      <c r="I85" s="91"/>
    </row>
    <row r="86" spans="1:9">
      <c r="A86" s="149">
        <v>82</v>
      </c>
      <c r="B86" s="92" t="s">
        <v>6520</v>
      </c>
      <c r="C86" s="242" t="s">
        <v>6461</v>
      </c>
      <c r="D86" s="91">
        <v>1</v>
      </c>
      <c r="E86" s="91">
        <v>92</v>
      </c>
      <c r="F86" s="91" t="s">
        <v>6153</v>
      </c>
      <c r="G86" s="153">
        <v>138</v>
      </c>
      <c r="H86" s="153">
        <v>36</v>
      </c>
      <c r="I86" s="91"/>
    </row>
    <row r="87" spans="1:9">
      <c r="A87" s="149">
        <v>83</v>
      </c>
      <c r="B87" s="92" t="s">
        <v>6521</v>
      </c>
      <c r="C87" s="242" t="s">
        <v>6461</v>
      </c>
      <c r="D87" s="91">
        <v>1</v>
      </c>
      <c r="E87" s="91">
        <v>93</v>
      </c>
      <c r="F87" s="91" t="s">
        <v>6154</v>
      </c>
      <c r="G87" s="153">
        <v>138</v>
      </c>
      <c r="H87" s="153">
        <v>50</v>
      </c>
      <c r="I87" s="91"/>
    </row>
    <row r="88" spans="1:9">
      <c r="A88" s="149">
        <v>84</v>
      </c>
      <c r="B88" s="92" t="s">
        <v>2633</v>
      </c>
      <c r="C88" s="242" t="s">
        <v>6461</v>
      </c>
      <c r="D88" s="91">
        <v>1</v>
      </c>
      <c r="E88" s="91">
        <v>94</v>
      </c>
      <c r="F88" s="91" t="s">
        <v>6155</v>
      </c>
      <c r="G88" s="153">
        <v>141</v>
      </c>
      <c r="H88" s="153">
        <v>36</v>
      </c>
      <c r="I88" s="91"/>
    </row>
    <row r="89" spans="1:9">
      <c r="A89" s="149">
        <v>85</v>
      </c>
      <c r="B89" s="92" t="s">
        <v>2634</v>
      </c>
      <c r="C89" s="242" t="s">
        <v>6461</v>
      </c>
      <c r="D89" s="91">
        <v>1</v>
      </c>
      <c r="E89" s="91">
        <v>95</v>
      </c>
      <c r="F89" s="91" t="s">
        <v>6156</v>
      </c>
      <c r="G89" s="153">
        <v>141</v>
      </c>
      <c r="H89" s="153">
        <v>50</v>
      </c>
      <c r="I89" s="91"/>
    </row>
    <row r="90" spans="1:9">
      <c r="A90" s="149">
        <v>86</v>
      </c>
      <c r="B90" s="92" t="s">
        <v>2635</v>
      </c>
      <c r="C90" s="242" t="s">
        <v>6461</v>
      </c>
      <c r="D90" s="91">
        <v>1</v>
      </c>
      <c r="E90" s="91">
        <v>96</v>
      </c>
      <c r="F90" s="91" t="s">
        <v>6157</v>
      </c>
      <c r="G90" s="153">
        <v>144</v>
      </c>
      <c r="H90" s="153">
        <v>36</v>
      </c>
      <c r="I90" s="91"/>
    </row>
    <row r="91" spans="1:9">
      <c r="A91" s="149">
        <v>87</v>
      </c>
      <c r="B91" s="92" t="s">
        <v>2636</v>
      </c>
      <c r="C91" s="242" t="s">
        <v>6461</v>
      </c>
      <c r="D91" s="91">
        <v>1</v>
      </c>
      <c r="E91" s="91">
        <v>97</v>
      </c>
      <c r="F91" s="91" t="s">
        <v>6158</v>
      </c>
      <c r="G91" s="153">
        <v>144</v>
      </c>
      <c r="H91" s="153">
        <v>50</v>
      </c>
      <c r="I91" s="91"/>
    </row>
    <row r="92" spans="1:9">
      <c r="A92" s="149">
        <v>88</v>
      </c>
      <c r="B92" s="92" t="s">
        <v>2637</v>
      </c>
      <c r="C92" s="242" t="s">
        <v>6461</v>
      </c>
      <c r="D92" s="91">
        <v>1</v>
      </c>
      <c r="E92" s="91">
        <v>98</v>
      </c>
      <c r="F92" s="91" t="s">
        <v>6159</v>
      </c>
      <c r="G92" s="153">
        <v>147</v>
      </c>
      <c r="H92" s="153">
        <v>36</v>
      </c>
      <c r="I92" s="91"/>
    </row>
    <row r="93" spans="1:9">
      <c r="A93" s="149">
        <v>89</v>
      </c>
      <c r="B93" s="92" t="s">
        <v>2638</v>
      </c>
      <c r="C93" s="242" t="s">
        <v>6461</v>
      </c>
      <c r="D93" s="91">
        <v>1</v>
      </c>
      <c r="E93" s="91">
        <v>99</v>
      </c>
      <c r="F93" s="91" t="s">
        <v>6160</v>
      </c>
      <c r="G93" s="153">
        <v>147</v>
      </c>
      <c r="H93" s="153">
        <v>50</v>
      </c>
      <c r="I93" s="91"/>
    </row>
    <row r="94" spans="1:9">
      <c r="A94" s="149">
        <v>90</v>
      </c>
      <c r="B94" s="92" t="s">
        <v>2639</v>
      </c>
      <c r="C94" s="242" t="s">
        <v>6461</v>
      </c>
      <c r="D94" s="91">
        <v>1</v>
      </c>
      <c r="E94" s="91">
        <v>100</v>
      </c>
      <c r="F94" s="91" t="s">
        <v>6161</v>
      </c>
      <c r="G94" s="153">
        <v>150</v>
      </c>
      <c r="H94" s="153">
        <v>36</v>
      </c>
      <c r="I94" s="91"/>
    </row>
    <row r="95" spans="1:9">
      <c r="A95" s="149">
        <v>91</v>
      </c>
      <c r="B95" s="92" t="s">
        <v>2640</v>
      </c>
      <c r="C95" s="242" t="s">
        <v>6461</v>
      </c>
      <c r="D95" s="91">
        <v>1</v>
      </c>
      <c r="E95" s="91">
        <v>101</v>
      </c>
      <c r="F95" s="91" t="s">
        <v>6162</v>
      </c>
      <c r="G95" s="153">
        <v>150</v>
      </c>
      <c r="H95" s="153">
        <v>50</v>
      </c>
      <c r="I95" s="91"/>
    </row>
    <row r="96" spans="1:9">
      <c r="A96" s="149">
        <v>92</v>
      </c>
      <c r="B96" s="92" t="s">
        <v>2641</v>
      </c>
      <c r="C96" s="242" t="s">
        <v>6461</v>
      </c>
      <c r="D96" s="91">
        <v>1</v>
      </c>
      <c r="E96" s="91">
        <v>102</v>
      </c>
      <c r="F96" s="91" t="s">
        <v>6163</v>
      </c>
      <c r="G96" s="153">
        <v>153</v>
      </c>
      <c r="H96" s="153">
        <v>36</v>
      </c>
      <c r="I96" s="91"/>
    </row>
    <row r="97" spans="1:9">
      <c r="A97" s="149">
        <v>93</v>
      </c>
      <c r="B97" s="92" t="s">
        <v>2642</v>
      </c>
      <c r="C97" s="242" t="s">
        <v>6461</v>
      </c>
      <c r="D97" s="91">
        <v>1</v>
      </c>
      <c r="E97" s="91">
        <v>103</v>
      </c>
      <c r="F97" s="91" t="s">
        <v>6164</v>
      </c>
      <c r="G97" s="153">
        <v>153</v>
      </c>
      <c r="H97" s="153">
        <v>50</v>
      </c>
      <c r="I97" s="91"/>
    </row>
    <row r="98" spans="1:9">
      <c r="A98" s="149">
        <v>94</v>
      </c>
      <c r="B98" s="92" t="s">
        <v>6522</v>
      </c>
      <c r="C98" s="242" t="s">
        <v>6461</v>
      </c>
      <c r="D98" s="91">
        <v>1</v>
      </c>
      <c r="E98" s="91">
        <v>104</v>
      </c>
      <c r="F98" s="91" t="s">
        <v>6165</v>
      </c>
      <c r="G98" s="153">
        <v>156</v>
      </c>
      <c r="H98" s="153">
        <v>36</v>
      </c>
      <c r="I98" s="91"/>
    </row>
    <row r="99" spans="1:9">
      <c r="A99" s="149">
        <v>95</v>
      </c>
      <c r="B99" s="92" t="s">
        <v>6523</v>
      </c>
      <c r="C99" s="242" t="s">
        <v>6461</v>
      </c>
      <c r="D99" s="91">
        <v>1</v>
      </c>
      <c r="E99" s="91">
        <v>105</v>
      </c>
      <c r="F99" s="91" t="s">
        <v>6166</v>
      </c>
      <c r="G99" s="153">
        <v>156</v>
      </c>
      <c r="H99" s="153">
        <v>50</v>
      </c>
      <c r="I99" s="91"/>
    </row>
    <row r="100" spans="1:9">
      <c r="A100" s="149">
        <v>96</v>
      </c>
      <c r="B100" s="92" t="s">
        <v>6524</v>
      </c>
      <c r="C100" s="242" t="s">
        <v>6461</v>
      </c>
      <c r="D100" s="91">
        <v>1</v>
      </c>
      <c r="E100" s="91">
        <v>106</v>
      </c>
      <c r="F100" s="91" t="s">
        <v>6167</v>
      </c>
      <c r="G100" s="153">
        <v>159</v>
      </c>
      <c r="H100" s="153">
        <v>36</v>
      </c>
      <c r="I100" s="91"/>
    </row>
    <row r="101" spans="1:9">
      <c r="A101" s="149">
        <v>97</v>
      </c>
      <c r="B101" s="92" t="s">
        <v>6525</v>
      </c>
      <c r="C101" s="242" t="s">
        <v>6461</v>
      </c>
      <c r="D101" s="91">
        <v>1</v>
      </c>
      <c r="E101" s="91">
        <v>107</v>
      </c>
      <c r="F101" s="91" t="s">
        <v>6168</v>
      </c>
      <c r="G101" s="153">
        <v>159</v>
      </c>
      <c r="H101" s="153">
        <v>50</v>
      </c>
      <c r="I101" s="91"/>
    </row>
    <row r="102" spans="1:9">
      <c r="A102" s="149">
        <v>98</v>
      </c>
      <c r="B102" s="92" t="s">
        <v>2643</v>
      </c>
      <c r="C102" s="242" t="s">
        <v>6461</v>
      </c>
      <c r="D102" s="91">
        <v>1</v>
      </c>
      <c r="E102" s="91">
        <v>108</v>
      </c>
      <c r="F102" s="91" t="s">
        <v>6169</v>
      </c>
      <c r="G102" s="153">
        <v>162</v>
      </c>
      <c r="H102" s="153">
        <v>36</v>
      </c>
      <c r="I102" s="91"/>
    </row>
    <row r="103" spans="1:9">
      <c r="A103" s="149">
        <v>99</v>
      </c>
      <c r="B103" s="92" t="s">
        <v>2644</v>
      </c>
      <c r="C103" s="242" t="s">
        <v>6461</v>
      </c>
      <c r="D103" s="91">
        <v>1</v>
      </c>
      <c r="E103" s="91">
        <v>109</v>
      </c>
      <c r="F103" s="91" t="s">
        <v>6170</v>
      </c>
      <c r="G103" s="153">
        <v>162</v>
      </c>
      <c r="H103" s="153">
        <v>50</v>
      </c>
      <c r="I103" s="91"/>
    </row>
    <row r="104" spans="1:9">
      <c r="A104" s="149">
        <v>100</v>
      </c>
      <c r="B104" s="92" t="s">
        <v>6526</v>
      </c>
      <c r="C104" s="242" t="s">
        <v>6461</v>
      </c>
      <c r="D104" s="91">
        <v>1</v>
      </c>
      <c r="E104" s="91">
        <v>110</v>
      </c>
      <c r="F104" s="91" t="s">
        <v>6171</v>
      </c>
      <c r="G104" s="153">
        <v>165</v>
      </c>
      <c r="H104" s="153">
        <v>36</v>
      </c>
      <c r="I104" s="91"/>
    </row>
    <row r="105" spans="1:9">
      <c r="A105" s="149">
        <v>101</v>
      </c>
      <c r="B105" s="92" t="s">
        <v>6527</v>
      </c>
      <c r="C105" s="242" t="s">
        <v>6461</v>
      </c>
      <c r="D105" s="91">
        <v>1</v>
      </c>
      <c r="E105" s="91">
        <v>111</v>
      </c>
      <c r="F105" s="91" t="s">
        <v>6172</v>
      </c>
      <c r="G105" s="153">
        <v>165</v>
      </c>
      <c r="H105" s="153">
        <v>50</v>
      </c>
      <c r="I105" s="91"/>
    </row>
    <row r="106" spans="1:9">
      <c r="A106" s="149">
        <v>102</v>
      </c>
      <c r="B106" s="92" t="s">
        <v>6528</v>
      </c>
      <c r="C106" s="242" t="s">
        <v>6461</v>
      </c>
      <c r="D106" s="91">
        <v>1</v>
      </c>
      <c r="E106" s="91">
        <v>112</v>
      </c>
      <c r="F106" s="91" t="s">
        <v>6173</v>
      </c>
      <c r="G106" s="153">
        <v>168</v>
      </c>
      <c r="H106" s="153">
        <v>36</v>
      </c>
      <c r="I106" s="91"/>
    </row>
    <row r="107" spans="1:9">
      <c r="A107" s="149">
        <v>103</v>
      </c>
      <c r="B107" s="92" t="s">
        <v>6529</v>
      </c>
      <c r="C107" s="242" t="s">
        <v>6461</v>
      </c>
      <c r="D107" s="91">
        <v>1</v>
      </c>
      <c r="E107" s="91">
        <v>113</v>
      </c>
      <c r="F107" s="91" t="s">
        <v>6174</v>
      </c>
      <c r="G107" s="153">
        <v>168</v>
      </c>
      <c r="H107" s="153">
        <v>50</v>
      </c>
      <c r="I107" s="91"/>
    </row>
    <row r="108" spans="1:9">
      <c r="A108" s="149">
        <v>104</v>
      </c>
      <c r="B108" s="92" t="s">
        <v>2645</v>
      </c>
      <c r="C108" s="242" t="s">
        <v>6461</v>
      </c>
      <c r="D108" s="91">
        <v>1</v>
      </c>
      <c r="E108" s="91">
        <v>114</v>
      </c>
      <c r="F108" s="91" t="s">
        <v>6175</v>
      </c>
      <c r="G108" s="153">
        <v>171</v>
      </c>
      <c r="H108" s="153">
        <v>36</v>
      </c>
      <c r="I108" s="91"/>
    </row>
    <row r="109" spans="1:9">
      <c r="A109" s="149">
        <v>105</v>
      </c>
      <c r="B109" s="92" t="s">
        <v>2646</v>
      </c>
      <c r="C109" s="242" t="s">
        <v>6461</v>
      </c>
      <c r="D109" s="91">
        <v>1</v>
      </c>
      <c r="E109" s="91">
        <v>115</v>
      </c>
      <c r="F109" s="91" t="s">
        <v>6176</v>
      </c>
      <c r="G109" s="153">
        <v>171</v>
      </c>
      <c r="H109" s="153">
        <v>50</v>
      </c>
      <c r="I109" s="91"/>
    </row>
    <row r="110" spans="1:9">
      <c r="A110" s="149">
        <v>106</v>
      </c>
      <c r="B110" s="92" t="s">
        <v>6530</v>
      </c>
      <c r="C110" s="242" t="s">
        <v>6461</v>
      </c>
      <c r="D110" s="91">
        <v>1</v>
      </c>
      <c r="E110" s="91">
        <v>116</v>
      </c>
      <c r="F110" s="91" t="s">
        <v>6177</v>
      </c>
      <c r="G110" s="153">
        <v>174</v>
      </c>
      <c r="H110" s="153">
        <v>36</v>
      </c>
      <c r="I110" s="91"/>
    </row>
    <row r="111" spans="1:9">
      <c r="A111" s="149">
        <v>107</v>
      </c>
      <c r="B111" s="92" t="s">
        <v>6531</v>
      </c>
      <c r="C111" s="242" t="s">
        <v>6461</v>
      </c>
      <c r="D111" s="91">
        <v>1</v>
      </c>
      <c r="E111" s="91">
        <v>117</v>
      </c>
      <c r="F111" s="91" t="s">
        <v>6178</v>
      </c>
      <c r="G111" s="153">
        <v>174</v>
      </c>
      <c r="H111" s="153">
        <v>50</v>
      </c>
      <c r="I111" s="91"/>
    </row>
    <row r="112" spans="1:9">
      <c r="A112" s="149">
        <v>108</v>
      </c>
      <c r="B112" s="92" t="s">
        <v>6532</v>
      </c>
      <c r="C112" s="242" t="s">
        <v>6461</v>
      </c>
      <c r="D112" s="91">
        <v>1</v>
      </c>
      <c r="E112" s="91">
        <v>118</v>
      </c>
      <c r="F112" s="91" t="s">
        <v>6179</v>
      </c>
      <c r="G112" s="153">
        <v>177</v>
      </c>
      <c r="H112" s="153">
        <v>36</v>
      </c>
      <c r="I112" s="91"/>
    </row>
    <row r="113" spans="1:9">
      <c r="A113" s="149">
        <v>109</v>
      </c>
      <c r="B113" s="92" t="s">
        <v>6533</v>
      </c>
      <c r="C113" s="242" t="s">
        <v>6461</v>
      </c>
      <c r="D113" s="91">
        <v>1</v>
      </c>
      <c r="E113" s="91">
        <v>119</v>
      </c>
      <c r="F113" s="91" t="s">
        <v>6180</v>
      </c>
      <c r="G113" s="153">
        <v>177</v>
      </c>
      <c r="H113" s="153">
        <v>50</v>
      </c>
      <c r="I113" s="91"/>
    </row>
    <row r="114" spans="1:9">
      <c r="A114" s="149">
        <v>110</v>
      </c>
      <c r="B114" s="92" t="s">
        <v>2647</v>
      </c>
      <c r="C114" s="242" t="s">
        <v>6461</v>
      </c>
      <c r="D114" s="91">
        <v>1</v>
      </c>
      <c r="E114" s="91">
        <v>120</v>
      </c>
      <c r="F114" s="91" t="s">
        <v>6181</v>
      </c>
      <c r="G114" s="153">
        <v>180</v>
      </c>
      <c r="H114" s="153">
        <v>36</v>
      </c>
      <c r="I114" s="91"/>
    </row>
    <row r="115" spans="1:9">
      <c r="A115" s="149">
        <v>111</v>
      </c>
      <c r="B115" s="92" t="s">
        <v>2648</v>
      </c>
      <c r="C115" s="242" t="s">
        <v>6461</v>
      </c>
      <c r="D115" s="91">
        <v>1</v>
      </c>
      <c r="E115" s="91">
        <v>121</v>
      </c>
      <c r="F115" s="91" t="s">
        <v>6182</v>
      </c>
      <c r="G115" s="153">
        <v>180</v>
      </c>
      <c r="H115" s="153">
        <v>50</v>
      </c>
      <c r="I115" s="91"/>
    </row>
    <row r="116" spans="1:9">
      <c r="A116" s="149">
        <v>112</v>
      </c>
      <c r="B116" s="92" t="s">
        <v>2649</v>
      </c>
      <c r="C116" s="242" t="s">
        <v>6461</v>
      </c>
      <c r="D116" s="91">
        <v>1</v>
      </c>
      <c r="E116" s="91">
        <v>122</v>
      </c>
      <c r="F116" s="91" t="s">
        <v>6183</v>
      </c>
      <c r="G116" s="153">
        <v>183</v>
      </c>
      <c r="H116" s="153">
        <v>36</v>
      </c>
      <c r="I116" s="91"/>
    </row>
    <row r="117" spans="1:9">
      <c r="A117" s="149">
        <v>113</v>
      </c>
      <c r="B117" s="92" t="s">
        <v>6534</v>
      </c>
      <c r="C117" s="242" t="s">
        <v>6461</v>
      </c>
      <c r="D117" s="91">
        <v>1</v>
      </c>
      <c r="E117" s="91">
        <v>123</v>
      </c>
      <c r="F117" s="91" t="s">
        <v>6184</v>
      </c>
      <c r="G117" s="153">
        <v>183</v>
      </c>
      <c r="H117" s="153">
        <v>50</v>
      </c>
      <c r="I117" s="91"/>
    </row>
    <row r="118" spans="1:9">
      <c r="A118" s="149">
        <v>114</v>
      </c>
      <c r="B118" s="92" t="s">
        <v>6535</v>
      </c>
      <c r="C118" s="242" t="s">
        <v>6461</v>
      </c>
      <c r="D118" s="91">
        <v>1</v>
      </c>
      <c r="E118" s="91">
        <v>124</v>
      </c>
      <c r="F118" s="91" t="s">
        <v>6185</v>
      </c>
      <c r="G118" s="153">
        <v>186</v>
      </c>
      <c r="H118" s="153">
        <v>36</v>
      </c>
      <c r="I118" s="91"/>
    </row>
    <row r="119" spans="1:9">
      <c r="A119" s="149">
        <v>115</v>
      </c>
      <c r="B119" s="92" t="s">
        <v>6536</v>
      </c>
      <c r="C119" s="242" t="s">
        <v>6461</v>
      </c>
      <c r="D119" s="91">
        <v>1</v>
      </c>
      <c r="E119" s="91">
        <v>125</v>
      </c>
      <c r="F119" s="91" t="s">
        <v>6186</v>
      </c>
      <c r="G119" s="153">
        <v>186</v>
      </c>
      <c r="H119" s="153">
        <v>50</v>
      </c>
      <c r="I119" s="91"/>
    </row>
    <row r="120" spans="1:9">
      <c r="A120" s="149">
        <v>116</v>
      </c>
      <c r="B120" s="92" t="s">
        <v>2650</v>
      </c>
      <c r="C120" s="242" t="s">
        <v>6461</v>
      </c>
      <c r="D120" s="91">
        <v>1</v>
      </c>
      <c r="E120" s="91">
        <v>126</v>
      </c>
      <c r="F120" s="91" t="s">
        <v>6187</v>
      </c>
      <c r="G120" s="153">
        <v>189</v>
      </c>
      <c r="H120" s="153">
        <v>36</v>
      </c>
      <c r="I120" s="91"/>
    </row>
    <row r="121" spans="1:9">
      <c r="A121" s="149">
        <v>117</v>
      </c>
      <c r="B121" s="92" t="s">
        <v>2651</v>
      </c>
      <c r="C121" s="242" t="s">
        <v>6461</v>
      </c>
      <c r="D121" s="91">
        <v>1</v>
      </c>
      <c r="E121" s="91">
        <v>127</v>
      </c>
      <c r="F121" s="91" t="s">
        <v>6188</v>
      </c>
      <c r="G121" s="153">
        <v>189</v>
      </c>
      <c r="H121" s="153">
        <v>50</v>
      </c>
      <c r="I121" s="91"/>
    </row>
    <row r="122" spans="1:9">
      <c r="A122" s="149">
        <v>118</v>
      </c>
      <c r="B122" s="92" t="s">
        <v>2652</v>
      </c>
      <c r="C122" s="242" t="s">
        <v>6461</v>
      </c>
      <c r="D122" s="91">
        <v>1</v>
      </c>
      <c r="E122" s="91">
        <v>128</v>
      </c>
      <c r="F122" s="91" t="s">
        <v>6189</v>
      </c>
      <c r="G122" s="153">
        <v>192</v>
      </c>
      <c r="H122" s="153">
        <v>36</v>
      </c>
      <c r="I122" s="91"/>
    </row>
    <row r="123" spans="1:9">
      <c r="A123" s="149">
        <v>119</v>
      </c>
      <c r="B123" s="92" t="s">
        <v>2653</v>
      </c>
      <c r="C123" s="242" t="s">
        <v>6461</v>
      </c>
      <c r="D123" s="91">
        <v>1</v>
      </c>
      <c r="E123" s="91">
        <v>129</v>
      </c>
      <c r="F123" s="91" t="s">
        <v>6190</v>
      </c>
      <c r="G123" s="153">
        <v>192</v>
      </c>
      <c r="H123" s="153">
        <v>50</v>
      </c>
      <c r="I123" s="91"/>
    </row>
    <row r="124" spans="1:9">
      <c r="A124" s="149">
        <v>120</v>
      </c>
      <c r="B124" s="92" t="s">
        <v>2654</v>
      </c>
      <c r="C124" s="242" t="s">
        <v>6461</v>
      </c>
      <c r="D124" s="91">
        <v>1</v>
      </c>
      <c r="E124" s="91">
        <v>130</v>
      </c>
      <c r="F124" s="91" t="s">
        <v>6191</v>
      </c>
      <c r="G124" s="153">
        <v>195</v>
      </c>
      <c r="H124" s="153">
        <v>36</v>
      </c>
      <c r="I124" s="91"/>
    </row>
    <row r="125" spans="1:9">
      <c r="A125" s="149">
        <v>121</v>
      </c>
      <c r="B125" s="92" t="s">
        <v>2655</v>
      </c>
      <c r="C125" s="242" t="s">
        <v>6461</v>
      </c>
      <c r="D125" s="91">
        <v>1</v>
      </c>
      <c r="E125" s="91">
        <v>131</v>
      </c>
      <c r="F125" s="91" t="s">
        <v>6192</v>
      </c>
      <c r="G125" s="153">
        <v>195</v>
      </c>
      <c r="H125" s="153">
        <v>50</v>
      </c>
      <c r="I125" s="91"/>
    </row>
    <row r="126" spans="1:9">
      <c r="A126" s="149">
        <v>122</v>
      </c>
      <c r="B126" s="92" t="s">
        <v>2656</v>
      </c>
      <c r="C126" s="242" t="s">
        <v>6461</v>
      </c>
      <c r="D126" s="91">
        <v>1</v>
      </c>
      <c r="E126" s="91">
        <v>132</v>
      </c>
      <c r="F126" s="91" t="s">
        <v>6193</v>
      </c>
      <c r="G126" s="153">
        <v>201</v>
      </c>
      <c r="H126" s="153">
        <v>36</v>
      </c>
      <c r="I126" s="91"/>
    </row>
    <row r="127" spans="1:9">
      <c r="A127" s="149">
        <v>123</v>
      </c>
      <c r="B127" s="92" t="s">
        <v>2657</v>
      </c>
      <c r="C127" s="242" t="s">
        <v>6461</v>
      </c>
      <c r="D127" s="91">
        <v>1</v>
      </c>
      <c r="E127" s="91">
        <v>133</v>
      </c>
      <c r="F127" s="91" t="s">
        <v>6194</v>
      </c>
      <c r="G127" s="153">
        <v>201</v>
      </c>
      <c r="H127" s="153">
        <v>50</v>
      </c>
      <c r="I127" s="91"/>
    </row>
    <row r="128" spans="1:9">
      <c r="A128" s="149">
        <v>124</v>
      </c>
      <c r="B128" s="92" t="s">
        <v>2658</v>
      </c>
      <c r="C128" s="242" t="s">
        <v>6461</v>
      </c>
      <c r="D128" s="91">
        <v>1</v>
      </c>
      <c r="E128" s="91">
        <v>134</v>
      </c>
      <c r="F128" s="91" t="s">
        <v>6195</v>
      </c>
      <c r="G128" s="153">
        <v>204</v>
      </c>
      <c r="H128" s="153">
        <v>36</v>
      </c>
      <c r="I128" s="91"/>
    </row>
    <row r="129" spans="1:9">
      <c r="A129" s="149">
        <v>125</v>
      </c>
      <c r="B129" s="92" t="s">
        <v>2659</v>
      </c>
      <c r="C129" s="242" t="s">
        <v>6461</v>
      </c>
      <c r="D129" s="91">
        <v>1</v>
      </c>
      <c r="E129" s="91">
        <v>135</v>
      </c>
      <c r="F129" s="91" t="s">
        <v>6196</v>
      </c>
      <c r="G129" s="153">
        <v>204</v>
      </c>
      <c r="H129" s="153">
        <v>50</v>
      </c>
      <c r="I129" s="91"/>
    </row>
    <row r="130" spans="1:9">
      <c r="A130" s="149">
        <v>126</v>
      </c>
      <c r="B130" s="92" t="s">
        <v>2660</v>
      </c>
      <c r="C130" s="242" t="s">
        <v>6461</v>
      </c>
      <c r="D130" s="91">
        <v>1</v>
      </c>
      <c r="E130" s="91">
        <v>136</v>
      </c>
      <c r="F130" s="91" t="s">
        <v>6537</v>
      </c>
      <c r="G130" s="153">
        <v>207</v>
      </c>
      <c r="H130" s="153">
        <v>36</v>
      </c>
      <c r="I130" s="91"/>
    </row>
    <row r="131" spans="1:9">
      <c r="A131" s="149">
        <v>127</v>
      </c>
      <c r="B131" s="92" t="s">
        <v>2661</v>
      </c>
      <c r="C131" s="242" t="s">
        <v>6461</v>
      </c>
      <c r="D131" s="91">
        <v>1</v>
      </c>
      <c r="E131" s="91">
        <v>137</v>
      </c>
      <c r="F131" s="91" t="s">
        <v>6538</v>
      </c>
      <c r="G131" s="153">
        <v>207</v>
      </c>
      <c r="H131" s="153">
        <v>50</v>
      </c>
      <c r="I131" s="91"/>
    </row>
    <row r="132" spans="1:9">
      <c r="A132" s="149">
        <v>128</v>
      </c>
      <c r="B132" s="92" t="s">
        <v>2662</v>
      </c>
      <c r="C132" s="242" t="s">
        <v>6461</v>
      </c>
      <c r="D132" s="91">
        <v>1</v>
      </c>
      <c r="E132" s="91">
        <v>138</v>
      </c>
      <c r="F132" s="91" t="s">
        <v>6197</v>
      </c>
      <c r="G132" s="153">
        <v>210</v>
      </c>
      <c r="H132" s="153">
        <v>36</v>
      </c>
      <c r="I132" s="91"/>
    </row>
    <row r="133" spans="1:9">
      <c r="A133" s="149">
        <v>129</v>
      </c>
      <c r="B133" s="92" t="s">
        <v>2663</v>
      </c>
      <c r="C133" s="242" t="s">
        <v>6461</v>
      </c>
      <c r="D133" s="91">
        <v>1</v>
      </c>
      <c r="E133" s="91">
        <v>139</v>
      </c>
      <c r="F133" s="91" t="s">
        <v>6198</v>
      </c>
      <c r="G133" s="153">
        <v>210</v>
      </c>
      <c r="H133" s="153">
        <v>50</v>
      </c>
      <c r="I133" s="91"/>
    </row>
    <row r="134" spans="1:9">
      <c r="A134" s="149">
        <v>130</v>
      </c>
      <c r="B134" s="92" t="s">
        <v>2664</v>
      </c>
      <c r="C134" s="242" t="s">
        <v>6461</v>
      </c>
      <c r="D134" s="91">
        <v>1</v>
      </c>
      <c r="E134" s="91">
        <v>140</v>
      </c>
      <c r="F134" s="91" t="s">
        <v>6199</v>
      </c>
      <c r="G134" s="153">
        <v>213</v>
      </c>
      <c r="H134" s="153">
        <v>36</v>
      </c>
      <c r="I134" s="91"/>
    </row>
    <row r="135" spans="1:9">
      <c r="A135" s="149">
        <v>131</v>
      </c>
      <c r="B135" s="92" t="s">
        <v>2665</v>
      </c>
      <c r="C135" s="242" t="s">
        <v>6461</v>
      </c>
      <c r="D135" s="91">
        <v>1</v>
      </c>
      <c r="E135" s="91">
        <v>141</v>
      </c>
      <c r="F135" s="91" t="s">
        <v>6200</v>
      </c>
      <c r="G135" s="153">
        <v>213</v>
      </c>
      <c r="H135" s="153">
        <v>50</v>
      </c>
      <c r="I135" s="91"/>
    </row>
    <row r="136" spans="1:9">
      <c r="A136" s="149">
        <v>132</v>
      </c>
      <c r="B136" s="92" t="s">
        <v>6539</v>
      </c>
      <c r="C136" s="242" t="s">
        <v>6461</v>
      </c>
      <c r="D136" s="91">
        <v>1</v>
      </c>
      <c r="E136" s="91">
        <v>142</v>
      </c>
      <c r="F136" s="91" t="s">
        <v>6201</v>
      </c>
      <c r="G136" s="153">
        <v>216</v>
      </c>
      <c r="H136" s="153">
        <v>36</v>
      </c>
      <c r="I136" s="91"/>
    </row>
    <row r="137" spans="1:9">
      <c r="A137" s="149">
        <v>133</v>
      </c>
      <c r="B137" s="92" t="s">
        <v>6540</v>
      </c>
      <c r="C137" s="242" t="s">
        <v>6461</v>
      </c>
      <c r="D137" s="91">
        <v>1</v>
      </c>
      <c r="E137" s="91">
        <v>143</v>
      </c>
      <c r="F137" s="91" t="s">
        <v>6202</v>
      </c>
      <c r="G137" s="153">
        <v>216</v>
      </c>
      <c r="H137" s="153">
        <v>50</v>
      </c>
      <c r="I137" s="91"/>
    </row>
    <row r="138" spans="1:9">
      <c r="A138" s="149">
        <v>134</v>
      </c>
      <c r="B138" s="92" t="s">
        <v>6541</v>
      </c>
      <c r="C138" s="242" t="s">
        <v>6461</v>
      </c>
      <c r="D138" s="91">
        <v>1</v>
      </c>
      <c r="E138" s="91">
        <v>144</v>
      </c>
      <c r="F138" s="91" t="s">
        <v>6203</v>
      </c>
      <c r="G138" s="153">
        <v>219</v>
      </c>
      <c r="H138" s="153">
        <v>36</v>
      </c>
      <c r="I138" s="91"/>
    </row>
    <row r="139" spans="1:9">
      <c r="A139" s="149">
        <v>135</v>
      </c>
      <c r="B139" s="92" t="s">
        <v>6542</v>
      </c>
      <c r="C139" s="242" t="s">
        <v>6461</v>
      </c>
      <c r="D139" s="91">
        <v>1</v>
      </c>
      <c r="E139" s="91">
        <v>145</v>
      </c>
      <c r="F139" s="91" t="s">
        <v>6204</v>
      </c>
      <c r="G139" s="153">
        <v>219</v>
      </c>
      <c r="H139" s="153">
        <v>50</v>
      </c>
      <c r="I139" s="91"/>
    </row>
    <row r="140" spans="1:9">
      <c r="A140" s="149">
        <v>136</v>
      </c>
      <c r="B140" s="92" t="s">
        <v>6543</v>
      </c>
      <c r="C140" s="242" t="s">
        <v>6461</v>
      </c>
      <c r="D140" s="91">
        <v>1</v>
      </c>
      <c r="E140" s="91">
        <v>146</v>
      </c>
      <c r="F140" s="91" t="s">
        <v>6205</v>
      </c>
      <c r="G140" s="153">
        <v>222</v>
      </c>
      <c r="H140" s="153">
        <v>36</v>
      </c>
      <c r="I140" s="91"/>
    </row>
    <row r="141" spans="1:9">
      <c r="A141" s="149">
        <v>137</v>
      </c>
      <c r="B141" s="92" t="s">
        <v>6544</v>
      </c>
      <c r="C141" s="242" t="s">
        <v>6461</v>
      </c>
      <c r="D141" s="91">
        <v>1</v>
      </c>
      <c r="E141" s="91">
        <v>147</v>
      </c>
      <c r="F141" s="91" t="s">
        <v>6206</v>
      </c>
      <c r="G141" s="153">
        <v>222</v>
      </c>
      <c r="H141" s="153">
        <v>50</v>
      </c>
      <c r="I141" s="91"/>
    </row>
    <row r="142" spans="1:9">
      <c r="A142" s="149">
        <v>138</v>
      </c>
      <c r="B142" s="92" t="s">
        <v>2666</v>
      </c>
      <c r="C142" s="242" t="s">
        <v>6461</v>
      </c>
      <c r="D142" s="91">
        <v>1</v>
      </c>
      <c r="E142" s="91">
        <v>148</v>
      </c>
      <c r="F142" s="91" t="s">
        <v>6207</v>
      </c>
      <c r="G142" s="153">
        <v>225</v>
      </c>
      <c r="H142" s="153">
        <v>36</v>
      </c>
      <c r="I142" s="91"/>
    </row>
    <row r="143" spans="1:9">
      <c r="A143" s="149">
        <v>139</v>
      </c>
      <c r="B143" s="92" t="s">
        <v>2667</v>
      </c>
      <c r="C143" s="242" t="s">
        <v>6461</v>
      </c>
      <c r="D143" s="91">
        <v>1</v>
      </c>
      <c r="E143" s="91">
        <v>149</v>
      </c>
      <c r="F143" s="91" t="s">
        <v>6208</v>
      </c>
      <c r="G143" s="153">
        <v>225</v>
      </c>
      <c r="H143" s="153">
        <v>50</v>
      </c>
      <c r="I143" s="91"/>
    </row>
    <row r="144" spans="1:9">
      <c r="A144" s="149">
        <v>140</v>
      </c>
      <c r="B144" s="92" t="s">
        <v>2668</v>
      </c>
      <c r="C144" s="242" t="s">
        <v>6461</v>
      </c>
      <c r="D144" s="91">
        <v>1</v>
      </c>
      <c r="E144" s="91">
        <v>150</v>
      </c>
      <c r="F144" s="91" t="s">
        <v>6209</v>
      </c>
      <c r="G144" s="153">
        <v>228</v>
      </c>
      <c r="H144" s="153">
        <v>36</v>
      </c>
      <c r="I144" s="91"/>
    </row>
    <row r="145" spans="1:9">
      <c r="A145" s="149">
        <v>141</v>
      </c>
      <c r="B145" s="92" t="s">
        <v>2669</v>
      </c>
      <c r="C145" s="242" t="s">
        <v>6461</v>
      </c>
      <c r="D145" s="91">
        <v>1</v>
      </c>
      <c r="E145" s="91">
        <v>151</v>
      </c>
      <c r="F145" s="91" t="s">
        <v>6210</v>
      </c>
      <c r="G145" s="153">
        <v>228</v>
      </c>
      <c r="H145" s="153">
        <v>50</v>
      </c>
      <c r="I145" s="91"/>
    </row>
    <row r="146" spans="1:9">
      <c r="A146" s="149">
        <v>142</v>
      </c>
      <c r="B146" s="92" t="s">
        <v>6545</v>
      </c>
      <c r="C146" s="242" t="s">
        <v>6461</v>
      </c>
      <c r="D146" s="91">
        <v>1</v>
      </c>
      <c r="E146" s="91">
        <v>152</v>
      </c>
      <c r="F146" s="91" t="s">
        <v>6211</v>
      </c>
      <c r="G146" s="153">
        <v>231</v>
      </c>
      <c r="H146" s="153">
        <v>36</v>
      </c>
      <c r="I146" s="91"/>
    </row>
    <row r="147" spans="1:9">
      <c r="A147" s="149">
        <v>143</v>
      </c>
      <c r="B147" s="92" t="s">
        <v>6546</v>
      </c>
      <c r="C147" s="242" t="s">
        <v>6461</v>
      </c>
      <c r="D147" s="91">
        <v>1</v>
      </c>
      <c r="E147" s="91">
        <v>153</v>
      </c>
      <c r="F147" s="91" t="s">
        <v>6212</v>
      </c>
      <c r="G147" s="153">
        <v>231</v>
      </c>
      <c r="H147" s="153">
        <v>50</v>
      </c>
      <c r="I147" s="91"/>
    </row>
    <row r="148" spans="1:9">
      <c r="A148" s="149">
        <v>144</v>
      </c>
      <c r="B148" s="92" t="s">
        <v>6547</v>
      </c>
      <c r="C148" s="242" t="s">
        <v>6461</v>
      </c>
      <c r="D148" s="91">
        <v>1</v>
      </c>
      <c r="E148" s="91">
        <v>154</v>
      </c>
      <c r="F148" s="91" t="s">
        <v>6213</v>
      </c>
      <c r="G148" s="153">
        <v>234</v>
      </c>
      <c r="H148" s="153">
        <v>36</v>
      </c>
      <c r="I148" s="91"/>
    </row>
    <row r="149" spans="1:9">
      <c r="A149" s="149">
        <v>145</v>
      </c>
      <c r="B149" s="92" t="s">
        <v>6548</v>
      </c>
      <c r="C149" s="242" t="s">
        <v>6461</v>
      </c>
      <c r="D149" s="91">
        <v>1</v>
      </c>
      <c r="E149" s="91">
        <v>155</v>
      </c>
      <c r="F149" s="91" t="s">
        <v>6214</v>
      </c>
      <c r="G149" s="153">
        <v>234</v>
      </c>
      <c r="H149" s="153">
        <v>50</v>
      </c>
      <c r="I149" s="91"/>
    </row>
    <row r="150" spans="1:9">
      <c r="A150" s="149">
        <v>146</v>
      </c>
      <c r="B150" s="92" t="s">
        <v>2670</v>
      </c>
      <c r="C150" s="242" t="s">
        <v>6461</v>
      </c>
      <c r="D150" s="91">
        <v>1</v>
      </c>
      <c r="E150" s="91">
        <v>156</v>
      </c>
      <c r="F150" s="91" t="s">
        <v>6215</v>
      </c>
      <c r="G150" s="153">
        <v>237</v>
      </c>
      <c r="H150" s="153">
        <v>36</v>
      </c>
      <c r="I150" s="91"/>
    </row>
    <row r="151" spans="1:9">
      <c r="A151" s="149">
        <v>147</v>
      </c>
      <c r="B151" s="92" t="s">
        <v>2671</v>
      </c>
      <c r="C151" s="242" t="s">
        <v>6461</v>
      </c>
      <c r="D151" s="91">
        <v>1</v>
      </c>
      <c r="E151" s="91">
        <v>157</v>
      </c>
      <c r="F151" s="91" t="s">
        <v>6216</v>
      </c>
      <c r="G151" s="153">
        <v>237</v>
      </c>
      <c r="H151" s="153">
        <v>50</v>
      </c>
      <c r="I151" s="91"/>
    </row>
    <row r="152" spans="1:9">
      <c r="A152" s="149">
        <v>148</v>
      </c>
      <c r="B152" s="92" t="s">
        <v>2672</v>
      </c>
      <c r="C152" s="242" t="s">
        <v>6461</v>
      </c>
      <c r="D152" s="91">
        <v>1</v>
      </c>
      <c r="E152" s="91">
        <v>158</v>
      </c>
      <c r="F152" s="91" t="s">
        <v>6217</v>
      </c>
      <c r="G152" s="153">
        <v>240</v>
      </c>
      <c r="H152" s="153">
        <v>36</v>
      </c>
      <c r="I152" s="91"/>
    </row>
    <row r="153" spans="1:9">
      <c r="A153" s="149">
        <v>149</v>
      </c>
      <c r="B153" s="92" t="s">
        <v>2673</v>
      </c>
      <c r="C153" s="242" t="s">
        <v>6461</v>
      </c>
      <c r="D153" s="91">
        <v>1</v>
      </c>
      <c r="E153" s="91">
        <v>159</v>
      </c>
      <c r="F153" s="91" t="s">
        <v>6218</v>
      </c>
      <c r="G153" s="153">
        <v>240</v>
      </c>
      <c r="H153" s="153">
        <v>50</v>
      </c>
      <c r="I153" s="91"/>
    </row>
    <row r="154" spans="1:9">
      <c r="A154" s="149">
        <v>150</v>
      </c>
      <c r="B154" s="92" t="s">
        <v>2674</v>
      </c>
      <c r="C154" s="242" t="s">
        <v>6461</v>
      </c>
      <c r="D154" s="91">
        <v>1</v>
      </c>
      <c r="E154" s="91">
        <v>160</v>
      </c>
      <c r="F154" s="91" t="s">
        <v>6219</v>
      </c>
      <c r="G154" s="153">
        <v>243</v>
      </c>
      <c r="H154" s="153">
        <v>36</v>
      </c>
      <c r="I154" s="91"/>
    </row>
    <row r="155" spans="1:9">
      <c r="A155" s="149">
        <v>151</v>
      </c>
      <c r="B155" s="92" t="s">
        <v>2675</v>
      </c>
      <c r="C155" s="242" t="s">
        <v>6461</v>
      </c>
      <c r="D155" s="91">
        <v>1</v>
      </c>
      <c r="E155" s="91">
        <v>161</v>
      </c>
      <c r="F155" s="91" t="s">
        <v>6220</v>
      </c>
      <c r="G155" s="153">
        <v>243</v>
      </c>
      <c r="H155" s="153">
        <v>50</v>
      </c>
      <c r="I155" s="91"/>
    </row>
    <row r="156" spans="1:9">
      <c r="A156" s="149">
        <v>152</v>
      </c>
      <c r="B156" s="92" t="s">
        <v>2676</v>
      </c>
      <c r="C156" s="242" t="s">
        <v>6461</v>
      </c>
      <c r="D156" s="91">
        <v>1</v>
      </c>
      <c r="E156" s="91">
        <v>162</v>
      </c>
      <c r="F156" s="91" t="s">
        <v>6221</v>
      </c>
      <c r="G156" s="153">
        <v>246</v>
      </c>
      <c r="H156" s="153">
        <v>36</v>
      </c>
      <c r="I156" s="91"/>
    </row>
    <row r="157" spans="1:9">
      <c r="A157" s="149">
        <v>153</v>
      </c>
      <c r="B157" s="92" t="s">
        <v>2677</v>
      </c>
      <c r="C157" s="242" t="s">
        <v>6461</v>
      </c>
      <c r="D157" s="91">
        <v>1</v>
      </c>
      <c r="E157" s="91">
        <v>163</v>
      </c>
      <c r="F157" s="91" t="s">
        <v>6222</v>
      </c>
      <c r="G157" s="153">
        <v>246</v>
      </c>
      <c r="H157" s="153">
        <v>50</v>
      </c>
      <c r="I157" s="91"/>
    </row>
    <row r="158" spans="1:9">
      <c r="A158" s="149">
        <v>154</v>
      </c>
      <c r="B158" s="92" t="s">
        <v>2678</v>
      </c>
      <c r="C158" s="242" t="s">
        <v>6461</v>
      </c>
      <c r="D158" s="91">
        <v>1</v>
      </c>
      <c r="E158" s="91">
        <v>164</v>
      </c>
      <c r="F158" s="91" t="s">
        <v>6223</v>
      </c>
      <c r="G158" s="153">
        <v>249</v>
      </c>
      <c r="H158" s="153">
        <v>36</v>
      </c>
      <c r="I158" s="91"/>
    </row>
    <row r="159" spans="1:9">
      <c r="A159" s="149">
        <v>155</v>
      </c>
      <c r="B159" s="92" t="s">
        <v>2679</v>
      </c>
      <c r="C159" s="242" t="s">
        <v>6461</v>
      </c>
      <c r="D159" s="91">
        <v>1</v>
      </c>
      <c r="E159" s="91">
        <v>165</v>
      </c>
      <c r="F159" s="91" t="s">
        <v>6224</v>
      </c>
      <c r="G159" s="153">
        <v>249</v>
      </c>
      <c r="H159" s="153">
        <v>50</v>
      </c>
      <c r="I159" s="91"/>
    </row>
    <row r="160" spans="1:9">
      <c r="A160" s="149">
        <v>156</v>
      </c>
      <c r="B160" s="92" t="s">
        <v>2680</v>
      </c>
      <c r="C160" s="242" t="s">
        <v>6461</v>
      </c>
      <c r="D160" s="91">
        <v>1</v>
      </c>
      <c r="E160" s="91">
        <v>166</v>
      </c>
      <c r="F160" s="91" t="s">
        <v>6225</v>
      </c>
      <c r="G160" s="153">
        <v>252</v>
      </c>
      <c r="H160" s="153">
        <v>36</v>
      </c>
      <c r="I160" s="91"/>
    </row>
    <row r="161" spans="1:9">
      <c r="A161" s="149">
        <v>157</v>
      </c>
      <c r="B161" s="92" t="s">
        <v>2681</v>
      </c>
      <c r="C161" s="242" t="s">
        <v>6461</v>
      </c>
      <c r="D161" s="91">
        <v>1</v>
      </c>
      <c r="E161" s="91">
        <v>167</v>
      </c>
      <c r="F161" s="91" t="s">
        <v>6226</v>
      </c>
      <c r="G161" s="153">
        <v>252</v>
      </c>
      <c r="H161" s="153">
        <v>50</v>
      </c>
      <c r="I161" s="91"/>
    </row>
    <row r="162" spans="1:9">
      <c r="A162" s="149">
        <v>158</v>
      </c>
      <c r="B162" s="92" t="s">
        <v>2682</v>
      </c>
      <c r="C162" s="242" t="s">
        <v>6461</v>
      </c>
      <c r="D162" s="91">
        <v>1</v>
      </c>
      <c r="E162" s="91">
        <v>168</v>
      </c>
      <c r="F162" s="91" t="s">
        <v>6227</v>
      </c>
      <c r="G162" s="153">
        <v>255</v>
      </c>
      <c r="H162" s="153">
        <v>36</v>
      </c>
      <c r="I162" s="91"/>
    </row>
    <row r="163" spans="1:9">
      <c r="A163" s="149">
        <v>159</v>
      </c>
      <c r="B163" s="92" t="s">
        <v>2683</v>
      </c>
      <c r="C163" s="242" t="s">
        <v>6461</v>
      </c>
      <c r="D163" s="91">
        <v>1</v>
      </c>
      <c r="E163" s="91">
        <v>169</v>
      </c>
      <c r="F163" s="91" t="s">
        <v>6228</v>
      </c>
      <c r="G163" s="153">
        <v>255</v>
      </c>
      <c r="H163" s="153">
        <v>50</v>
      </c>
      <c r="I163" s="91"/>
    </row>
    <row r="164" spans="1:9">
      <c r="A164" s="149">
        <v>160</v>
      </c>
      <c r="B164" s="92" t="s">
        <v>2684</v>
      </c>
      <c r="C164" s="242" t="s">
        <v>6461</v>
      </c>
      <c r="D164" s="91">
        <v>1</v>
      </c>
      <c r="E164" s="91">
        <v>170</v>
      </c>
      <c r="F164" s="91" t="s">
        <v>6229</v>
      </c>
      <c r="G164" s="153">
        <v>258</v>
      </c>
      <c r="H164" s="153">
        <v>36</v>
      </c>
      <c r="I164" s="91"/>
    </row>
    <row r="165" spans="1:9">
      <c r="A165" s="149">
        <v>161</v>
      </c>
      <c r="B165" s="92" t="s">
        <v>2685</v>
      </c>
      <c r="C165" s="242" t="s">
        <v>6461</v>
      </c>
      <c r="D165" s="91">
        <v>1</v>
      </c>
      <c r="E165" s="91">
        <v>171</v>
      </c>
      <c r="F165" s="91" t="s">
        <v>6230</v>
      </c>
      <c r="G165" s="153">
        <v>258</v>
      </c>
      <c r="H165" s="153">
        <v>50</v>
      </c>
      <c r="I165" s="91"/>
    </row>
    <row r="166" spans="1:9">
      <c r="A166" s="149">
        <v>162</v>
      </c>
      <c r="B166" s="92" t="s">
        <v>2686</v>
      </c>
      <c r="C166" s="242" t="s">
        <v>6461</v>
      </c>
      <c r="D166" s="91">
        <v>1</v>
      </c>
      <c r="E166" s="91">
        <v>172</v>
      </c>
      <c r="F166" s="91" t="s">
        <v>6231</v>
      </c>
      <c r="G166" s="153">
        <v>261</v>
      </c>
      <c r="H166" s="153">
        <v>36</v>
      </c>
      <c r="I166" s="91"/>
    </row>
    <row r="167" spans="1:9">
      <c r="A167" s="149">
        <v>163</v>
      </c>
      <c r="B167" s="92" t="s">
        <v>2687</v>
      </c>
      <c r="C167" s="242" t="s">
        <v>6461</v>
      </c>
      <c r="D167" s="91">
        <v>1</v>
      </c>
      <c r="E167" s="91">
        <v>173</v>
      </c>
      <c r="F167" s="91" t="s">
        <v>6232</v>
      </c>
      <c r="G167" s="153">
        <v>261</v>
      </c>
      <c r="H167" s="153">
        <v>50</v>
      </c>
      <c r="I167" s="91"/>
    </row>
    <row r="168" spans="1:9">
      <c r="A168" s="149">
        <v>164</v>
      </c>
      <c r="B168" s="92" t="s">
        <v>2688</v>
      </c>
      <c r="C168" s="242" t="s">
        <v>6461</v>
      </c>
      <c r="D168" s="91">
        <v>1</v>
      </c>
      <c r="E168" s="91">
        <v>174</v>
      </c>
      <c r="F168" s="91" t="s">
        <v>6233</v>
      </c>
      <c r="G168" s="153">
        <v>264</v>
      </c>
      <c r="H168" s="153">
        <v>36</v>
      </c>
      <c r="I168" s="91"/>
    </row>
    <row r="169" spans="1:9">
      <c r="A169" s="149">
        <v>165</v>
      </c>
      <c r="B169" s="92" t="s">
        <v>2689</v>
      </c>
      <c r="C169" s="242" t="s">
        <v>6461</v>
      </c>
      <c r="D169" s="91">
        <v>1</v>
      </c>
      <c r="E169" s="91">
        <v>175</v>
      </c>
      <c r="F169" s="91" t="s">
        <v>6234</v>
      </c>
      <c r="G169" s="153">
        <v>264</v>
      </c>
      <c r="H169" s="153">
        <v>50</v>
      </c>
      <c r="I169" s="91"/>
    </row>
    <row r="170" spans="1:9">
      <c r="A170" s="149">
        <v>166</v>
      </c>
      <c r="B170" s="92" t="s">
        <v>2690</v>
      </c>
      <c r="C170" s="242" t="s">
        <v>6461</v>
      </c>
      <c r="D170" s="91">
        <v>1</v>
      </c>
      <c r="E170" s="91">
        <v>176</v>
      </c>
      <c r="F170" s="91" t="s">
        <v>6235</v>
      </c>
      <c r="G170" s="153">
        <v>267</v>
      </c>
      <c r="H170" s="153">
        <v>36</v>
      </c>
      <c r="I170" s="91"/>
    </row>
    <row r="171" spans="1:9">
      <c r="A171" s="149">
        <v>167</v>
      </c>
      <c r="B171" s="92" t="s">
        <v>2691</v>
      </c>
      <c r="C171" s="242" t="s">
        <v>6461</v>
      </c>
      <c r="D171" s="91">
        <v>1</v>
      </c>
      <c r="E171" s="91">
        <v>177</v>
      </c>
      <c r="F171" s="91" t="s">
        <v>6236</v>
      </c>
      <c r="G171" s="153">
        <v>267</v>
      </c>
      <c r="H171" s="153">
        <v>50</v>
      </c>
      <c r="I171" s="91"/>
    </row>
    <row r="172" spans="1:9">
      <c r="A172" s="149">
        <v>168</v>
      </c>
      <c r="B172" s="92" t="s">
        <v>2692</v>
      </c>
      <c r="C172" s="242" t="s">
        <v>6461</v>
      </c>
      <c r="D172" s="91">
        <v>1</v>
      </c>
      <c r="E172" s="91">
        <v>178</v>
      </c>
      <c r="F172" s="91" t="s">
        <v>6237</v>
      </c>
      <c r="G172" s="153">
        <v>270</v>
      </c>
      <c r="H172" s="153">
        <v>36</v>
      </c>
      <c r="I172" s="91"/>
    </row>
    <row r="173" spans="1:9">
      <c r="A173" s="149">
        <v>169</v>
      </c>
      <c r="B173" s="92" t="s">
        <v>2693</v>
      </c>
      <c r="C173" s="242" t="s">
        <v>6461</v>
      </c>
      <c r="D173" s="91">
        <v>1</v>
      </c>
      <c r="E173" s="91">
        <v>179</v>
      </c>
      <c r="F173" s="91" t="s">
        <v>6238</v>
      </c>
      <c r="G173" s="153">
        <v>270</v>
      </c>
      <c r="H173" s="153">
        <v>50</v>
      </c>
      <c r="I173" s="91"/>
    </row>
    <row r="174" spans="1:9">
      <c r="A174" s="149">
        <v>170</v>
      </c>
      <c r="B174" s="92" t="s">
        <v>6549</v>
      </c>
      <c r="C174" s="242" t="s">
        <v>6461</v>
      </c>
      <c r="D174" s="91">
        <v>1</v>
      </c>
      <c r="E174" s="91">
        <v>180</v>
      </c>
      <c r="F174" s="91" t="s">
        <v>6239</v>
      </c>
      <c r="G174" s="153">
        <v>273</v>
      </c>
      <c r="H174" s="153">
        <v>36</v>
      </c>
      <c r="I174" s="91"/>
    </row>
    <row r="175" spans="1:9">
      <c r="A175" s="149">
        <v>171</v>
      </c>
      <c r="B175" s="92" t="s">
        <v>6550</v>
      </c>
      <c r="C175" s="242" t="s">
        <v>6461</v>
      </c>
      <c r="D175" s="91">
        <v>1</v>
      </c>
      <c r="E175" s="91">
        <v>181</v>
      </c>
      <c r="F175" s="91" t="s">
        <v>6240</v>
      </c>
      <c r="G175" s="153">
        <v>273</v>
      </c>
      <c r="H175" s="153">
        <v>50</v>
      </c>
      <c r="I175" s="91"/>
    </row>
    <row r="176" spans="1:9">
      <c r="A176" s="149">
        <v>172</v>
      </c>
      <c r="B176" s="92" t="s">
        <v>6551</v>
      </c>
      <c r="C176" s="242" t="s">
        <v>6461</v>
      </c>
      <c r="D176" s="91">
        <v>1</v>
      </c>
      <c r="E176" s="91">
        <v>182</v>
      </c>
      <c r="F176" s="91" t="s">
        <v>6241</v>
      </c>
      <c r="G176" s="153">
        <v>276</v>
      </c>
      <c r="H176" s="153">
        <v>36</v>
      </c>
      <c r="I176" s="91"/>
    </row>
    <row r="177" spans="1:9">
      <c r="A177" s="149">
        <v>173</v>
      </c>
      <c r="B177" s="92" t="s">
        <v>6552</v>
      </c>
      <c r="C177" s="242" t="s">
        <v>6461</v>
      </c>
      <c r="D177" s="91">
        <v>1</v>
      </c>
      <c r="E177" s="91">
        <v>183</v>
      </c>
      <c r="F177" s="91" t="s">
        <v>6242</v>
      </c>
      <c r="G177" s="153">
        <v>276</v>
      </c>
      <c r="H177" s="153">
        <v>50</v>
      </c>
      <c r="I177" s="91"/>
    </row>
    <row r="178" spans="1:9">
      <c r="A178" s="149">
        <v>174</v>
      </c>
      <c r="B178" s="92" t="s">
        <v>2694</v>
      </c>
      <c r="C178" s="242" t="s">
        <v>6461</v>
      </c>
      <c r="D178" s="91">
        <v>1</v>
      </c>
      <c r="E178" s="91">
        <v>184</v>
      </c>
      <c r="F178" s="91" t="s">
        <v>6243</v>
      </c>
      <c r="G178" s="153">
        <v>279</v>
      </c>
      <c r="H178" s="153">
        <v>36</v>
      </c>
      <c r="I178" s="91"/>
    </row>
    <row r="179" spans="1:9">
      <c r="A179" s="149">
        <v>175</v>
      </c>
      <c r="B179" s="92" t="s">
        <v>2695</v>
      </c>
      <c r="C179" s="242" t="s">
        <v>6461</v>
      </c>
      <c r="D179" s="91">
        <v>1</v>
      </c>
      <c r="E179" s="91">
        <v>185</v>
      </c>
      <c r="F179" s="91" t="s">
        <v>6244</v>
      </c>
      <c r="G179" s="153">
        <v>279</v>
      </c>
      <c r="H179" s="153">
        <v>50</v>
      </c>
      <c r="I179" s="91"/>
    </row>
    <row r="180" spans="1:9">
      <c r="A180" s="149">
        <v>176</v>
      </c>
      <c r="B180" s="92" t="s">
        <v>2696</v>
      </c>
      <c r="C180" s="242" t="s">
        <v>6461</v>
      </c>
      <c r="D180" s="91">
        <v>1</v>
      </c>
      <c r="E180" s="91">
        <v>186</v>
      </c>
      <c r="F180" s="91" t="s">
        <v>6245</v>
      </c>
      <c r="G180" s="153">
        <v>282</v>
      </c>
      <c r="H180" s="153">
        <v>36</v>
      </c>
      <c r="I180" s="91"/>
    </row>
    <row r="181" spans="1:9">
      <c r="A181" s="149">
        <v>177</v>
      </c>
      <c r="B181" s="92" t="s">
        <v>2697</v>
      </c>
      <c r="C181" s="242" t="s">
        <v>6461</v>
      </c>
      <c r="D181" s="91">
        <v>1</v>
      </c>
      <c r="E181" s="91">
        <v>187</v>
      </c>
      <c r="F181" s="91" t="s">
        <v>6246</v>
      </c>
      <c r="G181" s="153">
        <v>282</v>
      </c>
      <c r="H181" s="153">
        <v>50</v>
      </c>
      <c r="I181" s="91"/>
    </row>
    <row r="182" spans="1:9">
      <c r="A182" s="149">
        <v>178</v>
      </c>
      <c r="B182" s="92" t="s">
        <v>2698</v>
      </c>
      <c r="C182" s="242" t="s">
        <v>6461</v>
      </c>
      <c r="D182" s="91">
        <v>1</v>
      </c>
      <c r="E182" s="91">
        <v>188</v>
      </c>
      <c r="F182" s="91" t="s">
        <v>6247</v>
      </c>
      <c r="G182" s="153">
        <v>285</v>
      </c>
      <c r="H182" s="153">
        <v>36</v>
      </c>
      <c r="I182" s="91"/>
    </row>
    <row r="183" spans="1:9">
      <c r="A183" s="149">
        <v>179</v>
      </c>
      <c r="B183" s="92" t="s">
        <v>2699</v>
      </c>
      <c r="C183" s="242" t="s">
        <v>6461</v>
      </c>
      <c r="D183" s="91">
        <v>1</v>
      </c>
      <c r="E183" s="91">
        <v>189</v>
      </c>
      <c r="F183" s="91" t="s">
        <v>6248</v>
      </c>
      <c r="G183" s="153">
        <v>285</v>
      </c>
      <c r="H183" s="153">
        <v>50</v>
      </c>
      <c r="I183" s="91"/>
    </row>
    <row r="184" spans="1:9">
      <c r="A184" s="149">
        <v>180</v>
      </c>
      <c r="B184" s="92" t="s">
        <v>2700</v>
      </c>
      <c r="C184" s="242" t="s">
        <v>6461</v>
      </c>
      <c r="D184" s="91">
        <v>1</v>
      </c>
      <c r="E184" s="91">
        <v>190</v>
      </c>
      <c r="F184" s="91" t="s">
        <v>6249</v>
      </c>
      <c r="G184" s="153">
        <v>288</v>
      </c>
      <c r="H184" s="153">
        <v>36</v>
      </c>
      <c r="I184" s="91"/>
    </row>
    <row r="185" spans="1:9">
      <c r="A185" s="149">
        <v>181</v>
      </c>
      <c r="B185" s="92" t="s">
        <v>2701</v>
      </c>
      <c r="C185" s="242" t="s">
        <v>6461</v>
      </c>
      <c r="D185" s="91">
        <v>1</v>
      </c>
      <c r="E185" s="91">
        <v>191</v>
      </c>
      <c r="F185" s="91" t="s">
        <v>6250</v>
      </c>
      <c r="G185" s="153">
        <v>288</v>
      </c>
      <c r="H185" s="153">
        <v>50</v>
      </c>
      <c r="I185" s="91"/>
    </row>
    <row r="186" spans="1:9">
      <c r="A186" s="149">
        <v>182</v>
      </c>
      <c r="B186" s="92" t="s">
        <v>2702</v>
      </c>
      <c r="C186" s="242" t="s">
        <v>6461</v>
      </c>
      <c r="D186" s="91">
        <v>1</v>
      </c>
      <c r="E186" s="91">
        <v>192</v>
      </c>
      <c r="F186" s="91" t="s">
        <v>6251</v>
      </c>
      <c r="G186" s="153">
        <v>291</v>
      </c>
      <c r="H186" s="153">
        <v>36</v>
      </c>
      <c r="I186" s="91"/>
    </row>
    <row r="187" spans="1:9">
      <c r="A187" s="149">
        <v>183</v>
      </c>
      <c r="B187" s="92" t="s">
        <v>2703</v>
      </c>
      <c r="C187" s="242" t="s">
        <v>6461</v>
      </c>
      <c r="D187" s="91">
        <v>1</v>
      </c>
      <c r="E187" s="91">
        <v>193</v>
      </c>
      <c r="F187" s="91" t="s">
        <v>6252</v>
      </c>
      <c r="G187" s="153">
        <v>291</v>
      </c>
      <c r="H187" s="153">
        <v>50</v>
      </c>
      <c r="I187" s="91"/>
    </row>
    <row r="188" spans="1:9">
      <c r="A188" s="149">
        <v>184</v>
      </c>
      <c r="B188" s="92" t="s">
        <v>2704</v>
      </c>
      <c r="C188" s="242" t="s">
        <v>6461</v>
      </c>
      <c r="D188" s="91">
        <v>1</v>
      </c>
      <c r="E188" s="91">
        <v>194</v>
      </c>
      <c r="F188" s="91" t="s">
        <v>6253</v>
      </c>
      <c r="G188" s="153">
        <v>294</v>
      </c>
      <c r="H188" s="153">
        <v>36</v>
      </c>
      <c r="I188" s="91"/>
    </row>
    <row r="189" spans="1:9">
      <c r="A189" s="149">
        <v>185</v>
      </c>
      <c r="B189" s="92" t="s">
        <v>2705</v>
      </c>
      <c r="C189" s="242" t="s">
        <v>6461</v>
      </c>
      <c r="D189" s="91">
        <v>1</v>
      </c>
      <c r="E189" s="91">
        <v>195</v>
      </c>
      <c r="F189" s="91" t="s">
        <v>6254</v>
      </c>
      <c r="G189" s="153">
        <v>294</v>
      </c>
      <c r="H189" s="153">
        <v>50</v>
      </c>
      <c r="I189" s="91"/>
    </row>
    <row r="190" spans="1:9">
      <c r="A190" s="149">
        <v>186</v>
      </c>
      <c r="B190" s="92" t="s">
        <v>2706</v>
      </c>
      <c r="C190" s="242" t="s">
        <v>6461</v>
      </c>
      <c r="D190" s="91">
        <v>1</v>
      </c>
      <c r="E190" s="91">
        <v>196</v>
      </c>
      <c r="F190" s="91" t="s">
        <v>6255</v>
      </c>
      <c r="G190" s="153">
        <v>297</v>
      </c>
      <c r="H190" s="153">
        <v>36</v>
      </c>
      <c r="I190" s="91"/>
    </row>
    <row r="191" spans="1:9">
      <c r="A191" s="149">
        <v>187</v>
      </c>
      <c r="B191" s="92" t="s">
        <v>2707</v>
      </c>
      <c r="C191" s="242" t="s">
        <v>6461</v>
      </c>
      <c r="D191" s="91">
        <v>1</v>
      </c>
      <c r="E191" s="91">
        <v>197</v>
      </c>
      <c r="F191" s="91" t="s">
        <v>6256</v>
      </c>
      <c r="G191" s="153">
        <v>297</v>
      </c>
      <c r="H191" s="153">
        <v>50</v>
      </c>
      <c r="I191" s="91"/>
    </row>
    <row r="192" spans="1:9">
      <c r="A192" s="149">
        <v>188</v>
      </c>
      <c r="B192" s="92" t="s">
        <v>2708</v>
      </c>
      <c r="C192" s="242" t="s">
        <v>6461</v>
      </c>
      <c r="D192" s="91">
        <v>1</v>
      </c>
      <c r="E192" s="91">
        <v>198</v>
      </c>
      <c r="F192" s="91" t="s">
        <v>6257</v>
      </c>
      <c r="G192" s="153">
        <v>300</v>
      </c>
      <c r="H192" s="153">
        <v>36</v>
      </c>
      <c r="I192" s="91"/>
    </row>
    <row r="193" spans="1:9">
      <c r="A193" s="149">
        <v>189</v>
      </c>
      <c r="B193" s="92" t="s">
        <v>2709</v>
      </c>
      <c r="C193" s="242" t="s">
        <v>6461</v>
      </c>
      <c r="D193" s="91">
        <v>1</v>
      </c>
      <c r="E193" s="91">
        <v>199</v>
      </c>
      <c r="F193" s="91" t="s">
        <v>6258</v>
      </c>
      <c r="G193" s="153">
        <v>300</v>
      </c>
      <c r="H193" s="153">
        <v>50</v>
      </c>
      <c r="I193" s="91"/>
    </row>
    <row r="194" spans="1:9">
      <c r="A194" s="149">
        <v>190</v>
      </c>
      <c r="B194" s="92" t="s">
        <v>2710</v>
      </c>
      <c r="C194" s="242" t="s">
        <v>6461</v>
      </c>
      <c r="D194" s="91">
        <v>1</v>
      </c>
      <c r="E194" s="91">
        <v>200</v>
      </c>
      <c r="F194" s="91" t="s">
        <v>6259</v>
      </c>
      <c r="G194" s="153">
        <v>303</v>
      </c>
      <c r="H194" s="153">
        <v>36</v>
      </c>
      <c r="I194" s="91"/>
    </row>
    <row r="195" spans="1:9">
      <c r="A195" s="149">
        <v>191</v>
      </c>
      <c r="B195" s="92" t="s">
        <v>2711</v>
      </c>
      <c r="C195" s="242" t="s">
        <v>6461</v>
      </c>
      <c r="D195" s="91">
        <v>1</v>
      </c>
      <c r="E195" s="91">
        <v>201</v>
      </c>
      <c r="F195" s="91" t="s">
        <v>6260</v>
      </c>
      <c r="G195" s="153">
        <v>303</v>
      </c>
      <c r="H195" s="153">
        <v>50</v>
      </c>
      <c r="I195" s="91"/>
    </row>
    <row r="196" spans="1:9">
      <c r="A196" s="149">
        <v>192</v>
      </c>
      <c r="B196" s="92" t="s">
        <v>2712</v>
      </c>
      <c r="C196" s="242" t="s">
        <v>6461</v>
      </c>
      <c r="D196" s="91">
        <v>1</v>
      </c>
      <c r="E196" s="91">
        <v>202</v>
      </c>
      <c r="F196" s="91" t="s">
        <v>6261</v>
      </c>
      <c r="G196" s="153">
        <v>306</v>
      </c>
      <c r="H196" s="153">
        <v>36</v>
      </c>
      <c r="I196" s="91"/>
    </row>
    <row r="197" spans="1:9">
      <c r="A197" s="149">
        <v>193</v>
      </c>
      <c r="B197" s="92" t="s">
        <v>2713</v>
      </c>
      <c r="C197" s="242" t="s">
        <v>6461</v>
      </c>
      <c r="D197" s="91">
        <v>1</v>
      </c>
      <c r="E197" s="91">
        <v>203</v>
      </c>
      <c r="F197" s="91" t="s">
        <v>6262</v>
      </c>
      <c r="G197" s="153">
        <v>306</v>
      </c>
      <c r="H197" s="153">
        <v>50</v>
      </c>
      <c r="I197" s="91"/>
    </row>
    <row r="198" spans="1:9">
      <c r="A198" s="149">
        <v>194</v>
      </c>
      <c r="B198" s="92" t="s">
        <v>2714</v>
      </c>
      <c r="C198" s="242" t="s">
        <v>6461</v>
      </c>
      <c r="D198" s="91">
        <v>1</v>
      </c>
      <c r="E198" s="91">
        <v>204</v>
      </c>
      <c r="F198" s="91" t="s">
        <v>6553</v>
      </c>
      <c r="G198" s="153">
        <v>312</v>
      </c>
      <c r="H198" s="153">
        <v>36</v>
      </c>
      <c r="I198" s="91"/>
    </row>
    <row r="199" spans="1:9">
      <c r="A199" s="149">
        <v>195</v>
      </c>
      <c r="B199" s="92" t="s">
        <v>2715</v>
      </c>
      <c r="C199" s="242" t="s">
        <v>6461</v>
      </c>
      <c r="D199" s="91">
        <v>1</v>
      </c>
      <c r="E199" s="91">
        <v>205</v>
      </c>
      <c r="F199" s="91" t="s">
        <v>6263</v>
      </c>
      <c r="G199" s="153">
        <v>312</v>
      </c>
      <c r="H199" s="153">
        <v>50</v>
      </c>
      <c r="I199" s="91"/>
    </row>
    <row r="200" spans="1:9">
      <c r="A200" s="149">
        <v>196</v>
      </c>
      <c r="B200" s="92" t="s">
        <v>2716</v>
      </c>
      <c r="C200" s="242" t="s">
        <v>6461</v>
      </c>
      <c r="D200" s="91">
        <v>1</v>
      </c>
      <c r="E200" s="91">
        <v>206</v>
      </c>
      <c r="F200" s="91" t="s">
        <v>6554</v>
      </c>
      <c r="G200" s="153">
        <v>315</v>
      </c>
      <c r="H200" s="153">
        <v>36</v>
      </c>
      <c r="I200" s="91"/>
    </row>
    <row r="201" spans="1:9">
      <c r="A201" s="149">
        <v>197</v>
      </c>
      <c r="B201" s="92" t="s">
        <v>2717</v>
      </c>
      <c r="C201" s="242" t="s">
        <v>6461</v>
      </c>
      <c r="D201" s="91">
        <v>1</v>
      </c>
      <c r="E201" s="91">
        <v>207</v>
      </c>
      <c r="F201" s="91" t="s">
        <v>6555</v>
      </c>
      <c r="G201" s="153">
        <v>315</v>
      </c>
      <c r="H201" s="153">
        <v>50</v>
      </c>
      <c r="I201" s="91"/>
    </row>
    <row r="202" spans="1:9">
      <c r="A202" s="149">
        <v>198</v>
      </c>
      <c r="B202" s="92" t="s">
        <v>2718</v>
      </c>
      <c r="C202" s="242" t="s">
        <v>6461</v>
      </c>
      <c r="D202" s="91">
        <v>1</v>
      </c>
      <c r="E202" s="91">
        <v>208</v>
      </c>
      <c r="F202" s="91" t="s">
        <v>6264</v>
      </c>
      <c r="G202" s="153">
        <v>318</v>
      </c>
      <c r="H202" s="153">
        <v>36</v>
      </c>
      <c r="I202" s="91"/>
    </row>
    <row r="203" spans="1:9">
      <c r="A203" s="149">
        <v>199</v>
      </c>
      <c r="B203" s="92" t="s">
        <v>2719</v>
      </c>
      <c r="C203" s="242" t="s">
        <v>6461</v>
      </c>
      <c r="D203" s="91">
        <v>1</v>
      </c>
      <c r="E203" s="91">
        <v>209</v>
      </c>
      <c r="F203" s="91" t="s">
        <v>6265</v>
      </c>
      <c r="G203" s="153">
        <v>318</v>
      </c>
      <c r="H203" s="153">
        <v>50</v>
      </c>
      <c r="I203" s="91"/>
    </row>
    <row r="204" spans="1:9">
      <c r="A204" s="149">
        <v>200</v>
      </c>
      <c r="B204" s="92" t="s">
        <v>6556</v>
      </c>
      <c r="C204" s="242" t="s">
        <v>6461</v>
      </c>
      <c r="D204" s="91">
        <v>1</v>
      </c>
      <c r="E204" s="91">
        <v>210</v>
      </c>
      <c r="F204" s="91" t="s">
        <v>6266</v>
      </c>
      <c r="G204" s="153">
        <v>321</v>
      </c>
      <c r="H204" s="153">
        <v>36</v>
      </c>
      <c r="I204" s="91"/>
    </row>
    <row r="205" spans="1:9">
      <c r="A205" s="149">
        <v>201</v>
      </c>
      <c r="B205" s="92" t="s">
        <v>6557</v>
      </c>
      <c r="C205" s="242" t="s">
        <v>6461</v>
      </c>
      <c r="D205" s="91">
        <v>1</v>
      </c>
      <c r="E205" s="91">
        <v>211</v>
      </c>
      <c r="F205" s="91" t="s">
        <v>6267</v>
      </c>
      <c r="G205" s="153">
        <v>321</v>
      </c>
      <c r="H205" s="153">
        <v>50</v>
      </c>
      <c r="I205" s="91"/>
    </row>
    <row r="206" spans="1:9">
      <c r="A206" s="149">
        <v>202</v>
      </c>
      <c r="B206" s="92" t="s">
        <v>6558</v>
      </c>
      <c r="C206" s="242" t="s">
        <v>6461</v>
      </c>
      <c r="D206" s="91">
        <v>1</v>
      </c>
      <c r="E206" s="91">
        <v>212</v>
      </c>
      <c r="F206" s="91" t="s">
        <v>6268</v>
      </c>
      <c r="G206" s="153">
        <v>324</v>
      </c>
      <c r="H206" s="153">
        <v>36</v>
      </c>
      <c r="I206" s="91"/>
    </row>
    <row r="207" spans="1:9">
      <c r="A207" s="149">
        <v>203</v>
      </c>
      <c r="B207" s="92" t="s">
        <v>6559</v>
      </c>
      <c r="C207" s="242" t="s">
        <v>6461</v>
      </c>
      <c r="D207" s="91">
        <v>1</v>
      </c>
      <c r="E207" s="91">
        <v>213</v>
      </c>
      <c r="F207" s="91" t="s">
        <v>6269</v>
      </c>
      <c r="G207" s="153">
        <v>324</v>
      </c>
      <c r="H207" s="153">
        <v>50</v>
      </c>
      <c r="I207" s="91"/>
    </row>
    <row r="208" spans="1:9">
      <c r="A208" s="149">
        <v>204</v>
      </c>
      <c r="B208" s="92" t="s">
        <v>2720</v>
      </c>
      <c r="C208" s="242" t="s">
        <v>6461</v>
      </c>
      <c r="D208" s="91">
        <v>1</v>
      </c>
      <c r="E208" s="91">
        <v>214</v>
      </c>
      <c r="F208" s="91" t="s">
        <v>6270</v>
      </c>
      <c r="G208" s="153">
        <v>327</v>
      </c>
      <c r="H208" s="153">
        <v>36</v>
      </c>
      <c r="I208" s="91"/>
    </row>
    <row r="209" spans="1:9">
      <c r="A209" s="149">
        <v>205</v>
      </c>
      <c r="B209" s="92" t="s">
        <v>2721</v>
      </c>
      <c r="C209" s="242" t="s">
        <v>6461</v>
      </c>
      <c r="D209" s="91">
        <v>1</v>
      </c>
      <c r="E209" s="91">
        <v>215</v>
      </c>
      <c r="F209" s="91" t="s">
        <v>6271</v>
      </c>
      <c r="G209" s="153">
        <v>327</v>
      </c>
      <c r="H209" s="153">
        <v>50</v>
      </c>
      <c r="I209" s="91"/>
    </row>
    <row r="210" spans="1:9">
      <c r="A210" s="149">
        <v>206</v>
      </c>
      <c r="B210" s="92" t="s">
        <v>6560</v>
      </c>
      <c r="C210" s="242" t="s">
        <v>6461</v>
      </c>
      <c r="D210" s="91">
        <v>1</v>
      </c>
      <c r="E210" s="91">
        <v>216</v>
      </c>
      <c r="F210" s="91" t="s">
        <v>6272</v>
      </c>
      <c r="G210" s="153">
        <v>330</v>
      </c>
      <c r="H210" s="153">
        <v>36</v>
      </c>
      <c r="I210" s="91"/>
    </row>
    <row r="211" spans="1:9">
      <c r="A211" s="149">
        <v>207</v>
      </c>
      <c r="B211" s="92" t="s">
        <v>6561</v>
      </c>
      <c r="C211" s="242" t="s">
        <v>6461</v>
      </c>
      <c r="D211" s="91">
        <v>1</v>
      </c>
      <c r="E211" s="91">
        <v>217</v>
      </c>
      <c r="F211" s="91" t="s">
        <v>6273</v>
      </c>
      <c r="G211" s="153">
        <v>330</v>
      </c>
      <c r="H211" s="153">
        <v>50</v>
      </c>
      <c r="I211" s="91"/>
    </row>
    <row r="212" spans="1:9">
      <c r="A212" s="149">
        <v>208</v>
      </c>
      <c r="B212" s="92" t="s">
        <v>6562</v>
      </c>
      <c r="C212" s="242" t="s">
        <v>6461</v>
      </c>
      <c r="D212" s="91">
        <v>1</v>
      </c>
      <c r="E212" s="91">
        <v>218</v>
      </c>
      <c r="F212" s="91" t="s">
        <v>6274</v>
      </c>
      <c r="G212" s="153">
        <v>333</v>
      </c>
      <c r="H212" s="153">
        <v>36</v>
      </c>
      <c r="I212" s="91"/>
    </row>
    <row r="213" spans="1:9">
      <c r="A213" s="149">
        <v>209</v>
      </c>
      <c r="B213" s="92" t="s">
        <v>6563</v>
      </c>
      <c r="C213" s="242" t="s">
        <v>6461</v>
      </c>
      <c r="D213" s="91">
        <v>1</v>
      </c>
      <c r="E213" s="91">
        <v>219</v>
      </c>
      <c r="F213" s="91" t="s">
        <v>6275</v>
      </c>
      <c r="G213" s="153">
        <v>333</v>
      </c>
      <c r="H213" s="153">
        <v>50</v>
      </c>
      <c r="I213" s="91"/>
    </row>
    <row r="214" spans="1:9">
      <c r="A214" s="149">
        <v>210</v>
      </c>
      <c r="B214" s="92" t="s">
        <v>2722</v>
      </c>
      <c r="C214" s="242" t="s">
        <v>6461</v>
      </c>
      <c r="D214" s="91">
        <v>1</v>
      </c>
      <c r="E214" s="91">
        <v>220</v>
      </c>
      <c r="F214" s="91" t="s">
        <v>6276</v>
      </c>
      <c r="G214" s="153">
        <v>336</v>
      </c>
      <c r="H214" s="153">
        <v>36</v>
      </c>
      <c r="I214" s="91"/>
    </row>
    <row r="215" spans="1:9">
      <c r="A215" s="149">
        <v>211</v>
      </c>
      <c r="B215" s="92" t="s">
        <v>2723</v>
      </c>
      <c r="C215" s="242" t="s">
        <v>6461</v>
      </c>
      <c r="D215" s="91">
        <v>1</v>
      </c>
      <c r="E215" s="91">
        <v>221</v>
      </c>
      <c r="F215" s="91" t="s">
        <v>6277</v>
      </c>
      <c r="G215" s="153">
        <v>336</v>
      </c>
      <c r="H215" s="153">
        <v>50</v>
      </c>
      <c r="I215" s="91"/>
    </row>
    <row r="216" spans="1:9">
      <c r="A216" s="149">
        <v>212</v>
      </c>
      <c r="B216" s="92" t="s">
        <v>2724</v>
      </c>
      <c r="C216" s="242" t="s">
        <v>6461</v>
      </c>
      <c r="D216" s="91">
        <v>1</v>
      </c>
      <c r="E216" s="91">
        <v>222</v>
      </c>
      <c r="F216" s="91" t="s">
        <v>6278</v>
      </c>
      <c r="G216" s="153">
        <v>339</v>
      </c>
      <c r="H216" s="153">
        <v>36</v>
      </c>
      <c r="I216" s="91"/>
    </row>
    <row r="217" spans="1:9">
      <c r="A217" s="149">
        <v>213</v>
      </c>
      <c r="B217" s="92" t="s">
        <v>2725</v>
      </c>
      <c r="C217" s="242" t="s">
        <v>6461</v>
      </c>
      <c r="D217" s="91">
        <v>1</v>
      </c>
      <c r="E217" s="91">
        <v>223</v>
      </c>
      <c r="F217" s="91" t="s">
        <v>6279</v>
      </c>
      <c r="G217" s="153">
        <v>339</v>
      </c>
      <c r="H217" s="153">
        <v>50</v>
      </c>
      <c r="I217" s="91"/>
    </row>
    <row r="218" spans="1:9">
      <c r="A218" s="149">
        <v>214</v>
      </c>
      <c r="B218" s="92" t="s">
        <v>2726</v>
      </c>
      <c r="C218" s="242" t="s">
        <v>6461</v>
      </c>
      <c r="D218" s="91">
        <v>1</v>
      </c>
      <c r="E218" s="91">
        <v>224</v>
      </c>
      <c r="F218" s="91" t="s">
        <v>6280</v>
      </c>
      <c r="G218" s="153">
        <v>342</v>
      </c>
      <c r="H218" s="153">
        <v>36</v>
      </c>
      <c r="I218" s="91"/>
    </row>
    <row r="219" spans="1:9">
      <c r="A219" s="149">
        <v>215</v>
      </c>
      <c r="B219" s="92" t="s">
        <v>2727</v>
      </c>
      <c r="C219" s="242" t="s">
        <v>6461</v>
      </c>
      <c r="D219" s="91">
        <v>1</v>
      </c>
      <c r="E219" s="91">
        <v>225</v>
      </c>
      <c r="F219" s="91" t="s">
        <v>6281</v>
      </c>
      <c r="G219" s="153">
        <v>342</v>
      </c>
      <c r="H219" s="153">
        <v>50</v>
      </c>
      <c r="I219" s="91"/>
    </row>
    <row r="220" spans="1:9">
      <c r="A220" s="149">
        <v>216</v>
      </c>
      <c r="B220" s="92" t="s">
        <v>2728</v>
      </c>
      <c r="C220" s="242" t="s">
        <v>6461</v>
      </c>
      <c r="D220" s="91">
        <v>1</v>
      </c>
      <c r="E220" s="91">
        <v>226</v>
      </c>
      <c r="F220" s="91" t="s">
        <v>6282</v>
      </c>
      <c r="G220" s="153">
        <v>345</v>
      </c>
      <c r="H220" s="153">
        <v>36</v>
      </c>
      <c r="I220" s="91"/>
    </row>
    <row r="221" spans="1:9">
      <c r="A221" s="149">
        <v>217</v>
      </c>
      <c r="B221" s="92" t="s">
        <v>2729</v>
      </c>
      <c r="C221" s="242" t="s">
        <v>6461</v>
      </c>
      <c r="D221" s="91">
        <v>1</v>
      </c>
      <c r="E221" s="91">
        <v>227</v>
      </c>
      <c r="F221" s="91" t="s">
        <v>6283</v>
      </c>
      <c r="G221" s="153">
        <v>345</v>
      </c>
      <c r="H221" s="153">
        <v>50</v>
      </c>
      <c r="I221" s="91"/>
    </row>
    <row r="222" spans="1:9">
      <c r="A222" s="149">
        <v>218</v>
      </c>
      <c r="B222" s="92" t="s">
        <v>2730</v>
      </c>
      <c r="C222" s="242" t="s">
        <v>6461</v>
      </c>
      <c r="D222" s="91">
        <v>1</v>
      </c>
      <c r="E222" s="91">
        <v>228</v>
      </c>
      <c r="F222" s="91" t="s">
        <v>6284</v>
      </c>
      <c r="G222" s="153">
        <v>348</v>
      </c>
      <c r="H222" s="153">
        <v>36</v>
      </c>
      <c r="I222" s="91"/>
    </row>
    <row r="223" spans="1:9">
      <c r="A223" s="149">
        <v>219</v>
      </c>
      <c r="B223" s="92" t="s">
        <v>2731</v>
      </c>
      <c r="C223" s="242" t="s">
        <v>6461</v>
      </c>
      <c r="D223" s="91">
        <v>1</v>
      </c>
      <c r="E223" s="91">
        <v>229</v>
      </c>
      <c r="F223" s="91" t="s">
        <v>6285</v>
      </c>
      <c r="G223" s="153">
        <v>348</v>
      </c>
      <c r="H223" s="153">
        <v>50</v>
      </c>
      <c r="I223" s="91"/>
    </row>
    <row r="224" spans="1:9">
      <c r="A224" s="149">
        <v>220</v>
      </c>
      <c r="B224" s="92" t="s">
        <v>2732</v>
      </c>
      <c r="C224" s="242" t="s">
        <v>6461</v>
      </c>
      <c r="D224" s="91">
        <v>1</v>
      </c>
      <c r="E224" s="91">
        <v>230</v>
      </c>
      <c r="F224" s="91" t="s">
        <v>6286</v>
      </c>
      <c r="G224" s="153">
        <v>351</v>
      </c>
      <c r="H224" s="153">
        <v>36</v>
      </c>
      <c r="I224" s="91"/>
    </row>
    <row r="225" spans="1:9">
      <c r="A225" s="149">
        <v>221</v>
      </c>
      <c r="B225" s="92" t="s">
        <v>2733</v>
      </c>
      <c r="C225" s="242" t="s">
        <v>6461</v>
      </c>
      <c r="D225" s="91">
        <v>1</v>
      </c>
      <c r="E225" s="91">
        <v>231</v>
      </c>
      <c r="F225" s="91" t="s">
        <v>6287</v>
      </c>
      <c r="G225" s="153">
        <v>351</v>
      </c>
      <c r="H225" s="153">
        <v>50</v>
      </c>
      <c r="I225" s="91"/>
    </row>
    <row r="226" spans="1:9">
      <c r="A226" s="149">
        <v>222</v>
      </c>
      <c r="B226" s="92" t="s">
        <v>2734</v>
      </c>
      <c r="C226" s="242" t="s">
        <v>6461</v>
      </c>
      <c r="D226" s="91">
        <v>1</v>
      </c>
      <c r="E226" s="91">
        <v>232</v>
      </c>
      <c r="F226" s="91" t="s">
        <v>6288</v>
      </c>
      <c r="G226" s="153">
        <v>354</v>
      </c>
      <c r="H226" s="153">
        <v>36</v>
      </c>
      <c r="I226" s="91"/>
    </row>
    <row r="227" spans="1:9">
      <c r="A227" s="149">
        <v>223</v>
      </c>
      <c r="B227" s="92" t="s">
        <v>2735</v>
      </c>
      <c r="C227" s="242" t="s">
        <v>6461</v>
      </c>
      <c r="D227" s="91">
        <v>1</v>
      </c>
      <c r="E227" s="91">
        <v>233</v>
      </c>
      <c r="F227" s="91" t="s">
        <v>6289</v>
      </c>
      <c r="G227" s="153">
        <v>354</v>
      </c>
      <c r="H227" s="153">
        <v>50</v>
      </c>
      <c r="I227" s="91"/>
    </row>
    <row r="228" spans="1:9">
      <c r="A228" s="149">
        <v>224</v>
      </c>
      <c r="B228" s="92" t="s">
        <v>2736</v>
      </c>
      <c r="C228" s="242" t="s">
        <v>6461</v>
      </c>
      <c r="D228" s="91">
        <v>1</v>
      </c>
      <c r="E228" s="91">
        <v>234</v>
      </c>
      <c r="F228" s="91" t="s">
        <v>6290</v>
      </c>
      <c r="G228" s="153">
        <v>357</v>
      </c>
      <c r="H228" s="153">
        <v>36</v>
      </c>
      <c r="I228" s="91"/>
    </row>
    <row r="229" spans="1:9">
      <c r="A229" s="149">
        <v>225</v>
      </c>
      <c r="B229" s="92" t="s">
        <v>2737</v>
      </c>
      <c r="C229" s="242" t="s">
        <v>6461</v>
      </c>
      <c r="D229" s="91">
        <v>1</v>
      </c>
      <c r="E229" s="91">
        <v>235</v>
      </c>
      <c r="F229" s="91" t="s">
        <v>6291</v>
      </c>
      <c r="G229" s="153">
        <v>357</v>
      </c>
      <c r="H229" s="153">
        <v>50</v>
      </c>
      <c r="I229" s="91"/>
    </row>
    <row r="230" spans="1:9">
      <c r="A230" s="149">
        <v>226</v>
      </c>
      <c r="B230" s="92" t="s">
        <v>2738</v>
      </c>
      <c r="C230" s="242" t="s">
        <v>6461</v>
      </c>
      <c r="D230" s="91">
        <v>1</v>
      </c>
      <c r="E230" s="91">
        <v>236</v>
      </c>
      <c r="F230" s="91" t="s">
        <v>6292</v>
      </c>
      <c r="G230" s="153">
        <v>360</v>
      </c>
      <c r="H230" s="153">
        <v>36</v>
      </c>
      <c r="I230" s="91"/>
    </row>
    <row r="231" spans="1:9">
      <c r="A231" s="149">
        <v>227</v>
      </c>
      <c r="B231" s="92" t="s">
        <v>2739</v>
      </c>
      <c r="C231" s="242" t="s">
        <v>6461</v>
      </c>
      <c r="D231" s="91">
        <v>1</v>
      </c>
      <c r="E231" s="91">
        <v>237</v>
      </c>
      <c r="F231" s="91" t="s">
        <v>6293</v>
      </c>
      <c r="G231" s="153">
        <v>360</v>
      </c>
      <c r="H231" s="153">
        <v>50</v>
      </c>
      <c r="I231" s="91"/>
    </row>
    <row r="232" spans="1:9">
      <c r="A232" s="149">
        <v>228</v>
      </c>
      <c r="B232" s="92" t="s">
        <v>2740</v>
      </c>
      <c r="C232" s="242" t="s">
        <v>6461</v>
      </c>
      <c r="D232" s="91">
        <v>1</v>
      </c>
      <c r="E232" s="91">
        <v>238</v>
      </c>
      <c r="F232" s="91" t="s">
        <v>6294</v>
      </c>
      <c r="G232" s="153">
        <v>363</v>
      </c>
      <c r="H232" s="153">
        <v>36</v>
      </c>
      <c r="I232" s="91"/>
    </row>
    <row r="233" spans="1:9">
      <c r="A233" s="149">
        <v>229</v>
      </c>
      <c r="B233" s="92" t="s">
        <v>2741</v>
      </c>
      <c r="C233" s="242" t="s">
        <v>6461</v>
      </c>
      <c r="D233" s="91">
        <v>1</v>
      </c>
      <c r="E233" s="91">
        <v>239</v>
      </c>
      <c r="F233" s="91" t="s">
        <v>6295</v>
      </c>
      <c r="G233" s="153">
        <v>363</v>
      </c>
      <c r="H233" s="153">
        <v>50</v>
      </c>
      <c r="I233" s="91"/>
    </row>
    <row r="234" spans="1:9">
      <c r="A234" s="149">
        <v>230</v>
      </c>
      <c r="B234" s="92" t="s">
        <v>2742</v>
      </c>
      <c r="C234" s="242" t="s">
        <v>6461</v>
      </c>
      <c r="D234" s="91">
        <v>1</v>
      </c>
      <c r="E234" s="91">
        <v>240</v>
      </c>
      <c r="F234" s="91" t="s">
        <v>6296</v>
      </c>
      <c r="G234" s="153">
        <v>366</v>
      </c>
      <c r="H234" s="153">
        <v>36</v>
      </c>
      <c r="I234" s="91"/>
    </row>
    <row r="235" spans="1:9">
      <c r="A235" s="149">
        <v>231</v>
      </c>
      <c r="B235" s="92" t="s">
        <v>2743</v>
      </c>
      <c r="C235" s="242" t="s">
        <v>6461</v>
      </c>
      <c r="D235" s="91">
        <v>1</v>
      </c>
      <c r="E235" s="91">
        <v>241</v>
      </c>
      <c r="F235" s="91" t="s">
        <v>6297</v>
      </c>
      <c r="G235" s="153">
        <v>366</v>
      </c>
      <c r="H235" s="153">
        <v>50</v>
      </c>
      <c r="I235" s="91"/>
    </row>
    <row r="236" spans="1:9">
      <c r="A236" s="149">
        <v>232</v>
      </c>
      <c r="B236" s="92" t="s">
        <v>2744</v>
      </c>
      <c r="C236" s="242" t="s">
        <v>6461</v>
      </c>
      <c r="D236" s="91">
        <v>1</v>
      </c>
      <c r="E236" s="91">
        <v>242</v>
      </c>
      <c r="F236" s="91" t="s">
        <v>6298</v>
      </c>
      <c r="G236" s="153">
        <v>369</v>
      </c>
      <c r="H236" s="153">
        <v>36</v>
      </c>
      <c r="I236" s="91"/>
    </row>
    <row r="237" spans="1:9">
      <c r="A237" s="149">
        <v>233</v>
      </c>
      <c r="B237" s="92" t="s">
        <v>2745</v>
      </c>
      <c r="C237" s="242" t="s">
        <v>6461</v>
      </c>
      <c r="D237" s="91">
        <v>1</v>
      </c>
      <c r="E237" s="91">
        <v>243</v>
      </c>
      <c r="F237" s="91" t="s">
        <v>6299</v>
      </c>
      <c r="G237" s="153">
        <v>369</v>
      </c>
      <c r="H237" s="153">
        <v>50</v>
      </c>
      <c r="I237" s="91"/>
    </row>
    <row r="238" spans="1:9">
      <c r="A238" s="149">
        <v>234</v>
      </c>
      <c r="B238" s="92" t="s">
        <v>2746</v>
      </c>
      <c r="C238" s="242" t="s">
        <v>6461</v>
      </c>
      <c r="D238" s="91">
        <v>1</v>
      </c>
      <c r="E238" s="91">
        <v>244</v>
      </c>
      <c r="F238" s="91" t="s">
        <v>6300</v>
      </c>
      <c r="G238" s="153">
        <v>372</v>
      </c>
      <c r="H238" s="153">
        <v>36</v>
      </c>
      <c r="I238" s="91"/>
    </row>
    <row r="239" spans="1:9">
      <c r="A239" s="149">
        <v>235</v>
      </c>
      <c r="B239" s="92" t="s">
        <v>2747</v>
      </c>
      <c r="C239" s="242" t="s">
        <v>6461</v>
      </c>
      <c r="D239" s="91">
        <v>1</v>
      </c>
      <c r="E239" s="91">
        <v>245</v>
      </c>
      <c r="F239" s="91" t="s">
        <v>6301</v>
      </c>
      <c r="G239" s="153">
        <v>372</v>
      </c>
      <c r="H239" s="153">
        <v>50</v>
      </c>
      <c r="I239" s="91"/>
    </row>
    <row r="240" spans="1:9">
      <c r="A240" s="149">
        <v>236</v>
      </c>
      <c r="B240" s="92" t="s">
        <v>2748</v>
      </c>
      <c r="C240" s="242" t="s">
        <v>6461</v>
      </c>
      <c r="D240" s="91">
        <v>1</v>
      </c>
      <c r="E240" s="91">
        <v>246</v>
      </c>
      <c r="F240" s="91" t="s">
        <v>6302</v>
      </c>
      <c r="G240" s="153">
        <v>375</v>
      </c>
      <c r="H240" s="153">
        <v>36</v>
      </c>
      <c r="I240" s="91"/>
    </row>
    <row r="241" spans="1:9">
      <c r="A241" s="149">
        <v>237</v>
      </c>
      <c r="B241" s="92" t="s">
        <v>2749</v>
      </c>
      <c r="C241" s="242" t="s">
        <v>6461</v>
      </c>
      <c r="D241" s="91">
        <v>1</v>
      </c>
      <c r="E241" s="91">
        <v>247</v>
      </c>
      <c r="F241" s="91" t="s">
        <v>6303</v>
      </c>
      <c r="G241" s="153">
        <v>375</v>
      </c>
      <c r="H241" s="153">
        <v>50</v>
      </c>
      <c r="I241" s="91"/>
    </row>
    <row r="242" spans="1:9">
      <c r="A242" s="149">
        <v>238</v>
      </c>
      <c r="B242" s="92" t="s">
        <v>6564</v>
      </c>
      <c r="C242" s="242" t="s">
        <v>6461</v>
      </c>
      <c r="D242" s="91">
        <v>1</v>
      </c>
      <c r="E242" s="91">
        <v>248</v>
      </c>
      <c r="F242" s="91" t="s">
        <v>6304</v>
      </c>
      <c r="G242" s="153">
        <v>378</v>
      </c>
      <c r="H242" s="153">
        <v>36</v>
      </c>
      <c r="I242" s="91"/>
    </row>
    <row r="243" spans="1:9">
      <c r="A243" s="149">
        <v>239</v>
      </c>
      <c r="B243" s="92" t="s">
        <v>6565</v>
      </c>
      <c r="C243" s="242" t="s">
        <v>6461</v>
      </c>
      <c r="D243" s="91">
        <v>1</v>
      </c>
      <c r="E243" s="91">
        <v>249</v>
      </c>
      <c r="F243" s="91" t="s">
        <v>6305</v>
      </c>
      <c r="G243" s="153">
        <v>378</v>
      </c>
      <c r="H243" s="153">
        <v>50</v>
      </c>
      <c r="I243" s="91"/>
    </row>
    <row r="244" spans="1:9">
      <c r="A244" s="149">
        <v>240</v>
      </c>
      <c r="B244" s="92" t="s">
        <v>2750</v>
      </c>
      <c r="C244" s="242" t="s">
        <v>6461</v>
      </c>
      <c r="D244" s="91">
        <v>1</v>
      </c>
      <c r="E244" s="91">
        <v>250</v>
      </c>
      <c r="F244" s="91" t="s">
        <v>6306</v>
      </c>
      <c r="G244" s="153">
        <v>381</v>
      </c>
      <c r="H244" s="153">
        <v>36</v>
      </c>
      <c r="I244" s="91"/>
    </row>
    <row r="245" spans="1:9">
      <c r="A245" s="149">
        <v>241</v>
      </c>
      <c r="B245" s="92" t="s">
        <v>2751</v>
      </c>
      <c r="C245" s="242" t="s">
        <v>6461</v>
      </c>
      <c r="D245" s="91">
        <v>1</v>
      </c>
      <c r="E245" s="91">
        <v>251</v>
      </c>
      <c r="F245" s="91" t="s">
        <v>6307</v>
      </c>
      <c r="G245" s="153">
        <v>381</v>
      </c>
      <c r="H245" s="153">
        <v>50</v>
      </c>
      <c r="I245" s="91"/>
    </row>
    <row r="246" spans="1:9">
      <c r="A246" s="149">
        <v>242</v>
      </c>
      <c r="B246" s="92" t="s">
        <v>2752</v>
      </c>
      <c r="C246" s="242" t="s">
        <v>6461</v>
      </c>
      <c r="D246" s="91">
        <v>1</v>
      </c>
      <c r="E246" s="91">
        <v>252</v>
      </c>
      <c r="F246" s="91" t="s">
        <v>6308</v>
      </c>
      <c r="G246" s="153">
        <v>384</v>
      </c>
      <c r="H246" s="153">
        <v>36</v>
      </c>
      <c r="I246" s="91"/>
    </row>
    <row r="247" spans="1:9">
      <c r="A247" s="149">
        <v>243</v>
      </c>
      <c r="B247" s="92" t="s">
        <v>2753</v>
      </c>
      <c r="C247" s="242" t="s">
        <v>6461</v>
      </c>
      <c r="D247" s="91">
        <v>1</v>
      </c>
      <c r="E247" s="91">
        <v>253</v>
      </c>
      <c r="F247" s="91" t="s">
        <v>6309</v>
      </c>
      <c r="G247" s="153">
        <v>384</v>
      </c>
      <c r="H247" s="153">
        <v>50</v>
      </c>
      <c r="I247" s="91"/>
    </row>
  </sheetData>
  <mergeCells count="2">
    <mergeCell ref="C3:E3"/>
    <mergeCell ref="F3:I3"/>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39997558519241921"/>
  </sheetPr>
  <dimension ref="A1:I230"/>
  <sheetViews>
    <sheetView workbookViewId="0"/>
  </sheetViews>
  <sheetFormatPr defaultRowHeight="13.5"/>
  <cols>
    <col min="1" max="1" width="6.375" style="48" bestFit="1" customWidth="1"/>
    <col min="2" max="2" width="67.5" style="96" bestFit="1" customWidth="1"/>
    <col min="3" max="3" width="4.625" style="11" bestFit="1" customWidth="1"/>
    <col min="4" max="4" width="8.625" style="11" bestFit="1" customWidth="1"/>
    <col min="5" max="5" width="4.5" style="11" bestFit="1" customWidth="1"/>
    <col min="6" max="6" width="9" style="11" bestFit="1" customWidth="1"/>
    <col min="7" max="7" width="4.5" style="11" bestFit="1" customWidth="1"/>
    <col min="8" max="8" width="3.5" style="11" bestFit="1" customWidth="1"/>
    <col min="9" max="9" width="3" style="11" bestFit="1" customWidth="1"/>
    <col min="10" max="16384" width="9" style="11"/>
  </cols>
  <sheetData>
    <row r="1" spans="1:9" ht="17.25">
      <c r="A1" s="94" t="s">
        <v>6447</v>
      </c>
      <c r="B1" s="95" t="s">
        <v>6566</v>
      </c>
      <c r="C1" s="281"/>
      <c r="D1" s="281"/>
      <c r="E1" s="281"/>
      <c r="F1" s="281"/>
      <c r="G1" s="281"/>
      <c r="H1" s="281"/>
      <c r="I1" s="281"/>
    </row>
    <row r="2" spans="1:9">
      <c r="A2" s="281"/>
      <c r="B2" s="96" t="s">
        <v>6449</v>
      </c>
      <c r="C2" s="281"/>
      <c r="D2" s="281"/>
      <c r="E2" s="281"/>
      <c r="F2" s="281"/>
      <c r="G2" s="281"/>
      <c r="H2" s="281"/>
      <c r="I2" s="281"/>
    </row>
    <row r="3" spans="1:9" ht="13.5" customHeight="1">
      <c r="A3" s="148" t="s">
        <v>6450</v>
      </c>
      <c r="B3" s="97">
        <v>226</v>
      </c>
      <c r="C3" s="517" t="s">
        <v>6451</v>
      </c>
      <c r="D3" s="518"/>
      <c r="E3" s="519"/>
      <c r="F3" s="517" t="s">
        <v>6452</v>
      </c>
      <c r="G3" s="518"/>
      <c r="H3" s="518"/>
      <c r="I3" s="519"/>
    </row>
    <row r="4" spans="1:9" ht="22.5">
      <c r="A4" s="87" t="s">
        <v>6453</v>
      </c>
      <c r="B4" s="98" t="s">
        <v>274</v>
      </c>
      <c r="C4" s="87" t="s">
        <v>6454</v>
      </c>
      <c r="D4" s="300" t="s">
        <v>6455</v>
      </c>
      <c r="E4" s="300" t="s">
        <v>6456</v>
      </c>
      <c r="F4" s="300" t="s">
        <v>6457</v>
      </c>
      <c r="G4" s="88" t="s">
        <v>6458</v>
      </c>
      <c r="H4" s="88" t="s">
        <v>6459</v>
      </c>
      <c r="I4" s="300" t="s">
        <v>275</v>
      </c>
    </row>
    <row r="5" spans="1:9">
      <c r="A5" s="89">
        <v>1</v>
      </c>
      <c r="B5" s="92" t="s">
        <v>2754</v>
      </c>
      <c r="C5" s="242" t="s">
        <v>6461</v>
      </c>
      <c r="D5" s="91">
        <v>1</v>
      </c>
      <c r="E5" s="91">
        <v>15</v>
      </c>
      <c r="F5" s="153" t="s">
        <v>5882</v>
      </c>
      <c r="G5" s="153">
        <v>390</v>
      </c>
      <c r="H5" s="153">
        <v>36</v>
      </c>
      <c r="I5" s="91"/>
    </row>
    <row r="6" spans="1:9">
      <c r="A6" s="89">
        <v>2</v>
      </c>
      <c r="B6" s="92" t="s">
        <v>2755</v>
      </c>
      <c r="C6" s="242" t="s">
        <v>6461</v>
      </c>
      <c r="D6" s="91">
        <v>1</v>
      </c>
      <c r="E6" s="91">
        <v>16</v>
      </c>
      <c r="F6" s="153" t="s">
        <v>5883</v>
      </c>
      <c r="G6" s="153">
        <v>390</v>
      </c>
      <c r="H6" s="153">
        <v>50</v>
      </c>
      <c r="I6" s="91"/>
    </row>
    <row r="7" spans="1:9">
      <c r="A7" s="89">
        <v>3</v>
      </c>
      <c r="B7" s="92" t="s">
        <v>2756</v>
      </c>
      <c r="C7" s="242" t="s">
        <v>6461</v>
      </c>
      <c r="D7" s="91">
        <v>1</v>
      </c>
      <c r="E7" s="91">
        <v>17</v>
      </c>
      <c r="F7" s="153" t="s">
        <v>5884</v>
      </c>
      <c r="G7" s="153">
        <v>393</v>
      </c>
      <c r="H7" s="153">
        <v>36</v>
      </c>
      <c r="I7" s="91"/>
    </row>
    <row r="8" spans="1:9">
      <c r="A8" s="89">
        <v>4</v>
      </c>
      <c r="B8" s="92" t="s">
        <v>2757</v>
      </c>
      <c r="C8" s="242" t="s">
        <v>6461</v>
      </c>
      <c r="D8" s="91">
        <v>1</v>
      </c>
      <c r="E8" s="91">
        <v>18</v>
      </c>
      <c r="F8" s="153" t="s">
        <v>5885</v>
      </c>
      <c r="G8" s="153">
        <v>393</v>
      </c>
      <c r="H8" s="153">
        <v>50</v>
      </c>
      <c r="I8" s="91"/>
    </row>
    <row r="9" spans="1:9">
      <c r="A9" s="89">
        <v>5</v>
      </c>
      <c r="B9" s="92" t="s">
        <v>6567</v>
      </c>
      <c r="C9" s="242" t="s">
        <v>6461</v>
      </c>
      <c r="D9" s="91">
        <v>1</v>
      </c>
      <c r="E9" s="91">
        <v>19</v>
      </c>
      <c r="F9" s="153" t="s">
        <v>5886</v>
      </c>
      <c r="G9" s="153">
        <v>396</v>
      </c>
      <c r="H9" s="153">
        <v>36</v>
      </c>
      <c r="I9" s="91"/>
    </row>
    <row r="10" spans="1:9">
      <c r="A10" s="89">
        <v>6</v>
      </c>
      <c r="B10" s="92" t="s">
        <v>6568</v>
      </c>
      <c r="C10" s="242" t="s">
        <v>6461</v>
      </c>
      <c r="D10" s="91">
        <v>1</v>
      </c>
      <c r="E10" s="91">
        <v>20</v>
      </c>
      <c r="F10" s="153" t="s">
        <v>5887</v>
      </c>
      <c r="G10" s="153">
        <v>396</v>
      </c>
      <c r="H10" s="153">
        <v>50</v>
      </c>
      <c r="I10" s="91"/>
    </row>
    <row r="11" spans="1:9">
      <c r="A11" s="89">
        <v>7</v>
      </c>
      <c r="B11" s="92" t="s">
        <v>6569</v>
      </c>
      <c r="C11" s="242" t="s">
        <v>6461</v>
      </c>
      <c r="D11" s="91">
        <v>1</v>
      </c>
      <c r="E11" s="91">
        <v>21</v>
      </c>
      <c r="F11" s="153" t="s">
        <v>5888</v>
      </c>
      <c r="G11" s="153">
        <v>399</v>
      </c>
      <c r="H11" s="153">
        <v>36</v>
      </c>
      <c r="I11" s="91"/>
    </row>
    <row r="12" spans="1:9">
      <c r="A12" s="89">
        <v>8</v>
      </c>
      <c r="B12" s="92" t="s">
        <v>6570</v>
      </c>
      <c r="C12" s="242" t="s">
        <v>6461</v>
      </c>
      <c r="D12" s="91">
        <v>1</v>
      </c>
      <c r="E12" s="91">
        <v>22</v>
      </c>
      <c r="F12" s="153" t="s">
        <v>5889</v>
      </c>
      <c r="G12" s="153">
        <v>399</v>
      </c>
      <c r="H12" s="153">
        <v>50</v>
      </c>
      <c r="I12" s="91"/>
    </row>
    <row r="13" spans="1:9">
      <c r="A13" s="89">
        <v>9</v>
      </c>
      <c r="B13" s="92" t="s">
        <v>6571</v>
      </c>
      <c r="C13" s="242" t="s">
        <v>6461</v>
      </c>
      <c r="D13" s="91">
        <v>1</v>
      </c>
      <c r="E13" s="91">
        <v>23</v>
      </c>
      <c r="F13" s="153" t="s">
        <v>5890</v>
      </c>
      <c r="G13" s="153">
        <v>402</v>
      </c>
      <c r="H13" s="153">
        <v>36</v>
      </c>
      <c r="I13" s="91"/>
    </row>
    <row r="14" spans="1:9">
      <c r="A14" s="89">
        <v>10</v>
      </c>
      <c r="B14" s="92" t="s">
        <v>6572</v>
      </c>
      <c r="C14" s="242" t="s">
        <v>6461</v>
      </c>
      <c r="D14" s="91">
        <v>1</v>
      </c>
      <c r="E14" s="91">
        <v>24</v>
      </c>
      <c r="F14" s="153" t="s">
        <v>5891</v>
      </c>
      <c r="G14" s="153">
        <v>402</v>
      </c>
      <c r="H14" s="153">
        <v>50</v>
      </c>
      <c r="I14" s="91"/>
    </row>
    <row r="15" spans="1:9">
      <c r="A15" s="89">
        <v>11</v>
      </c>
      <c r="B15" s="92" t="s">
        <v>6573</v>
      </c>
      <c r="C15" s="242" t="s">
        <v>6461</v>
      </c>
      <c r="D15" s="91">
        <v>1</v>
      </c>
      <c r="E15" s="91">
        <v>25</v>
      </c>
      <c r="F15" s="153" t="s">
        <v>5892</v>
      </c>
      <c r="G15" s="153">
        <v>405</v>
      </c>
      <c r="H15" s="153">
        <v>36</v>
      </c>
      <c r="I15" s="91"/>
    </row>
    <row r="16" spans="1:9">
      <c r="A16" s="89">
        <v>12</v>
      </c>
      <c r="B16" s="92" t="s">
        <v>6574</v>
      </c>
      <c r="C16" s="242" t="s">
        <v>6461</v>
      </c>
      <c r="D16" s="91">
        <v>1</v>
      </c>
      <c r="E16" s="91">
        <v>26</v>
      </c>
      <c r="F16" s="153" t="s">
        <v>5893</v>
      </c>
      <c r="G16" s="153">
        <v>405</v>
      </c>
      <c r="H16" s="153">
        <v>50</v>
      </c>
      <c r="I16" s="91"/>
    </row>
    <row r="17" spans="1:9">
      <c r="A17" s="89">
        <v>13</v>
      </c>
      <c r="B17" s="92" t="s">
        <v>6575</v>
      </c>
      <c r="C17" s="242" t="s">
        <v>6461</v>
      </c>
      <c r="D17" s="91">
        <v>1</v>
      </c>
      <c r="E17" s="91">
        <v>27</v>
      </c>
      <c r="F17" s="153" t="s">
        <v>5894</v>
      </c>
      <c r="G17" s="153">
        <v>408</v>
      </c>
      <c r="H17" s="153">
        <v>36</v>
      </c>
      <c r="I17" s="91"/>
    </row>
    <row r="18" spans="1:9">
      <c r="A18" s="89">
        <v>14</v>
      </c>
      <c r="B18" s="92" t="s">
        <v>6576</v>
      </c>
      <c r="C18" s="242" t="s">
        <v>6461</v>
      </c>
      <c r="D18" s="91">
        <v>1</v>
      </c>
      <c r="E18" s="91">
        <v>28</v>
      </c>
      <c r="F18" s="153" t="s">
        <v>5895</v>
      </c>
      <c r="G18" s="153">
        <v>408</v>
      </c>
      <c r="H18" s="153">
        <v>50</v>
      </c>
      <c r="I18" s="91"/>
    </row>
    <row r="19" spans="1:9">
      <c r="A19" s="89">
        <v>15</v>
      </c>
      <c r="B19" s="92" t="s">
        <v>6577</v>
      </c>
      <c r="C19" s="242" t="s">
        <v>6461</v>
      </c>
      <c r="D19" s="91">
        <v>1</v>
      </c>
      <c r="E19" s="91">
        <v>29</v>
      </c>
      <c r="F19" s="153" t="s">
        <v>5896</v>
      </c>
      <c r="G19" s="153">
        <v>411</v>
      </c>
      <c r="H19" s="153">
        <v>36</v>
      </c>
      <c r="I19" s="91"/>
    </row>
    <row r="20" spans="1:9">
      <c r="A20" s="89">
        <v>16</v>
      </c>
      <c r="B20" s="92" t="s">
        <v>5897</v>
      </c>
      <c r="C20" s="242" t="s">
        <v>6461</v>
      </c>
      <c r="D20" s="91">
        <v>1</v>
      </c>
      <c r="E20" s="91">
        <v>30</v>
      </c>
      <c r="F20" s="153" t="s">
        <v>5898</v>
      </c>
      <c r="G20" s="153">
        <v>411</v>
      </c>
      <c r="H20" s="153">
        <v>50</v>
      </c>
      <c r="I20" s="91"/>
    </row>
    <row r="21" spans="1:9">
      <c r="A21" s="89">
        <v>17</v>
      </c>
      <c r="B21" s="92" t="s">
        <v>2758</v>
      </c>
      <c r="C21" s="242" t="s">
        <v>6461</v>
      </c>
      <c r="D21" s="91">
        <v>1</v>
      </c>
      <c r="E21" s="91">
        <v>31</v>
      </c>
      <c r="F21" s="153" t="s">
        <v>5899</v>
      </c>
      <c r="G21" s="153">
        <v>417</v>
      </c>
      <c r="H21" s="153">
        <v>36</v>
      </c>
      <c r="I21" s="91"/>
    </row>
    <row r="22" spans="1:9">
      <c r="A22" s="89">
        <v>18</v>
      </c>
      <c r="B22" s="92" t="s">
        <v>2759</v>
      </c>
      <c r="C22" s="242" t="s">
        <v>6461</v>
      </c>
      <c r="D22" s="91">
        <v>1</v>
      </c>
      <c r="E22" s="91">
        <v>32</v>
      </c>
      <c r="F22" s="153" t="s">
        <v>5900</v>
      </c>
      <c r="G22" s="153">
        <v>417</v>
      </c>
      <c r="H22" s="153">
        <v>50</v>
      </c>
      <c r="I22" s="91"/>
    </row>
    <row r="23" spans="1:9">
      <c r="A23" s="89">
        <v>19</v>
      </c>
      <c r="B23" s="92" t="s">
        <v>5901</v>
      </c>
      <c r="C23" s="242" t="s">
        <v>6461</v>
      </c>
      <c r="D23" s="91">
        <v>1</v>
      </c>
      <c r="E23" s="91">
        <v>33</v>
      </c>
      <c r="F23" s="153" t="s">
        <v>6578</v>
      </c>
      <c r="G23" s="153">
        <v>420</v>
      </c>
      <c r="H23" s="153">
        <v>36</v>
      </c>
      <c r="I23" s="91"/>
    </row>
    <row r="24" spans="1:9">
      <c r="A24" s="89">
        <v>20</v>
      </c>
      <c r="B24" s="92" t="s">
        <v>5902</v>
      </c>
      <c r="C24" s="242" t="s">
        <v>6461</v>
      </c>
      <c r="D24" s="91">
        <v>1</v>
      </c>
      <c r="E24" s="91">
        <v>34</v>
      </c>
      <c r="F24" s="153" t="s">
        <v>6579</v>
      </c>
      <c r="G24" s="153">
        <v>420</v>
      </c>
      <c r="H24" s="153">
        <v>50</v>
      </c>
      <c r="I24" s="91"/>
    </row>
    <row r="25" spans="1:9">
      <c r="A25" s="89">
        <v>21</v>
      </c>
      <c r="B25" s="92" t="s">
        <v>5903</v>
      </c>
      <c r="C25" s="242" t="s">
        <v>6461</v>
      </c>
      <c r="D25" s="91">
        <v>1</v>
      </c>
      <c r="E25" s="91">
        <v>35</v>
      </c>
      <c r="F25" s="153" t="s">
        <v>5904</v>
      </c>
      <c r="G25" s="153">
        <v>423</v>
      </c>
      <c r="H25" s="153">
        <v>36</v>
      </c>
      <c r="I25" s="91"/>
    </row>
    <row r="26" spans="1:9">
      <c r="A26" s="89">
        <v>22</v>
      </c>
      <c r="B26" s="92" t="s">
        <v>5905</v>
      </c>
      <c r="C26" s="242" t="s">
        <v>6461</v>
      </c>
      <c r="D26" s="91">
        <v>1</v>
      </c>
      <c r="E26" s="91">
        <v>36</v>
      </c>
      <c r="F26" s="153" t="s">
        <v>5906</v>
      </c>
      <c r="G26" s="153">
        <v>423</v>
      </c>
      <c r="H26" s="153">
        <v>50</v>
      </c>
      <c r="I26" s="91"/>
    </row>
    <row r="27" spans="1:9">
      <c r="A27" s="89">
        <v>23</v>
      </c>
      <c r="B27" s="92" t="s">
        <v>5907</v>
      </c>
      <c r="C27" s="242" t="s">
        <v>6461</v>
      </c>
      <c r="D27" s="91">
        <v>1</v>
      </c>
      <c r="E27" s="91">
        <v>37</v>
      </c>
      <c r="F27" s="153" t="s">
        <v>5908</v>
      </c>
      <c r="G27" s="153">
        <v>426</v>
      </c>
      <c r="H27" s="153">
        <v>36</v>
      </c>
      <c r="I27" s="91"/>
    </row>
    <row r="28" spans="1:9">
      <c r="A28" s="89">
        <v>24</v>
      </c>
      <c r="B28" s="92" t="s">
        <v>5909</v>
      </c>
      <c r="C28" s="242" t="s">
        <v>6461</v>
      </c>
      <c r="D28" s="91">
        <v>1</v>
      </c>
      <c r="E28" s="91">
        <v>38</v>
      </c>
      <c r="F28" s="153" t="s">
        <v>5910</v>
      </c>
      <c r="G28" s="153">
        <v>426</v>
      </c>
      <c r="H28" s="153">
        <v>50</v>
      </c>
      <c r="I28" s="91"/>
    </row>
    <row r="29" spans="1:9">
      <c r="A29" s="89">
        <v>25</v>
      </c>
      <c r="B29" s="92" t="s">
        <v>5911</v>
      </c>
      <c r="C29" s="242" t="s">
        <v>6461</v>
      </c>
      <c r="D29" s="91">
        <v>1</v>
      </c>
      <c r="E29" s="91">
        <v>39</v>
      </c>
      <c r="F29" s="153" t="s">
        <v>5912</v>
      </c>
      <c r="G29" s="153">
        <v>429</v>
      </c>
      <c r="H29" s="153">
        <v>36</v>
      </c>
      <c r="I29" s="91"/>
    </row>
    <row r="30" spans="1:9">
      <c r="A30" s="89">
        <v>26</v>
      </c>
      <c r="B30" s="92" t="s">
        <v>5913</v>
      </c>
      <c r="C30" s="242" t="s">
        <v>6461</v>
      </c>
      <c r="D30" s="91">
        <v>1</v>
      </c>
      <c r="E30" s="91">
        <v>40</v>
      </c>
      <c r="F30" s="153" t="s">
        <v>5914</v>
      </c>
      <c r="G30" s="153">
        <v>429</v>
      </c>
      <c r="H30" s="153">
        <v>50</v>
      </c>
      <c r="I30" s="91"/>
    </row>
    <row r="31" spans="1:9">
      <c r="A31" s="89">
        <v>27</v>
      </c>
      <c r="B31" s="92" t="s">
        <v>5915</v>
      </c>
      <c r="C31" s="242" t="s">
        <v>6461</v>
      </c>
      <c r="D31" s="91">
        <v>1</v>
      </c>
      <c r="E31" s="91">
        <v>41</v>
      </c>
      <c r="F31" s="153" t="s">
        <v>5916</v>
      </c>
      <c r="G31" s="153">
        <v>432</v>
      </c>
      <c r="H31" s="153">
        <v>36</v>
      </c>
      <c r="I31" s="91"/>
    </row>
    <row r="32" spans="1:9">
      <c r="A32" s="89">
        <v>28</v>
      </c>
      <c r="B32" s="92" t="s">
        <v>5917</v>
      </c>
      <c r="C32" s="242" t="s">
        <v>6461</v>
      </c>
      <c r="D32" s="91">
        <v>1</v>
      </c>
      <c r="E32" s="91">
        <v>42</v>
      </c>
      <c r="F32" s="153" t="s">
        <v>5918</v>
      </c>
      <c r="G32" s="153">
        <v>432</v>
      </c>
      <c r="H32" s="153">
        <v>50</v>
      </c>
      <c r="I32" s="91"/>
    </row>
    <row r="33" spans="1:9">
      <c r="A33" s="89">
        <v>29</v>
      </c>
      <c r="B33" s="92" t="s">
        <v>2760</v>
      </c>
      <c r="C33" s="242" t="s">
        <v>6461</v>
      </c>
      <c r="D33" s="91">
        <v>1</v>
      </c>
      <c r="E33" s="91">
        <v>43</v>
      </c>
      <c r="F33" s="153" t="s">
        <v>5919</v>
      </c>
      <c r="G33" s="153">
        <v>435</v>
      </c>
      <c r="H33" s="153">
        <v>36</v>
      </c>
      <c r="I33" s="91"/>
    </row>
    <row r="34" spans="1:9">
      <c r="A34" s="89">
        <v>30</v>
      </c>
      <c r="B34" s="92" t="s">
        <v>2761</v>
      </c>
      <c r="C34" s="242" t="s">
        <v>6461</v>
      </c>
      <c r="D34" s="91">
        <v>1</v>
      </c>
      <c r="E34" s="91">
        <v>44</v>
      </c>
      <c r="F34" s="153" t="s">
        <v>5920</v>
      </c>
      <c r="G34" s="153">
        <v>435</v>
      </c>
      <c r="H34" s="153">
        <v>50</v>
      </c>
      <c r="I34" s="91"/>
    </row>
    <row r="35" spans="1:9">
      <c r="A35" s="89">
        <v>31</v>
      </c>
      <c r="B35" s="92" t="s">
        <v>5921</v>
      </c>
      <c r="C35" s="242" t="s">
        <v>6461</v>
      </c>
      <c r="D35" s="91">
        <v>1</v>
      </c>
      <c r="E35" s="91">
        <v>45</v>
      </c>
      <c r="F35" s="153" t="s">
        <v>5922</v>
      </c>
      <c r="G35" s="153">
        <v>438</v>
      </c>
      <c r="H35" s="153">
        <v>36</v>
      </c>
      <c r="I35" s="91"/>
    </row>
    <row r="36" spans="1:9">
      <c r="A36" s="89">
        <v>32</v>
      </c>
      <c r="B36" s="92" t="s">
        <v>5923</v>
      </c>
      <c r="C36" s="242" t="s">
        <v>6461</v>
      </c>
      <c r="D36" s="91">
        <v>1</v>
      </c>
      <c r="E36" s="91">
        <v>46</v>
      </c>
      <c r="F36" s="153" t="s">
        <v>5924</v>
      </c>
      <c r="G36" s="153">
        <v>438</v>
      </c>
      <c r="H36" s="153">
        <v>50</v>
      </c>
      <c r="I36" s="91"/>
    </row>
    <row r="37" spans="1:9">
      <c r="A37" s="89">
        <v>33</v>
      </c>
      <c r="B37" s="92" t="s">
        <v>5925</v>
      </c>
      <c r="C37" s="242" t="s">
        <v>6461</v>
      </c>
      <c r="D37" s="91">
        <v>1</v>
      </c>
      <c r="E37" s="91">
        <v>47</v>
      </c>
      <c r="F37" s="153" t="s">
        <v>5926</v>
      </c>
      <c r="G37" s="153">
        <v>441</v>
      </c>
      <c r="H37" s="153">
        <v>36</v>
      </c>
      <c r="I37" s="91"/>
    </row>
    <row r="38" spans="1:9">
      <c r="A38" s="89">
        <v>34</v>
      </c>
      <c r="B38" s="92" t="s">
        <v>5927</v>
      </c>
      <c r="C38" s="242" t="s">
        <v>6461</v>
      </c>
      <c r="D38" s="91">
        <v>1</v>
      </c>
      <c r="E38" s="91">
        <v>48</v>
      </c>
      <c r="F38" s="153" t="s">
        <v>5928</v>
      </c>
      <c r="G38" s="153">
        <v>441</v>
      </c>
      <c r="H38" s="153">
        <v>50</v>
      </c>
      <c r="I38" s="91"/>
    </row>
    <row r="39" spans="1:9">
      <c r="A39" s="89">
        <v>35</v>
      </c>
      <c r="B39" s="92" t="s">
        <v>5929</v>
      </c>
      <c r="C39" s="242" t="s">
        <v>6461</v>
      </c>
      <c r="D39" s="91">
        <v>1</v>
      </c>
      <c r="E39" s="91">
        <v>49</v>
      </c>
      <c r="F39" s="153" t="s">
        <v>5930</v>
      </c>
      <c r="G39" s="153">
        <v>444</v>
      </c>
      <c r="H39" s="153">
        <v>36</v>
      </c>
      <c r="I39" s="91"/>
    </row>
    <row r="40" spans="1:9">
      <c r="A40" s="89">
        <v>36</v>
      </c>
      <c r="B40" s="92" t="s">
        <v>5931</v>
      </c>
      <c r="C40" s="242" t="s">
        <v>6461</v>
      </c>
      <c r="D40" s="91">
        <v>1</v>
      </c>
      <c r="E40" s="91">
        <v>50</v>
      </c>
      <c r="F40" s="153" t="s">
        <v>5932</v>
      </c>
      <c r="G40" s="153">
        <v>444</v>
      </c>
      <c r="H40" s="153">
        <v>50</v>
      </c>
      <c r="I40" s="91"/>
    </row>
    <row r="41" spans="1:9">
      <c r="A41" s="89">
        <v>37</v>
      </c>
      <c r="B41" s="92" t="s">
        <v>5933</v>
      </c>
      <c r="C41" s="242" t="s">
        <v>6461</v>
      </c>
      <c r="D41" s="91">
        <v>1</v>
      </c>
      <c r="E41" s="91">
        <v>51</v>
      </c>
      <c r="F41" s="153" t="s">
        <v>5934</v>
      </c>
      <c r="G41" s="153">
        <v>447</v>
      </c>
      <c r="H41" s="153">
        <v>36</v>
      </c>
      <c r="I41" s="91"/>
    </row>
    <row r="42" spans="1:9">
      <c r="A42" s="89">
        <v>38</v>
      </c>
      <c r="B42" s="92" t="s">
        <v>5935</v>
      </c>
      <c r="C42" s="242" t="s">
        <v>6461</v>
      </c>
      <c r="D42" s="91">
        <v>1</v>
      </c>
      <c r="E42" s="91">
        <v>52</v>
      </c>
      <c r="F42" s="153" t="s">
        <v>5936</v>
      </c>
      <c r="G42" s="153">
        <v>447</v>
      </c>
      <c r="H42" s="153">
        <v>50</v>
      </c>
      <c r="I42" s="91"/>
    </row>
    <row r="43" spans="1:9">
      <c r="A43" s="89">
        <v>39</v>
      </c>
      <c r="B43" s="92" t="s">
        <v>5937</v>
      </c>
      <c r="C43" s="242" t="s">
        <v>6461</v>
      </c>
      <c r="D43" s="91">
        <v>1</v>
      </c>
      <c r="E43" s="91">
        <v>53</v>
      </c>
      <c r="F43" s="153" t="s">
        <v>5938</v>
      </c>
      <c r="G43" s="153">
        <v>450</v>
      </c>
      <c r="H43" s="153">
        <v>36</v>
      </c>
      <c r="I43" s="91"/>
    </row>
    <row r="44" spans="1:9">
      <c r="A44" s="89">
        <v>40</v>
      </c>
      <c r="B44" s="92" t="s">
        <v>5939</v>
      </c>
      <c r="C44" s="242" t="s">
        <v>6461</v>
      </c>
      <c r="D44" s="91">
        <v>1</v>
      </c>
      <c r="E44" s="91">
        <v>54</v>
      </c>
      <c r="F44" s="153" t="s">
        <v>5940</v>
      </c>
      <c r="G44" s="153">
        <v>450</v>
      </c>
      <c r="H44" s="153">
        <v>50</v>
      </c>
      <c r="I44" s="91"/>
    </row>
    <row r="45" spans="1:9">
      <c r="A45" s="89">
        <v>41</v>
      </c>
      <c r="B45" s="92" t="s">
        <v>2762</v>
      </c>
      <c r="C45" s="242" t="s">
        <v>6461</v>
      </c>
      <c r="D45" s="91">
        <v>1</v>
      </c>
      <c r="E45" s="91">
        <v>55</v>
      </c>
      <c r="F45" s="153" t="s">
        <v>5941</v>
      </c>
      <c r="G45" s="153">
        <v>453</v>
      </c>
      <c r="H45" s="153">
        <v>36</v>
      </c>
      <c r="I45" s="91"/>
    </row>
    <row r="46" spans="1:9">
      <c r="A46" s="89">
        <v>42</v>
      </c>
      <c r="B46" s="92" t="s">
        <v>2763</v>
      </c>
      <c r="C46" s="242" t="s">
        <v>6461</v>
      </c>
      <c r="D46" s="91">
        <v>1</v>
      </c>
      <c r="E46" s="91">
        <v>56</v>
      </c>
      <c r="F46" s="153" t="s">
        <v>5942</v>
      </c>
      <c r="G46" s="153">
        <v>453</v>
      </c>
      <c r="H46" s="153">
        <v>50</v>
      </c>
      <c r="I46" s="91"/>
    </row>
    <row r="47" spans="1:9">
      <c r="A47" s="89">
        <v>43</v>
      </c>
      <c r="B47" s="92" t="s">
        <v>2764</v>
      </c>
      <c r="C47" s="242" t="s">
        <v>6461</v>
      </c>
      <c r="D47" s="91">
        <v>1</v>
      </c>
      <c r="E47" s="91">
        <v>57</v>
      </c>
      <c r="F47" s="153" t="s">
        <v>5943</v>
      </c>
      <c r="G47" s="153">
        <v>456</v>
      </c>
      <c r="H47" s="153">
        <v>36</v>
      </c>
      <c r="I47" s="91"/>
    </row>
    <row r="48" spans="1:9">
      <c r="A48" s="89">
        <v>44</v>
      </c>
      <c r="B48" s="92" t="s">
        <v>2765</v>
      </c>
      <c r="C48" s="242" t="s">
        <v>6461</v>
      </c>
      <c r="D48" s="91">
        <v>1</v>
      </c>
      <c r="E48" s="91">
        <v>58</v>
      </c>
      <c r="F48" s="153" t="s">
        <v>5944</v>
      </c>
      <c r="G48" s="153">
        <v>456</v>
      </c>
      <c r="H48" s="153">
        <v>50</v>
      </c>
      <c r="I48" s="91"/>
    </row>
    <row r="49" spans="1:9">
      <c r="A49" s="89">
        <v>45</v>
      </c>
      <c r="B49" s="92" t="s">
        <v>5945</v>
      </c>
      <c r="C49" s="242" t="s">
        <v>6461</v>
      </c>
      <c r="D49" s="91">
        <v>1</v>
      </c>
      <c r="E49" s="91">
        <v>59</v>
      </c>
      <c r="F49" s="153" t="s">
        <v>5946</v>
      </c>
      <c r="G49" s="153">
        <v>459</v>
      </c>
      <c r="H49" s="153">
        <v>36</v>
      </c>
      <c r="I49" s="91"/>
    </row>
    <row r="50" spans="1:9">
      <c r="A50" s="89">
        <v>46</v>
      </c>
      <c r="B50" s="92" t="s">
        <v>5947</v>
      </c>
      <c r="C50" s="242" t="s">
        <v>6461</v>
      </c>
      <c r="D50" s="91">
        <v>1</v>
      </c>
      <c r="E50" s="91">
        <v>60</v>
      </c>
      <c r="F50" s="153" t="s">
        <v>5948</v>
      </c>
      <c r="G50" s="153">
        <v>459</v>
      </c>
      <c r="H50" s="153">
        <v>50</v>
      </c>
      <c r="I50" s="91"/>
    </row>
    <row r="51" spans="1:9">
      <c r="A51" s="89">
        <v>47</v>
      </c>
      <c r="B51" s="92" t="s">
        <v>5949</v>
      </c>
      <c r="C51" s="242" t="s">
        <v>6461</v>
      </c>
      <c r="D51" s="91">
        <v>1</v>
      </c>
      <c r="E51" s="91">
        <v>61</v>
      </c>
      <c r="F51" s="153" t="s">
        <v>5950</v>
      </c>
      <c r="G51" s="153">
        <v>462</v>
      </c>
      <c r="H51" s="153">
        <v>36</v>
      </c>
      <c r="I51" s="91"/>
    </row>
    <row r="52" spans="1:9">
      <c r="A52" s="89">
        <v>48</v>
      </c>
      <c r="B52" s="92" t="s">
        <v>5951</v>
      </c>
      <c r="C52" s="242" t="s">
        <v>6461</v>
      </c>
      <c r="D52" s="91">
        <v>1</v>
      </c>
      <c r="E52" s="91">
        <v>62</v>
      </c>
      <c r="F52" s="153" t="s">
        <v>5952</v>
      </c>
      <c r="G52" s="153">
        <v>462</v>
      </c>
      <c r="H52" s="153">
        <v>50</v>
      </c>
      <c r="I52" s="91"/>
    </row>
    <row r="53" spans="1:9">
      <c r="A53" s="89">
        <v>49</v>
      </c>
      <c r="B53" s="92" t="s">
        <v>5953</v>
      </c>
      <c r="C53" s="242" t="s">
        <v>6461</v>
      </c>
      <c r="D53" s="91">
        <v>1</v>
      </c>
      <c r="E53" s="91">
        <v>63</v>
      </c>
      <c r="F53" s="153" t="s">
        <v>5954</v>
      </c>
      <c r="G53" s="153">
        <v>465</v>
      </c>
      <c r="H53" s="153">
        <v>36</v>
      </c>
      <c r="I53" s="91"/>
    </row>
    <row r="54" spans="1:9">
      <c r="A54" s="89">
        <v>50</v>
      </c>
      <c r="B54" s="92" t="s">
        <v>5955</v>
      </c>
      <c r="C54" s="242" t="s">
        <v>6461</v>
      </c>
      <c r="D54" s="91">
        <v>1</v>
      </c>
      <c r="E54" s="91">
        <v>64</v>
      </c>
      <c r="F54" s="153" t="s">
        <v>5956</v>
      </c>
      <c r="G54" s="153">
        <v>465</v>
      </c>
      <c r="H54" s="153">
        <v>50</v>
      </c>
      <c r="I54" s="91"/>
    </row>
    <row r="55" spans="1:9">
      <c r="A55" s="89">
        <v>51</v>
      </c>
      <c r="B55" s="92" t="s">
        <v>5957</v>
      </c>
      <c r="C55" s="242" t="s">
        <v>6461</v>
      </c>
      <c r="D55" s="91">
        <v>1</v>
      </c>
      <c r="E55" s="91">
        <v>65</v>
      </c>
      <c r="F55" s="153" t="s">
        <v>5958</v>
      </c>
      <c r="G55" s="153">
        <v>468</v>
      </c>
      <c r="H55" s="153">
        <v>36</v>
      </c>
      <c r="I55" s="91"/>
    </row>
    <row r="56" spans="1:9">
      <c r="A56" s="89">
        <v>52</v>
      </c>
      <c r="B56" s="92" t="s">
        <v>5959</v>
      </c>
      <c r="C56" s="242" t="s">
        <v>6461</v>
      </c>
      <c r="D56" s="91">
        <v>1</v>
      </c>
      <c r="E56" s="91">
        <v>66</v>
      </c>
      <c r="F56" s="153" t="s">
        <v>5960</v>
      </c>
      <c r="G56" s="153">
        <v>468</v>
      </c>
      <c r="H56" s="153">
        <v>50</v>
      </c>
      <c r="I56" s="91"/>
    </row>
    <row r="57" spans="1:9">
      <c r="A57" s="89">
        <v>53</v>
      </c>
      <c r="B57" s="92" t="s">
        <v>5961</v>
      </c>
      <c r="C57" s="242" t="s">
        <v>6461</v>
      </c>
      <c r="D57" s="91">
        <v>1</v>
      </c>
      <c r="E57" s="91">
        <v>67</v>
      </c>
      <c r="F57" s="153" t="s">
        <v>5962</v>
      </c>
      <c r="G57" s="153">
        <v>471</v>
      </c>
      <c r="H57" s="153">
        <v>36</v>
      </c>
      <c r="I57" s="91"/>
    </row>
    <row r="58" spans="1:9">
      <c r="A58" s="89">
        <v>54</v>
      </c>
      <c r="B58" s="92" t="s">
        <v>5963</v>
      </c>
      <c r="C58" s="242" t="s">
        <v>6461</v>
      </c>
      <c r="D58" s="91">
        <v>1</v>
      </c>
      <c r="E58" s="91">
        <v>68</v>
      </c>
      <c r="F58" s="153" t="s">
        <v>5964</v>
      </c>
      <c r="G58" s="153">
        <v>471</v>
      </c>
      <c r="H58" s="153">
        <v>50</v>
      </c>
      <c r="I58" s="91"/>
    </row>
    <row r="59" spans="1:9">
      <c r="A59" s="89">
        <v>55</v>
      </c>
      <c r="B59" s="92" t="s">
        <v>5965</v>
      </c>
      <c r="C59" s="242" t="s">
        <v>6461</v>
      </c>
      <c r="D59" s="91">
        <v>1</v>
      </c>
      <c r="E59" s="91">
        <v>69</v>
      </c>
      <c r="F59" s="153" t="s">
        <v>5966</v>
      </c>
      <c r="G59" s="153">
        <v>474</v>
      </c>
      <c r="H59" s="153">
        <v>36</v>
      </c>
      <c r="I59" s="91"/>
    </row>
    <row r="60" spans="1:9">
      <c r="A60" s="89">
        <v>56</v>
      </c>
      <c r="B60" s="92" t="s">
        <v>5967</v>
      </c>
      <c r="C60" s="242" t="s">
        <v>6461</v>
      </c>
      <c r="D60" s="91">
        <v>1</v>
      </c>
      <c r="E60" s="91">
        <v>70</v>
      </c>
      <c r="F60" s="153" t="s">
        <v>5968</v>
      </c>
      <c r="G60" s="153">
        <v>474</v>
      </c>
      <c r="H60" s="153">
        <v>50</v>
      </c>
      <c r="I60" s="91"/>
    </row>
    <row r="61" spans="1:9">
      <c r="A61" s="89">
        <v>57</v>
      </c>
      <c r="B61" s="92" t="s">
        <v>2766</v>
      </c>
      <c r="C61" s="242" t="s">
        <v>6461</v>
      </c>
      <c r="D61" s="91">
        <v>1</v>
      </c>
      <c r="E61" s="91">
        <v>71</v>
      </c>
      <c r="F61" s="153" t="s">
        <v>5969</v>
      </c>
      <c r="G61" s="153">
        <v>477</v>
      </c>
      <c r="H61" s="153">
        <v>36</v>
      </c>
      <c r="I61" s="91"/>
    </row>
    <row r="62" spans="1:9">
      <c r="A62" s="89">
        <v>58</v>
      </c>
      <c r="B62" s="92" t="s">
        <v>2767</v>
      </c>
      <c r="C62" s="242" t="s">
        <v>6461</v>
      </c>
      <c r="D62" s="91">
        <v>1</v>
      </c>
      <c r="E62" s="91">
        <v>72</v>
      </c>
      <c r="F62" s="153" t="s">
        <v>5970</v>
      </c>
      <c r="G62" s="153">
        <v>477</v>
      </c>
      <c r="H62" s="153">
        <v>50</v>
      </c>
      <c r="I62" s="91"/>
    </row>
    <row r="63" spans="1:9" s="123" customFormat="1">
      <c r="A63" s="89">
        <v>59</v>
      </c>
      <c r="B63" s="92" t="s">
        <v>2768</v>
      </c>
      <c r="C63" s="242" t="s">
        <v>6461</v>
      </c>
      <c r="D63" s="91">
        <v>1</v>
      </c>
      <c r="E63" s="91">
        <v>73</v>
      </c>
      <c r="F63" s="153" t="s">
        <v>5971</v>
      </c>
      <c r="G63" s="153">
        <v>483</v>
      </c>
      <c r="H63" s="153">
        <v>22</v>
      </c>
      <c r="I63" s="91"/>
    </row>
    <row r="64" spans="1:9">
      <c r="A64" s="89">
        <v>60</v>
      </c>
      <c r="B64" s="92" t="s">
        <v>2769</v>
      </c>
      <c r="C64" s="242" t="s">
        <v>6461</v>
      </c>
      <c r="D64" s="91">
        <v>1</v>
      </c>
      <c r="E64" s="91">
        <v>74</v>
      </c>
      <c r="F64" s="153" t="s">
        <v>5972</v>
      </c>
      <c r="G64" s="153">
        <v>483</v>
      </c>
      <c r="H64" s="153">
        <v>36</v>
      </c>
      <c r="I64" s="91"/>
    </row>
    <row r="65" spans="1:9">
      <c r="A65" s="89">
        <v>61</v>
      </c>
      <c r="B65" s="92" t="s">
        <v>6580</v>
      </c>
      <c r="C65" s="242" t="s">
        <v>6461</v>
      </c>
      <c r="D65" s="91">
        <v>1</v>
      </c>
      <c r="E65" s="91">
        <v>75</v>
      </c>
      <c r="F65" s="153" t="s">
        <v>5973</v>
      </c>
      <c r="G65" s="153">
        <v>483</v>
      </c>
      <c r="H65" s="153">
        <v>50</v>
      </c>
      <c r="I65" s="91"/>
    </row>
    <row r="66" spans="1:9">
      <c r="A66" s="89">
        <v>62</v>
      </c>
      <c r="B66" s="92" t="s">
        <v>2770</v>
      </c>
      <c r="C66" s="242" t="s">
        <v>6461</v>
      </c>
      <c r="D66" s="91">
        <v>1</v>
      </c>
      <c r="E66" s="91">
        <v>76</v>
      </c>
      <c r="F66" s="153" t="s">
        <v>5974</v>
      </c>
      <c r="G66" s="153">
        <v>486</v>
      </c>
      <c r="H66" s="153">
        <v>22</v>
      </c>
      <c r="I66" s="91"/>
    </row>
    <row r="67" spans="1:9">
      <c r="A67" s="89">
        <v>63</v>
      </c>
      <c r="B67" s="92" t="s">
        <v>6581</v>
      </c>
      <c r="C67" s="242" t="s">
        <v>6461</v>
      </c>
      <c r="D67" s="91">
        <v>1</v>
      </c>
      <c r="E67" s="91">
        <v>77</v>
      </c>
      <c r="F67" s="153" t="s">
        <v>5975</v>
      </c>
      <c r="G67" s="153">
        <v>486</v>
      </c>
      <c r="H67" s="153">
        <v>36</v>
      </c>
      <c r="I67" s="91"/>
    </row>
    <row r="68" spans="1:9">
      <c r="A68" s="89">
        <v>64</v>
      </c>
      <c r="B68" s="92" t="s">
        <v>6582</v>
      </c>
      <c r="C68" s="242" t="s">
        <v>6461</v>
      </c>
      <c r="D68" s="91">
        <v>1</v>
      </c>
      <c r="E68" s="91">
        <v>78</v>
      </c>
      <c r="F68" s="153" t="s">
        <v>5976</v>
      </c>
      <c r="G68" s="153">
        <v>486</v>
      </c>
      <c r="H68" s="153">
        <v>50</v>
      </c>
      <c r="I68" s="91"/>
    </row>
    <row r="69" spans="1:9">
      <c r="A69" s="89">
        <v>65</v>
      </c>
      <c r="B69" s="100" t="s">
        <v>6583</v>
      </c>
      <c r="C69" s="242" t="s">
        <v>6461</v>
      </c>
      <c r="D69" s="91">
        <v>0</v>
      </c>
      <c r="E69" s="91">
        <v>79</v>
      </c>
      <c r="F69" s="91" t="s">
        <v>1056</v>
      </c>
      <c r="G69" s="153">
        <v>1</v>
      </c>
      <c r="H69" s="153">
        <v>63</v>
      </c>
      <c r="I69" s="91"/>
    </row>
    <row r="70" spans="1:9">
      <c r="A70" s="89">
        <v>66</v>
      </c>
      <c r="B70" s="100" t="s">
        <v>6584</v>
      </c>
      <c r="C70" s="242" t="s">
        <v>6461</v>
      </c>
      <c r="D70" s="91">
        <v>0</v>
      </c>
      <c r="E70" s="91">
        <v>80</v>
      </c>
      <c r="F70" s="91" t="s">
        <v>1056</v>
      </c>
      <c r="G70" s="153">
        <v>1</v>
      </c>
      <c r="H70" s="153">
        <v>63</v>
      </c>
      <c r="I70" s="91"/>
    </row>
    <row r="71" spans="1:9">
      <c r="A71" s="89">
        <v>67</v>
      </c>
      <c r="B71" s="100" t="s">
        <v>6585</v>
      </c>
      <c r="C71" s="242" t="s">
        <v>6461</v>
      </c>
      <c r="D71" s="91">
        <v>0</v>
      </c>
      <c r="E71" s="91">
        <v>81</v>
      </c>
      <c r="F71" s="91" t="s">
        <v>1056</v>
      </c>
      <c r="G71" s="153">
        <v>1</v>
      </c>
      <c r="H71" s="153">
        <v>63</v>
      </c>
      <c r="I71" s="91"/>
    </row>
    <row r="72" spans="1:9">
      <c r="A72" s="89">
        <v>68</v>
      </c>
      <c r="B72" s="100" t="s">
        <v>6586</v>
      </c>
      <c r="C72" s="242" t="s">
        <v>6461</v>
      </c>
      <c r="D72" s="91">
        <v>0</v>
      </c>
      <c r="E72" s="91">
        <v>82</v>
      </c>
      <c r="F72" s="91" t="s">
        <v>1056</v>
      </c>
      <c r="G72" s="153">
        <v>1</v>
      </c>
      <c r="H72" s="153">
        <v>63</v>
      </c>
      <c r="I72" s="91"/>
    </row>
    <row r="73" spans="1:9">
      <c r="A73" s="89">
        <v>69</v>
      </c>
      <c r="B73" s="100" t="s">
        <v>6587</v>
      </c>
      <c r="C73" s="242" t="s">
        <v>6461</v>
      </c>
      <c r="D73" s="91">
        <v>0</v>
      </c>
      <c r="E73" s="91">
        <v>83</v>
      </c>
      <c r="F73" s="91" t="s">
        <v>1056</v>
      </c>
      <c r="G73" s="153">
        <v>1</v>
      </c>
      <c r="H73" s="153">
        <v>63</v>
      </c>
      <c r="I73" s="91"/>
    </row>
    <row r="74" spans="1:9">
      <c r="A74" s="89">
        <v>70</v>
      </c>
      <c r="B74" s="100" t="s">
        <v>6588</v>
      </c>
      <c r="C74" s="242" t="s">
        <v>6461</v>
      </c>
      <c r="D74" s="91">
        <v>0</v>
      </c>
      <c r="E74" s="91">
        <v>84</v>
      </c>
      <c r="F74" s="91" t="s">
        <v>1056</v>
      </c>
      <c r="G74" s="153">
        <v>1</v>
      </c>
      <c r="H74" s="153">
        <v>63</v>
      </c>
      <c r="I74" s="91"/>
    </row>
    <row r="75" spans="1:9">
      <c r="A75" s="145">
        <v>71</v>
      </c>
      <c r="B75" s="92" t="s">
        <v>6589</v>
      </c>
      <c r="C75" s="242" t="s">
        <v>6461</v>
      </c>
      <c r="D75" s="91">
        <v>0</v>
      </c>
      <c r="E75" s="91">
        <v>85</v>
      </c>
      <c r="F75" s="91" t="s">
        <v>1056</v>
      </c>
      <c r="G75" s="153">
        <v>1</v>
      </c>
      <c r="H75" s="153">
        <v>63</v>
      </c>
      <c r="I75" s="91"/>
    </row>
    <row r="76" spans="1:9">
      <c r="A76" s="145">
        <v>72</v>
      </c>
      <c r="B76" s="92" t="s">
        <v>6590</v>
      </c>
      <c r="C76" s="242" t="s">
        <v>6461</v>
      </c>
      <c r="D76" s="91">
        <v>0</v>
      </c>
      <c r="E76" s="91">
        <v>86</v>
      </c>
      <c r="F76" s="91" t="s">
        <v>1056</v>
      </c>
      <c r="G76" s="153">
        <v>1</v>
      </c>
      <c r="H76" s="153">
        <v>63</v>
      </c>
      <c r="I76" s="91"/>
    </row>
    <row r="77" spans="1:9">
      <c r="A77" s="145">
        <v>73</v>
      </c>
      <c r="B77" s="92" t="s">
        <v>6591</v>
      </c>
      <c r="C77" s="242" t="s">
        <v>6461</v>
      </c>
      <c r="D77" s="91">
        <v>0</v>
      </c>
      <c r="E77" s="91">
        <v>87</v>
      </c>
      <c r="F77" s="91" t="s">
        <v>1056</v>
      </c>
      <c r="G77" s="153">
        <v>1</v>
      </c>
      <c r="H77" s="153">
        <v>63</v>
      </c>
      <c r="I77" s="91"/>
    </row>
    <row r="78" spans="1:9">
      <c r="A78" s="89">
        <v>74</v>
      </c>
      <c r="B78" s="92" t="s">
        <v>6592</v>
      </c>
      <c r="C78" s="242" t="s">
        <v>6461</v>
      </c>
      <c r="D78" s="91">
        <v>0</v>
      </c>
      <c r="E78" s="91">
        <v>88</v>
      </c>
      <c r="F78" s="91" t="s">
        <v>1056</v>
      </c>
      <c r="G78" s="153">
        <v>1</v>
      </c>
      <c r="H78" s="153">
        <v>63</v>
      </c>
      <c r="I78" s="91"/>
    </row>
    <row r="79" spans="1:9">
      <c r="A79" s="89">
        <v>75</v>
      </c>
      <c r="B79" s="92" t="s">
        <v>6593</v>
      </c>
      <c r="C79" s="242" t="s">
        <v>6461</v>
      </c>
      <c r="D79" s="91">
        <v>0</v>
      </c>
      <c r="E79" s="91">
        <v>89</v>
      </c>
      <c r="F79" s="91" t="s">
        <v>1056</v>
      </c>
      <c r="G79" s="153">
        <v>1</v>
      </c>
      <c r="H79" s="153">
        <v>63</v>
      </c>
      <c r="I79" s="91"/>
    </row>
    <row r="80" spans="1:9">
      <c r="A80" s="89">
        <v>76</v>
      </c>
      <c r="B80" s="92" t="s">
        <v>6594</v>
      </c>
      <c r="C80" s="242" t="s">
        <v>6461</v>
      </c>
      <c r="D80" s="91">
        <v>0</v>
      </c>
      <c r="E80" s="91">
        <v>90</v>
      </c>
      <c r="F80" s="91" t="s">
        <v>1056</v>
      </c>
      <c r="G80" s="153">
        <v>1</v>
      </c>
      <c r="H80" s="153">
        <v>63</v>
      </c>
      <c r="I80" s="91"/>
    </row>
    <row r="81" spans="1:9">
      <c r="A81" s="89">
        <v>77</v>
      </c>
      <c r="B81" s="92" t="s">
        <v>6595</v>
      </c>
      <c r="C81" s="242" t="s">
        <v>6461</v>
      </c>
      <c r="D81" s="91">
        <v>1</v>
      </c>
      <c r="E81" s="91">
        <v>91</v>
      </c>
      <c r="F81" s="154" t="s">
        <v>5977</v>
      </c>
      <c r="G81" s="153">
        <v>504</v>
      </c>
      <c r="H81" s="153">
        <v>22</v>
      </c>
      <c r="I81" s="91"/>
    </row>
    <row r="82" spans="1:9">
      <c r="A82" s="89">
        <v>78</v>
      </c>
      <c r="B82" s="92" t="s">
        <v>6596</v>
      </c>
      <c r="C82" s="242" t="s">
        <v>6461</v>
      </c>
      <c r="D82" s="91">
        <v>1</v>
      </c>
      <c r="E82" s="91">
        <v>92</v>
      </c>
      <c r="F82" s="154" t="s">
        <v>5978</v>
      </c>
      <c r="G82" s="153">
        <v>504</v>
      </c>
      <c r="H82" s="153">
        <v>36</v>
      </c>
      <c r="I82" s="91"/>
    </row>
    <row r="83" spans="1:9">
      <c r="A83" s="89">
        <v>79</v>
      </c>
      <c r="B83" s="92" t="s">
        <v>6597</v>
      </c>
      <c r="C83" s="242" t="s">
        <v>6461</v>
      </c>
      <c r="D83" s="91">
        <v>1</v>
      </c>
      <c r="E83" s="91">
        <v>93</v>
      </c>
      <c r="F83" s="154" t="s">
        <v>5979</v>
      </c>
      <c r="G83" s="153">
        <v>504</v>
      </c>
      <c r="H83" s="153">
        <v>50</v>
      </c>
      <c r="I83" s="91"/>
    </row>
    <row r="84" spans="1:9">
      <c r="A84" s="89">
        <v>80</v>
      </c>
      <c r="B84" s="92" t="s">
        <v>6598</v>
      </c>
      <c r="C84" s="242" t="s">
        <v>6461</v>
      </c>
      <c r="D84" s="91">
        <v>1</v>
      </c>
      <c r="E84" s="91">
        <v>94</v>
      </c>
      <c r="F84" s="154" t="s">
        <v>5980</v>
      </c>
      <c r="G84" s="153">
        <v>507</v>
      </c>
      <c r="H84" s="153">
        <v>22</v>
      </c>
      <c r="I84" s="91"/>
    </row>
    <row r="85" spans="1:9">
      <c r="A85" s="89">
        <v>81</v>
      </c>
      <c r="B85" s="92" t="s">
        <v>6599</v>
      </c>
      <c r="C85" s="242" t="s">
        <v>6461</v>
      </c>
      <c r="D85" s="91">
        <v>1</v>
      </c>
      <c r="E85" s="91">
        <v>95</v>
      </c>
      <c r="F85" s="154" t="s">
        <v>5981</v>
      </c>
      <c r="G85" s="153">
        <v>507</v>
      </c>
      <c r="H85" s="153">
        <v>36</v>
      </c>
      <c r="I85" s="91"/>
    </row>
    <row r="86" spans="1:9">
      <c r="A86" s="89">
        <v>82</v>
      </c>
      <c r="B86" s="92" t="s">
        <v>6600</v>
      </c>
      <c r="C86" s="242" t="s">
        <v>6461</v>
      </c>
      <c r="D86" s="91">
        <v>1</v>
      </c>
      <c r="E86" s="91">
        <v>96</v>
      </c>
      <c r="F86" s="154" t="s">
        <v>5982</v>
      </c>
      <c r="G86" s="153">
        <v>507</v>
      </c>
      <c r="H86" s="153">
        <v>50</v>
      </c>
      <c r="I86" s="91"/>
    </row>
    <row r="87" spans="1:9">
      <c r="A87" s="89">
        <v>83</v>
      </c>
      <c r="B87" s="92" t="s">
        <v>2771</v>
      </c>
      <c r="C87" s="242" t="s">
        <v>6461</v>
      </c>
      <c r="D87" s="91">
        <v>1</v>
      </c>
      <c r="E87" s="91">
        <v>97</v>
      </c>
      <c r="F87" s="91" t="s">
        <v>5983</v>
      </c>
      <c r="G87" s="153">
        <v>510</v>
      </c>
      <c r="H87" s="153">
        <v>22</v>
      </c>
      <c r="I87" s="29"/>
    </row>
    <row r="88" spans="1:9">
      <c r="A88" s="89">
        <v>84</v>
      </c>
      <c r="B88" s="92" t="s">
        <v>2772</v>
      </c>
      <c r="C88" s="242" t="s">
        <v>6461</v>
      </c>
      <c r="D88" s="91">
        <v>1</v>
      </c>
      <c r="E88" s="91">
        <v>98</v>
      </c>
      <c r="F88" s="91" t="s">
        <v>5984</v>
      </c>
      <c r="G88" s="153">
        <v>513</v>
      </c>
      <c r="H88" s="153">
        <v>22</v>
      </c>
      <c r="I88" s="29"/>
    </row>
    <row r="89" spans="1:9">
      <c r="A89" s="89">
        <v>85</v>
      </c>
      <c r="B89" s="92" t="s">
        <v>2773</v>
      </c>
      <c r="C89" s="242" t="s">
        <v>6461</v>
      </c>
      <c r="D89" s="91">
        <v>1</v>
      </c>
      <c r="E89" s="91">
        <v>99</v>
      </c>
      <c r="F89" s="91" t="s">
        <v>5985</v>
      </c>
      <c r="G89" s="153">
        <v>513</v>
      </c>
      <c r="H89" s="153">
        <v>36</v>
      </c>
      <c r="I89" s="29"/>
    </row>
    <row r="90" spans="1:9">
      <c r="A90" s="89">
        <v>86</v>
      </c>
      <c r="B90" s="92" t="s">
        <v>2774</v>
      </c>
      <c r="C90" s="242" t="s">
        <v>6461</v>
      </c>
      <c r="D90" s="91">
        <v>1</v>
      </c>
      <c r="E90" s="91">
        <v>100</v>
      </c>
      <c r="F90" s="91" t="s">
        <v>5986</v>
      </c>
      <c r="G90" s="153">
        <v>513</v>
      </c>
      <c r="H90" s="153">
        <v>50</v>
      </c>
      <c r="I90" s="29"/>
    </row>
    <row r="91" spans="1:9">
      <c r="A91" s="89">
        <v>87</v>
      </c>
      <c r="B91" s="92" t="s">
        <v>2775</v>
      </c>
      <c r="C91" s="242" t="s">
        <v>6461</v>
      </c>
      <c r="D91" s="91">
        <v>1</v>
      </c>
      <c r="E91" s="91">
        <v>101</v>
      </c>
      <c r="F91" s="91" t="s">
        <v>5987</v>
      </c>
      <c r="G91" s="153">
        <v>516</v>
      </c>
      <c r="H91" s="153">
        <v>22</v>
      </c>
      <c r="I91" s="29"/>
    </row>
    <row r="92" spans="1:9">
      <c r="A92" s="89">
        <v>88</v>
      </c>
      <c r="B92" s="92" t="s">
        <v>2776</v>
      </c>
      <c r="C92" s="242" t="s">
        <v>6461</v>
      </c>
      <c r="D92" s="91">
        <v>1</v>
      </c>
      <c r="E92" s="91">
        <v>102</v>
      </c>
      <c r="F92" s="91" t="s">
        <v>5988</v>
      </c>
      <c r="G92" s="153">
        <v>516</v>
      </c>
      <c r="H92" s="153">
        <v>36</v>
      </c>
      <c r="I92" s="29"/>
    </row>
    <row r="93" spans="1:9">
      <c r="A93" s="89">
        <v>89</v>
      </c>
      <c r="B93" s="92" t="s">
        <v>2777</v>
      </c>
      <c r="C93" s="242" t="s">
        <v>6461</v>
      </c>
      <c r="D93" s="91">
        <v>1</v>
      </c>
      <c r="E93" s="91">
        <v>103</v>
      </c>
      <c r="F93" s="91" t="s">
        <v>5989</v>
      </c>
      <c r="G93" s="153">
        <v>516</v>
      </c>
      <c r="H93" s="153">
        <v>50</v>
      </c>
      <c r="I93" s="29"/>
    </row>
    <row r="94" spans="1:9">
      <c r="A94" s="89">
        <v>90</v>
      </c>
      <c r="B94" s="92" t="s">
        <v>2778</v>
      </c>
      <c r="C94" s="242" t="s">
        <v>6461</v>
      </c>
      <c r="D94" s="91">
        <v>1</v>
      </c>
      <c r="E94" s="91">
        <v>104</v>
      </c>
      <c r="F94" s="91" t="s">
        <v>6601</v>
      </c>
      <c r="G94" s="153">
        <v>522</v>
      </c>
      <c r="H94" s="153">
        <v>22</v>
      </c>
      <c r="I94" s="29"/>
    </row>
    <row r="95" spans="1:9">
      <c r="A95" s="89">
        <v>91</v>
      </c>
      <c r="B95" s="92" t="s">
        <v>2779</v>
      </c>
      <c r="C95" s="242" t="s">
        <v>6461</v>
      </c>
      <c r="D95" s="91">
        <v>1</v>
      </c>
      <c r="E95" s="91">
        <v>105</v>
      </c>
      <c r="F95" s="91" t="s">
        <v>6602</v>
      </c>
      <c r="G95" s="153">
        <v>522</v>
      </c>
      <c r="H95" s="153">
        <v>36</v>
      </c>
      <c r="I95" s="29"/>
    </row>
    <row r="96" spans="1:9">
      <c r="A96" s="89">
        <v>92</v>
      </c>
      <c r="B96" s="92" t="s">
        <v>2780</v>
      </c>
      <c r="C96" s="242" t="s">
        <v>6461</v>
      </c>
      <c r="D96" s="91">
        <v>1</v>
      </c>
      <c r="E96" s="91">
        <v>106</v>
      </c>
      <c r="F96" s="91" t="s">
        <v>6603</v>
      </c>
      <c r="G96" s="153">
        <v>522</v>
      </c>
      <c r="H96" s="153">
        <v>50</v>
      </c>
      <c r="I96" s="29"/>
    </row>
    <row r="97" spans="1:9">
      <c r="A97" s="89">
        <v>93</v>
      </c>
      <c r="B97" s="92" t="s">
        <v>2781</v>
      </c>
      <c r="C97" s="242" t="s">
        <v>6461</v>
      </c>
      <c r="D97" s="91">
        <v>1</v>
      </c>
      <c r="E97" s="91">
        <v>107</v>
      </c>
      <c r="F97" s="91" t="s">
        <v>5990</v>
      </c>
      <c r="G97" s="153">
        <v>525</v>
      </c>
      <c r="H97" s="153">
        <v>22</v>
      </c>
      <c r="I97" s="29"/>
    </row>
    <row r="98" spans="1:9">
      <c r="A98" s="89">
        <v>94</v>
      </c>
      <c r="B98" s="92" t="s">
        <v>2782</v>
      </c>
      <c r="C98" s="242" t="s">
        <v>6461</v>
      </c>
      <c r="D98" s="91">
        <v>1</v>
      </c>
      <c r="E98" s="91">
        <v>108</v>
      </c>
      <c r="F98" s="91" t="s">
        <v>5991</v>
      </c>
      <c r="G98" s="153">
        <v>525</v>
      </c>
      <c r="H98" s="153">
        <v>36</v>
      </c>
      <c r="I98" s="29"/>
    </row>
    <row r="99" spans="1:9">
      <c r="A99" s="89">
        <v>95</v>
      </c>
      <c r="B99" s="92" t="s">
        <v>2783</v>
      </c>
      <c r="C99" s="242" t="s">
        <v>6461</v>
      </c>
      <c r="D99" s="91">
        <v>1</v>
      </c>
      <c r="E99" s="91">
        <v>109</v>
      </c>
      <c r="F99" s="91" t="s">
        <v>5992</v>
      </c>
      <c r="G99" s="153">
        <v>525</v>
      </c>
      <c r="H99" s="153">
        <v>50</v>
      </c>
      <c r="I99" s="29"/>
    </row>
    <row r="100" spans="1:9">
      <c r="A100" s="89">
        <v>96</v>
      </c>
      <c r="B100" s="92" t="s">
        <v>6604</v>
      </c>
      <c r="C100" s="242" t="s">
        <v>6461</v>
      </c>
      <c r="D100" s="91">
        <v>1</v>
      </c>
      <c r="E100" s="91">
        <v>110</v>
      </c>
      <c r="F100" s="91" t="s">
        <v>5993</v>
      </c>
      <c r="G100" s="153">
        <v>528</v>
      </c>
      <c r="H100" s="153">
        <v>22</v>
      </c>
      <c r="I100" s="29"/>
    </row>
    <row r="101" spans="1:9">
      <c r="A101" s="89">
        <v>97</v>
      </c>
      <c r="B101" s="92" t="s">
        <v>6605</v>
      </c>
      <c r="C101" s="242" t="s">
        <v>6461</v>
      </c>
      <c r="D101" s="91">
        <v>1</v>
      </c>
      <c r="E101" s="91">
        <v>111</v>
      </c>
      <c r="F101" s="91" t="s">
        <v>5994</v>
      </c>
      <c r="G101" s="153">
        <v>528</v>
      </c>
      <c r="H101" s="153">
        <v>36</v>
      </c>
      <c r="I101" s="29"/>
    </row>
    <row r="102" spans="1:9">
      <c r="A102" s="89">
        <v>98</v>
      </c>
      <c r="B102" s="92" t="s">
        <v>6606</v>
      </c>
      <c r="C102" s="242" t="s">
        <v>6461</v>
      </c>
      <c r="D102" s="91">
        <v>1</v>
      </c>
      <c r="E102" s="91">
        <v>112</v>
      </c>
      <c r="F102" s="91" t="s">
        <v>5995</v>
      </c>
      <c r="G102" s="153">
        <v>528</v>
      </c>
      <c r="H102" s="153">
        <v>50</v>
      </c>
      <c r="I102" s="29"/>
    </row>
    <row r="103" spans="1:9">
      <c r="A103" s="89">
        <v>99</v>
      </c>
      <c r="B103" s="92" t="s">
        <v>2784</v>
      </c>
      <c r="C103" s="242" t="s">
        <v>6461</v>
      </c>
      <c r="D103" s="91">
        <v>1</v>
      </c>
      <c r="E103" s="91">
        <v>113</v>
      </c>
      <c r="F103" s="91" t="s">
        <v>5996</v>
      </c>
      <c r="G103" s="153">
        <v>531</v>
      </c>
      <c r="H103" s="153">
        <v>22</v>
      </c>
      <c r="I103" s="29"/>
    </row>
    <row r="104" spans="1:9">
      <c r="A104" s="89">
        <v>100</v>
      </c>
      <c r="B104" s="92" t="s">
        <v>2785</v>
      </c>
      <c r="C104" s="242" t="s">
        <v>6461</v>
      </c>
      <c r="D104" s="91">
        <v>1</v>
      </c>
      <c r="E104" s="91">
        <v>114</v>
      </c>
      <c r="F104" s="91" t="s">
        <v>5997</v>
      </c>
      <c r="G104" s="153">
        <v>534</v>
      </c>
      <c r="H104" s="153">
        <v>22</v>
      </c>
      <c r="I104" s="29"/>
    </row>
    <row r="105" spans="1:9">
      <c r="A105" s="89">
        <v>101</v>
      </c>
      <c r="B105" s="92" t="s">
        <v>2786</v>
      </c>
      <c r="C105" s="242" t="s">
        <v>6461</v>
      </c>
      <c r="D105" s="91">
        <v>1</v>
      </c>
      <c r="E105" s="91">
        <v>115</v>
      </c>
      <c r="F105" s="91" t="s">
        <v>5998</v>
      </c>
      <c r="G105" s="153">
        <v>537</v>
      </c>
      <c r="H105" s="153">
        <v>22</v>
      </c>
      <c r="I105" s="29"/>
    </row>
    <row r="106" spans="1:9">
      <c r="A106" s="89">
        <v>102</v>
      </c>
      <c r="B106" s="92" t="s">
        <v>2787</v>
      </c>
      <c r="C106" s="242" t="s">
        <v>6461</v>
      </c>
      <c r="D106" s="91">
        <v>1</v>
      </c>
      <c r="E106" s="91">
        <v>116</v>
      </c>
      <c r="F106" s="91" t="s">
        <v>5999</v>
      </c>
      <c r="G106" s="153">
        <v>540</v>
      </c>
      <c r="H106" s="153">
        <v>22</v>
      </c>
      <c r="I106" s="29"/>
    </row>
    <row r="107" spans="1:9">
      <c r="A107" s="89">
        <v>103</v>
      </c>
      <c r="B107" s="92" t="s">
        <v>2788</v>
      </c>
      <c r="C107" s="242" t="s">
        <v>6461</v>
      </c>
      <c r="D107" s="91">
        <v>1</v>
      </c>
      <c r="E107" s="91">
        <v>117</v>
      </c>
      <c r="F107" s="91" t="s">
        <v>6000</v>
      </c>
      <c r="G107" s="153">
        <v>543</v>
      </c>
      <c r="H107" s="153">
        <v>22</v>
      </c>
      <c r="I107" s="29"/>
    </row>
    <row r="108" spans="1:9">
      <c r="A108" s="89">
        <v>104</v>
      </c>
      <c r="B108" s="92" t="s">
        <v>2789</v>
      </c>
      <c r="C108" s="242" t="s">
        <v>6461</v>
      </c>
      <c r="D108" s="91">
        <v>1</v>
      </c>
      <c r="E108" s="91">
        <v>118</v>
      </c>
      <c r="F108" s="91" t="s">
        <v>6001</v>
      </c>
      <c r="G108" s="153">
        <v>546</v>
      </c>
      <c r="H108" s="153">
        <v>22</v>
      </c>
      <c r="I108" s="29"/>
    </row>
    <row r="109" spans="1:9">
      <c r="A109" s="89">
        <v>105</v>
      </c>
      <c r="B109" s="92" t="s">
        <v>2790</v>
      </c>
      <c r="C109" s="242" t="s">
        <v>6461</v>
      </c>
      <c r="D109" s="91">
        <v>1</v>
      </c>
      <c r="E109" s="91">
        <v>119</v>
      </c>
      <c r="F109" s="91" t="s">
        <v>6002</v>
      </c>
      <c r="G109" s="153">
        <v>549</v>
      </c>
      <c r="H109" s="153">
        <v>22</v>
      </c>
      <c r="I109" s="29"/>
    </row>
    <row r="110" spans="1:9">
      <c r="A110" s="89">
        <v>106</v>
      </c>
      <c r="B110" s="92" t="s">
        <v>2791</v>
      </c>
      <c r="C110" s="242" t="s">
        <v>6461</v>
      </c>
      <c r="D110" s="91">
        <v>1</v>
      </c>
      <c r="E110" s="91">
        <v>120</v>
      </c>
      <c r="F110" s="91" t="s">
        <v>6003</v>
      </c>
      <c r="G110" s="153">
        <v>549</v>
      </c>
      <c r="H110" s="153">
        <v>36</v>
      </c>
      <c r="I110" s="29"/>
    </row>
    <row r="111" spans="1:9">
      <c r="A111" s="89">
        <v>107</v>
      </c>
      <c r="B111" s="92" t="s">
        <v>2792</v>
      </c>
      <c r="C111" s="242" t="s">
        <v>6461</v>
      </c>
      <c r="D111" s="91">
        <v>1</v>
      </c>
      <c r="E111" s="91">
        <v>121</v>
      </c>
      <c r="F111" s="91" t="s">
        <v>6004</v>
      </c>
      <c r="G111" s="153">
        <v>549</v>
      </c>
      <c r="H111" s="153">
        <v>50</v>
      </c>
      <c r="I111" s="29"/>
    </row>
    <row r="112" spans="1:9">
      <c r="A112" s="89">
        <v>108</v>
      </c>
      <c r="B112" s="92" t="s">
        <v>2793</v>
      </c>
      <c r="C112" s="242" t="s">
        <v>6461</v>
      </c>
      <c r="D112" s="91">
        <v>1</v>
      </c>
      <c r="E112" s="91">
        <v>122</v>
      </c>
      <c r="F112" s="91" t="s">
        <v>6005</v>
      </c>
      <c r="G112" s="153">
        <v>552</v>
      </c>
      <c r="H112" s="153">
        <v>22</v>
      </c>
      <c r="I112" s="29"/>
    </row>
    <row r="113" spans="1:9">
      <c r="A113" s="89">
        <v>109</v>
      </c>
      <c r="B113" s="92" t="s">
        <v>2794</v>
      </c>
      <c r="C113" s="242" t="s">
        <v>6461</v>
      </c>
      <c r="D113" s="91">
        <v>1</v>
      </c>
      <c r="E113" s="91">
        <v>123</v>
      </c>
      <c r="F113" s="91" t="s">
        <v>6006</v>
      </c>
      <c r="G113" s="153">
        <v>552</v>
      </c>
      <c r="H113" s="153">
        <v>36</v>
      </c>
      <c r="I113" s="29"/>
    </row>
    <row r="114" spans="1:9">
      <c r="A114" s="89">
        <v>110</v>
      </c>
      <c r="B114" s="92" t="s">
        <v>2795</v>
      </c>
      <c r="C114" s="242" t="s">
        <v>6461</v>
      </c>
      <c r="D114" s="91">
        <v>1</v>
      </c>
      <c r="E114" s="91">
        <v>124</v>
      </c>
      <c r="F114" s="91" t="s">
        <v>6007</v>
      </c>
      <c r="G114" s="153">
        <v>552</v>
      </c>
      <c r="H114" s="153">
        <v>50</v>
      </c>
      <c r="I114" s="29"/>
    </row>
    <row r="115" spans="1:9">
      <c r="A115" s="89">
        <v>111</v>
      </c>
      <c r="B115" s="92" t="s">
        <v>2796</v>
      </c>
      <c r="C115" s="242" t="s">
        <v>6461</v>
      </c>
      <c r="D115" s="91">
        <v>1</v>
      </c>
      <c r="E115" s="91">
        <v>125</v>
      </c>
      <c r="F115" s="91" t="s">
        <v>6008</v>
      </c>
      <c r="G115" s="153">
        <v>555</v>
      </c>
      <c r="H115" s="153">
        <v>22</v>
      </c>
      <c r="I115" s="29"/>
    </row>
    <row r="116" spans="1:9">
      <c r="A116" s="89">
        <v>112</v>
      </c>
      <c r="B116" s="92" t="s">
        <v>2797</v>
      </c>
      <c r="C116" s="242" t="s">
        <v>6461</v>
      </c>
      <c r="D116" s="91">
        <v>1</v>
      </c>
      <c r="E116" s="91">
        <v>126</v>
      </c>
      <c r="F116" s="91" t="s">
        <v>6009</v>
      </c>
      <c r="G116" s="153">
        <v>555</v>
      </c>
      <c r="H116" s="153">
        <v>36</v>
      </c>
      <c r="I116" s="29"/>
    </row>
    <row r="117" spans="1:9">
      <c r="A117" s="89">
        <v>113</v>
      </c>
      <c r="B117" s="92" t="s">
        <v>2798</v>
      </c>
      <c r="C117" s="242" t="s">
        <v>6461</v>
      </c>
      <c r="D117" s="91">
        <v>1</v>
      </c>
      <c r="E117" s="91">
        <v>127</v>
      </c>
      <c r="F117" s="91" t="s">
        <v>6010</v>
      </c>
      <c r="G117" s="153">
        <v>555</v>
      </c>
      <c r="H117" s="153">
        <v>50</v>
      </c>
      <c r="I117" s="29"/>
    </row>
    <row r="118" spans="1:9">
      <c r="A118" s="89">
        <v>114</v>
      </c>
      <c r="B118" s="92" t="s">
        <v>2799</v>
      </c>
      <c r="C118" s="242" t="s">
        <v>6461</v>
      </c>
      <c r="D118" s="91">
        <v>1</v>
      </c>
      <c r="E118" s="91">
        <v>128</v>
      </c>
      <c r="F118" s="91" t="s">
        <v>6011</v>
      </c>
      <c r="G118" s="153">
        <v>558</v>
      </c>
      <c r="H118" s="153">
        <v>22</v>
      </c>
      <c r="I118" s="29"/>
    </row>
    <row r="119" spans="1:9">
      <c r="A119" s="89">
        <v>115</v>
      </c>
      <c r="B119" s="92" t="s">
        <v>2800</v>
      </c>
      <c r="C119" s="242" t="s">
        <v>6461</v>
      </c>
      <c r="D119" s="91">
        <v>1</v>
      </c>
      <c r="E119" s="91">
        <v>129</v>
      </c>
      <c r="F119" s="91" t="s">
        <v>6012</v>
      </c>
      <c r="G119" s="153">
        <v>558</v>
      </c>
      <c r="H119" s="153">
        <v>36</v>
      </c>
      <c r="I119" s="29"/>
    </row>
    <row r="120" spans="1:9">
      <c r="A120" s="89">
        <v>116</v>
      </c>
      <c r="B120" s="92" t="s">
        <v>2801</v>
      </c>
      <c r="C120" s="242" t="s">
        <v>6461</v>
      </c>
      <c r="D120" s="91">
        <v>1</v>
      </c>
      <c r="E120" s="91">
        <v>130</v>
      </c>
      <c r="F120" s="91" t="s">
        <v>6013</v>
      </c>
      <c r="G120" s="153">
        <v>558</v>
      </c>
      <c r="H120" s="153">
        <v>50</v>
      </c>
      <c r="I120" s="29"/>
    </row>
    <row r="121" spans="1:9">
      <c r="A121" s="89">
        <v>117</v>
      </c>
      <c r="B121" s="92" t="s">
        <v>2802</v>
      </c>
      <c r="C121" s="242" t="s">
        <v>6461</v>
      </c>
      <c r="D121" s="91">
        <v>1</v>
      </c>
      <c r="E121" s="91">
        <v>131</v>
      </c>
      <c r="F121" s="91" t="s">
        <v>6014</v>
      </c>
      <c r="G121" s="153">
        <v>561</v>
      </c>
      <c r="H121" s="153">
        <v>22</v>
      </c>
      <c r="I121" s="29"/>
    </row>
    <row r="122" spans="1:9">
      <c r="A122" s="89">
        <v>118</v>
      </c>
      <c r="B122" s="92" t="s">
        <v>2803</v>
      </c>
      <c r="C122" s="242" t="s">
        <v>6461</v>
      </c>
      <c r="D122" s="91">
        <v>1</v>
      </c>
      <c r="E122" s="91">
        <v>132</v>
      </c>
      <c r="F122" s="91" t="s">
        <v>6015</v>
      </c>
      <c r="G122" s="153">
        <v>561</v>
      </c>
      <c r="H122" s="153">
        <v>36</v>
      </c>
      <c r="I122" s="29"/>
    </row>
    <row r="123" spans="1:9">
      <c r="A123" s="89">
        <v>119</v>
      </c>
      <c r="B123" s="92" t="s">
        <v>2804</v>
      </c>
      <c r="C123" s="242" t="s">
        <v>6461</v>
      </c>
      <c r="D123" s="91">
        <v>1</v>
      </c>
      <c r="E123" s="91">
        <v>133</v>
      </c>
      <c r="F123" s="91" t="s">
        <v>6016</v>
      </c>
      <c r="G123" s="153">
        <v>561</v>
      </c>
      <c r="H123" s="153">
        <v>50</v>
      </c>
      <c r="I123" s="29"/>
    </row>
    <row r="124" spans="1:9">
      <c r="A124" s="89">
        <v>120</v>
      </c>
      <c r="B124" s="92" t="s">
        <v>2805</v>
      </c>
      <c r="C124" s="242" t="s">
        <v>6461</v>
      </c>
      <c r="D124" s="91">
        <v>1</v>
      </c>
      <c r="E124" s="91">
        <v>134</v>
      </c>
      <c r="F124" s="91" t="s">
        <v>6017</v>
      </c>
      <c r="G124" s="153">
        <v>564</v>
      </c>
      <c r="H124" s="153">
        <v>22</v>
      </c>
      <c r="I124" s="29"/>
    </row>
    <row r="125" spans="1:9">
      <c r="A125" s="89">
        <v>121</v>
      </c>
      <c r="B125" s="92" t="s">
        <v>2806</v>
      </c>
      <c r="C125" s="242" t="s">
        <v>6461</v>
      </c>
      <c r="D125" s="91">
        <v>1</v>
      </c>
      <c r="E125" s="91">
        <v>135</v>
      </c>
      <c r="F125" s="91" t="s">
        <v>6018</v>
      </c>
      <c r="G125" s="153">
        <v>564</v>
      </c>
      <c r="H125" s="153">
        <v>36</v>
      </c>
      <c r="I125" s="29"/>
    </row>
    <row r="126" spans="1:9">
      <c r="A126" s="89">
        <v>122</v>
      </c>
      <c r="B126" s="92" t="s">
        <v>2807</v>
      </c>
      <c r="C126" s="242" t="s">
        <v>6461</v>
      </c>
      <c r="D126" s="91">
        <v>1</v>
      </c>
      <c r="E126" s="91">
        <v>136</v>
      </c>
      <c r="F126" s="91" t="s">
        <v>6019</v>
      </c>
      <c r="G126" s="153">
        <v>564</v>
      </c>
      <c r="H126" s="153">
        <v>50</v>
      </c>
      <c r="I126" s="29"/>
    </row>
    <row r="127" spans="1:9">
      <c r="A127" s="89">
        <v>123</v>
      </c>
      <c r="B127" s="92" t="s">
        <v>2808</v>
      </c>
      <c r="C127" s="242" t="s">
        <v>6461</v>
      </c>
      <c r="D127" s="91">
        <v>1</v>
      </c>
      <c r="E127" s="91">
        <v>137</v>
      </c>
      <c r="F127" s="91" t="s">
        <v>6020</v>
      </c>
      <c r="G127" s="153">
        <v>567</v>
      </c>
      <c r="H127" s="153">
        <v>22</v>
      </c>
      <c r="I127" s="29"/>
    </row>
    <row r="128" spans="1:9">
      <c r="A128" s="89">
        <v>124</v>
      </c>
      <c r="B128" s="92" t="s">
        <v>2809</v>
      </c>
      <c r="C128" s="242" t="s">
        <v>6461</v>
      </c>
      <c r="D128" s="91">
        <v>1</v>
      </c>
      <c r="E128" s="91">
        <v>138</v>
      </c>
      <c r="F128" s="91" t="s">
        <v>6021</v>
      </c>
      <c r="G128" s="153">
        <v>567</v>
      </c>
      <c r="H128" s="153">
        <v>36</v>
      </c>
      <c r="I128" s="29"/>
    </row>
    <row r="129" spans="1:9">
      <c r="A129" s="89">
        <v>125</v>
      </c>
      <c r="B129" s="92" t="s">
        <v>2810</v>
      </c>
      <c r="C129" s="242" t="s">
        <v>6461</v>
      </c>
      <c r="D129" s="91">
        <v>1</v>
      </c>
      <c r="E129" s="91">
        <v>139</v>
      </c>
      <c r="F129" s="91" t="s">
        <v>6022</v>
      </c>
      <c r="G129" s="153">
        <v>567</v>
      </c>
      <c r="H129" s="153">
        <v>50</v>
      </c>
      <c r="I129" s="29"/>
    </row>
    <row r="130" spans="1:9">
      <c r="A130" s="89">
        <v>126</v>
      </c>
      <c r="B130" s="92" t="s">
        <v>6607</v>
      </c>
      <c r="C130" s="242" t="s">
        <v>6461</v>
      </c>
      <c r="D130" s="91">
        <v>1</v>
      </c>
      <c r="E130" s="91">
        <v>140</v>
      </c>
      <c r="F130" s="91" t="s">
        <v>6023</v>
      </c>
      <c r="G130" s="153">
        <v>570</v>
      </c>
      <c r="H130" s="153">
        <v>22</v>
      </c>
      <c r="I130" s="29"/>
    </row>
    <row r="131" spans="1:9">
      <c r="A131" s="89">
        <v>127</v>
      </c>
      <c r="B131" s="92" t="s">
        <v>6608</v>
      </c>
      <c r="C131" s="242" t="s">
        <v>6461</v>
      </c>
      <c r="D131" s="91">
        <v>1</v>
      </c>
      <c r="E131" s="91">
        <v>141</v>
      </c>
      <c r="F131" s="91" t="s">
        <v>6024</v>
      </c>
      <c r="G131" s="153">
        <v>570</v>
      </c>
      <c r="H131" s="153">
        <v>36</v>
      </c>
      <c r="I131" s="29"/>
    </row>
    <row r="132" spans="1:9">
      <c r="A132" s="89">
        <v>128</v>
      </c>
      <c r="B132" s="92" t="s">
        <v>6609</v>
      </c>
      <c r="C132" s="242" t="s">
        <v>6461</v>
      </c>
      <c r="D132" s="91">
        <v>1</v>
      </c>
      <c r="E132" s="91">
        <v>142</v>
      </c>
      <c r="F132" s="91" t="s">
        <v>6025</v>
      </c>
      <c r="G132" s="153">
        <v>570</v>
      </c>
      <c r="H132" s="153">
        <v>50</v>
      </c>
      <c r="I132" s="29"/>
    </row>
    <row r="133" spans="1:9">
      <c r="A133" s="89">
        <v>129</v>
      </c>
      <c r="B133" s="92" t="s">
        <v>2811</v>
      </c>
      <c r="C133" s="242" t="s">
        <v>6461</v>
      </c>
      <c r="D133" s="91">
        <v>1</v>
      </c>
      <c r="E133" s="91">
        <v>143</v>
      </c>
      <c r="F133" s="91" t="s">
        <v>6026</v>
      </c>
      <c r="G133" s="153">
        <v>573</v>
      </c>
      <c r="H133" s="153">
        <v>22</v>
      </c>
      <c r="I133" s="29"/>
    </row>
    <row r="134" spans="1:9">
      <c r="A134" s="89">
        <v>130</v>
      </c>
      <c r="B134" s="92" t="s">
        <v>6027</v>
      </c>
      <c r="C134" s="242" t="s">
        <v>6461</v>
      </c>
      <c r="D134" s="91">
        <v>1</v>
      </c>
      <c r="E134" s="91">
        <v>144</v>
      </c>
      <c r="F134" s="91" t="s">
        <v>6028</v>
      </c>
      <c r="G134" s="153">
        <v>573</v>
      </c>
      <c r="H134" s="153">
        <v>36</v>
      </c>
      <c r="I134" s="29"/>
    </row>
    <row r="135" spans="1:9">
      <c r="A135" s="89">
        <v>131</v>
      </c>
      <c r="B135" s="92" t="s">
        <v>2812</v>
      </c>
      <c r="C135" s="242" t="s">
        <v>6461</v>
      </c>
      <c r="D135" s="91">
        <v>1</v>
      </c>
      <c r="E135" s="91">
        <v>145</v>
      </c>
      <c r="F135" s="91" t="s">
        <v>6029</v>
      </c>
      <c r="G135" s="153">
        <v>573</v>
      </c>
      <c r="H135" s="153">
        <v>50</v>
      </c>
      <c r="I135" s="29"/>
    </row>
    <row r="136" spans="1:9">
      <c r="A136" s="89">
        <v>132</v>
      </c>
      <c r="B136" s="92" t="s">
        <v>2813</v>
      </c>
      <c r="C136" s="242" t="s">
        <v>6461</v>
      </c>
      <c r="D136" s="91">
        <v>1</v>
      </c>
      <c r="E136" s="91">
        <v>146</v>
      </c>
      <c r="F136" s="91" t="s">
        <v>6030</v>
      </c>
      <c r="G136" s="153">
        <v>576</v>
      </c>
      <c r="H136" s="153">
        <v>22</v>
      </c>
      <c r="I136" s="29"/>
    </row>
    <row r="137" spans="1:9">
      <c r="A137" s="89">
        <v>133</v>
      </c>
      <c r="B137" s="92" t="s">
        <v>2814</v>
      </c>
      <c r="C137" s="242" t="s">
        <v>6461</v>
      </c>
      <c r="D137" s="91">
        <v>1</v>
      </c>
      <c r="E137" s="91">
        <v>147</v>
      </c>
      <c r="F137" s="91" t="s">
        <v>6031</v>
      </c>
      <c r="G137" s="153">
        <v>576</v>
      </c>
      <c r="H137" s="153">
        <v>36</v>
      </c>
      <c r="I137" s="29"/>
    </row>
    <row r="138" spans="1:9">
      <c r="A138" s="89">
        <v>134</v>
      </c>
      <c r="B138" s="92" t="s">
        <v>2815</v>
      </c>
      <c r="C138" s="242" t="s">
        <v>6461</v>
      </c>
      <c r="D138" s="91">
        <v>1</v>
      </c>
      <c r="E138" s="91">
        <v>148</v>
      </c>
      <c r="F138" s="91" t="s">
        <v>6032</v>
      </c>
      <c r="G138" s="153">
        <v>576</v>
      </c>
      <c r="H138" s="153">
        <v>50</v>
      </c>
      <c r="I138" s="29"/>
    </row>
    <row r="139" spans="1:9">
      <c r="A139" s="89">
        <v>135</v>
      </c>
      <c r="B139" s="92" t="s">
        <v>2816</v>
      </c>
      <c r="C139" s="242" t="s">
        <v>6461</v>
      </c>
      <c r="D139" s="91">
        <v>1</v>
      </c>
      <c r="E139" s="91">
        <v>149</v>
      </c>
      <c r="F139" s="91" t="s">
        <v>6033</v>
      </c>
      <c r="G139" s="153">
        <v>579</v>
      </c>
      <c r="H139" s="153">
        <v>22</v>
      </c>
      <c r="I139" s="29"/>
    </row>
    <row r="140" spans="1:9">
      <c r="A140" s="89">
        <v>136</v>
      </c>
      <c r="B140" s="92" t="s">
        <v>6610</v>
      </c>
      <c r="C140" s="242" t="s">
        <v>6461</v>
      </c>
      <c r="D140" s="91">
        <v>1</v>
      </c>
      <c r="E140" s="91">
        <v>150</v>
      </c>
      <c r="F140" s="91" t="s">
        <v>6034</v>
      </c>
      <c r="G140" s="153">
        <v>579</v>
      </c>
      <c r="H140" s="153">
        <v>36</v>
      </c>
      <c r="I140" s="29"/>
    </row>
    <row r="141" spans="1:9">
      <c r="A141" s="89">
        <v>137</v>
      </c>
      <c r="B141" s="92" t="s">
        <v>2817</v>
      </c>
      <c r="C141" s="242" t="s">
        <v>6461</v>
      </c>
      <c r="D141" s="91">
        <v>1</v>
      </c>
      <c r="E141" s="91">
        <v>151</v>
      </c>
      <c r="F141" s="91" t="s">
        <v>6035</v>
      </c>
      <c r="G141" s="153">
        <v>579</v>
      </c>
      <c r="H141" s="153">
        <v>50</v>
      </c>
      <c r="I141" s="29"/>
    </row>
    <row r="142" spans="1:9">
      <c r="A142" s="89">
        <v>138</v>
      </c>
      <c r="B142" s="92" t="s">
        <v>6611</v>
      </c>
      <c r="C142" s="242" t="s">
        <v>6461</v>
      </c>
      <c r="D142" s="91">
        <v>1</v>
      </c>
      <c r="E142" s="91">
        <v>152</v>
      </c>
      <c r="F142" s="91" t="s">
        <v>6036</v>
      </c>
      <c r="G142" s="153">
        <v>582</v>
      </c>
      <c r="H142" s="153">
        <v>22</v>
      </c>
      <c r="I142" s="29"/>
    </row>
    <row r="143" spans="1:9">
      <c r="A143" s="89">
        <v>139</v>
      </c>
      <c r="B143" s="92" t="s">
        <v>6612</v>
      </c>
      <c r="C143" s="242" t="s">
        <v>6461</v>
      </c>
      <c r="D143" s="91">
        <v>1</v>
      </c>
      <c r="E143" s="91">
        <v>153</v>
      </c>
      <c r="F143" s="91" t="s">
        <v>6037</v>
      </c>
      <c r="G143" s="153">
        <v>582</v>
      </c>
      <c r="H143" s="153">
        <v>36</v>
      </c>
      <c r="I143" s="29"/>
    </row>
    <row r="144" spans="1:9">
      <c r="A144" s="89">
        <v>140</v>
      </c>
      <c r="B144" s="92" t="s">
        <v>6613</v>
      </c>
      <c r="C144" s="242" t="s">
        <v>6461</v>
      </c>
      <c r="D144" s="91">
        <v>1</v>
      </c>
      <c r="E144" s="91">
        <v>154</v>
      </c>
      <c r="F144" s="91" t="s">
        <v>6038</v>
      </c>
      <c r="G144" s="153">
        <v>582</v>
      </c>
      <c r="H144" s="153">
        <v>50</v>
      </c>
      <c r="I144" s="29"/>
    </row>
    <row r="145" spans="1:9">
      <c r="A145" s="89">
        <v>141</v>
      </c>
      <c r="B145" s="92" t="s">
        <v>2818</v>
      </c>
      <c r="C145" s="242" t="s">
        <v>6461</v>
      </c>
      <c r="D145" s="91">
        <v>1</v>
      </c>
      <c r="E145" s="91">
        <v>155</v>
      </c>
      <c r="F145" s="91" t="s">
        <v>6039</v>
      </c>
      <c r="G145" s="153">
        <v>585</v>
      </c>
      <c r="H145" s="153">
        <v>22</v>
      </c>
      <c r="I145" s="29"/>
    </row>
    <row r="146" spans="1:9">
      <c r="A146" s="89">
        <v>142</v>
      </c>
      <c r="B146" s="92" t="s">
        <v>2819</v>
      </c>
      <c r="C146" s="242" t="s">
        <v>6461</v>
      </c>
      <c r="D146" s="91">
        <v>1</v>
      </c>
      <c r="E146" s="91">
        <v>156</v>
      </c>
      <c r="F146" s="91" t="s">
        <v>6040</v>
      </c>
      <c r="G146" s="153">
        <v>585</v>
      </c>
      <c r="H146" s="153">
        <v>36</v>
      </c>
      <c r="I146" s="29"/>
    </row>
    <row r="147" spans="1:9">
      <c r="A147" s="89">
        <v>143</v>
      </c>
      <c r="B147" s="92" t="s">
        <v>2820</v>
      </c>
      <c r="C147" s="242" t="s">
        <v>6461</v>
      </c>
      <c r="D147" s="91">
        <v>1</v>
      </c>
      <c r="E147" s="91">
        <v>157</v>
      </c>
      <c r="F147" s="91" t="s">
        <v>6041</v>
      </c>
      <c r="G147" s="153">
        <v>585</v>
      </c>
      <c r="H147" s="153">
        <v>50</v>
      </c>
      <c r="I147" s="29"/>
    </row>
    <row r="148" spans="1:9">
      <c r="A148" s="89">
        <v>144</v>
      </c>
      <c r="B148" s="92" t="s">
        <v>2821</v>
      </c>
      <c r="C148" s="242" t="s">
        <v>6461</v>
      </c>
      <c r="D148" s="91">
        <v>1</v>
      </c>
      <c r="E148" s="91">
        <v>158</v>
      </c>
      <c r="F148" s="91" t="s">
        <v>6042</v>
      </c>
      <c r="G148" s="153">
        <v>588</v>
      </c>
      <c r="H148" s="153">
        <v>22</v>
      </c>
      <c r="I148" s="29"/>
    </row>
    <row r="149" spans="1:9">
      <c r="A149" s="89">
        <v>145</v>
      </c>
      <c r="B149" s="92" t="s">
        <v>2822</v>
      </c>
      <c r="C149" s="242" t="s">
        <v>6461</v>
      </c>
      <c r="D149" s="91">
        <v>1</v>
      </c>
      <c r="E149" s="91">
        <v>159</v>
      </c>
      <c r="F149" s="91" t="s">
        <v>6043</v>
      </c>
      <c r="G149" s="153">
        <v>588</v>
      </c>
      <c r="H149" s="153">
        <v>36</v>
      </c>
      <c r="I149" s="29"/>
    </row>
    <row r="150" spans="1:9">
      <c r="A150" s="89">
        <v>146</v>
      </c>
      <c r="B150" s="92" t="s">
        <v>2823</v>
      </c>
      <c r="C150" s="242" t="s">
        <v>6461</v>
      </c>
      <c r="D150" s="91">
        <v>1</v>
      </c>
      <c r="E150" s="91">
        <v>160</v>
      </c>
      <c r="F150" s="91" t="s">
        <v>6044</v>
      </c>
      <c r="G150" s="153">
        <v>588</v>
      </c>
      <c r="H150" s="153">
        <v>50</v>
      </c>
      <c r="I150" s="29"/>
    </row>
    <row r="151" spans="1:9">
      <c r="A151" s="89">
        <v>147</v>
      </c>
      <c r="B151" s="92" t="s">
        <v>2824</v>
      </c>
      <c r="C151" s="242" t="s">
        <v>6461</v>
      </c>
      <c r="D151" s="91">
        <v>1</v>
      </c>
      <c r="E151" s="91">
        <v>161</v>
      </c>
      <c r="F151" s="91" t="s">
        <v>6045</v>
      </c>
      <c r="G151" s="153">
        <v>591</v>
      </c>
      <c r="H151" s="153">
        <v>22</v>
      </c>
      <c r="I151" s="29"/>
    </row>
    <row r="152" spans="1:9">
      <c r="A152" s="89">
        <v>148</v>
      </c>
      <c r="B152" s="92" t="s">
        <v>2825</v>
      </c>
      <c r="C152" s="242" t="s">
        <v>6461</v>
      </c>
      <c r="D152" s="91">
        <v>1</v>
      </c>
      <c r="E152" s="91">
        <v>162</v>
      </c>
      <c r="F152" s="91" t="s">
        <v>6046</v>
      </c>
      <c r="G152" s="153">
        <v>591</v>
      </c>
      <c r="H152" s="153">
        <v>36</v>
      </c>
      <c r="I152" s="29"/>
    </row>
    <row r="153" spans="1:9">
      <c r="A153" s="89">
        <v>149</v>
      </c>
      <c r="B153" s="92" t="s">
        <v>2826</v>
      </c>
      <c r="C153" s="242" t="s">
        <v>6461</v>
      </c>
      <c r="D153" s="91">
        <v>1</v>
      </c>
      <c r="E153" s="91">
        <v>163</v>
      </c>
      <c r="F153" s="91" t="s">
        <v>6047</v>
      </c>
      <c r="G153" s="153">
        <v>591</v>
      </c>
      <c r="H153" s="153">
        <v>50</v>
      </c>
      <c r="I153" s="29"/>
    </row>
    <row r="154" spans="1:9">
      <c r="A154" s="89">
        <v>150</v>
      </c>
      <c r="B154" s="92" t="s">
        <v>2827</v>
      </c>
      <c r="C154" s="242" t="s">
        <v>6461</v>
      </c>
      <c r="D154" s="91">
        <v>1</v>
      </c>
      <c r="E154" s="91">
        <v>164</v>
      </c>
      <c r="F154" s="91" t="s">
        <v>6048</v>
      </c>
      <c r="G154" s="153">
        <v>594</v>
      </c>
      <c r="H154" s="153">
        <v>22</v>
      </c>
      <c r="I154" s="29"/>
    </row>
    <row r="155" spans="1:9">
      <c r="A155" s="89">
        <v>151</v>
      </c>
      <c r="B155" s="92" t="s">
        <v>2828</v>
      </c>
      <c r="C155" s="242" t="s">
        <v>6461</v>
      </c>
      <c r="D155" s="91">
        <v>1</v>
      </c>
      <c r="E155" s="91">
        <v>165</v>
      </c>
      <c r="F155" s="91" t="s">
        <v>6049</v>
      </c>
      <c r="G155" s="153">
        <v>594</v>
      </c>
      <c r="H155" s="153">
        <v>36</v>
      </c>
      <c r="I155" s="29"/>
    </row>
    <row r="156" spans="1:9">
      <c r="A156" s="89">
        <v>152</v>
      </c>
      <c r="B156" s="92" t="s">
        <v>2829</v>
      </c>
      <c r="C156" s="242" t="s">
        <v>6461</v>
      </c>
      <c r="D156" s="91">
        <v>1</v>
      </c>
      <c r="E156" s="91">
        <v>166</v>
      </c>
      <c r="F156" s="91" t="s">
        <v>6050</v>
      </c>
      <c r="G156" s="153">
        <v>594</v>
      </c>
      <c r="H156" s="153">
        <v>50</v>
      </c>
      <c r="I156" s="29"/>
    </row>
    <row r="157" spans="1:9">
      <c r="A157" s="89">
        <v>153</v>
      </c>
      <c r="B157" s="92" t="s">
        <v>2830</v>
      </c>
      <c r="C157" s="242" t="s">
        <v>6461</v>
      </c>
      <c r="D157" s="91">
        <v>1</v>
      </c>
      <c r="E157" s="91">
        <v>167</v>
      </c>
      <c r="F157" s="154" t="s">
        <v>6051</v>
      </c>
      <c r="G157" s="153">
        <v>597</v>
      </c>
      <c r="H157" s="153">
        <v>22</v>
      </c>
      <c r="I157" s="29"/>
    </row>
    <row r="158" spans="1:9">
      <c r="A158" s="89">
        <v>154</v>
      </c>
      <c r="B158" s="92" t="s">
        <v>2831</v>
      </c>
      <c r="C158" s="242" t="s">
        <v>6461</v>
      </c>
      <c r="D158" s="91">
        <v>1</v>
      </c>
      <c r="E158" s="91">
        <v>168</v>
      </c>
      <c r="F158" s="154" t="s">
        <v>6052</v>
      </c>
      <c r="G158" s="153">
        <v>600</v>
      </c>
      <c r="H158" s="153">
        <v>22</v>
      </c>
      <c r="I158" s="29"/>
    </row>
    <row r="159" spans="1:9">
      <c r="A159" s="89">
        <v>155</v>
      </c>
      <c r="B159" s="92" t="s">
        <v>2832</v>
      </c>
      <c r="C159" s="242" t="s">
        <v>6461</v>
      </c>
      <c r="D159" s="91">
        <v>1</v>
      </c>
      <c r="E159" s="91">
        <v>169</v>
      </c>
      <c r="F159" s="154" t="s">
        <v>6053</v>
      </c>
      <c r="G159" s="153">
        <v>603</v>
      </c>
      <c r="H159" s="153">
        <v>22</v>
      </c>
      <c r="I159" s="29"/>
    </row>
    <row r="160" spans="1:9">
      <c r="A160" s="89">
        <v>156</v>
      </c>
      <c r="B160" s="92" t="s">
        <v>2833</v>
      </c>
      <c r="C160" s="242" t="s">
        <v>6461</v>
      </c>
      <c r="D160" s="91">
        <v>1</v>
      </c>
      <c r="E160" s="91">
        <v>170</v>
      </c>
      <c r="F160" s="154" t="s">
        <v>6054</v>
      </c>
      <c r="G160" s="153">
        <v>606</v>
      </c>
      <c r="H160" s="153">
        <v>22</v>
      </c>
      <c r="I160" s="29"/>
    </row>
    <row r="161" spans="1:9">
      <c r="A161" s="145">
        <v>157</v>
      </c>
      <c r="B161" s="92" t="s">
        <v>2834</v>
      </c>
      <c r="C161" s="242" t="s">
        <v>6461</v>
      </c>
      <c r="D161" s="91">
        <v>1</v>
      </c>
      <c r="E161" s="91">
        <v>171</v>
      </c>
      <c r="F161" s="154" t="s">
        <v>6055</v>
      </c>
      <c r="G161" s="153">
        <v>609</v>
      </c>
      <c r="H161" s="153">
        <v>22</v>
      </c>
      <c r="I161" s="91"/>
    </row>
    <row r="162" spans="1:9">
      <c r="A162" s="145">
        <v>158</v>
      </c>
      <c r="B162" s="92" t="s">
        <v>2835</v>
      </c>
      <c r="C162" s="242" t="s">
        <v>6461</v>
      </c>
      <c r="D162" s="91">
        <v>1</v>
      </c>
      <c r="E162" s="91">
        <v>172</v>
      </c>
      <c r="F162" s="154" t="s">
        <v>6056</v>
      </c>
      <c r="G162" s="153">
        <v>612</v>
      </c>
      <c r="H162" s="153">
        <v>22</v>
      </c>
      <c r="I162" s="91"/>
    </row>
    <row r="163" spans="1:9">
      <c r="A163" s="89">
        <v>159</v>
      </c>
      <c r="B163" s="92" t="s">
        <v>2836</v>
      </c>
      <c r="C163" s="242" t="s">
        <v>6461</v>
      </c>
      <c r="D163" s="91">
        <v>1</v>
      </c>
      <c r="E163" s="91">
        <v>173</v>
      </c>
      <c r="F163" s="154" t="s">
        <v>6057</v>
      </c>
      <c r="G163" s="153">
        <v>615</v>
      </c>
      <c r="H163" s="153">
        <v>22</v>
      </c>
      <c r="I163" s="29"/>
    </row>
    <row r="164" spans="1:9">
      <c r="A164" s="89">
        <v>160</v>
      </c>
      <c r="B164" s="92" t="s">
        <v>2837</v>
      </c>
      <c r="C164" s="242" t="s">
        <v>6461</v>
      </c>
      <c r="D164" s="91">
        <v>1</v>
      </c>
      <c r="E164" s="91">
        <v>174</v>
      </c>
      <c r="F164" s="154" t="s">
        <v>6058</v>
      </c>
      <c r="G164" s="153">
        <v>618</v>
      </c>
      <c r="H164" s="153">
        <v>22</v>
      </c>
      <c r="I164" s="29"/>
    </row>
    <row r="165" spans="1:9">
      <c r="A165" s="89">
        <v>161</v>
      </c>
      <c r="B165" s="92" t="s">
        <v>2838</v>
      </c>
      <c r="C165" s="242" t="s">
        <v>6461</v>
      </c>
      <c r="D165" s="91">
        <v>1</v>
      </c>
      <c r="E165" s="91">
        <v>175</v>
      </c>
      <c r="F165" s="154" t="s">
        <v>6059</v>
      </c>
      <c r="G165" s="153">
        <v>621</v>
      </c>
      <c r="H165" s="153">
        <v>22</v>
      </c>
      <c r="I165" s="29"/>
    </row>
    <row r="166" spans="1:9">
      <c r="A166" s="89">
        <v>162</v>
      </c>
      <c r="B166" s="92" t="s">
        <v>2839</v>
      </c>
      <c r="C166" s="242" t="s">
        <v>6461</v>
      </c>
      <c r="D166" s="91">
        <v>1</v>
      </c>
      <c r="E166" s="91">
        <v>176</v>
      </c>
      <c r="F166" s="154" t="s">
        <v>6060</v>
      </c>
      <c r="G166" s="153">
        <v>624</v>
      </c>
      <c r="H166" s="153">
        <v>22</v>
      </c>
      <c r="I166" s="29"/>
    </row>
    <row r="167" spans="1:9">
      <c r="A167" s="89">
        <v>163</v>
      </c>
      <c r="B167" s="92" t="s">
        <v>2840</v>
      </c>
      <c r="C167" s="242" t="s">
        <v>6461</v>
      </c>
      <c r="D167" s="91">
        <v>1</v>
      </c>
      <c r="E167" s="91">
        <v>177</v>
      </c>
      <c r="F167" s="154" t="s">
        <v>6061</v>
      </c>
      <c r="G167" s="153">
        <v>630</v>
      </c>
      <c r="H167" s="153">
        <v>22</v>
      </c>
      <c r="I167" s="29"/>
    </row>
    <row r="168" spans="1:9">
      <c r="A168" s="89">
        <v>164</v>
      </c>
      <c r="B168" s="92" t="s">
        <v>2841</v>
      </c>
      <c r="C168" s="242" t="s">
        <v>6461</v>
      </c>
      <c r="D168" s="91">
        <v>1</v>
      </c>
      <c r="E168" s="91">
        <v>178</v>
      </c>
      <c r="F168" s="154" t="s">
        <v>6614</v>
      </c>
      <c r="G168" s="153">
        <v>633</v>
      </c>
      <c r="H168" s="153">
        <v>22</v>
      </c>
      <c r="I168" s="29"/>
    </row>
    <row r="169" spans="1:9">
      <c r="A169" s="89">
        <v>165</v>
      </c>
      <c r="B169" s="92" t="s">
        <v>2842</v>
      </c>
      <c r="C169" s="242" t="s">
        <v>6461</v>
      </c>
      <c r="D169" s="91">
        <v>1</v>
      </c>
      <c r="E169" s="91">
        <v>179</v>
      </c>
      <c r="F169" s="154" t="s">
        <v>6615</v>
      </c>
      <c r="G169" s="153">
        <v>636</v>
      </c>
      <c r="H169" s="153">
        <v>22</v>
      </c>
      <c r="I169" s="29"/>
    </row>
    <row r="170" spans="1:9">
      <c r="A170" s="89">
        <v>166</v>
      </c>
      <c r="B170" s="92" t="s">
        <v>2843</v>
      </c>
      <c r="C170" s="242" t="s">
        <v>6461</v>
      </c>
      <c r="D170" s="91">
        <v>1</v>
      </c>
      <c r="E170" s="91">
        <v>180</v>
      </c>
      <c r="F170" s="154" t="s">
        <v>6062</v>
      </c>
      <c r="G170" s="153">
        <v>639</v>
      </c>
      <c r="H170" s="153">
        <v>22</v>
      </c>
      <c r="I170" s="29"/>
    </row>
    <row r="171" spans="1:9">
      <c r="A171" s="89">
        <v>167</v>
      </c>
      <c r="B171" s="92" t="s">
        <v>2844</v>
      </c>
      <c r="C171" s="242" t="s">
        <v>6461</v>
      </c>
      <c r="D171" s="91">
        <v>1</v>
      </c>
      <c r="E171" s="91">
        <v>181</v>
      </c>
      <c r="F171" s="154" t="s">
        <v>6063</v>
      </c>
      <c r="G171" s="153">
        <v>642</v>
      </c>
      <c r="H171" s="153">
        <v>22</v>
      </c>
      <c r="I171" s="29"/>
    </row>
    <row r="172" spans="1:9">
      <c r="A172" s="89">
        <v>168</v>
      </c>
      <c r="B172" s="92" t="s">
        <v>2845</v>
      </c>
      <c r="C172" s="242" t="s">
        <v>6461</v>
      </c>
      <c r="D172" s="91">
        <v>1</v>
      </c>
      <c r="E172" s="91">
        <v>182</v>
      </c>
      <c r="F172" s="154" t="s">
        <v>6064</v>
      </c>
      <c r="G172" s="153">
        <v>645</v>
      </c>
      <c r="H172" s="153">
        <v>22</v>
      </c>
      <c r="I172" s="29"/>
    </row>
    <row r="173" spans="1:9">
      <c r="A173" s="89">
        <v>169</v>
      </c>
      <c r="B173" s="92" t="s">
        <v>2846</v>
      </c>
      <c r="C173" s="242" t="s">
        <v>6461</v>
      </c>
      <c r="D173" s="91">
        <v>1</v>
      </c>
      <c r="E173" s="91">
        <v>183</v>
      </c>
      <c r="F173" s="154" t="s">
        <v>6065</v>
      </c>
      <c r="G173" s="153">
        <v>648</v>
      </c>
      <c r="H173" s="153">
        <v>22</v>
      </c>
      <c r="I173" s="29"/>
    </row>
    <row r="174" spans="1:9">
      <c r="A174" s="89">
        <v>170</v>
      </c>
      <c r="B174" s="92" t="s">
        <v>2847</v>
      </c>
      <c r="C174" s="242" t="s">
        <v>6461</v>
      </c>
      <c r="D174" s="91">
        <v>1</v>
      </c>
      <c r="E174" s="91">
        <v>184</v>
      </c>
      <c r="F174" s="154" t="s">
        <v>6066</v>
      </c>
      <c r="G174" s="153">
        <v>651</v>
      </c>
      <c r="H174" s="153">
        <v>22</v>
      </c>
      <c r="I174" s="29"/>
    </row>
    <row r="175" spans="1:9">
      <c r="A175" s="89">
        <v>171</v>
      </c>
      <c r="B175" s="92" t="s">
        <v>2848</v>
      </c>
      <c r="C175" s="242" t="s">
        <v>6461</v>
      </c>
      <c r="D175" s="91">
        <v>1</v>
      </c>
      <c r="E175" s="91">
        <v>185</v>
      </c>
      <c r="F175" s="154" t="s">
        <v>6067</v>
      </c>
      <c r="G175" s="153">
        <v>654</v>
      </c>
      <c r="H175" s="153">
        <v>22</v>
      </c>
      <c r="I175" s="29"/>
    </row>
    <row r="176" spans="1:9">
      <c r="A176" s="89">
        <v>172</v>
      </c>
      <c r="B176" s="92" t="s">
        <v>2849</v>
      </c>
      <c r="C176" s="242" t="s">
        <v>6461</v>
      </c>
      <c r="D176" s="91">
        <v>1</v>
      </c>
      <c r="E176" s="91">
        <v>186</v>
      </c>
      <c r="F176" s="154" t="s">
        <v>6068</v>
      </c>
      <c r="G176" s="153">
        <v>657</v>
      </c>
      <c r="H176" s="153">
        <v>22</v>
      </c>
      <c r="I176" s="29"/>
    </row>
    <row r="177" spans="1:9">
      <c r="A177" s="89">
        <v>173</v>
      </c>
      <c r="B177" s="92" t="s">
        <v>2850</v>
      </c>
      <c r="C177" s="242" t="s">
        <v>6461</v>
      </c>
      <c r="D177" s="91">
        <v>1</v>
      </c>
      <c r="E177" s="91">
        <v>187</v>
      </c>
      <c r="F177" s="91" t="s">
        <v>6069</v>
      </c>
      <c r="G177" s="153">
        <v>660</v>
      </c>
      <c r="H177" s="153">
        <v>22</v>
      </c>
      <c r="I177" s="29"/>
    </row>
    <row r="178" spans="1:9">
      <c r="A178" s="89">
        <v>174</v>
      </c>
      <c r="B178" s="92" t="s">
        <v>2851</v>
      </c>
      <c r="C178" s="242" t="s">
        <v>6461</v>
      </c>
      <c r="D178" s="91">
        <v>1</v>
      </c>
      <c r="E178" s="91">
        <v>188</v>
      </c>
      <c r="F178" s="91" t="s">
        <v>6070</v>
      </c>
      <c r="G178" s="153">
        <v>660</v>
      </c>
      <c r="H178" s="153">
        <v>36</v>
      </c>
      <c r="I178" s="29"/>
    </row>
    <row r="179" spans="1:9">
      <c r="A179" s="89">
        <v>175</v>
      </c>
      <c r="B179" s="92" t="s">
        <v>6616</v>
      </c>
      <c r="C179" s="242" t="s">
        <v>6461</v>
      </c>
      <c r="D179" s="91">
        <v>1</v>
      </c>
      <c r="E179" s="91">
        <v>189</v>
      </c>
      <c r="F179" s="91" t="s">
        <v>6071</v>
      </c>
      <c r="G179" s="153">
        <v>663</v>
      </c>
      <c r="H179" s="153">
        <v>22</v>
      </c>
      <c r="I179" s="91"/>
    </row>
    <row r="180" spans="1:9">
      <c r="A180" s="89">
        <v>176</v>
      </c>
      <c r="B180" s="92" t="s">
        <v>6617</v>
      </c>
      <c r="C180" s="242" t="s">
        <v>6461</v>
      </c>
      <c r="D180" s="91">
        <v>1</v>
      </c>
      <c r="E180" s="91">
        <v>190</v>
      </c>
      <c r="F180" s="91" t="s">
        <v>6072</v>
      </c>
      <c r="G180" s="153">
        <v>663</v>
      </c>
      <c r="H180" s="153">
        <v>36</v>
      </c>
      <c r="I180" s="91"/>
    </row>
    <row r="181" spans="1:9">
      <c r="A181" s="89">
        <v>177</v>
      </c>
      <c r="B181" s="92" t="s">
        <v>6618</v>
      </c>
      <c r="C181" s="242" t="s">
        <v>6461</v>
      </c>
      <c r="D181" s="91">
        <v>1</v>
      </c>
      <c r="E181" s="91">
        <v>191</v>
      </c>
      <c r="F181" s="91" t="s">
        <v>6073</v>
      </c>
      <c r="G181" s="153">
        <v>666</v>
      </c>
      <c r="H181" s="153">
        <v>22</v>
      </c>
      <c r="I181" s="91"/>
    </row>
    <row r="182" spans="1:9">
      <c r="A182" s="89">
        <v>178</v>
      </c>
      <c r="B182" s="92" t="s">
        <v>6619</v>
      </c>
      <c r="C182" s="242" t="s">
        <v>6461</v>
      </c>
      <c r="D182" s="91">
        <v>1</v>
      </c>
      <c r="E182" s="91">
        <v>192</v>
      </c>
      <c r="F182" s="91" t="s">
        <v>6074</v>
      </c>
      <c r="G182" s="153">
        <v>666</v>
      </c>
      <c r="H182" s="153">
        <v>36</v>
      </c>
      <c r="I182" s="91"/>
    </row>
    <row r="183" spans="1:9">
      <c r="A183" s="89">
        <v>179</v>
      </c>
      <c r="B183" s="92" t="s">
        <v>2852</v>
      </c>
      <c r="C183" s="242" t="s">
        <v>6461</v>
      </c>
      <c r="D183" s="91">
        <v>1</v>
      </c>
      <c r="E183" s="91">
        <v>193</v>
      </c>
      <c r="F183" s="91" t="s">
        <v>6075</v>
      </c>
      <c r="G183" s="153">
        <v>669</v>
      </c>
      <c r="H183" s="153">
        <v>22</v>
      </c>
      <c r="I183" s="91"/>
    </row>
    <row r="184" spans="1:9">
      <c r="A184" s="89">
        <v>180</v>
      </c>
      <c r="B184" s="92" t="s">
        <v>2853</v>
      </c>
      <c r="C184" s="242" t="s">
        <v>6461</v>
      </c>
      <c r="D184" s="91">
        <v>1</v>
      </c>
      <c r="E184" s="91">
        <v>194</v>
      </c>
      <c r="F184" s="91" t="s">
        <v>6076</v>
      </c>
      <c r="G184" s="153">
        <v>672</v>
      </c>
      <c r="H184" s="153">
        <v>22</v>
      </c>
      <c r="I184" s="91"/>
    </row>
    <row r="185" spans="1:9">
      <c r="A185" s="89">
        <v>181</v>
      </c>
      <c r="B185" s="92" t="s">
        <v>2854</v>
      </c>
      <c r="C185" s="242" t="s">
        <v>6461</v>
      </c>
      <c r="D185" s="91">
        <v>1</v>
      </c>
      <c r="E185" s="91">
        <v>195</v>
      </c>
      <c r="F185" s="91" t="s">
        <v>6077</v>
      </c>
      <c r="G185" s="153">
        <v>675</v>
      </c>
      <c r="H185" s="153">
        <v>22</v>
      </c>
      <c r="I185" s="91"/>
    </row>
    <row r="186" spans="1:9">
      <c r="A186" s="89">
        <v>182</v>
      </c>
      <c r="B186" s="92" t="s">
        <v>2855</v>
      </c>
      <c r="C186" s="242" t="s">
        <v>6461</v>
      </c>
      <c r="D186" s="91">
        <v>1</v>
      </c>
      <c r="E186" s="91">
        <v>196</v>
      </c>
      <c r="F186" s="91" t="s">
        <v>6078</v>
      </c>
      <c r="G186" s="153">
        <v>675</v>
      </c>
      <c r="H186" s="153">
        <v>36</v>
      </c>
      <c r="I186" s="91"/>
    </row>
    <row r="187" spans="1:9">
      <c r="A187" s="89">
        <v>183</v>
      </c>
      <c r="B187" s="92" t="s">
        <v>2856</v>
      </c>
      <c r="C187" s="242" t="s">
        <v>6461</v>
      </c>
      <c r="D187" s="91">
        <v>1</v>
      </c>
      <c r="E187" s="91">
        <v>197</v>
      </c>
      <c r="F187" s="91" t="s">
        <v>6079</v>
      </c>
      <c r="G187" s="153">
        <v>675</v>
      </c>
      <c r="H187" s="153">
        <v>50</v>
      </c>
      <c r="I187" s="91"/>
    </row>
    <row r="188" spans="1:9">
      <c r="A188" s="89">
        <v>184</v>
      </c>
      <c r="B188" s="92" t="s">
        <v>2857</v>
      </c>
      <c r="C188" s="242" t="s">
        <v>6461</v>
      </c>
      <c r="D188" s="91">
        <v>1</v>
      </c>
      <c r="E188" s="91">
        <v>198</v>
      </c>
      <c r="F188" s="91" t="s">
        <v>6080</v>
      </c>
      <c r="G188" s="153">
        <v>678</v>
      </c>
      <c r="H188" s="153">
        <v>22</v>
      </c>
      <c r="I188" s="91"/>
    </row>
    <row r="189" spans="1:9">
      <c r="A189" s="89">
        <v>185</v>
      </c>
      <c r="B189" s="92" t="s">
        <v>2858</v>
      </c>
      <c r="C189" s="242" t="s">
        <v>6461</v>
      </c>
      <c r="D189" s="91">
        <v>1</v>
      </c>
      <c r="E189" s="91">
        <v>199</v>
      </c>
      <c r="F189" s="91" t="s">
        <v>6081</v>
      </c>
      <c r="G189" s="153">
        <v>678</v>
      </c>
      <c r="H189" s="153">
        <v>50</v>
      </c>
      <c r="I189" s="91"/>
    </row>
    <row r="190" spans="1:9">
      <c r="A190" s="89">
        <v>186</v>
      </c>
      <c r="B190" s="92" t="s">
        <v>2859</v>
      </c>
      <c r="C190" s="242" t="s">
        <v>6461</v>
      </c>
      <c r="D190" s="91">
        <v>1</v>
      </c>
      <c r="E190" s="91">
        <v>200</v>
      </c>
      <c r="F190" s="91" t="s">
        <v>6082</v>
      </c>
      <c r="G190" s="153">
        <v>681</v>
      </c>
      <c r="H190" s="153">
        <v>22</v>
      </c>
      <c r="I190" s="29"/>
    </row>
    <row r="191" spans="1:9">
      <c r="A191" s="89">
        <v>187</v>
      </c>
      <c r="B191" s="92" t="s">
        <v>2860</v>
      </c>
      <c r="C191" s="242" t="s">
        <v>6461</v>
      </c>
      <c r="D191" s="91">
        <v>1</v>
      </c>
      <c r="E191" s="91">
        <v>201</v>
      </c>
      <c r="F191" s="91" t="s">
        <v>6083</v>
      </c>
      <c r="G191" s="153">
        <v>681</v>
      </c>
      <c r="H191" s="153">
        <v>50</v>
      </c>
      <c r="I191" s="29"/>
    </row>
    <row r="192" spans="1:9">
      <c r="A192" s="89">
        <v>188</v>
      </c>
      <c r="B192" s="92" t="s">
        <v>6620</v>
      </c>
      <c r="C192" s="242" t="s">
        <v>6461</v>
      </c>
      <c r="D192" s="91">
        <v>1</v>
      </c>
      <c r="E192" s="91">
        <v>202</v>
      </c>
      <c r="F192" s="91" t="s">
        <v>6084</v>
      </c>
      <c r="G192" s="153">
        <v>684</v>
      </c>
      <c r="H192" s="153">
        <v>22</v>
      </c>
      <c r="I192" s="91"/>
    </row>
    <row r="193" spans="1:9">
      <c r="A193" s="89">
        <v>189</v>
      </c>
      <c r="B193" s="100" t="s">
        <v>6621</v>
      </c>
      <c r="C193" s="242" t="s">
        <v>6461</v>
      </c>
      <c r="D193" s="91">
        <v>0</v>
      </c>
      <c r="E193" s="91">
        <v>203</v>
      </c>
      <c r="F193" s="91" t="s">
        <v>1056</v>
      </c>
      <c r="G193" s="153">
        <v>1</v>
      </c>
      <c r="H193" s="153">
        <v>63</v>
      </c>
      <c r="I193" s="29"/>
    </row>
    <row r="194" spans="1:9">
      <c r="A194" s="89">
        <v>190</v>
      </c>
      <c r="B194" s="100" t="s">
        <v>6622</v>
      </c>
      <c r="C194" s="242" t="s">
        <v>6461</v>
      </c>
      <c r="D194" s="91">
        <v>0</v>
      </c>
      <c r="E194" s="91">
        <v>204</v>
      </c>
      <c r="F194" s="91" t="s">
        <v>1056</v>
      </c>
      <c r="G194" s="153">
        <v>1</v>
      </c>
      <c r="H194" s="153">
        <v>63</v>
      </c>
      <c r="I194" s="29"/>
    </row>
    <row r="195" spans="1:9">
      <c r="A195" s="89">
        <v>191</v>
      </c>
      <c r="B195" s="100" t="s">
        <v>203</v>
      </c>
      <c r="C195" s="242" t="s">
        <v>6461</v>
      </c>
      <c r="D195" s="91">
        <v>0</v>
      </c>
      <c r="E195" s="91">
        <v>205</v>
      </c>
      <c r="F195" s="91" t="s">
        <v>1056</v>
      </c>
      <c r="G195" s="153">
        <v>1</v>
      </c>
      <c r="H195" s="153">
        <v>63</v>
      </c>
      <c r="I195" s="29"/>
    </row>
    <row r="196" spans="1:9">
      <c r="A196" s="89">
        <v>192</v>
      </c>
      <c r="B196" s="100" t="s">
        <v>204</v>
      </c>
      <c r="C196" s="242" t="s">
        <v>6461</v>
      </c>
      <c r="D196" s="91">
        <v>0</v>
      </c>
      <c r="E196" s="91">
        <v>206</v>
      </c>
      <c r="F196" s="91" t="s">
        <v>1056</v>
      </c>
      <c r="G196" s="153">
        <v>1</v>
      </c>
      <c r="H196" s="153">
        <v>63</v>
      </c>
      <c r="I196" s="29"/>
    </row>
    <row r="197" spans="1:9">
      <c r="A197" s="89">
        <v>193</v>
      </c>
      <c r="B197" s="100" t="s">
        <v>205</v>
      </c>
      <c r="C197" s="242" t="s">
        <v>6461</v>
      </c>
      <c r="D197" s="91">
        <v>0</v>
      </c>
      <c r="E197" s="91">
        <v>207</v>
      </c>
      <c r="F197" s="91" t="s">
        <v>1056</v>
      </c>
      <c r="G197" s="153">
        <v>1</v>
      </c>
      <c r="H197" s="153">
        <v>63</v>
      </c>
      <c r="I197" s="29"/>
    </row>
    <row r="198" spans="1:9">
      <c r="A198" s="89">
        <v>194</v>
      </c>
      <c r="B198" s="100" t="s">
        <v>206</v>
      </c>
      <c r="C198" s="242" t="s">
        <v>6461</v>
      </c>
      <c r="D198" s="91">
        <v>0</v>
      </c>
      <c r="E198" s="91">
        <v>208</v>
      </c>
      <c r="F198" s="91" t="s">
        <v>1056</v>
      </c>
      <c r="G198" s="153">
        <v>1</v>
      </c>
      <c r="H198" s="153">
        <v>63</v>
      </c>
      <c r="I198" s="29"/>
    </row>
    <row r="199" spans="1:9">
      <c r="A199" s="89">
        <v>195</v>
      </c>
      <c r="B199" s="100" t="s">
        <v>207</v>
      </c>
      <c r="C199" s="242" t="s">
        <v>6461</v>
      </c>
      <c r="D199" s="91">
        <v>0</v>
      </c>
      <c r="E199" s="91">
        <v>209</v>
      </c>
      <c r="F199" s="91" t="s">
        <v>1056</v>
      </c>
      <c r="G199" s="153">
        <v>1</v>
      </c>
      <c r="H199" s="153">
        <v>63</v>
      </c>
      <c r="I199" s="29"/>
    </row>
    <row r="200" spans="1:9">
      <c r="A200" s="89">
        <v>196</v>
      </c>
      <c r="B200" s="100" t="s">
        <v>208</v>
      </c>
      <c r="C200" s="242" t="s">
        <v>6461</v>
      </c>
      <c r="D200" s="91">
        <v>0</v>
      </c>
      <c r="E200" s="91">
        <v>210</v>
      </c>
      <c r="F200" s="91" t="s">
        <v>1056</v>
      </c>
      <c r="G200" s="153">
        <v>1</v>
      </c>
      <c r="H200" s="153">
        <v>63</v>
      </c>
      <c r="I200" s="29"/>
    </row>
    <row r="201" spans="1:9">
      <c r="A201" s="89">
        <v>197</v>
      </c>
      <c r="B201" s="100" t="s">
        <v>209</v>
      </c>
      <c r="C201" s="242" t="s">
        <v>6461</v>
      </c>
      <c r="D201" s="91">
        <v>0</v>
      </c>
      <c r="E201" s="91">
        <v>211</v>
      </c>
      <c r="F201" s="91" t="s">
        <v>1056</v>
      </c>
      <c r="G201" s="153">
        <v>1</v>
      </c>
      <c r="H201" s="153">
        <v>63</v>
      </c>
      <c r="I201" s="29"/>
    </row>
    <row r="202" spans="1:9">
      <c r="A202" s="89">
        <v>198</v>
      </c>
      <c r="B202" s="100" t="s">
        <v>210</v>
      </c>
      <c r="C202" s="242" t="s">
        <v>6461</v>
      </c>
      <c r="D202" s="91">
        <v>0</v>
      </c>
      <c r="E202" s="91">
        <v>212</v>
      </c>
      <c r="F202" s="91" t="s">
        <v>1056</v>
      </c>
      <c r="G202" s="153">
        <v>1</v>
      </c>
      <c r="H202" s="153">
        <v>63</v>
      </c>
      <c r="I202" s="29"/>
    </row>
    <row r="203" spans="1:9">
      <c r="A203" s="89">
        <v>199</v>
      </c>
      <c r="B203" s="100" t="s">
        <v>211</v>
      </c>
      <c r="C203" s="242" t="s">
        <v>6461</v>
      </c>
      <c r="D203" s="91">
        <v>0</v>
      </c>
      <c r="E203" s="91">
        <v>213</v>
      </c>
      <c r="F203" s="91" t="s">
        <v>1056</v>
      </c>
      <c r="G203" s="153">
        <v>1</v>
      </c>
      <c r="H203" s="153">
        <v>63</v>
      </c>
      <c r="I203" s="29"/>
    </row>
    <row r="204" spans="1:9">
      <c r="A204" s="89">
        <v>200</v>
      </c>
      <c r="B204" s="100" t="s">
        <v>2861</v>
      </c>
      <c r="C204" s="242" t="s">
        <v>6461</v>
      </c>
      <c r="D204" s="91">
        <v>0</v>
      </c>
      <c r="E204" s="91">
        <v>214</v>
      </c>
      <c r="F204" s="91" t="s">
        <v>1056</v>
      </c>
      <c r="G204" s="153">
        <v>1</v>
      </c>
      <c r="H204" s="153">
        <v>63</v>
      </c>
      <c r="I204" s="29"/>
    </row>
    <row r="205" spans="1:9">
      <c r="A205" s="89">
        <v>201</v>
      </c>
      <c r="B205" s="100" t="s">
        <v>212</v>
      </c>
      <c r="C205" s="242" t="s">
        <v>6461</v>
      </c>
      <c r="D205" s="91">
        <v>0</v>
      </c>
      <c r="E205" s="91">
        <v>215</v>
      </c>
      <c r="F205" s="91" t="s">
        <v>1056</v>
      </c>
      <c r="G205" s="153">
        <v>1</v>
      </c>
      <c r="H205" s="153">
        <v>63</v>
      </c>
      <c r="I205" s="91"/>
    </row>
    <row r="206" spans="1:9">
      <c r="A206" s="89">
        <v>202</v>
      </c>
      <c r="B206" s="100" t="s">
        <v>213</v>
      </c>
      <c r="C206" s="242" t="s">
        <v>6461</v>
      </c>
      <c r="D206" s="91">
        <v>0</v>
      </c>
      <c r="E206" s="91">
        <v>216</v>
      </c>
      <c r="F206" s="91" t="s">
        <v>1056</v>
      </c>
      <c r="G206" s="153">
        <v>1</v>
      </c>
      <c r="H206" s="153">
        <v>63</v>
      </c>
      <c r="I206" s="91"/>
    </row>
    <row r="207" spans="1:9">
      <c r="A207" s="145">
        <v>203</v>
      </c>
      <c r="B207" s="100" t="s">
        <v>214</v>
      </c>
      <c r="C207" s="242" t="s">
        <v>6461</v>
      </c>
      <c r="D207" s="91">
        <v>0</v>
      </c>
      <c r="E207" s="91">
        <v>217</v>
      </c>
      <c r="F207" s="91" t="s">
        <v>1056</v>
      </c>
      <c r="G207" s="153">
        <v>1</v>
      </c>
      <c r="H207" s="153">
        <v>63</v>
      </c>
      <c r="I207" s="91"/>
    </row>
    <row r="208" spans="1:9">
      <c r="A208" s="145">
        <v>204</v>
      </c>
      <c r="B208" s="100" t="s">
        <v>2862</v>
      </c>
      <c r="C208" s="242" t="s">
        <v>6461</v>
      </c>
      <c r="D208" s="91">
        <v>0</v>
      </c>
      <c r="E208" s="91">
        <v>218</v>
      </c>
      <c r="F208" s="91" t="s">
        <v>1056</v>
      </c>
      <c r="G208" s="153">
        <v>1</v>
      </c>
      <c r="H208" s="153">
        <v>63</v>
      </c>
      <c r="I208" s="91"/>
    </row>
    <row r="209" spans="1:9">
      <c r="A209" s="89">
        <v>205</v>
      </c>
      <c r="B209" s="100" t="s">
        <v>215</v>
      </c>
      <c r="C209" s="242" t="s">
        <v>6461</v>
      </c>
      <c r="D209" s="91">
        <v>0</v>
      </c>
      <c r="E209" s="91">
        <v>219</v>
      </c>
      <c r="F209" s="91" t="s">
        <v>1056</v>
      </c>
      <c r="G209" s="153">
        <v>1</v>
      </c>
      <c r="H209" s="153">
        <v>63</v>
      </c>
      <c r="I209" s="29"/>
    </row>
    <row r="210" spans="1:9">
      <c r="A210" s="89">
        <v>206</v>
      </c>
      <c r="B210" s="100" t="s">
        <v>216</v>
      </c>
      <c r="C210" s="242" t="s">
        <v>6461</v>
      </c>
      <c r="D210" s="91">
        <v>0</v>
      </c>
      <c r="E210" s="91">
        <v>220</v>
      </c>
      <c r="F210" s="91" t="s">
        <v>1056</v>
      </c>
      <c r="G210" s="153">
        <v>1</v>
      </c>
      <c r="H210" s="153">
        <v>63</v>
      </c>
      <c r="I210" s="29"/>
    </row>
    <row r="211" spans="1:9">
      <c r="A211" s="89">
        <v>207</v>
      </c>
      <c r="B211" s="100" t="s">
        <v>217</v>
      </c>
      <c r="C211" s="242" t="s">
        <v>6461</v>
      </c>
      <c r="D211" s="91">
        <v>0</v>
      </c>
      <c r="E211" s="91">
        <v>221</v>
      </c>
      <c r="F211" s="91" t="s">
        <v>1056</v>
      </c>
      <c r="G211" s="153">
        <v>1</v>
      </c>
      <c r="H211" s="153">
        <v>63</v>
      </c>
      <c r="I211" s="29"/>
    </row>
    <row r="212" spans="1:9">
      <c r="A212" s="89">
        <v>208</v>
      </c>
      <c r="B212" s="100" t="s">
        <v>218</v>
      </c>
      <c r="C212" s="242" t="s">
        <v>6461</v>
      </c>
      <c r="D212" s="91">
        <v>0</v>
      </c>
      <c r="E212" s="91">
        <v>222</v>
      </c>
      <c r="F212" s="91" t="s">
        <v>1056</v>
      </c>
      <c r="G212" s="153">
        <v>1</v>
      </c>
      <c r="H212" s="153">
        <v>63</v>
      </c>
      <c r="I212" s="29"/>
    </row>
    <row r="213" spans="1:9">
      <c r="A213" s="89">
        <v>209</v>
      </c>
      <c r="B213" s="100" t="s">
        <v>219</v>
      </c>
      <c r="C213" s="242" t="s">
        <v>6461</v>
      </c>
      <c r="D213" s="91">
        <v>0</v>
      </c>
      <c r="E213" s="91">
        <v>223</v>
      </c>
      <c r="F213" s="91" t="s">
        <v>1056</v>
      </c>
      <c r="G213" s="153">
        <v>1</v>
      </c>
      <c r="H213" s="153">
        <v>63</v>
      </c>
      <c r="I213" s="29"/>
    </row>
    <row r="214" spans="1:9">
      <c r="A214" s="89">
        <v>210</v>
      </c>
      <c r="B214" s="100" t="s">
        <v>220</v>
      </c>
      <c r="C214" s="242" t="s">
        <v>6461</v>
      </c>
      <c r="D214" s="91">
        <v>0</v>
      </c>
      <c r="E214" s="91">
        <v>224</v>
      </c>
      <c r="F214" s="91" t="s">
        <v>1056</v>
      </c>
      <c r="G214" s="153">
        <v>1</v>
      </c>
      <c r="H214" s="153">
        <v>63</v>
      </c>
      <c r="I214" s="29"/>
    </row>
    <row r="215" spans="1:9">
      <c r="A215" s="89">
        <v>211</v>
      </c>
      <c r="B215" s="100" t="s">
        <v>221</v>
      </c>
      <c r="C215" s="242" t="s">
        <v>6461</v>
      </c>
      <c r="D215" s="91">
        <v>0</v>
      </c>
      <c r="E215" s="91">
        <v>225</v>
      </c>
      <c r="F215" s="91" t="s">
        <v>1056</v>
      </c>
      <c r="G215" s="153">
        <v>1</v>
      </c>
      <c r="H215" s="153">
        <v>63</v>
      </c>
      <c r="I215" s="29"/>
    </row>
    <row r="216" spans="1:9">
      <c r="A216" s="89">
        <v>212</v>
      </c>
      <c r="B216" s="100" t="s">
        <v>222</v>
      </c>
      <c r="C216" s="242" t="s">
        <v>6461</v>
      </c>
      <c r="D216" s="91">
        <v>0</v>
      </c>
      <c r="E216" s="91">
        <v>226</v>
      </c>
      <c r="F216" s="91" t="s">
        <v>1056</v>
      </c>
      <c r="G216" s="153">
        <v>1</v>
      </c>
      <c r="H216" s="153">
        <v>63</v>
      </c>
      <c r="I216" s="29"/>
    </row>
    <row r="217" spans="1:9">
      <c r="A217" s="89">
        <v>213</v>
      </c>
      <c r="B217" s="100" t="s">
        <v>223</v>
      </c>
      <c r="C217" s="242" t="s">
        <v>6461</v>
      </c>
      <c r="D217" s="91">
        <v>0</v>
      </c>
      <c r="E217" s="91">
        <v>227</v>
      </c>
      <c r="F217" s="91" t="s">
        <v>1056</v>
      </c>
      <c r="G217" s="153">
        <v>1</v>
      </c>
      <c r="H217" s="153">
        <v>63</v>
      </c>
      <c r="I217" s="29"/>
    </row>
    <row r="218" spans="1:9">
      <c r="A218" s="89">
        <v>214</v>
      </c>
      <c r="B218" s="100" t="s">
        <v>224</v>
      </c>
      <c r="C218" s="242" t="s">
        <v>6461</v>
      </c>
      <c r="D218" s="91">
        <v>0</v>
      </c>
      <c r="E218" s="91">
        <v>228</v>
      </c>
      <c r="F218" s="91" t="s">
        <v>1056</v>
      </c>
      <c r="G218" s="153">
        <v>1</v>
      </c>
      <c r="H218" s="153">
        <v>63</v>
      </c>
      <c r="I218" s="29"/>
    </row>
    <row r="219" spans="1:9">
      <c r="A219" s="89">
        <v>215</v>
      </c>
      <c r="B219" s="100" t="s">
        <v>225</v>
      </c>
      <c r="C219" s="242" t="s">
        <v>6461</v>
      </c>
      <c r="D219" s="91">
        <v>0</v>
      </c>
      <c r="E219" s="91">
        <v>229</v>
      </c>
      <c r="F219" s="91" t="s">
        <v>1056</v>
      </c>
      <c r="G219" s="153">
        <v>1</v>
      </c>
      <c r="H219" s="153">
        <v>63</v>
      </c>
      <c r="I219" s="29"/>
    </row>
    <row r="220" spans="1:9">
      <c r="A220" s="89">
        <v>216</v>
      </c>
      <c r="B220" s="100" t="s">
        <v>226</v>
      </c>
      <c r="C220" s="242" t="s">
        <v>6461</v>
      </c>
      <c r="D220" s="91">
        <v>0</v>
      </c>
      <c r="E220" s="91">
        <v>230</v>
      </c>
      <c r="F220" s="91" t="s">
        <v>1056</v>
      </c>
      <c r="G220" s="153">
        <v>1</v>
      </c>
      <c r="H220" s="153">
        <v>63</v>
      </c>
      <c r="I220" s="29"/>
    </row>
    <row r="221" spans="1:9">
      <c r="A221" s="89">
        <v>217</v>
      </c>
      <c r="B221" s="100" t="s">
        <v>227</v>
      </c>
      <c r="C221" s="242" t="s">
        <v>6461</v>
      </c>
      <c r="D221" s="91">
        <v>0</v>
      </c>
      <c r="E221" s="91">
        <v>231</v>
      </c>
      <c r="F221" s="91" t="s">
        <v>1056</v>
      </c>
      <c r="G221" s="153">
        <v>1</v>
      </c>
      <c r="H221" s="153">
        <v>63</v>
      </c>
      <c r="I221" s="29"/>
    </row>
    <row r="222" spans="1:9">
      <c r="A222" s="89">
        <v>218</v>
      </c>
      <c r="B222" s="100" t="s">
        <v>228</v>
      </c>
      <c r="C222" s="242" t="s">
        <v>6461</v>
      </c>
      <c r="D222" s="91">
        <v>0</v>
      </c>
      <c r="E222" s="91">
        <v>232</v>
      </c>
      <c r="F222" s="91" t="s">
        <v>1056</v>
      </c>
      <c r="G222" s="153">
        <v>1</v>
      </c>
      <c r="H222" s="153">
        <v>63</v>
      </c>
      <c r="I222" s="29"/>
    </row>
    <row r="223" spans="1:9">
      <c r="A223" s="89">
        <v>219</v>
      </c>
      <c r="B223" s="100" t="s">
        <v>229</v>
      </c>
      <c r="C223" s="242" t="s">
        <v>6461</v>
      </c>
      <c r="D223" s="91">
        <v>0</v>
      </c>
      <c r="E223" s="91">
        <v>233</v>
      </c>
      <c r="F223" s="91" t="s">
        <v>1056</v>
      </c>
      <c r="G223" s="153">
        <v>1</v>
      </c>
      <c r="H223" s="153">
        <v>63</v>
      </c>
      <c r="I223" s="29"/>
    </row>
    <row r="224" spans="1:9">
      <c r="A224" s="89">
        <v>220</v>
      </c>
      <c r="B224" s="100" t="s">
        <v>230</v>
      </c>
      <c r="C224" s="242" t="s">
        <v>6461</v>
      </c>
      <c r="D224" s="91">
        <v>0</v>
      </c>
      <c r="E224" s="91">
        <v>234</v>
      </c>
      <c r="F224" s="91" t="s">
        <v>1056</v>
      </c>
      <c r="G224" s="153">
        <v>1</v>
      </c>
      <c r="H224" s="153">
        <v>63</v>
      </c>
      <c r="I224" s="29"/>
    </row>
    <row r="225" spans="1:9">
      <c r="A225" s="89">
        <v>221</v>
      </c>
      <c r="B225" s="100" t="s">
        <v>231</v>
      </c>
      <c r="C225" s="242" t="s">
        <v>6461</v>
      </c>
      <c r="D225" s="91">
        <v>0</v>
      </c>
      <c r="E225" s="91">
        <v>235</v>
      </c>
      <c r="F225" s="91" t="s">
        <v>1056</v>
      </c>
      <c r="G225" s="153">
        <v>1</v>
      </c>
      <c r="H225" s="153">
        <v>63</v>
      </c>
      <c r="I225" s="29"/>
    </row>
    <row r="226" spans="1:9">
      <c r="A226" s="89">
        <v>222</v>
      </c>
      <c r="B226" s="100" t="s">
        <v>232</v>
      </c>
      <c r="C226" s="242" t="s">
        <v>6461</v>
      </c>
      <c r="D226" s="91">
        <v>0</v>
      </c>
      <c r="E226" s="91">
        <v>236</v>
      </c>
      <c r="F226" s="91" t="s">
        <v>1056</v>
      </c>
      <c r="G226" s="153">
        <v>1</v>
      </c>
      <c r="H226" s="153">
        <v>63</v>
      </c>
      <c r="I226" s="29"/>
    </row>
    <row r="227" spans="1:9">
      <c r="A227" s="89">
        <v>223</v>
      </c>
      <c r="B227" s="100" t="s">
        <v>233</v>
      </c>
      <c r="C227" s="242" t="s">
        <v>6461</v>
      </c>
      <c r="D227" s="91">
        <v>0</v>
      </c>
      <c r="E227" s="91">
        <v>237</v>
      </c>
      <c r="F227" s="91" t="s">
        <v>1056</v>
      </c>
      <c r="G227" s="153">
        <v>1</v>
      </c>
      <c r="H227" s="153">
        <v>63</v>
      </c>
      <c r="I227" s="29"/>
    </row>
    <row r="228" spans="1:9">
      <c r="A228" s="89">
        <v>224</v>
      </c>
      <c r="B228" s="100" t="s">
        <v>2863</v>
      </c>
      <c r="C228" s="242" t="s">
        <v>6461</v>
      </c>
      <c r="D228" s="91">
        <v>0</v>
      </c>
      <c r="E228" s="91">
        <v>238</v>
      </c>
      <c r="F228" s="91" t="s">
        <v>1056</v>
      </c>
      <c r="G228" s="153">
        <v>1</v>
      </c>
      <c r="H228" s="153">
        <v>63</v>
      </c>
      <c r="I228" s="91"/>
    </row>
    <row r="229" spans="1:9">
      <c r="A229" s="89">
        <v>225</v>
      </c>
      <c r="B229" s="100" t="s">
        <v>234</v>
      </c>
      <c r="C229" s="242" t="s">
        <v>6461</v>
      </c>
      <c r="D229" s="91">
        <v>0</v>
      </c>
      <c r="E229" s="91">
        <v>239</v>
      </c>
      <c r="F229" s="91" t="s">
        <v>1056</v>
      </c>
      <c r="G229" s="153">
        <v>1</v>
      </c>
      <c r="H229" s="153">
        <v>63</v>
      </c>
      <c r="I229" s="91"/>
    </row>
    <row r="230" spans="1:9">
      <c r="A230" s="89">
        <v>226</v>
      </c>
      <c r="B230" s="100" t="s">
        <v>2864</v>
      </c>
      <c r="C230" s="242" t="s">
        <v>6461</v>
      </c>
      <c r="D230" s="91">
        <v>0</v>
      </c>
      <c r="E230" s="91">
        <v>240</v>
      </c>
      <c r="F230" s="91" t="s">
        <v>1056</v>
      </c>
      <c r="G230" s="153">
        <v>1</v>
      </c>
      <c r="H230" s="153">
        <v>63</v>
      </c>
      <c r="I230" s="91"/>
    </row>
  </sheetData>
  <mergeCells count="2">
    <mergeCell ref="C3:E3"/>
    <mergeCell ref="F3:I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sheetPr>
  <dimension ref="A1:I222"/>
  <sheetViews>
    <sheetView workbookViewId="0"/>
  </sheetViews>
  <sheetFormatPr defaultRowHeight="13.5"/>
  <cols>
    <col min="1" max="1" width="6.375" style="48" bestFit="1" customWidth="1"/>
    <col min="2" max="2" width="85.125" style="96" bestFit="1" customWidth="1"/>
    <col min="3" max="3" width="4.625" style="11" bestFit="1" customWidth="1"/>
    <col min="4" max="4" width="8.625" style="11" bestFit="1" customWidth="1"/>
    <col min="5" max="5" width="4.5" style="11" bestFit="1" customWidth="1"/>
    <col min="6" max="6" width="9" style="11" bestFit="1" customWidth="1"/>
    <col min="7" max="7" width="5.5" style="11" bestFit="1" customWidth="1"/>
    <col min="8" max="8" width="3.5" style="11" bestFit="1" customWidth="1"/>
    <col min="9" max="9" width="3" style="11" bestFit="1" customWidth="1"/>
    <col min="10" max="16384" width="9" style="11"/>
  </cols>
  <sheetData>
    <row r="1" spans="1:9" ht="17.25">
      <c r="A1" s="94" t="s">
        <v>6447</v>
      </c>
      <c r="B1" s="95" t="s">
        <v>6623</v>
      </c>
      <c r="C1" s="281"/>
      <c r="D1" s="281"/>
      <c r="E1" s="281"/>
      <c r="F1" s="281"/>
      <c r="G1" s="281"/>
      <c r="H1" s="281"/>
      <c r="I1" s="281"/>
    </row>
    <row r="2" spans="1:9">
      <c r="A2" s="281"/>
      <c r="B2" s="96" t="s">
        <v>6449</v>
      </c>
      <c r="C2" s="281"/>
      <c r="D2" s="281"/>
      <c r="E2" s="281"/>
      <c r="F2" s="281"/>
      <c r="G2" s="281"/>
      <c r="H2" s="281"/>
      <c r="I2" s="281"/>
    </row>
    <row r="3" spans="1:9" ht="13.5" customHeight="1">
      <c r="A3" s="148" t="s">
        <v>6450</v>
      </c>
      <c r="B3" s="97">
        <v>218</v>
      </c>
      <c r="C3" s="517" t="s">
        <v>6451</v>
      </c>
      <c r="D3" s="518"/>
      <c r="E3" s="519"/>
      <c r="F3" s="517" t="s">
        <v>6452</v>
      </c>
      <c r="G3" s="518"/>
      <c r="H3" s="518"/>
      <c r="I3" s="519"/>
    </row>
    <row r="4" spans="1:9" ht="22.5">
      <c r="A4" s="87" t="s">
        <v>6453</v>
      </c>
      <c r="B4" s="98" t="s">
        <v>274</v>
      </c>
      <c r="C4" s="87" t="s">
        <v>6454</v>
      </c>
      <c r="D4" s="300" t="s">
        <v>6455</v>
      </c>
      <c r="E4" s="300" t="s">
        <v>6456</v>
      </c>
      <c r="F4" s="300" t="s">
        <v>6457</v>
      </c>
      <c r="G4" s="88" t="s">
        <v>6458</v>
      </c>
      <c r="H4" s="88" t="s">
        <v>6459</v>
      </c>
      <c r="I4" s="300" t="s">
        <v>275</v>
      </c>
    </row>
    <row r="5" spans="1:9">
      <c r="A5" s="89">
        <v>1</v>
      </c>
      <c r="B5" s="92" t="s">
        <v>6624</v>
      </c>
      <c r="C5" s="242" t="s">
        <v>6461</v>
      </c>
      <c r="D5" s="91">
        <v>1</v>
      </c>
      <c r="E5" s="91">
        <v>15</v>
      </c>
      <c r="F5" s="91" t="s">
        <v>5696</v>
      </c>
      <c r="G5" s="153">
        <v>747</v>
      </c>
      <c r="H5" s="153">
        <v>22</v>
      </c>
      <c r="I5" s="29"/>
    </row>
    <row r="6" spans="1:9">
      <c r="A6" s="89">
        <v>2</v>
      </c>
      <c r="B6" s="92" t="s">
        <v>6625</v>
      </c>
      <c r="C6" s="242" t="s">
        <v>6461</v>
      </c>
      <c r="D6" s="91">
        <v>1</v>
      </c>
      <c r="E6" s="91">
        <v>16</v>
      </c>
      <c r="F6" s="91" t="s">
        <v>5697</v>
      </c>
      <c r="G6" s="153">
        <v>747</v>
      </c>
      <c r="H6" s="153">
        <v>36</v>
      </c>
      <c r="I6" s="29"/>
    </row>
    <row r="7" spans="1:9">
      <c r="A7" s="89">
        <v>3</v>
      </c>
      <c r="B7" s="92" t="s">
        <v>6626</v>
      </c>
      <c r="C7" s="242" t="s">
        <v>6461</v>
      </c>
      <c r="D7" s="91">
        <v>1</v>
      </c>
      <c r="E7" s="91">
        <v>17</v>
      </c>
      <c r="F7" s="91" t="s">
        <v>5698</v>
      </c>
      <c r="G7" s="153">
        <v>747</v>
      </c>
      <c r="H7" s="153">
        <v>50</v>
      </c>
      <c r="I7" s="29"/>
    </row>
    <row r="8" spans="1:9">
      <c r="A8" s="89">
        <v>4</v>
      </c>
      <c r="B8" s="92" t="s">
        <v>2865</v>
      </c>
      <c r="C8" s="242" t="s">
        <v>6461</v>
      </c>
      <c r="D8" s="91">
        <v>1</v>
      </c>
      <c r="E8" s="91">
        <v>18</v>
      </c>
      <c r="F8" s="91" t="s">
        <v>5699</v>
      </c>
      <c r="G8" s="153">
        <v>750</v>
      </c>
      <c r="H8" s="153">
        <v>22</v>
      </c>
      <c r="I8" s="29"/>
    </row>
    <row r="9" spans="1:9">
      <c r="A9" s="89">
        <v>5</v>
      </c>
      <c r="B9" s="92" t="s">
        <v>2866</v>
      </c>
      <c r="C9" s="242" t="s">
        <v>6461</v>
      </c>
      <c r="D9" s="91">
        <v>1</v>
      </c>
      <c r="E9" s="91">
        <v>19</v>
      </c>
      <c r="F9" s="91" t="s">
        <v>5700</v>
      </c>
      <c r="G9" s="153">
        <v>750</v>
      </c>
      <c r="H9" s="153">
        <v>50</v>
      </c>
      <c r="I9" s="29"/>
    </row>
    <row r="10" spans="1:9">
      <c r="A10" s="89">
        <v>6</v>
      </c>
      <c r="B10" s="92" t="s">
        <v>2867</v>
      </c>
      <c r="C10" s="242" t="s">
        <v>6461</v>
      </c>
      <c r="D10" s="91">
        <v>1</v>
      </c>
      <c r="E10" s="91">
        <v>20</v>
      </c>
      <c r="F10" s="91" t="s">
        <v>5701</v>
      </c>
      <c r="G10" s="153">
        <v>753</v>
      </c>
      <c r="H10" s="153">
        <v>22</v>
      </c>
      <c r="I10" s="29"/>
    </row>
    <row r="11" spans="1:9">
      <c r="A11" s="89">
        <v>7</v>
      </c>
      <c r="B11" s="92" t="s">
        <v>2868</v>
      </c>
      <c r="C11" s="242" t="s">
        <v>6461</v>
      </c>
      <c r="D11" s="91">
        <v>1</v>
      </c>
      <c r="E11" s="91">
        <v>21</v>
      </c>
      <c r="F11" s="91" t="s">
        <v>5702</v>
      </c>
      <c r="G11" s="153">
        <v>753</v>
      </c>
      <c r="H11" s="153">
        <v>50</v>
      </c>
      <c r="I11" s="29"/>
    </row>
    <row r="12" spans="1:9">
      <c r="A12" s="89">
        <v>8</v>
      </c>
      <c r="B12" s="92" t="s">
        <v>2869</v>
      </c>
      <c r="C12" s="242" t="s">
        <v>6461</v>
      </c>
      <c r="D12" s="91">
        <v>1</v>
      </c>
      <c r="E12" s="91">
        <v>22</v>
      </c>
      <c r="F12" s="91" t="s">
        <v>5703</v>
      </c>
      <c r="G12" s="153">
        <v>756</v>
      </c>
      <c r="H12" s="153">
        <v>22</v>
      </c>
      <c r="I12" s="29"/>
    </row>
    <row r="13" spans="1:9">
      <c r="A13" s="89">
        <v>9</v>
      </c>
      <c r="B13" s="92" t="s">
        <v>2870</v>
      </c>
      <c r="C13" s="242" t="s">
        <v>6461</v>
      </c>
      <c r="D13" s="91">
        <v>1</v>
      </c>
      <c r="E13" s="91">
        <v>23</v>
      </c>
      <c r="F13" s="91" t="s">
        <v>5704</v>
      </c>
      <c r="G13" s="153">
        <v>756</v>
      </c>
      <c r="H13" s="153">
        <v>50</v>
      </c>
      <c r="I13" s="29"/>
    </row>
    <row r="14" spans="1:9">
      <c r="A14" s="89">
        <v>10</v>
      </c>
      <c r="B14" s="92" t="s">
        <v>2871</v>
      </c>
      <c r="C14" s="242" t="s">
        <v>6461</v>
      </c>
      <c r="D14" s="91">
        <v>1</v>
      </c>
      <c r="E14" s="91">
        <v>24</v>
      </c>
      <c r="F14" s="91" t="s">
        <v>5705</v>
      </c>
      <c r="G14" s="153">
        <v>759</v>
      </c>
      <c r="H14" s="153">
        <v>22</v>
      </c>
      <c r="I14" s="29"/>
    </row>
    <row r="15" spans="1:9">
      <c r="A15" s="89">
        <v>11</v>
      </c>
      <c r="B15" s="92" t="s">
        <v>2872</v>
      </c>
      <c r="C15" s="242" t="s">
        <v>6461</v>
      </c>
      <c r="D15" s="91">
        <v>1</v>
      </c>
      <c r="E15" s="91">
        <v>25</v>
      </c>
      <c r="F15" s="91" t="s">
        <v>5706</v>
      </c>
      <c r="G15" s="153">
        <v>759</v>
      </c>
      <c r="H15" s="153">
        <v>50</v>
      </c>
      <c r="I15" s="29"/>
    </row>
    <row r="16" spans="1:9">
      <c r="A16" s="89">
        <v>12</v>
      </c>
      <c r="B16" s="92" t="s">
        <v>2873</v>
      </c>
      <c r="C16" s="242" t="s">
        <v>6461</v>
      </c>
      <c r="D16" s="91">
        <v>1</v>
      </c>
      <c r="E16" s="91">
        <v>26</v>
      </c>
      <c r="F16" s="91" t="s">
        <v>5707</v>
      </c>
      <c r="G16" s="153">
        <v>762</v>
      </c>
      <c r="H16" s="153">
        <v>22</v>
      </c>
      <c r="I16" s="29"/>
    </row>
    <row r="17" spans="1:9">
      <c r="A17" s="89">
        <v>13</v>
      </c>
      <c r="B17" s="92" t="s">
        <v>2874</v>
      </c>
      <c r="C17" s="242" t="s">
        <v>6461</v>
      </c>
      <c r="D17" s="91">
        <v>1</v>
      </c>
      <c r="E17" s="91">
        <v>27</v>
      </c>
      <c r="F17" s="91" t="s">
        <v>5708</v>
      </c>
      <c r="G17" s="153">
        <v>762</v>
      </c>
      <c r="H17" s="153">
        <v>50</v>
      </c>
      <c r="I17" s="29"/>
    </row>
    <row r="18" spans="1:9">
      <c r="A18" s="89">
        <v>14</v>
      </c>
      <c r="B18" s="92" t="s">
        <v>2875</v>
      </c>
      <c r="C18" s="242" t="s">
        <v>6461</v>
      </c>
      <c r="D18" s="91">
        <v>1</v>
      </c>
      <c r="E18" s="91">
        <v>28</v>
      </c>
      <c r="F18" s="91" t="s">
        <v>5709</v>
      </c>
      <c r="G18" s="153">
        <v>765</v>
      </c>
      <c r="H18" s="153">
        <v>22</v>
      </c>
      <c r="I18" s="29"/>
    </row>
    <row r="19" spans="1:9">
      <c r="A19" s="89">
        <v>15</v>
      </c>
      <c r="B19" s="92" t="s">
        <v>2876</v>
      </c>
      <c r="C19" s="242" t="s">
        <v>6461</v>
      </c>
      <c r="D19" s="91">
        <v>1</v>
      </c>
      <c r="E19" s="91">
        <v>29</v>
      </c>
      <c r="F19" s="91" t="s">
        <v>5710</v>
      </c>
      <c r="G19" s="153">
        <v>765</v>
      </c>
      <c r="H19" s="153">
        <v>50</v>
      </c>
      <c r="I19" s="29"/>
    </row>
    <row r="20" spans="1:9">
      <c r="A20" s="89">
        <v>16</v>
      </c>
      <c r="B20" s="92" t="s">
        <v>2877</v>
      </c>
      <c r="C20" s="242" t="s">
        <v>6461</v>
      </c>
      <c r="D20" s="91">
        <v>1</v>
      </c>
      <c r="E20" s="91">
        <v>30</v>
      </c>
      <c r="F20" s="91" t="s">
        <v>5711</v>
      </c>
      <c r="G20" s="153">
        <v>768</v>
      </c>
      <c r="H20" s="153">
        <v>22</v>
      </c>
      <c r="I20" s="29"/>
    </row>
    <row r="21" spans="1:9">
      <c r="A21" s="89">
        <v>17</v>
      </c>
      <c r="B21" s="92" t="s">
        <v>2878</v>
      </c>
      <c r="C21" s="242" t="s">
        <v>6461</v>
      </c>
      <c r="D21" s="91">
        <v>1</v>
      </c>
      <c r="E21" s="91">
        <v>31</v>
      </c>
      <c r="F21" s="91" t="s">
        <v>5712</v>
      </c>
      <c r="G21" s="153">
        <v>768</v>
      </c>
      <c r="H21" s="153">
        <v>50</v>
      </c>
      <c r="I21" s="29"/>
    </row>
    <row r="22" spans="1:9">
      <c r="A22" s="89">
        <v>18</v>
      </c>
      <c r="B22" s="92" t="s">
        <v>2879</v>
      </c>
      <c r="C22" s="242" t="s">
        <v>6461</v>
      </c>
      <c r="D22" s="91">
        <v>1</v>
      </c>
      <c r="E22" s="91">
        <v>32</v>
      </c>
      <c r="F22" s="91" t="s">
        <v>5713</v>
      </c>
      <c r="G22" s="153">
        <v>771</v>
      </c>
      <c r="H22" s="153">
        <v>22</v>
      </c>
      <c r="I22" s="29"/>
    </row>
    <row r="23" spans="1:9">
      <c r="A23" s="89">
        <v>19</v>
      </c>
      <c r="B23" s="92" t="s">
        <v>2880</v>
      </c>
      <c r="C23" s="242" t="s">
        <v>6461</v>
      </c>
      <c r="D23" s="91">
        <v>1</v>
      </c>
      <c r="E23" s="91">
        <v>33</v>
      </c>
      <c r="F23" s="91" t="s">
        <v>5714</v>
      </c>
      <c r="G23" s="153">
        <v>774</v>
      </c>
      <c r="H23" s="153">
        <v>22</v>
      </c>
      <c r="I23" s="29"/>
    </row>
    <row r="24" spans="1:9">
      <c r="A24" s="89">
        <v>20</v>
      </c>
      <c r="B24" s="92" t="s">
        <v>2881</v>
      </c>
      <c r="C24" s="242" t="s">
        <v>6461</v>
      </c>
      <c r="D24" s="91">
        <v>1</v>
      </c>
      <c r="E24" s="91">
        <v>34</v>
      </c>
      <c r="F24" s="91" t="s">
        <v>5715</v>
      </c>
      <c r="G24" s="153">
        <v>777</v>
      </c>
      <c r="H24" s="153">
        <v>22</v>
      </c>
      <c r="I24" s="29"/>
    </row>
    <row r="25" spans="1:9">
      <c r="A25" s="89">
        <v>21</v>
      </c>
      <c r="B25" s="92" t="s">
        <v>2882</v>
      </c>
      <c r="C25" s="242" t="s">
        <v>6461</v>
      </c>
      <c r="D25" s="91">
        <v>1</v>
      </c>
      <c r="E25" s="91">
        <v>35</v>
      </c>
      <c r="F25" s="91" t="s">
        <v>5716</v>
      </c>
      <c r="G25" s="153">
        <v>780</v>
      </c>
      <c r="H25" s="153">
        <v>22</v>
      </c>
      <c r="I25" s="29"/>
    </row>
    <row r="26" spans="1:9">
      <c r="A26" s="89">
        <v>22</v>
      </c>
      <c r="B26" s="92" t="s">
        <v>2883</v>
      </c>
      <c r="C26" s="242" t="s">
        <v>6461</v>
      </c>
      <c r="D26" s="91">
        <v>1</v>
      </c>
      <c r="E26" s="91">
        <v>36</v>
      </c>
      <c r="F26" s="91" t="s">
        <v>5717</v>
      </c>
      <c r="G26" s="153">
        <v>786</v>
      </c>
      <c r="H26" s="153">
        <v>22</v>
      </c>
      <c r="I26" s="91"/>
    </row>
    <row r="27" spans="1:9">
      <c r="A27" s="89">
        <v>23</v>
      </c>
      <c r="B27" s="92" t="s">
        <v>2884</v>
      </c>
      <c r="C27" s="242" t="s">
        <v>6461</v>
      </c>
      <c r="D27" s="91">
        <v>1</v>
      </c>
      <c r="E27" s="91">
        <v>37</v>
      </c>
      <c r="F27" s="91" t="s">
        <v>5718</v>
      </c>
      <c r="G27" s="153">
        <v>786</v>
      </c>
      <c r="H27" s="153">
        <v>50</v>
      </c>
      <c r="I27" s="91"/>
    </row>
    <row r="28" spans="1:9">
      <c r="A28" s="89">
        <v>24</v>
      </c>
      <c r="B28" s="92" t="s">
        <v>2885</v>
      </c>
      <c r="C28" s="242" t="s">
        <v>6461</v>
      </c>
      <c r="D28" s="91">
        <v>1</v>
      </c>
      <c r="E28" s="91">
        <v>38</v>
      </c>
      <c r="F28" s="91" t="s">
        <v>5719</v>
      </c>
      <c r="G28" s="153">
        <v>789</v>
      </c>
      <c r="H28" s="153">
        <v>22</v>
      </c>
      <c r="I28" s="91"/>
    </row>
    <row r="29" spans="1:9">
      <c r="A29" s="89">
        <v>25</v>
      </c>
      <c r="B29" s="92" t="s">
        <v>2886</v>
      </c>
      <c r="C29" s="242" t="s">
        <v>6461</v>
      </c>
      <c r="D29" s="91">
        <v>1</v>
      </c>
      <c r="E29" s="91">
        <v>39</v>
      </c>
      <c r="F29" s="91" t="s">
        <v>5720</v>
      </c>
      <c r="G29" s="153">
        <v>792</v>
      </c>
      <c r="H29" s="153">
        <v>22</v>
      </c>
      <c r="I29" s="91"/>
    </row>
    <row r="30" spans="1:9">
      <c r="A30" s="89">
        <v>26</v>
      </c>
      <c r="B30" s="92" t="s">
        <v>2887</v>
      </c>
      <c r="C30" s="242" t="s">
        <v>6461</v>
      </c>
      <c r="D30" s="91">
        <v>1</v>
      </c>
      <c r="E30" s="91">
        <v>40</v>
      </c>
      <c r="F30" s="91" t="s">
        <v>5721</v>
      </c>
      <c r="G30" s="153">
        <v>792</v>
      </c>
      <c r="H30" s="153">
        <v>50</v>
      </c>
      <c r="I30" s="91"/>
    </row>
    <row r="31" spans="1:9">
      <c r="A31" s="89">
        <v>27</v>
      </c>
      <c r="B31" s="92" t="s">
        <v>2888</v>
      </c>
      <c r="C31" s="242" t="s">
        <v>6461</v>
      </c>
      <c r="D31" s="91">
        <v>1</v>
      </c>
      <c r="E31" s="91">
        <v>41</v>
      </c>
      <c r="F31" s="91" t="s">
        <v>5722</v>
      </c>
      <c r="G31" s="153">
        <v>795</v>
      </c>
      <c r="H31" s="153">
        <v>22</v>
      </c>
      <c r="I31" s="91"/>
    </row>
    <row r="32" spans="1:9">
      <c r="A32" s="89">
        <v>28</v>
      </c>
      <c r="B32" s="92" t="s">
        <v>2889</v>
      </c>
      <c r="C32" s="242" t="s">
        <v>6461</v>
      </c>
      <c r="D32" s="91">
        <v>1</v>
      </c>
      <c r="E32" s="91">
        <v>42</v>
      </c>
      <c r="F32" s="91" t="s">
        <v>5723</v>
      </c>
      <c r="G32" s="153">
        <v>798</v>
      </c>
      <c r="H32" s="153">
        <v>22</v>
      </c>
      <c r="I32" s="91"/>
    </row>
    <row r="33" spans="1:9">
      <c r="A33" s="89">
        <v>29</v>
      </c>
      <c r="B33" s="92" t="s">
        <v>2890</v>
      </c>
      <c r="C33" s="242" t="s">
        <v>6461</v>
      </c>
      <c r="D33" s="91">
        <v>1</v>
      </c>
      <c r="E33" s="91">
        <v>43</v>
      </c>
      <c r="F33" s="91" t="s">
        <v>5724</v>
      </c>
      <c r="G33" s="153">
        <v>798</v>
      </c>
      <c r="H33" s="153">
        <v>36</v>
      </c>
      <c r="I33" s="91"/>
    </row>
    <row r="34" spans="1:9">
      <c r="A34" s="89">
        <v>30</v>
      </c>
      <c r="B34" s="92" t="s">
        <v>2891</v>
      </c>
      <c r="C34" s="242" t="s">
        <v>6461</v>
      </c>
      <c r="D34" s="91">
        <v>1</v>
      </c>
      <c r="E34" s="91">
        <v>44</v>
      </c>
      <c r="F34" s="91" t="s">
        <v>5725</v>
      </c>
      <c r="G34" s="153">
        <v>798</v>
      </c>
      <c r="H34" s="153">
        <v>50</v>
      </c>
      <c r="I34" s="91"/>
    </row>
    <row r="35" spans="1:9">
      <c r="A35" s="89">
        <v>31</v>
      </c>
      <c r="B35" s="92" t="s">
        <v>2892</v>
      </c>
      <c r="C35" s="242" t="s">
        <v>6461</v>
      </c>
      <c r="D35" s="91">
        <v>1</v>
      </c>
      <c r="E35" s="91">
        <v>45</v>
      </c>
      <c r="F35" s="91" t="s">
        <v>5726</v>
      </c>
      <c r="G35" s="153">
        <v>801</v>
      </c>
      <c r="H35" s="153">
        <v>22</v>
      </c>
      <c r="I35" s="91"/>
    </row>
    <row r="36" spans="1:9">
      <c r="A36" s="89">
        <v>32</v>
      </c>
      <c r="B36" s="92" t="s">
        <v>2893</v>
      </c>
      <c r="C36" s="242" t="s">
        <v>6461</v>
      </c>
      <c r="D36" s="91">
        <v>1</v>
      </c>
      <c r="E36" s="91">
        <v>46</v>
      </c>
      <c r="F36" s="91" t="s">
        <v>5727</v>
      </c>
      <c r="G36" s="153">
        <v>801</v>
      </c>
      <c r="H36" s="153">
        <v>50</v>
      </c>
      <c r="I36" s="91"/>
    </row>
    <row r="37" spans="1:9">
      <c r="A37" s="89">
        <v>33</v>
      </c>
      <c r="B37" s="92" t="s">
        <v>2894</v>
      </c>
      <c r="C37" s="242" t="s">
        <v>6461</v>
      </c>
      <c r="D37" s="91">
        <v>1</v>
      </c>
      <c r="E37" s="91">
        <v>47</v>
      </c>
      <c r="F37" s="91" t="s">
        <v>5728</v>
      </c>
      <c r="G37" s="153">
        <v>804</v>
      </c>
      <c r="H37" s="153">
        <v>22</v>
      </c>
      <c r="I37" s="91"/>
    </row>
    <row r="38" spans="1:9">
      <c r="A38" s="89">
        <v>34</v>
      </c>
      <c r="B38" s="92" t="s">
        <v>2895</v>
      </c>
      <c r="C38" s="242" t="s">
        <v>6461</v>
      </c>
      <c r="D38" s="91">
        <v>1</v>
      </c>
      <c r="E38" s="91">
        <v>48</v>
      </c>
      <c r="F38" s="91" t="s">
        <v>5729</v>
      </c>
      <c r="G38" s="153">
        <v>804</v>
      </c>
      <c r="H38" s="153">
        <v>50</v>
      </c>
      <c r="I38" s="91"/>
    </row>
    <row r="39" spans="1:9">
      <c r="A39" s="89">
        <v>35</v>
      </c>
      <c r="B39" s="100" t="s">
        <v>235</v>
      </c>
      <c r="C39" s="242" t="s">
        <v>6461</v>
      </c>
      <c r="D39" s="91">
        <v>0</v>
      </c>
      <c r="E39" s="91">
        <v>49</v>
      </c>
      <c r="F39" s="91" t="s">
        <v>1056</v>
      </c>
      <c r="G39" s="153">
        <v>1</v>
      </c>
      <c r="H39" s="153">
        <v>63</v>
      </c>
      <c r="I39" s="91"/>
    </row>
    <row r="40" spans="1:9">
      <c r="A40" s="89">
        <v>36</v>
      </c>
      <c r="B40" s="100" t="s">
        <v>236</v>
      </c>
      <c r="C40" s="242" t="s">
        <v>6461</v>
      </c>
      <c r="D40" s="91">
        <v>0</v>
      </c>
      <c r="E40" s="91">
        <v>50</v>
      </c>
      <c r="F40" s="91" t="s">
        <v>1056</v>
      </c>
      <c r="G40" s="153">
        <v>1</v>
      </c>
      <c r="H40" s="153">
        <v>63</v>
      </c>
      <c r="I40" s="91"/>
    </row>
    <row r="41" spans="1:9">
      <c r="A41" s="89">
        <v>37</v>
      </c>
      <c r="B41" s="100" t="s">
        <v>237</v>
      </c>
      <c r="C41" s="242" t="s">
        <v>6461</v>
      </c>
      <c r="D41" s="91">
        <v>0</v>
      </c>
      <c r="E41" s="91">
        <v>51</v>
      </c>
      <c r="F41" s="91" t="s">
        <v>1056</v>
      </c>
      <c r="G41" s="153">
        <v>1</v>
      </c>
      <c r="H41" s="153">
        <v>63</v>
      </c>
      <c r="I41" s="91"/>
    </row>
    <row r="42" spans="1:9">
      <c r="A42" s="89">
        <v>38</v>
      </c>
      <c r="B42" s="100" t="s">
        <v>238</v>
      </c>
      <c r="C42" s="242" t="s">
        <v>6461</v>
      </c>
      <c r="D42" s="91">
        <v>0</v>
      </c>
      <c r="E42" s="91">
        <v>52</v>
      </c>
      <c r="F42" s="91" t="s">
        <v>1056</v>
      </c>
      <c r="G42" s="153">
        <v>1</v>
      </c>
      <c r="H42" s="153">
        <v>63</v>
      </c>
      <c r="I42" s="91"/>
    </row>
    <row r="43" spans="1:9">
      <c r="A43" s="89">
        <v>39</v>
      </c>
      <c r="B43" s="100" t="s">
        <v>239</v>
      </c>
      <c r="C43" s="242" t="s">
        <v>6461</v>
      </c>
      <c r="D43" s="91">
        <v>0</v>
      </c>
      <c r="E43" s="91">
        <v>53</v>
      </c>
      <c r="F43" s="91" t="s">
        <v>1056</v>
      </c>
      <c r="G43" s="153">
        <v>1</v>
      </c>
      <c r="H43" s="153">
        <v>63</v>
      </c>
      <c r="I43" s="91"/>
    </row>
    <row r="44" spans="1:9">
      <c r="A44" s="89">
        <v>40</v>
      </c>
      <c r="B44" s="100" t="s">
        <v>240</v>
      </c>
      <c r="C44" s="242" t="s">
        <v>6461</v>
      </c>
      <c r="D44" s="91">
        <v>0</v>
      </c>
      <c r="E44" s="91">
        <v>54</v>
      </c>
      <c r="F44" s="91" t="s">
        <v>1056</v>
      </c>
      <c r="G44" s="153">
        <v>1</v>
      </c>
      <c r="H44" s="153">
        <v>63</v>
      </c>
      <c r="I44" s="91"/>
    </row>
    <row r="45" spans="1:9">
      <c r="A45" s="89">
        <v>41</v>
      </c>
      <c r="B45" s="100" t="s">
        <v>241</v>
      </c>
      <c r="C45" s="242" t="s">
        <v>6461</v>
      </c>
      <c r="D45" s="91">
        <v>0</v>
      </c>
      <c r="E45" s="91">
        <v>55</v>
      </c>
      <c r="F45" s="91" t="s">
        <v>1056</v>
      </c>
      <c r="G45" s="153">
        <v>1</v>
      </c>
      <c r="H45" s="153">
        <v>63</v>
      </c>
      <c r="I45" s="91"/>
    </row>
    <row r="46" spans="1:9">
      <c r="A46" s="89">
        <v>42</v>
      </c>
      <c r="B46" s="100" t="s">
        <v>242</v>
      </c>
      <c r="C46" s="242" t="s">
        <v>6461</v>
      </c>
      <c r="D46" s="91">
        <v>0</v>
      </c>
      <c r="E46" s="91">
        <v>56</v>
      </c>
      <c r="F46" s="91" t="s">
        <v>1056</v>
      </c>
      <c r="G46" s="153">
        <v>1</v>
      </c>
      <c r="H46" s="153">
        <v>63</v>
      </c>
      <c r="I46" s="91"/>
    </row>
    <row r="47" spans="1:9">
      <c r="A47" s="89">
        <v>43</v>
      </c>
      <c r="B47" s="100" t="s">
        <v>243</v>
      </c>
      <c r="C47" s="242" t="s">
        <v>6461</v>
      </c>
      <c r="D47" s="91">
        <v>0</v>
      </c>
      <c r="E47" s="91">
        <v>57</v>
      </c>
      <c r="F47" s="91" t="s">
        <v>1056</v>
      </c>
      <c r="G47" s="153">
        <v>1</v>
      </c>
      <c r="H47" s="153">
        <v>63</v>
      </c>
      <c r="I47" s="91"/>
    </row>
    <row r="48" spans="1:9">
      <c r="A48" s="89">
        <v>44</v>
      </c>
      <c r="B48" s="100" t="s">
        <v>244</v>
      </c>
      <c r="C48" s="242" t="s">
        <v>6461</v>
      </c>
      <c r="D48" s="91">
        <v>0</v>
      </c>
      <c r="E48" s="91">
        <v>58</v>
      </c>
      <c r="F48" s="91" t="s">
        <v>1056</v>
      </c>
      <c r="G48" s="153">
        <v>1</v>
      </c>
      <c r="H48" s="153">
        <v>63</v>
      </c>
      <c r="I48" s="91"/>
    </row>
    <row r="49" spans="1:9">
      <c r="A49" s="89">
        <v>45</v>
      </c>
      <c r="B49" s="100" t="s">
        <v>245</v>
      </c>
      <c r="C49" s="242" t="s">
        <v>6461</v>
      </c>
      <c r="D49" s="91">
        <v>0</v>
      </c>
      <c r="E49" s="91">
        <v>59</v>
      </c>
      <c r="F49" s="91" t="s">
        <v>1056</v>
      </c>
      <c r="G49" s="153">
        <v>1</v>
      </c>
      <c r="H49" s="153">
        <v>63</v>
      </c>
      <c r="I49" s="91"/>
    </row>
    <row r="50" spans="1:9">
      <c r="A50" s="89">
        <v>46</v>
      </c>
      <c r="B50" s="100" t="s">
        <v>246</v>
      </c>
      <c r="C50" s="242" t="s">
        <v>6461</v>
      </c>
      <c r="D50" s="91">
        <v>0</v>
      </c>
      <c r="E50" s="91">
        <v>60</v>
      </c>
      <c r="F50" s="91" t="s">
        <v>1056</v>
      </c>
      <c r="G50" s="153">
        <v>1</v>
      </c>
      <c r="H50" s="153">
        <v>63</v>
      </c>
      <c r="I50" s="91"/>
    </row>
    <row r="51" spans="1:9">
      <c r="A51" s="89">
        <v>47</v>
      </c>
      <c r="B51" s="100" t="s">
        <v>247</v>
      </c>
      <c r="C51" s="242" t="s">
        <v>6461</v>
      </c>
      <c r="D51" s="91">
        <v>0</v>
      </c>
      <c r="E51" s="91">
        <v>61</v>
      </c>
      <c r="F51" s="91" t="s">
        <v>1056</v>
      </c>
      <c r="G51" s="153">
        <v>1</v>
      </c>
      <c r="H51" s="153">
        <v>63</v>
      </c>
      <c r="I51" s="91"/>
    </row>
    <row r="52" spans="1:9">
      <c r="A52" s="89">
        <v>48</v>
      </c>
      <c r="B52" s="100" t="s">
        <v>248</v>
      </c>
      <c r="C52" s="242" t="s">
        <v>6461</v>
      </c>
      <c r="D52" s="91">
        <v>0</v>
      </c>
      <c r="E52" s="91">
        <v>62</v>
      </c>
      <c r="F52" s="91" t="s">
        <v>1056</v>
      </c>
      <c r="G52" s="153">
        <v>1</v>
      </c>
      <c r="H52" s="153">
        <v>63</v>
      </c>
      <c r="I52" s="91"/>
    </row>
    <row r="53" spans="1:9">
      <c r="A53" s="89">
        <v>49</v>
      </c>
      <c r="B53" s="100" t="s">
        <v>249</v>
      </c>
      <c r="C53" s="242" t="s">
        <v>6461</v>
      </c>
      <c r="D53" s="91">
        <v>0</v>
      </c>
      <c r="E53" s="91">
        <v>63</v>
      </c>
      <c r="F53" s="91" t="s">
        <v>1056</v>
      </c>
      <c r="G53" s="153">
        <v>1</v>
      </c>
      <c r="H53" s="153">
        <v>63</v>
      </c>
      <c r="I53" s="91"/>
    </row>
    <row r="54" spans="1:9">
      <c r="A54" s="89">
        <v>50</v>
      </c>
      <c r="B54" s="100" t="s">
        <v>2896</v>
      </c>
      <c r="C54" s="242" t="s">
        <v>6461</v>
      </c>
      <c r="D54" s="91">
        <v>0</v>
      </c>
      <c r="E54" s="91">
        <v>64</v>
      </c>
      <c r="F54" s="91" t="s">
        <v>1056</v>
      </c>
      <c r="G54" s="153">
        <v>1</v>
      </c>
      <c r="H54" s="153">
        <v>63</v>
      </c>
      <c r="I54" s="91"/>
    </row>
    <row r="55" spans="1:9">
      <c r="A55" s="89">
        <v>51</v>
      </c>
      <c r="B55" s="100" t="s">
        <v>250</v>
      </c>
      <c r="C55" s="242" t="s">
        <v>6461</v>
      </c>
      <c r="D55" s="91">
        <v>0</v>
      </c>
      <c r="E55" s="91">
        <v>65</v>
      </c>
      <c r="F55" s="91" t="s">
        <v>1056</v>
      </c>
      <c r="G55" s="153">
        <v>1</v>
      </c>
      <c r="H55" s="153">
        <v>63</v>
      </c>
      <c r="I55" s="91"/>
    </row>
    <row r="56" spans="1:9">
      <c r="A56" s="89">
        <v>52</v>
      </c>
      <c r="B56" s="100" t="s">
        <v>2897</v>
      </c>
      <c r="C56" s="242" t="s">
        <v>6461</v>
      </c>
      <c r="D56" s="91">
        <v>0</v>
      </c>
      <c r="E56" s="91">
        <v>66</v>
      </c>
      <c r="F56" s="91" t="s">
        <v>1056</v>
      </c>
      <c r="G56" s="153">
        <v>1</v>
      </c>
      <c r="H56" s="153">
        <v>63</v>
      </c>
      <c r="I56" s="91"/>
    </row>
    <row r="57" spans="1:9">
      <c r="A57" s="89">
        <v>53</v>
      </c>
      <c r="B57" s="100" t="s">
        <v>251</v>
      </c>
      <c r="C57" s="242" t="s">
        <v>6461</v>
      </c>
      <c r="D57" s="91">
        <v>0</v>
      </c>
      <c r="E57" s="91">
        <v>67</v>
      </c>
      <c r="F57" s="91" t="s">
        <v>1056</v>
      </c>
      <c r="G57" s="153">
        <v>1</v>
      </c>
      <c r="H57" s="153">
        <v>63</v>
      </c>
      <c r="I57" s="91"/>
    </row>
    <row r="58" spans="1:9">
      <c r="A58" s="89">
        <v>54</v>
      </c>
      <c r="B58" s="100" t="s">
        <v>2898</v>
      </c>
      <c r="C58" s="242" t="s">
        <v>6461</v>
      </c>
      <c r="D58" s="91">
        <v>0</v>
      </c>
      <c r="E58" s="91">
        <v>68</v>
      </c>
      <c r="F58" s="91" t="s">
        <v>1056</v>
      </c>
      <c r="G58" s="153">
        <v>1</v>
      </c>
      <c r="H58" s="153">
        <v>63</v>
      </c>
      <c r="I58" s="91"/>
    </row>
    <row r="59" spans="1:9">
      <c r="A59" s="89">
        <v>55</v>
      </c>
      <c r="B59" s="100" t="s">
        <v>252</v>
      </c>
      <c r="C59" s="242" t="s">
        <v>6461</v>
      </c>
      <c r="D59" s="91">
        <v>0</v>
      </c>
      <c r="E59" s="91">
        <v>69</v>
      </c>
      <c r="F59" s="91" t="s">
        <v>1056</v>
      </c>
      <c r="G59" s="153">
        <v>1</v>
      </c>
      <c r="H59" s="153">
        <v>63</v>
      </c>
      <c r="I59" s="91"/>
    </row>
    <row r="60" spans="1:9">
      <c r="A60" s="89">
        <v>56</v>
      </c>
      <c r="B60" s="100" t="s">
        <v>2899</v>
      </c>
      <c r="C60" s="242" t="s">
        <v>6461</v>
      </c>
      <c r="D60" s="91">
        <v>0</v>
      </c>
      <c r="E60" s="91">
        <v>70</v>
      </c>
      <c r="F60" s="91" t="s">
        <v>1056</v>
      </c>
      <c r="G60" s="153">
        <v>1</v>
      </c>
      <c r="H60" s="153">
        <v>63</v>
      </c>
      <c r="I60" s="91"/>
    </row>
    <row r="61" spans="1:9">
      <c r="A61" s="89">
        <v>57</v>
      </c>
      <c r="B61" s="100" t="s">
        <v>253</v>
      </c>
      <c r="C61" s="242" t="s">
        <v>6461</v>
      </c>
      <c r="D61" s="91">
        <v>0</v>
      </c>
      <c r="E61" s="91">
        <v>71</v>
      </c>
      <c r="F61" s="91" t="s">
        <v>1056</v>
      </c>
      <c r="G61" s="153">
        <v>1</v>
      </c>
      <c r="H61" s="153">
        <v>63</v>
      </c>
      <c r="I61" s="91"/>
    </row>
    <row r="62" spans="1:9">
      <c r="A62" s="89">
        <v>58</v>
      </c>
      <c r="B62" s="100" t="s">
        <v>2900</v>
      </c>
      <c r="C62" s="242" t="s">
        <v>6461</v>
      </c>
      <c r="D62" s="91">
        <v>0</v>
      </c>
      <c r="E62" s="91">
        <v>72</v>
      </c>
      <c r="F62" s="91" t="s">
        <v>1056</v>
      </c>
      <c r="G62" s="153">
        <v>1</v>
      </c>
      <c r="H62" s="153">
        <v>63</v>
      </c>
      <c r="I62" s="91"/>
    </row>
    <row r="63" spans="1:9">
      <c r="A63" s="89">
        <v>59</v>
      </c>
      <c r="B63" s="100" t="s">
        <v>254</v>
      </c>
      <c r="C63" s="242" t="s">
        <v>6461</v>
      </c>
      <c r="D63" s="91">
        <v>0</v>
      </c>
      <c r="E63" s="91">
        <v>73</v>
      </c>
      <c r="F63" s="91" t="s">
        <v>1056</v>
      </c>
      <c r="G63" s="153">
        <v>1</v>
      </c>
      <c r="H63" s="153">
        <v>63</v>
      </c>
      <c r="I63" s="91"/>
    </row>
    <row r="64" spans="1:9">
      <c r="A64" s="89">
        <v>60</v>
      </c>
      <c r="B64" s="100" t="s">
        <v>256</v>
      </c>
      <c r="C64" s="242" t="s">
        <v>6461</v>
      </c>
      <c r="D64" s="91">
        <v>0</v>
      </c>
      <c r="E64" s="91">
        <v>74</v>
      </c>
      <c r="F64" s="91" t="s">
        <v>1056</v>
      </c>
      <c r="G64" s="153">
        <v>1</v>
      </c>
      <c r="H64" s="153">
        <v>63</v>
      </c>
      <c r="I64" s="91"/>
    </row>
    <row r="65" spans="1:9">
      <c r="A65" s="89">
        <v>61</v>
      </c>
      <c r="B65" s="100" t="s">
        <v>255</v>
      </c>
      <c r="C65" s="242" t="s">
        <v>6461</v>
      </c>
      <c r="D65" s="91">
        <v>0</v>
      </c>
      <c r="E65" s="91">
        <v>75</v>
      </c>
      <c r="F65" s="91" t="s">
        <v>1056</v>
      </c>
      <c r="G65" s="153">
        <v>1</v>
      </c>
      <c r="H65" s="153">
        <v>63</v>
      </c>
      <c r="I65" s="91"/>
    </row>
    <row r="66" spans="1:9">
      <c r="A66" s="89">
        <v>62</v>
      </c>
      <c r="B66" s="100" t="s">
        <v>256</v>
      </c>
      <c r="C66" s="242" t="s">
        <v>6461</v>
      </c>
      <c r="D66" s="91">
        <v>0</v>
      </c>
      <c r="E66" s="91">
        <v>76</v>
      </c>
      <c r="F66" s="91" t="s">
        <v>1056</v>
      </c>
      <c r="G66" s="153">
        <v>1</v>
      </c>
      <c r="H66" s="153">
        <v>63</v>
      </c>
      <c r="I66" s="91"/>
    </row>
    <row r="67" spans="1:9">
      <c r="A67" s="89">
        <v>63</v>
      </c>
      <c r="B67" s="100" t="s">
        <v>257</v>
      </c>
      <c r="C67" s="242" t="s">
        <v>6461</v>
      </c>
      <c r="D67" s="91">
        <v>0</v>
      </c>
      <c r="E67" s="91">
        <v>77</v>
      </c>
      <c r="F67" s="91" t="s">
        <v>1056</v>
      </c>
      <c r="G67" s="153">
        <v>1</v>
      </c>
      <c r="H67" s="153">
        <v>63</v>
      </c>
      <c r="I67" s="91"/>
    </row>
    <row r="68" spans="1:9">
      <c r="A68" s="89">
        <v>64</v>
      </c>
      <c r="B68" s="100" t="s">
        <v>258</v>
      </c>
      <c r="C68" s="242" t="s">
        <v>6461</v>
      </c>
      <c r="D68" s="91">
        <v>0</v>
      </c>
      <c r="E68" s="91">
        <v>78</v>
      </c>
      <c r="F68" s="91" t="s">
        <v>1056</v>
      </c>
      <c r="G68" s="153">
        <v>1</v>
      </c>
      <c r="H68" s="153">
        <v>63</v>
      </c>
      <c r="I68" s="91"/>
    </row>
    <row r="69" spans="1:9">
      <c r="A69" s="89">
        <v>65</v>
      </c>
      <c r="B69" s="100" t="s">
        <v>259</v>
      </c>
      <c r="C69" s="242" t="s">
        <v>6461</v>
      </c>
      <c r="D69" s="91">
        <v>0</v>
      </c>
      <c r="E69" s="91">
        <v>79</v>
      </c>
      <c r="F69" s="91" t="s">
        <v>1056</v>
      </c>
      <c r="G69" s="153">
        <v>1</v>
      </c>
      <c r="H69" s="153">
        <v>63</v>
      </c>
      <c r="I69" s="91"/>
    </row>
    <row r="70" spans="1:9">
      <c r="A70" s="89">
        <v>66</v>
      </c>
      <c r="B70" s="100" t="s">
        <v>260</v>
      </c>
      <c r="C70" s="242" t="s">
        <v>6461</v>
      </c>
      <c r="D70" s="91">
        <v>0</v>
      </c>
      <c r="E70" s="91">
        <v>80</v>
      </c>
      <c r="F70" s="91" t="s">
        <v>1056</v>
      </c>
      <c r="G70" s="153">
        <v>1</v>
      </c>
      <c r="H70" s="153">
        <v>63</v>
      </c>
      <c r="I70" s="91"/>
    </row>
    <row r="71" spans="1:9">
      <c r="A71" s="89">
        <v>67</v>
      </c>
      <c r="B71" s="100" t="s">
        <v>261</v>
      </c>
      <c r="C71" s="242" t="s">
        <v>6461</v>
      </c>
      <c r="D71" s="91">
        <v>0</v>
      </c>
      <c r="E71" s="91">
        <v>81</v>
      </c>
      <c r="F71" s="91" t="s">
        <v>1056</v>
      </c>
      <c r="G71" s="153">
        <v>1</v>
      </c>
      <c r="H71" s="153">
        <v>63</v>
      </c>
      <c r="I71" s="91"/>
    </row>
    <row r="72" spans="1:9">
      <c r="A72" s="89">
        <v>68</v>
      </c>
      <c r="B72" s="100" t="s">
        <v>262</v>
      </c>
      <c r="C72" s="242" t="s">
        <v>6461</v>
      </c>
      <c r="D72" s="91">
        <v>0</v>
      </c>
      <c r="E72" s="91">
        <v>82</v>
      </c>
      <c r="F72" s="91" t="s">
        <v>1056</v>
      </c>
      <c r="G72" s="153">
        <v>1</v>
      </c>
      <c r="H72" s="153">
        <v>63</v>
      </c>
      <c r="I72" s="91"/>
    </row>
    <row r="73" spans="1:9">
      <c r="A73" s="89">
        <v>69</v>
      </c>
      <c r="B73" s="100" t="s">
        <v>263</v>
      </c>
      <c r="C73" s="242" t="s">
        <v>6461</v>
      </c>
      <c r="D73" s="91">
        <v>0</v>
      </c>
      <c r="E73" s="91">
        <v>83</v>
      </c>
      <c r="F73" s="91" t="s">
        <v>1056</v>
      </c>
      <c r="G73" s="153">
        <v>1</v>
      </c>
      <c r="H73" s="153">
        <v>63</v>
      </c>
      <c r="I73" s="91"/>
    </row>
    <row r="74" spans="1:9">
      <c r="A74" s="89">
        <v>70</v>
      </c>
      <c r="B74" s="100" t="s">
        <v>264</v>
      </c>
      <c r="C74" s="242" t="s">
        <v>6461</v>
      </c>
      <c r="D74" s="91">
        <v>0</v>
      </c>
      <c r="E74" s="91">
        <v>84</v>
      </c>
      <c r="F74" s="91" t="s">
        <v>1056</v>
      </c>
      <c r="G74" s="153">
        <v>1</v>
      </c>
      <c r="H74" s="153">
        <v>63</v>
      </c>
      <c r="I74" s="91"/>
    </row>
    <row r="75" spans="1:9">
      <c r="A75" s="89">
        <v>71</v>
      </c>
      <c r="B75" s="100" t="s">
        <v>265</v>
      </c>
      <c r="C75" s="242" t="s">
        <v>6461</v>
      </c>
      <c r="D75" s="91">
        <v>0</v>
      </c>
      <c r="E75" s="91">
        <v>85</v>
      </c>
      <c r="F75" s="91" t="s">
        <v>1056</v>
      </c>
      <c r="G75" s="153">
        <v>1</v>
      </c>
      <c r="H75" s="153">
        <v>63</v>
      </c>
      <c r="I75" s="91"/>
    </row>
    <row r="76" spans="1:9">
      <c r="A76" s="89">
        <v>72</v>
      </c>
      <c r="B76" s="100" t="s">
        <v>266</v>
      </c>
      <c r="C76" s="242" t="s">
        <v>6461</v>
      </c>
      <c r="D76" s="91">
        <v>0</v>
      </c>
      <c r="E76" s="91">
        <v>86</v>
      </c>
      <c r="F76" s="91" t="s">
        <v>1056</v>
      </c>
      <c r="G76" s="153">
        <v>1</v>
      </c>
      <c r="H76" s="153">
        <v>63</v>
      </c>
      <c r="I76" s="91"/>
    </row>
    <row r="77" spans="1:9">
      <c r="A77" s="89">
        <v>73</v>
      </c>
      <c r="B77" s="100" t="s">
        <v>267</v>
      </c>
      <c r="C77" s="242" t="s">
        <v>6461</v>
      </c>
      <c r="D77" s="91">
        <v>0</v>
      </c>
      <c r="E77" s="91">
        <v>87</v>
      </c>
      <c r="F77" s="91" t="s">
        <v>1056</v>
      </c>
      <c r="G77" s="153">
        <v>1</v>
      </c>
      <c r="H77" s="153">
        <v>63</v>
      </c>
      <c r="I77" s="91"/>
    </row>
    <row r="78" spans="1:9">
      <c r="A78" s="89">
        <v>74</v>
      </c>
      <c r="B78" s="100" t="s">
        <v>268</v>
      </c>
      <c r="C78" s="242" t="s">
        <v>6461</v>
      </c>
      <c r="D78" s="91">
        <v>0</v>
      </c>
      <c r="E78" s="91">
        <v>88</v>
      </c>
      <c r="F78" s="91" t="s">
        <v>1056</v>
      </c>
      <c r="G78" s="153">
        <v>1</v>
      </c>
      <c r="H78" s="153">
        <v>63</v>
      </c>
      <c r="I78" s="91"/>
    </row>
    <row r="79" spans="1:9">
      <c r="A79" s="89">
        <v>75</v>
      </c>
      <c r="B79" s="92" t="s">
        <v>2901</v>
      </c>
      <c r="C79" s="242" t="s">
        <v>6461</v>
      </c>
      <c r="D79" s="91">
        <v>1</v>
      </c>
      <c r="E79" s="91">
        <v>89</v>
      </c>
      <c r="F79" s="91" t="s">
        <v>5730</v>
      </c>
      <c r="G79" s="153">
        <v>870</v>
      </c>
      <c r="H79" s="153">
        <v>22</v>
      </c>
      <c r="I79" s="91"/>
    </row>
    <row r="80" spans="1:9">
      <c r="A80" s="89">
        <v>76</v>
      </c>
      <c r="B80" s="92" t="s">
        <v>2902</v>
      </c>
      <c r="C80" s="242" t="s">
        <v>6461</v>
      </c>
      <c r="D80" s="91">
        <v>1</v>
      </c>
      <c r="E80" s="91">
        <v>90</v>
      </c>
      <c r="F80" s="91" t="s">
        <v>5731</v>
      </c>
      <c r="G80" s="153">
        <v>870</v>
      </c>
      <c r="H80" s="153">
        <v>50</v>
      </c>
      <c r="I80" s="91"/>
    </row>
    <row r="81" spans="1:9">
      <c r="A81" s="89">
        <v>77</v>
      </c>
      <c r="B81" s="100" t="s">
        <v>269</v>
      </c>
      <c r="C81" s="242" t="s">
        <v>6461</v>
      </c>
      <c r="D81" s="91">
        <v>0</v>
      </c>
      <c r="E81" s="91">
        <v>91</v>
      </c>
      <c r="F81" s="91" t="s">
        <v>1056</v>
      </c>
      <c r="G81" s="153">
        <v>1</v>
      </c>
      <c r="H81" s="153">
        <v>63</v>
      </c>
      <c r="I81" s="91"/>
    </row>
    <row r="82" spans="1:9">
      <c r="A82" s="89">
        <v>78</v>
      </c>
      <c r="B82" s="100" t="s">
        <v>270</v>
      </c>
      <c r="C82" s="242" t="s">
        <v>6461</v>
      </c>
      <c r="D82" s="91">
        <v>0</v>
      </c>
      <c r="E82" s="91">
        <v>92</v>
      </c>
      <c r="F82" s="91" t="s">
        <v>1056</v>
      </c>
      <c r="G82" s="153">
        <v>1</v>
      </c>
      <c r="H82" s="153">
        <v>63</v>
      </c>
      <c r="I82" s="91"/>
    </row>
    <row r="83" spans="1:9">
      <c r="A83" s="89">
        <v>79</v>
      </c>
      <c r="B83" s="100" t="s">
        <v>271</v>
      </c>
      <c r="C83" s="242" t="s">
        <v>6461</v>
      </c>
      <c r="D83" s="91">
        <v>0</v>
      </c>
      <c r="E83" s="91">
        <v>93</v>
      </c>
      <c r="F83" s="91" t="s">
        <v>1056</v>
      </c>
      <c r="G83" s="153">
        <v>1</v>
      </c>
      <c r="H83" s="153">
        <v>63</v>
      </c>
      <c r="I83" s="91"/>
    </row>
    <row r="84" spans="1:9">
      <c r="A84" s="89">
        <v>80</v>
      </c>
      <c r="B84" s="100" t="s">
        <v>272</v>
      </c>
      <c r="C84" s="242" t="s">
        <v>6461</v>
      </c>
      <c r="D84" s="91">
        <v>0</v>
      </c>
      <c r="E84" s="91">
        <v>94</v>
      </c>
      <c r="F84" s="91" t="s">
        <v>1056</v>
      </c>
      <c r="G84" s="153">
        <v>1</v>
      </c>
      <c r="H84" s="153">
        <v>63</v>
      </c>
      <c r="I84" s="91"/>
    </row>
    <row r="85" spans="1:9">
      <c r="A85" s="89">
        <v>81</v>
      </c>
      <c r="B85" s="100" t="s">
        <v>273</v>
      </c>
      <c r="C85" s="242" t="s">
        <v>6461</v>
      </c>
      <c r="D85" s="91">
        <v>0</v>
      </c>
      <c r="E85" s="91">
        <v>95</v>
      </c>
      <c r="F85" s="91" t="s">
        <v>1056</v>
      </c>
      <c r="G85" s="153">
        <v>1</v>
      </c>
      <c r="H85" s="153">
        <v>63</v>
      </c>
      <c r="I85" s="91"/>
    </row>
    <row r="86" spans="1:9">
      <c r="A86" s="89">
        <v>82</v>
      </c>
      <c r="B86" s="100" t="s">
        <v>2903</v>
      </c>
      <c r="C86" s="242" t="s">
        <v>6461</v>
      </c>
      <c r="D86" s="91">
        <v>0</v>
      </c>
      <c r="E86" s="91">
        <v>96</v>
      </c>
      <c r="F86" s="91" t="s">
        <v>1056</v>
      </c>
      <c r="G86" s="153">
        <v>1</v>
      </c>
      <c r="H86" s="153">
        <v>63</v>
      </c>
      <c r="I86" s="91"/>
    </row>
    <row r="87" spans="1:9">
      <c r="A87" s="89">
        <v>83</v>
      </c>
      <c r="B87" s="92" t="s">
        <v>2904</v>
      </c>
      <c r="C87" s="242" t="s">
        <v>6461</v>
      </c>
      <c r="D87" s="91">
        <v>1</v>
      </c>
      <c r="E87" s="91">
        <v>97</v>
      </c>
      <c r="F87" s="91" t="s">
        <v>5732</v>
      </c>
      <c r="G87" s="153">
        <v>882</v>
      </c>
      <c r="H87" s="153">
        <v>22</v>
      </c>
      <c r="I87" s="91"/>
    </row>
    <row r="88" spans="1:9">
      <c r="A88" s="89">
        <v>84</v>
      </c>
      <c r="B88" s="92" t="s">
        <v>2905</v>
      </c>
      <c r="C88" s="242" t="s">
        <v>6461</v>
      </c>
      <c r="D88" s="91">
        <v>1</v>
      </c>
      <c r="E88" s="91">
        <v>98</v>
      </c>
      <c r="F88" s="91" t="s">
        <v>5733</v>
      </c>
      <c r="G88" s="153">
        <v>882</v>
      </c>
      <c r="H88" s="153">
        <v>50</v>
      </c>
      <c r="I88" s="91"/>
    </row>
    <row r="89" spans="1:9">
      <c r="A89" s="89">
        <v>85</v>
      </c>
      <c r="B89" s="92" t="s">
        <v>2906</v>
      </c>
      <c r="C89" s="242" t="s">
        <v>6461</v>
      </c>
      <c r="D89" s="91">
        <v>1</v>
      </c>
      <c r="E89" s="91">
        <v>99</v>
      </c>
      <c r="F89" s="91" t="s">
        <v>5734</v>
      </c>
      <c r="G89" s="153">
        <v>885</v>
      </c>
      <c r="H89" s="153">
        <v>22</v>
      </c>
      <c r="I89" s="91"/>
    </row>
    <row r="90" spans="1:9">
      <c r="A90" s="89">
        <v>86</v>
      </c>
      <c r="B90" s="92" t="s">
        <v>2907</v>
      </c>
      <c r="C90" s="242" t="s">
        <v>6461</v>
      </c>
      <c r="D90" s="91">
        <v>1</v>
      </c>
      <c r="E90" s="91">
        <v>100</v>
      </c>
      <c r="F90" s="91" t="s">
        <v>5735</v>
      </c>
      <c r="G90" s="153">
        <v>885</v>
      </c>
      <c r="H90" s="153">
        <v>50</v>
      </c>
      <c r="I90" s="91"/>
    </row>
    <row r="91" spans="1:9">
      <c r="A91" s="89">
        <v>87</v>
      </c>
      <c r="B91" s="92" t="s">
        <v>2908</v>
      </c>
      <c r="C91" s="242" t="s">
        <v>6461</v>
      </c>
      <c r="D91" s="91">
        <v>1</v>
      </c>
      <c r="E91" s="91">
        <v>101</v>
      </c>
      <c r="F91" s="91" t="s">
        <v>5736</v>
      </c>
      <c r="G91" s="153">
        <v>888</v>
      </c>
      <c r="H91" s="153">
        <v>22</v>
      </c>
      <c r="I91" s="91"/>
    </row>
    <row r="92" spans="1:9">
      <c r="A92" s="89">
        <v>88</v>
      </c>
      <c r="B92" s="92" t="s">
        <v>2909</v>
      </c>
      <c r="C92" s="242" t="s">
        <v>6461</v>
      </c>
      <c r="D92" s="91">
        <v>1</v>
      </c>
      <c r="E92" s="91">
        <v>102</v>
      </c>
      <c r="F92" s="91" t="s">
        <v>5737</v>
      </c>
      <c r="G92" s="153">
        <v>888</v>
      </c>
      <c r="H92" s="153">
        <v>50</v>
      </c>
      <c r="I92" s="91"/>
    </row>
    <row r="93" spans="1:9">
      <c r="A93" s="89">
        <v>89</v>
      </c>
      <c r="B93" s="92" t="s">
        <v>2910</v>
      </c>
      <c r="C93" s="242" t="s">
        <v>6461</v>
      </c>
      <c r="D93" s="91">
        <v>1</v>
      </c>
      <c r="E93" s="91">
        <v>103</v>
      </c>
      <c r="F93" s="91" t="s">
        <v>5738</v>
      </c>
      <c r="G93" s="153">
        <v>894</v>
      </c>
      <c r="H93" s="153">
        <v>22</v>
      </c>
      <c r="I93" s="91"/>
    </row>
    <row r="94" spans="1:9">
      <c r="A94" s="89">
        <v>90</v>
      </c>
      <c r="B94" s="92" t="s">
        <v>2911</v>
      </c>
      <c r="C94" s="242" t="s">
        <v>6461</v>
      </c>
      <c r="D94" s="91">
        <v>1</v>
      </c>
      <c r="E94" s="91">
        <v>104</v>
      </c>
      <c r="F94" s="91" t="s">
        <v>5739</v>
      </c>
      <c r="G94" s="153">
        <v>894</v>
      </c>
      <c r="H94" s="153">
        <v>50</v>
      </c>
      <c r="I94" s="91"/>
    </row>
    <row r="95" spans="1:9">
      <c r="A95" s="89">
        <v>91</v>
      </c>
      <c r="B95" s="92" t="s">
        <v>2912</v>
      </c>
      <c r="C95" s="242" t="s">
        <v>6461</v>
      </c>
      <c r="D95" s="91">
        <v>1</v>
      </c>
      <c r="E95" s="91">
        <v>105</v>
      </c>
      <c r="F95" s="91" t="s">
        <v>5740</v>
      </c>
      <c r="G95" s="153">
        <v>897</v>
      </c>
      <c r="H95" s="153">
        <v>22</v>
      </c>
      <c r="I95" s="91"/>
    </row>
    <row r="96" spans="1:9">
      <c r="A96" s="89">
        <v>92</v>
      </c>
      <c r="B96" s="92" t="s">
        <v>2913</v>
      </c>
      <c r="C96" s="242" t="s">
        <v>6461</v>
      </c>
      <c r="D96" s="91">
        <v>1</v>
      </c>
      <c r="E96" s="91">
        <v>106</v>
      </c>
      <c r="F96" s="91" t="s">
        <v>5741</v>
      </c>
      <c r="G96" s="153">
        <v>897</v>
      </c>
      <c r="H96" s="153">
        <v>50</v>
      </c>
      <c r="I96" s="91"/>
    </row>
    <row r="97" spans="1:9">
      <c r="A97" s="89">
        <v>93</v>
      </c>
      <c r="B97" s="92" t="s">
        <v>2914</v>
      </c>
      <c r="C97" s="242" t="s">
        <v>6461</v>
      </c>
      <c r="D97" s="91">
        <v>1</v>
      </c>
      <c r="E97" s="91">
        <v>107</v>
      </c>
      <c r="F97" s="91" t="s">
        <v>5742</v>
      </c>
      <c r="G97" s="153">
        <v>900</v>
      </c>
      <c r="H97" s="153">
        <v>22</v>
      </c>
      <c r="I97" s="91"/>
    </row>
    <row r="98" spans="1:9">
      <c r="A98" s="89">
        <v>94</v>
      </c>
      <c r="B98" s="92" t="s">
        <v>2915</v>
      </c>
      <c r="C98" s="242" t="s">
        <v>6461</v>
      </c>
      <c r="D98" s="91">
        <v>1</v>
      </c>
      <c r="E98" s="91">
        <v>108</v>
      </c>
      <c r="F98" s="91" t="s">
        <v>5743</v>
      </c>
      <c r="G98" s="153">
        <v>900</v>
      </c>
      <c r="H98" s="153">
        <v>50</v>
      </c>
      <c r="I98" s="91"/>
    </row>
    <row r="99" spans="1:9">
      <c r="A99" s="89">
        <v>95</v>
      </c>
      <c r="B99" s="92" t="s">
        <v>2916</v>
      </c>
      <c r="C99" s="242" t="s">
        <v>6461</v>
      </c>
      <c r="D99" s="91">
        <v>1</v>
      </c>
      <c r="E99" s="91">
        <v>109</v>
      </c>
      <c r="F99" s="91" t="s">
        <v>5744</v>
      </c>
      <c r="G99" s="153">
        <v>903</v>
      </c>
      <c r="H99" s="153">
        <v>22</v>
      </c>
      <c r="I99" s="91"/>
    </row>
    <row r="100" spans="1:9">
      <c r="A100" s="89">
        <v>96</v>
      </c>
      <c r="B100" s="92" t="s">
        <v>2917</v>
      </c>
      <c r="C100" s="242" t="s">
        <v>6461</v>
      </c>
      <c r="D100" s="91">
        <v>1</v>
      </c>
      <c r="E100" s="91">
        <v>110</v>
      </c>
      <c r="F100" s="91" t="s">
        <v>5745</v>
      </c>
      <c r="G100" s="153">
        <v>903</v>
      </c>
      <c r="H100" s="153">
        <v>50</v>
      </c>
      <c r="I100" s="91"/>
    </row>
    <row r="101" spans="1:9">
      <c r="A101" s="89">
        <v>97</v>
      </c>
      <c r="B101" s="92" t="s">
        <v>2918</v>
      </c>
      <c r="C101" s="242" t="s">
        <v>6461</v>
      </c>
      <c r="D101" s="91">
        <v>1</v>
      </c>
      <c r="E101" s="91">
        <v>111</v>
      </c>
      <c r="F101" s="91" t="s">
        <v>5746</v>
      </c>
      <c r="G101" s="153">
        <v>906</v>
      </c>
      <c r="H101" s="153">
        <v>22</v>
      </c>
      <c r="I101" s="91"/>
    </row>
    <row r="102" spans="1:9">
      <c r="A102" s="89">
        <v>98</v>
      </c>
      <c r="B102" s="92" t="s">
        <v>2919</v>
      </c>
      <c r="C102" s="242" t="s">
        <v>6461</v>
      </c>
      <c r="D102" s="91">
        <v>1</v>
      </c>
      <c r="E102" s="91">
        <v>112</v>
      </c>
      <c r="F102" s="91" t="s">
        <v>5747</v>
      </c>
      <c r="G102" s="153">
        <v>906</v>
      </c>
      <c r="H102" s="153">
        <v>50</v>
      </c>
      <c r="I102" s="91"/>
    </row>
    <row r="103" spans="1:9">
      <c r="A103" s="89">
        <v>99</v>
      </c>
      <c r="B103" s="92" t="s">
        <v>2920</v>
      </c>
      <c r="C103" s="242" t="s">
        <v>6461</v>
      </c>
      <c r="D103" s="91">
        <v>1</v>
      </c>
      <c r="E103" s="91">
        <v>113</v>
      </c>
      <c r="F103" s="91" t="s">
        <v>5748</v>
      </c>
      <c r="G103" s="153">
        <v>909</v>
      </c>
      <c r="H103" s="153">
        <v>22</v>
      </c>
      <c r="I103" s="91"/>
    </row>
    <row r="104" spans="1:9">
      <c r="A104" s="89">
        <v>100</v>
      </c>
      <c r="B104" s="92" t="s">
        <v>2921</v>
      </c>
      <c r="C104" s="242" t="s">
        <v>6461</v>
      </c>
      <c r="D104" s="91">
        <v>1</v>
      </c>
      <c r="E104" s="91">
        <v>114</v>
      </c>
      <c r="F104" s="91" t="s">
        <v>5749</v>
      </c>
      <c r="G104" s="153">
        <v>909</v>
      </c>
      <c r="H104" s="153">
        <v>50</v>
      </c>
      <c r="I104" s="91"/>
    </row>
    <row r="105" spans="1:9">
      <c r="A105" s="89">
        <v>101</v>
      </c>
      <c r="B105" s="92" t="s">
        <v>2922</v>
      </c>
      <c r="C105" s="242" t="s">
        <v>6461</v>
      </c>
      <c r="D105" s="91">
        <v>1</v>
      </c>
      <c r="E105" s="91">
        <v>115</v>
      </c>
      <c r="F105" s="91" t="s">
        <v>5750</v>
      </c>
      <c r="G105" s="153">
        <v>912</v>
      </c>
      <c r="H105" s="153">
        <v>22</v>
      </c>
      <c r="I105" s="91"/>
    </row>
    <row r="106" spans="1:9">
      <c r="A106" s="89">
        <v>102</v>
      </c>
      <c r="B106" s="92" t="s">
        <v>2923</v>
      </c>
      <c r="C106" s="242" t="s">
        <v>6461</v>
      </c>
      <c r="D106" s="91">
        <v>1</v>
      </c>
      <c r="E106" s="91">
        <v>116</v>
      </c>
      <c r="F106" s="91" t="s">
        <v>5751</v>
      </c>
      <c r="G106" s="153">
        <v>915</v>
      </c>
      <c r="H106" s="153">
        <v>22</v>
      </c>
      <c r="I106" s="91"/>
    </row>
    <row r="107" spans="1:9">
      <c r="A107" s="89">
        <v>103</v>
      </c>
      <c r="B107" s="92" t="s">
        <v>2924</v>
      </c>
      <c r="C107" s="242" t="s">
        <v>6461</v>
      </c>
      <c r="D107" s="91">
        <v>1</v>
      </c>
      <c r="E107" s="91">
        <v>117</v>
      </c>
      <c r="F107" s="91" t="s">
        <v>5752</v>
      </c>
      <c r="G107" s="153">
        <v>918</v>
      </c>
      <c r="H107" s="153">
        <v>22</v>
      </c>
      <c r="I107" s="91"/>
    </row>
    <row r="108" spans="1:9">
      <c r="A108" s="89">
        <v>104</v>
      </c>
      <c r="B108" s="92" t="s">
        <v>2925</v>
      </c>
      <c r="C108" s="242" t="s">
        <v>6461</v>
      </c>
      <c r="D108" s="91">
        <v>1</v>
      </c>
      <c r="E108" s="91">
        <v>118</v>
      </c>
      <c r="F108" s="91" t="s">
        <v>5753</v>
      </c>
      <c r="G108" s="153">
        <v>921</v>
      </c>
      <c r="H108" s="153">
        <v>22</v>
      </c>
      <c r="I108" s="91"/>
    </row>
    <row r="109" spans="1:9">
      <c r="A109" s="89">
        <v>105</v>
      </c>
      <c r="B109" s="92" t="s">
        <v>2926</v>
      </c>
      <c r="C109" s="242" t="s">
        <v>6461</v>
      </c>
      <c r="D109" s="91">
        <v>1</v>
      </c>
      <c r="E109" s="91">
        <v>119</v>
      </c>
      <c r="F109" s="91" t="s">
        <v>5754</v>
      </c>
      <c r="G109" s="153">
        <v>924</v>
      </c>
      <c r="H109" s="153">
        <v>22</v>
      </c>
      <c r="I109" s="91"/>
    </row>
    <row r="110" spans="1:9">
      <c r="A110" s="89">
        <v>106</v>
      </c>
      <c r="B110" s="92" t="s">
        <v>2927</v>
      </c>
      <c r="C110" s="242" t="s">
        <v>6461</v>
      </c>
      <c r="D110" s="91">
        <v>1</v>
      </c>
      <c r="E110" s="91">
        <v>120</v>
      </c>
      <c r="F110" s="91" t="s">
        <v>5755</v>
      </c>
      <c r="G110" s="153">
        <v>924</v>
      </c>
      <c r="H110" s="153">
        <v>36</v>
      </c>
      <c r="I110" s="91"/>
    </row>
    <row r="111" spans="1:9">
      <c r="A111" s="89">
        <v>107</v>
      </c>
      <c r="B111" s="92" t="s">
        <v>2928</v>
      </c>
      <c r="C111" s="242" t="s">
        <v>6461</v>
      </c>
      <c r="D111" s="91">
        <v>1</v>
      </c>
      <c r="E111" s="91">
        <v>121</v>
      </c>
      <c r="F111" s="91" t="s">
        <v>5756</v>
      </c>
      <c r="G111" s="153">
        <v>924</v>
      </c>
      <c r="H111" s="153">
        <v>50</v>
      </c>
      <c r="I111" s="91"/>
    </row>
    <row r="112" spans="1:9">
      <c r="A112" s="89">
        <v>108</v>
      </c>
      <c r="B112" s="92" t="s">
        <v>6627</v>
      </c>
      <c r="C112" s="242" t="s">
        <v>6461</v>
      </c>
      <c r="D112" s="91">
        <v>1</v>
      </c>
      <c r="E112" s="91">
        <v>122</v>
      </c>
      <c r="F112" s="91" t="s">
        <v>5757</v>
      </c>
      <c r="G112" s="153">
        <v>927</v>
      </c>
      <c r="H112" s="153">
        <v>22</v>
      </c>
      <c r="I112" s="91"/>
    </row>
    <row r="113" spans="1:9">
      <c r="A113" s="89">
        <v>109</v>
      </c>
      <c r="B113" s="92" t="s">
        <v>6628</v>
      </c>
      <c r="C113" s="242" t="s">
        <v>6461</v>
      </c>
      <c r="D113" s="91">
        <v>1</v>
      </c>
      <c r="E113" s="91">
        <v>123</v>
      </c>
      <c r="F113" s="91" t="s">
        <v>5758</v>
      </c>
      <c r="G113" s="153">
        <v>927</v>
      </c>
      <c r="H113" s="153">
        <v>50</v>
      </c>
      <c r="I113" s="91"/>
    </row>
    <row r="114" spans="1:9">
      <c r="A114" s="89">
        <v>110</v>
      </c>
      <c r="B114" s="92" t="s">
        <v>2929</v>
      </c>
      <c r="C114" s="242" t="s">
        <v>6461</v>
      </c>
      <c r="D114" s="91">
        <v>1</v>
      </c>
      <c r="E114" s="91">
        <v>124</v>
      </c>
      <c r="F114" s="91" t="s">
        <v>5759</v>
      </c>
      <c r="G114" s="153">
        <v>930</v>
      </c>
      <c r="H114" s="153">
        <v>22</v>
      </c>
      <c r="I114" s="91"/>
    </row>
    <row r="115" spans="1:9">
      <c r="A115" s="89">
        <v>111</v>
      </c>
      <c r="B115" s="92" t="s">
        <v>2930</v>
      </c>
      <c r="C115" s="242" t="s">
        <v>6461</v>
      </c>
      <c r="D115" s="91">
        <v>1</v>
      </c>
      <c r="E115" s="91">
        <v>125</v>
      </c>
      <c r="F115" s="91" t="s">
        <v>5760</v>
      </c>
      <c r="G115" s="153">
        <v>930</v>
      </c>
      <c r="H115" s="153">
        <v>36</v>
      </c>
      <c r="I115" s="91"/>
    </row>
    <row r="116" spans="1:9">
      <c r="A116" s="89">
        <v>112</v>
      </c>
      <c r="B116" s="92" t="s">
        <v>2931</v>
      </c>
      <c r="C116" s="242" t="s">
        <v>6461</v>
      </c>
      <c r="D116" s="91">
        <v>1</v>
      </c>
      <c r="E116" s="91">
        <v>126</v>
      </c>
      <c r="F116" s="91" t="s">
        <v>5761</v>
      </c>
      <c r="G116" s="153">
        <v>930</v>
      </c>
      <c r="H116" s="153">
        <v>50</v>
      </c>
      <c r="I116" s="91"/>
    </row>
    <row r="117" spans="1:9">
      <c r="A117" s="89">
        <v>113</v>
      </c>
      <c r="B117" s="92" t="s">
        <v>2932</v>
      </c>
      <c r="C117" s="242" t="s">
        <v>6461</v>
      </c>
      <c r="D117" s="91">
        <v>1</v>
      </c>
      <c r="E117" s="91">
        <v>127</v>
      </c>
      <c r="F117" s="91" t="s">
        <v>5762</v>
      </c>
      <c r="G117" s="153">
        <v>933</v>
      </c>
      <c r="H117" s="153">
        <v>22</v>
      </c>
      <c r="I117" s="91"/>
    </row>
    <row r="118" spans="1:9">
      <c r="A118" s="89">
        <v>114</v>
      </c>
      <c r="B118" s="92" t="s">
        <v>2933</v>
      </c>
      <c r="C118" s="242" t="s">
        <v>6461</v>
      </c>
      <c r="D118" s="91">
        <v>1</v>
      </c>
      <c r="E118" s="91">
        <v>128</v>
      </c>
      <c r="F118" s="91" t="s">
        <v>5763</v>
      </c>
      <c r="G118" s="153">
        <v>933</v>
      </c>
      <c r="H118" s="153">
        <v>36</v>
      </c>
      <c r="I118" s="91"/>
    </row>
    <row r="119" spans="1:9">
      <c r="A119" s="89">
        <v>115</v>
      </c>
      <c r="B119" s="92" t="s">
        <v>2934</v>
      </c>
      <c r="C119" s="242" t="s">
        <v>6461</v>
      </c>
      <c r="D119" s="91">
        <v>1</v>
      </c>
      <c r="E119" s="91">
        <v>129</v>
      </c>
      <c r="F119" s="91" t="s">
        <v>5764</v>
      </c>
      <c r="G119" s="153">
        <v>933</v>
      </c>
      <c r="H119" s="153">
        <v>50</v>
      </c>
      <c r="I119" s="91"/>
    </row>
    <row r="120" spans="1:9">
      <c r="A120" s="89">
        <v>116</v>
      </c>
      <c r="B120" s="92" t="s">
        <v>2935</v>
      </c>
      <c r="C120" s="242" t="s">
        <v>6461</v>
      </c>
      <c r="D120" s="91">
        <v>1</v>
      </c>
      <c r="E120" s="91">
        <v>130</v>
      </c>
      <c r="F120" s="91" t="s">
        <v>5765</v>
      </c>
      <c r="G120" s="153">
        <v>936</v>
      </c>
      <c r="H120" s="153">
        <v>22</v>
      </c>
      <c r="I120" s="91"/>
    </row>
    <row r="121" spans="1:9">
      <c r="A121" s="89">
        <v>117</v>
      </c>
      <c r="B121" s="92" t="s">
        <v>2936</v>
      </c>
      <c r="C121" s="242" t="s">
        <v>6461</v>
      </c>
      <c r="D121" s="91">
        <v>1</v>
      </c>
      <c r="E121" s="91">
        <v>131</v>
      </c>
      <c r="F121" s="91" t="s">
        <v>5766</v>
      </c>
      <c r="G121" s="153">
        <v>936</v>
      </c>
      <c r="H121" s="153">
        <v>36</v>
      </c>
      <c r="I121" s="91"/>
    </row>
    <row r="122" spans="1:9">
      <c r="A122" s="89">
        <v>118</v>
      </c>
      <c r="B122" s="92" t="s">
        <v>2937</v>
      </c>
      <c r="C122" s="242" t="s">
        <v>6461</v>
      </c>
      <c r="D122" s="91">
        <v>1</v>
      </c>
      <c r="E122" s="91">
        <v>132</v>
      </c>
      <c r="F122" s="91" t="s">
        <v>5767</v>
      </c>
      <c r="G122" s="153">
        <v>936</v>
      </c>
      <c r="H122" s="153">
        <v>50</v>
      </c>
      <c r="I122" s="91"/>
    </row>
    <row r="123" spans="1:9">
      <c r="A123" s="89">
        <v>119</v>
      </c>
      <c r="B123" s="92" t="s">
        <v>2938</v>
      </c>
      <c r="C123" s="242" t="s">
        <v>6461</v>
      </c>
      <c r="D123" s="91">
        <v>1</v>
      </c>
      <c r="E123" s="91">
        <v>133</v>
      </c>
      <c r="F123" s="91" t="s">
        <v>5768</v>
      </c>
      <c r="G123" s="153">
        <v>939</v>
      </c>
      <c r="H123" s="153">
        <v>22</v>
      </c>
      <c r="I123" s="91"/>
    </row>
    <row r="124" spans="1:9">
      <c r="A124" s="89">
        <v>120</v>
      </c>
      <c r="B124" s="92" t="s">
        <v>2939</v>
      </c>
      <c r="C124" s="242" t="s">
        <v>6461</v>
      </c>
      <c r="D124" s="91">
        <v>1</v>
      </c>
      <c r="E124" s="91">
        <v>134</v>
      </c>
      <c r="F124" s="91" t="s">
        <v>5769</v>
      </c>
      <c r="G124" s="153">
        <v>939</v>
      </c>
      <c r="H124" s="153">
        <v>50</v>
      </c>
      <c r="I124" s="91"/>
    </row>
    <row r="125" spans="1:9">
      <c r="A125" s="89">
        <v>121</v>
      </c>
      <c r="B125" s="92" t="s">
        <v>2940</v>
      </c>
      <c r="C125" s="242" t="s">
        <v>6461</v>
      </c>
      <c r="D125" s="91">
        <v>1</v>
      </c>
      <c r="E125" s="91">
        <v>135</v>
      </c>
      <c r="F125" s="91" t="s">
        <v>5770</v>
      </c>
      <c r="G125" s="153">
        <v>942</v>
      </c>
      <c r="H125" s="153">
        <v>22</v>
      </c>
      <c r="I125" s="91"/>
    </row>
    <row r="126" spans="1:9">
      <c r="A126" s="89">
        <v>122</v>
      </c>
      <c r="B126" s="92" t="s">
        <v>2941</v>
      </c>
      <c r="C126" s="242" t="s">
        <v>6461</v>
      </c>
      <c r="D126" s="91">
        <v>1</v>
      </c>
      <c r="E126" s="91">
        <v>136</v>
      </c>
      <c r="F126" s="91" t="s">
        <v>5771</v>
      </c>
      <c r="G126" s="153">
        <v>942</v>
      </c>
      <c r="H126" s="153">
        <v>50</v>
      </c>
      <c r="I126" s="91"/>
    </row>
    <row r="127" spans="1:9">
      <c r="A127" s="89">
        <v>123</v>
      </c>
      <c r="B127" s="92" t="s">
        <v>2942</v>
      </c>
      <c r="C127" s="242" t="s">
        <v>6461</v>
      </c>
      <c r="D127" s="91">
        <v>1</v>
      </c>
      <c r="E127" s="91">
        <v>137</v>
      </c>
      <c r="F127" s="91" t="s">
        <v>5772</v>
      </c>
      <c r="G127" s="153">
        <v>945</v>
      </c>
      <c r="H127" s="153">
        <v>22</v>
      </c>
      <c r="I127" s="91"/>
    </row>
    <row r="128" spans="1:9">
      <c r="A128" s="89">
        <v>124</v>
      </c>
      <c r="B128" s="92" t="s">
        <v>2943</v>
      </c>
      <c r="C128" s="242" t="s">
        <v>6461</v>
      </c>
      <c r="D128" s="91">
        <v>1</v>
      </c>
      <c r="E128" s="91">
        <v>138</v>
      </c>
      <c r="F128" s="91" t="s">
        <v>5773</v>
      </c>
      <c r="G128" s="153">
        <v>945</v>
      </c>
      <c r="H128" s="153">
        <v>50</v>
      </c>
      <c r="I128" s="91"/>
    </row>
    <row r="129" spans="1:9">
      <c r="A129" s="89">
        <v>125</v>
      </c>
      <c r="B129" s="92" t="s">
        <v>2944</v>
      </c>
      <c r="C129" s="242" t="s">
        <v>6461</v>
      </c>
      <c r="D129" s="91">
        <v>1</v>
      </c>
      <c r="E129" s="91">
        <v>139</v>
      </c>
      <c r="F129" s="91" t="s">
        <v>5774</v>
      </c>
      <c r="G129" s="153">
        <v>948</v>
      </c>
      <c r="H129" s="153">
        <v>22</v>
      </c>
      <c r="I129" s="91"/>
    </row>
    <row r="130" spans="1:9">
      <c r="A130" s="89">
        <v>126</v>
      </c>
      <c r="B130" s="92" t="s">
        <v>2945</v>
      </c>
      <c r="C130" s="242" t="s">
        <v>6461</v>
      </c>
      <c r="D130" s="91">
        <v>1</v>
      </c>
      <c r="E130" s="91">
        <v>140</v>
      </c>
      <c r="F130" s="91" t="s">
        <v>5775</v>
      </c>
      <c r="G130" s="153">
        <v>948</v>
      </c>
      <c r="H130" s="153">
        <v>36</v>
      </c>
      <c r="I130" s="91"/>
    </row>
    <row r="131" spans="1:9">
      <c r="A131" s="89">
        <v>127</v>
      </c>
      <c r="B131" s="92" t="s">
        <v>2946</v>
      </c>
      <c r="C131" s="242" t="s">
        <v>6461</v>
      </c>
      <c r="D131" s="91">
        <v>1</v>
      </c>
      <c r="E131" s="91">
        <v>141</v>
      </c>
      <c r="F131" s="91" t="s">
        <v>5776</v>
      </c>
      <c r="G131" s="153">
        <v>948</v>
      </c>
      <c r="H131" s="153">
        <v>50</v>
      </c>
      <c r="I131" s="91"/>
    </row>
    <row r="132" spans="1:9">
      <c r="A132" s="89">
        <v>128</v>
      </c>
      <c r="B132" s="92" t="s">
        <v>2947</v>
      </c>
      <c r="C132" s="242" t="s">
        <v>6461</v>
      </c>
      <c r="D132" s="91">
        <v>1</v>
      </c>
      <c r="E132" s="91">
        <v>142</v>
      </c>
      <c r="F132" s="91" t="s">
        <v>5777</v>
      </c>
      <c r="G132" s="153">
        <v>951</v>
      </c>
      <c r="H132" s="153">
        <v>22</v>
      </c>
      <c r="I132" s="91"/>
    </row>
    <row r="133" spans="1:9">
      <c r="A133" s="89">
        <v>129</v>
      </c>
      <c r="B133" s="92" t="s">
        <v>2948</v>
      </c>
      <c r="C133" s="242" t="s">
        <v>6461</v>
      </c>
      <c r="D133" s="91">
        <v>1</v>
      </c>
      <c r="E133" s="91">
        <v>143</v>
      </c>
      <c r="F133" s="91" t="s">
        <v>5778</v>
      </c>
      <c r="G133" s="153">
        <v>951</v>
      </c>
      <c r="H133" s="153">
        <v>36</v>
      </c>
      <c r="I133" s="91"/>
    </row>
    <row r="134" spans="1:9">
      <c r="A134" s="89">
        <v>130</v>
      </c>
      <c r="B134" s="92" t="s">
        <v>2949</v>
      </c>
      <c r="C134" s="242" t="s">
        <v>6461</v>
      </c>
      <c r="D134" s="91">
        <v>1</v>
      </c>
      <c r="E134" s="91">
        <v>144</v>
      </c>
      <c r="F134" s="91" t="s">
        <v>5779</v>
      </c>
      <c r="G134" s="153">
        <v>951</v>
      </c>
      <c r="H134" s="153">
        <v>50</v>
      </c>
      <c r="I134" s="91"/>
    </row>
    <row r="135" spans="1:9">
      <c r="A135" s="89">
        <v>131</v>
      </c>
      <c r="B135" s="92" t="s">
        <v>2950</v>
      </c>
      <c r="C135" s="242" t="s">
        <v>6461</v>
      </c>
      <c r="D135" s="91">
        <v>1</v>
      </c>
      <c r="E135" s="91">
        <v>145</v>
      </c>
      <c r="F135" s="91" t="s">
        <v>5780</v>
      </c>
      <c r="G135" s="153">
        <v>957</v>
      </c>
      <c r="H135" s="153">
        <v>22</v>
      </c>
      <c r="I135" s="91"/>
    </row>
    <row r="136" spans="1:9">
      <c r="A136" s="89">
        <v>132</v>
      </c>
      <c r="B136" s="92" t="s">
        <v>2951</v>
      </c>
      <c r="C136" s="242" t="s">
        <v>6461</v>
      </c>
      <c r="D136" s="91">
        <v>1</v>
      </c>
      <c r="E136" s="91">
        <v>146</v>
      </c>
      <c r="F136" s="91" t="s">
        <v>5781</v>
      </c>
      <c r="G136" s="153">
        <v>960</v>
      </c>
      <c r="H136" s="153">
        <v>22</v>
      </c>
      <c r="I136" s="91"/>
    </row>
    <row r="137" spans="1:9">
      <c r="A137" s="89">
        <v>133</v>
      </c>
      <c r="B137" s="92" t="s">
        <v>2952</v>
      </c>
      <c r="C137" s="242" t="s">
        <v>6461</v>
      </c>
      <c r="D137" s="91">
        <v>1</v>
      </c>
      <c r="E137" s="91">
        <v>147</v>
      </c>
      <c r="F137" s="91" t="s">
        <v>5782</v>
      </c>
      <c r="G137" s="153">
        <v>963</v>
      </c>
      <c r="H137" s="153">
        <v>22</v>
      </c>
      <c r="I137" s="91"/>
    </row>
    <row r="138" spans="1:9">
      <c r="A138" s="89">
        <v>134</v>
      </c>
      <c r="B138" s="92" t="s">
        <v>2953</v>
      </c>
      <c r="C138" s="242" t="s">
        <v>6461</v>
      </c>
      <c r="D138" s="91">
        <v>1</v>
      </c>
      <c r="E138" s="91">
        <v>148</v>
      </c>
      <c r="F138" s="91" t="s">
        <v>5783</v>
      </c>
      <c r="G138" s="153">
        <v>966</v>
      </c>
      <c r="H138" s="153">
        <v>22</v>
      </c>
      <c r="I138" s="91"/>
    </row>
    <row r="139" spans="1:9">
      <c r="A139" s="89">
        <v>135</v>
      </c>
      <c r="B139" s="92" t="s">
        <v>2954</v>
      </c>
      <c r="C139" s="242" t="s">
        <v>6461</v>
      </c>
      <c r="D139" s="91">
        <v>1</v>
      </c>
      <c r="E139" s="91">
        <v>149</v>
      </c>
      <c r="F139" s="91" t="s">
        <v>5784</v>
      </c>
      <c r="G139" s="153">
        <v>969</v>
      </c>
      <c r="H139" s="153">
        <v>22</v>
      </c>
      <c r="I139" s="91"/>
    </row>
    <row r="140" spans="1:9">
      <c r="A140" s="89">
        <v>136</v>
      </c>
      <c r="B140" s="92" t="s">
        <v>2955</v>
      </c>
      <c r="C140" s="242" t="s">
        <v>6461</v>
      </c>
      <c r="D140" s="91">
        <v>1</v>
      </c>
      <c r="E140" s="91">
        <v>150</v>
      </c>
      <c r="F140" s="91" t="s">
        <v>5785</v>
      </c>
      <c r="G140" s="153">
        <v>972</v>
      </c>
      <c r="H140" s="153">
        <v>22</v>
      </c>
      <c r="I140" s="91"/>
    </row>
    <row r="141" spans="1:9">
      <c r="A141" s="89">
        <v>137</v>
      </c>
      <c r="B141" s="92" t="s">
        <v>2956</v>
      </c>
      <c r="C141" s="242" t="s">
        <v>6461</v>
      </c>
      <c r="D141" s="91">
        <v>1</v>
      </c>
      <c r="E141" s="91">
        <v>151</v>
      </c>
      <c r="F141" s="91" t="s">
        <v>5786</v>
      </c>
      <c r="G141" s="153">
        <v>975</v>
      </c>
      <c r="H141" s="153">
        <v>22</v>
      </c>
      <c r="I141" s="91"/>
    </row>
    <row r="142" spans="1:9">
      <c r="A142" s="89">
        <v>138</v>
      </c>
      <c r="B142" s="92" t="s">
        <v>2957</v>
      </c>
      <c r="C142" s="242" t="s">
        <v>6461</v>
      </c>
      <c r="D142" s="91">
        <v>1</v>
      </c>
      <c r="E142" s="91">
        <v>152</v>
      </c>
      <c r="F142" s="91" t="s">
        <v>5787</v>
      </c>
      <c r="G142" s="153">
        <v>975</v>
      </c>
      <c r="H142" s="153">
        <v>50</v>
      </c>
      <c r="I142" s="91"/>
    </row>
    <row r="143" spans="1:9">
      <c r="A143" s="89">
        <v>139</v>
      </c>
      <c r="B143" s="92" t="s">
        <v>2958</v>
      </c>
      <c r="C143" s="242" t="s">
        <v>6461</v>
      </c>
      <c r="D143" s="91">
        <v>1</v>
      </c>
      <c r="E143" s="91">
        <v>153</v>
      </c>
      <c r="F143" s="91" t="s">
        <v>5788</v>
      </c>
      <c r="G143" s="153">
        <v>978</v>
      </c>
      <c r="H143" s="153">
        <v>22</v>
      </c>
      <c r="I143" s="91"/>
    </row>
    <row r="144" spans="1:9">
      <c r="A144" s="89">
        <v>140</v>
      </c>
      <c r="B144" s="92" t="s">
        <v>2959</v>
      </c>
      <c r="C144" s="242" t="s">
        <v>6461</v>
      </c>
      <c r="D144" s="91">
        <v>1</v>
      </c>
      <c r="E144" s="91">
        <v>154</v>
      </c>
      <c r="F144" s="91" t="s">
        <v>5789</v>
      </c>
      <c r="G144" s="153">
        <v>978</v>
      </c>
      <c r="H144" s="153">
        <v>50</v>
      </c>
      <c r="I144" s="91"/>
    </row>
    <row r="145" spans="1:9">
      <c r="A145" s="89">
        <v>141</v>
      </c>
      <c r="B145" s="92" t="s">
        <v>2960</v>
      </c>
      <c r="C145" s="242" t="s">
        <v>6461</v>
      </c>
      <c r="D145" s="91">
        <v>1</v>
      </c>
      <c r="E145" s="91">
        <v>155</v>
      </c>
      <c r="F145" s="91" t="s">
        <v>5790</v>
      </c>
      <c r="G145" s="153">
        <v>981</v>
      </c>
      <c r="H145" s="153">
        <v>22</v>
      </c>
      <c r="I145" s="91"/>
    </row>
    <row r="146" spans="1:9">
      <c r="A146" s="89">
        <v>142</v>
      </c>
      <c r="B146" s="92" t="s">
        <v>2961</v>
      </c>
      <c r="C146" s="242" t="s">
        <v>6461</v>
      </c>
      <c r="D146" s="91">
        <v>1</v>
      </c>
      <c r="E146" s="91">
        <v>156</v>
      </c>
      <c r="F146" s="91" t="s">
        <v>5791</v>
      </c>
      <c r="G146" s="153">
        <v>981</v>
      </c>
      <c r="H146" s="153">
        <v>50</v>
      </c>
      <c r="I146" s="91"/>
    </row>
    <row r="147" spans="1:9">
      <c r="A147" s="89">
        <v>143</v>
      </c>
      <c r="B147" s="92" t="s">
        <v>2962</v>
      </c>
      <c r="C147" s="242" t="s">
        <v>6461</v>
      </c>
      <c r="D147" s="91">
        <v>1</v>
      </c>
      <c r="E147" s="91">
        <v>157</v>
      </c>
      <c r="F147" s="91" t="s">
        <v>5792</v>
      </c>
      <c r="G147" s="153">
        <v>984</v>
      </c>
      <c r="H147" s="153">
        <v>22</v>
      </c>
      <c r="I147" s="91"/>
    </row>
    <row r="148" spans="1:9">
      <c r="A148" s="89">
        <v>144</v>
      </c>
      <c r="B148" s="92" t="s">
        <v>2963</v>
      </c>
      <c r="C148" s="242" t="s">
        <v>6461</v>
      </c>
      <c r="D148" s="91">
        <v>1</v>
      </c>
      <c r="E148" s="91">
        <v>158</v>
      </c>
      <c r="F148" s="91" t="s">
        <v>5793</v>
      </c>
      <c r="G148" s="153">
        <v>984</v>
      </c>
      <c r="H148" s="153">
        <v>50</v>
      </c>
      <c r="I148" s="91"/>
    </row>
    <row r="149" spans="1:9">
      <c r="A149" s="89">
        <v>145</v>
      </c>
      <c r="B149" s="92" t="s">
        <v>2964</v>
      </c>
      <c r="C149" s="242" t="s">
        <v>6461</v>
      </c>
      <c r="D149" s="91">
        <v>1</v>
      </c>
      <c r="E149" s="91">
        <v>159</v>
      </c>
      <c r="F149" s="91" t="s">
        <v>5794</v>
      </c>
      <c r="G149" s="153">
        <v>987</v>
      </c>
      <c r="H149" s="153">
        <v>22</v>
      </c>
      <c r="I149" s="91"/>
    </row>
    <row r="150" spans="1:9">
      <c r="A150" s="89">
        <v>146</v>
      </c>
      <c r="B150" s="92" t="s">
        <v>2965</v>
      </c>
      <c r="C150" s="242" t="s">
        <v>6461</v>
      </c>
      <c r="D150" s="91">
        <v>1</v>
      </c>
      <c r="E150" s="91">
        <v>160</v>
      </c>
      <c r="F150" s="91" t="s">
        <v>5795</v>
      </c>
      <c r="G150" s="153">
        <v>987</v>
      </c>
      <c r="H150" s="153">
        <v>50</v>
      </c>
      <c r="I150" s="91"/>
    </row>
    <row r="151" spans="1:9">
      <c r="A151" s="89">
        <v>147</v>
      </c>
      <c r="B151" s="92" t="s">
        <v>2966</v>
      </c>
      <c r="C151" s="242" t="s">
        <v>6461</v>
      </c>
      <c r="D151" s="91">
        <v>1</v>
      </c>
      <c r="E151" s="91">
        <v>161</v>
      </c>
      <c r="F151" s="91" t="s">
        <v>5796</v>
      </c>
      <c r="G151" s="153">
        <v>990</v>
      </c>
      <c r="H151" s="153">
        <v>22</v>
      </c>
      <c r="I151" s="91"/>
    </row>
    <row r="152" spans="1:9">
      <c r="A152" s="89">
        <v>148</v>
      </c>
      <c r="B152" s="92" t="s">
        <v>2967</v>
      </c>
      <c r="C152" s="242" t="s">
        <v>6461</v>
      </c>
      <c r="D152" s="91">
        <v>1</v>
      </c>
      <c r="E152" s="91">
        <v>162</v>
      </c>
      <c r="F152" s="91" t="s">
        <v>5797</v>
      </c>
      <c r="G152" s="153">
        <v>990</v>
      </c>
      <c r="H152" s="153">
        <v>50</v>
      </c>
      <c r="I152" s="91"/>
    </row>
    <row r="153" spans="1:9">
      <c r="A153" s="89">
        <v>149</v>
      </c>
      <c r="B153" s="92" t="s">
        <v>2968</v>
      </c>
      <c r="C153" s="242" t="s">
        <v>6461</v>
      </c>
      <c r="D153" s="91">
        <v>1</v>
      </c>
      <c r="E153" s="91">
        <v>163</v>
      </c>
      <c r="F153" s="91" t="s">
        <v>5798</v>
      </c>
      <c r="G153" s="153">
        <v>993</v>
      </c>
      <c r="H153" s="153">
        <v>22</v>
      </c>
      <c r="I153" s="91"/>
    </row>
    <row r="154" spans="1:9">
      <c r="A154" s="89">
        <v>150</v>
      </c>
      <c r="B154" s="92" t="s">
        <v>2969</v>
      </c>
      <c r="C154" s="242" t="s">
        <v>6461</v>
      </c>
      <c r="D154" s="91">
        <v>1</v>
      </c>
      <c r="E154" s="91">
        <v>164</v>
      </c>
      <c r="F154" s="91" t="s">
        <v>5799</v>
      </c>
      <c r="G154" s="153">
        <v>993</v>
      </c>
      <c r="H154" s="153">
        <v>50</v>
      </c>
      <c r="I154" s="91"/>
    </row>
    <row r="155" spans="1:9">
      <c r="A155" s="89">
        <v>151</v>
      </c>
      <c r="B155" s="92" t="s">
        <v>2970</v>
      </c>
      <c r="C155" s="242" t="s">
        <v>6461</v>
      </c>
      <c r="D155" s="91">
        <v>1</v>
      </c>
      <c r="E155" s="91">
        <v>165</v>
      </c>
      <c r="F155" s="91" t="s">
        <v>5800</v>
      </c>
      <c r="G155" s="153">
        <v>996</v>
      </c>
      <c r="H155" s="153">
        <v>22</v>
      </c>
      <c r="I155" s="91"/>
    </row>
    <row r="156" spans="1:9">
      <c r="A156" s="89">
        <v>152</v>
      </c>
      <c r="B156" s="92" t="s">
        <v>2971</v>
      </c>
      <c r="C156" s="242" t="s">
        <v>6461</v>
      </c>
      <c r="D156" s="91">
        <v>1</v>
      </c>
      <c r="E156" s="91">
        <v>166</v>
      </c>
      <c r="F156" s="91" t="s">
        <v>5801</v>
      </c>
      <c r="G156" s="153">
        <v>999</v>
      </c>
      <c r="H156" s="153">
        <v>22</v>
      </c>
      <c r="I156" s="91"/>
    </row>
    <row r="157" spans="1:9">
      <c r="A157" s="89">
        <v>153</v>
      </c>
      <c r="B157" s="92" t="s">
        <v>2972</v>
      </c>
      <c r="C157" s="242" t="s">
        <v>6461</v>
      </c>
      <c r="D157" s="91">
        <v>1</v>
      </c>
      <c r="E157" s="91">
        <v>167</v>
      </c>
      <c r="F157" s="91" t="s">
        <v>5802</v>
      </c>
      <c r="G157" s="153">
        <v>999</v>
      </c>
      <c r="H157" s="153">
        <v>50</v>
      </c>
      <c r="I157" s="91"/>
    </row>
    <row r="158" spans="1:9">
      <c r="A158" s="89">
        <v>154</v>
      </c>
      <c r="B158" s="92" t="s">
        <v>2973</v>
      </c>
      <c r="C158" s="242" t="s">
        <v>6461</v>
      </c>
      <c r="D158" s="91">
        <v>1</v>
      </c>
      <c r="E158" s="91">
        <v>168</v>
      </c>
      <c r="F158" s="91" t="s">
        <v>5803</v>
      </c>
      <c r="G158" s="153">
        <v>1002</v>
      </c>
      <c r="H158" s="153">
        <v>22</v>
      </c>
      <c r="I158" s="91"/>
    </row>
    <row r="159" spans="1:9">
      <c r="A159" s="89">
        <v>155</v>
      </c>
      <c r="B159" s="92" t="s">
        <v>2974</v>
      </c>
      <c r="C159" s="242" t="s">
        <v>6461</v>
      </c>
      <c r="D159" s="91">
        <v>1</v>
      </c>
      <c r="E159" s="91">
        <v>169</v>
      </c>
      <c r="F159" s="91" t="s">
        <v>5804</v>
      </c>
      <c r="G159" s="153">
        <v>1002</v>
      </c>
      <c r="H159" s="153">
        <v>50</v>
      </c>
      <c r="I159" s="91"/>
    </row>
    <row r="160" spans="1:9">
      <c r="A160" s="89">
        <v>156</v>
      </c>
      <c r="B160" s="92" t="s">
        <v>2975</v>
      </c>
      <c r="C160" s="242" t="s">
        <v>6461</v>
      </c>
      <c r="D160" s="91">
        <v>1</v>
      </c>
      <c r="E160" s="91">
        <v>170</v>
      </c>
      <c r="F160" s="91" t="s">
        <v>5805</v>
      </c>
      <c r="G160" s="153">
        <v>1005</v>
      </c>
      <c r="H160" s="153">
        <v>22</v>
      </c>
      <c r="I160" s="91"/>
    </row>
    <row r="161" spans="1:9">
      <c r="A161" s="89">
        <v>157</v>
      </c>
      <c r="B161" s="92" t="s">
        <v>2976</v>
      </c>
      <c r="C161" s="242" t="s">
        <v>6461</v>
      </c>
      <c r="D161" s="91">
        <v>1</v>
      </c>
      <c r="E161" s="91">
        <v>171</v>
      </c>
      <c r="F161" s="91" t="s">
        <v>5806</v>
      </c>
      <c r="G161" s="153">
        <v>1008</v>
      </c>
      <c r="H161" s="153">
        <v>22</v>
      </c>
      <c r="I161" s="91"/>
    </row>
    <row r="162" spans="1:9">
      <c r="A162" s="89">
        <v>158</v>
      </c>
      <c r="B162" s="92" t="s">
        <v>2977</v>
      </c>
      <c r="C162" s="242" t="s">
        <v>6461</v>
      </c>
      <c r="D162" s="91">
        <v>1</v>
      </c>
      <c r="E162" s="91">
        <v>172</v>
      </c>
      <c r="F162" s="91" t="s">
        <v>5807</v>
      </c>
      <c r="G162" s="153">
        <v>1008</v>
      </c>
      <c r="H162" s="153">
        <v>50</v>
      </c>
      <c r="I162" s="91"/>
    </row>
    <row r="163" spans="1:9">
      <c r="A163" s="89">
        <v>159</v>
      </c>
      <c r="B163" s="92" t="s">
        <v>2978</v>
      </c>
      <c r="C163" s="242" t="s">
        <v>6461</v>
      </c>
      <c r="D163" s="91">
        <v>1</v>
      </c>
      <c r="E163" s="91">
        <v>173</v>
      </c>
      <c r="F163" s="91" t="s">
        <v>5808</v>
      </c>
      <c r="G163" s="153">
        <v>1014</v>
      </c>
      <c r="H163" s="153">
        <v>22</v>
      </c>
      <c r="I163" s="91"/>
    </row>
    <row r="164" spans="1:9">
      <c r="A164" s="89">
        <v>160</v>
      </c>
      <c r="B164" s="92" t="s">
        <v>2979</v>
      </c>
      <c r="C164" s="242" t="s">
        <v>6461</v>
      </c>
      <c r="D164" s="91">
        <v>1</v>
      </c>
      <c r="E164" s="91">
        <v>174</v>
      </c>
      <c r="F164" s="91" t="s">
        <v>5809</v>
      </c>
      <c r="G164" s="153">
        <v>1014</v>
      </c>
      <c r="H164" s="153">
        <v>50</v>
      </c>
      <c r="I164" s="91"/>
    </row>
    <row r="165" spans="1:9">
      <c r="A165" s="89">
        <v>161</v>
      </c>
      <c r="B165" s="92" t="s">
        <v>2980</v>
      </c>
      <c r="C165" s="242" t="s">
        <v>6461</v>
      </c>
      <c r="D165" s="91">
        <v>1</v>
      </c>
      <c r="E165" s="91">
        <v>175</v>
      </c>
      <c r="F165" s="91" t="s">
        <v>5810</v>
      </c>
      <c r="G165" s="153">
        <v>1017</v>
      </c>
      <c r="H165" s="153">
        <v>22</v>
      </c>
      <c r="I165" s="91"/>
    </row>
    <row r="166" spans="1:9">
      <c r="A166" s="89">
        <v>162</v>
      </c>
      <c r="B166" s="92" t="s">
        <v>2981</v>
      </c>
      <c r="C166" s="242" t="s">
        <v>6461</v>
      </c>
      <c r="D166" s="91">
        <v>1</v>
      </c>
      <c r="E166" s="91">
        <v>176</v>
      </c>
      <c r="F166" s="91" t="s">
        <v>5811</v>
      </c>
      <c r="G166" s="153">
        <v>1020</v>
      </c>
      <c r="H166" s="153">
        <v>22</v>
      </c>
      <c r="I166" s="91"/>
    </row>
    <row r="167" spans="1:9">
      <c r="A167" s="89">
        <v>163</v>
      </c>
      <c r="B167" s="92" t="s">
        <v>2982</v>
      </c>
      <c r="C167" s="242" t="s">
        <v>6461</v>
      </c>
      <c r="D167" s="91">
        <v>1</v>
      </c>
      <c r="E167" s="91">
        <v>177</v>
      </c>
      <c r="F167" s="91" t="s">
        <v>5812</v>
      </c>
      <c r="G167" s="153">
        <v>1020</v>
      </c>
      <c r="H167" s="153">
        <v>36</v>
      </c>
      <c r="I167" s="91"/>
    </row>
    <row r="168" spans="1:9">
      <c r="A168" s="89">
        <v>164</v>
      </c>
      <c r="B168" s="92" t="s">
        <v>2983</v>
      </c>
      <c r="C168" s="242" t="s">
        <v>6461</v>
      </c>
      <c r="D168" s="91">
        <v>1</v>
      </c>
      <c r="E168" s="91">
        <v>178</v>
      </c>
      <c r="F168" s="91" t="s">
        <v>5813</v>
      </c>
      <c r="G168" s="153">
        <v>1020</v>
      </c>
      <c r="H168" s="153">
        <v>50</v>
      </c>
      <c r="I168" s="91"/>
    </row>
    <row r="169" spans="1:9">
      <c r="A169" s="89">
        <v>165</v>
      </c>
      <c r="B169" s="92" t="s">
        <v>2984</v>
      </c>
      <c r="C169" s="242" t="s">
        <v>6461</v>
      </c>
      <c r="D169" s="91">
        <v>1</v>
      </c>
      <c r="E169" s="91">
        <v>179</v>
      </c>
      <c r="F169" s="91" t="s">
        <v>5814</v>
      </c>
      <c r="G169" s="153">
        <v>1023</v>
      </c>
      <c r="H169" s="153">
        <v>22</v>
      </c>
      <c r="I169" s="91"/>
    </row>
    <row r="170" spans="1:9">
      <c r="A170" s="89">
        <v>166</v>
      </c>
      <c r="B170" s="92" t="s">
        <v>2985</v>
      </c>
      <c r="C170" s="242" t="s">
        <v>6461</v>
      </c>
      <c r="D170" s="91">
        <v>1</v>
      </c>
      <c r="E170" s="91">
        <v>180</v>
      </c>
      <c r="F170" s="91" t="s">
        <v>5815</v>
      </c>
      <c r="G170" s="153">
        <v>1023</v>
      </c>
      <c r="H170" s="153">
        <v>50</v>
      </c>
      <c r="I170" s="91"/>
    </row>
    <row r="171" spans="1:9">
      <c r="A171" s="89">
        <v>167</v>
      </c>
      <c r="B171" s="92" t="s">
        <v>2986</v>
      </c>
      <c r="C171" s="242" t="s">
        <v>6461</v>
      </c>
      <c r="D171" s="91">
        <v>1</v>
      </c>
      <c r="E171" s="91">
        <v>181</v>
      </c>
      <c r="F171" s="91" t="s">
        <v>5816</v>
      </c>
      <c r="G171" s="153">
        <v>1026</v>
      </c>
      <c r="H171" s="153">
        <v>22</v>
      </c>
      <c r="I171" s="91"/>
    </row>
    <row r="172" spans="1:9">
      <c r="A172" s="89">
        <v>168</v>
      </c>
      <c r="B172" s="92" t="s">
        <v>2987</v>
      </c>
      <c r="C172" s="242" t="s">
        <v>6461</v>
      </c>
      <c r="D172" s="91">
        <v>1</v>
      </c>
      <c r="E172" s="91">
        <v>182</v>
      </c>
      <c r="F172" s="91" t="s">
        <v>5817</v>
      </c>
      <c r="G172" s="153">
        <v>1026</v>
      </c>
      <c r="H172" s="153">
        <v>50</v>
      </c>
      <c r="I172" s="91"/>
    </row>
    <row r="173" spans="1:9">
      <c r="A173" s="89">
        <v>169</v>
      </c>
      <c r="B173" s="92" t="s">
        <v>2988</v>
      </c>
      <c r="C173" s="242" t="s">
        <v>6461</v>
      </c>
      <c r="D173" s="91">
        <v>1</v>
      </c>
      <c r="E173" s="91">
        <v>183</v>
      </c>
      <c r="F173" s="91" t="s">
        <v>5818</v>
      </c>
      <c r="G173" s="153">
        <v>1029</v>
      </c>
      <c r="H173" s="153">
        <v>22</v>
      </c>
      <c r="I173" s="91"/>
    </row>
    <row r="174" spans="1:9">
      <c r="A174" s="89">
        <v>170</v>
      </c>
      <c r="B174" s="92" t="s">
        <v>2989</v>
      </c>
      <c r="C174" s="242" t="s">
        <v>6461</v>
      </c>
      <c r="D174" s="91">
        <v>1</v>
      </c>
      <c r="E174" s="91">
        <v>184</v>
      </c>
      <c r="F174" s="91" t="s">
        <v>5819</v>
      </c>
      <c r="G174" s="153">
        <v>1029</v>
      </c>
      <c r="H174" s="153">
        <v>50</v>
      </c>
      <c r="I174" s="91"/>
    </row>
    <row r="175" spans="1:9">
      <c r="A175" s="89">
        <v>171</v>
      </c>
      <c r="B175" s="92" t="s">
        <v>2990</v>
      </c>
      <c r="C175" s="242" t="s">
        <v>6461</v>
      </c>
      <c r="D175" s="91">
        <v>1</v>
      </c>
      <c r="E175" s="91">
        <v>185</v>
      </c>
      <c r="F175" s="91" t="s">
        <v>5820</v>
      </c>
      <c r="G175" s="153">
        <v>1032</v>
      </c>
      <c r="H175" s="153">
        <v>22</v>
      </c>
      <c r="I175" s="91"/>
    </row>
    <row r="176" spans="1:9">
      <c r="A176" s="89">
        <v>172</v>
      </c>
      <c r="B176" s="92" t="s">
        <v>2991</v>
      </c>
      <c r="C176" s="242" t="s">
        <v>6461</v>
      </c>
      <c r="D176" s="91">
        <v>1</v>
      </c>
      <c r="E176" s="91">
        <v>186</v>
      </c>
      <c r="F176" s="91" t="s">
        <v>5821</v>
      </c>
      <c r="G176" s="153">
        <v>1032</v>
      </c>
      <c r="H176" s="153">
        <v>50</v>
      </c>
      <c r="I176" s="91"/>
    </row>
    <row r="177" spans="1:9">
      <c r="A177" s="89">
        <v>173</v>
      </c>
      <c r="B177" s="92" t="s">
        <v>2992</v>
      </c>
      <c r="C177" s="242" t="s">
        <v>6461</v>
      </c>
      <c r="D177" s="91">
        <v>1</v>
      </c>
      <c r="E177" s="91">
        <v>187</v>
      </c>
      <c r="F177" s="91" t="s">
        <v>5822</v>
      </c>
      <c r="G177" s="153">
        <v>1035</v>
      </c>
      <c r="H177" s="153">
        <v>22</v>
      </c>
      <c r="I177" s="91"/>
    </row>
    <row r="178" spans="1:9">
      <c r="A178" s="89">
        <v>174</v>
      </c>
      <c r="B178" s="92" t="s">
        <v>2993</v>
      </c>
      <c r="C178" s="242" t="s">
        <v>6461</v>
      </c>
      <c r="D178" s="91">
        <v>1</v>
      </c>
      <c r="E178" s="91">
        <v>188</v>
      </c>
      <c r="F178" s="91" t="s">
        <v>5823</v>
      </c>
      <c r="G178" s="153">
        <v>1035</v>
      </c>
      <c r="H178" s="153">
        <v>50</v>
      </c>
      <c r="I178" s="91"/>
    </row>
    <row r="179" spans="1:9">
      <c r="A179" s="89">
        <v>175</v>
      </c>
      <c r="B179" s="92" t="s">
        <v>2994</v>
      </c>
      <c r="C179" s="242" t="s">
        <v>6461</v>
      </c>
      <c r="D179" s="91">
        <v>1</v>
      </c>
      <c r="E179" s="91">
        <v>189</v>
      </c>
      <c r="F179" s="91" t="s">
        <v>5824</v>
      </c>
      <c r="G179" s="153">
        <v>1038</v>
      </c>
      <c r="H179" s="153">
        <v>22</v>
      </c>
      <c r="I179" s="91"/>
    </row>
    <row r="180" spans="1:9">
      <c r="A180" s="89">
        <v>176</v>
      </c>
      <c r="B180" s="92" t="s">
        <v>2995</v>
      </c>
      <c r="C180" s="242" t="s">
        <v>6461</v>
      </c>
      <c r="D180" s="91">
        <v>1</v>
      </c>
      <c r="E180" s="91">
        <v>190</v>
      </c>
      <c r="F180" s="91" t="s">
        <v>5825</v>
      </c>
      <c r="G180" s="153">
        <v>1038</v>
      </c>
      <c r="H180" s="153">
        <v>50</v>
      </c>
      <c r="I180" s="91"/>
    </row>
    <row r="181" spans="1:9">
      <c r="A181" s="89">
        <v>177</v>
      </c>
      <c r="B181" s="92" t="s">
        <v>6629</v>
      </c>
      <c r="C181" s="242" t="s">
        <v>6461</v>
      </c>
      <c r="D181" s="91">
        <v>1</v>
      </c>
      <c r="E181" s="91">
        <v>191</v>
      </c>
      <c r="F181" s="91" t="s">
        <v>5826</v>
      </c>
      <c r="G181" s="153">
        <v>1041</v>
      </c>
      <c r="H181" s="153">
        <v>22</v>
      </c>
      <c r="I181" s="91"/>
    </row>
    <row r="182" spans="1:9">
      <c r="A182" s="89">
        <v>178</v>
      </c>
      <c r="B182" s="92" t="s">
        <v>6630</v>
      </c>
      <c r="C182" s="242" t="s">
        <v>6461</v>
      </c>
      <c r="D182" s="91">
        <v>1</v>
      </c>
      <c r="E182" s="91">
        <v>192</v>
      </c>
      <c r="F182" s="91" t="s">
        <v>5827</v>
      </c>
      <c r="G182" s="153">
        <v>1044</v>
      </c>
      <c r="H182" s="153">
        <v>22</v>
      </c>
      <c r="I182" s="91"/>
    </row>
    <row r="183" spans="1:9">
      <c r="A183" s="89">
        <v>179</v>
      </c>
      <c r="B183" s="92" t="s">
        <v>6631</v>
      </c>
      <c r="C183" s="242" t="s">
        <v>6461</v>
      </c>
      <c r="D183" s="91">
        <v>1</v>
      </c>
      <c r="E183" s="91">
        <v>193</v>
      </c>
      <c r="F183" s="91" t="s">
        <v>5828</v>
      </c>
      <c r="G183" s="153">
        <v>1044</v>
      </c>
      <c r="H183" s="153">
        <v>50</v>
      </c>
      <c r="I183" s="91"/>
    </row>
    <row r="184" spans="1:9">
      <c r="A184" s="89">
        <v>180</v>
      </c>
      <c r="B184" s="92" t="s">
        <v>6632</v>
      </c>
      <c r="C184" s="242" t="s">
        <v>6461</v>
      </c>
      <c r="D184" s="91">
        <v>1</v>
      </c>
      <c r="E184" s="91">
        <v>194</v>
      </c>
      <c r="F184" s="91" t="s">
        <v>5829</v>
      </c>
      <c r="G184" s="153">
        <v>1047</v>
      </c>
      <c r="H184" s="153">
        <v>22</v>
      </c>
      <c r="I184" s="91"/>
    </row>
    <row r="185" spans="1:9">
      <c r="A185" s="89">
        <v>181</v>
      </c>
      <c r="B185" s="92" t="s">
        <v>6633</v>
      </c>
      <c r="C185" s="242" t="s">
        <v>6461</v>
      </c>
      <c r="D185" s="91">
        <v>1</v>
      </c>
      <c r="E185" s="91">
        <v>195</v>
      </c>
      <c r="F185" s="91" t="s">
        <v>5830</v>
      </c>
      <c r="G185" s="153">
        <v>1047</v>
      </c>
      <c r="H185" s="153">
        <v>50</v>
      </c>
      <c r="I185" s="91"/>
    </row>
    <row r="186" spans="1:9">
      <c r="A186" s="89">
        <v>182</v>
      </c>
      <c r="B186" s="92" t="s">
        <v>6634</v>
      </c>
      <c r="C186" s="242" t="s">
        <v>6461</v>
      </c>
      <c r="D186" s="91">
        <v>1</v>
      </c>
      <c r="E186" s="91">
        <v>196</v>
      </c>
      <c r="F186" s="91" t="s">
        <v>5831</v>
      </c>
      <c r="G186" s="153">
        <v>1050</v>
      </c>
      <c r="H186" s="153">
        <v>22</v>
      </c>
      <c r="I186" s="91"/>
    </row>
    <row r="187" spans="1:9">
      <c r="A187" s="89">
        <v>183</v>
      </c>
      <c r="B187" s="92" t="s">
        <v>6635</v>
      </c>
      <c r="C187" s="242" t="s">
        <v>6461</v>
      </c>
      <c r="D187" s="91">
        <v>1</v>
      </c>
      <c r="E187" s="91">
        <v>197</v>
      </c>
      <c r="F187" s="91" t="s">
        <v>5832</v>
      </c>
      <c r="G187" s="153">
        <v>1050</v>
      </c>
      <c r="H187" s="153">
        <v>50</v>
      </c>
      <c r="I187" s="91"/>
    </row>
    <row r="188" spans="1:9">
      <c r="A188" s="89">
        <v>184</v>
      </c>
      <c r="B188" s="92" t="s">
        <v>6636</v>
      </c>
      <c r="C188" s="242" t="s">
        <v>6461</v>
      </c>
      <c r="D188" s="91">
        <v>1</v>
      </c>
      <c r="E188" s="91">
        <v>198</v>
      </c>
      <c r="F188" s="91" t="s">
        <v>5833</v>
      </c>
      <c r="G188" s="153">
        <v>1053</v>
      </c>
      <c r="H188" s="153">
        <v>22</v>
      </c>
      <c r="I188" s="91"/>
    </row>
    <row r="189" spans="1:9">
      <c r="A189" s="89">
        <v>185</v>
      </c>
      <c r="B189" s="92" t="s">
        <v>6637</v>
      </c>
      <c r="C189" s="242" t="s">
        <v>6461</v>
      </c>
      <c r="D189" s="91">
        <v>1</v>
      </c>
      <c r="E189" s="91">
        <v>199</v>
      </c>
      <c r="F189" s="91" t="s">
        <v>5834</v>
      </c>
      <c r="G189" s="153">
        <v>1053</v>
      </c>
      <c r="H189" s="153">
        <v>36</v>
      </c>
      <c r="I189" s="91"/>
    </row>
    <row r="190" spans="1:9">
      <c r="A190" s="89">
        <v>186</v>
      </c>
      <c r="B190" s="92" t="s">
        <v>6638</v>
      </c>
      <c r="C190" s="242" t="s">
        <v>6461</v>
      </c>
      <c r="D190" s="91">
        <v>1</v>
      </c>
      <c r="E190" s="91">
        <v>200</v>
      </c>
      <c r="F190" s="91" t="s">
        <v>5835</v>
      </c>
      <c r="G190" s="153">
        <v>1053</v>
      </c>
      <c r="H190" s="153">
        <v>50</v>
      </c>
      <c r="I190" s="91"/>
    </row>
    <row r="191" spans="1:9">
      <c r="A191" s="89">
        <v>187</v>
      </c>
      <c r="B191" s="92" t="s">
        <v>6639</v>
      </c>
      <c r="C191" s="242" t="s">
        <v>6461</v>
      </c>
      <c r="D191" s="91">
        <v>1</v>
      </c>
      <c r="E191" s="91">
        <v>201</v>
      </c>
      <c r="F191" s="91" t="s">
        <v>5836</v>
      </c>
      <c r="G191" s="153">
        <v>1056</v>
      </c>
      <c r="H191" s="153">
        <v>22</v>
      </c>
      <c r="I191" s="91"/>
    </row>
    <row r="192" spans="1:9">
      <c r="A192" s="89">
        <v>188</v>
      </c>
      <c r="B192" s="92" t="s">
        <v>6640</v>
      </c>
      <c r="C192" s="242" t="s">
        <v>6461</v>
      </c>
      <c r="D192" s="91">
        <v>1</v>
      </c>
      <c r="E192" s="91">
        <v>202</v>
      </c>
      <c r="F192" s="91" t="s">
        <v>5837</v>
      </c>
      <c r="G192" s="153">
        <v>1056</v>
      </c>
      <c r="H192" s="153">
        <v>36</v>
      </c>
      <c r="I192" s="91"/>
    </row>
    <row r="193" spans="1:9">
      <c r="A193" s="89">
        <v>189</v>
      </c>
      <c r="B193" s="92" t="s">
        <v>6641</v>
      </c>
      <c r="C193" s="242" t="s">
        <v>6461</v>
      </c>
      <c r="D193" s="91">
        <v>1</v>
      </c>
      <c r="E193" s="91">
        <v>203</v>
      </c>
      <c r="F193" s="91" t="s">
        <v>5838</v>
      </c>
      <c r="G193" s="153">
        <v>1056</v>
      </c>
      <c r="H193" s="153">
        <v>50</v>
      </c>
      <c r="I193" s="91"/>
    </row>
    <row r="194" spans="1:9">
      <c r="A194" s="89">
        <v>190</v>
      </c>
      <c r="B194" s="92" t="s">
        <v>6642</v>
      </c>
      <c r="C194" s="242" t="s">
        <v>6461</v>
      </c>
      <c r="D194" s="91">
        <v>1</v>
      </c>
      <c r="E194" s="91">
        <v>204</v>
      </c>
      <c r="F194" s="91" t="s">
        <v>5839</v>
      </c>
      <c r="G194" s="153">
        <v>1059</v>
      </c>
      <c r="H194" s="153">
        <v>22</v>
      </c>
      <c r="I194" s="91"/>
    </row>
    <row r="195" spans="1:9">
      <c r="A195" s="89">
        <v>191</v>
      </c>
      <c r="B195" s="92" t="s">
        <v>6643</v>
      </c>
      <c r="C195" s="242" t="s">
        <v>6461</v>
      </c>
      <c r="D195" s="91">
        <v>1</v>
      </c>
      <c r="E195" s="91">
        <v>205</v>
      </c>
      <c r="F195" s="91" t="s">
        <v>5840</v>
      </c>
      <c r="G195" s="153">
        <v>1059</v>
      </c>
      <c r="H195" s="153">
        <v>50</v>
      </c>
      <c r="I195" s="91"/>
    </row>
    <row r="196" spans="1:9">
      <c r="A196" s="89">
        <v>192</v>
      </c>
      <c r="B196" s="92" t="s">
        <v>2996</v>
      </c>
      <c r="C196" s="242" t="s">
        <v>6461</v>
      </c>
      <c r="D196" s="91">
        <v>1</v>
      </c>
      <c r="E196" s="91">
        <v>206</v>
      </c>
      <c r="F196" s="91" t="s">
        <v>5841</v>
      </c>
      <c r="G196" s="153">
        <v>1065</v>
      </c>
      <c r="H196" s="153">
        <v>22</v>
      </c>
      <c r="I196" s="91"/>
    </row>
    <row r="197" spans="1:9">
      <c r="A197" s="89">
        <v>193</v>
      </c>
      <c r="B197" s="92" t="s">
        <v>6644</v>
      </c>
      <c r="C197" s="242" t="s">
        <v>6461</v>
      </c>
      <c r="D197" s="91">
        <v>1</v>
      </c>
      <c r="E197" s="91">
        <v>207</v>
      </c>
      <c r="F197" s="91" t="s">
        <v>5842</v>
      </c>
      <c r="G197" s="153">
        <v>1065</v>
      </c>
      <c r="H197" s="153">
        <v>50</v>
      </c>
      <c r="I197" s="91"/>
    </row>
    <row r="198" spans="1:9">
      <c r="A198" s="89">
        <v>194</v>
      </c>
      <c r="B198" s="92" t="s">
        <v>2997</v>
      </c>
      <c r="C198" s="242" t="s">
        <v>6461</v>
      </c>
      <c r="D198" s="91">
        <v>1</v>
      </c>
      <c r="E198" s="91">
        <v>208</v>
      </c>
      <c r="F198" s="91" t="s">
        <v>5843</v>
      </c>
      <c r="G198" s="153">
        <v>1068</v>
      </c>
      <c r="H198" s="153">
        <v>22</v>
      </c>
      <c r="I198" s="91"/>
    </row>
    <row r="199" spans="1:9">
      <c r="A199" s="89">
        <v>195</v>
      </c>
      <c r="B199" s="92" t="s">
        <v>2998</v>
      </c>
      <c r="C199" s="242" t="s">
        <v>6461</v>
      </c>
      <c r="D199" s="91">
        <v>1</v>
      </c>
      <c r="E199" s="91">
        <v>209</v>
      </c>
      <c r="F199" s="91" t="s">
        <v>5844</v>
      </c>
      <c r="G199" s="153">
        <v>1068</v>
      </c>
      <c r="H199" s="153">
        <v>50</v>
      </c>
      <c r="I199" s="91"/>
    </row>
    <row r="200" spans="1:9">
      <c r="A200" s="89">
        <v>196</v>
      </c>
      <c r="B200" s="92" t="s">
        <v>5845</v>
      </c>
      <c r="C200" s="242" t="s">
        <v>6461</v>
      </c>
      <c r="D200" s="91">
        <v>1</v>
      </c>
      <c r="E200" s="91">
        <v>210</v>
      </c>
      <c r="F200" s="91" t="s">
        <v>5846</v>
      </c>
      <c r="G200" s="153">
        <v>1071</v>
      </c>
      <c r="H200" s="153">
        <v>22</v>
      </c>
      <c r="I200" s="91"/>
    </row>
    <row r="201" spans="1:9">
      <c r="A201" s="89">
        <v>197</v>
      </c>
      <c r="B201" s="92" t="s">
        <v>5847</v>
      </c>
      <c r="C201" s="242" t="s">
        <v>6461</v>
      </c>
      <c r="D201" s="91">
        <v>1</v>
      </c>
      <c r="E201" s="91">
        <v>211</v>
      </c>
      <c r="F201" s="91" t="s">
        <v>5848</v>
      </c>
      <c r="G201" s="153">
        <v>1071</v>
      </c>
      <c r="H201" s="153">
        <v>50</v>
      </c>
      <c r="I201" s="91"/>
    </row>
    <row r="202" spans="1:9">
      <c r="A202" s="89">
        <v>198</v>
      </c>
      <c r="B202" s="92" t="s">
        <v>5849</v>
      </c>
      <c r="C202" s="242" t="s">
        <v>6461</v>
      </c>
      <c r="D202" s="91">
        <v>1</v>
      </c>
      <c r="E202" s="91">
        <v>212</v>
      </c>
      <c r="F202" s="91" t="s">
        <v>5850</v>
      </c>
      <c r="G202" s="153">
        <v>1074</v>
      </c>
      <c r="H202" s="153">
        <v>22</v>
      </c>
      <c r="I202" s="91"/>
    </row>
    <row r="203" spans="1:9">
      <c r="A203" s="89">
        <v>199</v>
      </c>
      <c r="B203" s="92" t="s">
        <v>5851</v>
      </c>
      <c r="C203" s="242" t="s">
        <v>6461</v>
      </c>
      <c r="D203" s="91">
        <v>1</v>
      </c>
      <c r="E203" s="91">
        <v>213</v>
      </c>
      <c r="F203" s="91" t="s">
        <v>5852</v>
      </c>
      <c r="G203" s="153">
        <v>1074</v>
      </c>
      <c r="H203" s="153">
        <v>50</v>
      </c>
      <c r="I203" s="91"/>
    </row>
    <row r="204" spans="1:9">
      <c r="A204" s="89">
        <v>200</v>
      </c>
      <c r="B204" s="92" t="s">
        <v>5853</v>
      </c>
      <c r="C204" s="242" t="s">
        <v>6461</v>
      </c>
      <c r="D204" s="91">
        <v>1</v>
      </c>
      <c r="E204" s="91">
        <v>214</v>
      </c>
      <c r="F204" s="91" t="s">
        <v>5854</v>
      </c>
      <c r="G204" s="153">
        <v>1077</v>
      </c>
      <c r="H204" s="153">
        <v>22</v>
      </c>
      <c r="I204" s="91"/>
    </row>
    <row r="205" spans="1:9">
      <c r="A205" s="89">
        <v>201</v>
      </c>
      <c r="B205" s="92" t="s">
        <v>5855</v>
      </c>
      <c r="C205" s="242" t="s">
        <v>6461</v>
      </c>
      <c r="D205" s="91">
        <v>1</v>
      </c>
      <c r="E205" s="91">
        <v>215</v>
      </c>
      <c r="F205" s="91" t="s">
        <v>5856</v>
      </c>
      <c r="G205" s="153">
        <v>1077</v>
      </c>
      <c r="H205" s="153">
        <v>50</v>
      </c>
      <c r="I205" s="91"/>
    </row>
    <row r="206" spans="1:9">
      <c r="A206" s="89">
        <v>202</v>
      </c>
      <c r="B206" s="92" t="s">
        <v>5857</v>
      </c>
      <c r="C206" s="242" t="s">
        <v>6461</v>
      </c>
      <c r="D206" s="91">
        <v>1</v>
      </c>
      <c r="E206" s="91">
        <v>216</v>
      </c>
      <c r="F206" s="91" t="s">
        <v>5858</v>
      </c>
      <c r="G206" s="153">
        <v>1080</v>
      </c>
      <c r="H206" s="153">
        <v>22</v>
      </c>
      <c r="I206" s="91"/>
    </row>
    <row r="207" spans="1:9">
      <c r="A207" s="89">
        <v>203</v>
      </c>
      <c r="B207" s="92" t="s">
        <v>5859</v>
      </c>
      <c r="C207" s="242" t="s">
        <v>6461</v>
      </c>
      <c r="D207" s="91">
        <v>1</v>
      </c>
      <c r="E207" s="91">
        <v>217</v>
      </c>
      <c r="F207" s="91" t="s">
        <v>5860</v>
      </c>
      <c r="G207" s="153">
        <v>1080</v>
      </c>
      <c r="H207" s="153">
        <v>50</v>
      </c>
      <c r="I207" s="91"/>
    </row>
    <row r="208" spans="1:9">
      <c r="A208" s="89">
        <v>204</v>
      </c>
      <c r="B208" s="92" t="s">
        <v>5861</v>
      </c>
      <c r="C208" s="242" t="s">
        <v>6461</v>
      </c>
      <c r="D208" s="91">
        <v>1</v>
      </c>
      <c r="E208" s="91">
        <v>218</v>
      </c>
      <c r="F208" s="91" t="s">
        <v>5862</v>
      </c>
      <c r="G208" s="153">
        <v>1083</v>
      </c>
      <c r="H208" s="153">
        <v>22</v>
      </c>
      <c r="I208" s="91"/>
    </row>
    <row r="209" spans="1:9">
      <c r="A209" s="89">
        <v>205</v>
      </c>
      <c r="B209" s="92" t="s">
        <v>5863</v>
      </c>
      <c r="C209" s="242" t="s">
        <v>6461</v>
      </c>
      <c r="D209" s="91">
        <v>1</v>
      </c>
      <c r="E209" s="91">
        <v>219</v>
      </c>
      <c r="F209" s="91" t="s">
        <v>5864</v>
      </c>
      <c r="G209" s="153">
        <v>1083</v>
      </c>
      <c r="H209" s="153">
        <v>50</v>
      </c>
      <c r="I209" s="91"/>
    </row>
    <row r="210" spans="1:9">
      <c r="A210" s="89">
        <v>206</v>
      </c>
      <c r="B210" s="92" t="s">
        <v>5865</v>
      </c>
      <c r="C210" s="242" t="s">
        <v>6461</v>
      </c>
      <c r="D210" s="91">
        <v>1</v>
      </c>
      <c r="E210" s="91">
        <v>220</v>
      </c>
      <c r="F210" s="91" t="s">
        <v>5866</v>
      </c>
      <c r="G210" s="153">
        <v>1086</v>
      </c>
      <c r="H210" s="153">
        <v>22</v>
      </c>
      <c r="I210" s="91"/>
    </row>
    <row r="211" spans="1:9">
      <c r="A211" s="89">
        <v>207</v>
      </c>
      <c r="B211" s="92" t="s">
        <v>5867</v>
      </c>
      <c r="C211" s="242" t="s">
        <v>6461</v>
      </c>
      <c r="D211" s="91">
        <v>1</v>
      </c>
      <c r="E211" s="91">
        <v>221</v>
      </c>
      <c r="F211" s="91" t="s">
        <v>5868</v>
      </c>
      <c r="G211" s="153">
        <v>1086</v>
      </c>
      <c r="H211" s="153">
        <v>50</v>
      </c>
      <c r="I211" s="91"/>
    </row>
    <row r="212" spans="1:9">
      <c r="A212" s="89">
        <v>208</v>
      </c>
      <c r="B212" s="92" t="s">
        <v>5869</v>
      </c>
      <c r="C212" s="242" t="s">
        <v>6461</v>
      </c>
      <c r="D212" s="91">
        <v>1</v>
      </c>
      <c r="E212" s="91">
        <v>222</v>
      </c>
      <c r="F212" s="91" t="s">
        <v>5870</v>
      </c>
      <c r="G212" s="153">
        <v>1089</v>
      </c>
      <c r="H212" s="153">
        <v>22</v>
      </c>
      <c r="I212" s="91"/>
    </row>
    <row r="213" spans="1:9">
      <c r="A213" s="89">
        <v>209</v>
      </c>
      <c r="B213" s="92" t="s">
        <v>5871</v>
      </c>
      <c r="C213" s="242" t="s">
        <v>6461</v>
      </c>
      <c r="D213" s="91">
        <v>1</v>
      </c>
      <c r="E213" s="91">
        <v>223</v>
      </c>
      <c r="F213" s="91" t="s">
        <v>5872</v>
      </c>
      <c r="G213" s="153">
        <v>1089</v>
      </c>
      <c r="H213" s="153">
        <v>50</v>
      </c>
      <c r="I213" s="91"/>
    </row>
    <row r="214" spans="1:9">
      <c r="A214" s="89">
        <v>210</v>
      </c>
      <c r="B214" s="92" t="s">
        <v>2999</v>
      </c>
      <c r="C214" s="242" t="s">
        <v>6461</v>
      </c>
      <c r="D214" s="91">
        <v>1</v>
      </c>
      <c r="E214" s="91">
        <v>224</v>
      </c>
      <c r="F214" s="91" t="s">
        <v>5873</v>
      </c>
      <c r="G214" s="153">
        <v>1092</v>
      </c>
      <c r="H214" s="153">
        <v>22</v>
      </c>
      <c r="I214" s="91"/>
    </row>
    <row r="215" spans="1:9">
      <c r="A215" s="89">
        <v>211</v>
      </c>
      <c r="B215" s="92" t="s">
        <v>3000</v>
      </c>
      <c r="C215" s="242" t="s">
        <v>6461</v>
      </c>
      <c r="D215" s="91">
        <v>1</v>
      </c>
      <c r="E215" s="91">
        <v>225</v>
      </c>
      <c r="F215" s="91" t="s">
        <v>5874</v>
      </c>
      <c r="G215" s="153">
        <v>1092</v>
      </c>
      <c r="H215" s="153">
        <v>50</v>
      </c>
      <c r="I215" s="91"/>
    </row>
    <row r="216" spans="1:9">
      <c r="A216" s="89">
        <v>212</v>
      </c>
      <c r="B216" s="92" t="s">
        <v>3001</v>
      </c>
      <c r="C216" s="242" t="s">
        <v>6461</v>
      </c>
      <c r="D216" s="91">
        <v>1</v>
      </c>
      <c r="E216" s="91">
        <v>226</v>
      </c>
      <c r="F216" s="91" t="s">
        <v>5875</v>
      </c>
      <c r="G216" s="153">
        <v>1095</v>
      </c>
      <c r="H216" s="153">
        <v>22</v>
      </c>
      <c r="I216" s="91"/>
    </row>
    <row r="217" spans="1:9">
      <c r="A217" s="89">
        <v>213</v>
      </c>
      <c r="B217" s="92" t="s">
        <v>3002</v>
      </c>
      <c r="C217" s="242" t="s">
        <v>6461</v>
      </c>
      <c r="D217" s="91">
        <v>1</v>
      </c>
      <c r="E217" s="91">
        <v>227</v>
      </c>
      <c r="F217" s="91" t="s">
        <v>5876</v>
      </c>
      <c r="G217" s="153">
        <v>1095</v>
      </c>
      <c r="H217" s="153">
        <v>50</v>
      </c>
      <c r="I217" s="91"/>
    </row>
    <row r="218" spans="1:9">
      <c r="A218" s="89">
        <v>214</v>
      </c>
      <c r="B218" s="92" t="s">
        <v>3003</v>
      </c>
      <c r="C218" s="242" t="s">
        <v>6461</v>
      </c>
      <c r="D218" s="91">
        <v>1</v>
      </c>
      <c r="E218" s="91">
        <v>228</v>
      </c>
      <c r="F218" s="91" t="s">
        <v>5877</v>
      </c>
      <c r="G218" s="153">
        <v>1098</v>
      </c>
      <c r="H218" s="153">
        <v>22</v>
      </c>
      <c r="I218" s="91"/>
    </row>
    <row r="219" spans="1:9">
      <c r="A219" s="89">
        <v>215</v>
      </c>
      <c r="B219" s="92" t="s">
        <v>3004</v>
      </c>
      <c r="C219" s="242" t="s">
        <v>6461</v>
      </c>
      <c r="D219" s="91">
        <v>1</v>
      </c>
      <c r="E219" s="91">
        <v>229</v>
      </c>
      <c r="F219" s="91" t="s">
        <v>5878</v>
      </c>
      <c r="G219" s="153">
        <v>1098</v>
      </c>
      <c r="H219" s="153">
        <v>50</v>
      </c>
      <c r="I219" s="91"/>
    </row>
    <row r="220" spans="1:9">
      <c r="A220" s="89">
        <v>216</v>
      </c>
      <c r="B220" s="92" t="s">
        <v>3005</v>
      </c>
      <c r="C220" s="242" t="s">
        <v>6461</v>
      </c>
      <c r="D220" s="91">
        <v>1</v>
      </c>
      <c r="E220" s="91">
        <v>230</v>
      </c>
      <c r="F220" s="91" t="s">
        <v>5879</v>
      </c>
      <c r="G220" s="153">
        <v>1101</v>
      </c>
      <c r="H220" s="153">
        <v>22</v>
      </c>
      <c r="I220" s="91"/>
    </row>
    <row r="221" spans="1:9">
      <c r="A221" s="89">
        <v>217</v>
      </c>
      <c r="B221" s="92" t="s">
        <v>6645</v>
      </c>
      <c r="C221" s="242" t="s">
        <v>6461</v>
      </c>
      <c r="D221" s="91">
        <v>1</v>
      </c>
      <c r="E221" s="91">
        <v>231</v>
      </c>
      <c r="F221" s="91" t="s">
        <v>5880</v>
      </c>
      <c r="G221" s="153">
        <v>1101</v>
      </c>
      <c r="H221" s="153">
        <v>36</v>
      </c>
      <c r="I221" s="91"/>
    </row>
    <row r="222" spans="1:9">
      <c r="A222" s="89">
        <v>218</v>
      </c>
      <c r="B222" s="92" t="s">
        <v>3006</v>
      </c>
      <c r="C222" s="242" t="s">
        <v>6461</v>
      </c>
      <c r="D222" s="91">
        <v>1</v>
      </c>
      <c r="E222" s="91">
        <v>232</v>
      </c>
      <c r="F222" s="91" t="s">
        <v>5881</v>
      </c>
      <c r="G222" s="153">
        <v>1101</v>
      </c>
      <c r="H222" s="153">
        <v>50</v>
      </c>
      <c r="I222" s="91"/>
    </row>
  </sheetData>
  <mergeCells count="2">
    <mergeCell ref="C3:E3"/>
    <mergeCell ref="F3:I3"/>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39997558519241921"/>
  </sheetPr>
  <dimension ref="A1:I112"/>
  <sheetViews>
    <sheetView workbookViewId="0"/>
  </sheetViews>
  <sheetFormatPr defaultRowHeight="13.5"/>
  <cols>
    <col min="1" max="1" width="6.375" style="48" bestFit="1" customWidth="1"/>
    <col min="2" max="2" width="64.25" style="96" bestFit="1" customWidth="1"/>
    <col min="3" max="3" width="4.625" style="11" bestFit="1" customWidth="1"/>
    <col min="4" max="4" width="8.625" style="11" bestFit="1" customWidth="1"/>
    <col min="5" max="5" width="4.5" style="11" bestFit="1" customWidth="1"/>
    <col min="6" max="6" width="9" style="11" bestFit="1" customWidth="1"/>
    <col min="7" max="7" width="5.5" style="11" bestFit="1" customWidth="1"/>
    <col min="8" max="8" width="3.5" style="11" bestFit="1" customWidth="1"/>
    <col min="9" max="9" width="3" style="11" bestFit="1" customWidth="1"/>
    <col min="10" max="16384" width="9" style="11"/>
  </cols>
  <sheetData>
    <row r="1" spans="1:9" ht="17.25">
      <c r="A1" s="94" t="s">
        <v>6447</v>
      </c>
      <c r="B1" s="95" t="s">
        <v>6646</v>
      </c>
      <c r="C1" s="281"/>
      <c r="D1" s="281"/>
      <c r="E1" s="281"/>
      <c r="F1" s="281"/>
      <c r="G1" s="281"/>
      <c r="H1" s="281"/>
      <c r="I1" s="281"/>
    </row>
    <row r="2" spans="1:9">
      <c r="A2" s="281"/>
      <c r="B2" s="96" t="s">
        <v>6449</v>
      </c>
      <c r="C2" s="281"/>
      <c r="D2" s="281"/>
      <c r="E2" s="281"/>
      <c r="F2" s="281"/>
      <c r="G2" s="281"/>
      <c r="H2" s="281"/>
      <c r="I2" s="281"/>
    </row>
    <row r="3" spans="1:9" ht="13.5" customHeight="1">
      <c r="A3" s="148" t="s">
        <v>6450</v>
      </c>
      <c r="B3" s="97">
        <v>108</v>
      </c>
      <c r="C3" s="517" t="s">
        <v>6451</v>
      </c>
      <c r="D3" s="518"/>
      <c r="E3" s="519"/>
      <c r="F3" s="517" t="s">
        <v>6452</v>
      </c>
      <c r="G3" s="518"/>
      <c r="H3" s="518"/>
      <c r="I3" s="519"/>
    </row>
    <row r="4" spans="1:9" ht="22.5">
      <c r="A4" s="87" t="s">
        <v>6453</v>
      </c>
      <c r="B4" s="98" t="s">
        <v>274</v>
      </c>
      <c r="C4" s="87" t="s">
        <v>6454</v>
      </c>
      <c r="D4" s="300" t="s">
        <v>6455</v>
      </c>
      <c r="E4" s="300" t="s">
        <v>6456</v>
      </c>
      <c r="F4" s="300" t="s">
        <v>6457</v>
      </c>
      <c r="G4" s="88" t="s">
        <v>6458</v>
      </c>
      <c r="H4" s="88" t="s">
        <v>6459</v>
      </c>
      <c r="I4" s="300" t="s">
        <v>275</v>
      </c>
    </row>
    <row r="5" spans="1:9">
      <c r="A5" s="145">
        <v>1</v>
      </c>
      <c r="B5" s="92" t="s">
        <v>3007</v>
      </c>
      <c r="C5" s="242" t="s">
        <v>6461</v>
      </c>
      <c r="D5" s="91">
        <v>1</v>
      </c>
      <c r="E5" s="91">
        <v>15</v>
      </c>
      <c r="F5" s="91" t="s">
        <v>5577</v>
      </c>
      <c r="G5" s="153">
        <v>1107</v>
      </c>
      <c r="H5" s="153">
        <v>22</v>
      </c>
      <c r="I5" s="91"/>
    </row>
    <row r="6" spans="1:9">
      <c r="A6" s="145">
        <v>2</v>
      </c>
      <c r="B6" s="92" t="s">
        <v>3008</v>
      </c>
      <c r="C6" s="242" t="s">
        <v>6461</v>
      </c>
      <c r="D6" s="91">
        <v>1</v>
      </c>
      <c r="E6" s="91">
        <v>16</v>
      </c>
      <c r="F6" s="91" t="s">
        <v>5578</v>
      </c>
      <c r="G6" s="153">
        <v>1110</v>
      </c>
      <c r="H6" s="153">
        <v>22</v>
      </c>
      <c r="I6" s="91"/>
    </row>
    <row r="7" spans="1:9">
      <c r="A7" s="145">
        <v>3</v>
      </c>
      <c r="B7" s="92" t="s">
        <v>3009</v>
      </c>
      <c r="C7" s="242" t="s">
        <v>6461</v>
      </c>
      <c r="D7" s="91">
        <v>1</v>
      </c>
      <c r="E7" s="91">
        <v>17</v>
      </c>
      <c r="F7" s="91" t="s">
        <v>5579</v>
      </c>
      <c r="G7" s="153">
        <v>1110</v>
      </c>
      <c r="H7" s="153">
        <v>36</v>
      </c>
      <c r="I7" s="91"/>
    </row>
    <row r="8" spans="1:9">
      <c r="A8" s="145">
        <v>4</v>
      </c>
      <c r="B8" s="92" t="s">
        <v>3010</v>
      </c>
      <c r="C8" s="242" t="s">
        <v>6461</v>
      </c>
      <c r="D8" s="91">
        <v>1</v>
      </c>
      <c r="E8" s="91">
        <v>18</v>
      </c>
      <c r="F8" s="91" t="s">
        <v>5580</v>
      </c>
      <c r="G8" s="153">
        <v>1110</v>
      </c>
      <c r="H8" s="153">
        <v>50</v>
      </c>
      <c r="I8" s="91"/>
    </row>
    <row r="9" spans="1:9">
      <c r="A9" s="145">
        <v>5</v>
      </c>
      <c r="B9" s="92" t="s">
        <v>3011</v>
      </c>
      <c r="C9" s="242" t="s">
        <v>6461</v>
      </c>
      <c r="D9" s="91">
        <v>1</v>
      </c>
      <c r="E9" s="91">
        <v>19</v>
      </c>
      <c r="F9" s="91" t="s">
        <v>5581</v>
      </c>
      <c r="G9" s="153">
        <v>1113</v>
      </c>
      <c r="H9" s="153">
        <v>22</v>
      </c>
      <c r="I9" s="91"/>
    </row>
    <row r="10" spans="1:9">
      <c r="A10" s="145">
        <v>6</v>
      </c>
      <c r="B10" s="92" t="s">
        <v>3012</v>
      </c>
      <c r="C10" s="242" t="s">
        <v>6461</v>
      </c>
      <c r="D10" s="91">
        <v>1</v>
      </c>
      <c r="E10" s="91">
        <v>20</v>
      </c>
      <c r="F10" s="91" t="s">
        <v>5582</v>
      </c>
      <c r="G10" s="153">
        <v>1113</v>
      </c>
      <c r="H10" s="153">
        <v>36</v>
      </c>
      <c r="I10" s="91"/>
    </row>
    <row r="11" spans="1:9">
      <c r="A11" s="145">
        <v>7</v>
      </c>
      <c r="B11" s="92" t="s">
        <v>3013</v>
      </c>
      <c r="C11" s="242" t="s">
        <v>6461</v>
      </c>
      <c r="D11" s="91">
        <v>1</v>
      </c>
      <c r="E11" s="91">
        <v>21</v>
      </c>
      <c r="F11" s="91" t="s">
        <v>5583</v>
      </c>
      <c r="G11" s="153">
        <v>1113</v>
      </c>
      <c r="H11" s="153">
        <v>50</v>
      </c>
      <c r="I11" s="91"/>
    </row>
    <row r="12" spans="1:9">
      <c r="A12" s="145">
        <v>8</v>
      </c>
      <c r="B12" s="92" t="s">
        <v>3014</v>
      </c>
      <c r="C12" s="242" t="s">
        <v>6461</v>
      </c>
      <c r="D12" s="91">
        <v>1</v>
      </c>
      <c r="E12" s="91">
        <v>22</v>
      </c>
      <c r="F12" s="91" t="s">
        <v>5584</v>
      </c>
      <c r="G12" s="153">
        <v>1116</v>
      </c>
      <c r="H12" s="153">
        <v>22</v>
      </c>
      <c r="I12" s="91"/>
    </row>
    <row r="13" spans="1:9">
      <c r="A13" s="145">
        <v>9</v>
      </c>
      <c r="B13" s="92" t="s">
        <v>3015</v>
      </c>
      <c r="C13" s="242" t="s">
        <v>6461</v>
      </c>
      <c r="D13" s="91">
        <v>1</v>
      </c>
      <c r="E13" s="91">
        <v>23</v>
      </c>
      <c r="F13" s="91" t="s">
        <v>5585</v>
      </c>
      <c r="G13" s="153">
        <v>1116</v>
      </c>
      <c r="H13" s="153">
        <v>36</v>
      </c>
      <c r="I13" s="91"/>
    </row>
    <row r="14" spans="1:9">
      <c r="A14" s="145">
        <v>10</v>
      </c>
      <c r="B14" s="92" t="s">
        <v>3016</v>
      </c>
      <c r="C14" s="242" t="s">
        <v>6461</v>
      </c>
      <c r="D14" s="91">
        <v>1</v>
      </c>
      <c r="E14" s="91">
        <v>24</v>
      </c>
      <c r="F14" s="91" t="s">
        <v>5586</v>
      </c>
      <c r="G14" s="153">
        <v>1116</v>
      </c>
      <c r="H14" s="153">
        <v>50</v>
      </c>
      <c r="I14" s="91"/>
    </row>
    <row r="15" spans="1:9">
      <c r="A15" s="145">
        <v>11</v>
      </c>
      <c r="B15" s="92" t="s">
        <v>3017</v>
      </c>
      <c r="C15" s="242" t="s">
        <v>6461</v>
      </c>
      <c r="D15" s="91">
        <v>1</v>
      </c>
      <c r="E15" s="91">
        <v>25</v>
      </c>
      <c r="F15" s="91" t="s">
        <v>5587</v>
      </c>
      <c r="G15" s="153">
        <v>1119</v>
      </c>
      <c r="H15" s="153">
        <v>22</v>
      </c>
      <c r="I15" s="91"/>
    </row>
    <row r="16" spans="1:9">
      <c r="A16" s="145">
        <v>12</v>
      </c>
      <c r="B16" s="92" t="s">
        <v>3018</v>
      </c>
      <c r="C16" s="242" t="s">
        <v>6461</v>
      </c>
      <c r="D16" s="91">
        <v>1</v>
      </c>
      <c r="E16" s="91">
        <v>26</v>
      </c>
      <c r="F16" s="91" t="s">
        <v>5588</v>
      </c>
      <c r="G16" s="153">
        <v>1119</v>
      </c>
      <c r="H16" s="153">
        <v>36</v>
      </c>
      <c r="I16" s="91"/>
    </row>
    <row r="17" spans="1:9">
      <c r="A17" s="145">
        <v>13</v>
      </c>
      <c r="B17" s="92" t="s">
        <v>3019</v>
      </c>
      <c r="C17" s="242" t="s">
        <v>6461</v>
      </c>
      <c r="D17" s="91">
        <v>1</v>
      </c>
      <c r="E17" s="91">
        <v>27</v>
      </c>
      <c r="F17" s="91" t="s">
        <v>5589</v>
      </c>
      <c r="G17" s="153">
        <v>1119</v>
      </c>
      <c r="H17" s="153">
        <v>50</v>
      </c>
      <c r="I17" s="91"/>
    </row>
    <row r="18" spans="1:9">
      <c r="A18" s="145">
        <v>14</v>
      </c>
      <c r="B18" s="92" t="s">
        <v>3020</v>
      </c>
      <c r="C18" s="242" t="s">
        <v>6461</v>
      </c>
      <c r="D18" s="91">
        <v>1</v>
      </c>
      <c r="E18" s="91">
        <v>28</v>
      </c>
      <c r="F18" s="91" t="s">
        <v>5590</v>
      </c>
      <c r="G18" s="153">
        <v>1122</v>
      </c>
      <c r="H18" s="153">
        <v>22</v>
      </c>
      <c r="I18" s="91"/>
    </row>
    <row r="19" spans="1:9">
      <c r="A19" s="145">
        <v>15</v>
      </c>
      <c r="B19" s="92" t="s">
        <v>3021</v>
      </c>
      <c r="C19" s="242" t="s">
        <v>6461</v>
      </c>
      <c r="D19" s="91">
        <v>1</v>
      </c>
      <c r="E19" s="91">
        <v>29</v>
      </c>
      <c r="F19" s="91" t="s">
        <v>5591</v>
      </c>
      <c r="G19" s="153">
        <v>1122</v>
      </c>
      <c r="H19" s="153">
        <v>36</v>
      </c>
      <c r="I19" s="91"/>
    </row>
    <row r="20" spans="1:9">
      <c r="A20" s="145">
        <v>16</v>
      </c>
      <c r="B20" s="92" t="s">
        <v>3022</v>
      </c>
      <c r="C20" s="242" t="s">
        <v>6461</v>
      </c>
      <c r="D20" s="91">
        <v>1</v>
      </c>
      <c r="E20" s="91">
        <v>30</v>
      </c>
      <c r="F20" s="91" t="s">
        <v>5592</v>
      </c>
      <c r="G20" s="153">
        <v>1122</v>
      </c>
      <c r="H20" s="153">
        <v>50</v>
      </c>
      <c r="I20" s="91"/>
    </row>
    <row r="21" spans="1:9">
      <c r="A21" s="145">
        <v>17</v>
      </c>
      <c r="B21" s="92" t="s">
        <v>3023</v>
      </c>
      <c r="C21" s="242" t="s">
        <v>6461</v>
      </c>
      <c r="D21" s="91">
        <v>1</v>
      </c>
      <c r="E21" s="91">
        <v>31</v>
      </c>
      <c r="F21" s="91" t="s">
        <v>5593</v>
      </c>
      <c r="G21" s="153">
        <v>1125</v>
      </c>
      <c r="H21" s="153">
        <v>22</v>
      </c>
      <c r="I21" s="91"/>
    </row>
    <row r="22" spans="1:9">
      <c r="A22" s="145">
        <v>18</v>
      </c>
      <c r="B22" s="92" t="s">
        <v>3024</v>
      </c>
      <c r="C22" s="242" t="s">
        <v>6461</v>
      </c>
      <c r="D22" s="91">
        <v>1</v>
      </c>
      <c r="E22" s="91">
        <v>32</v>
      </c>
      <c r="F22" s="91" t="s">
        <v>5594</v>
      </c>
      <c r="G22" s="153">
        <v>1125</v>
      </c>
      <c r="H22" s="153">
        <v>36</v>
      </c>
      <c r="I22" s="91"/>
    </row>
    <row r="23" spans="1:9">
      <c r="A23" s="145">
        <v>19</v>
      </c>
      <c r="B23" s="92" t="s">
        <v>3025</v>
      </c>
      <c r="C23" s="242" t="s">
        <v>6461</v>
      </c>
      <c r="D23" s="91">
        <v>1</v>
      </c>
      <c r="E23" s="91">
        <v>33</v>
      </c>
      <c r="F23" s="91" t="s">
        <v>5595</v>
      </c>
      <c r="G23" s="153">
        <v>1125</v>
      </c>
      <c r="H23" s="153">
        <v>50</v>
      </c>
      <c r="I23" s="91"/>
    </row>
    <row r="24" spans="1:9">
      <c r="A24" s="145">
        <v>20</v>
      </c>
      <c r="B24" s="92" t="s">
        <v>3026</v>
      </c>
      <c r="C24" s="242" t="s">
        <v>6461</v>
      </c>
      <c r="D24" s="91">
        <v>1</v>
      </c>
      <c r="E24" s="91">
        <v>34</v>
      </c>
      <c r="F24" s="91" t="s">
        <v>5596</v>
      </c>
      <c r="G24" s="153">
        <v>1128</v>
      </c>
      <c r="H24" s="153">
        <v>22</v>
      </c>
      <c r="I24" s="91"/>
    </row>
    <row r="25" spans="1:9">
      <c r="A25" s="145">
        <v>21</v>
      </c>
      <c r="B25" s="92" t="s">
        <v>3027</v>
      </c>
      <c r="C25" s="242" t="s">
        <v>6461</v>
      </c>
      <c r="D25" s="91">
        <v>1</v>
      </c>
      <c r="E25" s="91">
        <v>35</v>
      </c>
      <c r="F25" s="91" t="s">
        <v>5597</v>
      </c>
      <c r="G25" s="153">
        <v>1128</v>
      </c>
      <c r="H25" s="153">
        <v>36</v>
      </c>
      <c r="I25" s="91"/>
    </row>
    <row r="26" spans="1:9">
      <c r="A26" s="145">
        <v>22</v>
      </c>
      <c r="B26" s="92" t="s">
        <v>3028</v>
      </c>
      <c r="C26" s="242" t="s">
        <v>6461</v>
      </c>
      <c r="D26" s="91">
        <v>1</v>
      </c>
      <c r="E26" s="91">
        <v>36</v>
      </c>
      <c r="F26" s="91" t="s">
        <v>5598</v>
      </c>
      <c r="G26" s="153">
        <v>1128</v>
      </c>
      <c r="H26" s="153">
        <v>50</v>
      </c>
      <c r="I26" s="91"/>
    </row>
    <row r="27" spans="1:9">
      <c r="A27" s="145">
        <v>23</v>
      </c>
      <c r="B27" s="92" t="s">
        <v>5599</v>
      </c>
      <c r="C27" s="242" t="s">
        <v>6461</v>
      </c>
      <c r="D27" s="91">
        <v>1</v>
      </c>
      <c r="E27" s="91">
        <v>37</v>
      </c>
      <c r="F27" s="91" t="s">
        <v>5600</v>
      </c>
      <c r="G27" s="153">
        <v>1131</v>
      </c>
      <c r="H27" s="153">
        <v>22</v>
      </c>
      <c r="I27" s="91"/>
    </row>
    <row r="28" spans="1:9">
      <c r="A28" s="145">
        <v>24</v>
      </c>
      <c r="B28" s="92" t="s">
        <v>5601</v>
      </c>
      <c r="C28" s="242" t="s">
        <v>6461</v>
      </c>
      <c r="D28" s="91">
        <v>1</v>
      </c>
      <c r="E28" s="91">
        <v>38</v>
      </c>
      <c r="F28" s="91" t="s">
        <v>5602</v>
      </c>
      <c r="G28" s="153">
        <v>1131</v>
      </c>
      <c r="H28" s="153">
        <v>36</v>
      </c>
      <c r="I28" s="91"/>
    </row>
    <row r="29" spans="1:9">
      <c r="A29" s="145">
        <v>25</v>
      </c>
      <c r="B29" s="92" t="s">
        <v>5603</v>
      </c>
      <c r="C29" s="242" t="s">
        <v>6461</v>
      </c>
      <c r="D29" s="91">
        <v>1</v>
      </c>
      <c r="E29" s="91">
        <v>39</v>
      </c>
      <c r="F29" s="91" t="s">
        <v>5604</v>
      </c>
      <c r="G29" s="153">
        <v>1131</v>
      </c>
      <c r="H29" s="153">
        <v>50</v>
      </c>
      <c r="I29" s="91"/>
    </row>
    <row r="30" spans="1:9">
      <c r="A30" s="145">
        <v>26</v>
      </c>
      <c r="B30" s="92" t="s">
        <v>5605</v>
      </c>
      <c r="C30" s="242" t="s">
        <v>6461</v>
      </c>
      <c r="D30" s="91">
        <v>1</v>
      </c>
      <c r="E30" s="91">
        <v>40</v>
      </c>
      <c r="F30" s="91" t="s">
        <v>5606</v>
      </c>
      <c r="G30" s="153">
        <v>1134</v>
      </c>
      <c r="H30" s="153">
        <v>22</v>
      </c>
      <c r="I30" s="91"/>
    </row>
    <row r="31" spans="1:9">
      <c r="A31" s="145">
        <v>27</v>
      </c>
      <c r="B31" s="92" t="s">
        <v>5607</v>
      </c>
      <c r="C31" s="242" t="s">
        <v>6461</v>
      </c>
      <c r="D31" s="91">
        <v>1</v>
      </c>
      <c r="E31" s="91">
        <v>41</v>
      </c>
      <c r="F31" s="91" t="s">
        <v>5608</v>
      </c>
      <c r="G31" s="153">
        <v>1134</v>
      </c>
      <c r="H31" s="153">
        <v>36</v>
      </c>
      <c r="I31" s="91"/>
    </row>
    <row r="32" spans="1:9">
      <c r="A32" s="145">
        <v>28</v>
      </c>
      <c r="B32" s="92" t="s">
        <v>5609</v>
      </c>
      <c r="C32" s="242" t="s">
        <v>6461</v>
      </c>
      <c r="D32" s="91">
        <v>1</v>
      </c>
      <c r="E32" s="91">
        <v>42</v>
      </c>
      <c r="F32" s="91" t="s">
        <v>5610</v>
      </c>
      <c r="G32" s="153">
        <v>1134</v>
      </c>
      <c r="H32" s="153">
        <v>50</v>
      </c>
      <c r="I32" s="91"/>
    </row>
    <row r="33" spans="1:9">
      <c r="A33" s="145">
        <v>29</v>
      </c>
      <c r="B33" s="92" t="s">
        <v>5611</v>
      </c>
      <c r="C33" s="242" t="s">
        <v>6461</v>
      </c>
      <c r="D33" s="91">
        <v>1</v>
      </c>
      <c r="E33" s="91">
        <v>43</v>
      </c>
      <c r="F33" s="91" t="s">
        <v>5612</v>
      </c>
      <c r="G33" s="153">
        <v>1137</v>
      </c>
      <c r="H33" s="153">
        <v>22</v>
      </c>
      <c r="I33" s="91"/>
    </row>
    <row r="34" spans="1:9">
      <c r="A34" s="145">
        <v>30</v>
      </c>
      <c r="B34" s="92" t="s">
        <v>5613</v>
      </c>
      <c r="C34" s="242" t="s">
        <v>6461</v>
      </c>
      <c r="D34" s="91">
        <v>1</v>
      </c>
      <c r="E34" s="91">
        <v>44</v>
      </c>
      <c r="F34" s="91" t="s">
        <v>5614</v>
      </c>
      <c r="G34" s="153">
        <v>1137</v>
      </c>
      <c r="H34" s="153">
        <v>36</v>
      </c>
      <c r="I34" s="91"/>
    </row>
    <row r="35" spans="1:9">
      <c r="A35" s="145">
        <v>31</v>
      </c>
      <c r="B35" s="92" t="s">
        <v>5615</v>
      </c>
      <c r="C35" s="242" t="s">
        <v>6461</v>
      </c>
      <c r="D35" s="91">
        <v>1</v>
      </c>
      <c r="E35" s="91">
        <v>45</v>
      </c>
      <c r="F35" s="91" t="s">
        <v>5616</v>
      </c>
      <c r="G35" s="153">
        <v>1137</v>
      </c>
      <c r="H35" s="153">
        <v>50</v>
      </c>
      <c r="I35" s="91"/>
    </row>
    <row r="36" spans="1:9">
      <c r="A36" s="145">
        <v>32</v>
      </c>
      <c r="B36" s="92" t="s">
        <v>5617</v>
      </c>
      <c r="C36" s="242" t="s">
        <v>6461</v>
      </c>
      <c r="D36" s="91">
        <v>1</v>
      </c>
      <c r="E36" s="91">
        <v>46</v>
      </c>
      <c r="F36" s="91" t="s">
        <v>5618</v>
      </c>
      <c r="G36" s="153">
        <v>1140</v>
      </c>
      <c r="H36" s="153">
        <v>22</v>
      </c>
      <c r="I36" s="91"/>
    </row>
    <row r="37" spans="1:9">
      <c r="A37" s="145">
        <v>33</v>
      </c>
      <c r="B37" s="92" t="s">
        <v>5619</v>
      </c>
      <c r="C37" s="242" t="s">
        <v>6461</v>
      </c>
      <c r="D37" s="91">
        <v>1</v>
      </c>
      <c r="E37" s="91">
        <v>47</v>
      </c>
      <c r="F37" s="91" t="s">
        <v>5620</v>
      </c>
      <c r="G37" s="153">
        <v>1140</v>
      </c>
      <c r="H37" s="153">
        <v>36</v>
      </c>
      <c r="I37" s="91"/>
    </row>
    <row r="38" spans="1:9">
      <c r="A38" s="145">
        <v>34</v>
      </c>
      <c r="B38" s="92" t="s">
        <v>5621</v>
      </c>
      <c r="C38" s="242" t="s">
        <v>6461</v>
      </c>
      <c r="D38" s="91">
        <v>1</v>
      </c>
      <c r="E38" s="91">
        <v>48</v>
      </c>
      <c r="F38" s="91" t="s">
        <v>5622</v>
      </c>
      <c r="G38" s="153">
        <v>1140</v>
      </c>
      <c r="H38" s="153">
        <v>50</v>
      </c>
      <c r="I38" s="91"/>
    </row>
    <row r="39" spans="1:9">
      <c r="A39" s="145">
        <v>35</v>
      </c>
      <c r="B39" s="92" t="s">
        <v>3029</v>
      </c>
      <c r="C39" s="242" t="s">
        <v>6461</v>
      </c>
      <c r="D39" s="91">
        <v>1</v>
      </c>
      <c r="E39" s="91">
        <v>49</v>
      </c>
      <c r="F39" s="91" t="s">
        <v>5623</v>
      </c>
      <c r="G39" s="153">
        <v>1143</v>
      </c>
      <c r="H39" s="153">
        <v>22</v>
      </c>
      <c r="I39" s="91"/>
    </row>
    <row r="40" spans="1:9">
      <c r="A40" s="145">
        <v>36</v>
      </c>
      <c r="B40" s="92" t="s">
        <v>3030</v>
      </c>
      <c r="C40" s="242" t="s">
        <v>6461</v>
      </c>
      <c r="D40" s="91">
        <v>1</v>
      </c>
      <c r="E40" s="91">
        <v>50</v>
      </c>
      <c r="F40" s="91" t="s">
        <v>5624</v>
      </c>
      <c r="G40" s="153">
        <v>1143</v>
      </c>
      <c r="H40" s="153">
        <v>36</v>
      </c>
      <c r="I40" s="91"/>
    </row>
    <row r="41" spans="1:9">
      <c r="A41" s="145">
        <v>37</v>
      </c>
      <c r="B41" s="92" t="s">
        <v>3031</v>
      </c>
      <c r="C41" s="242" t="s">
        <v>6461</v>
      </c>
      <c r="D41" s="91">
        <v>1</v>
      </c>
      <c r="E41" s="91">
        <v>51</v>
      </c>
      <c r="F41" s="91" t="s">
        <v>5625</v>
      </c>
      <c r="G41" s="153">
        <v>1143</v>
      </c>
      <c r="H41" s="153">
        <v>50</v>
      </c>
      <c r="I41" s="91"/>
    </row>
    <row r="42" spans="1:9">
      <c r="A42" s="145">
        <v>38</v>
      </c>
      <c r="B42" s="92" t="s">
        <v>3032</v>
      </c>
      <c r="C42" s="242" t="s">
        <v>6461</v>
      </c>
      <c r="D42" s="91">
        <v>1</v>
      </c>
      <c r="E42" s="91">
        <v>52</v>
      </c>
      <c r="F42" s="91" t="s">
        <v>5626</v>
      </c>
      <c r="G42" s="153">
        <v>1146</v>
      </c>
      <c r="H42" s="153">
        <v>22</v>
      </c>
      <c r="I42" s="91"/>
    </row>
    <row r="43" spans="1:9">
      <c r="A43" s="145">
        <v>39</v>
      </c>
      <c r="B43" s="92" t="s">
        <v>3033</v>
      </c>
      <c r="C43" s="242" t="s">
        <v>6461</v>
      </c>
      <c r="D43" s="91">
        <v>1</v>
      </c>
      <c r="E43" s="91">
        <v>53</v>
      </c>
      <c r="F43" s="91" t="s">
        <v>5627</v>
      </c>
      <c r="G43" s="153">
        <v>1146</v>
      </c>
      <c r="H43" s="153">
        <v>36</v>
      </c>
      <c r="I43" s="91"/>
    </row>
    <row r="44" spans="1:9">
      <c r="A44" s="145">
        <v>40</v>
      </c>
      <c r="B44" s="92" t="s">
        <v>3034</v>
      </c>
      <c r="C44" s="242" t="s">
        <v>6461</v>
      </c>
      <c r="D44" s="91">
        <v>1</v>
      </c>
      <c r="E44" s="91">
        <v>54</v>
      </c>
      <c r="F44" s="91" t="s">
        <v>5628</v>
      </c>
      <c r="G44" s="153">
        <v>1146</v>
      </c>
      <c r="H44" s="153">
        <v>50</v>
      </c>
      <c r="I44" s="91"/>
    </row>
    <row r="45" spans="1:9">
      <c r="A45" s="145">
        <v>41</v>
      </c>
      <c r="B45" s="92" t="s">
        <v>3035</v>
      </c>
      <c r="C45" s="242" t="s">
        <v>6461</v>
      </c>
      <c r="D45" s="91">
        <v>1</v>
      </c>
      <c r="E45" s="91">
        <v>55</v>
      </c>
      <c r="F45" s="91" t="s">
        <v>5629</v>
      </c>
      <c r="G45" s="153">
        <v>1149</v>
      </c>
      <c r="H45" s="153">
        <v>22</v>
      </c>
      <c r="I45" s="91"/>
    </row>
    <row r="46" spans="1:9">
      <c r="A46" s="145">
        <v>42</v>
      </c>
      <c r="B46" s="92" t="s">
        <v>3036</v>
      </c>
      <c r="C46" s="242" t="s">
        <v>6461</v>
      </c>
      <c r="D46" s="91">
        <v>1</v>
      </c>
      <c r="E46" s="91">
        <v>56</v>
      </c>
      <c r="F46" s="91" t="s">
        <v>5630</v>
      </c>
      <c r="G46" s="153">
        <v>1149</v>
      </c>
      <c r="H46" s="153">
        <v>36</v>
      </c>
      <c r="I46" s="91"/>
    </row>
    <row r="47" spans="1:9">
      <c r="A47" s="145">
        <v>43</v>
      </c>
      <c r="B47" s="92" t="s">
        <v>3037</v>
      </c>
      <c r="C47" s="242" t="s">
        <v>6461</v>
      </c>
      <c r="D47" s="91">
        <v>1</v>
      </c>
      <c r="E47" s="91">
        <v>57</v>
      </c>
      <c r="F47" s="91" t="s">
        <v>5631</v>
      </c>
      <c r="G47" s="153">
        <v>1149</v>
      </c>
      <c r="H47" s="153">
        <v>50</v>
      </c>
      <c r="I47" s="91"/>
    </row>
    <row r="48" spans="1:9">
      <c r="A48" s="145">
        <v>44</v>
      </c>
      <c r="B48" s="92" t="s">
        <v>3038</v>
      </c>
      <c r="C48" s="242" t="s">
        <v>6461</v>
      </c>
      <c r="D48" s="91">
        <v>1</v>
      </c>
      <c r="E48" s="91">
        <v>58</v>
      </c>
      <c r="F48" s="91" t="s">
        <v>5632</v>
      </c>
      <c r="G48" s="153">
        <v>1152</v>
      </c>
      <c r="H48" s="153">
        <v>22</v>
      </c>
      <c r="I48" s="91"/>
    </row>
    <row r="49" spans="1:9">
      <c r="A49" s="145">
        <v>45</v>
      </c>
      <c r="B49" s="92" t="s">
        <v>3039</v>
      </c>
      <c r="C49" s="242" t="s">
        <v>6461</v>
      </c>
      <c r="D49" s="91">
        <v>1</v>
      </c>
      <c r="E49" s="91">
        <v>59</v>
      </c>
      <c r="F49" s="91" t="s">
        <v>5633</v>
      </c>
      <c r="G49" s="153">
        <v>1152</v>
      </c>
      <c r="H49" s="153">
        <v>36</v>
      </c>
      <c r="I49" s="91"/>
    </row>
    <row r="50" spans="1:9">
      <c r="A50" s="145">
        <v>46</v>
      </c>
      <c r="B50" s="92" t="s">
        <v>3040</v>
      </c>
      <c r="C50" s="242" t="s">
        <v>6461</v>
      </c>
      <c r="D50" s="91">
        <v>1</v>
      </c>
      <c r="E50" s="91">
        <v>60</v>
      </c>
      <c r="F50" s="91" t="s">
        <v>5634</v>
      </c>
      <c r="G50" s="153">
        <v>1152</v>
      </c>
      <c r="H50" s="153">
        <v>50</v>
      </c>
      <c r="I50" s="91"/>
    </row>
    <row r="51" spans="1:9">
      <c r="A51" s="145">
        <v>47</v>
      </c>
      <c r="B51" s="92" t="s">
        <v>3041</v>
      </c>
      <c r="C51" s="242" t="s">
        <v>6461</v>
      </c>
      <c r="D51" s="91">
        <v>1</v>
      </c>
      <c r="E51" s="91">
        <v>61</v>
      </c>
      <c r="F51" s="91" t="s">
        <v>5635</v>
      </c>
      <c r="G51" s="153">
        <v>1155</v>
      </c>
      <c r="H51" s="153">
        <v>22</v>
      </c>
      <c r="I51" s="91"/>
    </row>
    <row r="52" spans="1:9">
      <c r="A52" s="145">
        <v>48</v>
      </c>
      <c r="B52" s="92" t="s">
        <v>3042</v>
      </c>
      <c r="C52" s="242" t="s">
        <v>6461</v>
      </c>
      <c r="D52" s="91">
        <v>1</v>
      </c>
      <c r="E52" s="91">
        <v>62</v>
      </c>
      <c r="F52" s="91" t="s">
        <v>5636</v>
      </c>
      <c r="G52" s="153">
        <v>1155</v>
      </c>
      <c r="H52" s="153">
        <v>36</v>
      </c>
      <c r="I52" s="91"/>
    </row>
    <row r="53" spans="1:9">
      <c r="A53" s="145">
        <v>49</v>
      </c>
      <c r="B53" s="92" t="s">
        <v>3043</v>
      </c>
      <c r="C53" s="242" t="s">
        <v>6461</v>
      </c>
      <c r="D53" s="91">
        <v>1</v>
      </c>
      <c r="E53" s="91">
        <v>63</v>
      </c>
      <c r="F53" s="91" t="s">
        <v>5637</v>
      </c>
      <c r="G53" s="153">
        <v>1155</v>
      </c>
      <c r="H53" s="153">
        <v>50</v>
      </c>
      <c r="I53" s="91"/>
    </row>
    <row r="54" spans="1:9">
      <c r="A54" s="145">
        <v>50</v>
      </c>
      <c r="B54" s="92" t="s">
        <v>3044</v>
      </c>
      <c r="C54" s="242" t="s">
        <v>6461</v>
      </c>
      <c r="D54" s="91">
        <v>1</v>
      </c>
      <c r="E54" s="91">
        <v>64</v>
      </c>
      <c r="F54" s="91" t="s">
        <v>5638</v>
      </c>
      <c r="G54" s="153">
        <v>1158</v>
      </c>
      <c r="H54" s="153">
        <v>22</v>
      </c>
      <c r="I54" s="91"/>
    </row>
    <row r="55" spans="1:9">
      <c r="A55" s="145">
        <v>51</v>
      </c>
      <c r="B55" s="92" t="s">
        <v>3045</v>
      </c>
      <c r="C55" s="242" t="s">
        <v>6461</v>
      </c>
      <c r="D55" s="91">
        <v>1</v>
      </c>
      <c r="E55" s="91">
        <v>65</v>
      </c>
      <c r="F55" s="91" t="s">
        <v>5639</v>
      </c>
      <c r="G55" s="153">
        <v>1158</v>
      </c>
      <c r="H55" s="153">
        <v>36</v>
      </c>
      <c r="I55" s="91"/>
    </row>
    <row r="56" spans="1:9">
      <c r="A56" s="145">
        <v>52</v>
      </c>
      <c r="B56" s="92" t="s">
        <v>3046</v>
      </c>
      <c r="C56" s="242" t="s">
        <v>6461</v>
      </c>
      <c r="D56" s="91">
        <v>1</v>
      </c>
      <c r="E56" s="91">
        <v>66</v>
      </c>
      <c r="F56" s="91" t="s">
        <v>5640</v>
      </c>
      <c r="G56" s="153">
        <v>1158</v>
      </c>
      <c r="H56" s="153">
        <v>50</v>
      </c>
      <c r="I56" s="91"/>
    </row>
    <row r="57" spans="1:9">
      <c r="A57" s="145">
        <v>53</v>
      </c>
      <c r="B57" s="92" t="s">
        <v>3047</v>
      </c>
      <c r="C57" s="242" t="s">
        <v>6461</v>
      </c>
      <c r="D57" s="91">
        <v>1</v>
      </c>
      <c r="E57" s="91">
        <v>67</v>
      </c>
      <c r="F57" s="91" t="s">
        <v>5641</v>
      </c>
      <c r="G57" s="153">
        <v>1161</v>
      </c>
      <c r="H57" s="153">
        <v>22</v>
      </c>
      <c r="I57" s="91"/>
    </row>
    <row r="58" spans="1:9">
      <c r="A58" s="145">
        <v>54</v>
      </c>
      <c r="B58" s="92" t="s">
        <v>3048</v>
      </c>
      <c r="C58" s="242" t="s">
        <v>6461</v>
      </c>
      <c r="D58" s="91">
        <v>1</v>
      </c>
      <c r="E58" s="91">
        <v>68</v>
      </c>
      <c r="F58" s="91" t="s">
        <v>5642</v>
      </c>
      <c r="G58" s="153">
        <v>1161</v>
      </c>
      <c r="H58" s="153">
        <v>36</v>
      </c>
      <c r="I58" s="91"/>
    </row>
    <row r="59" spans="1:9">
      <c r="A59" s="145">
        <v>55</v>
      </c>
      <c r="B59" s="92" t="s">
        <v>3049</v>
      </c>
      <c r="C59" s="242" t="s">
        <v>6461</v>
      </c>
      <c r="D59" s="91">
        <v>1</v>
      </c>
      <c r="E59" s="91">
        <v>69</v>
      </c>
      <c r="F59" s="91" t="s">
        <v>5643</v>
      </c>
      <c r="G59" s="153">
        <v>1161</v>
      </c>
      <c r="H59" s="153">
        <v>50</v>
      </c>
      <c r="I59" s="91"/>
    </row>
    <row r="60" spans="1:9">
      <c r="A60" s="145">
        <v>56</v>
      </c>
      <c r="B60" s="92" t="s">
        <v>3050</v>
      </c>
      <c r="C60" s="242" t="s">
        <v>6461</v>
      </c>
      <c r="D60" s="91">
        <v>1</v>
      </c>
      <c r="E60" s="91">
        <v>70</v>
      </c>
      <c r="F60" s="91" t="s">
        <v>5644</v>
      </c>
      <c r="G60" s="153">
        <v>1167</v>
      </c>
      <c r="H60" s="153">
        <v>22</v>
      </c>
      <c r="I60" s="91"/>
    </row>
    <row r="61" spans="1:9">
      <c r="A61" s="145">
        <v>57</v>
      </c>
      <c r="B61" s="92" t="s">
        <v>3051</v>
      </c>
      <c r="C61" s="242" t="s">
        <v>6461</v>
      </c>
      <c r="D61" s="91">
        <v>1</v>
      </c>
      <c r="E61" s="91">
        <v>71</v>
      </c>
      <c r="F61" s="91" t="s">
        <v>5645</v>
      </c>
      <c r="G61" s="153">
        <v>1167</v>
      </c>
      <c r="H61" s="153">
        <v>36</v>
      </c>
      <c r="I61" s="91"/>
    </row>
    <row r="62" spans="1:9">
      <c r="A62" s="145">
        <v>58</v>
      </c>
      <c r="B62" s="92" t="s">
        <v>3052</v>
      </c>
      <c r="C62" s="242" t="s">
        <v>6461</v>
      </c>
      <c r="D62" s="91">
        <v>1</v>
      </c>
      <c r="E62" s="91">
        <v>72</v>
      </c>
      <c r="F62" s="91" t="s">
        <v>5646</v>
      </c>
      <c r="G62" s="153">
        <v>1167</v>
      </c>
      <c r="H62" s="153">
        <v>50</v>
      </c>
      <c r="I62" s="91"/>
    </row>
    <row r="63" spans="1:9">
      <c r="A63" s="145">
        <v>59</v>
      </c>
      <c r="B63" s="92" t="s">
        <v>3053</v>
      </c>
      <c r="C63" s="242" t="s">
        <v>6461</v>
      </c>
      <c r="D63" s="91">
        <v>1</v>
      </c>
      <c r="E63" s="91">
        <v>73</v>
      </c>
      <c r="F63" s="91" t="s">
        <v>5647</v>
      </c>
      <c r="G63" s="153">
        <v>1170</v>
      </c>
      <c r="H63" s="153">
        <v>22</v>
      </c>
      <c r="I63" s="91"/>
    </row>
    <row r="64" spans="1:9">
      <c r="A64" s="145">
        <v>60</v>
      </c>
      <c r="B64" s="92" t="s">
        <v>3054</v>
      </c>
      <c r="C64" s="242" t="s">
        <v>6461</v>
      </c>
      <c r="D64" s="91">
        <v>1</v>
      </c>
      <c r="E64" s="91">
        <v>74</v>
      </c>
      <c r="F64" s="91" t="s">
        <v>5648</v>
      </c>
      <c r="G64" s="153">
        <v>1170</v>
      </c>
      <c r="H64" s="153">
        <v>36</v>
      </c>
      <c r="I64" s="91"/>
    </row>
    <row r="65" spans="1:9">
      <c r="A65" s="145">
        <v>61</v>
      </c>
      <c r="B65" s="92" t="s">
        <v>3055</v>
      </c>
      <c r="C65" s="242" t="s">
        <v>6461</v>
      </c>
      <c r="D65" s="91">
        <v>1</v>
      </c>
      <c r="E65" s="91">
        <v>75</v>
      </c>
      <c r="F65" s="91" t="s">
        <v>5649</v>
      </c>
      <c r="G65" s="153">
        <v>1170</v>
      </c>
      <c r="H65" s="153">
        <v>50</v>
      </c>
      <c r="I65" s="91"/>
    </row>
    <row r="66" spans="1:9">
      <c r="A66" s="145">
        <v>62</v>
      </c>
      <c r="B66" s="92" t="s">
        <v>3056</v>
      </c>
      <c r="C66" s="242" t="s">
        <v>6461</v>
      </c>
      <c r="D66" s="91">
        <v>1</v>
      </c>
      <c r="E66" s="91">
        <v>76</v>
      </c>
      <c r="F66" s="91" t="s">
        <v>5650</v>
      </c>
      <c r="G66" s="153">
        <v>1173</v>
      </c>
      <c r="H66" s="153">
        <v>22</v>
      </c>
      <c r="I66" s="91"/>
    </row>
    <row r="67" spans="1:9">
      <c r="A67" s="145">
        <v>63</v>
      </c>
      <c r="B67" s="92" t="s">
        <v>3057</v>
      </c>
      <c r="C67" s="242" t="s">
        <v>6461</v>
      </c>
      <c r="D67" s="91">
        <v>1</v>
      </c>
      <c r="E67" s="91">
        <v>77</v>
      </c>
      <c r="F67" s="91" t="s">
        <v>5651</v>
      </c>
      <c r="G67" s="153">
        <v>1173</v>
      </c>
      <c r="H67" s="153">
        <v>36</v>
      </c>
      <c r="I67" s="91"/>
    </row>
    <row r="68" spans="1:9">
      <c r="A68" s="145">
        <v>64</v>
      </c>
      <c r="B68" s="92" t="s">
        <v>3058</v>
      </c>
      <c r="C68" s="242" t="s">
        <v>6461</v>
      </c>
      <c r="D68" s="91">
        <v>1</v>
      </c>
      <c r="E68" s="91">
        <v>78</v>
      </c>
      <c r="F68" s="91" t="s">
        <v>5652</v>
      </c>
      <c r="G68" s="153">
        <v>1173</v>
      </c>
      <c r="H68" s="153">
        <v>50</v>
      </c>
      <c r="I68" s="91"/>
    </row>
    <row r="69" spans="1:9">
      <c r="A69" s="145">
        <v>65</v>
      </c>
      <c r="B69" s="92" t="s">
        <v>3059</v>
      </c>
      <c r="C69" s="242" t="s">
        <v>6461</v>
      </c>
      <c r="D69" s="91">
        <v>1</v>
      </c>
      <c r="E69" s="91">
        <v>79</v>
      </c>
      <c r="F69" s="91" t="s">
        <v>5653</v>
      </c>
      <c r="G69" s="153">
        <v>1176</v>
      </c>
      <c r="H69" s="153">
        <v>22</v>
      </c>
      <c r="I69" s="91"/>
    </row>
    <row r="70" spans="1:9">
      <c r="A70" s="145">
        <v>66</v>
      </c>
      <c r="B70" s="92" t="s">
        <v>3060</v>
      </c>
      <c r="C70" s="242" t="s">
        <v>6461</v>
      </c>
      <c r="D70" s="91">
        <v>1</v>
      </c>
      <c r="E70" s="91">
        <v>80</v>
      </c>
      <c r="F70" s="91" t="s">
        <v>5654</v>
      </c>
      <c r="G70" s="153">
        <v>1176</v>
      </c>
      <c r="H70" s="153">
        <v>36</v>
      </c>
      <c r="I70" s="91"/>
    </row>
    <row r="71" spans="1:9">
      <c r="A71" s="145">
        <v>67</v>
      </c>
      <c r="B71" s="92" t="s">
        <v>3061</v>
      </c>
      <c r="C71" s="242" t="s">
        <v>6461</v>
      </c>
      <c r="D71" s="91">
        <v>1</v>
      </c>
      <c r="E71" s="91">
        <v>81</v>
      </c>
      <c r="F71" s="91" t="s">
        <v>5655</v>
      </c>
      <c r="G71" s="153">
        <v>1176</v>
      </c>
      <c r="H71" s="153">
        <v>50</v>
      </c>
      <c r="I71" s="91"/>
    </row>
    <row r="72" spans="1:9">
      <c r="A72" s="145">
        <v>68</v>
      </c>
      <c r="B72" s="92" t="s">
        <v>3062</v>
      </c>
      <c r="C72" s="242" t="s">
        <v>6461</v>
      </c>
      <c r="D72" s="91">
        <v>1</v>
      </c>
      <c r="E72" s="91">
        <v>82</v>
      </c>
      <c r="F72" s="91" t="s">
        <v>5656</v>
      </c>
      <c r="G72" s="153">
        <v>1179</v>
      </c>
      <c r="H72" s="153">
        <v>22</v>
      </c>
      <c r="I72" s="91"/>
    </row>
    <row r="73" spans="1:9">
      <c r="A73" s="145">
        <v>69</v>
      </c>
      <c r="B73" s="92" t="s">
        <v>3063</v>
      </c>
      <c r="C73" s="242" t="s">
        <v>6461</v>
      </c>
      <c r="D73" s="91">
        <v>1</v>
      </c>
      <c r="E73" s="91">
        <v>83</v>
      </c>
      <c r="F73" s="91" t="s">
        <v>5657</v>
      </c>
      <c r="G73" s="153">
        <v>1179</v>
      </c>
      <c r="H73" s="153">
        <v>36</v>
      </c>
      <c r="I73" s="91"/>
    </row>
    <row r="74" spans="1:9">
      <c r="A74" s="145">
        <v>70</v>
      </c>
      <c r="B74" s="92" t="s">
        <v>3064</v>
      </c>
      <c r="C74" s="242" t="s">
        <v>6461</v>
      </c>
      <c r="D74" s="91">
        <v>1</v>
      </c>
      <c r="E74" s="91">
        <v>84</v>
      </c>
      <c r="F74" s="91" t="s">
        <v>5658</v>
      </c>
      <c r="G74" s="153">
        <v>1179</v>
      </c>
      <c r="H74" s="153">
        <v>50</v>
      </c>
      <c r="I74" s="91"/>
    </row>
    <row r="75" spans="1:9">
      <c r="A75" s="145">
        <v>71</v>
      </c>
      <c r="B75" s="92" t="s">
        <v>3065</v>
      </c>
      <c r="C75" s="242" t="s">
        <v>6461</v>
      </c>
      <c r="D75" s="91">
        <v>1</v>
      </c>
      <c r="E75" s="91">
        <v>85</v>
      </c>
      <c r="F75" s="91" t="s">
        <v>5659</v>
      </c>
      <c r="G75" s="153">
        <v>1182</v>
      </c>
      <c r="H75" s="153">
        <v>22</v>
      </c>
      <c r="I75" s="91"/>
    </row>
    <row r="76" spans="1:9">
      <c r="A76" s="145">
        <v>72</v>
      </c>
      <c r="B76" s="92" t="s">
        <v>3066</v>
      </c>
      <c r="C76" s="242" t="s">
        <v>6461</v>
      </c>
      <c r="D76" s="91">
        <v>1</v>
      </c>
      <c r="E76" s="91">
        <v>86</v>
      </c>
      <c r="F76" s="91" t="s">
        <v>5660</v>
      </c>
      <c r="G76" s="153">
        <v>1182</v>
      </c>
      <c r="H76" s="153">
        <v>50</v>
      </c>
      <c r="I76" s="91"/>
    </row>
    <row r="77" spans="1:9">
      <c r="A77" s="145">
        <v>73</v>
      </c>
      <c r="B77" s="92" t="s">
        <v>6647</v>
      </c>
      <c r="C77" s="242" t="s">
        <v>6461</v>
      </c>
      <c r="D77" s="91">
        <v>1</v>
      </c>
      <c r="E77" s="91">
        <v>87</v>
      </c>
      <c r="F77" s="91" t="s">
        <v>5661</v>
      </c>
      <c r="G77" s="153">
        <v>1185</v>
      </c>
      <c r="H77" s="153">
        <v>22</v>
      </c>
      <c r="I77" s="91"/>
    </row>
    <row r="78" spans="1:9">
      <c r="A78" s="145">
        <v>74</v>
      </c>
      <c r="B78" s="92" t="s">
        <v>6648</v>
      </c>
      <c r="C78" s="242" t="s">
        <v>6461</v>
      </c>
      <c r="D78" s="91">
        <v>1</v>
      </c>
      <c r="E78" s="91">
        <v>88</v>
      </c>
      <c r="F78" s="91" t="s">
        <v>5662</v>
      </c>
      <c r="G78" s="153">
        <v>1185</v>
      </c>
      <c r="H78" s="153">
        <v>36</v>
      </c>
      <c r="I78" s="91"/>
    </row>
    <row r="79" spans="1:9">
      <c r="A79" s="145">
        <v>75</v>
      </c>
      <c r="B79" s="92" t="s">
        <v>6649</v>
      </c>
      <c r="C79" s="242" t="s">
        <v>6461</v>
      </c>
      <c r="D79" s="91">
        <v>1</v>
      </c>
      <c r="E79" s="91">
        <v>89</v>
      </c>
      <c r="F79" s="91" t="s">
        <v>5663</v>
      </c>
      <c r="G79" s="153">
        <v>1185</v>
      </c>
      <c r="H79" s="153">
        <v>50</v>
      </c>
      <c r="I79" s="91"/>
    </row>
    <row r="80" spans="1:9">
      <c r="A80" s="145">
        <v>76</v>
      </c>
      <c r="B80" s="92" t="s">
        <v>6650</v>
      </c>
      <c r="C80" s="242" t="s">
        <v>6461</v>
      </c>
      <c r="D80" s="91">
        <v>1</v>
      </c>
      <c r="E80" s="91">
        <v>90</v>
      </c>
      <c r="F80" s="91" t="s">
        <v>5664</v>
      </c>
      <c r="G80" s="153">
        <v>1188</v>
      </c>
      <c r="H80" s="153">
        <v>22</v>
      </c>
      <c r="I80" s="91"/>
    </row>
    <row r="81" spans="1:9">
      <c r="A81" s="145">
        <v>77</v>
      </c>
      <c r="B81" s="92" t="s">
        <v>6651</v>
      </c>
      <c r="C81" s="242" t="s">
        <v>6461</v>
      </c>
      <c r="D81" s="91">
        <v>1</v>
      </c>
      <c r="E81" s="91">
        <v>91</v>
      </c>
      <c r="F81" s="91" t="s">
        <v>5665</v>
      </c>
      <c r="G81" s="153">
        <v>1188</v>
      </c>
      <c r="H81" s="153">
        <v>36</v>
      </c>
      <c r="I81" s="91"/>
    </row>
    <row r="82" spans="1:9">
      <c r="A82" s="145">
        <v>78</v>
      </c>
      <c r="B82" s="92" t="s">
        <v>6652</v>
      </c>
      <c r="C82" s="242" t="s">
        <v>6461</v>
      </c>
      <c r="D82" s="91">
        <v>1</v>
      </c>
      <c r="E82" s="91">
        <v>92</v>
      </c>
      <c r="F82" s="91" t="s">
        <v>5666</v>
      </c>
      <c r="G82" s="153">
        <v>1188</v>
      </c>
      <c r="H82" s="153">
        <v>50</v>
      </c>
      <c r="I82" s="91"/>
    </row>
    <row r="83" spans="1:9">
      <c r="A83" s="145">
        <v>79</v>
      </c>
      <c r="B83" s="92" t="s">
        <v>3067</v>
      </c>
      <c r="C83" s="242" t="s">
        <v>6461</v>
      </c>
      <c r="D83" s="91">
        <v>1</v>
      </c>
      <c r="E83" s="91">
        <v>93</v>
      </c>
      <c r="F83" s="91" t="s">
        <v>5667</v>
      </c>
      <c r="G83" s="153">
        <v>1191</v>
      </c>
      <c r="H83" s="153">
        <v>22</v>
      </c>
      <c r="I83" s="91"/>
    </row>
    <row r="84" spans="1:9">
      <c r="A84" s="145">
        <v>80</v>
      </c>
      <c r="B84" s="92" t="s">
        <v>3068</v>
      </c>
      <c r="C84" s="242" t="s">
        <v>6461</v>
      </c>
      <c r="D84" s="91">
        <v>1</v>
      </c>
      <c r="E84" s="91">
        <v>94</v>
      </c>
      <c r="F84" s="91" t="s">
        <v>5668</v>
      </c>
      <c r="G84" s="153">
        <v>1191</v>
      </c>
      <c r="H84" s="153">
        <v>50</v>
      </c>
      <c r="I84" s="91"/>
    </row>
    <row r="85" spans="1:9">
      <c r="A85" s="145">
        <v>81</v>
      </c>
      <c r="B85" s="92" t="s">
        <v>6653</v>
      </c>
      <c r="C85" s="242" t="s">
        <v>6461</v>
      </c>
      <c r="D85" s="91">
        <v>1</v>
      </c>
      <c r="E85" s="91">
        <v>95</v>
      </c>
      <c r="F85" s="91" t="s">
        <v>5669</v>
      </c>
      <c r="G85" s="153">
        <v>1194</v>
      </c>
      <c r="H85" s="153">
        <v>22</v>
      </c>
      <c r="I85" s="91"/>
    </row>
    <row r="86" spans="1:9">
      <c r="A86" s="145">
        <v>82</v>
      </c>
      <c r="B86" s="92" t="s">
        <v>6654</v>
      </c>
      <c r="C86" s="242" t="s">
        <v>6461</v>
      </c>
      <c r="D86" s="91">
        <v>1</v>
      </c>
      <c r="E86" s="91">
        <v>96</v>
      </c>
      <c r="F86" s="91" t="s">
        <v>5670</v>
      </c>
      <c r="G86" s="153">
        <v>1194</v>
      </c>
      <c r="H86" s="153">
        <v>50</v>
      </c>
      <c r="I86" s="91"/>
    </row>
    <row r="87" spans="1:9">
      <c r="A87" s="145">
        <v>83</v>
      </c>
      <c r="B87" s="92" t="s">
        <v>6655</v>
      </c>
      <c r="C87" s="242" t="s">
        <v>6461</v>
      </c>
      <c r="D87" s="91">
        <v>1</v>
      </c>
      <c r="E87" s="91">
        <v>97</v>
      </c>
      <c r="F87" s="91" t="s">
        <v>5671</v>
      </c>
      <c r="G87" s="153">
        <v>1197</v>
      </c>
      <c r="H87" s="153">
        <v>22</v>
      </c>
      <c r="I87" s="91"/>
    </row>
    <row r="88" spans="1:9">
      <c r="A88" s="145">
        <v>84</v>
      </c>
      <c r="B88" s="92" t="s">
        <v>6656</v>
      </c>
      <c r="C88" s="242" t="s">
        <v>6461</v>
      </c>
      <c r="D88" s="91">
        <v>1</v>
      </c>
      <c r="E88" s="91">
        <v>98</v>
      </c>
      <c r="F88" s="91" t="s">
        <v>5672</v>
      </c>
      <c r="G88" s="153">
        <v>1197</v>
      </c>
      <c r="H88" s="153">
        <v>50</v>
      </c>
      <c r="I88" s="91"/>
    </row>
    <row r="89" spans="1:9">
      <c r="A89" s="145">
        <v>85</v>
      </c>
      <c r="B89" s="92" t="s">
        <v>3069</v>
      </c>
      <c r="C89" s="242" t="s">
        <v>6461</v>
      </c>
      <c r="D89" s="91">
        <v>1</v>
      </c>
      <c r="E89" s="91">
        <v>99</v>
      </c>
      <c r="F89" s="91" t="s">
        <v>5673</v>
      </c>
      <c r="G89" s="153">
        <v>1200</v>
      </c>
      <c r="H89" s="153">
        <v>22</v>
      </c>
      <c r="I89" s="91"/>
    </row>
    <row r="90" spans="1:9">
      <c r="A90" s="145">
        <v>86</v>
      </c>
      <c r="B90" s="92" t="s">
        <v>3070</v>
      </c>
      <c r="C90" s="242" t="s">
        <v>6461</v>
      </c>
      <c r="D90" s="91">
        <v>1</v>
      </c>
      <c r="E90" s="91">
        <v>100</v>
      </c>
      <c r="F90" s="91" t="s">
        <v>5674</v>
      </c>
      <c r="G90" s="153">
        <v>1206</v>
      </c>
      <c r="H90" s="153">
        <v>22</v>
      </c>
      <c r="I90" s="91"/>
    </row>
    <row r="91" spans="1:9">
      <c r="A91" s="145">
        <v>87</v>
      </c>
      <c r="B91" s="92" t="s">
        <v>3071</v>
      </c>
      <c r="C91" s="242" t="s">
        <v>6461</v>
      </c>
      <c r="D91" s="91">
        <v>1</v>
      </c>
      <c r="E91" s="91">
        <v>101</v>
      </c>
      <c r="F91" s="91" t="s">
        <v>5675</v>
      </c>
      <c r="G91" s="153">
        <v>1206</v>
      </c>
      <c r="H91" s="153">
        <v>50</v>
      </c>
      <c r="I91" s="91"/>
    </row>
    <row r="92" spans="1:9">
      <c r="A92" s="145">
        <v>88</v>
      </c>
      <c r="B92" s="92" t="s">
        <v>3072</v>
      </c>
      <c r="C92" s="242" t="s">
        <v>6461</v>
      </c>
      <c r="D92" s="91">
        <v>1</v>
      </c>
      <c r="E92" s="91">
        <v>102</v>
      </c>
      <c r="F92" s="91" t="s">
        <v>5676</v>
      </c>
      <c r="G92" s="153">
        <v>1209</v>
      </c>
      <c r="H92" s="153">
        <v>22</v>
      </c>
      <c r="I92" s="91"/>
    </row>
    <row r="93" spans="1:9">
      <c r="A93" s="145">
        <v>89</v>
      </c>
      <c r="B93" s="92" t="s">
        <v>3073</v>
      </c>
      <c r="C93" s="242" t="s">
        <v>6461</v>
      </c>
      <c r="D93" s="91">
        <v>1</v>
      </c>
      <c r="E93" s="91">
        <v>103</v>
      </c>
      <c r="F93" s="91" t="s">
        <v>5677</v>
      </c>
      <c r="G93" s="153">
        <v>1209</v>
      </c>
      <c r="H93" s="153">
        <v>50</v>
      </c>
      <c r="I93" s="91"/>
    </row>
    <row r="94" spans="1:9">
      <c r="A94" s="145">
        <v>90</v>
      </c>
      <c r="B94" s="92" t="s">
        <v>3074</v>
      </c>
      <c r="C94" s="242" t="s">
        <v>6461</v>
      </c>
      <c r="D94" s="91">
        <v>1</v>
      </c>
      <c r="E94" s="91">
        <v>104</v>
      </c>
      <c r="F94" s="91" t="s">
        <v>5678</v>
      </c>
      <c r="G94" s="153">
        <v>1212</v>
      </c>
      <c r="H94" s="153">
        <v>22</v>
      </c>
      <c r="I94" s="91"/>
    </row>
    <row r="95" spans="1:9">
      <c r="A95" s="145">
        <v>91</v>
      </c>
      <c r="B95" s="92" t="s">
        <v>3075</v>
      </c>
      <c r="C95" s="242" t="s">
        <v>6461</v>
      </c>
      <c r="D95" s="91">
        <v>1</v>
      </c>
      <c r="E95" s="91">
        <v>105</v>
      </c>
      <c r="F95" s="91" t="s">
        <v>5679</v>
      </c>
      <c r="G95" s="153">
        <v>1212</v>
      </c>
      <c r="H95" s="153">
        <v>50</v>
      </c>
      <c r="I95" s="91"/>
    </row>
    <row r="96" spans="1:9">
      <c r="A96" s="145">
        <v>92</v>
      </c>
      <c r="B96" s="92" t="s">
        <v>3076</v>
      </c>
      <c r="C96" s="242" t="s">
        <v>6461</v>
      </c>
      <c r="D96" s="91">
        <v>1</v>
      </c>
      <c r="E96" s="91">
        <v>106</v>
      </c>
      <c r="F96" s="91" t="s">
        <v>5680</v>
      </c>
      <c r="G96" s="153">
        <v>1218</v>
      </c>
      <c r="H96" s="153">
        <v>22</v>
      </c>
      <c r="I96" s="91"/>
    </row>
    <row r="97" spans="1:9">
      <c r="A97" s="145">
        <v>93</v>
      </c>
      <c r="B97" s="92" t="s">
        <v>3077</v>
      </c>
      <c r="C97" s="242" t="s">
        <v>6461</v>
      </c>
      <c r="D97" s="91">
        <v>1</v>
      </c>
      <c r="E97" s="91">
        <v>107</v>
      </c>
      <c r="F97" s="91" t="s">
        <v>5681</v>
      </c>
      <c r="G97" s="153">
        <v>1218</v>
      </c>
      <c r="H97" s="153">
        <v>50</v>
      </c>
      <c r="I97" s="91"/>
    </row>
    <row r="98" spans="1:9">
      <c r="A98" s="145">
        <v>94</v>
      </c>
      <c r="B98" s="92" t="s">
        <v>3078</v>
      </c>
      <c r="C98" s="242" t="s">
        <v>6461</v>
      </c>
      <c r="D98" s="91">
        <v>1</v>
      </c>
      <c r="E98" s="91">
        <v>108</v>
      </c>
      <c r="F98" s="91" t="s">
        <v>5682</v>
      </c>
      <c r="G98" s="153">
        <v>1221</v>
      </c>
      <c r="H98" s="153">
        <v>22</v>
      </c>
      <c r="I98" s="91"/>
    </row>
    <row r="99" spans="1:9">
      <c r="A99" s="145">
        <v>95</v>
      </c>
      <c r="B99" s="92" t="s">
        <v>3079</v>
      </c>
      <c r="C99" s="242" t="s">
        <v>6461</v>
      </c>
      <c r="D99" s="91">
        <v>1</v>
      </c>
      <c r="E99" s="91">
        <v>109</v>
      </c>
      <c r="F99" s="91" t="s">
        <v>5683</v>
      </c>
      <c r="G99" s="153">
        <v>1221</v>
      </c>
      <c r="H99" s="153">
        <v>50</v>
      </c>
      <c r="I99" s="91"/>
    </row>
    <row r="100" spans="1:9">
      <c r="A100" s="145">
        <v>96</v>
      </c>
      <c r="B100" s="92" t="s">
        <v>6657</v>
      </c>
      <c r="C100" s="242" t="s">
        <v>6461</v>
      </c>
      <c r="D100" s="91">
        <v>1</v>
      </c>
      <c r="E100" s="91">
        <v>110</v>
      </c>
      <c r="F100" s="91" t="s">
        <v>5684</v>
      </c>
      <c r="G100" s="153">
        <v>1224</v>
      </c>
      <c r="H100" s="153">
        <v>22</v>
      </c>
      <c r="I100" s="91"/>
    </row>
    <row r="101" spans="1:9">
      <c r="A101" s="145">
        <v>97</v>
      </c>
      <c r="B101" s="92" t="s">
        <v>6658</v>
      </c>
      <c r="C101" s="242" t="s">
        <v>6461</v>
      </c>
      <c r="D101" s="91">
        <v>1</v>
      </c>
      <c r="E101" s="91">
        <v>111</v>
      </c>
      <c r="F101" s="91" t="s">
        <v>5685</v>
      </c>
      <c r="G101" s="153">
        <v>1224</v>
      </c>
      <c r="H101" s="153">
        <v>50</v>
      </c>
      <c r="I101" s="91"/>
    </row>
    <row r="102" spans="1:9">
      <c r="A102" s="145">
        <v>98</v>
      </c>
      <c r="B102" s="92" t="s">
        <v>3080</v>
      </c>
      <c r="C102" s="242" t="s">
        <v>6461</v>
      </c>
      <c r="D102" s="91">
        <v>1</v>
      </c>
      <c r="E102" s="91">
        <v>112</v>
      </c>
      <c r="F102" s="91" t="s">
        <v>5686</v>
      </c>
      <c r="G102" s="153">
        <v>1227</v>
      </c>
      <c r="H102" s="153">
        <v>22</v>
      </c>
      <c r="I102" s="91"/>
    </row>
    <row r="103" spans="1:9">
      <c r="A103" s="145">
        <v>99</v>
      </c>
      <c r="B103" s="92" t="s">
        <v>3081</v>
      </c>
      <c r="C103" s="242" t="s">
        <v>6461</v>
      </c>
      <c r="D103" s="91">
        <v>1</v>
      </c>
      <c r="E103" s="91">
        <v>113</v>
      </c>
      <c r="F103" s="91" t="s">
        <v>5687</v>
      </c>
      <c r="G103" s="153">
        <v>1227</v>
      </c>
      <c r="H103" s="153">
        <v>50</v>
      </c>
      <c r="I103" s="91"/>
    </row>
    <row r="104" spans="1:9">
      <c r="A104" s="145">
        <v>100</v>
      </c>
      <c r="B104" s="155" t="s">
        <v>6659</v>
      </c>
      <c r="C104" s="242" t="s">
        <v>6461</v>
      </c>
      <c r="D104" s="153">
        <v>1</v>
      </c>
      <c r="E104" s="91">
        <v>114</v>
      </c>
      <c r="F104" s="153" t="s">
        <v>5688</v>
      </c>
      <c r="G104" s="153">
        <v>1232</v>
      </c>
      <c r="H104" s="153">
        <v>22</v>
      </c>
      <c r="I104" s="153"/>
    </row>
    <row r="105" spans="1:9">
      <c r="A105" s="145">
        <v>101</v>
      </c>
      <c r="B105" s="155" t="s">
        <v>6660</v>
      </c>
      <c r="C105" s="242" t="s">
        <v>6461</v>
      </c>
      <c r="D105" s="153">
        <v>1</v>
      </c>
      <c r="E105" s="91">
        <v>115</v>
      </c>
      <c r="F105" s="153" t="s">
        <v>5689</v>
      </c>
      <c r="G105" s="153">
        <v>1232</v>
      </c>
      <c r="H105" s="153">
        <v>50</v>
      </c>
      <c r="I105" s="153"/>
    </row>
    <row r="106" spans="1:9">
      <c r="A106" s="145">
        <v>102</v>
      </c>
      <c r="B106" s="92" t="s">
        <v>3082</v>
      </c>
      <c r="C106" s="242" t="s">
        <v>6461</v>
      </c>
      <c r="D106" s="91">
        <v>1</v>
      </c>
      <c r="E106" s="91">
        <v>116</v>
      </c>
      <c r="F106" s="91" t="s">
        <v>5690</v>
      </c>
      <c r="G106" s="153">
        <v>1235</v>
      </c>
      <c r="H106" s="153">
        <v>22</v>
      </c>
      <c r="I106" s="91"/>
    </row>
    <row r="107" spans="1:9">
      <c r="A107" s="145">
        <v>103</v>
      </c>
      <c r="B107" s="92" t="s">
        <v>3083</v>
      </c>
      <c r="C107" s="242" t="s">
        <v>6461</v>
      </c>
      <c r="D107" s="91">
        <v>1</v>
      </c>
      <c r="E107" s="91">
        <v>117</v>
      </c>
      <c r="F107" s="91" t="s">
        <v>5691</v>
      </c>
      <c r="G107" s="153">
        <v>1235</v>
      </c>
      <c r="H107" s="153">
        <v>36</v>
      </c>
      <c r="I107" s="91"/>
    </row>
    <row r="108" spans="1:9">
      <c r="A108" s="145">
        <v>104</v>
      </c>
      <c r="B108" s="92" t="s">
        <v>3084</v>
      </c>
      <c r="C108" s="242" t="s">
        <v>6461</v>
      </c>
      <c r="D108" s="91">
        <v>1</v>
      </c>
      <c r="E108" s="91">
        <v>118</v>
      </c>
      <c r="F108" s="91" t="s">
        <v>5692</v>
      </c>
      <c r="G108" s="153">
        <v>1235</v>
      </c>
      <c r="H108" s="153">
        <v>50</v>
      </c>
      <c r="I108" s="91"/>
    </row>
    <row r="109" spans="1:9">
      <c r="A109" s="145">
        <v>105</v>
      </c>
      <c r="B109" s="92" t="s">
        <v>3085</v>
      </c>
      <c r="C109" s="242" t="s">
        <v>6461</v>
      </c>
      <c r="D109" s="91">
        <v>1</v>
      </c>
      <c r="E109" s="91">
        <v>119</v>
      </c>
      <c r="F109" s="91" t="s">
        <v>5693</v>
      </c>
      <c r="G109" s="153">
        <v>1238</v>
      </c>
      <c r="H109" s="153">
        <v>22</v>
      </c>
      <c r="I109" s="91"/>
    </row>
    <row r="110" spans="1:9">
      <c r="A110" s="145">
        <v>106</v>
      </c>
      <c r="B110" s="92" t="s">
        <v>6661</v>
      </c>
      <c r="C110" s="242" t="s">
        <v>6461</v>
      </c>
      <c r="D110" s="91">
        <v>1</v>
      </c>
      <c r="E110" s="91">
        <v>120</v>
      </c>
      <c r="F110" s="91" t="s">
        <v>5694</v>
      </c>
      <c r="G110" s="153">
        <v>1238</v>
      </c>
      <c r="H110" s="153">
        <v>50</v>
      </c>
      <c r="I110" s="91"/>
    </row>
    <row r="111" spans="1:9">
      <c r="A111" s="145">
        <v>107</v>
      </c>
      <c r="B111" s="92" t="s">
        <v>6662</v>
      </c>
      <c r="C111" s="242" t="s">
        <v>6461</v>
      </c>
      <c r="D111" s="91">
        <v>1</v>
      </c>
      <c r="E111" s="91">
        <v>121</v>
      </c>
      <c r="F111" s="91" t="s">
        <v>5695</v>
      </c>
      <c r="G111" s="153">
        <v>1241</v>
      </c>
      <c r="H111" s="153">
        <v>22</v>
      </c>
      <c r="I111" s="91"/>
    </row>
    <row r="112" spans="1:9">
      <c r="A112" s="145">
        <v>108</v>
      </c>
      <c r="B112" s="90" t="s">
        <v>6663</v>
      </c>
      <c r="C112" s="91"/>
      <c r="D112" s="91">
        <v>1</v>
      </c>
      <c r="E112" s="91">
        <v>122</v>
      </c>
      <c r="F112" s="91" t="s">
        <v>6664</v>
      </c>
      <c r="G112" s="153">
        <v>1245</v>
      </c>
      <c r="H112" s="153">
        <v>1</v>
      </c>
      <c r="I112" s="91"/>
    </row>
  </sheetData>
  <mergeCells count="2">
    <mergeCell ref="C3:E3"/>
    <mergeCell ref="F3:I3"/>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1:I2227"/>
  <sheetViews>
    <sheetView workbookViewId="0"/>
  </sheetViews>
  <sheetFormatPr defaultRowHeight="13.5"/>
  <cols>
    <col min="1" max="1" width="6.375" style="93" bestFit="1" customWidth="1"/>
    <col min="2" max="2" width="37.875" style="83" customWidth="1"/>
    <col min="3" max="3" width="4.625" style="123" bestFit="1" customWidth="1"/>
    <col min="4" max="4" width="8.625" style="123" bestFit="1" customWidth="1"/>
    <col min="5" max="5" width="6.375" style="123" customWidth="1"/>
    <col min="6" max="6" width="15.375" style="11" bestFit="1" customWidth="1"/>
    <col min="7" max="7" width="9" style="140"/>
    <col min="8" max="16384" width="9" style="11"/>
  </cols>
  <sheetData>
    <row r="1" spans="1:9" ht="26.25" customHeight="1">
      <c r="A1" s="81" t="s">
        <v>6447</v>
      </c>
      <c r="B1" s="95" t="s">
        <v>6665</v>
      </c>
      <c r="C1" s="281"/>
      <c r="D1" s="281"/>
      <c r="E1" s="281"/>
      <c r="F1" s="281"/>
      <c r="H1" s="281"/>
      <c r="I1" s="281"/>
    </row>
    <row r="2" spans="1:9" ht="21" customHeight="1">
      <c r="A2" s="83"/>
      <c r="B2" s="83" t="s">
        <v>6449</v>
      </c>
      <c r="C2" s="281"/>
      <c r="D2" s="281"/>
      <c r="E2" s="281"/>
      <c r="F2" s="281"/>
      <c r="H2" s="281"/>
      <c r="I2" s="281"/>
    </row>
    <row r="3" spans="1:9" ht="13.5" customHeight="1">
      <c r="A3" s="141" t="s">
        <v>6450</v>
      </c>
      <c r="B3" s="84">
        <v>2223</v>
      </c>
      <c r="C3" s="517" t="s">
        <v>6451</v>
      </c>
      <c r="D3" s="518"/>
      <c r="E3" s="519"/>
      <c r="F3" s="517" t="s">
        <v>6452</v>
      </c>
      <c r="G3" s="518"/>
      <c r="H3" s="518"/>
      <c r="I3" s="519"/>
    </row>
    <row r="4" spans="1:9" ht="22.5">
      <c r="A4" s="85" t="s">
        <v>6453</v>
      </c>
      <c r="B4" s="85" t="s">
        <v>274</v>
      </c>
      <c r="C4" s="87" t="s">
        <v>6454</v>
      </c>
      <c r="D4" s="300" t="s">
        <v>6455</v>
      </c>
      <c r="E4" s="300" t="s">
        <v>6456</v>
      </c>
      <c r="F4" s="88" t="s">
        <v>6457</v>
      </c>
      <c r="G4" s="142" t="s">
        <v>6458</v>
      </c>
      <c r="H4" s="88" t="s">
        <v>6459</v>
      </c>
      <c r="I4" s="88" t="s">
        <v>275</v>
      </c>
    </row>
    <row r="5" spans="1:9">
      <c r="A5" s="89">
        <v>1</v>
      </c>
      <c r="B5" s="143" t="s">
        <v>6666</v>
      </c>
      <c r="C5" s="91"/>
      <c r="D5" s="91">
        <v>1</v>
      </c>
      <c r="E5" s="91">
        <v>15</v>
      </c>
      <c r="F5" s="29" t="s">
        <v>276</v>
      </c>
      <c r="G5" s="99">
        <v>10</v>
      </c>
      <c r="H5" s="29">
        <v>3</v>
      </c>
      <c r="I5" s="29"/>
    </row>
    <row r="6" spans="1:9">
      <c r="A6" s="89">
        <v>2</v>
      </c>
      <c r="B6" s="143" t="s">
        <v>6667</v>
      </c>
      <c r="C6" s="91"/>
      <c r="D6" s="91">
        <v>5</v>
      </c>
      <c r="E6" s="91">
        <v>16</v>
      </c>
      <c r="F6" s="29" t="s">
        <v>6668</v>
      </c>
      <c r="G6" s="144">
        <v>10</v>
      </c>
      <c r="H6" s="29" t="s">
        <v>6669</v>
      </c>
      <c r="I6" s="29"/>
    </row>
    <row r="7" spans="1:9">
      <c r="A7" s="89">
        <v>3</v>
      </c>
      <c r="B7" s="143" t="s">
        <v>6670</v>
      </c>
      <c r="C7" s="91"/>
      <c r="D7" s="91">
        <v>1</v>
      </c>
      <c r="E7" s="91">
        <v>17</v>
      </c>
      <c r="F7" s="29" t="s">
        <v>277</v>
      </c>
      <c r="G7" s="99">
        <v>10</v>
      </c>
      <c r="H7" s="29">
        <v>9</v>
      </c>
      <c r="I7" s="29"/>
    </row>
    <row r="8" spans="1:9">
      <c r="A8" s="89">
        <v>4</v>
      </c>
      <c r="B8" s="143" t="s">
        <v>6671</v>
      </c>
      <c r="C8" s="91"/>
      <c r="D8" s="91">
        <v>1</v>
      </c>
      <c r="E8" s="91">
        <v>18</v>
      </c>
      <c r="F8" s="29" t="s">
        <v>278</v>
      </c>
      <c r="G8" s="99">
        <v>10</v>
      </c>
      <c r="H8" s="29">
        <v>11</v>
      </c>
      <c r="I8" s="29"/>
    </row>
    <row r="9" spans="1:9">
      <c r="A9" s="89">
        <v>5</v>
      </c>
      <c r="B9" s="143" t="s">
        <v>6672</v>
      </c>
      <c r="C9" s="91"/>
      <c r="D9" s="91">
        <v>1</v>
      </c>
      <c r="E9" s="91">
        <v>19</v>
      </c>
      <c r="F9" s="29" t="s">
        <v>279</v>
      </c>
      <c r="G9" s="99">
        <v>10</v>
      </c>
      <c r="H9" s="29">
        <v>13</v>
      </c>
      <c r="I9" s="29"/>
    </row>
    <row r="10" spans="1:9">
      <c r="A10" s="89">
        <v>6</v>
      </c>
      <c r="B10" s="143" t="s">
        <v>6673</v>
      </c>
      <c r="C10" s="91"/>
      <c r="D10" s="91">
        <v>1</v>
      </c>
      <c r="E10" s="91">
        <v>20</v>
      </c>
      <c r="F10" s="29" t="s">
        <v>280</v>
      </c>
      <c r="G10" s="99">
        <v>10</v>
      </c>
      <c r="H10" s="29">
        <v>15</v>
      </c>
      <c r="I10" s="29"/>
    </row>
    <row r="11" spans="1:9">
      <c r="A11" s="89">
        <v>7</v>
      </c>
      <c r="B11" s="143" t="s">
        <v>6674</v>
      </c>
      <c r="C11" s="91" t="s">
        <v>6461</v>
      </c>
      <c r="D11" s="91">
        <v>1</v>
      </c>
      <c r="E11" s="91">
        <v>24</v>
      </c>
      <c r="F11" s="29" t="s">
        <v>281</v>
      </c>
      <c r="G11" s="99">
        <v>10</v>
      </c>
      <c r="H11" s="29">
        <v>34</v>
      </c>
      <c r="I11" s="29"/>
    </row>
    <row r="12" spans="1:9">
      <c r="A12" s="89">
        <v>8</v>
      </c>
      <c r="B12" s="143" t="s">
        <v>6675</v>
      </c>
      <c r="C12" s="91" t="s">
        <v>6461</v>
      </c>
      <c r="D12" s="91">
        <v>1</v>
      </c>
      <c r="E12" s="91">
        <v>25</v>
      </c>
      <c r="F12" s="29" t="s">
        <v>282</v>
      </c>
      <c r="G12" s="99">
        <v>10</v>
      </c>
      <c r="H12" s="29">
        <v>44</v>
      </c>
      <c r="I12" s="29"/>
    </row>
    <row r="13" spans="1:9">
      <c r="A13" s="89">
        <v>9</v>
      </c>
      <c r="B13" s="143" t="s">
        <v>6676</v>
      </c>
      <c r="C13" s="91" t="s">
        <v>6461</v>
      </c>
      <c r="D13" s="91">
        <v>1</v>
      </c>
      <c r="E13" s="91">
        <v>26</v>
      </c>
      <c r="F13" s="29" t="s">
        <v>283</v>
      </c>
      <c r="G13" s="99">
        <v>10</v>
      </c>
      <c r="H13" s="29">
        <v>54</v>
      </c>
      <c r="I13" s="29"/>
    </row>
    <row r="14" spans="1:9">
      <c r="A14" s="89">
        <v>10</v>
      </c>
      <c r="B14" s="143" t="s">
        <v>6666</v>
      </c>
      <c r="C14" s="91"/>
      <c r="D14" s="91">
        <v>1</v>
      </c>
      <c r="E14" s="91">
        <v>15</v>
      </c>
      <c r="F14" s="29" t="s">
        <v>284</v>
      </c>
      <c r="G14" s="99">
        <v>13</v>
      </c>
      <c r="H14" s="29">
        <v>3</v>
      </c>
      <c r="I14" s="29"/>
    </row>
    <row r="15" spans="1:9">
      <c r="A15" s="89">
        <v>11</v>
      </c>
      <c r="B15" s="143" t="s">
        <v>6667</v>
      </c>
      <c r="C15" s="91"/>
      <c r="D15" s="91">
        <v>5</v>
      </c>
      <c r="E15" s="91">
        <v>16</v>
      </c>
      <c r="F15" s="29" t="s">
        <v>1144</v>
      </c>
      <c r="G15" s="144">
        <v>13</v>
      </c>
      <c r="H15" s="29" t="s">
        <v>6669</v>
      </c>
      <c r="I15" s="29"/>
    </row>
    <row r="16" spans="1:9">
      <c r="A16" s="89">
        <v>12</v>
      </c>
      <c r="B16" s="143" t="s">
        <v>6670</v>
      </c>
      <c r="C16" s="91"/>
      <c r="D16" s="91">
        <v>1</v>
      </c>
      <c r="E16" s="91">
        <v>17</v>
      </c>
      <c r="F16" s="29" t="s">
        <v>285</v>
      </c>
      <c r="G16" s="99">
        <v>13</v>
      </c>
      <c r="H16" s="29">
        <v>9</v>
      </c>
      <c r="I16" s="29"/>
    </row>
    <row r="17" spans="1:9">
      <c r="A17" s="89">
        <v>13</v>
      </c>
      <c r="B17" s="143" t="s">
        <v>6671</v>
      </c>
      <c r="C17" s="91"/>
      <c r="D17" s="91">
        <v>1</v>
      </c>
      <c r="E17" s="91">
        <v>18</v>
      </c>
      <c r="F17" s="29" t="s">
        <v>286</v>
      </c>
      <c r="G17" s="99">
        <v>13</v>
      </c>
      <c r="H17" s="29">
        <v>11</v>
      </c>
      <c r="I17" s="29"/>
    </row>
    <row r="18" spans="1:9">
      <c r="A18" s="89">
        <v>14</v>
      </c>
      <c r="B18" s="143" t="s">
        <v>6672</v>
      </c>
      <c r="C18" s="91"/>
      <c r="D18" s="91">
        <v>1</v>
      </c>
      <c r="E18" s="91">
        <v>19</v>
      </c>
      <c r="F18" s="29" t="s">
        <v>287</v>
      </c>
      <c r="G18" s="99">
        <v>13</v>
      </c>
      <c r="H18" s="29">
        <v>13</v>
      </c>
      <c r="I18" s="29"/>
    </row>
    <row r="19" spans="1:9">
      <c r="A19" s="89">
        <v>15</v>
      </c>
      <c r="B19" s="143" t="s">
        <v>6673</v>
      </c>
      <c r="C19" s="91"/>
      <c r="D19" s="91">
        <v>1</v>
      </c>
      <c r="E19" s="91">
        <v>20</v>
      </c>
      <c r="F19" s="29" t="s">
        <v>288</v>
      </c>
      <c r="G19" s="99">
        <v>13</v>
      </c>
      <c r="H19" s="29">
        <v>15</v>
      </c>
      <c r="I19" s="29"/>
    </row>
    <row r="20" spans="1:9">
      <c r="A20" s="89">
        <v>16</v>
      </c>
      <c r="B20" s="143" t="s">
        <v>6674</v>
      </c>
      <c r="C20" s="91" t="s">
        <v>6461</v>
      </c>
      <c r="D20" s="91">
        <v>1</v>
      </c>
      <c r="E20" s="91">
        <v>24</v>
      </c>
      <c r="F20" s="29" t="s">
        <v>289</v>
      </c>
      <c r="G20" s="99">
        <v>13</v>
      </c>
      <c r="H20" s="29">
        <v>34</v>
      </c>
      <c r="I20" s="29"/>
    </row>
    <row r="21" spans="1:9">
      <c r="A21" s="89">
        <v>17</v>
      </c>
      <c r="B21" s="143" t="s">
        <v>6675</v>
      </c>
      <c r="C21" s="91" t="s">
        <v>6461</v>
      </c>
      <c r="D21" s="91">
        <v>1</v>
      </c>
      <c r="E21" s="91">
        <v>25</v>
      </c>
      <c r="F21" s="29" t="s">
        <v>290</v>
      </c>
      <c r="G21" s="99">
        <v>13</v>
      </c>
      <c r="H21" s="29">
        <v>44</v>
      </c>
      <c r="I21" s="29"/>
    </row>
    <row r="22" spans="1:9">
      <c r="A22" s="89">
        <v>18</v>
      </c>
      <c r="B22" s="143" t="s">
        <v>6676</v>
      </c>
      <c r="C22" s="91" t="s">
        <v>6461</v>
      </c>
      <c r="D22" s="91">
        <v>1</v>
      </c>
      <c r="E22" s="91">
        <v>26</v>
      </c>
      <c r="F22" s="29" t="s">
        <v>291</v>
      </c>
      <c r="G22" s="99">
        <v>13</v>
      </c>
      <c r="H22" s="29">
        <v>54</v>
      </c>
      <c r="I22" s="29"/>
    </row>
    <row r="23" spans="1:9">
      <c r="A23" s="89">
        <v>19</v>
      </c>
      <c r="B23" s="143" t="s">
        <v>6666</v>
      </c>
      <c r="C23" s="91"/>
      <c r="D23" s="91">
        <v>1</v>
      </c>
      <c r="E23" s="91">
        <v>15</v>
      </c>
      <c r="F23" s="29" t="s">
        <v>292</v>
      </c>
      <c r="G23" s="99">
        <v>16</v>
      </c>
      <c r="H23" s="29">
        <v>3</v>
      </c>
      <c r="I23" s="29"/>
    </row>
    <row r="24" spans="1:9">
      <c r="A24" s="89">
        <v>20</v>
      </c>
      <c r="B24" s="143" t="s">
        <v>6667</v>
      </c>
      <c r="C24" s="91"/>
      <c r="D24" s="91">
        <v>5</v>
      </c>
      <c r="E24" s="91">
        <v>16</v>
      </c>
      <c r="F24" s="29" t="s">
        <v>1145</v>
      </c>
      <c r="G24" s="144">
        <v>16</v>
      </c>
      <c r="H24" s="29" t="s">
        <v>6669</v>
      </c>
      <c r="I24" s="29"/>
    </row>
    <row r="25" spans="1:9">
      <c r="A25" s="89">
        <v>21</v>
      </c>
      <c r="B25" s="143" t="s">
        <v>6670</v>
      </c>
      <c r="C25" s="91"/>
      <c r="D25" s="91">
        <v>1</v>
      </c>
      <c r="E25" s="91">
        <v>17</v>
      </c>
      <c r="F25" s="29" t="s">
        <v>293</v>
      </c>
      <c r="G25" s="99">
        <v>16</v>
      </c>
      <c r="H25" s="29">
        <v>9</v>
      </c>
      <c r="I25" s="29"/>
    </row>
    <row r="26" spans="1:9">
      <c r="A26" s="89">
        <v>22</v>
      </c>
      <c r="B26" s="143" t="s">
        <v>6671</v>
      </c>
      <c r="C26" s="91"/>
      <c r="D26" s="91">
        <v>1</v>
      </c>
      <c r="E26" s="91">
        <v>18</v>
      </c>
      <c r="F26" s="29" t="s">
        <v>294</v>
      </c>
      <c r="G26" s="99">
        <v>16</v>
      </c>
      <c r="H26" s="29">
        <v>11</v>
      </c>
      <c r="I26" s="29"/>
    </row>
    <row r="27" spans="1:9">
      <c r="A27" s="89">
        <v>23</v>
      </c>
      <c r="B27" s="143" t="s">
        <v>6672</v>
      </c>
      <c r="C27" s="91"/>
      <c r="D27" s="91">
        <v>1</v>
      </c>
      <c r="E27" s="91">
        <v>19</v>
      </c>
      <c r="F27" s="29" t="s">
        <v>295</v>
      </c>
      <c r="G27" s="99">
        <v>16</v>
      </c>
      <c r="H27" s="29">
        <v>13</v>
      </c>
      <c r="I27" s="29"/>
    </row>
    <row r="28" spans="1:9">
      <c r="A28" s="89">
        <v>24</v>
      </c>
      <c r="B28" s="143" t="s">
        <v>6673</v>
      </c>
      <c r="C28" s="91"/>
      <c r="D28" s="91">
        <v>1</v>
      </c>
      <c r="E28" s="91">
        <v>20</v>
      </c>
      <c r="F28" s="29" t="s">
        <v>296</v>
      </c>
      <c r="G28" s="99">
        <v>16</v>
      </c>
      <c r="H28" s="29">
        <v>15</v>
      </c>
      <c r="I28" s="29"/>
    </row>
    <row r="29" spans="1:9">
      <c r="A29" s="89">
        <v>25</v>
      </c>
      <c r="B29" s="143" t="s">
        <v>6674</v>
      </c>
      <c r="C29" s="91" t="s">
        <v>6461</v>
      </c>
      <c r="D29" s="91">
        <v>1</v>
      </c>
      <c r="E29" s="91">
        <v>24</v>
      </c>
      <c r="F29" s="29" t="s">
        <v>297</v>
      </c>
      <c r="G29" s="99">
        <v>16</v>
      </c>
      <c r="H29" s="29">
        <v>34</v>
      </c>
      <c r="I29" s="29"/>
    </row>
    <row r="30" spans="1:9">
      <c r="A30" s="89">
        <v>26</v>
      </c>
      <c r="B30" s="143" t="s">
        <v>6675</v>
      </c>
      <c r="C30" s="91" t="s">
        <v>6461</v>
      </c>
      <c r="D30" s="91">
        <v>1</v>
      </c>
      <c r="E30" s="91">
        <v>25</v>
      </c>
      <c r="F30" s="29" t="s">
        <v>298</v>
      </c>
      <c r="G30" s="99">
        <v>16</v>
      </c>
      <c r="H30" s="29">
        <v>44</v>
      </c>
      <c r="I30" s="29"/>
    </row>
    <row r="31" spans="1:9">
      <c r="A31" s="89">
        <v>27</v>
      </c>
      <c r="B31" s="143" t="s">
        <v>6676</v>
      </c>
      <c r="C31" s="91" t="s">
        <v>6461</v>
      </c>
      <c r="D31" s="91">
        <v>1</v>
      </c>
      <c r="E31" s="91">
        <v>26</v>
      </c>
      <c r="F31" s="29" t="s">
        <v>299</v>
      </c>
      <c r="G31" s="99">
        <v>16</v>
      </c>
      <c r="H31" s="29">
        <v>54</v>
      </c>
      <c r="I31" s="29"/>
    </row>
    <row r="32" spans="1:9">
      <c r="A32" s="89">
        <v>28</v>
      </c>
      <c r="B32" s="143" t="s">
        <v>6666</v>
      </c>
      <c r="C32" s="91"/>
      <c r="D32" s="91">
        <v>1</v>
      </c>
      <c r="E32" s="91">
        <v>15</v>
      </c>
      <c r="F32" s="29" t="s">
        <v>300</v>
      </c>
      <c r="G32" s="99">
        <v>19</v>
      </c>
      <c r="H32" s="29">
        <v>3</v>
      </c>
      <c r="I32" s="29"/>
    </row>
    <row r="33" spans="1:9">
      <c r="A33" s="89">
        <v>29</v>
      </c>
      <c r="B33" s="143" t="s">
        <v>6667</v>
      </c>
      <c r="C33" s="91"/>
      <c r="D33" s="91">
        <v>5</v>
      </c>
      <c r="E33" s="91">
        <v>16</v>
      </c>
      <c r="F33" s="29" t="s">
        <v>1146</v>
      </c>
      <c r="G33" s="144">
        <v>19</v>
      </c>
      <c r="H33" s="29" t="s">
        <v>6669</v>
      </c>
      <c r="I33" s="29"/>
    </row>
    <row r="34" spans="1:9">
      <c r="A34" s="89">
        <v>30</v>
      </c>
      <c r="B34" s="143" t="s">
        <v>6670</v>
      </c>
      <c r="C34" s="91"/>
      <c r="D34" s="91">
        <v>1</v>
      </c>
      <c r="E34" s="91">
        <v>17</v>
      </c>
      <c r="F34" s="29" t="s">
        <v>301</v>
      </c>
      <c r="G34" s="99">
        <v>19</v>
      </c>
      <c r="H34" s="29">
        <v>9</v>
      </c>
      <c r="I34" s="29"/>
    </row>
    <row r="35" spans="1:9">
      <c r="A35" s="89">
        <v>31</v>
      </c>
      <c r="B35" s="143" t="s">
        <v>6671</v>
      </c>
      <c r="C35" s="91"/>
      <c r="D35" s="91">
        <v>1</v>
      </c>
      <c r="E35" s="91">
        <v>18</v>
      </c>
      <c r="F35" s="29" t="s">
        <v>302</v>
      </c>
      <c r="G35" s="99">
        <v>19</v>
      </c>
      <c r="H35" s="29">
        <v>11</v>
      </c>
      <c r="I35" s="29"/>
    </row>
    <row r="36" spans="1:9">
      <c r="A36" s="89">
        <v>32</v>
      </c>
      <c r="B36" s="143" t="s">
        <v>6672</v>
      </c>
      <c r="C36" s="91"/>
      <c r="D36" s="91">
        <v>1</v>
      </c>
      <c r="E36" s="91">
        <v>19</v>
      </c>
      <c r="F36" s="29" t="s">
        <v>303</v>
      </c>
      <c r="G36" s="99">
        <v>19</v>
      </c>
      <c r="H36" s="29">
        <v>13</v>
      </c>
      <c r="I36" s="29"/>
    </row>
    <row r="37" spans="1:9">
      <c r="A37" s="89">
        <v>33</v>
      </c>
      <c r="B37" s="143" t="s">
        <v>6673</v>
      </c>
      <c r="C37" s="91"/>
      <c r="D37" s="91">
        <v>1</v>
      </c>
      <c r="E37" s="91">
        <v>20</v>
      </c>
      <c r="F37" s="29" t="s">
        <v>304</v>
      </c>
      <c r="G37" s="99">
        <v>19</v>
      </c>
      <c r="H37" s="29">
        <v>15</v>
      </c>
      <c r="I37" s="29"/>
    </row>
    <row r="38" spans="1:9">
      <c r="A38" s="89">
        <v>34</v>
      </c>
      <c r="B38" s="143" t="s">
        <v>6674</v>
      </c>
      <c r="C38" s="91" t="s">
        <v>6461</v>
      </c>
      <c r="D38" s="91">
        <v>1</v>
      </c>
      <c r="E38" s="91">
        <v>24</v>
      </c>
      <c r="F38" s="29" t="s">
        <v>305</v>
      </c>
      <c r="G38" s="99">
        <v>19</v>
      </c>
      <c r="H38" s="29">
        <v>34</v>
      </c>
      <c r="I38" s="29"/>
    </row>
    <row r="39" spans="1:9">
      <c r="A39" s="89">
        <v>35</v>
      </c>
      <c r="B39" s="143" t="s">
        <v>6675</v>
      </c>
      <c r="C39" s="91" t="s">
        <v>6461</v>
      </c>
      <c r="D39" s="91">
        <v>1</v>
      </c>
      <c r="E39" s="91">
        <v>25</v>
      </c>
      <c r="F39" s="29" t="s">
        <v>306</v>
      </c>
      <c r="G39" s="99">
        <v>19</v>
      </c>
      <c r="H39" s="29">
        <v>44</v>
      </c>
      <c r="I39" s="29"/>
    </row>
    <row r="40" spans="1:9">
      <c r="A40" s="89">
        <v>36</v>
      </c>
      <c r="B40" s="143" t="s">
        <v>6676</v>
      </c>
      <c r="C40" s="91" t="s">
        <v>6461</v>
      </c>
      <c r="D40" s="91">
        <v>1</v>
      </c>
      <c r="E40" s="91">
        <v>26</v>
      </c>
      <c r="F40" s="29" t="s">
        <v>307</v>
      </c>
      <c r="G40" s="99">
        <v>19</v>
      </c>
      <c r="H40" s="29">
        <v>54</v>
      </c>
      <c r="I40" s="29"/>
    </row>
    <row r="41" spans="1:9">
      <c r="A41" s="89">
        <v>37</v>
      </c>
      <c r="B41" s="143" t="s">
        <v>6666</v>
      </c>
      <c r="C41" s="91"/>
      <c r="D41" s="91">
        <v>1</v>
      </c>
      <c r="E41" s="91">
        <v>15</v>
      </c>
      <c r="F41" s="29" t="s">
        <v>308</v>
      </c>
      <c r="G41" s="99">
        <v>22</v>
      </c>
      <c r="H41" s="29">
        <v>3</v>
      </c>
      <c r="I41" s="29"/>
    </row>
    <row r="42" spans="1:9">
      <c r="A42" s="89">
        <v>38</v>
      </c>
      <c r="B42" s="143" t="s">
        <v>6667</v>
      </c>
      <c r="C42" s="91"/>
      <c r="D42" s="91">
        <v>5</v>
      </c>
      <c r="E42" s="91">
        <v>16</v>
      </c>
      <c r="F42" s="29" t="s">
        <v>1147</v>
      </c>
      <c r="G42" s="144">
        <v>22</v>
      </c>
      <c r="H42" s="29" t="s">
        <v>6669</v>
      </c>
      <c r="I42" s="29"/>
    </row>
    <row r="43" spans="1:9">
      <c r="A43" s="89">
        <v>39</v>
      </c>
      <c r="B43" s="143" t="s">
        <v>6670</v>
      </c>
      <c r="C43" s="91"/>
      <c r="D43" s="91">
        <v>1</v>
      </c>
      <c r="E43" s="91">
        <v>17</v>
      </c>
      <c r="F43" s="29" t="s">
        <v>309</v>
      </c>
      <c r="G43" s="99">
        <v>22</v>
      </c>
      <c r="H43" s="29">
        <v>9</v>
      </c>
      <c r="I43" s="29"/>
    </row>
    <row r="44" spans="1:9">
      <c r="A44" s="89">
        <v>40</v>
      </c>
      <c r="B44" s="143" t="s">
        <v>6671</v>
      </c>
      <c r="C44" s="91"/>
      <c r="D44" s="91">
        <v>1</v>
      </c>
      <c r="E44" s="91">
        <v>18</v>
      </c>
      <c r="F44" s="29" t="s">
        <v>310</v>
      </c>
      <c r="G44" s="99">
        <v>22</v>
      </c>
      <c r="H44" s="29">
        <v>11</v>
      </c>
      <c r="I44" s="29"/>
    </row>
    <row r="45" spans="1:9">
      <c r="A45" s="89">
        <v>41</v>
      </c>
      <c r="B45" s="143" t="s">
        <v>6672</v>
      </c>
      <c r="C45" s="91"/>
      <c r="D45" s="91">
        <v>1</v>
      </c>
      <c r="E45" s="91">
        <v>19</v>
      </c>
      <c r="F45" s="29" t="s">
        <v>311</v>
      </c>
      <c r="G45" s="99">
        <v>22</v>
      </c>
      <c r="H45" s="29">
        <v>13</v>
      </c>
      <c r="I45" s="29"/>
    </row>
    <row r="46" spans="1:9">
      <c r="A46" s="89">
        <v>42</v>
      </c>
      <c r="B46" s="143" t="s">
        <v>6673</v>
      </c>
      <c r="C46" s="91"/>
      <c r="D46" s="91">
        <v>1</v>
      </c>
      <c r="E46" s="91">
        <v>20</v>
      </c>
      <c r="F46" s="29" t="s">
        <v>312</v>
      </c>
      <c r="G46" s="99">
        <v>22</v>
      </c>
      <c r="H46" s="29">
        <v>15</v>
      </c>
      <c r="I46" s="29"/>
    </row>
    <row r="47" spans="1:9">
      <c r="A47" s="89">
        <v>43</v>
      </c>
      <c r="B47" s="143" t="s">
        <v>6674</v>
      </c>
      <c r="C47" s="91" t="s">
        <v>6461</v>
      </c>
      <c r="D47" s="91">
        <v>1</v>
      </c>
      <c r="E47" s="91">
        <v>24</v>
      </c>
      <c r="F47" s="29" t="s">
        <v>313</v>
      </c>
      <c r="G47" s="99">
        <v>22</v>
      </c>
      <c r="H47" s="29">
        <v>34</v>
      </c>
      <c r="I47" s="29"/>
    </row>
    <row r="48" spans="1:9">
      <c r="A48" s="89">
        <v>44</v>
      </c>
      <c r="B48" s="143" t="s">
        <v>6675</v>
      </c>
      <c r="C48" s="91" t="s">
        <v>6461</v>
      </c>
      <c r="D48" s="91">
        <v>1</v>
      </c>
      <c r="E48" s="91">
        <v>25</v>
      </c>
      <c r="F48" s="29" t="s">
        <v>314</v>
      </c>
      <c r="G48" s="99">
        <v>22</v>
      </c>
      <c r="H48" s="29">
        <v>44</v>
      </c>
      <c r="I48" s="29"/>
    </row>
    <row r="49" spans="1:9">
      <c r="A49" s="89">
        <v>45</v>
      </c>
      <c r="B49" s="143" t="s">
        <v>6676</v>
      </c>
      <c r="C49" s="91" t="s">
        <v>6461</v>
      </c>
      <c r="D49" s="91">
        <v>1</v>
      </c>
      <c r="E49" s="91">
        <v>26</v>
      </c>
      <c r="F49" s="29" t="s">
        <v>315</v>
      </c>
      <c r="G49" s="99">
        <v>22</v>
      </c>
      <c r="H49" s="29">
        <v>54</v>
      </c>
      <c r="I49" s="29"/>
    </row>
    <row r="50" spans="1:9">
      <c r="A50" s="89">
        <v>46</v>
      </c>
      <c r="B50" s="143" t="s">
        <v>6666</v>
      </c>
      <c r="C50" s="91"/>
      <c r="D50" s="91">
        <v>1</v>
      </c>
      <c r="E50" s="91">
        <v>15</v>
      </c>
      <c r="F50" s="29" t="s">
        <v>316</v>
      </c>
      <c r="G50" s="99">
        <v>25</v>
      </c>
      <c r="H50" s="29">
        <v>3</v>
      </c>
      <c r="I50" s="29"/>
    </row>
    <row r="51" spans="1:9">
      <c r="A51" s="89">
        <v>47</v>
      </c>
      <c r="B51" s="143" t="s">
        <v>6667</v>
      </c>
      <c r="C51" s="91"/>
      <c r="D51" s="91">
        <v>5</v>
      </c>
      <c r="E51" s="91">
        <v>16</v>
      </c>
      <c r="F51" s="29" t="s">
        <v>1148</v>
      </c>
      <c r="G51" s="144">
        <v>25</v>
      </c>
      <c r="H51" s="29" t="s">
        <v>6669</v>
      </c>
      <c r="I51" s="29"/>
    </row>
    <row r="52" spans="1:9">
      <c r="A52" s="89">
        <v>48</v>
      </c>
      <c r="B52" s="143" t="s">
        <v>6670</v>
      </c>
      <c r="C52" s="91"/>
      <c r="D52" s="91">
        <v>1</v>
      </c>
      <c r="E52" s="91">
        <v>17</v>
      </c>
      <c r="F52" s="29" t="s">
        <v>317</v>
      </c>
      <c r="G52" s="99">
        <v>25</v>
      </c>
      <c r="H52" s="29">
        <v>9</v>
      </c>
      <c r="I52" s="29"/>
    </row>
    <row r="53" spans="1:9">
      <c r="A53" s="89">
        <v>49</v>
      </c>
      <c r="B53" s="143" t="s">
        <v>6671</v>
      </c>
      <c r="C53" s="91"/>
      <c r="D53" s="91">
        <v>1</v>
      </c>
      <c r="E53" s="91">
        <v>18</v>
      </c>
      <c r="F53" s="29" t="s">
        <v>318</v>
      </c>
      <c r="G53" s="99">
        <v>25</v>
      </c>
      <c r="H53" s="29">
        <v>11</v>
      </c>
      <c r="I53" s="29"/>
    </row>
    <row r="54" spans="1:9">
      <c r="A54" s="89">
        <v>50</v>
      </c>
      <c r="B54" s="143" t="s">
        <v>6672</v>
      </c>
      <c r="C54" s="91"/>
      <c r="D54" s="91">
        <v>1</v>
      </c>
      <c r="E54" s="91">
        <v>19</v>
      </c>
      <c r="F54" s="29" t="s">
        <v>319</v>
      </c>
      <c r="G54" s="99">
        <v>25</v>
      </c>
      <c r="H54" s="29">
        <v>13</v>
      </c>
      <c r="I54" s="29"/>
    </row>
    <row r="55" spans="1:9">
      <c r="A55" s="89">
        <v>51</v>
      </c>
      <c r="B55" s="143" t="s">
        <v>6673</v>
      </c>
      <c r="C55" s="91"/>
      <c r="D55" s="91">
        <v>1</v>
      </c>
      <c r="E55" s="91">
        <v>20</v>
      </c>
      <c r="F55" s="29" t="s">
        <v>320</v>
      </c>
      <c r="G55" s="99">
        <v>25</v>
      </c>
      <c r="H55" s="29">
        <v>15</v>
      </c>
      <c r="I55" s="29"/>
    </row>
    <row r="56" spans="1:9">
      <c r="A56" s="89">
        <v>52</v>
      </c>
      <c r="B56" s="143" t="s">
        <v>6674</v>
      </c>
      <c r="C56" s="91" t="s">
        <v>6461</v>
      </c>
      <c r="D56" s="91">
        <v>1</v>
      </c>
      <c r="E56" s="91">
        <v>24</v>
      </c>
      <c r="F56" s="29" t="s">
        <v>321</v>
      </c>
      <c r="G56" s="99">
        <v>25</v>
      </c>
      <c r="H56" s="29">
        <v>34</v>
      </c>
      <c r="I56" s="29"/>
    </row>
    <row r="57" spans="1:9">
      <c r="A57" s="89">
        <v>53</v>
      </c>
      <c r="B57" s="143" t="s">
        <v>6675</v>
      </c>
      <c r="C57" s="91" t="s">
        <v>6461</v>
      </c>
      <c r="D57" s="91">
        <v>1</v>
      </c>
      <c r="E57" s="91">
        <v>25</v>
      </c>
      <c r="F57" s="29" t="s">
        <v>322</v>
      </c>
      <c r="G57" s="99">
        <v>25</v>
      </c>
      <c r="H57" s="29">
        <v>44</v>
      </c>
      <c r="I57" s="29"/>
    </row>
    <row r="58" spans="1:9">
      <c r="A58" s="89">
        <v>54</v>
      </c>
      <c r="B58" s="143" t="s">
        <v>6676</v>
      </c>
      <c r="C58" s="91" t="s">
        <v>6461</v>
      </c>
      <c r="D58" s="91">
        <v>1</v>
      </c>
      <c r="E58" s="91">
        <v>26</v>
      </c>
      <c r="F58" s="29" t="s">
        <v>323</v>
      </c>
      <c r="G58" s="99">
        <v>25</v>
      </c>
      <c r="H58" s="29">
        <v>54</v>
      </c>
      <c r="I58" s="29"/>
    </row>
    <row r="59" spans="1:9">
      <c r="A59" s="89">
        <v>55</v>
      </c>
      <c r="B59" s="143" t="s">
        <v>6666</v>
      </c>
      <c r="C59" s="91"/>
      <c r="D59" s="91">
        <v>1</v>
      </c>
      <c r="E59" s="91">
        <v>15</v>
      </c>
      <c r="F59" s="29" t="s">
        <v>324</v>
      </c>
      <c r="G59" s="99">
        <v>28</v>
      </c>
      <c r="H59" s="29">
        <v>3</v>
      </c>
      <c r="I59" s="29"/>
    </row>
    <row r="60" spans="1:9">
      <c r="A60" s="89">
        <v>56</v>
      </c>
      <c r="B60" s="143" t="s">
        <v>6667</v>
      </c>
      <c r="C60" s="91"/>
      <c r="D60" s="91">
        <v>5</v>
      </c>
      <c r="E60" s="91">
        <v>16</v>
      </c>
      <c r="F60" s="29" t="s">
        <v>1149</v>
      </c>
      <c r="G60" s="144">
        <v>28</v>
      </c>
      <c r="H60" s="29" t="s">
        <v>6669</v>
      </c>
      <c r="I60" s="29"/>
    </row>
    <row r="61" spans="1:9">
      <c r="A61" s="89">
        <v>57</v>
      </c>
      <c r="B61" s="143" t="s">
        <v>6670</v>
      </c>
      <c r="C61" s="91"/>
      <c r="D61" s="91">
        <v>1</v>
      </c>
      <c r="E61" s="91">
        <v>17</v>
      </c>
      <c r="F61" s="29" t="s">
        <v>325</v>
      </c>
      <c r="G61" s="99">
        <v>28</v>
      </c>
      <c r="H61" s="29">
        <v>9</v>
      </c>
      <c r="I61" s="29"/>
    </row>
    <row r="62" spans="1:9">
      <c r="A62" s="89">
        <v>58</v>
      </c>
      <c r="B62" s="143" t="s">
        <v>6671</v>
      </c>
      <c r="C62" s="91"/>
      <c r="D62" s="91">
        <v>1</v>
      </c>
      <c r="E62" s="91">
        <v>18</v>
      </c>
      <c r="F62" s="29" t="s">
        <v>326</v>
      </c>
      <c r="G62" s="99">
        <v>28</v>
      </c>
      <c r="H62" s="29">
        <v>11</v>
      </c>
      <c r="I62" s="29"/>
    </row>
    <row r="63" spans="1:9">
      <c r="A63" s="89">
        <v>59</v>
      </c>
      <c r="B63" s="143" t="s">
        <v>6672</v>
      </c>
      <c r="C63" s="91"/>
      <c r="D63" s="91">
        <v>1</v>
      </c>
      <c r="E63" s="91">
        <v>19</v>
      </c>
      <c r="F63" s="29" t="s">
        <v>327</v>
      </c>
      <c r="G63" s="99">
        <v>28</v>
      </c>
      <c r="H63" s="29">
        <v>13</v>
      </c>
      <c r="I63" s="29"/>
    </row>
    <row r="64" spans="1:9">
      <c r="A64" s="89">
        <v>60</v>
      </c>
      <c r="B64" s="143" t="s">
        <v>6673</v>
      </c>
      <c r="C64" s="91"/>
      <c r="D64" s="91">
        <v>1</v>
      </c>
      <c r="E64" s="91">
        <v>20</v>
      </c>
      <c r="F64" s="29" t="s">
        <v>328</v>
      </c>
      <c r="G64" s="99">
        <v>28</v>
      </c>
      <c r="H64" s="29">
        <v>15</v>
      </c>
      <c r="I64" s="29"/>
    </row>
    <row r="65" spans="1:9">
      <c r="A65" s="89">
        <v>61</v>
      </c>
      <c r="B65" s="143" t="s">
        <v>6674</v>
      </c>
      <c r="C65" s="91" t="s">
        <v>6461</v>
      </c>
      <c r="D65" s="91">
        <v>1</v>
      </c>
      <c r="E65" s="91">
        <v>24</v>
      </c>
      <c r="F65" s="29" t="s">
        <v>329</v>
      </c>
      <c r="G65" s="99">
        <v>28</v>
      </c>
      <c r="H65" s="29">
        <v>34</v>
      </c>
      <c r="I65" s="29"/>
    </row>
    <row r="66" spans="1:9">
      <c r="A66" s="89">
        <v>62</v>
      </c>
      <c r="B66" s="143" t="s">
        <v>6675</v>
      </c>
      <c r="C66" s="91" t="s">
        <v>6461</v>
      </c>
      <c r="D66" s="91">
        <v>1</v>
      </c>
      <c r="E66" s="91">
        <v>25</v>
      </c>
      <c r="F66" s="29" t="s">
        <v>330</v>
      </c>
      <c r="G66" s="99">
        <v>28</v>
      </c>
      <c r="H66" s="29">
        <v>44</v>
      </c>
      <c r="I66" s="29"/>
    </row>
    <row r="67" spans="1:9">
      <c r="A67" s="89">
        <v>63</v>
      </c>
      <c r="B67" s="143" t="s">
        <v>6676</v>
      </c>
      <c r="C67" s="91" t="s">
        <v>6461</v>
      </c>
      <c r="D67" s="91">
        <v>1</v>
      </c>
      <c r="E67" s="91">
        <v>26</v>
      </c>
      <c r="F67" s="29" t="s">
        <v>331</v>
      </c>
      <c r="G67" s="99">
        <v>28</v>
      </c>
      <c r="H67" s="29">
        <v>54</v>
      </c>
      <c r="I67" s="29"/>
    </row>
    <row r="68" spans="1:9">
      <c r="A68" s="89">
        <v>64</v>
      </c>
      <c r="B68" s="143" t="s">
        <v>6666</v>
      </c>
      <c r="C68" s="91"/>
      <c r="D68" s="91">
        <v>1</v>
      </c>
      <c r="E68" s="91">
        <v>15</v>
      </c>
      <c r="F68" s="29" t="s">
        <v>332</v>
      </c>
      <c r="G68" s="99">
        <v>31</v>
      </c>
      <c r="H68" s="29">
        <v>3</v>
      </c>
      <c r="I68" s="29"/>
    </row>
    <row r="69" spans="1:9">
      <c r="A69" s="89">
        <v>65</v>
      </c>
      <c r="B69" s="143" t="s">
        <v>6667</v>
      </c>
      <c r="C69" s="91"/>
      <c r="D69" s="91">
        <v>5</v>
      </c>
      <c r="E69" s="91">
        <v>16</v>
      </c>
      <c r="F69" s="29" t="s">
        <v>1150</v>
      </c>
      <c r="G69" s="144">
        <v>31</v>
      </c>
      <c r="H69" s="29" t="s">
        <v>6669</v>
      </c>
      <c r="I69" s="29"/>
    </row>
    <row r="70" spans="1:9">
      <c r="A70" s="89">
        <v>66</v>
      </c>
      <c r="B70" s="143" t="s">
        <v>6670</v>
      </c>
      <c r="C70" s="91"/>
      <c r="D70" s="91">
        <v>1</v>
      </c>
      <c r="E70" s="91">
        <v>17</v>
      </c>
      <c r="F70" s="29" t="s">
        <v>333</v>
      </c>
      <c r="G70" s="99">
        <v>31</v>
      </c>
      <c r="H70" s="29">
        <v>9</v>
      </c>
      <c r="I70" s="29"/>
    </row>
    <row r="71" spans="1:9">
      <c r="A71" s="89">
        <v>67</v>
      </c>
      <c r="B71" s="143" t="s">
        <v>6671</v>
      </c>
      <c r="C71" s="91"/>
      <c r="D71" s="91">
        <v>1</v>
      </c>
      <c r="E71" s="91">
        <v>18</v>
      </c>
      <c r="F71" s="29" t="s">
        <v>334</v>
      </c>
      <c r="G71" s="99">
        <v>31</v>
      </c>
      <c r="H71" s="29">
        <v>11</v>
      </c>
      <c r="I71" s="29"/>
    </row>
    <row r="72" spans="1:9">
      <c r="A72" s="89">
        <v>68</v>
      </c>
      <c r="B72" s="143" t="s">
        <v>6672</v>
      </c>
      <c r="C72" s="91"/>
      <c r="D72" s="91">
        <v>1</v>
      </c>
      <c r="E72" s="91">
        <v>19</v>
      </c>
      <c r="F72" s="29" t="s">
        <v>335</v>
      </c>
      <c r="G72" s="99">
        <v>31</v>
      </c>
      <c r="H72" s="29">
        <v>13</v>
      </c>
      <c r="I72" s="29"/>
    </row>
    <row r="73" spans="1:9">
      <c r="A73" s="89">
        <v>69</v>
      </c>
      <c r="B73" s="143" t="s">
        <v>6673</v>
      </c>
      <c r="C73" s="91"/>
      <c r="D73" s="91">
        <v>1</v>
      </c>
      <c r="E73" s="91">
        <v>20</v>
      </c>
      <c r="F73" s="29" t="s">
        <v>336</v>
      </c>
      <c r="G73" s="99">
        <v>31</v>
      </c>
      <c r="H73" s="29">
        <v>15</v>
      </c>
      <c r="I73" s="29"/>
    </row>
    <row r="74" spans="1:9">
      <c r="A74" s="89">
        <v>70</v>
      </c>
      <c r="B74" s="143" t="s">
        <v>6674</v>
      </c>
      <c r="C74" s="91" t="s">
        <v>6461</v>
      </c>
      <c r="D74" s="91">
        <v>1</v>
      </c>
      <c r="E74" s="91">
        <v>24</v>
      </c>
      <c r="F74" s="29" t="s">
        <v>337</v>
      </c>
      <c r="G74" s="99">
        <v>31</v>
      </c>
      <c r="H74" s="29">
        <v>34</v>
      </c>
      <c r="I74" s="29"/>
    </row>
    <row r="75" spans="1:9">
      <c r="A75" s="89">
        <v>71</v>
      </c>
      <c r="B75" s="143" t="s">
        <v>6675</v>
      </c>
      <c r="C75" s="91" t="s">
        <v>6461</v>
      </c>
      <c r="D75" s="91">
        <v>1</v>
      </c>
      <c r="E75" s="91">
        <v>25</v>
      </c>
      <c r="F75" s="29" t="s">
        <v>338</v>
      </c>
      <c r="G75" s="99">
        <v>31</v>
      </c>
      <c r="H75" s="29">
        <v>44</v>
      </c>
      <c r="I75" s="29"/>
    </row>
    <row r="76" spans="1:9">
      <c r="A76" s="89">
        <v>72</v>
      </c>
      <c r="B76" s="143" t="s">
        <v>6676</v>
      </c>
      <c r="C76" s="91" t="s">
        <v>6461</v>
      </c>
      <c r="D76" s="91">
        <v>1</v>
      </c>
      <c r="E76" s="91">
        <v>26</v>
      </c>
      <c r="F76" s="29" t="s">
        <v>339</v>
      </c>
      <c r="G76" s="99">
        <v>31</v>
      </c>
      <c r="H76" s="29">
        <v>54</v>
      </c>
      <c r="I76" s="29"/>
    </row>
    <row r="77" spans="1:9">
      <c r="A77" s="89">
        <v>73</v>
      </c>
      <c r="B77" s="143" t="s">
        <v>6666</v>
      </c>
      <c r="C77" s="91"/>
      <c r="D77" s="91">
        <v>1</v>
      </c>
      <c r="E77" s="91">
        <v>15</v>
      </c>
      <c r="F77" s="29" t="s">
        <v>340</v>
      </c>
      <c r="G77" s="99">
        <v>34</v>
      </c>
      <c r="H77" s="29">
        <v>3</v>
      </c>
      <c r="I77" s="29"/>
    </row>
    <row r="78" spans="1:9">
      <c r="A78" s="89">
        <v>74</v>
      </c>
      <c r="B78" s="143" t="s">
        <v>6667</v>
      </c>
      <c r="C78" s="91"/>
      <c r="D78" s="91">
        <v>5</v>
      </c>
      <c r="E78" s="91">
        <v>16</v>
      </c>
      <c r="F78" s="29" t="s">
        <v>1151</v>
      </c>
      <c r="G78" s="144">
        <v>34</v>
      </c>
      <c r="H78" s="29" t="s">
        <v>6669</v>
      </c>
      <c r="I78" s="29"/>
    </row>
    <row r="79" spans="1:9">
      <c r="A79" s="89">
        <v>75</v>
      </c>
      <c r="B79" s="143" t="s">
        <v>6670</v>
      </c>
      <c r="C79" s="91"/>
      <c r="D79" s="91">
        <v>1</v>
      </c>
      <c r="E79" s="91">
        <v>17</v>
      </c>
      <c r="F79" s="29" t="s">
        <v>341</v>
      </c>
      <c r="G79" s="99">
        <v>34</v>
      </c>
      <c r="H79" s="29">
        <v>9</v>
      </c>
      <c r="I79" s="29"/>
    </row>
    <row r="80" spans="1:9">
      <c r="A80" s="89">
        <v>76</v>
      </c>
      <c r="B80" s="143" t="s">
        <v>6671</v>
      </c>
      <c r="C80" s="91"/>
      <c r="D80" s="91">
        <v>1</v>
      </c>
      <c r="E80" s="91">
        <v>18</v>
      </c>
      <c r="F80" s="29" t="s">
        <v>342</v>
      </c>
      <c r="G80" s="99">
        <v>34</v>
      </c>
      <c r="H80" s="29">
        <v>11</v>
      </c>
      <c r="I80" s="29"/>
    </row>
    <row r="81" spans="1:9">
      <c r="A81" s="89">
        <v>77</v>
      </c>
      <c r="B81" s="143" t="s">
        <v>6672</v>
      </c>
      <c r="C81" s="91"/>
      <c r="D81" s="91">
        <v>1</v>
      </c>
      <c r="E81" s="91">
        <v>19</v>
      </c>
      <c r="F81" s="29" t="s">
        <v>343</v>
      </c>
      <c r="G81" s="99">
        <v>34</v>
      </c>
      <c r="H81" s="29">
        <v>13</v>
      </c>
      <c r="I81" s="29"/>
    </row>
    <row r="82" spans="1:9">
      <c r="A82" s="89">
        <v>78</v>
      </c>
      <c r="B82" s="143" t="s">
        <v>6673</v>
      </c>
      <c r="C82" s="91"/>
      <c r="D82" s="91">
        <v>1</v>
      </c>
      <c r="E82" s="91">
        <v>20</v>
      </c>
      <c r="F82" s="29" t="s">
        <v>344</v>
      </c>
      <c r="G82" s="99">
        <v>34</v>
      </c>
      <c r="H82" s="29">
        <v>15</v>
      </c>
      <c r="I82" s="29"/>
    </row>
    <row r="83" spans="1:9">
      <c r="A83" s="89">
        <v>79</v>
      </c>
      <c r="B83" s="143" t="s">
        <v>6674</v>
      </c>
      <c r="C83" s="91" t="s">
        <v>6461</v>
      </c>
      <c r="D83" s="91">
        <v>1</v>
      </c>
      <c r="E83" s="91">
        <v>24</v>
      </c>
      <c r="F83" s="29" t="s">
        <v>345</v>
      </c>
      <c r="G83" s="99">
        <v>34</v>
      </c>
      <c r="H83" s="29">
        <v>34</v>
      </c>
      <c r="I83" s="29"/>
    </row>
    <row r="84" spans="1:9">
      <c r="A84" s="89">
        <v>80</v>
      </c>
      <c r="B84" s="143" t="s">
        <v>6675</v>
      </c>
      <c r="C84" s="91" t="s">
        <v>6461</v>
      </c>
      <c r="D84" s="91">
        <v>1</v>
      </c>
      <c r="E84" s="91">
        <v>25</v>
      </c>
      <c r="F84" s="29" t="s">
        <v>346</v>
      </c>
      <c r="G84" s="99">
        <v>34</v>
      </c>
      <c r="H84" s="29">
        <v>44</v>
      </c>
      <c r="I84" s="29"/>
    </row>
    <row r="85" spans="1:9">
      <c r="A85" s="89">
        <v>81</v>
      </c>
      <c r="B85" s="143" t="s">
        <v>6676</v>
      </c>
      <c r="C85" s="91" t="s">
        <v>6461</v>
      </c>
      <c r="D85" s="91">
        <v>1</v>
      </c>
      <c r="E85" s="91">
        <v>26</v>
      </c>
      <c r="F85" s="29" t="s">
        <v>347</v>
      </c>
      <c r="G85" s="99">
        <v>34</v>
      </c>
      <c r="H85" s="29">
        <v>54</v>
      </c>
      <c r="I85" s="29"/>
    </row>
    <row r="86" spans="1:9">
      <c r="A86" s="89">
        <v>82</v>
      </c>
      <c r="B86" s="143" t="s">
        <v>6666</v>
      </c>
      <c r="C86" s="91"/>
      <c r="D86" s="91">
        <v>1</v>
      </c>
      <c r="E86" s="91">
        <v>15</v>
      </c>
      <c r="F86" s="29" t="s">
        <v>348</v>
      </c>
      <c r="G86" s="99">
        <v>37</v>
      </c>
      <c r="H86" s="29">
        <v>3</v>
      </c>
      <c r="I86" s="29"/>
    </row>
    <row r="87" spans="1:9">
      <c r="A87" s="89">
        <v>83</v>
      </c>
      <c r="B87" s="143" t="s">
        <v>6667</v>
      </c>
      <c r="C87" s="91"/>
      <c r="D87" s="91">
        <v>5</v>
      </c>
      <c r="E87" s="91">
        <v>16</v>
      </c>
      <c r="F87" s="29" t="s">
        <v>1152</v>
      </c>
      <c r="G87" s="144">
        <v>37</v>
      </c>
      <c r="H87" s="29" t="s">
        <v>6669</v>
      </c>
      <c r="I87" s="29"/>
    </row>
    <row r="88" spans="1:9">
      <c r="A88" s="89">
        <v>84</v>
      </c>
      <c r="B88" s="143" t="s">
        <v>6670</v>
      </c>
      <c r="C88" s="91"/>
      <c r="D88" s="91">
        <v>1</v>
      </c>
      <c r="E88" s="91">
        <v>17</v>
      </c>
      <c r="F88" s="29" t="s">
        <v>349</v>
      </c>
      <c r="G88" s="99">
        <v>37</v>
      </c>
      <c r="H88" s="29">
        <v>9</v>
      </c>
      <c r="I88" s="29"/>
    </row>
    <row r="89" spans="1:9">
      <c r="A89" s="89">
        <v>85</v>
      </c>
      <c r="B89" s="143" t="s">
        <v>6671</v>
      </c>
      <c r="C89" s="91"/>
      <c r="D89" s="91">
        <v>1</v>
      </c>
      <c r="E89" s="91">
        <v>18</v>
      </c>
      <c r="F89" s="29" t="s">
        <v>350</v>
      </c>
      <c r="G89" s="99">
        <v>37</v>
      </c>
      <c r="H89" s="29">
        <v>11</v>
      </c>
      <c r="I89" s="29"/>
    </row>
    <row r="90" spans="1:9">
      <c r="A90" s="89">
        <v>86</v>
      </c>
      <c r="B90" s="143" t="s">
        <v>6672</v>
      </c>
      <c r="C90" s="91"/>
      <c r="D90" s="91">
        <v>1</v>
      </c>
      <c r="E90" s="91">
        <v>19</v>
      </c>
      <c r="F90" s="29" t="s">
        <v>351</v>
      </c>
      <c r="G90" s="99">
        <v>37</v>
      </c>
      <c r="H90" s="29">
        <v>13</v>
      </c>
      <c r="I90" s="29"/>
    </row>
    <row r="91" spans="1:9">
      <c r="A91" s="89">
        <v>87</v>
      </c>
      <c r="B91" s="143" t="s">
        <v>6673</v>
      </c>
      <c r="C91" s="91"/>
      <c r="D91" s="91">
        <v>1</v>
      </c>
      <c r="E91" s="91">
        <v>20</v>
      </c>
      <c r="F91" s="29" t="s">
        <v>352</v>
      </c>
      <c r="G91" s="99">
        <v>37</v>
      </c>
      <c r="H91" s="29">
        <v>15</v>
      </c>
      <c r="I91" s="29"/>
    </row>
    <row r="92" spans="1:9">
      <c r="A92" s="89">
        <v>88</v>
      </c>
      <c r="B92" s="143" t="s">
        <v>6674</v>
      </c>
      <c r="C92" s="91" t="s">
        <v>6461</v>
      </c>
      <c r="D92" s="91">
        <v>1</v>
      </c>
      <c r="E92" s="91">
        <v>24</v>
      </c>
      <c r="F92" s="29" t="s">
        <v>353</v>
      </c>
      <c r="G92" s="99">
        <v>37</v>
      </c>
      <c r="H92" s="29">
        <v>34</v>
      </c>
      <c r="I92" s="29"/>
    </row>
    <row r="93" spans="1:9">
      <c r="A93" s="89">
        <v>89</v>
      </c>
      <c r="B93" s="143" t="s">
        <v>6675</v>
      </c>
      <c r="C93" s="91" t="s">
        <v>6461</v>
      </c>
      <c r="D93" s="91">
        <v>1</v>
      </c>
      <c r="E93" s="91">
        <v>25</v>
      </c>
      <c r="F93" s="29" t="s">
        <v>354</v>
      </c>
      <c r="G93" s="99">
        <v>37</v>
      </c>
      <c r="H93" s="29">
        <v>44</v>
      </c>
      <c r="I93" s="29"/>
    </row>
    <row r="94" spans="1:9">
      <c r="A94" s="89">
        <v>90</v>
      </c>
      <c r="B94" s="143" t="s">
        <v>6676</v>
      </c>
      <c r="C94" s="91" t="s">
        <v>6461</v>
      </c>
      <c r="D94" s="91">
        <v>1</v>
      </c>
      <c r="E94" s="91">
        <v>26</v>
      </c>
      <c r="F94" s="29" t="s">
        <v>355</v>
      </c>
      <c r="G94" s="99">
        <v>37</v>
      </c>
      <c r="H94" s="29">
        <v>54</v>
      </c>
      <c r="I94" s="29"/>
    </row>
    <row r="95" spans="1:9">
      <c r="A95" s="89">
        <v>91</v>
      </c>
      <c r="B95" s="143" t="s">
        <v>6666</v>
      </c>
      <c r="C95" s="91"/>
      <c r="D95" s="91">
        <v>1</v>
      </c>
      <c r="E95" s="91">
        <v>15</v>
      </c>
      <c r="F95" s="29" t="s">
        <v>356</v>
      </c>
      <c r="G95" s="99">
        <v>40</v>
      </c>
      <c r="H95" s="29">
        <v>3</v>
      </c>
      <c r="I95" s="29"/>
    </row>
    <row r="96" spans="1:9">
      <c r="A96" s="89">
        <v>92</v>
      </c>
      <c r="B96" s="143" t="s">
        <v>6667</v>
      </c>
      <c r="C96" s="91"/>
      <c r="D96" s="91">
        <v>5</v>
      </c>
      <c r="E96" s="91">
        <v>16</v>
      </c>
      <c r="F96" s="29" t="s">
        <v>1153</v>
      </c>
      <c r="G96" s="144">
        <v>40</v>
      </c>
      <c r="H96" s="29" t="s">
        <v>6669</v>
      </c>
      <c r="I96" s="29"/>
    </row>
    <row r="97" spans="1:9">
      <c r="A97" s="89">
        <v>93</v>
      </c>
      <c r="B97" s="143" t="s">
        <v>6670</v>
      </c>
      <c r="C97" s="91"/>
      <c r="D97" s="91">
        <v>1</v>
      </c>
      <c r="E97" s="91">
        <v>17</v>
      </c>
      <c r="F97" s="29" t="s">
        <v>357</v>
      </c>
      <c r="G97" s="99">
        <v>40</v>
      </c>
      <c r="H97" s="29">
        <v>9</v>
      </c>
      <c r="I97" s="29"/>
    </row>
    <row r="98" spans="1:9">
      <c r="A98" s="89">
        <v>94</v>
      </c>
      <c r="B98" s="143" t="s">
        <v>6671</v>
      </c>
      <c r="C98" s="91"/>
      <c r="D98" s="91">
        <v>1</v>
      </c>
      <c r="E98" s="91">
        <v>18</v>
      </c>
      <c r="F98" s="29" t="s">
        <v>358</v>
      </c>
      <c r="G98" s="99">
        <v>40</v>
      </c>
      <c r="H98" s="29">
        <v>11</v>
      </c>
      <c r="I98" s="29"/>
    </row>
    <row r="99" spans="1:9">
      <c r="A99" s="89">
        <v>95</v>
      </c>
      <c r="B99" s="143" t="s">
        <v>6672</v>
      </c>
      <c r="C99" s="91"/>
      <c r="D99" s="91">
        <v>1</v>
      </c>
      <c r="E99" s="91">
        <v>19</v>
      </c>
      <c r="F99" s="29" t="s">
        <v>359</v>
      </c>
      <c r="G99" s="99">
        <v>40</v>
      </c>
      <c r="H99" s="29">
        <v>13</v>
      </c>
      <c r="I99" s="29"/>
    </row>
    <row r="100" spans="1:9">
      <c r="A100" s="89">
        <v>96</v>
      </c>
      <c r="B100" s="143" t="s">
        <v>6673</v>
      </c>
      <c r="C100" s="91"/>
      <c r="D100" s="91">
        <v>1</v>
      </c>
      <c r="E100" s="91">
        <v>20</v>
      </c>
      <c r="F100" s="29" t="s">
        <v>360</v>
      </c>
      <c r="G100" s="99">
        <v>40</v>
      </c>
      <c r="H100" s="29">
        <v>15</v>
      </c>
      <c r="I100" s="29"/>
    </row>
    <row r="101" spans="1:9">
      <c r="A101" s="89">
        <v>97</v>
      </c>
      <c r="B101" s="143" t="s">
        <v>6674</v>
      </c>
      <c r="C101" s="91" t="s">
        <v>6461</v>
      </c>
      <c r="D101" s="91">
        <v>1</v>
      </c>
      <c r="E101" s="91">
        <v>24</v>
      </c>
      <c r="F101" s="29" t="s">
        <v>361</v>
      </c>
      <c r="G101" s="99">
        <v>40</v>
      </c>
      <c r="H101" s="29">
        <v>34</v>
      </c>
      <c r="I101" s="29"/>
    </row>
    <row r="102" spans="1:9">
      <c r="A102" s="89">
        <v>98</v>
      </c>
      <c r="B102" s="143" t="s">
        <v>6675</v>
      </c>
      <c r="C102" s="91" t="s">
        <v>6461</v>
      </c>
      <c r="D102" s="91">
        <v>1</v>
      </c>
      <c r="E102" s="91">
        <v>25</v>
      </c>
      <c r="F102" s="29" t="s">
        <v>362</v>
      </c>
      <c r="G102" s="99">
        <v>40</v>
      </c>
      <c r="H102" s="29">
        <v>44</v>
      </c>
      <c r="I102" s="29"/>
    </row>
    <row r="103" spans="1:9">
      <c r="A103" s="89">
        <v>99</v>
      </c>
      <c r="B103" s="143" t="s">
        <v>6676</v>
      </c>
      <c r="C103" s="91" t="s">
        <v>6461</v>
      </c>
      <c r="D103" s="91">
        <v>1</v>
      </c>
      <c r="E103" s="91">
        <v>26</v>
      </c>
      <c r="F103" s="29" t="s">
        <v>363</v>
      </c>
      <c r="G103" s="99">
        <v>40</v>
      </c>
      <c r="H103" s="29">
        <v>54</v>
      </c>
      <c r="I103" s="29"/>
    </row>
    <row r="104" spans="1:9">
      <c r="A104" s="89">
        <v>100</v>
      </c>
      <c r="B104" s="143" t="s">
        <v>6666</v>
      </c>
      <c r="C104" s="91"/>
      <c r="D104" s="91">
        <v>1</v>
      </c>
      <c r="E104" s="91">
        <v>15</v>
      </c>
      <c r="F104" s="29" t="s">
        <v>364</v>
      </c>
      <c r="G104" s="99">
        <v>43</v>
      </c>
      <c r="H104" s="29">
        <v>3</v>
      </c>
      <c r="I104" s="29"/>
    </row>
    <row r="105" spans="1:9">
      <c r="A105" s="89">
        <v>101</v>
      </c>
      <c r="B105" s="143" t="s">
        <v>6667</v>
      </c>
      <c r="C105" s="91"/>
      <c r="D105" s="91">
        <v>5</v>
      </c>
      <c r="E105" s="91">
        <v>16</v>
      </c>
      <c r="F105" s="29" t="s">
        <v>1154</v>
      </c>
      <c r="G105" s="144">
        <v>43</v>
      </c>
      <c r="H105" s="29" t="s">
        <v>6669</v>
      </c>
      <c r="I105" s="29"/>
    </row>
    <row r="106" spans="1:9">
      <c r="A106" s="89">
        <v>102</v>
      </c>
      <c r="B106" s="143" t="s">
        <v>6670</v>
      </c>
      <c r="C106" s="91"/>
      <c r="D106" s="91">
        <v>1</v>
      </c>
      <c r="E106" s="91">
        <v>17</v>
      </c>
      <c r="F106" s="29" t="s">
        <v>365</v>
      </c>
      <c r="G106" s="99">
        <v>43</v>
      </c>
      <c r="H106" s="29">
        <v>9</v>
      </c>
      <c r="I106" s="29"/>
    </row>
    <row r="107" spans="1:9">
      <c r="A107" s="89">
        <v>103</v>
      </c>
      <c r="B107" s="143" t="s">
        <v>6671</v>
      </c>
      <c r="C107" s="91"/>
      <c r="D107" s="91">
        <v>1</v>
      </c>
      <c r="E107" s="91">
        <v>18</v>
      </c>
      <c r="F107" s="29" t="s">
        <v>366</v>
      </c>
      <c r="G107" s="99">
        <v>43</v>
      </c>
      <c r="H107" s="29">
        <v>11</v>
      </c>
      <c r="I107" s="29"/>
    </row>
    <row r="108" spans="1:9">
      <c r="A108" s="89">
        <v>104</v>
      </c>
      <c r="B108" s="143" t="s">
        <v>6672</v>
      </c>
      <c r="C108" s="91"/>
      <c r="D108" s="91">
        <v>1</v>
      </c>
      <c r="E108" s="91">
        <v>19</v>
      </c>
      <c r="F108" s="29" t="s">
        <v>367</v>
      </c>
      <c r="G108" s="99">
        <v>43</v>
      </c>
      <c r="H108" s="29">
        <v>13</v>
      </c>
      <c r="I108" s="29"/>
    </row>
    <row r="109" spans="1:9">
      <c r="A109" s="89">
        <v>105</v>
      </c>
      <c r="B109" s="143" t="s">
        <v>6673</v>
      </c>
      <c r="C109" s="91"/>
      <c r="D109" s="91">
        <v>1</v>
      </c>
      <c r="E109" s="91">
        <v>20</v>
      </c>
      <c r="F109" s="29" t="s">
        <v>368</v>
      </c>
      <c r="G109" s="99">
        <v>43</v>
      </c>
      <c r="H109" s="29">
        <v>15</v>
      </c>
      <c r="I109" s="29"/>
    </row>
    <row r="110" spans="1:9">
      <c r="A110" s="89">
        <v>106</v>
      </c>
      <c r="B110" s="143" t="s">
        <v>6674</v>
      </c>
      <c r="C110" s="91" t="s">
        <v>6461</v>
      </c>
      <c r="D110" s="91">
        <v>1</v>
      </c>
      <c r="E110" s="91">
        <v>24</v>
      </c>
      <c r="F110" s="29" t="s">
        <v>369</v>
      </c>
      <c r="G110" s="99">
        <v>43</v>
      </c>
      <c r="H110" s="29">
        <v>34</v>
      </c>
      <c r="I110" s="29"/>
    </row>
    <row r="111" spans="1:9">
      <c r="A111" s="89">
        <v>107</v>
      </c>
      <c r="B111" s="143" t="s">
        <v>6675</v>
      </c>
      <c r="C111" s="91" t="s">
        <v>6461</v>
      </c>
      <c r="D111" s="91">
        <v>1</v>
      </c>
      <c r="E111" s="91">
        <v>25</v>
      </c>
      <c r="F111" s="29" t="s">
        <v>370</v>
      </c>
      <c r="G111" s="99">
        <v>43</v>
      </c>
      <c r="H111" s="29">
        <v>44</v>
      </c>
      <c r="I111" s="29"/>
    </row>
    <row r="112" spans="1:9">
      <c r="A112" s="89">
        <v>108</v>
      </c>
      <c r="B112" s="143" t="s">
        <v>6676</v>
      </c>
      <c r="C112" s="91" t="s">
        <v>6461</v>
      </c>
      <c r="D112" s="91">
        <v>1</v>
      </c>
      <c r="E112" s="91">
        <v>26</v>
      </c>
      <c r="F112" s="29" t="s">
        <v>371</v>
      </c>
      <c r="G112" s="99">
        <v>43</v>
      </c>
      <c r="H112" s="29">
        <v>54</v>
      </c>
      <c r="I112" s="29"/>
    </row>
    <row r="113" spans="1:9">
      <c r="A113" s="89">
        <v>109</v>
      </c>
      <c r="B113" s="143" t="s">
        <v>6666</v>
      </c>
      <c r="C113" s="91"/>
      <c r="D113" s="91">
        <v>1</v>
      </c>
      <c r="E113" s="91">
        <v>15</v>
      </c>
      <c r="F113" s="29" t="s">
        <v>372</v>
      </c>
      <c r="G113" s="99">
        <v>46</v>
      </c>
      <c r="H113" s="29">
        <v>3</v>
      </c>
      <c r="I113" s="29"/>
    </row>
    <row r="114" spans="1:9">
      <c r="A114" s="89">
        <v>110</v>
      </c>
      <c r="B114" s="143" t="s">
        <v>6667</v>
      </c>
      <c r="C114" s="91"/>
      <c r="D114" s="91">
        <v>5</v>
      </c>
      <c r="E114" s="91">
        <v>16</v>
      </c>
      <c r="F114" s="29" t="s">
        <v>1155</v>
      </c>
      <c r="G114" s="144">
        <v>46</v>
      </c>
      <c r="H114" s="29" t="s">
        <v>6669</v>
      </c>
      <c r="I114" s="29"/>
    </row>
    <row r="115" spans="1:9">
      <c r="A115" s="89">
        <v>111</v>
      </c>
      <c r="B115" s="143" t="s">
        <v>6670</v>
      </c>
      <c r="C115" s="91"/>
      <c r="D115" s="91">
        <v>1</v>
      </c>
      <c r="E115" s="91">
        <v>17</v>
      </c>
      <c r="F115" s="29" t="s">
        <v>373</v>
      </c>
      <c r="G115" s="99">
        <v>46</v>
      </c>
      <c r="H115" s="29">
        <v>9</v>
      </c>
      <c r="I115" s="29"/>
    </row>
    <row r="116" spans="1:9">
      <c r="A116" s="89">
        <v>112</v>
      </c>
      <c r="B116" s="143" t="s">
        <v>6671</v>
      </c>
      <c r="C116" s="91"/>
      <c r="D116" s="91">
        <v>1</v>
      </c>
      <c r="E116" s="91">
        <v>18</v>
      </c>
      <c r="F116" s="29" t="s">
        <v>374</v>
      </c>
      <c r="G116" s="99">
        <v>46</v>
      </c>
      <c r="H116" s="29">
        <v>11</v>
      </c>
      <c r="I116" s="29"/>
    </row>
    <row r="117" spans="1:9">
      <c r="A117" s="89">
        <v>113</v>
      </c>
      <c r="B117" s="143" t="s">
        <v>6672</v>
      </c>
      <c r="C117" s="91"/>
      <c r="D117" s="91">
        <v>1</v>
      </c>
      <c r="E117" s="91">
        <v>19</v>
      </c>
      <c r="F117" s="29" t="s">
        <v>375</v>
      </c>
      <c r="G117" s="99">
        <v>46</v>
      </c>
      <c r="H117" s="29">
        <v>13</v>
      </c>
      <c r="I117" s="29"/>
    </row>
    <row r="118" spans="1:9">
      <c r="A118" s="89">
        <v>114</v>
      </c>
      <c r="B118" s="143" t="s">
        <v>6673</v>
      </c>
      <c r="C118" s="91"/>
      <c r="D118" s="91">
        <v>1</v>
      </c>
      <c r="E118" s="91">
        <v>20</v>
      </c>
      <c r="F118" s="29" t="s">
        <v>376</v>
      </c>
      <c r="G118" s="99">
        <v>46</v>
      </c>
      <c r="H118" s="29">
        <v>15</v>
      </c>
      <c r="I118" s="29"/>
    </row>
    <row r="119" spans="1:9">
      <c r="A119" s="89">
        <v>115</v>
      </c>
      <c r="B119" s="143" t="s">
        <v>6674</v>
      </c>
      <c r="C119" s="91" t="s">
        <v>6461</v>
      </c>
      <c r="D119" s="91">
        <v>1</v>
      </c>
      <c r="E119" s="91">
        <v>24</v>
      </c>
      <c r="F119" s="29" t="s">
        <v>377</v>
      </c>
      <c r="G119" s="99">
        <v>46</v>
      </c>
      <c r="H119" s="29">
        <v>34</v>
      </c>
      <c r="I119" s="29"/>
    </row>
    <row r="120" spans="1:9">
      <c r="A120" s="89">
        <v>116</v>
      </c>
      <c r="B120" s="143" t="s">
        <v>6675</v>
      </c>
      <c r="C120" s="91" t="s">
        <v>6461</v>
      </c>
      <c r="D120" s="91">
        <v>1</v>
      </c>
      <c r="E120" s="91">
        <v>25</v>
      </c>
      <c r="F120" s="29" t="s">
        <v>378</v>
      </c>
      <c r="G120" s="99">
        <v>46</v>
      </c>
      <c r="H120" s="29">
        <v>44</v>
      </c>
      <c r="I120" s="29"/>
    </row>
    <row r="121" spans="1:9">
      <c r="A121" s="89">
        <v>117</v>
      </c>
      <c r="B121" s="143" t="s">
        <v>6676</v>
      </c>
      <c r="C121" s="91" t="s">
        <v>6461</v>
      </c>
      <c r="D121" s="91">
        <v>1</v>
      </c>
      <c r="E121" s="91">
        <v>26</v>
      </c>
      <c r="F121" s="29" t="s">
        <v>379</v>
      </c>
      <c r="G121" s="99">
        <v>46</v>
      </c>
      <c r="H121" s="29">
        <v>54</v>
      </c>
      <c r="I121" s="29"/>
    </row>
    <row r="122" spans="1:9">
      <c r="A122" s="89">
        <v>118</v>
      </c>
      <c r="B122" s="143" t="s">
        <v>6666</v>
      </c>
      <c r="C122" s="91"/>
      <c r="D122" s="91">
        <v>1</v>
      </c>
      <c r="E122" s="91">
        <v>15</v>
      </c>
      <c r="F122" s="29" t="s">
        <v>380</v>
      </c>
      <c r="G122" s="99">
        <v>49</v>
      </c>
      <c r="H122" s="29">
        <v>3</v>
      </c>
      <c r="I122" s="29"/>
    </row>
    <row r="123" spans="1:9">
      <c r="A123" s="89">
        <v>119</v>
      </c>
      <c r="B123" s="143" t="s">
        <v>6667</v>
      </c>
      <c r="C123" s="91"/>
      <c r="D123" s="91">
        <v>5</v>
      </c>
      <c r="E123" s="91">
        <v>16</v>
      </c>
      <c r="F123" s="29" t="s">
        <v>1156</v>
      </c>
      <c r="G123" s="144">
        <v>49</v>
      </c>
      <c r="H123" s="29" t="s">
        <v>6669</v>
      </c>
      <c r="I123" s="29"/>
    </row>
    <row r="124" spans="1:9">
      <c r="A124" s="89">
        <v>120</v>
      </c>
      <c r="B124" s="143" t="s">
        <v>6670</v>
      </c>
      <c r="C124" s="91"/>
      <c r="D124" s="91">
        <v>1</v>
      </c>
      <c r="E124" s="91">
        <v>17</v>
      </c>
      <c r="F124" s="29" t="s">
        <v>381</v>
      </c>
      <c r="G124" s="99">
        <v>49</v>
      </c>
      <c r="H124" s="29">
        <v>9</v>
      </c>
      <c r="I124" s="29"/>
    </row>
    <row r="125" spans="1:9">
      <c r="A125" s="89">
        <v>121</v>
      </c>
      <c r="B125" s="143" t="s">
        <v>6671</v>
      </c>
      <c r="C125" s="91"/>
      <c r="D125" s="91">
        <v>1</v>
      </c>
      <c r="E125" s="91">
        <v>18</v>
      </c>
      <c r="F125" s="29" t="s">
        <v>382</v>
      </c>
      <c r="G125" s="99">
        <v>49</v>
      </c>
      <c r="H125" s="29">
        <v>11</v>
      </c>
      <c r="I125" s="29"/>
    </row>
    <row r="126" spans="1:9">
      <c r="A126" s="89">
        <v>122</v>
      </c>
      <c r="B126" s="143" t="s">
        <v>6672</v>
      </c>
      <c r="C126" s="91"/>
      <c r="D126" s="91">
        <v>1</v>
      </c>
      <c r="E126" s="91">
        <v>19</v>
      </c>
      <c r="F126" s="29" t="s">
        <v>383</v>
      </c>
      <c r="G126" s="99">
        <v>49</v>
      </c>
      <c r="H126" s="29">
        <v>13</v>
      </c>
      <c r="I126" s="29"/>
    </row>
    <row r="127" spans="1:9">
      <c r="A127" s="89">
        <v>123</v>
      </c>
      <c r="B127" s="143" t="s">
        <v>6673</v>
      </c>
      <c r="C127" s="91"/>
      <c r="D127" s="91">
        <v>1</v>
      </c>
      <c r="E127" s="91">
        <v>20</v>
      </c>
      <c r="F127" s="29" t="s">
        <v>384</v>
      </c>
      <c r="G127" s="99">
        <v>49</v>
      </c>
      <c r="H127" s="29">
        <v>15</v>
      </c>
      <c r="I127" s="29"/>
    </row>
    <row r="128" spans="1:9">
      <c r="A128" s="89">
        <v>124</v>
      </c>
      <c r="B128" s="143" t="s">
        <v>6674</v>
      </c>
      <c r="C128" s="91" t="s">
        <v>6461</v>
      </c>
      <c r="D128" s="91">
        <v>1</v>
      </c>
      <c r="E128" s="91">
        <v>24</v>
      </c>
      <c r="F128" s="29" t="s">
        <v>385</v>
      </c>
      <c r="G128" s="99">
        <v>49</v>
      </c>
      <c r="H128" s="29">
        <v>34</v>
      </c>
      <c r="I128" s="29"/>
    </row>
    <row r="129" spans="1:9">
      <c r="A129" s="89">
        <v>125</v>
      </c>
      <c r="B129" s="143" t="s">
        <v>6675</v>
      </c>
      <c r="C129" s="91" t="s">
        <v>6461</v>
      </c>
      <c r="D129" s="91">
        <v>1</v>
      </c>
      <c r="E129" s="91">
        <v>25</v>
      </c>
      <c r="F129" s="29" t="s">
        <v>386</v>
      </c>
      <c r="G129" s="99">
        <v>49</v>
      </c>
      <c r="H129" s="29">
        <v>44</v>
      </c>
      <c r="I129" s="29"/>
    </row>
    <row r="130" spans="1:9">
      <c r="A130" s="89">
        <v>126</v>
      </c>
      <c r="B130" s="143" t="s">
        <v>6676</v>
      </c>
      <c r="C130" s="91" t="s">
        <v>6461</v>
      </c>
      <c r="D130" s="91">
        <v>1</v>
      </c>
      <c r="E130" s="91">
        <v>26</v>
      </c>
      <c r="F130" s="29" t="s">
        <v>387</v>
      </c>
      <c r="G130" s="99">
        <v>49</v>
      </c>
      <c r="H130" s="29">
        <v>54</v>
      </c>
      <c r="I130" s="29"/>
    </row>
    <row r="131" spans="1:9">
      <c r="A131" s="89">
        <v>127</v>
      </c>
      <c r="B131" s="143" t="s">
        <v>6666</v>
      </c>
      <c r="C131" s="91"/>
      <c r="D131" s="91">
        <v>1</v>
      </c>
      <c r="E131" s="91">
        <v>15</v>
      </c>
      <c r="F131" s="29" t="s">
        <v>388</v>
      </c>
      <c r="G131" s="99">
        <v>52</v>
      </c>
      <c r="H131" s="29">
        <v>3</v>
      </c>
      <c r="I131" s="29"/>
    </row>
    <row r="132" spans="1:9">
      <c r="A132" s="89">
        <v>128</v>
      </c>
      <c r="B132" s="143" t="s">
        <v>6667</v>
      </c>
      <c r="C132" s="91"/>
      <c r="D132" s="91">
        <v>5</v>
      </c>
      <c r="E132" s="91">
        <v>16</v>
      </c>
      <c r="F132" s="29" t="s">
        <v>1157</v>
      </c>
      <c r="G132" s="144">
        <v>52</v>
      </c>
      <c r="H132" s="29" t="s">
        <v>6669</v>
      </c>
      <c r="I132" s="29"/>
    </row>
    <row r="133" spans="1:9">
      <c r="A133" s="89">
        <v>129</v>
      </c>
      <c r="B133" s="143" t="s">
        <v>6670</v>
      </c>
      <c r="C133" s="91"/>
      <c r="D133" s="91">
        <v>1</v>
      </c>
      <c r="E133" s="91">
        <v>17</v>
      </c>
      <c r="F133" s="29" t="s">
        <v>389</v>
      </c>
      <c r="G133" s="99">
        <v>52</v>
      </c>
      <c r="H133" s="29">
        <v>9</v>
      </c>
      <c r="I133" s="29"/>
    </row>
    <row r="134" spans="1:9">
      <c r="A134" s="89">
        <v>130</v>
      </c>
      <c r="B134" s="143" t="s">
        <v>6671</v>
      </c>
      <c r="C134" s="91"/>
      <c r="D134" s="91">
        <v>1</v>
      </c>
      <c r="E134" s="91">
        <v>18</v>
      </c>
      <c r="F134" s="29" t="s">
        <v>390</v>
      </c>
      <c r="G134" s="99">
        <v>52</v>
      </c>
      <c r="H134" s="29">
        <v>11</v>
      </c>
      <c r="I134" s="29"/>
    </row>
    <row r="135" spans="1:9">
      <c r="A135" s="89">
        <v>131</v>
      </c>
      <c r="B135" s="143" t="s">
        <v>6672</v>
      </c>
      <c r="C135" s="91"/>
      <c r="D135" s="91">
        <v>1</v>
      </c>
      <c r="E135" s="91">
        <v>19</v>
      </c>
      <c r="F135" s="29" t="s">
        <v>391</v>
      </c>
      <c r="G135" s="99">
        <v>52</v>
      </c>
      <c r="H135" s="29">
        <v>13</v>
      </c>
      <c r="I135" s="29"/>
    </row>
    <row r="136" spans="1:9">
      <c r="A136" s="89">
        <v>132</v>
      </c>
      <c r="B136" s="143" t="s">
        <v>6673</v>
      </c>
      <c r="C136" s="91"/>
      <c r="D136" s="91">
        <v>1</v>
      </c>
      <c r="E136" s="91">
        <v>20</v>
      </c>
      <c r="F136" s="29" t="s">
        <v>392</v>
      </c>
      <c r="G136" s="99">
        <v>52</v>
      </c>
      <c r="H136" s="29">
        <v>15</v>
      </c>
      <c r="I136" s="29"/>
    </row>
    <row r="137" spans="1:9">
      <c r="A137" s="89">
        <v>133</v>
      </c>
      <c r="B137" s="143" t="s">
        <v>6674</v>
      </c>
      <c r="C137" s="91" t="s">
        <v>6461</v>
      </c>
      <c r="D137" s="91">
        <v>1</v>
      </c>
      <c r="E137" s="91">
        <v>24</v>
      </c>
      <c r="F137" s="29" t="s">
        <v>393</v>
      </c>
      <c r="G137" s="99">
        <v>52</v>
      </c>
      <c r="H137" s="29">
        <v>34</v>
      </c>
      <c r="I137" s="29"/>
    </row>
    <row r="138" spans="1:9">
      <c r="A138" s="89">
        <v>134</v>
      </c>
      <c r="B138" s="143" t="s">
        <v>6675</v>
      </c>
      <c r="C138" s="91" t="s">
        <v>6461</v>
      </c>
      <c r="D138" s="91">
        <v>1</v>
      </c>
      <c r="E138" s="91">
        <v>25</v>
      </c>
      <c r="F138" s="29" t="s">
        <v>394</v>
      </c>
      <c r="G138" s="99">
        <v>52</v>
      </c>
      <c r="H138" s="29">
        <v>44</v>
      </c>
      <c r="I138" s="29"/>
    </row>
    <row r="139" spans="1:9">
      <c r="A139" s="89">
        <v>135</v>
      </c>
      <c r="B139" s="143" t="s">
        <v>6676</v>
      </c>
      <c r="C139" s="91" t="s">
        <v>6461</v>
      </c>
      <c r="D139" s="91">
        <v>1</v>
      </c>
      <c r="E139" s="91">
        <v>26</v>
      </c>
      <c r="F139" s="29" t="s">
        <v>395</v>
      </c>
      <c r="G139" s="99">
        <v>52</v>
      </c>
      <c r="H139" s="29">
        <v>54</v>
      </c>
      <c r="I139" s="29"/>
    </row>
    <row r="140" spans="1:9">
      <c r="A140" s="89">
        <v>136</v>
      </c>
      <c r="B140" s="143" t="s">
        <v>6666</v>
      </c>
      <c r="C140" s="91"/>
      <c r="D140" s="91">
        <v>1</v>
      </c>
      <c r="E140" s="91">
        <v>15</v>
      </c>
      <c r="F140" s="29" t="s">
        <v>396</v>
      </c>
      <c r="G140" s="99">
        <v>55</v>
      </c>
      <c r="H140" s="29">
        <v>3</v>
      </c>
      <c r="I140" s="29"/>
    </row>
    <row r="141" spans="1:9">
      <c r="A141" s="89">
        <v>137</v>
      </c>
      <c r="B141" s="143" t="s">
        <v>6667</v>
      </c>
      <c r="C141" s="91"/>
      <c r="D141" s="91">
        <v>5</v>
      </c>
      <c r="E141" s="91">
        <v>16</v>
      </c>
      <c r="F141" s="29" t="s">
        <v>1158</v>
      </c>
      <c r="G141" s="144">
        <v>55</v>
      </c>
      <c r="H141" s="29" t="s">
        <v>6669</v>
      </c>
      <c r="I141" s="29"/>
    </row>
    <row r="142" spans="1:9">
      <c r="A142" s="89">
        <v>138</v>
      </c>
      <c r="B142" s="143" t="s">
        <v>6670</v>
      </c>
      <c r="C142" s="91"/>
      <c r="D142" s="91">
        <v>1</v>
      </c>
      <c r="E142" s="91">
        <v>17</v>
      </c>
      <c r="F142" s="29" t="s">
        <v>397</v>
      </c>
      <c r="G142" s="99">
        <v>55</v>
      </c>
      <c r="H142" s="29">
        <v>9</v>
      </c>
      <c r="I142" s="29"/>
    </row>
    <row r="143" spans="1:9">
      <c r="A143" s="89">
        <v>139</v>
      </c>
      <c r="B143" s="143" t="s">
        <v>6671</v>
      </c>
      <c r="C143" s="91"/>
      <c r="D143" s="91">
        <v>1</v>
      </c>
      <c r="E143" s="91">
        <v>18</v>
      </c>
      <c r="F143" s="29" t="s">
        <v>398</v>
      </c>
      <c r="G143" s="99">
        <v>55</v>
      </c>
      <c r="H143" s="29">
        <v>11</v>
      </c>
      <c r="I143" s="29"/>
    </row>
    <row r="144" spans="1:9">
      <c r="A144" s="89">
        <v>140</v>
      </c>
      <c r="B144" s="143" t="s">
        <v>6672</v>
      </c>
      <c r="C144" s="91"/>
      <c r="D144" s="91">
        <v>1</v>
      </c>
      <c r="E144" s="91">
        <v>19</v>
      </c>
      <c r="F144" s="29" t="s">
        <v>399</v>
      </c>
      <c r="G144" s="99">
        <v>55</v>
      </c>
      <c r="H144" s="29">
        <v>13</v>
      </c>
      <c r="I144" s="29"/>
    </row>
    <row r="145" spans="1:9">
      <c r="A145" s="89">
        <v>141</v>
      </c>
      <c r="B145" s="143" t="s">
        <v>6673</v>
      </c>
      <c r="C145" s="91"/>
      <c r="D145" s="91">
        <v>1</v>
      </c>
      <c r="E145" s="91">
        <v>20</v>
      </c>
      <c r="F145" s="29" t="s">
        <v>400</v>
      </c>
      <c r="G145" s="99">
        <v>55</v>
      </c>
      <c r="H145" s="29">
        <v>15</v>
      </c>
      <c r="I145" s="29"/>
    </row>
    <row r="146" spans="1:9">
      <c r="A146" s="145">
        <v>142</v>
      </c>
      <c r="B146" s="146" t="s">
        <v>6674</v>
      </c>
      <c r="C146" s="91" t="s">
        <v>6461</v>
      </c>
      <c r="D146" s="91">
        <v>1</v>
      </c>
      <c r="E146" s="91">
        <v>24</v>
      </c>
      <c r="F146" s="91" t="s">
        <v>401</v>
      </c>
      <c r="G146" s="99">
        <v>55</v>
      </c>
      <c r="H146" s="91">
        <v>34</v>
      </c>
      <c r="I146" s="91"/>
    </row>
    <row r="147" spans="1:9">
      <c r="A147" s="145">
        <v>143</v>
      </c>
      <c r="B147" s="146" t="s">
        <v>6675</v>
      </c>
      <c r="C147" s="91" t="s">
        <v>6461</v>
      </c>
      <c r="D147" s="91">
        <v>1</v>
      </c>
      <c r="E147" s="91">
        <v>25</v>
      </c>
      <c r="F147" s="91" t="s">
        <v>402</v>
      </c>
      <c r="G147" s="99">
        <v>55</v>
      </c>
      <c r="H147" s="91">
        <v>44</v>
      </c>
      <c r="I147" s="91"/>
    </row>
    <row r="148" spans="1:9">
      <c r="A148" s="145">
        <v>144</v>
      </c>
      <c r="B148" s="146" t="s">
        <v>6676</v>
      </c>
      <c r="C148" s="91" t="s">
        <v>6461</v>
      </c>
      <c r="D148" s="91">
        <v>1</v>
      </c>
      <c r="E148" s="91">
        <v>26</v>
      </c>
      <c r="F148" s="91" t="s">
        <v>403</v>
      </c>
      <c r="G148" s="99">
        <v>55</v>
      </c>
      <c r="H148" s="91">
        <v>54</v>
      </c>
      <c r="I148" s="91"/>
    </row>
    <row r="149" spans="1:9">
      <c r="A149" s="145">
        <v>145</v>
      </c>
      <c r="B149" s="146" t="s">
        <v>6666</v>
      </c>
      <c r="C149" s="91"/>
      <c r="D149" s="91">
        <v>1</v>
      </c>
      <c r="E149" s="91">
        <v>15</v>
      </c>
      <c r="F149" s="91" t="s">
        <v>404</v>
      </c>
      <c r="G149" s="99">
        <v>58</v>
      </c>
      <c r="H149" s="91">
        <v>3</v>
      </c>
      <c r="I149" s="91"/>
    </row>
    <row r="150" spans="1:9">
      <c r="A150" s="145">
        <v>146</v>
      </c>
      <c r="B150" s="146" t="s">
        <v>6667</v>
      </c>
      <c r="C150" s="91"/>
      <c r="D150" s="91">
        <v>5</v>
      </c>
      <c r="E150" s="91">
        <v>16</v>
      </c>
      <c r="F150" s="91" t="s">
        <v>1159</v>
      </c>
      <c r="G150" s="147">
        <v>58</v>
      </c>
      <c r="H150" s="91" t="s">
        <v>6669</v>
      </c>
      <c r="I150" s="91"/>
    </row>
    <row r="151" spans="1:9">
      <c r="A151" s="145">
        <v>147</v>
      </c>
      <c r="B151" s="146" t="s">
        <v>6670</v>
      </c>
      <c r="C151" s="91"/>
      <c r="D151" s="91">
        <v>1</v>
      </c>
      <c r="E151" s="91">
        <v>17</v>
      </c>
      <c r="F151" s="91" t="s">
        <v>405</v>
      </c>
      <c r="G151" s="99">
        <v>58</v>
      </c>
      <c r="H151" s="91">
        <v>9</v>
      </c>
      <c r="I151" s="91"/>
    </row>
    <row r="152" spans="1:9">
      <c r="A152" s="145">
        <v>148</v>
      </c>
      <c r="B152" s="146" t="s">
        <v>6671</v>
      </c>
      <c r="C152" s="91"/>
      <c r="D152" s="91">
        <v>1</v>
      </c>
      <c r="E152" s="91">
        <v>18</v>
      </c>
      <c r="F152" s="91" t="s">
        <v>406</v>
      </c>
      <c r="G152" s="99">
        <v>58</v>
      </c>
      <c r="H152" s="91">
        <v>11</v>
      </c>
      <c r="I152" s="91"/>
    </row>
    <row r="153" spans="1:9">
      <c r="A153" s="145">
        <v>149</v>
      </c>
      <c r="B153" s="146" t="s">
        <v>6672</v>
      </c>
      <c r="C153" s="91"/>
      <c r="D153" s="91">
        <v>1</v>
      </c>
      <c r="E153" s="91">
        <v>19</v>
      </c>
      <c r="F153" s="91" t="s">
        <v>407</v>
      </c>
      <c r="G153" s="99">
        <v>58</v>
      </c>
      <c r="H153" s="91">
        <v>13</v>
      </c>
      <c r="I153" s="91"/>
    </row>
    <row r="154" spans="1:9">
      <c r="A154" s="145">
        <v>150</v>
      </c>
      <c r="B154" s="146" t="s">
        <v>6673</v>
      </c>
      <c r="C154" s="91"/>
      <c r="D154" s="91">
        <v>1</v>
      </c>
      <c r="E154" s="91">
        <v>20</v>
      </c>
      <c r="F154" s="91" t="s">
        <v>408</v>
      </c>
      <c r="G154" s="99">
        <v>58</v>
      </c>
      <c r="H154" s="91">
        <v>15</v>
      </c>
      <c r="I154" s="91"/>
    </row>
    <row r="155" spans="1:9">
      <c r="A155" s="145">
        <v>151</v>
      </c>
      <c r="B155" s="146" t="s">
        <v>6674</v>
      </c>
      <c r="C155" s="91" t="s">
        <v>6461</v>
      </c>
      <c r="D155" s="91">
        <v>1</v>
      </c>
      <c r="E155" s="91">
        <v>24</v>
      </c>
      <c r="F155" s="91" t="s">
        <v>409</v>
      </c>
      <c r="G155" s="99">
        <v>58</v>
      </c>
      <c r="H155" s="91">
        <v>34</v>
      </c>
      <c r="I155" s="91"/>
    </row>
    <row r="156" spans="1:9">
      <c r="A156" s="145">
        <v>152</v>
      </c>
      <c r="B156" s="146" t="s">
        <v>6675</v>
      </c>
      <c r="C156" s="91" t="s">
        <v>6461</v>
      </c>
      <c r="D156" s="91">
        <v>1</v>
      </c>
      <c r="E156" s="91">
        <v>25</v>
      </c>
      <c r="F156" s="91" t="s">
        <v>410</v>
      </c>
      <c r="G156" s="99">
        <v>58</v>
      </c>
      <c r="H156" s="91">
        <v>44</v>
      </c>
      <c r="I156" s="91"/>
    </row>
    <row r="157" spans="1:9">
      <c r="A157" s="145">
        <v>153</v>
      </c>
      <c r="B157" s="146" t="s">
        <v>6676</v>
      </c>
      <c r="C157" s="91" t="s">
        <v>6461</v>
      </c>
      <c r="D157" s="91">
        <v>1</v>
      </c>
      <c r="E157" s="91">
        <v>26</v>
      </c>
      <c r="F157" s="91" t="s">
        <v>411</v>
      </c>
      <c r="G157" s="99">
        <v>58</v>
      </c>
      <c r="H157" s="91">
        <v>54</v>
      </c>
      <c r="I157" s="91"/>
    </row>
    <row r="158" spans="1:9">
      <c r="A158" s="145">
        <v>154</v>
      </c>
      <c r="B158" s="146" t="s">
        <v>6666</v>
      </c>
      <c r="C158" s="91"/>
      <c r="D158" s="91">
        <v>1</v>
      </c>
      <c r="E158" s="91">
        <v>15</v>
      </c>
      <c r="F158" s="91" t="s">
        <v>412</v>
      </c>
      <c r="G158" s="99">
        <v>61</v>
      </c>
      <c r="H158" s="91">
        <v>3</v>
      </c>
      <c r="I158" s="91"/>
    </row>
    <row r="159" spans="1:9">
      <c r="A159" s="145">
        <v>155</v>
      </c>
      <c r="B159" s="146" t="s">
        <v>6667</v>
      </c>
      <c r="C159" s="91"/>
      <c r="D159" s="91">
        <v>5</v>
      </c>
      <c r="E159" s="91">
        <v>16</v>
      </c>
      <c r="F159" s="91" t="s">
        <v>1160</v>
      </c>
      <c r="G159" s="147">
        <v>61</v>
      </c>
      <c r="H159" s="91" t="s">
        <v>6669</v>
      </c>
      <c r="I159" s="91"/>
    </row>
    <row r="160" spans="1:9">
      <c r="A160" s="145">
        <v>156</v>
      </c>
      <c r="B160" s="146" t="s">
        <v>6670</v>
      </c>
      <c r="C160" s="91"/>
      <c r="D160" s="91">
        <v>1</v>
      </c>
      <c r="E160" s="91">
        <v>17</v>
      </c>
      <c r="F160" s="91" t="s">
        <v>413</v>
      </c>
      <c r="G160" s="99">
        <v>61</v>
      </c>
      <c r="H160" s="91">
        <v>9</v>
      </c>
      <c r="I160" s="91"/>
    </row>
    <row r="161" spans="1:9">
      <c r="A161" s="145">
        <v>157</v>
      </c>
      <c r="B161" s="146" t="s">
        <v>6671</v>
      </c>
      <c r="C161" s="91"/>
      <c r="D161" s="91">
        <v>1</v>
      </c>
      <c r="E161" s="91">
        <v>18</v>
      </c>
      <c r="F161" s="91" t="s">
        <v>414</v>
      </c>
      <c r="G161" s="99">
        <v>61</v>
      </c>
      <c r="H161" s="91">
        <v>11</v>
      </c>
      <c r="I161" s="91"/>
    </row>
    <row r="162" spans="1:9">
      <c r="A162" s="145">
        <v>158</v>
      </c>
      <c r="B162" s="146" t="s">
        <v>6672</v>
      </c>
      <c r="C162" s="91"/>
      <c r="D162" s="91">
        <v>1</v>
      </c>
      <c r="E162" s="91">
        <v>19</v>
      </c>
      <c r="F162" s="91" t="s">
        <v>415</v>
      </c>
      <c r="G162" s="99">
        <v>61</v>
      </c>
      <c r="H162" s="91">
        <v>13</v>
      </c>
      <c r="I162" s="91"/>
    </row>
    <row r="163" spans="1:9">
      <c r="A163" s="145">
        <v>159</v>
      </c>
      <c r="B163" s="146" t="s">
        <v>6673</v>
      </c>
      <c r="C163" s="91"/>
      <c r="D163" s="91">
        <v>1</v>
      </c>
      <c r="E163" s="91">
        <v>20</v>
      </c>
      <c r="F163" s="91" t="s">
        <v>416</v>
      </c>
      <c r="G163" s="99">
        <v>61</v>
      </c>
      <c r="H163" s="91">
        <v>15</v>
      </c>
      <c r="I163" s="91"/>
    </row>
    <row r="164" spans="1:9">
      <c r="A164" s="145">
        <v>160</v>
      </c>
      <c r="B164" s="146" t="s">
        <v>6674</v>
      </c>
      <c r="C164" s="91" t="s">
        <v>6461</v>
      </c>
      <c r="D164" s="91">
        <v>1</v>
      </c>
      <c r="E164" s="91">
        <v>24</v>
      </c>
      <c r="F164" s="91" t="s">
        <v>417</v>
      </c>
      <c r="G164" s="99">
        <v>61</v>
      </c>
      <c r="H164" s="91">
        <v>34</v>
      </c>
      <c r="I164" s="91"/>
    </row>
    <row r="165" spans="1:9">
      <c r="A165" s="145">
        <v>161</v>
      </c>
      <c r="B165" s="146" t="s">
        <v>6675</v>
      </c>
      <c r="C165" s="91" t="s">
        <v>6461</v>
      </c>
      <c r="D165" s="91">
        <v>1</v>
      </c>
      <c r="E165" s="91">
        <v>25</v>
      </c>
      <c r="F165" s="91" t="s">
        <v>418</v>
      </c>
      <c r="G165" s="99">
        <v>61</v>
      </c>
      <c r="H165" s="91">
        <v>44</v>
      </c>
      <c r="I165" s="91"/>
    </row>
    <row r="166" spans="1:9">
      <c r="A166" s="145">
        <v>162</v>
      </c>
      <c r="B166" s="146" t="s">
        <v>6676</v>
      </c>
      <c r="C166" s="91" t="s">
        <v>6461</v>
      </c>
      <c r="D166" s="91">
        <v>1</v>
      </c>
      <c r="E166" s="91">
        <v>26</v>
      </c>
      <c r="F166" s="91" t="s">
        <v>419</v>
      </c>
      <c r="G166" s="99">
        <v>61</v>
      </c>
      <c r="H166" s="91">
        <v>54</v>
      </c>
      <c r="I166" s="91"/>
    </row>
    <row r="167" spans="1:9">
      <c r="A167" s="145">
        <v>163</v>
      </c>
      <c r="B167" s="146" t="s">
        <v>6666</v>
      </c>
      <c r="C167" s="91"/>
      <c r="D167" s="91">
        <v>1</v>
      </c>
      <c r="E167" s="91">
        <v>15</v>
      </c>
      <c r="F167" s="91" t="s">
        <v>420</v>
      </c>
      <c r="G167" s="99">
        <v>64</v>
      </c>
      <c r="H167" s="91">
        <v>3</v>
      </c>
      <c r="I167" s="91"/>
    </row>
    <row r="168" spans="1:9">
      <c r="A168" s="145">
        <v>164</v>
      </c>
      <c r="B168" s="146" t="s">
        <v>6667</v>
      </c>
      <c r="C168" s="91"/>
      <c r="D168" s="91">
        <v>5</v>
      </c>
      <c r="E168" s="91">
        <v>16</v>
      </c>
      <c r="F168" s="91" t="s">
        <v>1161</v>
      </c>
      <c r="G168" s="147">
        <v>64</v>
      </c>
      <c r="H168" s="91" t="s">
        <v>6669</v>
      </c>
      <c r="I168" s="91"/>
    </row>
    <row r="169" spans="1:9">
      <c r="A169" s="145">
        <v>165</v>
      </c>
      <c r="B169" s="146" t="s">
        <v>6670</v>
      </c>
      <c r="C169" s="91"/>
      <c r="D169" s="91">
        <v>1</v>
      </c>
      <c r="E169" s="91">
        <v>17</v>
      </c>
      <c r="F169" s="91" t="s">
        <v>421</v>
      </c>
      <c r="G169" s="99">
        <v>64</v>
      </c>
      <c r="H169" s="91">
        <v>9</v>
      </c>
      <c r="I169" s="91"/>
    </row>
    <row r="170" spans="1:9">
      <c r="A170" s="145">
        <v>166</v>
      </c>
      <c r="B170" s="146" t="s">
        <v>6671</v>
      </c>
      <c r="C170" s="91"/>
      <c r="D170" s="91">
        <v>1</v>
      </c>
      <c r="E170" s="91">
        <v>18</v>
      </c>
      <c r="F170" s="91" t="s">
        <v>422</v>
      </c>
      <c r="G170" s="99">
        <v>64</v>
      </c>
      <c r="H170" s="91">
        <v>11</v>
      </c>
      <c r="I170" s="91"/>
    </row>
    <row r="171" spans="1:9">
      <c r="A171" s="145">
        <v>167</v>
      </c>
      <c r="B171" s="146" t="s">
        <v>6672</v>
      </c>
      <c r="C171" s="91"/>
      <c r="D171" s="91">
        <v>1</v>
      </c>
      <c r="E171" s="91">
        <v>19</v>
      </c>
      <c r="F171" s="91" t="s">
        <v>423</v>
      </c>
      <c r="G171" s="99">
        <v>64</v>
      </c>
      <c r="H171" s="91">
        <v>13</v>
      </c>
      <c r="I171" s="91"/>
    </row>
    <row r="172" spans="1:9">
      <c r="A172" s="145">
        <v>168</v>
      </c>
      <c r="B172" s="146" t="s">
        <v>6673</v>
      </c>
      <c r="C172" s="91"/>
      <c r="D172" s="91">
        <v>1</v>
      </c>
      <c r="E172" s="91">
        <v>20</v>
      </c>
      <c r="F172" s="91" t="s">
        <v>424</v>
      </c>
      <c r="G172" s="99">
        <v>64</v>
      </c>
      <c r="H172" s="91">
        <v>15</v>
      </c>
      <c r="I172" s="91"/>
    </row>
    <row r="173" spans="1:9">
      <c r="A173" s="145">
        <v>169</v>
      </c>
      <c r="B173" s="146" t="s">
        <v>6674</v>
      </c>
      <c r="C173" s="91" t="s">
        <v>6461</v>
      </c>
      <c r="D173" s="91">
        <v>1</v>
      </c>
      <c r="E173" s="91">
        <v>24</v>
      </c>
      <c r="F173" s="91" t="s">
        <v>425</v>
      </c>
      <c r="G173" s="99">
        <v>64</v>
      </c>
      <c r="H173" s="91">
        <v>34</v>
      </c>
      <c r="I173" s="91"/>
    </row>
    <row r="174" spans="1:9">
      <c r="A174" s="145">
        <v>170</v>
      </c>
      <c r="B174" s="146" t="s">
        <v>6675</v>
      </c>
      <c r="C174" s="91" t="s">
        <v>6461</v>
      </c>
      <c r="D174" s="91">
        <v>1</v>
      </c>
      <c r="E174" s="91">
        <v>25</v>
      </c>
      <c r="F174" s="91" t="s">
        <v>426</v>
      </c>
      <c r="G174" s="99">
        <v>64</v>
      </c>
      <c r="H174" s="91">
        <v>44</v>
      </c>
      <c r="I174" s="91"/>
    </row>
    <row r="175" spans="1:9">
      <c r="A175" s="145">
        <v>171</v>
      </c>
      <c r="B175" s="146" t="s">
        <v>6676</v>
      </c>
      <c r="C175" s="91" t="s">
        <v>6461</v>
      </c>
      <c r="D175" s="91">
        <v>1</v>
      </c>
      <c r="E175" s="91">
        <v>26</v>
      </c>
      <c r="F175" s="91" t="s">
        <v>427</v>
      </c>
      <c r="G175" s="99">
        <v>64</v>
      </c>
      <c r="H175" s="91">
        <v>54</v>
      </c>
      <c r="I175" s="91"/>
    </row>
    <row r="176" spans="1:9">
      <c r="A176" s="145">
        <v>172</v>
      </c>
      <c r="B176" s="146" t="s">
        <v>6666</v>
      </c>
      <c r="C176" s="91"/>
      <c r="D176" s="91">
        <v>1</v>
      </c>
      <c r="E176" s="91">
        <v>15</v>
      </c>
      <c r="F176" s="91" t="s">
        <v>428</v>
      </c>
      <c r="G176" s="99">
        <v>67</v>
      </c>
      <c r="H176" s="91">
        <v>3</v>
      </c>
      <c r="I176" s="91"/>
    </row>
    <row r="177" spans="1:9">
      <c r="A177" s="145">
        <v>173</v>
      </c>
      <c r="B177" s="146" t="s">
        <v>6667</v>
      </c>
      <c r="C177" s="91"/>
      <c r="D177" s="91">
        <v>5</v>
      </c>
      <c r="E177" s="91">
        <v>16</v>
      </c>
      <c r="F177" s="91" t="s">
        <v>1162</v>
      </c>
      <c r="G177" s="147">
        <v>67</v>
      </c>
      <c r="H177" s="91" t="s">
        <v>6669</v>
      </c>
      <c r="I177" s="91"/>
    </row>
    <row r="178" spans="1:9">
      <c r="A178" s="145">
        <v>174</v>
      </c>
      <c r="B178" s="146" t="s">
        <v>6670</v>
      </c>
      <c r="C178" s="91"/>
      <c r="D178" s="91">
        <v>1</v>
      </c>
      <c r="E178" s="91">
        <v>17</v>
      </c>
      <c r="F178" s="91" t="s">
        <v>429</v>
      </c>
      <c r="G178" s="99">
        <v>67</v>
      </c>
      <c r="H178" s="91">
        <v>9</v>
      </c>
      <c r="I178" s="91"/>
    </row>
    <row r="179" spans="1:9">
      <c r="A179" s="145">
        <v>175</v>
      </c>
      <c r="B179" s="146" t="s">
        <v>6671</v>
      </c>
      <c r="C179" s="91"/>
      <c r="D179" s="91">
        <v>1</v>
      </c>
      <c r="E179" s="91">
        <v>18</v>
      </c>
      <c r="F179" s="91" t="s">
        <v>430</v>
      </c>
      <c r="G179" s="99">
        <v>67</v>
      </c>
      <c r="H179" s="91">
        <v>11</v>
      </c>
      <c r="I179" s="91"/>
    </row>
    <row r="180" spans="1:9">
      <c r="A180" s="145">
        <v>176</v>
      </c>
      <c r="B180" s="146" t="s">
        <v>6672</v>
      </c>
      <c r="C180" s="91"/>
      <c r="D180" s="91">
        <v>1</v>
      </c>
      <c r="E180" s="91">
        <v>19</v>
      </c>
      <c r="F180" s="91" t="s">
        <v>431</v>
      </c>
      <c r="G180" s="99">
        <v>67</v>
      </c>
      <c r="H180" s="91">
        <v>13</v>
      </c>
      <c r="I180" s="91"/>
    </row>
    <row r="181" spans="1:9">
      <c r="A181" s="145">
        <v>177</v>
      </c>
      <c r="B181" s="146" t="s">
        <v>6673</v>
      </c>
      <c r="C181" s="91"/>
      <c r="D181" s="91">
        <v>1</v>
      </c>
      <c r="E181" s="91">
        <v>20</v>
      </c>
      <c r="F181" s="91" t="s">
        <v>432</v>
      </c>
      <c r="G181" s="99">
        <v>67</v>
      </c>
      <c r="H181" s="91">
        <v>15</v>
      </c>
      <c r="I181" s="91"/>
    </row>
    <row r="182" spans="1:9">
      <c r="A182" s="145">
        <v>178</v>
      </c>
      <c r="B182" s="146" t="s">
        <v>6674</v>
      </c>
      <c r="C182" s="91" t="s">
        <v>6461</v>
      </c>
      <c r="D182" s="91">
        <v>1</v>
      </c>
      <c r="E182" s="91">
        <v>24</v>
      </c>
      <c r="F182" s="91" t="s">
        <v>433</v>
      </c>
      <c r="G182" s="99">
        <v>67</v>
      </c>
      <c r="H182" s="91">
        <v>34</v>
      </c>
      <c r="I182" s="91"/>
    </row>
    <row r="183" spans="1:9">
      <c r="A183" s="145">
        <v>179</v>
      </c>
      <c r="B183" s="146" t="s">
        <v>6675</v>
      </c>
      <c r="C183" s="91" t="s">
        <v>6461</v>
      </c>
      <c r="D183" s="91">
        <v>1</v>
      </c>
      <c r="E183" s="91">
        <v>25</v>
      </c>
      <c r="F183" s="91" t="s">
        <v>434</v>
      </c>
      <c r="G183" s="99">
        <v>67</v>
      </c>
      <c r="H183" s="91">
        <v>44</v>
      </c>
      <c r="I183" s="91"/>
    </row>
    <row r="184" spans="1:9">
      <c r="A184" s="145">
        <v>180</v>
      </c>
      <c r="B184" s="146" t="s">
        <v>6676</v>
      </c>
      <c r="C184" s="91" t="s">
        <v>6461</v>
      </c>
      <c r="D184" s="91">
        <v>1</v>
      </c>
      <c r="E184" s="91">
        <v>26</v>
      </c>
      <c r="F184" s="91" t="s">
        <v>435</v>
      </c>
      <c r="G184" s="99">
        <v>67</v>
      </c>
      <c r="H184" s="91">
        <v>54</v>
      </c>
      <c r="I184" s="91"/>
    </row>
    <row r="185" spans="1:9">
      <c r="A185" s="145">
        <v>181</v>
      </c>
      <c r="B185" s="146" t="s">
        <v>6666</v>
      </c>
      <c r="C185" s="91"/>
      <c r="D185" s="91">
        <v>1</v>
      </c>
      <c r="E185" s="91">
        <v>15</v>
      </c>
      <c r="F185" s="91" t="s">
        <v>436</v>
      </c>
      <c r="G185" s="99">
        <v>70</v>
      </c>
      <c r="H185" s="91">
        <v>3</v>
      </c>
      <c r="I185" s="91"/>
    </row>
    <row r="186" spans="1:9">
      <c r="A186" s="145">
        <v>182</v>
      </c>
      <c r="B186" s="146" t="s">
        <v>6667</v>
      </c>
      <c r="C186" s="91"/>
      <c r="D186" s="91">
        <v>5</v>
      </c>
      <c r="E186" s="91">
        <v>16</v>
      </c>
      <c r="F186" s="91" t="s">
        <v>1163</v>
      </c>
      <c r="G186" s="147">
        <v>70</v>
      </c>
      <c r="H186" s="91" t="s">
        <v>6669</v>
      </c>
      <c r="I186" s="91"/>
    </row>
    <row r="187" spans="1:9">
      <c r="A187" s="145">
        <v>183</v>
      </c>
      <c r="B187" s="146" t="s">
        <v>6670</v>
      </c>
      <c r="C187" s="91"/>
      <c r="D187" s="91">
        <v>1</v>
      </c>
      <c r="E187" s="91">
        <v>17</v>
      </c>
      <c r="F187" s="91" t="s">
        <v>437</v>
      </c>
      <c r="G187" s="99">
        <v>70</v>
      </c>
      <c r="H187" s="91">
        <v>9</v>
      </c>
      <c r="I187" s="91"/>
    </row>
    <row r="188" spans="1:9">
      <c r="A188" s="145">
        <v>184</v>
      </c>
      <c r="B188" s="146" t="s">
        <v>6671</v>
      </c>
      <c r="C188" s="91"/>
      <c r="D188" s="91">
        <v>1</v>
      </c>
      <c r="E188" s="91">
        <v>18</v>
      </c>
      <c r="F188" s="91" t="s">
        <v>438</v>
      </c>
      <c r="G188" s="99">
        <v>70</v>
      </c>
      <c r="H188" s="91">
        <v>11</v>
      </c>
      <c r="I188" s="91"/>
    </row>
    <row r="189" spans="1:9">
      <c r="A189" s="145">
        <v>185</v>
      </c>
      <c r="B189" s="146" t="s">
        <v>6672</v>
      </c>
      <c r="C189" s="91"/>
      <c r="D189" s="91">
        <v>1</v>
      </c>
      <c r="E189" s="91">
        <v>19</v>
      </c>
      <c r="F189" s="91" t="s">
        <v>439</v>
      </c>
      <c r="G189" s="99">
        <v>70</v>
      </c>
      <c r="H189" s="91">
        <v>13</v>
      </c>
      <c r="I189" s="91"/>
    </row>
    <row r="190" spans="1:9">
      <c r="A190" s="145">
        <v>186</v>
      </c>
      <c r="B190" s="146" t="s">
        <v>6673</v>
      </c>
      <c r="C190" s="91"/>
      <c r="D190" s="91">
        <v>1</v>
      </c>
      <c r="E190" s="91">
        <v>20</v>
      </c>
      <c r="F190" s="91" t="s">
        <v>440</v>
      </c>
      <c r="G190" s="99">
        <v>70</v>
      </c>
      <c r="H190" s="91">
        <v>15</v>
      </c>
      <c r="I190" s="91"/>
    </row>
    <row r="191" spans="1:9">
      <c r="A191" s="145">
        <v>187</v>
      </c>
      <c r="B191" s="146" t="s">
        <v>6674</v>
      </c>
      <c r="C191" s="91" t="s">
        <v>6461</v>
      </c>
      <c r="D191" s="91">
        <v>1</v>
      </c>
      <c r="E191" s="91">
        <v>24</v>
      </c>
      <c r="F191" s="91" t="s">
        <v>441</v>
      </c>
      <c r="G191" s="99">
        <v>70</v>
      </c>
      <c r="H191" s="91">
        <v>34</v>
      </c>
      <c r="I191" s="91"/>
    </row>
    <row r="192" spans="1:9">
      <c r="A192" s="145">
        <v>188</v>
      </c>
      <c r="B192" s="146" t="s">
        <v>6675</v>
      </c>
      <c r="C192" s="91" t="s">
        <v>6461</v>
      </c>
      <c r="D192" s="91">
        <v>1</v>
      </c>
      <c r="E192" s="91">
        <v>25</v>
      </c>
      <c r="F192" s="91" t="s">
        <v>442</v>
      </c>
      <c r="G192" s="99">
        <v>70</v>
      </c>
      <c r="H192" s="91">
        <v>44</v>
      </c>
      <c r="I192" s="91"/>
    </row>
    <row r="193" spans="1:9">
      <c r="A193" s="145">
        <v>189</v>
      </c>
      <c r="B193" s="146" t="s">
        <v>6676</v>
      </c>
      <c r="C193" s="91" t="s">
        <v>6461</v>
      </c>
      <c r="D193" s="91">
        <v>1</v>
      </c>
      <c r="E193" s="91">
        <v>26</v>
      </c>
      <c r="F193" s="91" t="s">
        <v>443</v>
      </c>
      <c r="G193" s="99">
        <v>70</v>
      </c>
      <c r="H193" s="91">
        <v>54</v>
      </c>
      <c r="I193" s="91"/>
    </row>
    <row r="194" spans="1:9">
      <c r="A194" s="145">
        <v>190</v>
      </c>
      <c r="B194" s="146" t="s">
        <v>6666</v>
      </c>
      <c r="C194" s="91"/>
      <c r="D194" s="91">
        <v>1</v>
      </c>
      <c r="E194" s="91">
        <v>15</v>
      </c>
      <c r="F194" s="91" t="s">
        <v>444</v>
      </c>
      <c r="G194" s="99">
        <v>73</v>
      </c>
      <c r="H194" s="91">
        <v>3</v>
      </c>
      <c r="I194" s="91"/>
    </row>
    <row r="195" spans="1:9">
      <c r="A195" s="145">
        <v>191</v>
      </c>
      <c r="B195" s="146" t="s">
        <v>6667</v>
      </c>
      <c r="C195" s="91"/>
      <c r="D195" s="91">
        <v>5</v>
      </c>
      <c r="E195" s="91">
        <v>16</v>
      </c>
      <c r="F195" s="91" t="s">
        <v>1164</v>
      </c>
      <c r="G195" s="147">
        <v>73</v>
      </c>
      <c r="H195" s="91" t="s">
        <v>6669</v>
      </c>
      <c r="I195" s="91"/>
    </row>
    <row r="196" spans="1:9">
      <c r="A196" s="145">
        <v>192</v>
      </c>
      <c r="B196" s="146" t="s">
        <v>6670</v>
      </c>
      <c r="C196" s="91"/>
      <c r="D196" s="91">
        <v>1</v>
      </c>
      <c r="E196" s="91">
        <v>17</v>
      </c>
      <c r="F196" s="91" t="s">
        <v>445</v>
      </c>
      <c r="G196" s="99">
        <v>73</v>
      </c>
      <c r="H196" s="91">
        <v>9</v>
      </c>
      <c r="I196" s="91"/>
    </row>
    <row r="197" spans="1:9">
      <c r="A197" s="145">
        <v>193</v>
      </c>
      <c r="B197" s="146" t="s">
        <v>6671</v>
      </c>
      <c r="C197" s="91"/>
      <c r="D197" s="91">
        <v>1</v>
      </c>
      <c r="E197" s="91">
        <v>18</v>
      </c>
      <c r="F197" s="91" t="s">
        <v>446</v>
      </c>
      <c r="G197" s="99">
        <v>73</v>
      </c>
      <c r="H197" s="91">
        <v>11</v>
      </c>
      <c r="I197" s="91"/>
    </row>
    <row r="198" spans="1:9">
      <c r="A198" s="145">
        <v>194</v>
      </c>
      <c r="B198" s="146" t="s">
        <v>6672</v>
      </c>
      <c r="C198" s="91"/>
      <c r="D198" s="91">
        <v>1</v>
      </c>
      <c r="E198" s="91">
        <v>19</v>
      </c>
      <c r="F198" s="91" t="s">
        <v>447</v>
      </c>
      <c r="G198" s="99">
        <v>73</v>
      </c>
      <c r="H198" s="91">
        <v>13</v>
      </c>
      <c r="I198" s="91"/>
    </row>
    <row r="199" spans="1:9">
      <c r="A199" s="145">
        <v>195</v>
      </c>
      <c r="B199" s="146" t="s">
        <v>6673</v>
      </c>
      <c r="C199" s="91"/>
      <c r="D199" s="91">
        <v>1</v>
      </c>
      <c r="E199" s="91">
        <v>20</v>
      </c>
      <c r="F199" s="91" t="s">
        <v>448</v>
      </c>
      <c r="G199" s="99">
        <v>73</v>
      </c>
      <c r="H199" s="91">
        <v>15</v>
      </c>
      <c r="I199" s="91"/>
    </row>
    <row r="200" spans="1:9">
      <c r="A200" s="145">
        <v>196</v>
      </c>
      <c r="B200" s="146" t="s">
        <v>6674</v>
      </c>
      <c r="C200" s="91" t="s">
        <v>6461</v>
      </c>
      <c r="D200" s="91">
        <v>1</v>
      </c>
      <c r="E200" s="91">
        <v>24</v>
      </c>
      <c r="F200" s="91" t="s">
        <v>449</v>
      </c>
      <c r="G200" s="99">
        <v>73</v>
      </c>
      <c r="H200" s="91">
        <v>34</v>
      </c>
      <c r="I200" s="91"/>
    </row>
    <row r="201" spans="1:9">
      <c r="A201" s="145">
        <v>197</v>
      </c>
      <c r="B201" s="146" t="s">
        <v>6675</v>
      </c>
      <c r="C201" s="91" t="s">
        <v>6461</v>
      </c>
      <c r="D201" s="91">
        <v>1</v>
      </c>
      <c r="E201" s="91">
        <v>25</v>
      </c>
      <c r="F201" s="91" t="s">
        <v>450</v>
      </c>
      <c r="G201" s="99">
        <v>73</v>
      </c>
      <c r="H201" s="91">
        <v>44</v>
      </c>
      <c r="I201" s="91"/>
    </row>
    <row r="202" spans="1:9">
      <c r="A202" s="145">
        <v>198</v>
      </c>
      <c r="B202" s="146" t="s">
        <v>6676</v>
      </c>
      <c r="C202" s="91" t="s">
        <v>6461</v>
      </c>
      <c r="D202" s="91">
        <v>1</v>
      </c>
      <c r="E202" s="91">
        <v>26</v>
      </c>
      <c r="F202" s="91" t="s">
        <v>451</v>
      </c>
      <c r="G202" s="99">
        <v>73</v>
      </c>
      <c r="H202" s="91">
        <v>54</v>
      </c>
      <c r="I202" s="91"/>
    </row>
    <row r="203" spans="1:9">
      <c r="A203" s="145">
        <v>199</v>
      </c>
      <c r="B203" s="146" t="s">
        <v>1240</v>
      </c>
      <c r="C203" s="91"/>
      <c r="D203" s="91">
        <v>1</v>
      </c>
      <c r="E203" s="91">
        <v>15</v>
      </c>
      <c r="F203" s="91" t="s">
        <v>452</v>
      </c>
      <c r="G203" s="99">
        <v>79</v>
      </c>
      <c r="H203" s="91">
        <v>3</v>
      </c>
      <c r="I203" s="91"/>
    </row>
    <row r="204" spans="1:9">
      <c r="A204" s="145">
        <v>200</v>
      </c>
      <c r="B204" s="146" t="s">
        <v>1242</v>
      </c>
      <c r="C204" s="91"/>
      <c r="D204" s="91">
        <v>5</v>
      </c>
      <c r="E204" s="91">
        <v>16</v>
      </c>
      <c r="F204" s="91" t="s">
        <v>1165</v>
      </c>
      <c r="G204" s="147">
        <v>79</v>
      </c>
      <c r="H204" s="91" t="s">
        <v>6669</v>
      </c>
      <c r="I204" s="91"/>
    </row>
    <row r="205" spans="1:9">
      <c r="A205" s="145">
        <v>201</v>
      </c>
      <c r="B205" s="146" t="s">
        <v>1244</v>
      </c>
      <c r="C205" s="91"/>
      <c r="D205" s="91">
        <v>1</v>
      </c>
      <c r="E205" s="91">
        <v>17</v>
      </c>
      <c r="F205" s="91" t="s">
        <v>453</v>
      </c>
      <c r="G205" s="99">
        <v>79</v>
      </c>
      <c r="H205" s="91">
        <v>9</v>
      </c>
      <c r="I205" s="91"/>
    </row>
    <row r="206" spans="1:9">
      <c r="A206" s="145">
        <v>202</v>
      </c>
      <c r="B206" s="146" t="s">
        <v>1246</v>
      </c>
      <c r="C206" s="91"/>
      <c r="D206" s="91">
        <v>1</v>
      </c>
      <c r="E206" s="91">
        <v>18</v>
      </c>
      <c r="F206" s="91" t="s">
        <v>454</v>
      </c>
      <c r="G206" s="99">
        <v>79</v>
      </c>
      <c r="H206" s="91">
        <v>11</v>
      </c>
      <c r="I206" s="91"/>
    </row>
    <row r="207" spans="1:9">
      <c r="A207" s="145">
        <v>203</v>
      </c>
      <c r="B207" s="146" t="s">
        <v>1248</v>
      </c>
      <c r="C207" s="91"/>
      <c r="D207" s="91">
        <v>1</v>
      </c>
      <c r="E207" s="91">
        <v>19</v>
      </c>
      <c r="F207" s="91" t="s">
        <v>455</v>
      </c>
      <c r="G207" s="99">
        <v>79</v>
      </c>
      <c r="H207" s="91">
        <v>13</v>
      </c>
      <c r="I207" s="91"/>
    </row>
    <row r="208" spans="1:9">
      <c r="A208" s="145">
        <v>204</v>
      </c>
      <c r="B208" s="146" t="s">
        <v>1250</v>
      </c>
      <c r="C208" s="91"/>
      <c r="D208" s="91">
        <v>1</v>
      </c>
      <c r="E208" s="91">
        <v>20</v>
      </c>
      <c r="F208" s="91" t="s">
        <v>456</v>
      </c>
      <c r="G208" s="99">
        <v>79</v>
      </c>
      <c r="H208" s="91">
        <v>15</v>
      </c>
      <c r="I208" s="91"/>
    </row>
    <row r="209" spans="1:9">
      <c r="A209" s="145">
        <v>205</v>
      </c>
      <c r="B209" s="146" t="s">
        <v>1252</v>
      </c>
      <c r="C209" s="91" t="s">
        <v>6461</v>
      </c>
      <c r="D209" s="91">
        <v>1</v>
      </c>
      <c r="E209" s="91">
        <v>24</v>
      </c>
      <c r="F209" s="91" t="s">
        <v>457</v>
      </c>
      <c r="G209" s="99">
        <v>79</v>
      </c>
      <c r="H209" s="91">
        <v>34</v>
      </c>
      <c r="I209" s="91"/>
    </row>
    <row r="210" spans="1:9">
      <c r="A210" s="145">
        <v>206</v>
      </c>
      <c r="B210" s="146" t="s">
        <v>1254</v>
      </c>
      <c r="C210" s="91" t="s">
        <v>6461</v>
      </c>
      <c r="D210" s="91">
        <v>1</v>
      </c>
      <c r="E210" s="91">
        <v>25</v>
      </c>
      <c r="F210" s="91" t="s">
        <v>458</v>
      </c>
      <c r="G210" s="99">
        <v>79</v>
      </c>
      <c r="H210" s="91">
        <v>44</v>
      </c>
      <c r="I210" s="91"/>
    </row>
    <row r="211" spans="1:9">
      <c r="A211" s="145">
        <v>207</v>
      </c>
      <c r="B211" s="146" t="s">
        <v>1256</v>
      </c>
      <c r="C211" s="91" t="s">
        <v>6461</v>
      </c>
      <c r="D211" s="91">
        <v>1</v>
      </c>
      <c r="E211" s="91">
        <v>26</v>
      </c>
      <c r="F211" s="91" t="s">
        <v>459</v>
      </c>
      <c r="G211" s="99">
        <v>79</v>
      </c>
      <c r="H211" s="91">
        <v>54</v>
      </c>
      <c r="I211" s="91"/>
    </row>
    <row r="212" spans="1:9">
      <c r="A212" s="145">
        <v>208</v>
      </c>
      <c r="B212" s="146" t="s">
        <v>1240</v>
      </c>
      <c r="C212" s="91"/>
      <c r="D212" s="91">
        <v>1</v>
      </c>
      <c r="E212" s="91">
        <v>15</v>
      </c>
      <c r="F212" s="91" t="s">
        <v>460</v>
      </c>
      <c r="G212" s="99">
        <v>82</v>
      </c>
      <c r="H212" s="91">
        <v>3</v>
      </c>
      <c r="I212" s="91"/>
    </row>
    <row r="213" spans="1:9">
      <c r="A213" s="145">
        <v>209</v>
      </c>
      <c r="B213" s="146" t="s">
        <v>1242</v>
      </c>
      <c r="C213" s="91"/>
      <c r="D213" s="91">
        <v>5</v>
      </c>
      <c r="E213" s="91">
        <v>16</v>
      </c>
      <c r="F213" s="91" t="s">
        <v>1166</v>
      </c>
      <c r="G213" s="147">
        <v>82</v>
      </c>
      <c r="H213" s="91" t="s">
        <v>6669</v>
      </c>
      <c r="I213" s="91"/>
    </row>
    <row r="214" spans="1:9">
      <c r="A214" s="145">
        <v>210</v>
      </c>
      <c r="B214" s="146" t="s">
        <v>1244</v>
      </c>
      <c r="C214" s="91"/>
      <c r="D214" s="91">
        <v>1</v>
      </c>
      <c r="E214" s="91">
        <v>17</v>
      </c>
      <c r="F214" s="91" t="s">
        <v>461</v>
      </c>
      <c r="G214" s="99">
        <v>82</v>
      </c>
      <c r="H214" s="91">
        <v>9</v>
      </c>
      <c r="I214" s="91"/>
    </row>
    <row r="215" spans="1:9">
      <c r="A215" s="145">
        <v>211</v>
      </c>
      <c r="B215" s="146" t="s">
        <v>1246</v>
      </c>
      <c r="C215" s="91"/>
      <c r="D215" s="91">
        <v>1</v>
      </c>
      <c r="E215" s="91">
        <v>18</v>
      </c>
      <c r="F215" s="91" t="s">
        <v>462</v>
      </c>
      <c r="G215" s="99">
        <v>82</v>
      </c>
      <c r="H215" s="91">
        <v>11</v>
      </c>
      <c r="I215" s="91"/>
    </row>
    <row r="216" spans="1:9">
      <c r="A216" s="145">
        <v>212</v>
      </c>
      <c r="B216" s="146" t="s">
        <v>1248</v>
      </c>
      <c r="C216" s="91"/>
      <c r="D216" s="91">
        <v>1</v>
      </c>
      <c r="E216" s="91">
        <v>19</v>
      </c>
      <c r="F216" s="91" t="s">
        <v>463</v>
      </c>
      <c r="G216" s="99">
        <v>82</v>
      </c>
      <c r="H216" s="91">
        <v>13</v>
      </c>
      <c r="I216" s="91"/>
    </row>
    <row r="217" spans="1:9">
      <c r="A217" s="145">
        <v>213</v>
      </c>
      <c r="B217" s="146" t="s">
        <v>1250</v>
      </c>
      <c r="C217" s="91"/>
      <c r="D217" s="91">
        <v>1</v>
      </c>
      <c r="E217" s="91">
        <v>20</v>
      </c>
      <c r="F217" s="91" t="s">
        <v>464</v>
      </c>
      <c r="G217" s="99">
        <v>82</v>
      </c>
      <c r="H217" s="91">
        <v>15</v>
      </c>
      <c r="I217" s="91"/>
    </row>
    <row r="218" spans="1:9">
      <c r="A218" s="145">
        <v>214</v>
      </c>
      <c r="B218" s="146" t="s">
        <v>1252</v>
      </c>
      <c r="C218" s="91" t="s">
        <v>6461</v>
      </c>
      <c r="D218" s="91">
        <v>1</v>
      </c>
      <c r="E218" s="91">
        <v>24</v>
      </c>
      <c r="F218" s="91" t="s">
        <v>465</v>
      </c>
      <c r="G218" s="99">
        <v>82</v>
      </c>
      <c r="H218" s="91">
        <v>34</v>
      </c>
      <c r="I218" s="91"/>
    </row>
    <row r="219" spans="1:9">
      <c r="A219" s="145">
        <v>215</v>
      </c>
      <c r="B219" s="146" t="s">
        <v>1254</v>
      </c>
      <c r="C219" s="91" t="s">
        <v>6461</v>
      </c>
      <c r="D219" s="91">
        <v>1</v>
      </c>
      <c r="E219" s="91">
        <v>25</v>
      </c>
      <c r="F219" s="91" t="s">
        <v>466</v>
      </c>
      <c r="G219" s="99">
        <v>82</v>
      </c>
      <c r="H219" s="91">
        <v>44</v>
      </c>
      <c r="I219" s="91"/>
    </row>
    <row r="220" spans="1:9">
      <c r="A220" s="145">
        <v>216</v>
      </c>
      <c r="B220" s="146" t="s">
        <v>1256</v>
      </c>
      <c r="C220" s="91" t="s">
        <v>6461</v>
      </c>
      <c r="D220" s="91">
        <v>1</v>
      </c>
      <c r="E220" s="91">
        <v>26</v>
      </c>
      <c r="F220" s="91" t="s">
        <v>467</v>
      </c>
      <c r="G220" s="99">
        <v>82</v>
      </c>
      <c r="H220" s="91">
        <v>54</v>
      </c>
      <c r="I220" s="91"/>
    </row>
    <row r="221" spans="1:9">
      <c r="A221" s="145">
        <v>217</v>
      </c>
      <c r="B221" s="146" t="s">
        <v>1240</v>
      </c>
      <c r="C221" s="91"/>
      <c r="D221" s="91">
        <v>1</v>
      </c>
      <c r="E221" s="91">
        <v>15</v>
      </c>
      <c r="F221" s="91" t="s">
        <v>468</v>
      </c>
      <c r="G221" s="99">
        <v>85</v>
      </c>
      <c r="H221" s="91">
        <v>3</v>
      </c>
      <c r="I221" s="91"/>
    </row>
    <row r="222" spans="1:9">
      <c r="A222" s="145">
        <v>218</v>
      </c>
      <c r="B222" s="146" t="s">
        <v>1242</v>
      </c>
      <c r="C222" s="91"/>
      <c r="D222" s="91">
        <v>5</v>
      </c>
      <c r="E222" s="91">
        <v>16</v>
      </c>
      <c r="F222" s="91" t="s">
        <v>1167</v>
      </c>
      <c r="G222" s="147">
        <v>85</v>
      </c>
      <c r="H222" s="91" t="s">
        <v>6669</v>
      </c>
      <c r="I222" s="91"/>
    </row>
    <row r="223" spans="1:9">
      <c r="A223" s="145">
        <v>219</v>
      </c>
      <c r="B223" s="146" t="s">
        <v>1244</v>
      </c>
      <c r="C223" s="91"/>
      <c r="D223" s="91">
        <v>1</v>
      </c>
      <c r="E223" s="91">
        <v>17</v>
      </c>
      <c r="F223" s="91" t="s">
        <v>469</v>
      </c>
      <c r="G223" s="99">
        <v>85</v>
      </c>
      <c r="H223" s="91">
        <v>9</v>
      </c>
      <c r="I223" s="91"/>
    </row>
    <row r="224" spans="1:9">
      <c r="A224" s="145">
        <v>220</v>
      </c>
      <c r="B224" s="146" t="s">
        <v>1246</v>
      </c>
      <c r="C224" s="91"/>
      <c r="D224" s="91">
        <v>1</v>
      </c>
      <c r="E224" s="91">
        <v>18</v>
      </c>
      <c r="F224" s="91" t="s">
        <v>470</v>
      </c>
      <c r="G224" s="99">
        <v>85</v>
      </c>
      <c r="H224" s="91">
        <v>11</v>
      </c>
      <c r="I224" s="91"/>
    </row>
    <row r="225" spans="1:9">
      <c r="A225" s="145">
        <v>221</v>
      </c>
      <c r="B225" s="146" t="s">
        <v>1248</v>
      </c>
      <c r="C225" s="91"/>
      <c r="D225" s="91">
        <v>1</v>
      </c>
      <c r="E225" s="91">
        <v>19</v>
      </c>
      <c r="F225" s="91" t="s">
        <v>471</v>
      </c>
      <c r="G225" s="99">
        <v>85</v>
      </c>
      <c r="H225" s="91">
        <v>13</v>
      </c>
      <c r="I225" s="91"/>
    </row>
    <row r="226" spans="1:9">
      <c r="A226" s="145">
        <v>222</v>
      </c>
      <c r="B226" s="146" t="s">
        <v>1250</v>
      </c>
      <c r="C226" s="91"/>
      <c r="D226" s="91">
        <v>1</v>
      </c>
      <c r="E226" s="91">
        <v>20</v>
      </c>
      <c r="F226" s="91" t="s">
        <v>472</v>
      </c>
      <c r="G226" s="99">
        <v>85</v>
      </c>
      <c r="H226" s="91">
        <v>15</v>
      </c>
      <c r="I226" s="91"/>
    </row>
    <row r="227" spans="1:9">
      <c r="A227" s="145">
        <v>223</v>
      </c>
      <c r="B227" s="146" t="s">
        <v>1252</v>
      </c>
      <c r="C227" s="91" t="s">
        <v>6461</v>
      </c>
      <c r="D227" s="91">
        <v>1</v>
      </c>
      <c r="E227" s="91">
        <v>24</v>
      </c>
      <c r="F227" s="91" t="s">
        <v>473</v>
      </c>
      <c r="G227" s="99">
        <v>85</v>
      </c>
      <c r="H227" s="91">
        <v>34</v>
      </c>
      <c r="I227" s="91"/>
    </row>
    <row r="228" spans="1:9">
      <c r="A228" s="145">
        <v>224</v>
      </c>
      <c r="B228" s="146" t="s">
        <v>1254</v>
      </c>
      <c r="C228" s="91" t="s">
        <v>6461</v>
      </c>
      <c r="D228" s="91">
        <v>1</v>
      </c>
      <c r="E228" s="91">
        <v>25</v>
      </c>
      <c r="F228" s="91" t="s">
        <v>474</v>
      </c>
      <c r="G228" s="99">
        <v>85</v>
      </c>
      <c r="H228" s="91">
        <v>44</v>
      </c>
      <c r="I228" s="91"/>
    </row>
    <row r="229" spans="1:9">
      <c r="A229" s="145">
        <v>225</v>
      </c>
      <c r="B229" s="146" t="s">
        <v>1256</v>
      </c>
      <c r="C229" s="91" t="s">
        <v>6461</v>
      </c>
      <c r="D229" s="91">
        <v>1</v>
      </c>
      <c r="E229" s="91">
        <v>26</v>
      </c>
      <c r="F229" s="91" t="s">
        <v>475</v>
      </c>
      <c r="G229" s="99">
        <v>85</v>
      </c>
      <c r="H229" s="91">
        <v>54</v>
      </c>
      <c r="I229" s="91"/>
    </row>
    <row r="230" spans="1:9">
      <c r="A230" s="145">
        <v>226</v>
      </c>
      <c r="B230" s="146" t="s">
        <v>1240</v>
      </c>
      <c r="C230" s="91"/>
      <c r="D230" s="91">
        <v>1</v>
      </c>
      <c r="E230" s="91">
        <v>15</v>
      </c>
      <c r="F230" s="91" t="s">
        <v>476</v>
      </c>
      <c r="G230" s="99">
        <v>88</v>
      </c>
      <c r="H230" s="91">
        <v>3</v>
      </c>
      <c r="I230" s="91"/>
    </row>
    <row r="231" spans="1:9">
      <c r="A231" s="145">
        <v>227</v>
      </c>
      <c r="B231" s="146" t="s">
        <v>1242</v>
      </c>
      <c r="C231" s="91"/>
      <c r="D231" s="91">
        <v>5</v>
      </c>
      <c r="E231" s="91">
        <v>16</v>
      </c>
      <c r="F231" s="91" t="s">
        <v>1168</v>
      </c>
      <c r="G231" s="147">
        <v>88</v>
      </c>
      <c r="H231" s="91" t="s">
        <v>6669</v>
      </c>
      <c r="I231" s="91"/>
    </row>
    <row r="232" spans="1:9">
      <c r="A232" s="145">
        <v>228</v>
      </c>
      <c r="B232" s="146" t="s">
        <v>1244</v>
      </c>
      <c r="C232" s="91"/>
      <c r="D232" s="91">
        <v>1</v>
      </c>
      <c r="E232" s="91">
        <v>17</v>
      </c>
      <c r="F232" s="91" t="s">
        <v>477</v>
      </c>
      <c r="G232" s="99">
        <v>88</v>
      </c>
      <c r="H232" s="91">
        <v>9</v>
      </c>
      <c r="I232" s="91"/>
    </row>
    <row r="233" spans="1:9">
      <c r="A233" s="145">
        <v>229</v>
      </c>
      <c r="B233" s="146" t="s">
        <v>1246</v>
      </c>
      <c r="C233" s="91"/>
      <c r="D233" s="91">
        <v>1</v>
      </c>
      <c r="E233" s="91">
        <v>18</v>
      </c>
      <c r="F233" s="91" t="s">
        <v>478</v>
      </c>
      <c r="G233" s="99">
        <v>88</v>
      </c>
      <c r="H233" s="91">
        <v>11</v>
      </c>
      <c r="I233" s="91"/>
    </row>
    <row r="234" spans="1:9">
      <c r="A234" s="145">
        <v>230</v>
      </c>
      <c r="B234" s="146" t="s">
        <v>1248</v>
      </c>
      <c r="C234" s="91"/>
      <c r="D234" s="91">
        <v>1</v>
      </c>
      <c r="E234" s="91">
        <v>19</v>
      </c>
      <c r="F234" s="91" t="s">
        <v>479</v>
      </c>
      <c r="G234" s="99">
        <v>88</v>
      </c>
      <c r="H234" s="91">
        <v>13</v>
      </c>
      <c r="I234" s="91"/>
    </row>
    <row r="235" spans="1:9">
      <c r="A235" s="145">
        <v>231</v>
      </c>
      <c r="B235" s="146" t="s">
        <v>1250</v>
      </c>
      <c r="C235" s="91"/>
      <c r="D235" s="91">
        <v>1</v>
      </c>
      <c r="E235" s="91">
        <v>20</v>
      </c>
      <c r="F235" s="91" t="s">
        <v>480</v>
      </c>
      <c r="G235" s="99">
        <v>88</v>
      </c>
      <c r="H235" s="91">
        <v>15</v>
      </c>
      <c r="I235" s="91"/>
    </row>
    <row r="236" spans="1:9">
      <c r="A236" s="145">
        <v>232</v>
      </c>
      <c r="B236" s="146" t="s">
        <v>1252</v>
      </c>
      <c r="C236" s="91" t="s">
        <v>6461</v>
      </c>
      <c r="D236" s="91">
        <v>1</v>
      </c>
      <c r="E236" s="91">
        <v>24</v>
      </c>
      <c r="F236" s="91" t="s">
        <v>481</v>
      </c>
      <c r="G236" s="99">
        <v>88</v>
      </c>
      <c r="H236" s="91">
        <v>34</v>
      </c>
      <c r="I236" s="91"/>
    </row>
    <row r="237" spans="1:9">
      <c r="A237" s="145">
        <v>233</v>
      </c>
      <c r="B237" s="146" t="s">
        <v>1254</v>
      </c>
      <c r="C237" s="91" t="s">
        <v>6461</v>
      </c>
      <c r="D237" s="91">
        <v>1</v>
      </c>
      <c r="E237" s="91">
        <v>25</v>
      </c>
      <c r="F237" s="91" t="s">
        <v>482</v>
      </c>
      <c r="G237" s="99">
        <v>88</v>
      </c>
      <c r="H237" s="91">
        <v>44</v>
      </c>
      <c r="I237" s="91"/>
    </row>
    <row r="238" spans="1:9">
      <c r="A238" s="145">
        <v>234</v>
      </c>
      <c r="B238" s="146" t="s">
        <v>1256</v>
      </c>
      <c r="C238" s="91" t="s">
        <v>6461</v>
      </c>
      <c r="D238" s="91">
        <v>1</v>
      </c>
      <c r="E238" s="91">
        <v>26</v>
      </c>
      <c r="F238" s="91" t="s">
        <v>483</v>
      </c>
      <c r="G238" s="99">
        <v>88</v>
      </c>
      <c r="H238" s="91">
        <v>54</v>
      </c>
      <c r="I238" s="91"/>
    </row>
    <row r="239" spans="1:9">
      <c r="A239" s="145">
        <v>235</v>
      </c>
      <c r="B239" s="146" t="s">
        <v>1240</v>
      </c>
      <c r="C239" s="91"/>
      <c r="D239" s="91">
        <v>1</v>
      </c>
      <c r="E239" s="91">
        <v>15</v>
      </c>
      <c r="F239" s="91" t="s">
        <v>484</v>
      </c>
      <c r="G239" s="99">
        <v>91</v>
      </c>
      <c r="H239" s="91">
        <v>3</v>
      </c>
      <c r="I239" s="91"/>
    </row>
    <row r="240" spans="1:9">
      <c r="A240" s="145">
        <v>236</v>
      </c>
      <c r="B240" s="146" t="s">
        <v>1242</v>
      </c>
      <c r="C240" s="91"/>
      <c r="D240" s="91">
        <v>5</v>
      </c>
      <c r="E240" s="91">
        <v>16</v>
      </c>
      <c r="F240" s="91" t="s">
        <v>1169</v>
      </c>
      <c r="G240" s="147">
        <v>91</v>
      </c>
      <c r="H240" s="91" t="s">
        <v>6669</v>
      </c>
      <c r="I240" s="91"/>
    </row>
    <row r="241" spans="1:9">
      <c r="A241" s="145">
        <v>237</v>
      </c>
      <c r="B241" s="146" t="s">
        <v>1244</v>
      </c>
      <c r="C241" s="91"/>
      <c r="D241" s="91">
        <v>1</v>
      </c>
      <c r="E241" s="91">
        <v>17</v>
      </c>
      <c r="F241" s="91" t="s">
        <v>485</v>
      </c>
      <c r="G241" s="99">
        <v>91</v>
      </c>
      <c r="H241" s="91">
        <v>9</v>
      </c>
      <c r="I241" s="91"/>
    </row>
    <row r="242" spans="1:9">
      <c r="A242" s="145">
        <v>238</v>
      </c>
      <c r="B242" s="146" t="s">
        <v>1246</v>
      </c>
      <c r="C242" s="91"/>
      <c r="D242" s="91">
        <v>1</v>
      </c>
      <c r="E242" s="91">
        <v>18</v>
      </c>
      <c r="F242" s="91" t="s">
        <v>486</v>
      </c>
      <c r="G242" s="99">
        <v>91</v>
      </c>
      <c r="H242" s="91">
        <v>11</v>
      </c>
      <c r="I242" s="91"/>
    </row>
    <row r="243" spans="1:9">
      <c r="A243" s="145">
        <v>239</v>
      </c>
      <c r="B243" s="146" t="s">
        <v>1248</v>
      </c>
      <c r="C243" s="91"/>
      <c r="D243" s="91">
        <v>1</v>
      </c>
      <c r="E243" s="91">
        <v>19</v>
      </c>
      <c r="F243" s="91" t="s">
        <v>487</v>
      </c>
      <c r="G243" s="99">
        <v>91</v>
      </c>
      <c r="H243" s="91">
        <v>13</v>
      </c>
      <c r="I243" s="91"/>
    </row>
    <row r="244" spans="1:9">
      <c r="A244" s="145">
        <v>240</v>
      </c>
      <c r="B244" s="146" t="s">
        <v>1250</v>
      </c>
      <c r="C244" s="91"/>
      <c r="D244" s="91">
        <v>1</v>
      </c>
      <c r="E244" s="91">
        <v>20</v>
      </c>
      <c r="F244" s="91" t="s">
        <v>488</v>
      </c>
      <c r="G244" s="99">
        <v>91</v>
      </c>
      <c r="H244" s="91">
        <v>15</v>
      </c>
      <c r="I244" s="91"/>
    </row>
    <row r="245" spans="1:9">
      <c r="A245" s="145">
        <v>241</v>
      </c>
      <c r="B245" s="146" t="s">
        <v>1252</v>
      </c>
      <c r="C245" s="91" t="s">
        <v>6461</v>
      </c>
      <c r="D245" s="91">
        <v>1</v>
      </c>
      <c r="E245" s="91">
        <v>24</v>
      </c>
      <c r="F245" s="91" t="s">
        <v>489</v>
      </c>
      <c r="G245" s="99">
        <v>91</v>
      </c>
      <c r="H245" s="91">
        <v>34</v>
      </c>
      <c r="I245" s="91"/>
    </row>
    <row r="246" spans="1:9">
      <c r="A246" s="145">
        <v>242</v>
      </c>
      <c r="B246" s="146" t="s">
        <v>1254</v>
      </c>
      <c r="C246" s="91" t="s">
        <v>6461</v>
      </c>
      <c r="D246" s="91">
        <v>1</v>
      </c>
      <c r="E246" s="91">
        <v>25</v>
      </c>
      <c r="F246" s="91" t="s">
        <v>490</v>
      </c>
      <c r="G246" s="99">
        <v>91</v>
      </c>
      <c r="H246" s="91">
        <v>44</v>
      </c>
      <c r="I246" s="91"/>
    </row>
    <row r="247" spans="1:9">
      <c r="A247" s="145">
        <v>243</v>
      </c>
      <c r="B247" s="146" t="s">
        <v>1256</v>
      </c>
      <c r="C247" s="91" t="s">
        <v>6461</v>
      </c>
      <c r="D247" s="91">
        <v>1</v>
      </c>
      <c r="E247" s="91">
        <v>26</v>
      </c>
      <c r="F247" s="91" t="s">
        <v>491</v>
      </c>
      <c r="G247" s="99">
        <v>91</v>
      </c>
      <c r="H247" s="91">
        <v>54</v>
      </c>
      <c r="I247" s="91"/>
    </row>
    <row r="248" spans="1:9">
      <c r="A248" s="145">
        <v>244</v>
      </c>
      <c r="B248" s="146" t="s">
        <v>1240</v>
      </c>
      <c r="C248" s="91"/>
      <c r="D248" s="91">
        <v>1</v>
      </c>
      <c r="E248" s="91">
        <v>15</v>
      </c>
      <c r="F248" s="91" t="s">
        <v>492</v>
      </c>
      <c r="G248" s="99">
        <v>94</v>
      </c>
      <c r="H248" s="91">
        <v>3</v>
      </c>
      <c r="I248" s="91"/>
    </row>
    <row r="249" spans="1:9">
      <c r="A249" s="145">
        <v>245</v>
      </c>
      <c r="B249" s="146" t="s">
        <v>1242</v>
      </c>
      <c r="C249" s="91"/>
      <c r="D249" s="91">
        <v>5</v>
      </c>
      <c r="E249" s="91">
        <v>16</v>
      </c>
      <c r="F249" s="91" t="s">
        <v>1170</v>
      </c>
      <c r="G249" s="147">
        <v>94</v>
      </c>
      <c r="H249" s="91" t="s">
        <v>6669</v>
      </c>
      <c r="I249" s="91"/>
    </row>
    <row r="250" spans="1:9">
      <c r="A250" s="145">
        <v>246</v>
      </c>
      <c r="B250" s="146" t="s">
        <v>1244</v>
      </c>
      <c r="C250" s="91"/>
      <c r="D250" s="91">
        <v>1</v>
      </c>
      <c r="E250" s="91">
        <v>17</v>
      </c>
      <c r="F250" s="91" t="s">
        <v>493</v>
      </c>
      <c r="G250" s="99">
        <v>94</v>
      </c>
      <c r="H250" s="91">
        <v>9</v>
      </c>
      <c r="I250" s="91"/>
    </row>
    <row r="251" spans="1:9">
      <c r="A251" s="145">
        <v>247</v>
      </c>
      <c r="B251" s="146" t="s">
        <v>1246</v>
      </c>
      <c r="C251" s="91"/>
      <c r="D251" s="91">
        <v>1</v>
      </c>
      <c r="E251" s="91">
        <v>18</v>
      </c>
      <c r="F251" s="91" t="s">
        <v>494</v>
      </c>
      <c r="G251" s="99">
        <v>94</v>
      </c>
      <c r="H251" s="91">
        <v>11</v>
      </c>
      <c r="I251" s="91"/>
    </row>
    <row r="252" spans="1:9">
      <c r="A252" s="145">
        <v>248</v>
      </c>
      <c r="B252" s="146" t="s">
        <v>1248</v>
      </c>
      <c r="C252" s="91"/>
      <c r="D252" s="91">
        <v>1</v>
      </c>
      <c r="E252" s="91">
        <v>19</v>
      </c>
      <c r="F252" s="91" t="s">
        <v>495</v>
      </c>
      <c r="G252" s="99">
        <v>94</v>
      </c>
      <c r="H252" s="91">
        <v>13</v>
      </c>
      <c r="I252" s="91"/>
    </row>
    <row r="253" spans="1:9">
      <c r="A253" s="145">
        <v>249</v>
      </c>
      <c r="B253" s="146" t="s">
        <v>1250</v>
      </c>
      <c r="C253" s="91"/>
      <c r="D253" s="91">
        <v>1</v>
      </c>
      <c r="E253" s="91">
        <v>20</v>
      </c>
      <c r="F253" s="91" t="s">
        <v>496</v>
      </c>
      <c r="G253" s="99">
        <v>94</v>
      </c>
      <c r="H253" s="91">
        <v>15</v>
      </c>
      <c r="I253" s="91"/>
    </row>
    <row r="254" spans="1:9">
      <c r="A254" s="145">
        <v>250</v>
      </c>
      <c r="B254" s="146" t="s">
        <v>1252</v>
      </c>
      <c r="C254" s="91" t="s">
        <v>6461</v>
      </c>
      <c r="D254" s="91">
        <v>1</v>
      </c>
      <c r="E254" s="91">
        <v>24</v>
      </c>
      <c r="F254" s="91" t="s">
        <v>497</v>
      </c>
      <c r="G254" s="99">
        <v>94</v>
      </c>
      <c r="H254" s="91">
        <v>34</v>
      </c>
      <c r="I254" s="91"/>
    </row>
    <row r="255" spans="1:9">
      <c r="A255" s="145">
        <v>251</v>
      </c>
      <c r="B255" s="146" t="s">
        <v>1254</v>
      </c>
      <c r="C255" s="91" t="s">
        <v>6461</v>
      </c>
      <c r="D255" s="91">
        <v>1</v>
      </c>
      <c r="E255" s="91">
        <v>25</v>
      </c>
      <c r="F255" s="91" t="s">
        <v>498</v>
      </c>
      <c r="G255" s="99">
        <v>94</v>
      </c>
      <c r="H255" s="91">
        <v>44</v>
      </c>
      <c r="I255" s="91"/>
    </row>
    <row r="256" spans="1:9">
      <c r="A256" s="145">
        <v>252</v>
      </c>
      <c r="B256" s="146" t="s">
        <v>1256</v>
      </c>
      <c r="C256" s="91" t="s">
        <v>6461</v>
      </c>
      <c r="D256" s="91">
        <v>1</v>
      </c>
      <c r="E256" s="91">
        <v>26</v>
      </c>
      <c r="F256" s="91" t="s">
        <v>499</v>
      </c>
      <c r="G256" s="99">
        <v>94</v>
      </c>
      <c r="H256" s="91">
        <v>54</v>
      </c>
      <c r="I256" s="91"/>
    </row>
    <row r="257" spans="1:9">
      <c r="A257" s="145">
        <v>253</v>
      </c>
      <c r="B257" s="146" t="s">
        <v>1240</v>
      </c>
      <c r="C257" s="91"/>
      <c r="D257" s="91">
        <v>1</v>
      </c>
      <c r="E257" s="91">
        <v>15</v>
      </c>
      <c r="F257" s="91" t="s">
        <v>500</v>
      </c>
      <c r="G257" s="99">
        <v>97</v>
      </c>
      <c r="H257" s="91">
        <v>3</v>
      </c>
      <c r="I257" s="91"/>
    </row>
    <row r="258" spans="1:9">
      <c r="A258" s="145">
        <v>254</v>
      </c>
      <c r="B258" s="146" t="s">
        <v>1242</v>
      </c>
      <c r="C258" s="91"/>
      <c r="D258" s="91">
        <v>5</v>
      </c>
      <c r="E258" s="91">
        <v>16</v>
      </c>
      <c r="F258" s="91" t="s">
        <v>1171</v>
      </c>
      <c r="G258" s="147">
        <v>97</v>
      </c>
      <c r="H258" s="91" t="s">
        <v>6669</v>
      </c>
      <c r="I258" s="91"/>
    </row>
    <row r="259" spans="1:9">
      <c r="A259" s="145">
        <v>255</v>
      </c>
      <c r="B259" s="146" t="s">
        <v>1244</v>
      </c>
      <c r="C259" s="91"/>
      <c r="D259" s="91">
        <v>1</v>
      </c>
      <c r="E259" s="91">
        <v>17</v>
      </c>
      <c r="F259" s="91" t="s">
        <v>501</v>
      </c>
      <c r="G259" s="99">
        <v>97</v>
      </c>
      <c r="H259" s="91">
        <v>9</v>
      </c>
      <c r="I259" s="91"/>
    </row>
    <row r="260" spans="1:9">
      <c r="A260" s="145">
        <v>256</v>
      </c>
      <c r="B260" s="146" t="s">
        <v>1246</v>
      </c>
      <c r="C260" s="91"/>
      <c r="D260" s="91">
        <v>1</v>
      </c>
      <c r="E260" s="91">
        <v>18</v>
      </c>
      <c r="F260" s="91" t="s">
        <v>502</v>
      </c>
      <c r="G260" s="99">
        <v>97</v>
      </c>
      <c r="H260" s="91">
        <v>11</v>
      </c>
      <c r="I260" s="91"/>
    </row>
    <row r="261" spans="1:9">
      <c r="A261" s="145">
        <v>257</v>
      </c>
      <c r="B261" s="146" t="s">
        <v>1248</v>
      </c>
      <c r="C261" s="91"/>
      <c r="D261" s="91">
        <v>1</v>
      </c>
      <c r="E261" s="91">
        <v>19</v>
      </c>
      <c r="F261" s="91" t="s">
        <v>503</v>
      </c>
      <c r="G261" s="99">
        <v>97</v>
      </c>
      <c r="H261" s="91">
        <v>13</v>
      </c>
      <c r="I261" s="91"/>
    </row>
    <row r="262" spans="1:9">
      <c r="A262" s="145">
        <v>258</v>
      </c>
      <c r="B262" s="146" t="s">
        <v>1250</v>
      </c>
      <c r="C262" s="91"/>
      <c r="D262" s="91">
        <v>1</v>
      </c>
      <c r="E262" s="91">
        <v>20</v>
      </c>
      <c r="F262" s="91" t="s">
        <v>504</v>
      </c>
      <c r="G262" s="99">
        <v>97</v>
      </c>
      <c r="H262" s="91">
        <v>15</v>
      </c>
      <c r="I262" s="91"/>
    </row>
    <row r="263" spans="1:9">
      <c r="A263" s="145">
        <v>259</v>
      </c>
      <c r="B263" s="146" t="s">
        <v>1252</v>
      </c>
      <c r="C263" s="91" t="s">
        <v>6461</v>
      </c>
      <c r="D263" s="91">
        <v>1</v>
      </c>
      <c r="E263" s="91">
        <v>24</v>
      </c>
      <c r="F263" s="91" t="s">
        <v>505</v>
      </c>
      <c r="G263" s="99">
        <v>97</v>
      </c>
      <c r="H263" s="91">
        <v>34</v>
      </c>
      <c r="I263" s="91"/>
    </row>
    <row r="264" spans="1:9">
      <c r="A264" s="145">
        <v>260</v>
      </c>
      <c r="B264" s="146" t="s">
        <v>1254</v>
      </c>
      <c r="C264" s="91" t="s">
        <v>6461</v>
      </c>
      <c r="D264" s="91">
        <v>1</v>
      </c>
      <c r="E264" s="91">
        <v>25</v>
      </c>
      <c r="F264" s="91" t="s">
        <v>506</v>
      </c>
      <c r="G264" s="99">
        <v>97</v>
      </c>
      <c r="H264" s="91">
        <v>44</v>
      </c>
      <c r="I264" s="91"/>
    </row>
    <row r="265" spans="1:9">
      <c r="A265" s="145">
        <v>261</v>
      </c>
      <c r="B265" s="146" t="s">
        <v>1256</v>
      </c>
      <c r="C265" s="91" t="s">
        <v>6461</v>
      </c>
      <c r="D265" s="91">
        <v>1</v>
      </c>
      <c r="E265" s="91">
        <v>26</v>
      </c>
      <c r="F265" s="91" t="s">
        <v>507</v>
      </c>
      <c r="G265" s="99">
        <v>97</v>
      </c>
      <c r="H265" s="91">
        <v>54</v>
      </c>
      <c r="I265" s="91"/>
    </row>
    <row r="266" spans="1:9">
      <c r="A266" s="145">
        <v>262</v>
      </c>
      <c r="B266" s="146" t="s">
        <v>1240</v>
      </c>
      <c r="C266" s="91"/>
      <c r="D266" s="91">
        <v>1</v>
      </c>
      <c r="E266" s="91">
        <v>15</v>
      </c>
      <c r="F266" s="91" t="s">
        <v>508</v>
      </c>
      <c r="G266" s="99">
        <v>100</v>
      </c>
      <c r="H266" s="91">
        <v>3</v>
      </c>
      <c r="I266" s="91"/>
    </row>
    <row r="267" spans="1:9">
      <c r="A267" s="145">
        <v>263</v>
      </c>
      <c r="B267" s="146" t="s">
        <v>1242</v>
      </c>
      <c r="C267" s="91"/>
      <c r="D267" s="91">
        <v>5</v>
      </c>
      <c r="E267" s="91">
        <v>16</v>
      </c>
      <c r="F267" s="91" t="s">
        <v>1172</v>
      </c>
      <c r="G267" s="147">
        <v>100</v>
      </c>
      <c r="H267" s="91" t="s">
        <v>6669</v>
      </c>
      <c r="I267" s="91"/>
    </row>
    <row r="268" spans="1:9">
      <c r="A268" s="145">
        <v>264</v>
      </c>
      <c r="B268" s="146" t="s">
        <v>1244</v>
      </c>
      <c r="C268" s="91"/>
      <c r="D268" s="91">
        <v>1</v>
      </c>
      <c r="E268" s="91">
        <v>17</v>
      </c>
      <c r="F268" s="91" t="s">
        <v>509</v>
      </c>
      <c r="G268" s="99">
        <v>100</v>
      </c>
      <c r="H268" s="91">
        <v>9</v>
      </c>
      <c r="I268" s="91"/>
    </row>
    <row r="269" spans="1:9">
      <c r="A269" s="145">
        <v>265</v>
      </c>
      <c r="B269" s="146" t="s">
        <v>1246</v>
      </c>
      <c r="C269" s="91"/>
      <c r="D269" s="91">
        <v>1</v>
      </c>
      <c r="E269" s="91">
        <v>18</v>
      </c>
      <c r="F269" s="91" t="s">
        <v>510</v>
      </c>
      <c r="G269" s="99">
        <v>100</v>
      </c>
      <c r="H269" s="91">
        <v>11</v>
      </c>
      <c r="I269" s="91"/>
    </row>
    <row r="270" spans="1:9">
      <c r="A270" s="145">
        <v>266</v>
      </c>
      <c r="B270" s="146" t="s">
        <v>1248</v>
      </c>
      <c r="C270" s="91"/>
      <c r="D270" s="91">
        <v>1</v>
      </c>
      <c r="E270" s="91">
        <v>19</v>
      </c>
      <c r="F270" s="91" t="s">
        <v>511</v>
      </c>
      <c r="G270" s="99">
        <v>100</v>
      </c>
      <c r="H270" s="91">
        <v>13</v>
      </c>
      <c r="I270" s="91"/>
    </row>
    <row r="271" spans="1:9">
      <c r="A271" s="145">
        <v>267</v>
      </c>
      <c r="B271" s="146" t="s">
        <v>1250</v>
      </c>
      <c r="C271" s="91"/>
      <c r="D271" s="91">
        <v>1</v>
      </c>
      <c r="E271" s="91">
        <v>20</v>
      </c>
      <c r="F271" s="91" t="s">
        <v>512</v>
      </c>
      <c r="G271" s="99">
        <v>100</v>
      </c>
      <c r="H271" s="91">
        <v>15</v>
      </c>
      <c r="I271" s="91"/>
    </row>
    <row r="272" spans="1:9">
      <c r="A272" s="145">
        <v>268</v>
      </c>
      <c r="B272" s="146" t="s">
        <v>1252</v>
      </c>
      <c r="C272" s="91" t="s">
        <v>6461</v>
      </c>
      <c r="D272" s="91">
        <v>1</v>
      </c>
      <c r="E272" s="91">
        <v>24</v>
      </c>
      <c r="F272" s="91" t="s">
        <v>513</v>
      </c>
      <c r="G272" s="99">
        <v>100</v>
      </c>
      <c r="H272" s="91">
        <v>34</v>
      </c>
      <c r="I272" s="91"/>
    </row>
    <row r="273" spans="1:9">
      <c r="A273" s="145">
        <v>269</v>
      </c>
      <c r="B273" s="146" t="s">
        <v>1254</v>
      </c>
      <c r="C273" s="91" t="s">
        <v>6461</v>
      </c>
      <c r="D273" s="91">
        <v>1</v>
      </c>
      <c r="E273" s="91">
        <v>25</v>
      </c>
      <c r="F273" s="91" t="s">
        <v>514</v>
      </c>
      <c r="G273" s="99">
        <v>100</v>
      </c>
      <c r="H273" s="91">
        <v>44</v>
      </c>
      <c r="I273" s="91"/>
    </row>
    <row r="274" spans="1:9">
      <c r="A274" s="145">
        <v>270</v>
      </c>
      <c r="B274" s="146" t="s">
        <v>1256</v>
      </c>
      <c r="C274" s="91" t="s">
        <v>6461</v>
      </c>
      <c r="D274" s="91">
        <v>1</v>
      </c>
      <c r="E274" s="91">
        <v>26</v>
      </c>
      <c r="F274" s="91" t="s">
        <v>515</v>
      </c>
      <c r="G274" s="99">
        <v>100</v>
      </c>
      <c r="H274" s="91">
        <v>54</v>
      </c>
      <c r="I274" s="91"/>
    </row>
    <row r="275" spans="1:9" s="123" customFormat="1">
      <c r="A275" s="145">
        <v>271</v>
      </c>
      <c r="B275" s="146" t="s">
        <v>1240</v>
      </c>
      <c r="C275" s="91"/>
      <c r="D275" s="91">
        <v>1</v>
      </c>
      <c r="E275" s="91">
        <v>15</v>
      </c>
      <c r="F275" s="91" t="s">
        <v>516</v>
      </c>
      <c r="G275" s="99">
        <v>103</v>
      </c>
      <c r="H275" s="91">
        <v>3</v>
      </c>
      <c r="I275" s="91"/>
    </row>
    <row r="276" spans="1:9">
      <c r="A276" s="145">
        <v>272</v>
      </c>
      <c r="B276" s="146" t="s">
        <v>1242</v>
      </c>
      <c r="C276" s="91"/>
      <c r="D276" s="91">
        <v>5</v>
      </c>
      <c r="E276" s="91">
        <v>16</v>
      </c>
      <c r="F276" s="91" t="s">
        <v>1173</v>
      </c>
      <c r="G276" s="147">
        <v>103</v>
      </c>
      <c r="H276" s="91" t="s">
        <v>6669</v>
      </c>
      <c r="I276" s="91"/>
    </row>
    <row r="277" spans="1:9">
      <c r="A277" s="145">
        <v>273</v>
      </c>
      <c r="B277" s="146" t="s">
        <v>1244</v>
      </c>
      <c r="C277" s="91"/>
      <c r="D277" s="91">
        <v>1</v>
      </c>
      <c r="E277" s="91">
        <v>17</v>
      </c>
      <c r="F277" s="91" t="s">
        <v>517</v>
      </c>
      <c r="G277" s="99">
        <v>103</v>
      </c>
      <c r="H277" s="91">
        <v>9</v>
      </c>
      <c r="I277" s="91"/>
    </row>
    <row r="278" spans="1:9">
      <c r="A278" s="145">
        <v>274</v>
      </c>
      <c r="B278" s="146" t="s">
        <v>1246</v>
      </c>
      <c r="C278" s="91"/>
      <c r="D278" s="91">
        <v>1</v>
      </c>
      <c r="E278" s="91">
        <v>18</v>
      </c>
      <c r="F278" s="91" t="s">
        <v>518</v>
      </c>
      <c r="G278" s="99">
        <v>103</v>
      </c>
      <c r="H278" s="91">
        <v>11</v>
      </c>
      <c r="I278" s="91"/>
    </row>
    <row r="279" spans="1:9">
      <c r="A279" s="145">
        <v>275</v>
      </c>
      <c r="B279" s="146" t="s">
        <v>1248</v>
      </c>
      <c r="C279" s="91"/>
      <c r="D279" s="91">
        <v>1</v>
      </c>
      <c r="E279" s="91">
        <v>19</v>
      </c>
      <c r="F279" s="91" t="s">
        <v>519</v>
      </c>
      <c r="G279" s="99">
        <v>103</v>
      </c>
      <c r="H279" s="91">
        <v>13</v>
      </c>
      <c r="I279" s="91"/>
    </row>
    <row r="280" spans="1:9">
      <c r="A280" s="145">
        <v>276</v>
      </c>
      <c r="B280" s="146" t="s">
        <v>1250</v>
      </c>
      <c r="C280" s="91"/>
      <c r="D280" s="91">
        <v>1</v>
      </c>
      <c r="E280" s="91">
        <v>20</v>
      </c>
      <c r="F280" s="91" t="s">
        <v>520</v>
      </c>
      <c r="G280" s="99">
        <v>103</v>
      </c>
      <c r="H280" s="91">
        <v>15</v>
      </c>
      <c r="I280" s="91"/>
    </row>
    <row r="281" spans="1:9">
      <c r="A281" s="145">
        <v>277</v>
      </c>
      <c r="B281" s="146" t="s">
        <v>1252</v>
      </c>
      <c r="C281" s="91" t="s">
        <v>6461</v>
      </c>
      <c r="D281" s="91">
        <v>1</v>
      </c>
      <c r="E281" s="91">
        <v>24</v>
      </c>
      <c r="F281" s="91" t="s">
        <v>521</v>
      </c>
      <c r="G281" s="99">
        <v>103</v>
      </c>
      <c r="H281" s="91">
        <v>34</v>
      </c>
      <c r="I281" s="91"/>
    </row>
    <row r="282" spans="1:9">
      <c r="A282" s="145">
        <v>278</v>
      </c>
      <c r="B282" s="146" t="s">
        <v>1254</v>
      </c>
      <c r="C282" s="91" t="s">
        <v>6461</v>
      </c>
      <c r="D282" s="91">
        <v>1</v>
      </c>
      <c r="E282" s="91">
        <v>25</v>
      </c>
      <c r="F282" s="91" t="s">
        <v>522</v>
      </c>
      <c r="G282" s="99">
        <v>103</v>
      </c>
      <c r="H282" s="91">
        <v>44</v>
      </c>
      <c r="I282" s="91"/>
    </row>
    <row r="283" spans="1:9">
      <c r="A283" s="145">
        <v>279</v>
      </c>
      <c r="B283" s="146" t="s">
        <v>1256</v>
      </c>
      <c r="C283" s="91" t="s">
        <v>6461</v>
      </c>
      <c r="D283" s="91">
        <v>1</v>
      </c>
      <c r="E283" s="91">
        <v>26</v>
      </c>
      <c r="F283" s="91" t="s">
        <v>523</v>
      </c>
      <c r="G283" s="99">
        <v>103</v>
      </c>
      <c r="H283" s="91">
        <v>54</v>
      </c>
      <c r="I283" s="91"/>
    </row>
    <row r="284" spans="1:9">
      <c r="A284" s="145">
        <v>280</v>
      </c>
      <c r="B284" s="146" t="s">
        <v>1240</v>
      </c>
      <c r="C284" s="91"/>
      <c r="D284" s="91">
        <v>1</v>
      </c>
      <c r="E284" s="91">
        <v>15</v>
      </c>
      <c r="F284" s="91" t="s">
        <v>524</v>
      </c>
      <c r="G284" s="99">
        <v>106</v>
      </c>
      <c r="H284" s="91">
        <v>3</v>
      </c>
      <c r="I284" s="91"/>
    </row>
    <row r="285" spans="1:9">
      <c r="A285" s="145">
        <v>281</v>
      </c>
      <c r="B285" s="146" t="s">
        <v>1242</v>
      </c>
      <c r="C285" s="91"/>
      <c r="D285" s="91">
        <v>5</v>
      </c>
      <c r="E285" s="91">
        <v>16</v>
      </c>
      <c r="F285" s="91" t="s">
        <v>1174</v>
      </c>
      <c r="G285" s="147">
        <v>106</v>
      </c>
      <c r="H285" s="91" t="s">
        <v>6669</v>
      </c>
      <c r="I285" s="91"/>
    </row>
    <row r="286" spans="1:9">
      <c r="A286" s="145">
        <v>282</v>
      </c>
      <c r="B286" s="146" t="s">
        <v>1244</v>
      </c>
      <c r="C286" s="91"/>
      <c r="D286" s="91">
        <v>1</v>
      </c>
      <c r="E286" s="91">
        <v>17</v>
      </c>
      <c r="F286" s="91" t="s">
        <v>525</v>
      </c>
      <c r="G286" s="99">
        <v>106</v>
      </c>
      <c r="H286" s="91">
        <v>9</v>
      </c>
      <c r="I286" s="91"/>
    </row>
    <row r="287" spans="1:9">
      <c r="A287" s="145">
        <v>283</v>
      </c>
      <c r="B287" s="146" t="s">
        <v>1246</v>
      </c>
      <c r="C287" s="91"/>
      <c r="D287" s="91">
        <v>1</v>
      </c>
      <c r="E287" s="91">
        <v>18</v>
      </c>
      <c r="F287" s="91" t="s">
        <v>526</v>
      </c>
      <c r="G287" s="99">
        <v>106</v>
      </c>
      <c r="H287" s="91">
        <v>11</v>
      </c>
      <c r="I287" s="91"/>
    </row>
    <row r="288" spans="1:9">
      <c r="A288" s="145">
        <v>284</v>
      </c>
      <c r="B288" s="146" t="s">
        <v>1248</v>
      </c>
      <c r="C288" s="91"/>
      <c r="D288" s="91">
        <v>1</v>
      </c>
      <c r="E288" s="91">
        <v>19</v>
      </c>
      <c r="F288" s="91" t="s">
        <v>527</v>
      </c>
      <c r="G288" s="99">
        <v>106</v>
      </c>
      <c r="H288" s="91">
        <v>13</v>
      </c>
      <c r="I288" s="91"/>
    </row>
    <row r="289" spans="1:9">
      <c r="A289" s="145">
        <v>285</v>
      </c>
      <c r="B289" s="146" t="s">
        <v>1250</v>
      </c>
      <c r="C289" s="91"/>
      <c r="D289" s="91">
        <v>1</v>
      </c>
      <c r="E289" s="91">
        <v>20</v>
      </c>
      <c r="F289" s="91" t="s">
        <v>528</v>
      </c>
      <c r="G289" s="99">
        <v>106</v>
      </c>
      <c r="H289" s="91">
        <v>15</v>
      </c>
      <c r="I289" s="91"/>
    </row>
    <row r="290" spans="1:9">
      <c r="A290" s="145">
        <v>286</v>
      </c>
      <c r="B290" s="146" t="s">
        <v>1252</v>
      </c>
      <c r="C290" s="91" t="s">
        <v>6461</v>
      </c>
      <c r="D290" s="91">
        <v>1</v>
      </c>
      <c r="E290" s="91">
        <v>24</v>
      </c>
      <c r="F290" s="91" t="s">
        <v>529</v>
      </c>
      <c r="G290" s="99">
        <v>106</v>
      </c>
      <c r="H290" s="91">
        <v>34</v>
      </c>
      <c r="I290" s="91"/>
    </row>
    <row r="291" spans="1:9">
      <c r="A291" s="145">
        <v>287</v>
      </c>
      <c r="B291" s="146" t="s">
        <v>1254</v>
      </c>
      <c r="C291" s="91" t="s">
        <v>6461</v>
      </c>
      <c r="D291" s="91">
        <v>1</v>
      </c>
      <c r="E291" s="91">
        <v>25</v>
      </c>
      <c r="F291" s="91" t="s">
        <v>530</v>
      </c>
      <c r="G291" s="99">
        <v>106</v>
      </c>
      <c r="H291" s="91">
        <v>44</v>
      </c>
      <c r="I291" s="91"/>
    </row>
    <row r="292" spans="1:9">
      <c r="A292" s="145">
        <v>288</v>
      </c>
      <c r="B292" s="146" t="s">
        <v>1256</v>
      </c>
      <c r="C292" s="91" t="s">
        <v>6461</v>
      </c>
      <c r="D292" s="91">
        <v>1</v>
      </c>
      <c r="E292" s="91">
        <v>26</v>
      </c>
      <c r="F292" s="91" t="s">
        <v>531</v>
      </c>
      <c r="G292" s="99">
        <v>106</v>
      </c>
      <c r="H292" s="91">
        <v>54</v>
      </c>
      <c r="I292" s="91"/>
    </row>
    <row r="293" spans="1:9">
      <c r="A293" s="145">
        <v>289</v>
      </c>
      <c r="B293" s="146" t="s">
        <v>1240</v>
      </c>
      <c r="C293" s="91"/>
      <c r="D293" s="91">
        <v>1</v>
      </c>
      <c r="E293" s="91">
        <v>15</v>
      </c>
      <c r="F293" s="91" t="s">
        <v>532</v>
      </c>
      <c r="G293" s="99">
        <v>109</v>
      </c>
      <c r="H293" s="91">
        <v>3</v>
      </c>
      <c r="I293" s="91"/>
    </row>
    <row r="294" spans="1:9">
      <c r="A294" s="145">
        <v>290</v>
      </c>
      <c r="B294" s="146" t="s">
        <v>1242</v>
      </c>
      <c r="C294" s="91"/>
      <c r="D294" s="91">
        <v>5</v>
      </c>
      <c r="E294" s="91">
        <v>16</v>
      </c>
      <c r="F294" s="91" t="s">
        <v>1175</v>
      </c>
      <c r="G294" s="147">
        <v>109</v>
      </c>
      <c r="H294" s="91" t="s">
        <v>6669</v>
      </c>
      <c r="I294" s="91"/>
    </row>
    <row r="295" spans="1:9">
      <c r="A295" s="145">
        <v>291</v>
      </c>
      <c r="B295" s="146" t="s">
        <v>1244</v>
      </c>
      <c r="C295" s="91"/>
      <c r="D295" s="91">
        <v>1</v>
      </c>
      <c r="E295" s="91">
        <v>17</v>
      </c>
      <c r="F295" s="91" t="s">
        <v>533</v>
      </c>
      <c r="G295" s="99">
        <v>109</v>
      </c>
      <c r="H295" s="91">
        <v>9</v>
      </c>
      <c r="I295" s="91"/>
    </row>
    <row r="296" spans="1:9">
      <c r="A296" s="145">
        <v>292</v>
      </c>
      <c r="B296" s="146" t="s">
        <v>1246</v>
      </c>
      <c r="C296" s="91"/>
      <c r="D296" s="91">
        <v>1</v>
      </c>
      <c r="E296" s="91">
        <v>18</v>
      </c>
      <c r="F296" s="91" t="s">
        <v>534</v>
      </c>
      <c r="G296" s="99">
        <v>109</v>
      </c>
      <c r="H296" s="91">
        <v>11</v>
      </c>
      <c r="I296" s="91"/>
    </row>
    <row r="297" spans="1:9">
      <c r="A297" s="145">
        <v>293</v>
      </c>
      <c r="B297" s="146" t="s">
        <v>1248</v>
      </c>
      <c r="C297" s="91"/>
      <c r="D297" s="91">
        <v>1</v>
      </c>
      <c r="E297" s="91">
        <v>19</v>
      </c>
      <c r="F297" s="91" t="s">
        <v>535</v>
      </c>
      <c r="G297" s="99">
        <v>109</v>
      </c>
      <c r="H297" s="91">
        <v>13</v>
      </c>
      <c r="I297" s="91"/>
    </row>
    <row r="298" spans="1:9">
      <c r="A298" s="145">
        <v>294</v>
      </c>
      <c r="B298" s="146" t="s">
        <v>1250</v>
      </c>
      <c r="C298" s="91"/>
      <c r="D298" s="91">
        <v>1</v>
      </c>
      <c r="E298" s="91">
        <v>20</v>
      </c>
      <c r="F298" s="91" t="s">
        <v>536</v>
      </c>
      <c r="G298" s="99">
        <v>109</v>
      </c>
      <c r="H298" s="91">
        <v>15</v>
      </c>
      <c r="I298" s="91"/>
    </row>
    <row r="299" spans="1:9">
      <c r="A299" s="145">
        <v>295</v>
      </c>
      <c r="B299" s="146" t="s">
        <v>1252</v>
      </c>
      <c r="C299" s="91" t="s">
        <v>6461</v>
      </c>
      <c r="D299" s="91">
        <v>1</v>
      </c>
      <c r="E299" s="91">
        <v>24</v>
      </c>
      <c r="F299" s="91" t="s">
        <v>537</v>
      </c>
      <c r="G299" s="99">
        <v>109</v>
      </c>
      <c r="H299" s="91">
        <v>34</v>
      </c>
      <c r="I299" s="91"/>
    </row>
    <row r="300" spans="1:9">
      <c r="A300" s="145">
        <v>296</v>
      </c>
      <c r="B300" s="146" t="s">
        <v>1254</v>
      </c>
      <c r="C300" s="91" t="s">
        <v>6461</v>
      </c>
      <c r="D300" s="91">
        <v>1</v>
      </c>
      <c r="E300" s="91">
        <v>25</v>
      </c>
      <c r="F300" s="91" t="s">
        <v>538</v>
      </c>
      <c r="G300" s="99">
        <v>109</v>
      </c>
      <c r="H300" s="91">
        <v>44</v>
      </c>
      <c r="I300" s="91"/>
    </row>
    <row r="301" spans="1:9">
      <c r="A301" s="145">
        <v>297</v>
      </c>
      <c r="B301" s="146" t="s">
        <v>1256</v>
      </c>
      <c r="C301" s="91" t="s">
        <v>6461</v>
      </c>
      <c r="D301" s="91">
        <v>1</v>
      </c>
      <c r="E301" s="91">
        <v>26</v>
      </c>
      <c r="F301" s="91" t="s">
        <v>539</v>
      </c>
      <c r="G301" s="99">
        <v>109</v>
      </c>
      <c r="H301" s="91">
        <v>54</v>
      </c>
      <c r="I301" s="91"/>
    </row>
    <row r="302" spans="1:9">
      <c r="A302" s="145">
        <v>298</v>
      </c>
      <c r="B302" s="146" t="s">
        <v>1240</v>
      </c>
      <c r="C302" s="91"/>
      <c r="D302" s="91">
        <v>1</v>
      </c>
      <c r="E302" s="91">
        <v>15</v>
      </c>
      <c r="F302" s="91" t="s">
        <v>540</v>
      </c>
      <c r="G302" s="99">
        <v>112</v>
      </c>
      <c r="H302" s="91">
        <v>3</v>
      </c>
      <c r="I302" s="91"/>
    </row>
    <row r="303" spans="1:9">
      <c r="A303" s="145">
        <v>299</v>
      </c>
      <c r="B303" s="146" t="s">
        <v>1242</v>
      </c>
      <c r="C303" s="91"/>
      <c r="D303" s="91">
        <v>5</v>
      </c>
      <c r="E303" s="91">
        <v>16</v>
      </c>
      <c r="F303" s="91" t="s">
        <v>1176</v>
      </c>
      <c r="G303" s="147">
        <v>112</v>
      </c>
      <c r="H303" s="91" t="s">
        <v>6669</v>
      </c>
      <c r="I303" s="91"/>
    </row>
    <row r="304" spans="1:9">
      <c r="A304" s="145">
        <v>300</v>
      </c>
      <c r="B304" s="146" t="s">
        <v>1244</v>
      </c>
      <c r="C304" s="91"/>
      <c r="D304" s="91">
        <v>1</v>
      </c>
      <c r="E304" s="91">
        <v>17</v>
      </c>
      <c r="F304" s="91" t="s">
        <v>541</v>
      </c>
      <c r="G304" s="99">
        <v>112</v>
      </c>
      <c r="H304" s="91">
        <v>9</v>
      </c>
      <c r="I304" s="91"/>
    </row>
    <row r="305" spans="1:9">
      <c r="A305" s="145">
        <v>301</v>
      </c>
      <c r="B305" s="146" t="s">
        <v>1246</v>
      </c>
      <c r="C305" s="91"/>
      <c r="D305" s="91">
        <v>1</v>
      </c>
      <c r="E305" s="91">
        <v>18</v>
      </c>
      <c r="F305" s="91" t="s">
        <v>542</v>
      </c>
      <c r="G305" s="99">
        <v>112</v>
      </c>
      <c r="H305" s="91">
        <v>11</v>
      </c>
      <c r="I305" s="91"/>
    </row>
    <row r="306" spans="1:9">
      <c r="A306" s="145">
        <v>302</v>
      </c>
      <c r="B306" s="146" t="s">
        <v>1248</v>
      </c>
      <c r="C306" s="91"/>
      <c r="D306" s="91">
        <v>1</v>
      </c>
      <c r="E306" s="91">
        <v>19</v>
      </c>
      <c r="F306" s="91" t="s">
        <v>543</v>
      </c>
      <c r="G306" s="99">
        <v>112</v>
      </c>
      <c r="H306" s="91">
        <v>13</v>
      </c>
      <c r="I306" s="91"/>
    </row>
    <row r="307" spans="1:9">
      <c r="A307" s="145">
        <v>303</v>
      </c>
      <c r="B307" s="146" t="s">
        <v>1250</v>
      </c>
      <c r="C307" s="91"/>
      <c r="D307" s="91">
        <v>1</v>
      </c>
      <c r="E307" s="91">
        <v>20</v>
      </c>
      <c r="F307" s="91" t="s">
        <v>544</v>
      </c>
      <c r="G307" s="99">
        <v>112</v>
      </c>
      <c r="H307" s="91">
        <v>15</v>
      </c>
      <c r="I307" s="91"/>
    </row>
    <row r="308" spans="1:9">
      <c r="A308" s="145">
        <v>304</v>
      </c>
      <c r="B308" s="146" t="s">
        <v>1252</v>
      </c>
      <c r="C308" s="91" t="s">
        <v>6461</v>
      </c>
      <c r="D308" s="91">
        <v>1</v>
      </c>
      <c r="E308" s="91">
        <v>24</v>
      </c>
      <c r="F308" s="91" t="s">
        <v>545</v>
      </c>
      <c r="G308" s="99">
        <v>112</v>
      </c>
      <c r="H308" s="91">
        <v>34</v>
      </c>
      <c r="I308" s="91"/>
    </row>
    <row r="309" spans="1:9">
      <c r="A309" s="145">
        <v>305</v>
      </c>
      <c r="B309" s="146" t="s">
        <v>1254</v>
      </c>
      <c r="C309" s="91" t="s">
        <v>6461</v>
      </c>
      <c r="D309" s="91">
        <v>1</v>
      </c>
      <c r="E309" s="91">
        <v>25</v>
      </c>
      <c r="F309" s="91" t="s">
        <v>546</v>
      </c>
      <c r="G309" s="99">
        <v>112</v>
      </c>
      <c r="H309" s="91">
        <v>44</v>
      </c>
      <c r="I309" s="91"/>
    </row>
    <row r="310" spans="1:9">
      <c r="A310" s="145">
        <v>306</v>
      </c>
      <c r="B310" s="146" t="s">
        <v>1256</v>
      </c>
      <c r="C310" s="91" t="s">
        <v>6461</v>
      </c>
      <c r="D310" s="91">
        <v>1</v>
      </c>
      <c r="E310" s="91">
        <v>26</v>
      </c>
      <c r="F310" s="91" t="s">
        <v>547</v>
      </c>
      <c r="G310" s="99">
        <v>112</v>
      </c>
      <c r="H310" s="91">
        <v>54</v>
      </c>
      <c r="I310" s="91"/>
    </row>
    <row r="311" spans="1:9">
      <c r="A311" s="145">
        <v>307</v>
      </c>
      <c r="B311" s="146" t="s">
        <v>1240</v>
      </c>
      <c r="C311" s="91"/>
      <c r="D311" s="91">
        <v>1</v>
      </c>
      <c r="E311" s="91">
        <v>15</v>
      </c>
      <c r="F311" s="91" t="s">
        <v>548</v>
      </c>
      <c r="G311" s="99">
        <v>115</v>
      </c>
      <c r="H311" s="91">
        <v>3</v>
      </c>
      <c r="I311" s="91"/>
    </row>
    <row r="312" spans="1:9">
      <c r="A312" s="145">
        <v>308</v>
      </c>
      <c r="B312" s="146" t="s">
        <v>1242</v>
      </c>
      <c r="C312" s="91"/>
      <c r="D312" s="91">
        <v>5</v>
      </c>
      <c r="E312" s="91">
        <v>16</v>
      </c>
      <c r="F312" s="91" t="s">
        <v>1177</v>
      </c>
      <c r="G312" s="147">
        <v>115</v>
      </c>
      <c r="H312" s="91" t="s">
        <v>6669</v>
      </c>
      <c r="I312" s="91"/>
    </row>
    <row r="313" spans="1:9">
      <c r="A313" s="145">
        <v>309</v>
      </c>
      <c r="B313" s="146" t="s">
        <v>1244</v>
      </c>
      <c r="C313" s="91"/>
      <c r="D313" s="91">
        <v>1</v>
      </c>
      <c r="E313" s="91">
        <v>17</v>
      </c>
      <c r="F313" s="91" t="s">
        <v>549</v>
      </c>
      <c r="G313" s="99">
        <v>115</v>
      </c>
      <c r="H313" s="91">
        <v>9</v>
      </c>
      <c r="I313" s="91"/>
    </row>
    <row r="314" spans="1:9">
      <c r="A314" s="145">
        <v>310</v>
      </c>
      <c r="B314" s="146" t="s">
        <v>1246</v>
      </c>
      <c r="C314" s="91"/>
      <c r="D314" s="91">
        <v>1</v>
      </c>
      <c r="E314" s="91">
        <v>18</v>
      </c>
      <c r="F314" s="91" t="s">
        <v>550</v>
      </c>
      <c r="G314" s="99">
        <v>115</v>
      </c>
      <c r="H314" s="91">
        <v>11</v>
      </c>
      <c r="I314" s="91"/>
    </row>
    <row r="315" spans="1:9">
      <c r="A315" s="145">
        <v>311</v>
      </c>
      <c r="B315" s="146" t="s">
        <v>1248</v>
      </c>
      <c r="C315" s="91"/>
      <c r="D315" s="91">
        <v>1</v>
      </c>
      <c r="E315" s="91">
        <v>19</v>
      </c>
      <c r="F315" s="91" t="s">
        <v>551</v>
      </c>
      <c r="G315" s="99">
        <v>115</v>
      </c>
      <c r="H315" s="91">
        <v>13</v>
      </c>
      <c r="I315" s="91"/>
    </row>
    <row r="316" spans="1:9">
      <c r="A316" s="145">
        <v>312</v>
      </c>
      <c r="B316" s="146" t="s">
        <v>1250</v>
      </c>
      <c r="C316" s="91"/>
      <c r="D316" s="91">
        <v>1</v>
      </c>
      <c r="E316" s="91">
        <v>20</v>
      </c>
      <c r="F316" s="91" t="s">
        <v>552</v>
      </c>
      <c r="G316" s="99">
        <v>115</v>
      </c>
      <c r="H316" s="91">
        <v>15</v>
      </c>
      <c r="I316" s="91"/>
    </row>
    <row r="317" spans="1:9">
      <c r="A317" s="145">
        <v>313</v>
      </c>
      <c r="B317" s="146" t="s">
        <v>1252</v>
      </c>
      <c r="C317" s="91" t="s">
        <v>6461</v>
      </c>
      <c r="D317" s="91">
        <v>1</v>
      </c>
      <c r="E317" s="91">
        <v>24</v>
      </c>
      <c r="F317" s="91" t="s">
        <v>553</v>
      </c>
      <c r="G317" s="99">
        <v>115</v>
      </c>
      <c r="H317" s="91">
        <v>34</v>
      </c>
      <c r="I317" s="91"/>
    </row>
    <row r="318" spans="1:9">
      <c r="A318" s="145">
        <v>314</v>
      </c>
      <c r="B318" s="146" t="s">
        <v>1254</v>
      </c>
      <c r="C318" s="91" t="s">
        <v>6461</v>
      </c>
      <c r="D318" s="91">
        <v>1</v>
      </c>
      <c r="E318" s="91">
        <v>25</v>
      </c>
      <c r="F318" s="91" t="s">
        <v>554</v>
      </c>
      <c r="G318" s="99">
        <v>115</v>
      </c>
      <c r="H318" s="91">
        <v>44</v>
      </c>
      <c r="I318" s="91"/>
    </row>
    <row r="319" spans="1:9">
      <c r="A319" s="145">
        <v>315</v>
      </c>
      <c r="B319" s="146" t="s">
        <v>1256</v>
      </c>
      <c r="C319" s="91" t="s">
        <v>6461</v>
      </c>
      <c r="D319" s="91">
        <v>1</v>
      </c>
      <c r="E319" s="91">
        <v>26</v>
      </c>
      <c r="F319" s="91" t="s">
        <v>555</v>
      </c>
      <c r="G319" s="99">
        <v>115</v>
      </c>
      <c r="H319" s="91">
        <v>54</v>
      </c>
      <c r="I319" s="91"/>
    </row>
    <row r="320" spans="1:9">
      <c r="A320" s="145">
        <v>316</v>
      </c>
      <c r="B320" s="146" t="s">
        <v>1240</v>
      </c>
      <c r="C320" s="91"/>
      <c r="D320" s="91">
        <v>1</v>
      </c>
      <c r="E320" s="91">
        <v>15</v>
      </c>
      <c r="F320" s="91" t="s">
        <v>556</v>
      </c>
      <c r="G320" s="99">
        <v>118</v>
      </c>
      <c r="H320" s="91">
        <v>3</v>
      </c>
      <c r="I320" s="91"/>
    </row>
    <row r="321" spans="1:9">
      <c r="A321" s="145">
        <v>317</v>
      </c>
      <c r="B321" s="146" t="s">
        <v>1242</v>
      </c>
      <c r="C321" s="91"/>
      <c r="D321" s="91">
        <v>5</v>
      </c>
      <c r="E321" s="91">
        <v>16</v>
      </c>
      <c r="F321" s="91" t="s">
        <v>1178</v>
      </c>
      <c r="G321" s="147">
        <v>118</v>
      </c>
      <c r="H321" s="91" t="s">
        <v>6669</v>
      </c>
      <c r="I321" s="91"/>
    </row>
    <row r="322" spans="1:9">
      <c r="A322" s="145">
        <v>318</v>
      </c>
      <c r="B322" s="146" t="s">
        <v>1244</v>
      </c>
      <c r="C322" s="91"/>
      <c r="D322" s="91">
        <v>1</v>
      </c>
      <c r="E322" s="91">
        <v>17</v>
      </c>
      <c r="F322" s="91" t="s">
        <v>557</v>
      </c>
      <c r="G322" s="99">
        <v>118</v>
      </c>
      <c r="H322" s="91">
        <v>9</v>
      </c>
      <c r="I322" s="91"/>
    </row>
    <row r="323" spans="1:9">
      <c r="A323" s="145">
        <v>319</v>
      </c>
      <c r="B323" s="146" t="s">
        <v>1246</v>
      </c>
      <c r="C323" s="91"/>
      <c r="D323" s="91">
        <v>1</v>
      </c>
      <c r="E323" s="91">
        <v>18</v>
      </c>
      <c r="F323" s="91" t="s">
        <v>558</v>
      </c>
      <c r="G323" s="99">
        <v>118</v>
      </c>
      <c r="H323" s="91">
        <v>11</v>
      </c>
      <c r="I323" s="91"/>
    </row>
    <row r="324" spans="1:9">
      <c r="A324" s="145">
        <v>320</v>
      </c>
      <c r="B324" s="146" t="s">
        <v>1248</v>
      </c>
      <c r="C324" s="91"/>
      <c r="D324" s="91">
        <v>1</v>
      </c>
      <c r="E324" s="91">
        <v>19</v>
      </c>
      <c r="F324" s="91" t="s">
        <v>559</v>
      </c>
      <c r="G324" s="99">
        <v>118</v>
      </c>
      <c r="H324" s="91">
        <v>13</v>
      </c>
      <c r="I324" s="91"/>
    </row>
    <row r="325" spans="1:9">
      <c r="A325" s="145">
        <v>321</v>
      </c>
      <c r="B325" s="146" t="s">
        <v>1250</v>
      </c>
      <c r="C325" s="91"/>
      <c r="D325" s="91">
        <v>1</v>
      </c>
      <c r="E325" s="91">
        <v>20</v>
      </c>
      <c r="F325" s="91" t="s">
        <v>560</v>
      </c>
      <c r="G325" s="99">
        <v>118</v>
      </c>
      <c r="H325" s="91">
        <v>15</v>
      </c>
      <c r="I325" s="91"/>
    </row>
    <row r="326" spans="1:9">
      <c r="A326" s="145">
        <v>322</v>
      </c>
      <c r="B326" s="146" t="s">
        <v>1252</v>
      </c>
      <c r="C326" s="91" t="s">
        <v>6461</v>
      </c>
      <c r="D326" s="91">
        <v>1</v>
      </c>
      <c r="E326" s="91">
        <v>24</v>
      </c>
      <c r="F326" s="91" t="s">
        <v>561</v>
      </c>
      <c r="G326" s="99">
        <v>118</v>
      </c>
      <c r="H326" s="91">
        <v>34</v>
      </c>
      <c r="I326" s="91"/>
    </row>
    <row r="327" spans="1:9">
      <c r="A327" s="145">
        <v>323</v>
      </c>
      <c r="B327" s="146" t="s">
        <v>1254</v>
      </c>
      <c r="C327" s="91" t="s">
        <v>6461</v>
      </c>
      <c r="D327" s="91">
        <v>1</v>
      </c>
      <c r="E327" s="91">
        <v>25</v>
      </c>
      <c r="F327" s="91" t="s">
        <v>562</v>
      </c>
      <c r="G327" s="99">
        <v>118</v>
      </c>
      <c r="H327" s="91">
        <v>44</v>
      </c>
      <c r="I327" s="91"/>
    </row>
    <row r="328" spans="1:9">
      <c r="A328" s="145">
        <v>324</v>
      </c>
      <c r="B328" s="146" t="s">
        <v>1256</v>
      </c>
      <c r="C328" s="91" t="s">
        <v>6461</v>
      </c>
      <c r="D328" s="91">
        <v>1</v>
      </c>
      <c r="E328" s="91">
        <v>26</v>
      </c>
      <c r="F328" s="91" t="s">
        <v>563</v>
      </c>
      <c r="G328" s="99">
        <v>118</v>
      </c>
      <c r="H328" s="91">
        <v>54</v>
      </c>
      <c r="I328" s="91"/>
    </row>
    <row r="329" spans="1:9">
      <c r="A329" s="145">
        <v>325</v>
      </c>
      <c r="B329" s="146" t="s">
        <v>1240</v>
      </c>
      <c r="C329" s="91"/>
      <c r="D329" s="91">
        <v>1</v>
      </c>
      <c r="E329" s="91">
        <v>15</v>
      </c>
      <c r="F329" s="91" t="s">
        <v>564</v>
      </c>
      <c r="G329" s="99">
        <v>121</v>
      </c>
      <c r="H329" s="91">
        <v>3</v>
      </c>
      <c r="I329" s="91"/>
    </row>
    <row r="330" spans="1:9">
      <c r="A330" s="145">
        <v>326</v>
      </c>
      <c r="B330" s="146" t="s">
        <v>1242</v>
      </c>
      <c r="C330" s="91"/>
      <c r="D330" s="91">
        <v>5</v>
      </c>
      <c r="E330" s="91">
        <v>16</v>
      </c>
      <c r="F330" s="91" t="s">
        <v>1179</v>
      </c>
      <c r="G330" s="147">
        <v>121</v>
      </c>
      <c r="H330" s="91" t="s">
        <v>6669</v>
      </c>
      <c r="I330" s="91"/>
    </row>
    <row r="331" spans="1:9">
      <c r="A331" s="145">
        <v>327</v>
      </c>
      <c r="B331" s="146" t="s">
        <v>1244</v>
      </c>
      <c r="C331" s="91"/>
      <c r="D331" s="91">
        <v>1</v>
      </c>
      <c r="E331" s="91">
        <v>17</v>
      </c>
      <c r="F331" s="91" t="s">
        <v>565</v>
      </c>
      <c r="G331" s="99">
        <v>121</v>
      </c>
      <c r="H331" s="91">
        <v>9</v>
      </c>
      <c r="I331" s="91"/>
    </row>
    <row r="332" spans="1:9">
      <c r="A332" s="145">
        <v>328</v>
      </c>
      <c r="B332" s="146" t="s">
        <v>1246</v>
      </c>
      <c r="C332" s="91"/>
      <c r="D332" s="91">
        <v>1</v>
      </c>
      <c r="E332" s="91">
        <v>18</v>
      </c>
      <c r="F332" s="91" t="s">
        <v>566</v>
      </c>
      <c r="G332" s="99">
        <v>121</v>
      </c>
      <c r="H332" s="91">
        <v>11</v>
      </c>
      <c r="I332" s="91"/>
    </row>
    <row r="333" spans="1:9">
      <c r="A333" s="145">
        <v>329</v>
      </c>
      <c r="B333" s="146" t="s">
        <v>1248</v>
      </c>
      <c r="C333" s="91"/>
      <c r="D333" s="91">
        <v>1</v>
      </c>
      <c r="E333" s="91">
        <v>19</v>
      </c>
      <c r="F333" s="91" t="s">
        <v>567</v>
      </c>
      <c r="G333" s="99">
        <v>121</v>
      </c>
      <c r="H333" s="91">
        <v>13</v>
      </c>
      <c r="I333" s="91"/>
    </row>
    <row r="334" spans="1:9">
      <c r="A334" s="145">
        <v>330</v>
      </c>
      <c r="B334" s="146" t="s">
        <v>1250</v>
      </c>
      <c r="C334" s="91"/>
      <c r="D334" s="91">
        <v>1</v>
      </c>
      <c r="E334" s="91">
        <v>20</v>
      </c>
      <c r="F334" s="91" t="s">
        <v>568</v>
      </c>
      <c r="G334" s="99">
        <v>121</v>
      </c>
      <c r="H334" s="91">
        <v>15</v>
      </c>
      <c r="I334" s="91"/>
    </row>
    <row r="335" spans="1:9">
      <c r="A335" s="145">
        <v>331</v>
      </c>
      <c r="B335" s="146" t="s">
        <v>1252</v>
      </c>
      <c r="C335" s="91" t="s">
        <v>6461</v>
      </c>
      <c r="D335" s="91">
        <v>1</v>
      </c>
      <c r="E335" s="91">
        <v>24</v>
      </c>
      <c r="F335" s="91" t="s">
        <v>569</v>
      </c>
      <c r="G335" s="99">
        <v>121</v>
      </c>
      <c r="H335" s="91">
        <v>34</v>
      </c>
      <c r="I335" s="91"/>
    </row>
    <row r="336" spans="1:9">
      <c r="A336" s="145">
        <v>332</v>
      </c>
      <c r="B336" s="146" t="s">
        <v>1254</v>
      </c>
      <c r="C336" s="91" t="s">
        <v>6461</v>
      </c>
      <c r="D336" s="91">
        <v>1</v>
      </c>
      <c r="E336" s="91">
        <v>25</v>
      </c>
      <c r="F336" s="91" t="s">
        <v>570</v>
      </c>
      <c r="G336" s="99">
        <v>121</v>
      </c>
      <c r="H336" s="91">
        <v>44</v>
      </c>
      <c r="I336" s="91"/>
    </row>
    <row r="337" spans="1:9">
      <c r="A337" s="145">
        <v>333</v>
      </c>
      <c r="B337" s="146" t="s">
        <v>1256</v>
      </c>
      <c r="C337" s="91" t="s">
        <v>6461</v>
      </c>
      <c r="D337" s="91">
        <v>1</v>
      </c>
      <c r="E337" s="91">
        <v>26</v>
      </c>
      <c r="F337" s="91" t="s">
        <v>571</v>
      </c>
      <c r="G337" s="99">
        <v>121</v>
      </c>
      <c r="H337" s="91">
        <v>54</v>
      </c>
      <c r="I337" s="91"/>
    </row>
    <row r="338" spans="1:9">
      <c r="A338" s="145">
        <v>334</v>
      </c>
      <c r="B338" s="146" t="s">
        <v>1240</v>
      </c>
      <c r="C338" s="91"/>
      <c r="D338" s="91">
        <v>1</v>
      </c>
      <c r="E338" s="91">
        <v>15</v>
      </c>
      <c r="F338" s="91" t="s">
        <v>572</v>
      </c>
      <c r="G338" s="99">
        <v>124</v>
      </c>
      <c r="H338" s="91">
        <v>3</v>
      </c>
      <c r="I338" s="91"/>
    </row>
    <row r="339" spans="1:9">
      <c r="A339" s="145">
        <v>335</v>
      </c>
      <c r="B339" s="146" t="s">
        <v>1242</v>
      </c>
      <c r="C339" s="91"/>
      <c r="D339" s="91">
        <v>5</v>
      </c>
      <c r="E339" s="91">
        <v>16</v>
      </c>
      <c r="F339" s="91" t="s">
        <v>1180</v>
      </c>
      <c r="G339" s="147">
        <v>124</v>
      </c>
      <c r="H339" s="91" t="s">
        <v>6669</v>
      </c>
      <c r="I339" s="91"/>
    </row>
    <row r="340" spans="1:9">
      <c r="A340" s="145">
        <v>336</v>
      </c>
      <c r="B340" s="146" t="s">
        <v>1244</v>
      </c>
      <c r="C340" s="91"/>
      <c r="D340" s="91">
        <v>1</v>
      </c>
      <c r="E340" s="91">
        <v>17</v>
      </c>
      <c r="F340" s="91" t="s">
        <v>573</v>
      </c>
      <c r="G340" s="99">
        <v>124</v>
      </c>
      <c r="H340" s="91">
        <v>9</v>
      </c>
      <c r="I340" s="91"/>
    </row>
    <row r="341" spans="1:9">
      <c r="A341" s="145">
        <v>337</v>
      </c>
      <c r="B341" s="146" t="s">
        <v>1246</v>
      </c>
      <c r="C341" s="91"/>
      <c r="D341" s="91">
        <v>1</v>
      </c>
      <c r="E341" s="91">
        <v>18</v>
      </c>
      <c r="F341" s="91" t="s">
        <v>574</v>
      </c>
      <c r="G341" s="99">
        <v>124</v>
      </c>
      <c r="H341" s="91">
        <v>11</v>
      </c>
      <c r="I341" s="91"/>
    </row>
    <row r="342" spans="1:9">
      <c r="A342" s="145">
        <v>338</v>
      </c>
      <c r="B342" s="146" t="s">
        <v>1248</v>
      </c>
      <c r="C342" s="91"/>
      <c r="D342" s="91">
        <v>1</v>
      </c>
      <c r="E342" s="91">
        <v>19</v>
      </c>
      <c r="F342" s="91" t="s">
        <v>575</v>
      </c>
      <c r="G342" s="99">
        <v>124</v>
      </c>
      <c r="H342" s="91">
        <v>13</v>
      </c>
      <c r="I342" s="91"/>
    </row>
    <row r="343" spans="1:9">
      <c r="A343" s="145">
        <v>339</v>
      </c>
      <c r="B343" s="146" t="s">
        <v>1250</v>
      </c>
      <c r="C343" s="91"/>
      <c r="D343" s="91">
        <v>1</v>
      </c>
      <c r="E343" s="91">
        <v>20</v>
      </c>
      <c r="F343" s="91" t="s">
        <v>576</v>
      </c>
      <c r="G343" s="99">
        <v>124</v>
      </c>
      <c r="H343" s="91">
        <v>15</v>
      </c>
      <c r="I343" s="91"/>
    </row>
    <row r="344" spans="1:9">
      <c r="A344" s="145">
        <v>340</v>
      </c>
      <c r="B344" s="146" t="s">
        <v>1252</v>
      </c>
      <c r="C344" s="91" t="s">
        <v>6461</v>
      </c>
      <c r="D344" s="91">
        <v>1</v>
      </c>
      <c r="E344" s="91">
        <v>24</v>
      </c>
      <c r="F344" s="91" t="s">
        <v>577</v>
      </c>
      <c r="G344" s="99">
        <v>124</v>
      </c>
      <c r="H344" s="91">
        <v>34</v>
      </c>
      <c r="I344" s="91"/>
    </row>
    <row r="345" spans="1:9">
      <c r="A345" s="145">
        <v>341</v>
      </c>
      <c r="B345" s="146" t="s">
        <v>1254</v>
      </c>
      <c r="C345" s="91" t="s">
        <v>6461</v>
      </c>
      <c r="D345" s="91">
        <v>1</v>
      </c>
      <c r="E345" s="91">
        <v>25</v>
      </c>
      <c r="F345" s="91" t="s">
        <v>578</v>
      </c>
      <c r="G345" s="99">
        <v>124</v>
      </c>
      <c r="H345" s="91">
        <v>44</v>
      </c>
      <c r="I345" s="91"/>
    </row>
    <row r="346" spans="1:9">
      <c r="A346" s="145">
        <v>342</v>
      </c>
      <c r="B346" s="146" t="s">
        <v>1256</v>
      </c>
      <c r="C346" s="91" t="s">
        <v>6461</v>
      </c>
      <c r="D346" s="91">
        <v>1</v>
      </c>
      <c r="E346" s="91">
        <v>26</v>
      </c>
      <c r="F346" s="91" t="s">
        <v>579</v>
      </c>
      <c r="G346" s="99">
        <v>124</v>
      </c>
      <c r="H346" s="91">
        <v>54</v>
      </c>
      <c r="I346" s="91"/>
    </row>
    <row r="347" spans="1:9">
      <c r="A347" s="145">
        <v>343</v>
      </c>
      <c r="B347" s="146" t="s">
        <v>1240</v>
      </c>
      <c r="C347" s="91"/>
      <c r="D347" s="91">
        <v>1</v>
      </c>
      <c r="E347" s="91">
        <v>15</v>
      </c>
      <c r="F347" s="91" t="s">
        <v>580</v>
      </c>
      <c r="G347" s="99">
        <v>127</v>
      </c>
      <c r="H347" s="91">
        <v>3</v>
      </c>
      <c r="I347" s="91"/>
    </row>
    <row r="348" spans="1:9">
      <c r="A348" s="145">
        <v>344</v>
      </c>
      <c r="B348" s="146" t="s">
        <v>1242</v>
      </c>
      <c r="C348" s="91"/>
      <c r="D348" s="91">
        <v>5</v>
      </c>
      <c r="E348" s="91">
        <v>16</v>
      </c>
      <c r="F348" s="91" t="s">
        <v>1181</v>
      </c>
      <c r="G348" s="147">
        <v>127</v>
      </c>
      <c r="H348" s="91" t="s">
        <v>6669</v>
      </c>
      <c r="I348" s="91"/>
    </row>
    <row r="349" spans="1:9">
      <c r="A349" s="145">
        <v>345</v>
      </c>
      <c r="B349" s="146" t="s">
        <v>1244</v>
      </c>
      <c r="C349" s="91"/>
      <c r="D349" s="91">
        <v>1</v>
      </c>
      <c r="E349" s="91">
        <v>17</v>
      </c>
      <c r="F349" s="91" t="s">
        <v>581</v>
      </c>
      <c r="G349" s="99">
        <v>127</v>
      </c>
      <c r="H349" s="91">
        <v>9</v>
      </c>
      <c r="I349" s="91"/>
    </row>
    <row r="350" spans="1:9">
      <c r="A350" s="145">
        <v>346</v>
      </c>
      <c r="B350" s="146" t="s">
        <v>1246</v>
      </c>
      <c r="C350" s="91"/>
      <c r="D350" s="91">
        <v>1</v>
      </c>
      <c r="E350" s="91">
        <v>18</v>
      </c>
      <c r="F350" s="91" t="s">
        <v>582</v>
      </c>
      <c r="G350" s="99">
        <v>127</v>
      </c>
      <c r="H350" s="91">
        <v>11</v>
      </c>
      <c r="I350" s="91"/>
    </row>
    <row r="351" spans="1:9">
      <c r="A351" s="145">
        <v>347</v>
      </c>
      <c r="B351" s="146" t="s">
        <v>1248</v>
      </c>
      <c r="C351" s="91"/>
      <c r="D351" s="91">
        <v>1</v>
      </c>
      <c r="E351" s="91">
        <v>19</v>
      </c>
      <c r="F351" s="91" t="s">
        <v>583</v>
      </c>
      <c r="G351" s="99">
        <v>127</v>
      </c>
      <c r="H351" s="91">
        <v>13</v>
      </c>
      <c r="I351" s="91"/>
    </row>
    <row r="352" spans="1:9">
      <c r="A352" s="145">
        <v>348</v>
      </c>
      <c r="B352" s="146" t="s">
        <v>1250</v>
      </c>
      <c r="C352" s="91"/>
      <c r="D352" s="91">
        <v>1</v>
      </c>
      <c r="E352" s="91">
        <v>20</v>
      </c>
      <c r="F352" s="91" t="s">
        <v>584</v>
      </c>
      <c r="G352" s="99">
        <v>127</v>
      </c>
      <c r="H352" s="91">
        <v>15</v>
      </c>
      <c r="I352" s="91"/>
    </row>
    <row r="353" spans="1:9">
      <c r="A353" s="145">
        <v>349</v>
      </c>
      <c r="B353" s="146" t="s">
        <v>1252</v>
      </c>
      <c r="C353" s="91" t="s">
        <v>6461</v>
      </c>
      <c r="D353" s="91">
        <v>1</v>
      </c>
      <c r="E353" s="91">
        <v>24</v>
      </c>
      <c r="F353" s="91" t="s">
        <v>585</v>
      </c>
      <c r="G353" s="99">
        <v>127</v>
      </c>
      <c r="H353" s="91">
        <v>34</v>
      </c>
      <c r="I353" s="91"/>
    </row>
    <row r="354" spans="1:9">
      <c r="A354" s="145">
        <v>350</v>
      </c>
      <c r="B354" s="146" t="s">
        <v>1254</v>
      </c>
      <c r="C354" s="91" t="s">
        <v>6461</v>
      </c>
      <c r="D354" s="91">
        <v>1</v>
      </c>
      <c r="E354" s="91">
        <v>25</v>
      </c>
      <c r="F354" s="91" t="s">
        <v>586</v>
      </c>
      <c r="G354" s="99">
        <v>127</v>
      </c>
      <c r="H354" s="91">
        <v>44</v>
      </c>
      <c r="I354" s="91"/>
    </row>
    <row r="355" spans="1:9">
      <c r="A355" s="145">
        <v>351</v>
      </c>
      <c r="B355" s="146" t="s">
        <v>1256</v>
      </c>
      <c r="C355" s="91" t="s">
        <v>6461</v>
      </c>
      <c r="D355" s="91">
        <v>1</v>
      </c>
      <c r="E355" s="91">
        <v>26</v>
      </c>
      <c r="F355" s="91" t="s">
        <v>587</v>
      </c>
      <c r="G355" s="99">
        <v>127</v>
      </c>
      <c r="H355" s="91">
        <v>54</v>
      </c>
      <c r="I355" s="91"/>
    </row>
    <row r="356" spans="1:9">
      <c r="A356" s="145">
        <v>352</v>
      </c>
      <c r="B356" s="146" t="s">
        <v>1240</v>
      </c>
      <c r="C356" s="91"/>
      <c r="D356" s="91">
        <v>1</v>
      </c>
      <c r="E356" s="91">
        <v>15</v>
      </c>
      <c r="F356" s="91" t="s">
        <v>588</v>
      </c>
      <c r="G356" s="99">
        <v>130</v>
      </c>
      <c r="H356" s="91">
        <v>3</v>
      </c>
      <c r="I356" s="91"/>
    </row>
    <row r="357" spans="1:9">
      <c r="A357" s="145">
        <v>353</v>
      </c>
      <c r="B357" s="146" t="s">
        <v>1242</v>
      </c>
      <c r="C357" s="91"/>
      <c r="D357" s="91">
        <v>5</v>
      </c>
      <c r="E357" s="91">
        <v>16</v>
      </c>
      <c r="F357" s="91" t="s">
        <v>1182</v>
      </c>
      <c r="G357" s="147">
        <v>130</v>
      </c>
      <c r="H357" s="91" t="s">
        <v>6669</v>
      </c>
      <c r="I357" s="91"/>
    </row>
    <row r="358" spans="1:9">
      <c r="A358" s="145">
        <v>354</v>
      </c>
      <c r="B358" s="146" t="s">
        <v>1244</v>
      </c>
      <c r="C358" s="91"/>
      <c r="D358" s="91">
        <v>1</v>
      </c>
      <c r="E358" s="91">
        <v>17</v>
      </c>
      <c r="F358" s="91" t="s">
        <v>589</v>
      </c>
      <c r="G358" s="99">
        <v>130</v>
      </c>
      <c r="H358" s="91">
        <v>9</v>
      </c>
      <c r="I358" s="91"/>
    </row>
    <row r="359" spans="1:9">
      <c r="A359" s="145">
        <v>355</v>
      </c>
      <c r="B359" s="146" t="s">
        <v>1246</v>
      </c>
      <c r="C359" s="91"/>
      <c r="D359" s="91">
        <v>1</v>
      </c>
      <c r="E359" s="91">
        <v>18</v>
      </c>
      <c r="F359" s="91" t="s">
        <v>590</v>
      </c>
      <c r="G359" s="99">
        <v>130</v>
      </c>
      <c r="H359" s="91">
        <v>11</v>
      </c>
      <c r="I359" s="91"/>
    </row>
    <row r="360" spans="1:9">
      <c r="A360" s="145">
        <v>356</v>
      </c>
      <c r="B360" s="146" t="s">
        <v>1248</v>
      </c>
      <c r="C360" s="91"/>
      <c r="D360" s="91">
        <v>1</v>
      </c>
      <c r="E360" s="91">
        <v>19</v>
      </c>
      <c r="F360" s="91" t="s">
        <v>591</v>
      </c>
      <c r="G360" s="99">
        <v>130</v>
      </c>
      <c r="H360" s="91">
        <v>13</v>
      </c>
      <c r="I360" s="91"/>
    </row>
    <row r="361" spans="1:9">
      <c r="A361" s="145">
        <v>357</v>
      </c>
      <c r="B361" s="146" t="s">
        <v>1250</v>
      </c>
      <c r="C361" s="91"/>
      <c r="D361" s="91">
        <v>1</v>
      </c>
      <c r="E361" s="91">
        <v>20</v>
      </c>
      <c r="F361" s="91" t="s">
        <v>592</v>
      </c>
      <c r="G361" s="99">
        <v>130</v>
      </c>
      <c r="H361" s="91">
        <v>15</v>
      </c>
      <c r="I361" s="91"/>
    </row>
    <row r="362" spans="1:9">
      <c r="A362" s="145">
        <v>358</v>
      </c>
      <c r="B362" s="146" t="s">
        <v>1252</v>
      </c>
      <c r="C362" s="91" t="s">
        <v>6461</v>
      </c>
      <c r="D362" s="91">
        <v>1</v>
      </c>
      <c r="E362" s="91">
        <v>24</v>
      </c>
      <c r="F362" s="91" t="s">
        <v>593</v>
      </c>
      <c r="G362" s="99">
        <v>130</v>
      </c>
      <c r="H362" s="91">
        <v>34</v>
      </c>
      <c r="I362" s="91"/>
    </row>
    <row r="363" spans="1:9">
      <c r="A363" s="145">
        <v>359</v>
      </c>
      <c r="B363" s="146" t="s">
        <v>1254</v>
      </c>
      <c r="C363" s="91" t="s">
        <v>6461</v>
      </c>
      <c r="D363" s="91">
        <v>1</v>
      </c>
      <c r="E363" s="91">
        <v>25</v>
      </c>
      <c r="F363" s="91" t="s">
        <v>594</v>
      </c>
      <c r="G363" s="99">
        <v>130</v>
      </c>
      <c r="H363" s="91">
        <v>44</v>
      </c>
      <c r="I363" s="91"/>
    </row>
    <row r="364" spans="1:9">
      <c r="A364" s="145">
        <v>360</v>
      </c>
      <c r="B364" s="146" t="s">
        <v>1256</v>
      </c>
      <c r="C364" s="91" t="s">
        <v>6461</v>
      </c>
      <c r="D364" s="91">
        <v>1</v>
      </c>
      <c r="E364" s="91">
        <v>26</v>
      </c>
      <c r="F364" s="91" t="s">
        <v>595</v>
      </c>
      <c r="G364" s="99">
        <v>130</v>
      </c>
      <c r="H364" s="91">
        <v>54</v>
      </c>
      <c r="I364" s="91"/>
    </row>
    <row r="365" spans="1:9">
      <c r="A365" s="145">
        <v>361</v>
      </c>
      <c r="B365" s="146" t="s">
        <v>1240</v>
      </c>
      <c r="C365" s="91"/>
      <c r="D365" s="91">
        <v>1</v>
      </c>
      <c r="E365" s="91">
        <v>15</v>
      </c>
      <c r="F365" s="91" t="s">
        <v>596</v>
      </c>
      <c r="G365" s="99">
        <v>133</v>
      </c>
      <c r="H365" s="91">
        <v>3</v>
      </c>
      <c r="I365" s="91"/>
    </row>
    <row r="366" spans="1:9">
      <c r="A366" s="145">
        <v>362</v>
      </c>
      <c r="B366" s="146" t="s">
        <v>1242</v>
      </c>
      <c r="C366" s="91"/>
      <c r="D366" s="91">
        <v>5</v>
      </c>
      <c r="E366" s="91">
        <v>16</v>
      </c>
      <c r="F366" s="91" t="s">
        <v>1183</v>
      </c>
      <c r="G366" s="147">
        <v>133</v>
      </c>
      <c r="H366" s="91" t="s">
        <v>6669</v>
      </c>
      <c r="I366" s="91"/>
    </row>
    <row r="367" spans="1:9">
      <c r="A367" s="145">
        <v>363</v>
      </c>
      <c r="B367" s="146" t="s">
        <v>1244</v>
      </c>
      <c r="C367" s="91"/>
      <c r="D367" s="91">
        <v>1</v>
      </c>
      <c r="E367" s="91">
        <v>17</v>
      </c>
      <c r="F367" s="91" t="s">
        <v>597</v>
      </c>
      <c r="G367" s="99">
        <v>133</v>
      </c>
      <c r="H367" s="91">
        <v>9</v>
      </c>
      <c r="I367" s="91"/>
    </row>
    <row r="368" spans="1:9">
      <c r="A368" s="145">
        <v>364</v>
      </c>
      <c r="B368" s="146" t="s">
        <v>1246</v>
      </c>
      <c r="C368" s="91"/>
      <c r="D368" s="91">
        <v>1</v>
      </c>
      <c r="E368" s="91">
        <v>18</v>
      </c>
      <c r="F368" s="91" t="s">
        <v>598</v>
      </c>
      <c r="G368" s="99">
        <v>133</v>
      </c>
      <c r="H368" s="91">
        <v>11</v>
      </c>
      <c r="I368" s="91"/>
    </row>
    <row r="369" spans="1:9">
      <c r="A369" s="145">
        <v>365</v>
      </c>
      <c r="B369" s="146" t="s">
        <v>1248</v>
      </c>
      <c r="C369" s="91"/>
      <c r="D369" s="91">
        <v>1</v>
      </c>
      <c r="E369" s="91">
        <v>19</v>
      </c>
      <c r="F369" s="91" t="s">
        <v>599</v>
      </c>
      <c r="G369" s="99">
        <v>133</v>
      </c>
      <c r="H369" s="91">
        <v>13</v>
      </c>
      <c r="I369" s="91"/>
    </row>
    <row r="370" spans="1:9">
      <c r="A370" s="145">
        <v>366</v>
      </c>
      <c r="B370" s="146" t="s">
        <v>1250</v>
      </c>
      <c r="C370" s="91"/>
      <c r="D370" s="91">
        <v>1</v>
      </c>
      <c r="E370" s="91">
        <v>20</v>
      </c>
      <c r="F370" s="91" t="s">
        <v>600</v>
      </c>
      <c r="G370" s="99">
        <v>133</v>
      </c>
      <c r="H370" s="91">
        <v>15</v>
      </c>
      <c r="I370" s="91"/>
    </row>
    <row r="371" spans="1:9">
      <c r="A371" s="145">
        <v>367</v>
      </c>
      <c r="B371" s="146" t="s">
        <v>1252</v>
      </c>
      <c r="C371" s="91" t="s">
        <v>6461</v>
      </c>
      <c r="D371" s="91">
        <v>1</v>
      </c>
      <c r="E371" s="91">
        <v>24</v>
      </c>
      <c r="F371" s="91" t="s">
        <v>601</v>
      </c>
      <c r="G371" s="99">
        <v>133</v>
      </c>
      <c r="H371" s="91">
        <v>34</v>
      </c>
      <c r="I371" s="91"/>
    </row>
    <row r="372" spans="1:9">
      <c r="A372" s="145">
        <v>368</v>
      </c>
      <c r="B372" s="146" t="s">
        <v>1254</v>
      </c>
      <c r="C372" s="91" t="s">
        <v>6461</v>
      </c>
      <c r="D372" s="91">
        <v>1</v>
      </c>
      <c r="E372" s="91">
        <v>25</v>
      </c>
      <c r="F372" s="91" t="s">
        <v>602</v>
      </c>
      <c r="G372" s="99">
        <v>133</v>
      </c>
      <c r="H372" s="91">
        <v>44</v>
      </c>
      <c r="I372" s="91"/>
    </row>
    <row r="373" spans="1:9">
      <c r="A373" s="145">
        <v>369</v>
      </c>
      <c r="B373" s="146" t="s">
        <v>1256</v>
      </c>
      <c r="C373" s="91" t="s">
        <v>6461</v>
      </c>
      <c r="D373" s="91">
        <v>1</v>
      </c>
      <c r="E373" s="91">
        <v>26</v>
      </c>
      <c r="F373" s="91" t="s">
        <v>603</v>
      </c>
      <c r="G373" s="99">
        <v>133</v>
      </c>
      <c r="H373" s="91">
        <v>54</v>
      </c>
      <c r="I373" s="91"/>
    </row>
    <row r="374" spans="1:9">
      <c r="A374" s="145">
        <v>370</v>
      </c>
      <c r="B374" s="146" t="s">
        <v>1240</v>
      </c>
      <c r="C374" s="91"/>
      <c r="D374" s="91">
        <v>1</v>
      </c>
      <c r="E374" s="91">
        <v>15</v>
      </c>
      <c r="F374" s="91" t="s">
        <v>604</v>
      </c>
      <c r="G374" s="99">
        <v>136</v>
      </c>
      <c r="H374" s="91">
        <v>3</v>
      </c>
      <c r="I374" s="91"/>
    </row>
    <row r="375" spans="1:9">
      <c r="A375" s="145">
        <v>371</v>
      </c>
      <c r="B375" s="146" t="s">
        <v>1242</v>
      </c>
      <c r="C375" s="91"/>
      <c r="D375" s="91">
        <v>5</v>
      </c>
      <c r="E375" s="91">
        <v>16</v>
      </c>
      <c r="F375" s="91" t="s">
        <v>1184</v>
      </c>
      <c r="G375" s="147">
        <v>136</v>
      </c>
      <c r="H375" s="91" t="s">
        <v>6669</v>
      </c>
      <c r="I375" s="91"/>
    </row>
    <row r="376" spans="1:9">
      <c r="A376" s="145">
        <v>372</v>
      </c>
      <c r="B376" s="146" t="s">
        <v>1244</v>
      </c>
      <c r="C376" s="91"/>
      <c r="D376" s="91">
        <v>1</v>
      </c>
      <c r="E376" s="91">
        <v>17</v>
      </c>
      <c r="F376" s="91" t="s">
        <v>605</v>
      </c>
      <c r="G376" s="99">
        <v>136</v>
      </c>
      <c r="H376" s="91">
        <v>9</v>
      </c>
      <c r="I376" s="91"/>
    </row>
    <row r="377" spans="1:9">
      <c r="A377" s="145">
        <v>373</v>
      </c>
      <c r="B377" s="146" t="s">
        <v>1246</v>
      </c>
      <c r="C377" s="91"/>
      <c r="D377" s="91">
        <v>1</v>
      </c>
      <c r="E377" s="91">
        <v>18</v>
      </c>
      <c r="F377" s="91" t="s">
        <v>606</v>
      </c>
      <c r="G377" s="99">
        <v>136</v>
      </c>
      <c r="H377" s="91">
        <v>11</v>
      </c>
      <c r="I377" s="91"/>
    </row>
    <row r="378" spans="1:9">
      <c r="A378" s="145">
        <v>374</v>
      </c>
      <c r="B378" s="146" t="s">
        <v>1248</v>
      </c>
      <c r="C378" s="91"/>
      <c r="D378" s="91">
        <v>1</v>
      </c>
      <c r="E378" s="91">
        <v>19</v>
      </c>
      <c r="F378" s="91" t="s">
        <v>607</v>
      </c>
      <c r="G378" s="99">
        <v>136</v>
      </c>
      <c r="H378" s="91">
        <v>13</v>
      </c>
      <c r="I378" s="91"/>
    </row>
    <row r="379" spans="1:9">
      <c r="A379" s="145">
        <v>375</v>
      </c>
      <c r="B379" s="146" t="s">
        <v>1250</v>
      </c>
      <c r="C379" s="91"/>
      <c r="D379" s="91">
        <v>1</v>
      </c>
      <c r="E379" s="91">
        <v>20</v>
      </c>
      <c r="F379" s="91" t="s">
        <v>608</v>
      </c>
      <c r="G379" s="99">
        <v>136</v>
      </c>
      <c r="H379" s="91">
        <v>15</v>
      </c>
      <c r="I379" s="91"/>
    </row>
    <row r="380" spans="1:9">
      <c r="A380" s="145">
        <v>376</v>
      </c>
      <c r="B380" s="146" t="s">
        <v>1252</v>
      </c>
      <c r="C380" s="91" t="s">
        <v>6461</v>
      </c>
      <c r="D380" s="91">
        <v>1</v>
      </c>
      <c r="E380" s="91">
        <v>24</v>
      </c>
      <c r="F380" s="91" t="s">
        <v>609</v>
      </c>
      <c r="G380" s="99">
        <v>136</v>
      </c>
      <c r="H380" s="91">
        <v>34</v>
      </c>
      <c r="I380" s="91"/>
    </row>
    <row r="381" spans="1:9">
      <c r="A381" s="145">
        <v>377</v>
      </c>
      <c r="B381" s="146" t="s">
        <v>1254</v>
      </c>
      <c r="C381" s="91" t="s">
        <v>6461</v>
      </c>
      <c r="D381" s="91">
        <v>1</v>
      </c>
      <c r="E381" s="91">
        <v>25</v>
      </c>
      <c r="F381" s="91" t="s">
        <v>610</v>
      </c>
      <c r="G381" s="99">
        <v>136</v>
      </c>
      <c r="H381" s="91">
        <v>44</v>
      </c>
      <c r="I381" s="91"/>
    </row>
    <row r="382" spans="1:9">
      <c r="A382" s="145">
        <v>378</v>
      </c>
      <c r="B382" s="146" t="s">
        <v>1256</v>
      </c>
      <c r="C382" s="91" t="s">
        <v>6461</v>
      </c>
      <c r="D382" s="91">
        <v>1</v>
      </c>
      <c r="E382" s="91">
        <v>26</v>
      </c>
      <c r="F382" s="91" t="s">
        <v>611</v>
      </c>
      <c r="G382" s="99">
        <v>136</v>
      </c>
      <c r="H382" s="91">
        <v>54</v>
      </c>
      <c r="I382" s="91"/>
    </row>
    <row r="383" spans="1:9">
      <c r="A383" s="145">
        <v>379</v>
      </c>
      <c r="B383" s="146" t="s">
        <v>1240</v>
      </c>
      <c r="C383" s="91"/>
      <c r="D383" s="91">
        <v>1</v>
      </c>
      <c r="E383" s="91">
        <v>15</v>
      </c>
      <c r="F383" s="91" t="s">
        <v>612</v>
      </c>
      <c r="G383" s="99">
        <v>139</v>
      </c>
      <c r="H383" s="91">
        <v>3</v>
      </c>
      <c r="I383" s="91"/>
    </row>
    <row r="384" spans="1:9">
      <c r="A384" s="145">
        <v>380</v>
      </c>
      <c r="B384" s="146" t="s">
        <v>1242</v>
      </c>
      <c r="C384" s="91"/>
      <c r="D384" s="91">
        <v>5</v>
      </c>
      <c r="E384" s="91">
        <v>16</v>
      </c>
      <c r="F384" s="91" t="s">
        <v>1185</v>
      </c>
      <c r="G384" s="147">
        <v>139</v>
      </c>
      <c r="H384" s="91" t="s">
        <v>6669</v>
      </c>
      <c r="I384" s="91"/>
    </row>
    <row r="385" spans="1:9">
      <c r="A385" s="145">
        <v>381</v>
      </c>
      <c r="B385" s="146" t="s">
        <v>1244</v>
      </c>
      <c r="C385" s="91"/>
      <c r="D385" s="91">
        <v>1</v>
      </c>
      <c r="E385" s="91">
        <v>17</v>
      </c>
      <c r="F385" s="91" t="s">
        <v>613</v>
      </c>
      <c r="G385" s="99">
        <v>139</v>
      </c>
      <c r="H385" s="91">
        <v>9</v>
      </c>
      <c r="I385" s="91"/>
    </row>
    <row r="386" spans="1:9">
      <c r="A386" s="145">
        <v>382</v>
      </c>
      <c r="B386" s="146" t="s">
        <v>1246</v>
      </c>
      <c r="C386" s="91"/>
      <c r="D386" s="91">
        <v>1</v>
      </c>
      <c r="E386" s="91">
        <v>18</v>
      </c>
      <c r="F386" s="91" t="s">
        <v>614</v>
      </c>
      <c r="G386" s="99">
        <v>139</v>
      </c>
      <c r="H386" s="91">
        <v>11</v>
      </c>
      <c r="I386" s="91"/>
    </row>
    <row r="387" spans="1:9">
      <c r="A387" s="145">
        <v>383</v>
      </c>
      <c r="B387" s="146" t="s">
        <v>1248</v>
      </c>
      <c r="C387" s="91"/>
      <c r="D387" s="91">
        <v>1</v>
      </c>
      <c r="E387" s="91">
        <v>19</v>
      </c>
      <c r="F387" s="91" t="s">
        <v>615</v>
      </c>
      <c r="G387" s="99">
        <v>139</v>
      </c>
      <c r="H387" s="91">
        <v>13</v>
      </c>
      <c r="I387" s="91"/>
    </row>
    <row r="388" spans="1:9">
      <c r="A388" s="145">
        <v>384</v>
      </c>
      <c r="B388" s="146" t="s">
        <v>1250</v>
      </c>
      <c r="C388" s="91"/>
      <c r="D388" s="91">
        <v>1</v>
      </c>
      <c r="E388" s="91">
        <v>20</v>
      </c>
      <c r="F388" s="91" t="s">
        <v>616</v>
      </c>
      <c r="G388" s="99">
        <v>139</v>
      </c>
      <c r="H388" s="91">
        <v>15</v>
      </c>
      <c r="I388" s="91"/>
    </row>
    <row r="389" spans="1:9">
      <c r="A389" s="145">
        <v>385</v>
      </c>
      <c r="B389" s="146" t="s">
        <v>1252</v>
      </c>
      <c r="C389" s="91" t="s">
        <v>6461</v>
      </c>
      <c r="D389" s="91">
        <v>1</v>
      </c>
      <c r="E389" s="91">
        <v>24</v>
      </c>
      <c r="F389" s="91" t="s">
        <v>617</v>
      </c>
      <c r="G389" s="99">
        <v>139</v>
      </c>
      <c r="H389" s="91">
        <v>34</v>
      </c>
      <c r="I389" s="91"/>
    </row>
    <row r="390" spans="1:9">
      <c r="A390" s="145">
        <v>386</v>
      </c>
      <c r="B390" s="146" t="s">
        <v>1254</v>
      </c>
      <c r="C390" s="91" t="s">
        <v>6461</v>
      </c>
      <c r="D390" s="91">
        <v>1</v>
      </c>
      <c r="E390" s="91">
        <v>25</v>
      </c>
      <c r="F390" s="91" t="s">
        <v>618</v>
      </c>
      <c r="G390" s="99">
        <v>139</v>
      </c>
      <c r="H390" s="91">
        <v>44</v>
      </c>
      <c r="I390" s="91"/>
    </row>
    <row r="391" spans="1:9">
      <c r="A391" s="145">
        <v>387</v>
      </c>
      <c r="B391" s="146" t="s">
        <v>1256</v>
      </c>
      <c r="C391" s="91" t="s">
        <v>6461</v>
      </c>
      <c r="D391" s="91">
        <v>1</v>
      </c>
      <c r="E391" s="91">
        <v>26</v>
      </c>
      <c r="F391" s="91" t="s">
        <v>619</v>
      </c>
      <c r="G391" s="99">
        <v>139</v>
      </c>
      <c r="H391" s="91">
        <v>54</v>
      </c>
      <c r="I391" s="91"/>
    </row>
    <row r="392" spans="1:9">
      <c r="A392" s="145">
        <v>388</v>
      </c>
      <c r="B392" s="146" t="s">
        <v>1240</v>
      </c>
      <c r="C392" s="91"/>
      <c r="D392" s="91">
        <v>1</v>
      </c>
      <c r="E392" s="91">
        <v>15</v>
      </c>
      <c r="F392" s="91" t="s">
        <v>620</v>
      </c>
      <c r="G392" s="99">
        <v>142</v>
      </c>
      <c r="H392" s="91">
        <v>3</v>
      </c>
      <c r="I392" s="91"/>
    </row>
    <row r="393" spans="1:9">
      <c r="A393" s="145">
        <v>389</v>
      </c>
      <c r="B393" s="146" t="s">
        <v>1242</v>
      </c>
      <c r="C393" s="91"/>
      <c r="D393" s="91">
        <v>5</v>
      </c>
      <c r="E393" s="91">
        <v>16</v>
      </c>
      <c r="F393" s="91" t="s">
        <v>1186</v>
      </c>
      <c r="G393" s="147">
        <v>142</v>
      </c>
      <c r="H393" s="91" t="s">
        <v>6669</v>
      </c>
      <c r="I393" s="91"/>
    </row>
    <row r="394" spans="1:9">
      <c r="A394" s="145">
        <v>390</v>
      </c>
      <c r="B394" s="146" t="s">
        <v>1244</v>
      </c>
      <c r="C394" s="91"/>
      <c r="D394" s="91">
        <v>1</v>
      </c>
      <c r="E394" s="91">
        <v>17</v>
      </c>
      <c r="F394" s="91" t="s">
        <v>621</v>
      </c>
      <c r="G394" s="99">
        <v>142</v>
      </c>
      <c r="H394" s="91">
        <v>9</v>
      </c>
      <c r="I394" s="91"/>
    </row>
    <row r="395" spans="1:9">
      <c r="A395" s="145">
        <v>391</v>
      </c>
      <c r="B395" s="146" t="s">
        <v>1246</v>
      </c>
      <c r="C395" s="91"/>
      <c r="D395" s="91">
        <v>1</v>
      </c>
      <c r="E395" s="91">
        <v>18</v>
      </c>
      <c r="F395" s="91" t="s">
        <v>622</v>
      </c>
      <c r="G395" s="99">
        <v>142</v>
      </c>
      <c r="H395" s="91">
        <v>11</v>
      </c>
      <c r="I395" s="91"/>
    </row>
    <row r="396" spans="1:9">
      <c r="A396" s="145">
        <v>392</v>
      </c>
      <c r="B396" s="146" t="s">
        <v>1248</v>
      </c>
      <c r="C396" s="91"/>
      <c r="D396" s="91">
        <v>1</v>
      </c>
      <c r="E396" s="91">
        <v>19</v>
      </c>
      <c r="F396" s="91" t="s">
        <v>623</v>
      </c>
      <c r="G396" s="99">
        <v>142</v>
      </c>
      <c r="H396" s="91">
        <v>13</v>
      </c>
      <c r="I396" s="91"/>
    </row>
    <row r="397" spans="1:9">
      <c r="A397" s="145">
        <v>393</v>
      </c>
      <c r="B397" s="146" t="s">
        <v>1250</v>
      </c>
      <c r="C397" s="91"/>
      <c r="D397" s="91">
        <v>1</v>
      </c>
      <c r="E397" s="91">
        <v>20</v>
      </c>
      <c r="F397" s="91" t="s">
        <v>624</v>
      </c>
      <c r="G397" s="99">
        <v>142</v>
      </c>
      <c r="H397" s="91">
        <v>15</v>
      </c>
      <c r="I397" s="91"/>
    </row>
    <row r="398" spans="1:9">
      <c r="A398" s="145">
        <v>394</v>
      </c>
      <c r="B398" s="146" t="s">
        <v>1252</v>
      </c>
      <c r="C398" s="91" t="s">
        <v>6461</v>
      </c>
      <c r="D398" s="91">
        <v>1</v>
      </c>
      <c r="E398" s="91">
        <v>24</v>
      </c>
      <c r="F398" s="91" t="s">
        <v>625</v>
      </c>
      <c r="G398" s="99">
        <v>142</v>
      </c>
      <c r="H398" s="91">
        <v>34</v>
      </c>
      <c r="I398" s="91"/>
    </row>
    <row r="399" spans="1:9">
      <c r="A399" s="145">
        <v>395</v>
      </c>
      <c r="B399" s="146" t="s">
        <v>1254</v>
      </c>
      <c r="C399" s="91" t="s">
        <v>6461</v>
      </c>
      <c r="D399" s="91">
        <v>1</v>
      </c>
      <c r="E399" s="91">
        <v>25</v>
      </c>
      <c r="F399" s="91" t="s">
        <v>626</v>
      </c>
      <c r="G399" s="99">
        <v>142</v>
      </c>
      <c r="H399" s="91">
        <v>44</v>
      </c>
      <c r="I399" s="91"/>
    </row>
    <row r="400" spans="1:9">
      <c r="A400" s="145">
        <v>396</v>
      </c>
      <c r="B400" s="146" t="s">
        <v>1256</v>
      </c>
      <c r="C400" s="91" t="s">
        <v>6461</v>
      </c>
      <c r="D400" s="91">
        <v>1</v>
      </c>
      <c r="E400" s="91">
        <v>26</v>
      </c>
      <c r="F400" s="91" t="s">
        <v>627</v>
      </c>
      <c r="G400" s="99">
        <v>142</v>
      </c>
      <c r="H400" s="91">
        <v>54</v>
      </c>
      <c r="I400" s="91"/>
    </row>
    <row r="401" spans="1:9">
      <c r="A401" s="145">
        <v>397</v>
      </c>
      <c r="B401" s="146" t="s">
        <v>1240</v>
      </c>
      <c r="C401" s="91"/>
      <c r="D401" s="91">
        <v>1</v>
      </c>
      <c r="E401" s="91">
        <v>15</v>
      </c>
      <c r="F401" s="91" t="s">
        <v>628</v>
      </c>
      <c r="G401" s="99">
        <v>145</v>
      </c>
      <c r="H401" s="91">
        <v>3</v>
      </c>
      <c r="I401" s="91"/>
    </row>
    <row r="402" spans="1:9">
      <c r="A402" s="145">
        <v>398</v>
      </c>
      <c r="B402" s="146" t="s">
        <v>1242</v>
      </c>
      <c r="C402" s="91"/>
      <c r="D402" s="91">
        <v>5</v>
      </c>
      <c r="E402" s="91">
        <v>16</v>
      </c>
      <c r="F402" s="91" t="s">
        <v>1187</v>
      </c>
      <c r="G402" s="147">
        <v>145</v>
      </c>
      <c r="H402" s="91" t="s">
        <v>6669</v>
      </c>
      <c r="I402" s="91"/>
    </row>
    <row r="403" spans="1:9">
      <c r="A403" s="145">
        <v>399</v>
      </c>
      <c r="B403" s="146" t="s">
        <v>1244</v>
      </c>
      <c r="C403" s="91"/>
      <c r="D403" s="91">
        <v>1</v>
      </c>
      <c r="E403" s="91">
        <v>17</v>
      </c>
      <c r="F403" s="91" t="s">
        <v>629</v>
      </c>
      <c r="G403" s="99">
        <v>145</v>
      </c>
      <c r="H403" s="91">
        <v>9</v>
      </c>
      <c r="I403" s="91"/>
    </row>
    <row r="404" spans="1:9">
      <c r="A404" s="145">
        <v>400</v>
      </c>
      <c r="B404" s="146" t="s">
        <v>1246</v>
      </c>
      <c r="C404" s="91"/>
      <c r="D404" s="91">
        <v>1</v>
      </c>
      <c r="E404" s="91">
        <v>18</v>
      </c>
      <c r="F404" s="91" t="s">
        <v>630</v>
      </c>
      <c r="G404" s="99">
        <v>145</v>
      </c>
      <c r="H404" s="91">
        <v>11</v>
      </c>
      <c r="I404" s="91"/>
    </row>
    <row r="405" spans="1:9">
      <c r="A405" s="145">
        <v>401</v>
      </c>
      <c r="B405" s="146" t="s">
        <v>1248</v>
      </c>
      <c r="C405" s="91"/>
      <c r="D405" s="91">
        <v>1</v>
      </c>
      <c r="E405" s="91">
        <v>19</v>
      </c>
      <c r="F405" s="91" t="s">
        <v>631</v>
      </c>
      <c r="G405" s="99">
        <v>145</v>
      </c>
      <c r="H405" s="91">
        <v>13</v>
      </c>
      <c r="I405" s="91"/>
    </row>
    <row r="406" spans="1:9">
      <c r="A406" s="145">
        <v>402</v>
      </c>
      <c r="B406" s="146" t="s">
        <v>1250</v>
      </c>
      <c r="C406" s="91"/>
      <c r="D406" s="91">
        <v>1</v>
      </c>
      <c r="E406" s="91">
        <v>20</v>
      </c>
      <c r="F406" s="91" t="s">
        <v>632</v>
      </c>
      <c r="G406" s="99">
        <v>145</v>
      </c>
      <c r="H406" s="91">
        <v>15</v>
      </c>
      <c r="I406" s="91"/>
    </row>
    <row r="407" spans="1:9">
      <c r="A407" s="145">
        <v>403</v>
      </c>
      <c r="B407" s="146" t="s">
        <v>1252</v>
      </c>
      <c r="C407" s="91" t="s">
        <v>6461</v>
      </c>
      <c r="D407" s="91">
        <v>1</v>
      </c>
      <c r="E407" s="91">
        <v>24</v>
      </c>
      <c r="F407" s="91" t="s">
        <v>633</v>
      </c>
      <c r="G407" s="99">
        <v>145</v>
      </c>
      <c r="H407" s="91">
        <v>34</v>
      </c>
      <c r="I407" s="91"/>
    </row>
    <row r="408" spans="1:9">
      <c r="A408" s="145">
        <v>404</v>
      </c>
      <c r="B408" s="146" t="s">
        <v>1254</v>
      </c>
      <c r="C408" s="91" t="s">
        <v>6461</v>
      </c>
      <c r="D408" s="91">
        <v>1</v>
      </c>
      <c r="E408" s="91">
        <v>25</v>
      </c>
      <c r="F408" s="91" t="s">
        <v>634</v>
      </c>
      <c r="G408" s="99">
        <v>145</v>
      </c>
      <c r="H408" s="91">
        <v>44</v>
      </c>
      <c r="I408" s="91"/>
    </row>
    <row r="409" spans="1:9">
      <c r="A409" s="145">
        <v>405</v>
      </c>
      <c r="B409" s="146" t="s">
        <v>1256</v>
      </c>
      <c r="C409" s="91" t="s">
        <v>6461</v>
      </c>
      <c r="D409" s="91">
        <v>1</v>
      </c>
      <c r="E409" s="91">
        <v>26</v>
      </c>
      <c r="F409" s="91" t="s">
        <v>635</v>
      </c>
      <c r="G409" s="99">
        <v>145</v>
      </c>
      <c r="H409" s="91">
        <v>54</v>
      </c>
      <c r="I409" s="91"/>
    </row>
    <row r="410" spans="1:9">
      <c r="A410" s="145">
        <v>406</v>
      </c>
      <c r="B410" s="146" t="s">
        <v>1240</v>
      </c>
      <c r="C410" s="91"/>
      <c r="D410" s="91">
        <v>1</v>
      </c>
      <c r="E410" s="91">
        <v>15</v>
      </c>
      <c r="F410" s="91" t="s">
        <v>636</v>
      </c>
      <c r="G410" s="99">
        <v>148</v>
      </c>
      <c r="H410" s="91">
        <v>3</v>
      </c>
      <c r="I410" s="91"/>
    </row>
    <row r="411" spans="1:9">
      <c r="A411" s="145">
        <v>407</v>
      </c>
      <c r="B411" s="146" t="s">
        <v>1242</v>
      </c>
      <c r="C411" s="91"/>
      <c r="D411" s="91">
        <v>5</v>
      </c>
      <c r="E411" s="91">
        <v>16</v>
      </c>
      <c r="F411" s="91" t="s">
        <v>1188</v>
      </c>
      <c r="G411" s="147">
        <v>148</v>
      </c>
      <c r="H411" s="91" t="s">
        <v>6669</v>
      </c>
      <c r="I411" s="91"/>
    </row>
    <row r="412" spans="1:9">
      <c r="A412" s="145">
        <v>408</v>
      </c>
      <c r="B412" s="146" t="s">
        <v>1244</v>
      </c>
      <c r="C412" s="91"/>
      <c r="D412" s="91">
        <v>1</v>
      </c>
      <c r="E412" s="91">
        <v>17</v>
      </c>
      <c r="F412" s="91" t="s">
        <v>637</v>
      </c>
      <c r="G412" s="99">
        <v>148</v>
      </c>
      <c r="H412" s="91">
        <v>9</v>
      </c>
      <c r="I412" s="91"/>
    </row>
    <row r="413" spans="1:9">
      <c r="A413" s="145">
        <v>409</v>
      </c>
      <c r="B413" s="146" t="s">
        <v>1246</v>
      </c>
      <c r="C413" s="91"/>
      <c r="D413" s="91">
        <v>1</v>
      </c>
      <c r="E413" s="91">
        <v>18</v>
      </c>
      <c r="F413" s="91" t="s">
        <v>638</v>
      </c>
      <c r="G413" s="99">
        <v>148</v>
      </c>
      <c r="H413" s="91">
        <v>11</v>
      </c>
      <c r="I413" s="91"/>
    </row>
    <row r="414" spans="1:9">
      <c r="A414" s="145">
        <v>410</v>
      </c>
      <c r="B414" s="146" t="s">
        <v>1248</v>
      </c>
      <c r="C414" s="91"/>
      <c r="D414" s="91">
        <v>1</v>
      </c>
      <c r="E414" s="91">
        <v>19</v>
      </c>
      <c r="F414" s="91" t="s">
        <v>639</v>
      </c>
      <c r="G414" s="99">
        <v>148</v>
      </c>
      <c r="H414" s="91">
        <v>13</v>
      </c>
      <c r="I414" s="91"/>
    </row>
    <row r="415" spans="1:9">
      <c r="A415" s="145">
        <v>411</v>
      </c>
      <c r="B415" s="146" t="s">
        <v>1250</v>
      </c>
      <c r="C415" s="91"/>
      <c r="D415" s="91">
        <v>1</v>
      </c>
      <c r="E415" s="91">
        <v>20</v>
      </c>
      <c r="F415" s="91" t="s">
        <v>640</v>
      </c>
      <c r="G415" s="99">
        <v>148</v>
      </c>
      <c r="H415" s="91">
        <v>15</v>
      </c>
      <c r="I415" s="91"/>
    </row>
    <row r="416" spans="1:9">
      <c r="A416" s="145">
        <v>412</v>
      </c>
      <c r="B416" s="146" t="s">
        <v>1252</v>
      </c>
      <c r="C416" s="91" t="s">
        <v>6461</v>
      </c>
      <c r="D416" s="91">
        <v>1</v>
      </c>
      <c r="E416" s="91">
        <v>24</v>
      </c>
      <c r="F416" s="91" t="s">
        <v>641</v>
      </c>
      <c r="G416" s="99">
        <v>148</v>
      </c>
      <c r="H416" s="91">
        <v>34</v>
      </c>
      <c r="I416" s="91"/>
    </row>
    <row r="417" spans="1:9">
      <c r="A417" s="145">
        <v>413</v>
      </c>
      <c r="B417" s="146" t="s">
        <v>1254</v>
      </c>
      <c r="C417" s="91" t="s">
        <v>6461</v>
      </c>
      <c r="D417" s="91">
        <v>1</v>
      </c>
      <c r="E417" s="91">
        <v>25</v>
      </c>
      <c r="F417" s="91" t="s">
        <v>642</v>
      </c>
      <c r="G417" s="99">
        <v>148</v>
      </c>
      <c r="H417" s="91">
        <v>44</v>
      </c>
      <c r="I417" s="91"/>
    </row>
    <row r="418" spans="1:9">
      <c r="A418" s="145">
        <v>414</v>
      </c>
      <c r="B418" s="146" t="s">
        <v>1256</v>
      </c>
      <c r="C418" s="91" t="s">
        <v>6461</v>
      </c>
      <c r="D418" s="91">
        <v>1</v>
      </c>
      <c r="E418" s="91">
        <v>26</v>
      </c>
      <c r="F418" s="91" t="s">
        <v>643</v>
      </c>
      <c r="G418" s="99">
        <v>148</v>
      </c>
      <c r="H418" s="91">
        <v>54</v>
      </c>
      <c r="I418" s="91"/>
    </row>
    <row r="419" spans="1:9">
      <c r="A419" s="145">
        <v>415</v>
      </c>
      <c r="B419" s="146" t="s">
        <v>1240</v>
      </c>
      <c r="C419" s="91"/>
      <c r="D419" s="91">
        <v>1</v>
      </c>
      <c r="E419" s="91">
        <v>15</v>
      </c>
      <c r="F419" s="91" t="s">
        <v>644</v>
      </c>
      <c r="G419" s="99">
        <v>151</v>
      </c>
      <c r="H419" s="91">
        <v>3</v>
      </c>
      <c r="I419" s="91"/>
    </row>
    <row r="420" spans="1:9">
      <c r="A420" s="145">
        <v>416</v>
      </c>
      <c r="B420" s="146" t="s">
        <v>1242</v>
      </c>
      <c r="C420" s="91"/>
      <c r="D420" s="91">
        <v>5</v>
      </c>
      <c r="E420" s="91">
        <v>16</v>
      </c>
      <c r="F420" s="91" t="s">
        <v>1189</v>
      </c>
      <c r="G420" s="147">
        <v>151</v>
      </c>
      <c r="H420" s="91" t="s">
        <v>6669</v>
      </c>
      <c r="I420" s="91"/>
    </row>
    <row r="421" spans="1:9">
      <c r="A421" s="145">
        <v>417</v>
      </c>
      <c r="B421" s="146" t="s">
        <v>1244</v>
      </c>
      <c r="C421" s="91"/>
      <c r="D421" s="91">
        <v>1</v>
      </c>
      <c r="E421" s="91">
        <v>17</v>
      </c>
      <c r="F421" s="91" t="s">
        <v>645</v>
      </c>
      <c r="G421" s="99">
        <v>151</v>
      </c>
      <c r="H421" s="91">
        <v>9</v>
      </c>
      <c r="I421" s="91"/>
    </row>
    <row r="422" spans="1:9">
      <c r="A422" s="145">
        <v>418</v>
      </c>
      <c r="B422" s="146" t="s">
        <v>1246</v>
      </c>
      <c r="C422" s="91"/>
      <c r="D422" s="91">
        <v>1</v>
      </c>
      <c r="E422" s="91">
        <v>18</v>
      </c>
      <c r="F422" s="91" t="s">
        <v>646</v>
      </c>
      <c r="G422" s="99">
        <v>151</v>
      </c>
      <c r="H422" s="91">
        <v>11</v>
      </c>
      <c r="I422" s="91"/>
    </row>
    <row r="423" spans="1:9">
      <c r="A423" s="145">
        <v>419</v>
      </c>
      <c r="B423" s="146" t="s">
        <v>1248</v>
      </c>
      <c r="C423" s="91"/>
      <c r="D423" s="91">
        <v>1</v>
      </c>
      <c r="E423" s="91">
        <v>19</v>
      </c>
      <c r="F423" s="91" t="s">
        <v>647</v>
      </c>
      <c r="G423" s="99">
        <v>151</v>
      </c>
      <c r="H423" s="91">
        <v>13</v>
      </c>
      <c r="I423" s="91"/>
    </row>
    <row r="424" spans="1:9">
      <c r="A424" s="145">
        <v>420</v>
      </c>
      <c r="B424" s="146" t="s">
        <v>1250</v>
      </c>
      <c r="C424" s="91"/>
      <c r="D424" s="91">
        <v>1</v>
      </c>
      <c r="E424" s="91">
        <v>20</v>
      </c>
      <c r="F424" s="91" t="s">
        <v>648</v>
      </c>
      <c r="G424" s="99">
        <v>151</v>
      </c>
      <c r="H424" s="91">
        <v>15</v>
      </c>
      <c r="I424" s="91"/>
    </row>
    <row r="425" spans="1:9">
      <c r="A425" s="145">
        <v>421</v>
      </c>
      <c r="B425" s="146" t="s">
        <v>1252</v>
      </c>
      <c r="C425" s="91" t="s">
        <v>6461</v>
      </c>
      <c r="D425" s="91">
        <v>1</v>
      </c>
      <c r="E425" s="91">
        <v>24</v>
      </c>
      <c r="F425" s="91" t="s">
        <v>649</v>
      </c>
      <c r="G425" s="99">
        <v>151</v>
      </c>
      <c r="H425" s="91">
        <v>34</v>
      </c>
      <c r="I425" s="91"/>
    </row>
    <row r="426" spans="1:9">
      <c r="A426" s="145">
        <v>422</v>
      </c>
      <c r="B426" s="146" t="s">
        <v>1254</v>
      </c>
      <c r="C426" s="91" t="s">
        <v>6461</v>
      </c>
      <c r="D426" s="91">
        <v>1</v>
      </c>
      <c r="E426" s="91">
        <v>25</v>
      </c>
      <c r="F426" s="91" t="s">
        <v>650</v>
      </c>
      <c r="G426" s="99">
        <v>151</v>
      </c>
      <c r="H426" s="91">
        <v>44</v>
      </c>
      <c r="I426" s="91"/>
    </row>
    <row r="427" spans="1:9">
      <c r="A427" s="145">
        <v>423</v>
      </c>
      <c r="B427" s="146" t="s">
        <v>1256</v>
      </c>
      <c r="C427" s="91" t="s">
        <v>6461</v>
      </c>
      <c r="D427" s="91">
        <v>1</v>
      </c>
      <c r="E427" s="91">
        <v>26</v>
      </c>
      <c r="F427" s="91" t="s">
        <v>651</v>
      </c>
      <c r="G427" s="99">
        <v>151</v>
      </c>
      <c r="H427" s="91">
        <v>54</v>
      </c>
      <c r="I427" s="91"/>
    </row>
    <row r="428" spans="1:9">
      <c r="A428" s="145">
        <v>424</v>
      </c>
      <c r="B428" s="146" t="s">
        <v>1240</v>
      </c>
      <c r="C428" s="91"/>
      <c r="D428" s="91">
        <v>1</v>
      </c>
      <c r="E428" s="91">
        <v>15</v>
      </c>
      <c r="F428" s="91" t="s">
        <v>652</v>
      </c>
      <c r="G428" s="99">
        <v>156</v>
      </c>
      <c r="H428" s="91">
        <v>3</v>
      </c>
      <c r="I428" s="91"/>
    </row>
    <row r="429" spans="1:9">
      <c r="A429" s="145">
        <v>425</v>
      </c>
      <c r="B429" s="146" t="s">
        <v>1242</v>
      </c>
      <c r="C429" s="91"/>
      <c r="D429" s="91">
        <v>5</v>
      </c>
      <c r="E429" s="91">
        <v>16</v>
      </c>
      <c r="F429" s="91" t="s">
        <v>1190</v>
      </c>
      <c r="G429" s="147">
        <v>156</v>
      </c>
      <c r="H429" s="91" t="s">
        <v>6669</v>
      </c>
      <c r="I429" s="91"/>
    </row>
    <row r="430" spans="1:9">
      <c r="A430" s="145">
        <v>426</v>
      </c>
      <c r="B430" s="146" t="s">
        <v>1244</v>
      </c>
      <c r="C430" s="91"/>
      <c r="D430" s="91">
        <v>1</v>
      </c>
      <c r="E430" s="91">
        <v>17</v>
      </c>
      <c r="F430" s="91" t="s">
        <v>653</v>
      </c>
      <c r="G430" s="99">
        <v>156</v>
      </c>
      <c r="H430" s="91">
        <v>9</v>
      </c>
      <c r="I430" s="91"/>
    </row>
    <row r="431" spans="1:9">
      <c r="A431" s="145">
        <v>427</v>
      </c>
      <c r="B431" s="146" t="s">
        <v>1246</v>
      </c>
      <c r="C431" s="91"/>
      <c r="D431" s="91">
        <v>1</v>
      </c>
      <c r="E431" s="91">
        <v>18</v>
      </c>
      <c r="F431" s="91" t="s">
        <v>654</v>
      </c>
      <c r="G431" s="99">
        <v>156</v>
      </c>
      <c r="H431" s="91">
        <v>11</v>
      </c>
      <c r="I431" s="91"/>
    </row>
    <row r="432" spans="1:9">
      <c r="A432" s="145">
        <v>428</v>
      </c>
      <c r="B432" s="146" t="s">
        <v>1248</v>
      </c>
      <c r="C432" s="91"/>
      <c r="D432" s="91">
        <v>1</v>
      </c>
      <c r="E432" s="91">
        <v>19</v>
      </c>
      <c r="F432" s="91" t="s">
        <v>655</v>
      </c>
      <c r="G432" s="99">
        <v>156</v>
      </c>
      <c r="H432" s="91">
        <v>13</v>
      </c>
      <c r="I432" s="91"/>
    </row>
    <row r="433" spans="1:9">
      <c r="A433" s="145">
        <v>429</v>
      </c>
      <c r="B433" s="146" t="s">
        <v>1250</v>
      </c>
      <c r="C433" s="91"/>
      <c r="D433" s="91">
        <v>1</v>
      </c>
      <c r="E433" s="91">
        <v>20</v>
      </c>
      <c r="F433" s="91" t="s">
        <v>656</v>
      </c>
      <c r="G433" s="99">
        <v>156</v>
      </c>
      <c r="H433" s="91">
        <v>15</v>
      </c>
      <c r="I433" s="91"/>
    </row>
    <row r="434" spans="1:9">
      <c r="A434" s="145">
        <v>430</v>
      </c>
      <c r="B434" s="146" t="s">
        <v>1252</v>
      </c>
      <c r="C434" s="91" t="s">
        <v>6461</v>
      </c>
      <c r="D434" s="91">
        <v>1</v>
      </c>
      <c r="E434" s="91">
        <v>24</v>
      </c>
      <c r="F434" s="91" t="s">
        <v>657</v>
      </c>
      <c r="G434" s="99">
        <v>156</v>
      </c>
      <c r="H434" s="91">
        <v>34</v>
      </c>
      <c r="I434" s="91"/>
    </row>
    <row r="435" spans="1:9">
      <c r="A435" s="145">
        <v>431</v>
      </c>
      <c r="B435" s="146" t="s">
        <v>1254</v>
      </c>
      <c r="C435" s="91" t="s">
        <v>6461</v>
      </c>
      <c r="D435" s="91">
        <v>1</v>
      </c>
      <c r="E435" s="91">
        <v>25</v>
      </c>
      <c r="F435" s="91" t="s">
        <v>658</v>
      </c>
      <c r="G435" s="99">
        <v>156</v>
      </c>
      <c r="H435" s="91">
        <v>44</v>
      </c>
      <c r="I435" s="91"/>
    </row>
    <row r="436" spans="1:9">
      <c r="A436" s="145">
        <v>432</v>
      </c>
      <c r="B436" s="146" t="s">
        <v>1256</v>
      </c>
      <c r="C436" s="91" t="s">
        <v>6461</v>
      </c>
      <c r="D436" s="91">
        <v>1</v>
      </c>
      <c r="E436" s="91">
        <v>26</v>
      </c>
      <c r="F436" s="91" t="s">
        <v>659</v>
      </c>
      <c r="G436" s="99">
        <v>156</v>
      </c>
      <c r="H436" s="91">
        <v>54</v>
      </c>
      <c r="I436" s="91"/>
    </row>
    <row r="437" spans="1:9">
      <c r="A437" s="145">
        <v>433</v>
      </c>
      <c r="B437" s="146" t="s">
        <v>1240</v>
      </c>
      <c r="C437" s="91"/>
      <c r="D437" s="91">
        <v>1</v>
      </c>
      <c r="E437" s="91">
        <v>15</v>
      </c>
      <c r="F437" s="91" t="s">
        <v>660</v>
      </c>
      <c r="G437" s="99">
        <v>159</v>
      </c>
      <c r="H437" s="91">
        <v>3</v>
      </c>
      <c r="I437" s="91"/>
    </row>
    <row r="438" spans="1:9">
      <c r="A438" s="145">
        <v>434</v>
      </c>
      <c r="B438" s="146" t="s">
        <v>1242</v>
      </c>
      <c r="C438" s="91"/>
      <c r="D438" s="91">
        <v>5</v>
      </c>
      <c r="E438" s="91">
        <v>16</v>
      </c>
      <c r="F438" s="91" t="s">
        <v>1191</v>
      </c>
      <c r="G438" s="147">
        <v>159</v>
      </c>
      <c r="H438" s="91" t="s">
        <v>6669</v>
      </c>
      <c r="I438" s="91"/>
    </row>
    <row r="439" spans="1:9">
      <c r="A439" s="145">
        <v>435</v>
      </c>
      <c r="B439" s="146" t="s">
        <v>1244</v>
      </c>
      <c r="C439" s="91"/>
      <c r="D439" s="91">
        <v>1</v>
      </c>
      <c r="E439" s="91">
        <v>17</v>
      </c>
      <c r="F439" s="91" t="s">
        <v>661</v>
      </c>
      <c r="G439" s="99">
        <v>159</v>
      </c>
      <c r="H439" s="91">
        <v>9</v>
      </c>
      <c r="I439" s="91"/>
    </row>
    <row r="440" spans="1:9">
      <c r="A440" s="145">
        <v>436</v>
      </c>
      <c r="B440" s="146" t="s">
        <v>1246</v>
      </c>
      <c r="C440" s="91"/>
      <c r="D440" s="91">
        <v>1</v>
      </c>
      <c r="E440" s="91">
        <v>18</v>
      </c>
      <c r="F440" s="91" t="s">
        <v>662</v>
      </c>
      <c r="G440" s="99">
        <v>159</v>
      </c>
      <c r="H440" s="91">
        <v>11</v>
      </c>
      <c r="I440" s="91"/>
    </row>
    <row r="441" spans="1:9">
      <c r="A441" s="145">
        <v>437</v>
      </c>
      <c r="B441" s="146" t="s">
        <v>1248</v>
      </c>
      <c r="C441" s="91"/>
      <c r="D441" s="91">
        <v>1</v>
      </c>
      <c r="E441" s="91">
        <v>19</v>
      </c>
      <c r="F441" s="91" t="s">
        <v>663</v>
      </c>
      <c r="G441" s="99">
        <v>159</v>
      </c>
      <c r="H441" s="91">
        <v>13</v>
      </c>
      <c r="I441" s="91"/>
    </row>
    <row r="442" spans="1:9">
      <c r="A442" s="145">
        <v>438</v>
      </c>
      <c r="B442" s="146" t="s">
        <v>1250</v>
      </c>
      <c r="C442" s="91"/>
      <c r="D442" s="91">
        <v>1</v>
      </c>
      <c r="E442" s="91">
        <v>20</v>
      </c>
      <c r="F442" s="91" t="s">
        <v>664</v>
      </c>
      <c r="G442" s="99">
        <v>159</v>
      </c>
      <c r="H442" s="91">
        <v>15</v>
      </c>
      <c r="I442" s="91"/>
    </row>
    <row r="443" spans="1:9">
      <c r="A443" s="145">
        <v>439</v>
      </c>
      <c r="B443" s="146" t="s">
        <v>1252</v>
      </c>
      <c r="C443" s="91" t="s">
        <v>6461</v>
      </c>
      <c r="D443" s="91">
        <v>1</v>
      </c>
      <c r="E443" s="91">
        <v>24</v>
      </c>
      <c r="F443" s="91" t="s">
        <v>665</v>
      </c>
      <c r="G443" s="99">
        <v>159</v>
      </c>
      <c r="H443" s="91">
        <v>34</v>
      </c>
      <c r="I443" s="91"/>
    </row>
    <row r="444" spans="1:9">
      <c r="A444" s="145">
        <v>440</v>
      </c>
      <c r="B444" s="146" t="s">
        <v>1254</v>
      </c>
      <c r="C444" s="91" t="s">
        <v>6461</v>
      </c>
      <c r="D444" s="91">
        <v>1</v>
      </c>
      <c r="E444" s="91">
        <v>25</v>
      </c>
      <c r="F444" s="91" t="s">
        <v>666</v>
      </c>
      <c r="G444" s="99">
        <v>159</v>
      </c>
      <c r="H444" s="91">
        <v>44</v>
      </c>
      <c r="I444" s="91"/>
    </row>
    <row r="445" spans="1:9">
      <c r="A445" s="145">
        <v>441</v>
      </c>
      <c r="B445" s="146" t="s">
        <v>1256</v>
      </c>
      <c r="C445" s="91" t="s">
        <v>6461</v>
      </c>
      <c r="D445" s="91">
        <v>1</v>
      </c>
      <c r="E445" s="91">
        <v>26</v>
      </c>
      <c r="F445" s="91" t="s">
        <v>667</v>
      </c>
      <c r="G445" s="99">
        <v>159</v>
      </c>
      <c r="H445" s="91">
        <v>54</v>
      </c>
      <c r="I445" s="91"/>
    </row>
    <row r="446" spans="1:9">
      <c r="A446" s="145">
        <v>442</v>
      </c>
      <c r="B446" s="146" t="s">
        <v>1240</v>
      </c>
      <c r="C446" s="91"/>
      <c r="D446" s="91">
        <v>1</v>
      </c>
      <c r="E446" s="91">
        <v>15</v>
      </c>
      <c r="F446" s="91" t="s">
        <v>668</v>
      </c>
      <c r="G446" s="99">
        <v>162</v>
      </c>
      <c r="H446" s="91">
        <v>3</v>
      </c>
      <c r="I446" s="91"/>
    </row>
    <row r="447" spans="1:9">
      <c r="A447" s="145">
        <v>443</v>
      </c>
      <c r="B447" s="146" t="s">
        <v>1242</v>
      </c>
      <c r="C447" s="91"/>
      <c r="D447" s="91">
        <v>5</v>
      </c>
      <c r="E447" s="91">
        <v>16</v>
      </c>
      <c r="F447" s="91" t="s">
        <v>1192</v>
      </c>
      <c r="G447" s="147">
        <v>162</v>
      </c>
      <c r="H447" s="91" t="s">
        <v>6669</v>
      </c>
      <c r="I447" s="91"/>
    </row>
    <row r="448" spans="1:9">
      <c r="A448" s="145">
        <v>444</v>
      </c>
      <c r="B448" s="146" t="s">
        <v>1244</v>
      </c>
      <c r="C448" s="91"/>
      <c r="D448" s="91">
        <v>1</v>
      </c>
      <c r="E448" s="91">
        <v>17</v>
      </c>
      <c r="F448" s="91" t="s">
        <v>669</v>
      </c>
      <c r="G448" s="99">
        <v>162</v>
      </c>
      <c r="H448" s="91">
        <v>9</v>
      </c>
      <c r="I448" s="91"/>
    </row>
    <row r="449" spans="1:9">
      <c r="A449" s="145">
        <v>445</v>
      </c>
      <c r="B449" s="146" t="s">
        <v>1246</v>
      </c>
      <c r="C449" s="91"/>
      <c r="D449" s="91">
        <v>1</v>
      </c>
      <c r="E449" s="91">
        <v>18</v>
      </c>
      <c r="F449" s="91" t="s">
        <v>670</v>
      </c>
      <c r="G449" s="99">
        <v>162</v>
      </c>
      <c r="H449" s="91">
        <v>11</v>
      </c>
      <c r="I449" s="91"/>
    </row>
    <row r="450" spans="1:9">
      <c r="A450" s="145">
        <v>446</v>
      </c>
      <c r="B450" s="146" t="s">
        <v>1248</v>
      </c>
      <c r="C450" s="91"/>
      <c r="D450" s="91">
        <v>1</v>
      </c>
      <c r="E450" s="91">
        <v>19</v>
      </c>
      <c r="F450" s="91" t="s">
        <v>671</v>
      </c>
      <c r="G450" s="99">
        <v>162</v>
      </c>
      <c r="H450" s="91">
        <v>13</v>
      </c>
      <c r="I450" s="91"/>
    </row>
    <row r="451" spans="1:9">
      <c r="A451" s="145">
        <v>447</v>
      </c>
      <c r="B451" s="146" t="s">
        <v>1250</v>
      </c>
      <c r="C451" s="91"/>
      <c r="D451" s="91">
        <v>1</v>
      </c>
      <c r="E451" s="91">
        <v>20</v>
      </c>
      <c r="F451" s="91" t="s">
        <v>672</v>
      </c>
      <c r="G451" s="99">
        <v>162</v>
      </c>
      <c r="H451" s="91">
        <v>15</v>
      </c>
      <c r="I451" s="91"/>
    </row>
    <row r="452" spans="1:9">
      <c r="A452" s="145">
        <v>448</v>
      </c>
      <c r="B452" s="146" t="s">
        <v>1252</v>
      </c>
      <c r="C452" s="91" t="s">
        <v>6461</v>
      </c>
      <c r="D452" s="91">
        <v>1</v>
      </c>
      <c r="E452" s="91">
        <v>24</v>
      </c>
      <c r="F452" s="91" t="s">
        <v>673</v>
      </c>
      <c r="G452" s="99">
        <v>162</v>
      </c>
      <c r="H452" s="91">
        <v>34</v>
      </c>
      <c r="I452" s="91"/>
    </row>
    <row r="453" spans="1:9">
      <c r="A453" s="145">
        <v>449</v>
      </c>
      <c r="B453" s="146" t="s">
        <v>1254</v>
      </c>
      <c r="C453" s="91" t="s">
        <v>6461</v>
      </c>
      <c r="D453" s="91">
        <v>1</v>
      </c>
      <c r="E453" s="91">
        <v>25</v>
      </c>
      <c r="F453" s="91" t="s">
        <v>674</v>
      </c>
      <c r="G453" s="99">
        <v>162</v>
      </c>
      <c r="H453" s="91">
        <v>44</v>
      </c>
      <c r="I453" s="91"/>
    </row>
    <row r="454" spans="1:9">
      <c r="A454" s="145">
        <v>450</v>
      </c>
      <c r="B454" s="146" t="s">
        <v>1256</v>
      </c>
      <c r="C454" s="91" t="s">
        <v>6461</v>
      </c>
      <c r="D454" s="91">
        <v>1</v>
      </c>
      <c r="E454" s="91">
        <v>26</v>
      </c>
      <c r="F454" s="91" t="s">
        <v>675</v>
      </c>
      <c r="G454" s="99">
        <v>162</v>
      </c>
      <c r="H454" s="91">
        <v>54</v>
      </c>
      <c r="I454" s="91"/>
    </row>
    <row r="455" spans="1:9">
      <c r="A455" s="145">
        <v>451</v>
      </c>
      <c r="B455" s="146" t="s">
        <v>1240</v>
      </c>
      <c r="C455" s="91"/>
      <c r="D455" s="91">
        <v>1</v>
      </c>
      <c r="E455" s="91">
        <v>15</v>
      </c>
      <c r="F455" s="91" t="s">
        <v>676</v>
      </c>
      <c r="G455" s="99">
        <v>165</v>
      </c>
      <c r="H455" s="91">
        <v>3</v>
      </c>
      <c r="I455" s="91"/>
    </row>
    <row r="456" spans="1:9">
      <c r="A456" s="145">
        <v>452</v>
      </c>
      <c r="B456" s="146" t="s">
        <v>1242</v>
      </c>
      <c r="C456" s="91"/>
      <c r="D456" s="91">
        <v>5</v>
      </c>
      <c r="E456" s="91">
        <v>16</v>
      </c>
      <c r="F456" s="91" t="s">
        <v>1193</v>
      </c>
      <c r="G456" s="147">
        <v>165</v>
      </c>
      <c r="H456" s="91" t="s">
        <v>6669</v>
      </c>
      <c r="I456" s="91"/>
    </row>
    <row r="457" spans="1:9">
      <c r="A457" s="145">
        <v>453</v>
      </c>
      <c r="B457" s="146" t="s">
        <v>1244</v>
      </c>
      <c r="C457" s="91"/>
      <c r="D457" s="91">
        <v>1</v>
      </c>
      <c r="E457" s="91">
        <v>17</v>
      </c>
      <c r="F457" s="91" t="s">
        <v>677</v>
      </c>
      <c r="G457" s="99">
        <v>165</v>
      </c>
      <c r="H457" s="91">
        <v>9</v>
      </c>
      <c r="I457" s="91"/>
    </row>
    <row r="458" spans="1:9">
      <c r="A458" s="145">
        <v>454</v>
      </c>
      <c r="B458" s="146" t="s">
        <v>1246</v>
      </c>
      <c r="C458" s="91"/>
      <c r="D458" s="91">
        <v>1</v>
      </c>
      <c r="E458" s="91">
        <v>18</v>
      </c>
      <c r="F458" s="91" t="s">
        <v>678</v>
      </c>
      <c r="G458" s="99">
        <v>165</v>
      </c>
      <c r="H458" s="91">
        <v>11</v>
      </c>
      <c r="I458" s="91"/>
    </row>
    <row r="459" spans="1:9">
      <c r="A459" s="145">
        <v>455</v>
      </c>
      <c r="B459" s="146" t="s">
        <v>1248</v>
      </c>
      <c r="C459" s="91"/>
      <c r="D459" s="91">
        <v>1</v>
      </c>
      <c r="E459" s="91">
        <v>19</v>
      </c>
      <c r="F459" s="91" t="s">
        <v>679</v>
      </c>
      <c r="G459" s="99">
        <v>165</v>
      </c>
      <c r="H459" s="91">
        <v>13</v>
      </c>
      <c r="I459" s="91"/>
    </row>
    <row r="460" spans="1:9">
      <c r="A460" s="145">
        <v>456</v>
      </c>
      <c r="B460" s="146" t="s">
        <v>1250</v>
      </c>
      <c r="C460" s="91"/>
      <c r="D460" s="91">
        <v>1</v>
      </c>
      <c r="E460" s="91">
        <v>20</v>
      </c>
      <c r="F460" s="91" t="s">
        <v>680</v>
      </c>
      <c r="G460" s="99">
        <v>165</v>
      </c>
      <c r="H460" s="91">
        <v>15</v>
      </c>
      <c r="I460" s="91"/>
    </row>
    <row r="461" spans="1:9">
      <c r="A461" s="145">
        <v>457</v>
      </c>
      <c r="B461" s="146" t="s">
        <v>1252</v>
      </c>
      <c r="C461" s="91" t="s">
        <v>6461</v>
      </c>
      <c r="D461" s="91">
        <v>1</v>
      </c>
      <c r="E461" s="91">
        <v>24</v>
      </c>
      <c r="F461" s="91" t="s">
        <v>681</v>
      </c>
      <c r="G461" s="99">
        <v>165</v>
      </c>
      <c r="H461" s="91">
        <v>34</v>
      </c>
      <c r="I461" s="91"/>
    </row>
    <row r="462" spans="1:9">
      <c r="A462" s="145">
        <v>458</v>
      </c>
      <c r="B462" s="146" t="s">
        <v>1254</v>
      </c>
      <c r="C462" s="91" t="s">
        <v>6461</v>
      </c>
      <c r="D462" s="91">
        <v>1</v>
      </c>
      <c r="E462" s="91">
        <v>25</v>
      </c>
      <c r="F462" s="91" t="s">
        <v>682</v>
      </c>
      <c r="G462" s="99">
        <v>165</v>
      </c>
      <c r="H462" s="91">
        <v>44</v>
      </c>
      <c r="I462" s="91"/>
    </row>
    <row r="463" spans="1:9">
      <c r="A463" s="145">
        <v>459</v>
      </c>
      <c r="B463" s="146" t="s">
        <v>1256</v>
      </c>
      <c r="C463" s="91" t="s">
        <v>6461</v>
      </c>
      <c r="D463" s="91">
        <v>1</v>
      </c>
      <c r="E463" s="91">
        <v>26</v>
      </c>
      <c r="F463" s="91" t="s">
        <v>683</v>
      </c>
      <c r="G463" s="99">
        <v>165</v>
      </c>
      <c r="H463" s="91">
        <v>54</v>
      </c>
      <c r="I463" s="91"/>
    </row>
    <row r="464" spans="1:9">
      <c r="A464" s="145">
        <v>460</v>
      </c>
      <c r="B464" s="146" t="s">
        <v>1240</v>
      </c>
      <c r="C464" s="91"/>
      <c r="D464" s="91">
        <v>1</v>
      </c>
      <c r="E464" s="91">
        <v>15</v>
      </c>
      <c r="F464" s="91" t="s">
        <v>684</v>
      </c>
      <c r="G464" s="99">
        <v>168</v>
      </c>
      <c r="H464" s="91">
        <v>3</v>
      </c>
      <c r="I464" s="91"/>
    </row>
    <row r="465" spans="1:9">
      <c r="A465" s="145">
        <v>461</v>
      </c>
      <c r="B465" s="146" t="s">
        <v>1242</v>
      </c>
      <c r="C465" s="91"/>
      <c r="D465" s="91">
        <v>5</v>
      </c>
      <c r="E465" s="91">
        <v>16</v>
      </c>
      <c r="F465" s="91" t="s">
        <v>1194</v>
      </c>
      <c r="G465" s="147">
        <v>168</v>
      </c>
      <c r="H465" s="91" t="s">
        <v>6669</v>
      </c>
      <c r="I465" s="91"/>
    </row>
    <row r="466" spans="1:9">
      <c r="A466" s="145">
        <v>462</v>
      </c>
      <c r="B466" s="146" t="s">
        <v>1244</v>
      </c>
      <c r="C466" s="91"/>
      <c r="D466" s="91">
        <v>1</v>
      </c>
      <c r="E466" s="91">
        <v>17</v>
      </c>
      <c r="F466" s="91" t="s">
        <v>685</v>
      </c>
      <c r="G466" s="99">
        <v>168</v>
      </c>
      <c r="H466" s="91">
        <v>9</v>
      </c>
      <c r="I466" s="91"/>
    </row>
    <row r="467" spans="1:9">
      <c r="A467" s="145">
        <v>463</v>
      </c>
      <c r="B467" s="146" t="s">
        <v>1246</v>
      </c>
      <c r="C467" s="91"/>
      <c r="D467" s="91">
        <v>1</v>
      </c>
      <c r="E467" s="91">
        <v>18</v>
      </c>
      <c r="F467" s="91" t="s">
        <v>686</v>
      </c>
      <c r="G467" s="99">
        <v>168</v>
      </c>
      <c r="H467" s="91">
        <v>11</v>
      </c>
      <c r="I467" s="91"/>
    </row>
    <row r="468" spans="1:9">
      <c r="A468" s="145">
        <v>464</v>
      </c>
      <c r="B468" s="146" t="s">
        <v>1248</v>
      </c>
      <c r="C468" s="91"/>
      <c r="D468" s="91">
        <v>1</v>
      </c>
      <c r="E468" s="91">
        <v>19</v>
      </c>
      <c r="F468" s="91" t="s">
        <v>687</v>
      </c>
      <c r="G468" s="99">
        <v>168</v>
      </c>
      <c r="H468" s="91">
        <v>13</v>
      </c>
      <c r="I468" s="91"/>
    </row>
    <row r="469" spans="1:9">
      <c r="A469" s="145">
        <v>465</v>
      </c>
      <c r="B469" s="146" t="s">
        <v>1250</v>
      </c>
      <c r="C469" s="91"/>
      <c r="D469" s="91">
        <v>1</v>
      </c>
      <c r="E469" s="91">
        <v>20</v>
      </c>
      <c r="F469" s="91" t="s">
        <v>688</v>
      </c>
      <c r="G469" s="99">
        <v>168</v>
      </c>
      <c r="H469" s="91">
        <v>15</v>
      </c>
      <c r="I469" s="91"/>
    </row>
    <row r="470" spans="1:9">
      <c r="A470" s="145">
        <v>466</v>
      </c>
      <c r="B470" s="146" t="s">
        <v>1252</v>
      </c>
      <c r="C470" s="91" t="s">
        <v>6461</v>
      </c>
      <c r="D470" s="91">
        <v>1</v>
      </c>
      <c r="E470" s="91">
        <v>24</v>
      </c>
      <c r="F470" s="91" t="s">
        <v>689</v>
      </c>
      <c r="G470" s="99">
        <v>168</v>
      </c>
      <c r="H470" s="91">
        <v>34</v>
      </c>
      <c r="I470" s="91"/>
    </row>
    <row r="471" spans="1:9">
      <c r="A471" s="145">
        <v>467</v>
      </c>
      <c r="B471" s="146" t="s">
        <v>1254</v>
      </c>
      <c r="C471" s="91" t="s">
        <v>6461</v>
      </c>
      <c r="D471" s="91">
        <v>1</v>
      </c>
      <c r="E471" s="91">
        <v>25</v>
      </c>
      <c r="F471" s="91" t="s">
        <v>690</v>
      </c>
      <c r="G471" s="99">
        <v>168</v>
      </c>
      <c r="H471" s="91">
        <v>44</v>
      </c>
      <c r="I471" s="91"/>
    </row>
    <row r="472" spans="1:9">
      <c r="A472" s="145">
        <v>468</v>
      </c>
      <c r="B472" s="146" t="s">
        <v>1256</v>
      </c>
      <c r="C472" s="91" t="s">
        <v>6461</v>
      </c>
      <c r="D472" s="91">
        <v>1</v>
      </c>
      <c r="E472" s="91">
        <v>26</v>
      </c>
      <c r="F472" s="91" t="s">
        <v>691</v>
      </c>
      <c r="G472" s="99">
        <v>168</v>
      </c>
      <c r="H472" s="91">
        <v>54</v>
      </c>
      <c r="I472" s="91"/>
    </row>
    <row r="473" spans="1:9">
      <c r="A473" s="145">
        <v>469</v>
      </c>
      <c r="B473" s="146" t="s">
        <v>1240</v>
      </c>
      <c r="C473" s="91"/>
      <c r="D473" s="91">
        <v>1</v>
      </c>
      <c r="E473" s="91">
        <v>15</v>
      </c>
      <c r="F473" s="91" t="s">
        <v>692</v>
      </c>
      <c r="G473" s="99">
        <v>171</v>
      </c>
      <c r="H473" s="91">
        <v>3</v>
      </c>
      <c r="I473" s="91"/>
    </row>
    <row r="474" spans="1:9">
      <c r="A474" s="145">
        <v>470</v>
      </c>
      <c r="B474" s="146" t="s">
        <v>1242</v>
      </c>
      <c r="C474" s="91"/>
      <c r="D474" s="91">
        <v>5</v>
      </c>
      <c r="E474" s="91">
        <v>16</v>
      </c>
      <c r="F474" s="91" t="s">
        <v>1195</v>
      </c>
      <c r="G474" s="147">
        <v>171</v>
      </c>
      <c r="H474" s="91" t="s">
        <v>6669</v>
      </c>
      <c r="I474" s="91"/>
    </row>
    <row r="475" spans="1:9">
      <c r="A475" s="145">
        <v>471</v>
      </c>
      <c r="B475" s="146" t="s">
        <v>1244</v>
      </c>
      <c r="C475" s="91"/>
      <c r="D475" s="91">
        <v>1</v>
      </c>
      <c r="E475" s="91">
        <v>17</v>
      </c>
      <c r="F475" s="91" t="s">
        <v>693</v>
      </c>
      <c r="G475" s="99">
        <v>171</v>
      </c>
      <c r="H475" s="91">
        <v>9</v>
      </c>
      <c r="I475" s="91"/>
    </row>
    <row r="476" spans="1:9">
      <c r="A476" s="145">
        <v>472</v>
      </c>
      <c r="B476" s="146" t="s">
        <v>1246</v>
      </c>
      <c r="C476" s="91"/>
      <c r="D476" s="91">
        <v>1</v>
      </c>
      <c r="E476" s="91">
        <v>18</v>
      </c>
      <c r="F476" s="91" t="s">
        <v>694</v>
      </c>
      <c r="G476" s="99">
        <v>171</v>
      </c>
      <c r="H476" s="91">
        <v>11</v>
      </c>
      <c r="I476" s="91"/>
    </row>
    <row r="477" spans="1:9">
      <c r="A477" s="145">
        <v>473</v>
      </c>
      <c r="B477" s="146" t="s">
        <v>1248</v>
      </c>
      <c r="C477" s="91"/>
      <c r="D477" s="91">
        <v>1</v>
      </c>
      <c r="E477" s="91">
        <v>19</v>
      </c>
      <c r="F477" s="91" t="s">
        <v>695</v>
      </c>
      <c r="G477" s="99">
        <v>171</v>
      </c>
      <c r="H477" s="91">
        <v>13</v>
      </c>
      <c r="I477" s="91"/>
    </row>
    <row r="478" spans="1:9">
      <c r="A478" s="145">
        <v>474</v>
      </c>
      <c r="B478" s="146" t="s">
        <v>1250</v>
      </c>
      <c r="C478" s="91"/>
      <c r="D478" s="91">
        <v>1</v>
      </c>
      <c r="E478" s="91">
        <v>20</v>
      </c>
      <c r="F478" s="91" t="s">
        <v>696</v>
      </c>
      <c r="G478" s="99">
        <v>171</v>
      </c>
      <c r="H478" s="91">
        <v>15</v>
      </c>
      <c r="I478" s="91"/>
    </row>
    <row r="479" spans="1:9">
      <c r="A479" s="145">
        <v>475</v>
      </c>
      <c r="B479" s="146" t="s">
        <v>1252</v>
      </c>
      <c r="C479" s="91" t="s">
        <v>6461</v>
      </c>
      <c r="D479" s="91">
        <v>1</v>
      </c>
      <c r="E479" s="91">
        <v>24</v>
      </c>
      <c r="F479" s="91" t="s">
        <v>697</v>
      </c>
      <c r="G479" s="99">
        <v>171</v>
      </c>
      <c r="H479" s="91">
        <v>34</v>
      </c>
      <c r="I479" s="91"/>
    </row>
    <row r="480" spans="1:9">
      <c r="A480" s="145">
        <v>476</v>
      </c>
      <c r="B480" s="146" t="s">
        <v>1254</v>
      </c>
      <c r="C480" s="91" t="s">
        <v>6461</v>
      </c>
      <c r="D480" s="91">
        <v>1</v>
      </c>
      <c r="E480" s="91">
        <v>25</v>
      </c>
      <c r="F480" s="91" t="s">
        <v>698</v>
      </c>
      <c r="G480" s="99">
        <v>171</v>
      </c>
      <c r="H480" s="91">
        <v>44</v>
      </c>
      <c r="I480" s="91"/>
    </row>
    <row r="481" spans="1:9">
      <c r="A481" s="145">
        <v>477</v>
      </c>
      <c r="B481" s="146" t="s">
        <v>1256</v>
      </c>
      <c r="C481" s="91" t="s">
        <v>6461</v>
      </c>
      <c r="D481" s="91">
        <v>1</v>
      </c>
      <c r="E481" s="91">
        <v>26</v>
      </c>
      <c r="F481" s="91" t="s">
        <v>699</v>
      </c>
      <c r="G481" s="99">
        <v>171</v>
      </c>
      <c r="H481" s="91">
        <v>54</v>
      </c>
      <c r="I481" s="91"/>
    </row>
    <row r="482" spans="1:9">
      <c r="A482" s="145">
        <v>478</v>
      </c>
      <c r="B482" s="146" t="s">
        <v>1240</v>
      </c>
      <c r="C482" s="91"/>
      <c r="D482" s="91">
        <v>1</v>
      </c>
      <c r="E482" s="91">
        <v>15</v>
      </c>
      <c r="F482" s="91" t="s">
        <v>700</v>
      </c>
      <c r="G482" s="99">
        <v>174</v>
      </c>
      <c r="H482" s="91">
        <v>3</v>
      </c>
      <c r="I482" s="91"/>
    </row>
    <row r="483" spans="1:9">
      <c r="A483" s="145">
        <v>479</v>
      </c>
      <c r="B483" s="146" t="s">
        <v>1242</v>
      </c>
      <c r="C483" s="91"/>
      <c r="D483" s="91">
        <v>5</v>
      </c>
      <c r="E483" s="91">
        <v>16</v>
      </c>
      <c r="F483" s="91" t="s">
        <v>1196</v>
      </c>
      <c r="G483" s="147">
        <v>174</v>
      </c>
      <c r="H483" s="91" t="s">
        <v>6669</v>
      </c>
      <c r="I483" s="91"/>
    </row>
    <row r="484" spans="1:9">
      <c r="A484" s="145">
        <v>480</v>
      </c>
      <c r="B484" s="146" t="s">
        <v>1244</v>
      </c>
      <c r="C484" s="91"/>
      <c r="D484" s="91">
        <v>1</v>
      </c>
      <c r="E484" s="91">
        <v>17</v>
      </c>
      <c r="F484" s="91" t="s">
        <v>701</v>
      </c>
      <c r="G484" s="99">
        <v>174</v>
      </c>
      <c r="H484" s="91">
        <v>9</v>
      </c>
      <c r="I484" s="91"/>
    </row>
    <row r="485" spans="1:9">
      <c r="A485" s="145">
        <v>481</v>
      </c>
      <c r="B485" s="146" t="s">
        <v>1246</v>
      </c>
      <c r="C485" s="91"/>
      <c r="D485" s="91">
        <v>1</v>
      </c>
      <c r="E485" s="91">
        <v>18</v>
      </c>
      <c r="F485" s="91" t="s">
        <v>702</v>
      </c>
      <c r="G485" s="99">
        <v>174</v>
      </c>
      <c r="H485" s="91">
        <v>11</v>
      </c>
      <c r="I485" s="91"/>
    </row>
    <row r="486" spans="1:9">
      <c r="A486" s="145">
        <v>482</v>
      </c>
      <c r="B486" s="146" t="s">
        <v>1248</v>
      </c>
      <c r="C486" s="91"/>
      <c r="D486" s="91">
        <v>1</v>
      </c>
      <c r="E486" s="91">
        <v>19</v>
      </c>
      <c r="F486" s="91" t="s">
        <v>703</v>
      </c>
      <c r="G486" s="99">
        <v>174</v>
      </c>
      <c r="H486" s="91">
        <v>13</v>
      </c>
      <c r="I486" s="91"/>
    </row>
    <row r="487" spans="1:9">
      <c r="A487" s="145">
        <v>483</v>
      </c>
      <c r="B487" s="146" t="s">
        <v>1250</v>
      </c>
      <c r="C487" s="91"/>
      <c r="D487" s="91">
        <v>1</v>
      </c>
      <c r="E487" s="91">
        <v>20</v>
      </c>
      <c r="F487" s="91" t="s">
        <v>704</v>
      </c>
      <c r="G487" s="99">
        <v>174</v>
      </c>
      <c r="H487" s="91">
        <v>15</v>
      </c>
      <c r="I487" s="91"/>
    </row>
    <row r="488" spans="1:9">
      <c r="A488" s="145">
        <v>484</v>
      </c>
      <c r="B488" s="146" t="s">
        <v>1252</v>
      </c>
      <c r="C488" s="91" t="s">
        <v>6461</v>
      </c>
      <c r="D488" s="91">
        <v>1</v>
      </c>
      <c r="E488" s="91">
        <v>24</v>
      </c>
      <c r="F488" s="91" t="s">
        <v>705</v>
      </c>
      <c r="G488" s="99">
        <v>174</v>
      </c>
      <c r="H488" s="91">
        <v>34</v>
      </c>
      <c r="I488" s="91"/>
    </row>
    <row r="489" spans="1:9">
      <c r="A489" s="145">
        <v>485</v>
      </c>
      <c r="B489" s="146" t="s">
        <v>1254</v>
      </c>
      <c r="C489" s="91" t="s">
        <v>6461</v>
      </c>
      <c r="D489" s="91">
        <v>1</v>
      </c>
      <c r="E489" s="91">
        <v>25</v>
      </c>
      <c r="F489" s="91" t="s">
        <v>706</v>
      </c>
      <c r="G489" s="99">
        <v>174</v>
      </c>
      <c r="H489" s="91">
        <v>44</v>
      </c>
      <c r="I489" s="91"/>
    </row>
    <row r="490" spans="1:9">
      <c r="A490" s="145">
        <v>486</v>
      </c>
      <c r="B490" s="146" t="s">
        <v>1256</v>
      </c>
      <c r="C490" s="91" t="s">
        <v>6461</v>
      </c>
      <c r="D490" s="91">
        <v>1</v>
      </c>
      <c r="E490" s="91">
        <v>26</v>
      </c>
      <c r="F490" s="91" t="s">
        <v>707</v>
      </c>
      <c r="G490" s="99">
        <v>174</v>
      </c>
      <c r="H490" s="91">
        <v>54</v>
      </c>
      <c r="I490" s="91"/>
    </row>
    <row r="491" spans="1:9">
      <c r="A491" s="145">
        <v>487</v>
      </c>
      <c r="B491" s="146" t="s">
        <v>1240</v>
      </c>
      <c r="C491" s="91"/>
      <c r="D491" s="91">
        <v>1</v>
      </c>
      <c r="E491" s="91">
        <v>15</v>
      </c>
      <c r="F491" s="91" t="s">
        <v>708</v>
      </c>
      <c r="G491" s="99">
        <v>177</v>
      </c>
      <c r="H491" s="91">
        <v>3</v>
      </c>
      <c r="I491" s="91"/>
    </row>
    <row r="492" spans="1:9">
      <c r="A492" s="145">
        <v>488</v>
      </c>
      <c r="B492" s="146" t="s">
        <v>1242</v>
      </c>
      <c r="C492" s="91"/>
      <c r="D492" s="91">
        <v>5</v>
      </c>
      <c r="E492" s="91">
        <v>16</v>
      </c>
      <c r="F492" s="91" t="s">
        <v>1197</v>
      </c>
      <c r="G492" s="147">
        <v>177</v>
      </c>
      <c r="H492" s="91" t="s">
        <v>6669</v>
      </c>
      <c r="I492" s="91"/>
    </row>
    <row r="493" spans="1:9">
      <c r="A493" s="145">
        <v>489</v>
      </c>
      <c r="B493" s="146" t="s">
        <v>1244</v>
      </c>
      <c r="C493" s="91"/>
      <c r="D493" s="91">
        <v>1</v>
      </c>
      <c r="E493" s="91">
        <v>17</v>
      </c>
      <c r="F493" s="91" t="s">
        <v>709</v>
      </c>
      <c r="G493" s="99">
        <v>177</v>
      </c>
      <c r="H493" s="91">
        <v>9</v>
      </c>
      <c r="I493" s="91"/>
    </row>
    <row r="494" spans="1:9">
      <c r="A494" s="145">
        <v>490</v>
      </c>
      <c r="B494" s="146" t="s">
        <v>1246</v>
      </c>
      <c r="C494" s="91"/>
      <c r="D494" s="91">
        <v>1</v>
      </c>
      <c r="E494" s="91">
        <v>18</v>
      </c>
      <c r="F494" s="91" t="s">
        <v>710</v>
      </c>
      <c r="G494" s="99">
        <v>177</v>
      </c>
      <c r="H494" s="91">
        <v>11</v>
      </c>
      <c r="I494" s="91"/>
    </row>
    <row r="495" spans="1:9">
      <c r="A495" s="145">
        <v>491</v>
      </c>
      <c r="B495" s="146" t="s">
        <v>1248</v>
      </c>
      <c r="C495" s="91"/>
      <c r="D495" s="91">
        <v>1</v>
      </c>
      <c r="E495" s="91">
        <v>19</v>
      </c>
      <c r="F495" s="91" t="s">
        <v>711</v>
      </c>
      <c r="G495" s="99">
        <v>177</v>
      </c>
      <c r="H495" s="91">
        <v>13</v>
      </c>
      <c r="I495" s="91"/>
    </row>
    <row r="496" spans="1:9">
      <c r="A496" s="145">
        <v>492</v>
      </c>
      <c r="B496" s="146" t="s">
        <v>1250</v>
      </c>
      <c r="C496" s="91"/>
      <c r="D496" s="91">
        <v>1</v>
      </c>
      <c r="E496" s="91">
        <v>20</v>
      </c>
      <c r="F496" s="91" t="s">
        <v>712</v>
      </c>
      <c r="G496" s="99">
        <v>177</v>
      </c>
      <c r="H496" s="91">
        <v>15</v>
      </c>
      <c r="I496" s="91"/>
    </row>
    <row r="497" spans="1:9">
      <c r="A497" s="145">
        <v>493</v>
      </c>
      <c r="B497" s="146" t="s">
        <v>1252</v>
      </c>
      <c r="C497" s="91" t="s">
        <v>6461</v>
      </c>
      <c r="D497" s="91">
        <v>1</v>
      </c>
      <c r="E497" s="91">
        <v>24</v>
      </c>
      <c r="F497" s="91" t="s">
        <v>713</v>
      </c>
      <c r="G497" s="99">
        <v>177</v>
      </c>
      <c r="H497" s="91">
        <v>34</v>
      </c>
      <c r="I497" s="91"/>
    </row>
    <row r="498" spans="1:9">
      <c r="A498" s="145">
        <v>494</v>
      </c>
      <c r="B498" s="146" t="s">
        <v>1254</v>
      </c>
      <c r="C498" s="91" t="s">
        <v>6461</v>
      </c>
      <c r="D498" s="91">
        <v>1</v>
      </c>
      <c r="E498" s="91">
        <v>25</v>
      </c>
      <c r="F498" s="91" t="s">
        <v>714</v>
      </c>
      <c r="G498" s="99">
        <v>177</v>
      </c>
      <c r="H498" s="91">
        <v>44</v>
      </c>
      <c r="I498" s="91"/>
    </row>
    <row r="499" spans="1:9">
      <c r="A499" s="145">
        <v>495</v>
      </c>
      <c r="B499" s="146" t="s">
        <v>1256</v>
      </c>
      <c r="C499" s="91" t="s">
        <v>6461</v>
      </c>
      <c r="D499" s="91">
        <v>1</v>
      </c>
      <c r="E499" s="91">
        <v>26</v>
      </c>
      <c r="F499" s="91" t="s">
        <v>715</v>
      </c>
      <c r="G499" s="99">
        <v>177</v>
      </c>
      <c r="H499" s="91">
        <v>54</v>
      </c>
      <c r="I499" s="91"/>
    </row>
    <row r="500" spans="1:9">
      <c r="A500" s="145">
        <v>496</v>
      </c>
      <c r="B500" s="146" t="s">
        <v>1240</v>
      </c>
      <c r="C500" s="91"/>
      <c r="D500" s="91">
        <v>1</v>
      </c>
      <c r="E500" s="91">
        <v>15</v>
      </c>
      <c r="F500" s="91" t="s">
        <v>716</v>
      </c>
      <c r="G500" s="99">
        <v>180</v>
      </c>
      <c r="H500" s="91">
        <v>3</v>
      </c>
      <c r="I500" s="91"/>
    </row>
    <row r="501" spans="1:9">
      <c r="A501" s="145">
        <v>497</v>
      </c>
      <c r="B501" s="146" t="s">
        <v>1242</v>
      </c>
      <c r="C501" s="91"/>
      <c r="D501" s="91">
        <v>5</v>
      </c>
      <c r="E501" s="91">
        <v>16</v>
      </c>
      <c r="F501" s="91" t="s">
        <v>1198</v>
      </c>
      <c r="G501" s="147">
        <v>180</v>
      </c>
      <c r="H501" s="91" t="s">
        <v>6669</v>
      </c>
      <c r="I501" s="91"/>
    </row>
    <row r="502" spans="1:9">
      <c r="A502" s="145">
        <v>498</v>
      </c>
      <c r="B502" s="146" t="s">
        <v>1244</v>
      </c>
      <c r="C502" s="91"/>
      <c r="D502" s="91">
        <v>1</v>
      </c>
      <c r="E502" s="91">
        <v>17</v>
      </c>
      <c r="F502" s="91" t="s">
        <v>717</v>
      </c>
      <c r="G502" s="99">
        <v>180</v>
      </c>
      <c r="H502" s="91">
        <v>9</v>
      </c>
      <c r="I502" s="91"/>
    </row>
    <row r="503" spans="1:9">
      <c r="A503" s="145">
        <v>499</v>
      </c>
      <c r="B503" s="146" t="s">
        <v>1246</v>
      </c>
      <c r="C503" s="91"/>
      <c r="D503" s="91">
        <v>1</v>
      </c>
      <c r="E503" s="91">
        <v>18</v>
      </c>
      <c r="F503" s="91" t="s">
        <v>718</v>
      </c>
      <c r="G503" s="99">
        <v>180</v>
      </c>
      <c r="H503" s="91">
        <v>11</v>
      </c>
      <c r="I503" s="91"/>
    </row>
    <row r="504" spans="1:9">
      <c r="A504" s="145">
        <v>500</v>
      </c>
      <c r="B504" s="146" t="s">
        <v>1248</v>
      </c>
      <c r="C504" s="91"/>
      <c r="D504" s="91">
        <v>1</v>
      </c>
      <c r="E504" s="91">
        <v>19</v>
      </c>
      <c r="F504" s="91" t="s">
        <v>719</v>
      </c>
      <c r="G504" s="99">
        <v>180</v>
      </c>
      <c r="H504" s="91">
        <v>13</v>
      </c>
      <c r="I504" s="91"/>
    </row>
    <row r="505" spans="1:9">
      <c r="A505" s="145">
        <v>501</v>
      </c>
      <c r="B505" s="146" t="s">
        <v>1250</v>
      </c>
      <c r="C505" s="91"/>
      <c r="D505" s="91">
        <v>1</v>
      </c>
      <c r="E505" s="91">
        <v>20</v>
      </c>
      <c r="F505" s="91" t="s">
        <v>720</v>
      </c>
      <c r="G505" s="99">
        <v>180</v>
      </c>
      <c r="H505" s="91">
        <v>15</v>
      </c>
      <c r="I505" s="91"/>
    </row>
    <row r="506" spans="1:9">
      <c r="A506" s="145">
        <v>502</v>
      </c>
      <c r="B506" s="146" t="s">
        <v>1252</v>
      </c>
      <c r="C506" s="91" t="s">
        <v>6461</v>
      </c>
      <c r="D506" s="91">
        <v>1</v>
      </c>
      <c r="E506" s="91">
        <v>24</v>
      </c>
      <c r="F506" s="91" t="s">
        <v>721</v>
      </c>
      <c r="G506" s="99">
        <v>180</v>
      </c>
      <c r="H506" s="91">
        <v>34</v>
      </c>
      <c r="I506" s="91"/>
    </row>
    <row r="507" spans="1:9">
      <c r="A507" s="145">
        <v>503</v>
      </c>
      <c r="B507" s="146" t="s">
        <v>1254</v>
      </c>
      <c r="C507" s="91" t="s">
        <v>6461</v>
      </c>
      <c r="D507" s="91">
        <v>1</v>
      </c>
      <c r="E507" s="91">
        <v>25</v>
      </c>
      <c r="F507" s="91" t="s">
        <v>722</v>
      </c>
      <c r="G507" s="99">
        <v>180</v>
      </c>
      <c r="H507" s="91">
        <v>44</v>
      </c>
      <c r="I507" s="91"/>
    </row>
    <row r="508" spans="1:9">
      <c r="A508" s="145">
        <v>504</v>
      </c>
      <c r="B508" s="146" t="s">
        <v>1256</v>
      </c>
      <c r="C508" s="91" t="s">
        <v>6461</v>
      </c>
      <c r="D508" s="91">
        <v>1</v>
      </c>
      <c r="E508" s="91">
        <v>26</v>
      </c>
      <c r="F508" s="91" t="s">
        <v>723</v>
      </c>
      <c r="G508" s="99">
        <v>180</v>
      </c>
      <c r="H508" s="91">
        <v>54</v>
      </c>
      <c r="I508" s="91"/>
    </row>
    <row r="509" spans="1:9">
      <c r="A509" s="145">
        <v>505</v>
      </c>
      <c r="B509" s="146" t="s">
        <v>1240</v>
      </c>
      <c r="C509" s="91"/>
      <c r="D509" s="91">
        <v>1</v>
      </c>
      <c r="E509" s="91">
        <v>15</v>
      </c>
      <c r="F509" s="91" t="s">
        <v>724</v>
      </c>
      <c r="G509" s="99">
        <v>183</v>
      </c>
      <c r="H509" s="91">
        <v>3</v>
      </c>
      <c r="I509" s="91"/>
    </row>
    <row r="510" spans="1:9">
      <c r="A510" s="145">
        <v>506</v>
      </c>
      <c r="B510" s="146" t="s">
        <v>1242</v>
      </c>
      <c r="C510" s="91"/>
      <c r="D510" s="91">
        <v>5</v>
      </c>
      <c r="E510" s="91">
        <v>16</v>
      </c>
      <c r="F510" s="91" t="s">
        <v>1199</v>
      </c>
      <c r="G510" s="147">
        <v>183</v>
      </c>
      <c r="H510" s="91" t="s">
        <v>6669</v>
      </c>
      <c r="I510" s="91"/>
    </row>
    <row r="511" spans="1:9">
      <c r="A511" s="145">
        <v>507</v>
      </c>
      <c r="B511" s="146" t="s">
        <v>1244</v>
      </c>
      <c r="C511" s="91"/>
      <c r="D511" s="91">
        <v>1</v>
      </c>
      <c r="E511" s="91">
        <v>17</v>
      </c>
      <c r="F511" s="91" t="s">
        <v>725</v>
      </c>
      <c r="G511" s="99">
        <v>183</v>
      </c>
      <c r="H511" s="91">
        <v>9</v>
      </c>
      <c r="I511" s="91"/>
    </row>
    <row r="512" spans="1:9">
      <c r="A512" s="145">
        <v>508</v>
      </c>
      <c r="B512" s="146" t="s">
        <v>1246</v>
      </c>
      <c r="C512" s="91"/>
      <c r="D512" s="91">
        <v>1</v>
      </c>
      <c r="E512" s="91">
        <v>18</v>
      </c>
      <c r="F512" s="91" t="s">
        <v>726</v>
      </c>
      <c r="G512" s="99">
        <v>183</v>
      </c>
      <c r="H512" s="91">
        <v>11</v>
      </c>
      <c r="I512" s="91"/>
    </row>
    <row r="513" spans="1:9">
      <c r="A513" s="145">
        <v>509</v>
      </c>
      <c r="B513" s="146" t="s">
        <v>1248</v>
      </c>
      <c r="C513" s="91"/>
      <c r="D513" s="91">
        <v>1</v>
      </c>
      <c r="E513" s="91">
        <v>19</v>
      </c>
      <c r="F513" s="91" t="s">
        <v>727</v>
      </c>
      <c r="G513" s="99">
        <v>183</v>
      </c>
      <c r="H513" s="91">
        <v>13</v>
      </c>
      <c r="I513" s="91"/>
    </row>
    <row r="514" spans="1:9">
      <c r="A514" s="145">
        <v>510</v>
      </c>
      <c r="B514" s="146" t="s">
        <v>1250</v>
      </c>
      <c r="C514" s="91"/>
      <c r="D514" s="91">
        <v>1</v>
      </c>
      <c r="E514" s="91">
        <v>20</v>
      </c>
      <c r="F514" s="91" t="s">
        <v>728</v>
      </c>
      <c r="G514" s="99">
        <v>183</v>
      </c>
      <c r="H514" s="91">
        <v>15</v>
      </c>
      <c r="I514" s="91"/>
    </row>
    <row r="515" spans="1:9">
      <c r="A515" s="145">
        <v>511</v>
      </c>
      <c r="B515" s="146" t="s">
        <v>1252</v>
      </c>
      <c r="C515" s="91" t="s">
        <v>6461</v>
      </c>
      <c r="D515" s="91">
        <v>1</v>
      </c>
      <c r="E515" s="91">
        <v>24</v>
      </c>
      <c r="F515" s="91" t="s">
        <v>729</v>
      </c>
      <c r="G515" s="99">
        <v>183</v>
      </c>
      <c r="H515" s="91">
        <v>34</v>
      </c>
      <c r="I515" s="91"/>
    </row>
    <row r="516" spans="1:9">
      <c r="A516" s="145">
        <v>512</v>
      </c>
      <c r="B516" s="146" t="s">
        <v>1254</v>
      </c>
      <c r="C516" s="91" t="s">
        <v>6461</v>
      </c>
      <c r="D516" s="91">
        <v>1</v>
      </c>
      <c r="E516" s="91">
        <v>25</v>
      </c>
      <c r="F516" s="91" t="s">
        <v>730</v>
      </c>
      <c r="G516" s="99">
        <v>183</v>
      </c>
      <c r="H516" s="91">
        <v>44</v>
      </c>
      <c r="I516" s="91"/>
    </row>
    <row r="517" spans="1:9">
      <c r="A517" s="145">
        <v>513</v>
      </c>
      <c r="B517" s="146" t="s">
        <v>1256</v>
      </c>
      <c r="C517" s="91" t="s">
        <v>6461</v>
      </c>
      <c r="D517" s="91">
        <v>1</v>
      </c>
      <c r="E517" s="91">
        <v>26</v>
      </c>
      <c r="F517" s="91" t="s">
        <v>731</v>
      </c>
      <c r="G517" s="99">
        <v>183</v>
      </c>
      <c r="H517" s="91">
        <v>54</v>
      </c>
      <c r="I517" s="91"/>
    </row>
    <row r="518" spans="1:9">
      <c r="A518" s="145">
        <v>514</v>
      </c>
      <c r="B518" s="146" t="s">
        <v>1240</v>
      </c>
      <c r="C518" s="91"/>
      <c r="D518" s="91">
        <v>1</v>
      </c>
      <c r="E518" s="91">
        <v>15</v>
      </c>
      <c r="F518" s="91" t="s">
        <v>732</v>
      </c>
      <c r="G518" s="99">
        <v>186</v>
      </c>
      <c r="H518" s="91">
        <v>3</v>
      </c>
      <c r="I518" s="91"/>
    </row>
    <row r="519" spans="1:9">
      <c r="A519" s="145">
        <v>515</v>
      </c>
      <c r="B519" s="146" t="s">
        <v>1242</v>
      </c>
      <c r="C519" s="91"/>
      <c r="D519" s="91">
        <v>5</v>
      </c>
      <c r="E519" s="91">
        <v>16</v>
      </c>
      <c r="F519" s="91" t="s">
        <v>1200</v>
      </c>
      <c r="G519" s="147">
        <v>186</v>
      </c>
      <c r="H519" s="91" t="s">
        <v>6669</v>
      </c>
      <c r="I519" s="91"/>
    </row>
    <row r="520" spans="1:9">
      <c r="A520" s="145">
        <v>516</v>
      </c>
      <c r="B520" s="146" t="s">
        <v>1244</v>
      </c>
      <c r="C520" s="91"/>
      <c r="D520" s="91">
        <v>1</v>
      </c>
      <c r="E520" s="91">
        <v>17</v>
      </c>
      <c r="F520" s="91" t="s">
        <v>733</v>
      </c>
      <c r="G520" s="99">
        <v>186</v>
      </c>
      <c r="H520" s="91">
        <v>9</v>
      </c>
      <c r="I520" s="91"/>
    </row>
    <row r="521" spans="1:9">
      <c r="A521" s="145">
        <v>517</v>
      </c>
      <c r="B521" s="146" t="s">
        <v>1246</v>
      </c>
      <c r="C521" s="91"/>
      <c r="D521" s="91">
        <v>1</v>
      </c>
      <c r="E521" s="91">
        <v>18</v>
      </c>
      <c r="F521" s="91" t="s">
        <v>734</v>
      </c>
      <c r="G521" s="99">
        <v>186</v>
      </c>
      <c r="H521" s="91">
        <v>11</v>
      </c>
      <c r="I521" s="91"/>
    </row>
    <row r="522" spans="1:9">
      <c r="A522" s="145">
        <v>518</v>
      </c>
      <c r="B522" s="146" t="s">
        <v>1248</v>
      </c>
      <c r="C522" s="91"/>
      <c r="D522" s="91">
        <v>1</v>
      </c>
      <c r="E522" s="91">
        <v>19</v>
      </c>
      <c r="F522" s="91" t="s">
        <v>735</v>
      </c>
      <c r="G522" s="99">
        <v>186</v>
      </c>
      <c r="H522" s="91">
        <v>13</v>
      </c>
      <c r="I522" s="91"/>
    </row>
    <row r="523" spans="1:9">
      <c r="A523" s="145">
        <v>519</v>
      </c>
      <c r="B523" s="146" t="s">
        <v>1250</v>
      </c>
      <c r="C523" s="91"/>
      <c r="D523" s="91">
        <v>1</v>
      </c>
      <c r="E523" s="91">
        <v>20</v>
      </c>
      <c r="F523" s="91" t="s">
        <v>736</v>
      </c>
      <c r="G523" s="99">
        <v>186</v>
      </c>
      <c r="H523" s="91">
        <v>15</v>
      </c>
      <c r="I523" s="91"/>
    </row>
    <row r="524" spans="1:9">
      <c r="A524" s="145">
        <v>520</v>
      </c>
      <c r="B524" s="146" t="s">
        <v>1252</v>
      </c>
      <c r="C524" s="91" t="s">
        <v>6461</v>
      </c>
      <c r="D524" s="91">
        <v>1</v>
      </c>
      <c r="E524" s="91">
        <v>24</v>
      </c>
      <c r="F524" s="91" t="s">
        <v>737</v>
      </c>
      <c r="G524" s="99">
        <v>186</v>
      </c>
      <c r="H524" s="91">
        <v>34</v>
      </c>
      <c r="I524" s="91"/>
    </row>
    <row r="525" spans="1:9">
      <c r="A525" s="145">
        <v>521</v>
      </c>
      <c r="B525" s="146" t="s">
        <v>1254</v>
      </c>
      <c r="C525" s="91" t="s">
        <v>6461</v>
      </c>
      <c r="D525" s="91">
        <v>1</v>
      </c>
      <c r="E525" s="91">
        <v>25</v>
      </c>
      <c r="F525" s="91" t="s">
        <v>738</v>
      </c>
      <c r="G525" s="99">
        <v>186</v>
      </c>
      <c r="H525" s="91">
        <v>44</v>
      </c>
      <c r="I525" s="91"/>
    </row>
    <row r="526" spans="1:9">
      <c r="A526" s="145">
        <v>522</v>
      </c>
      <c r="B526" s="146" t="s">
        <v>1256</v>
      </c>
      <c r="C526" s="91" t="s">
        <v>6461</v>
      </c>
      <c r="D526" s="91">
        <v>1</v>
      </c>
      <c r="E526" s="91">
        <v>26</v>
      </c>
      <c r="F526" s="91" t="s">
        <v>739</v>
      </c>
      <c r="G526" s="99">
        <v>186</v>
      </c>
      <c r="H526" s="91">
        <v>54</v>
      </c>
      <c r="I526" s="91"/>
    </row>
    <row r="527" spans="1:9">
      <c r="A527" s="145">
        <v>523</v>
      </c>
      <c r="B527" s="146" t="s">
        <v>1240</v>
      </c>
      <c r="C527" s="91"/>
      <c r="D527" s="91">
        <v>1</v>
      </c>
      <c r="E527" s="91">
        <v>15</v>
      </c>
      <c r="F527" s="91" t="s">
        <v>740</v>
      </c>
      <c r="G527" s="99">
        <v>189</v>
      </c>
      <c r="H527" s="91">
        <v>3</v>
      </c>
      <c r="I527" s="91"/>
    </row>
    <row r="528" spans="1:9">
      <c r="A528" s="145">
        <v>524</v>
      </c>
      <c r="B528" s="146" t="s">
        <v>1242</v>
      </c>
      <c r="C528" s="91"/>
      <c r="D528" s="91">
        <v>5</v>
      </c>
      <c r="E528" s="91">
        <v>16</v>
      </c>
      <c r="F528" s="91" t="s">
        <v>1201</v>
      </c>
      <c r="G528" s="147">
        <v>189</v>
      </c>
      <c r="H528" s="91" t="s">
        <v>6669</v>
      </c>
      <c r="I528" s="91"/>
    </row>
    <row r="529" spans="1:9">
      <c r="A529" s="145">
        <v>525</v>
      </c>
      <c r="B529" s="146" t="s">
        <v>1244</v>
      </c>
      <c r="C529" s="91"/>
      <c r="D529" s="91">
        <v>1</v>
      </c>
      <c r="E529" s="91">
        <v>17</v>
      </c>
      <c r="F529" s="91" t="s">
        <v>741</v>
      </c>
      <c r="G529" s="99">
        <v>189</v>
      </c>
      <c r="H529" s="91">
        <v>9</v>
      </c>
      <c r="I529" s="91"/>
    </row>
    <row r="530" spans="1:9">
      <c r="A530" s="145">
        <v>526</v>
      </c>
      <c r="B530" s="146" t="s">
        <v>1246</v>
      </c>
      <c r="C530" s="91"/>
      <c r="D530" s="91">
        <v>1</v>
      </c>
      <c r="E530" s="91">
        <v>18</v>
      </c>
      <c r="F530" s="91" t="s">
        <v>742</v>
      </c>
      <c r="G530" s="99">
        <v>189</v>
      </c>
      <c r="H530" s="91">
        <v>11</v>
      </c>
      <c r="I530" s="91"/>
    </row>
    <row r="531" spans="1:9">
      <c r="A531" s="145">
        <v>527</v>
      </c>
      <c r="B531" s="146" t="s">
        <v>1248</v>
      </c>
      <c r="C531" s="91"/>
      <c r="D531" s="91">
        <v>1</v>
      </c>
      <c r="E531" s="91">
        <v>19</v>
      </c>
      <c r="F531" s="91" t="s">
        <v>743</v>
      </c>
      <c r="G531" s="99">
        <v>189</v>
      </c>
      <c r="H531" s="91">
        <v>13</v>
      </c>
      <c r="I531" s="91"/>
    </row>
    <row r="532" spans="1:9">
      <c r="A532" s="145">
        <v>528</v>
      </c>
      <c r="B532" s="146" t="s">
        <v>1250</v>
      </c>
      <c r="C532" s="91"/>
      <c r="D532" s="91">
        <v>1</v>
      </c>
      <c r="E532" s="91">
        <v>20</v>
      </c>
      <c r="F532" s="91" t="s">
        <v>744</v>
      </c>
      <c r="G532" s="99">
        <v>189</v>
      </c>
      <c r="H532" s="91">
        <v>15</v>
      </c>
      <c r="I532" s="91"/>
    </row>
    <row r="533" spans="1:9">
      <c r="A533" s="145">
        <v>529</v>
      </c>
      <c r="B533" s="146" t="s">
        <v>1252</v>
      </c>
      <c r="C533" s="91" t="s">
        <v>6461</v>
      </c>
      <c r="D533" s="91">
        <v>1</v>
      </c>
      <c r="E533" s="91">
        <v>24</v>
      </c>
      <c r="F533" s="91" t="s">
        <v>745</v>
      </c>
      <c r="G533" s="99">
        <v>189</v>
      </c>
      <c r="H533" s="91">
        <v>34</v>
      </c>
      <c r="I533" s="91"/>
    </row>
    <row r="534" spans="1:9">
      <c r="A534" s="145">
        <v>530</v>
      </c>
      <c r="B534" s="146" t="s">
        <v>1254</v>
      </c>
      <c r="C534" s="91" t="s">
        <v>6461</v>
      </c>
      <c r="D534" s="91">
        <v>1</v>
      </c>
      <c r="E534" s="91">
        <v>25</v>
      </c>
      <c r="F534" s="91" t="s">
        <v>746</v>
      </c>
      <c r="G534" s="99">
        <v>189</v>
      </c>
      <c r="H534" s="91">
        <v>44</v>
      </c>
      <c r="I534" s="91"/>
    </row>
    <row r="535" spans="1:9">
      <c r="A535" s="145">
        <v>531</v>
      </c>
      <c r="B535" s="146" t="s">
        <v>1256</v>
      </c>
      <c r="C535" s="91" t="s">
        <v>6461</v>
      </c>
      <c r="D535" s="91">
        <v>1</v>
      </c>
      <c r="E535" s="91">
        <v>26</v>
      </c>
      <c r="F535" s="91" t="s">
        <v>747</v>
      </c>
      <c r="G535" s="99">
        <v>189</v>
      </c>
      <c r="H535" s="91">
        <v>54</v>
      </c>
      <c r="I535" s="91"/>
    </row>
    <row r="536" spans="1:9">
      <c r="A536" s="145">
        <v>532</v>
      </c>
      <c r="B536" s="146" t="s">
        <v>1240</v>
      </c>
      <c r="C536" s="91"/>
      <c r="D536" s="91">
        <v>1</v>
      </c>
      <c r="E536" s="91">
        <v>15</v>
      </c>
      <c r="F536" s="91" t="s">
        <v>748</v>
      </c>
      <c r="G536" s="99">
        <v>192</v>
      </c>
      <c r="H536" s="91">
        <v>3</v>
      </c>
      <c r="I536" s="91"/>
    </row>
    <row r="537" spans="1:9">
      <c r="A537" s="145">
        <v>533</v>
      </c>
      <c r="B537" s="146" t="s">
        <v>1242</v>
      </c>
      <c r="C537" s="91"/>
      <c r="D537" s="91">
        <v>5</v>
      </c>
      <c r="E537" s="91">
        <v>16</v>
      </c>
      <c r="F537" s="91" t="s">
        <v>1202</v>
      </c>
      <c r="G537" s="147">
        <v>192</v>
      </c>
      <c r="H537" s="91" t="s">
        <v>6669</v>
      </c>
      <c r="I537" s="91"/>
    </row>
    <row r="538" spans="1:9">
      <c r="A538" s="145">
        <v>534</v>
      </c>
      <c r="B538" s="146" t="s">
        <v>1244</v>
      </c>
      <c r="C538" s="91"/>
      <c r="D538" s="91">
        <v>1</v>
      </c>
      <c r="E538" s="91">
        <v>17</v>
      </c>
      <c r="F538" s="91" t="s">
        <v>749</v>
      </c>
      <c r="G538" s="99">
        <v>192</v>
      </c>
      <c r="H538" s="91">
        <v>9</v>
      </c>
      <c r="I538" s="91"/>
    </row>
    <row r="539" spans="1:9">
      <c r="A539" s="145">
        <v>535</v>
      </c>
      <c r="B539" s="146" t="s">
        <v>1246</v>
      </c>
      <c r="C539" s="91"/>
      <c r="D539" s="91">
        <v>1</v>
      </c>
      <c r="E539" s="91">
        <v>18</v>
      </c>
      <c r="F539" s="91" t="s">
        <v>750</v>
      </c>
      <c r="G539" s="99">
        <v>192</v>
      </c>
      <c r="H539" s="91">
        <v>11</v>
      </c>
      <c r="I539" s="91"/>
    </row>
    <row r="540" spans="1:9">
      <c r="A540" s="145">
        <v>536</v>
      </c>
      <c r="B540" s="146" t="s">
        <v>1248</v>
      </c>
      <c r="C540" s="91"/>
      <c r="D540" s="91">
        <v>1</v>
      </c>
      <c r="E540" s="91">
        <v>19</v>
      </c>
      <c r="F540" s="91" t="s">
        <v>751</v>
      </c>
      <c r="G540" s="99">
        <v>192</v>
      </c>
      <c r="H540" s="91">
        <v>13</v>
      </c>
      <c r="I540" s="91"/>
    </row>
    <row r="541" spans="1:9">
      <c r="A541" s="145">
        <v>537</v>
      </c>
      <c r="B541" s="146" t="s">
        <v>1250</v>
      </c>
      <c r="C541" s="91"/>
      <c r="D541" s="91">
        <v>1</v>
      </c>
      <c r="E541" s="91">
        <v>20</v>
      </c>
      <c r="F541" s="91" t="s">
        <v>752</v>
      </c>
      <c r="G541" s="99">
        <v>192</v>
      </c>
      <c r="H541" s="91">
        <v>15</v>
      </c>
      <c r="I541" s="91"/>
    </row>
    <row r="542" spans="1:9">
      <c r="A542" s="145">
        <v>538</v>
      </c>
      <c r="B542" s="146" t="s">
        <v>1252</v>
      </c>
      <c r="C542" s="91" t="s">
        <v>6461</v>
      </c>
      <c r="D542" s="91">
        <v>1</v>
      </c>
      <c r="E542" s="91">
        <v>24</v>
      </c>
      <c r="F542" s="91" t="s">
        <v>753</v>
      </c>
      <c r="G542" s="99">
        <v>192</v>
      </c>
      <c r="H542" s="91">
        <v>34</v>
      </c>
      <c r="I542" s="91"/>
    </row>
    <row r="543" spans="1:9">
      <c r="A543" s="145">
        <v>539</v>
      </c>
      <c r="B543" s="146" t="s">
        <v>1254</v>
      </c>
      <c r="C543" s="91" t="s">
        <v>6461</v>
      </c>
      <c r="D543" s="91">
        <v>1</v>
      </c>
      <c r="E543" s="91">
        <v>25</v>
      </c>
      <c r="F543" s="91" t="s">
        <v>754</v>
      </c>
      <c r="G543" s="99">
        <v>192</v>
      </c>
      <c r="H543" s="91">
        <v>44</v>
      </c>
      <c r="I543" s="91"/>
    </row>
    <row r="544" spans="1:9">
      <c r="A544" s="145">
        <v>540</v>
      </c>
      <c r="B544" s="146" t="s">
        <v>1256</v>
      </c>
      <c r="C544" s="91" t="s">
        <v>6461</v>
      </c>
      <c r="D544" s="91">
        <v>1</v>
      </c>
      <c r="E544" s="91">
        <v>26</v>
      </c>
      <c r="F544" s="91" t="s">
        <v>755</v>
      </c>
      <c r="G544" s="99">
        <v>192</v>
      </c>
      <c r="H544" s="91">
        <v>54</v>
      </c>
      <c r="I544" s="91"/>
    </row>
    <row r="545" spans="1:9">
      <c r="A545" s="145">
        <v>541</v>
      </c>
      <c r="B545" s="146" t="s">
        <v>1240</v>
      </c>
      <c r="C545" s="91"/>
      <c r="D545" s="91">
        <v>1</v>
      </c>
      <c r="E545" s="91">
        <v>15</v>
      </c>
      <c r="F545" s="91" t="s">
        <v>756</v>
      </c>
      <c r="G545" s="99">
        <v>195</v>
      </c>
      <c r="H545" s="91">
        <v>3</v>
      </c>
      <c r="I545" s="91"/>
    </row>
    <row r="546" spans="1:9">
      <c r="A546" s="145">
        <v>542</v>
      </c>
      <c r="B546" s="146" t="s">
        <v>1242</v>
      </c>
      <c r="C546" s="91"/>
      <c r="D546" s="91">
        <v>5</v>
      </c>
      <c r="E546" s="91">
        <v>16</v>
      </c>
      <c r="F546" s="91" t="s">
        <v>1203</v>
      </c>
      <c r="G546" s="147">
        <v>195</v>
      </c>
      <c r="H546" s="91" t="s">
        <v>6669</v>
      </c>
      <c r="I546" s="91"/>
    </row>
    <row r="547" spans="1:9">
      <c r="A547" s="145">
        <v>543</v>
      </c>
      <c r="B547" s="146" t="s">
        <v>1244</v>
      </c>
      <c r="C547" s="91"/>
      <c r="D547" s="91">
        <v>1</v>
      </c>
      <c r="E547" s="91">
        <v>17</v>
      </c>
      <c r="F547" s="91" t="s">
        <v>757</v>
      </c>
      <c r="G547" s="99">
        <v>195</v>
      </c>
      <c r="H547" s="91">
        <v>9</v>
      </c>
      <c r="I547" s="91"/>
    </row>
    <row r="548" spans="1:9">
      <c r="A548" s="145">
        <v>544</v>
      </c>
      <c r="B548" s="146" t="s">
        <v>1246</v>
      </c>
      <c r="C548" s="91"/>
      <c r="D548" s="91">
        <v>1</v>
      </c>
      <c r="E548" s="91">
        <v>18</v>
      </c>
      <c r="F548" s="91" t="s">
        <v>758</v>
      </c>
      <c r="G548" s="99">
        <v>195</v>
      </c>
      <c r="H548" s="91">
        <v>11</v>
      </c>
      <c r="I548" s="91"/>
    </row>
    <row r="549" spans="1:9">
      <c r="A549" s="145">
        <v>545</v>
      </c>
      <c r="B549" s="146" t="s">
        <v>1248</v>
      </c>
      <c r="C549" s="91"/>
      <c r="D549" s="91">
        <v>1</v>
      </c>
      <c r="E549" s="91">
        <v>19</v>
      </c>
      <c r="F549" s="91" t="s">
        <v>759</v>
      </c>
      <c r="G549" s="99">
        <v>195</v>
      </c>
      <c r="H549" s="91">
        <v>13</v>
      </c>
      <c r="I549" s="91"/>
    </row>
    <row r="550" spans="1:9">
      <c r="A550" s="145">
        <v>546</v>
      </c>
      <c r="B550" s="146" t="s">
        <v>1250</v>
      </c>
      <c r="C550" s="91"/>
      <c r="D550" s="91">
        <v>1</v>
      </c>
      <c r="E550" s="91">
        <v>20</v>
      </c>
      <c r="F550" s="91" t="s">
        <v>760</v>
      </c>
      <c r="G550" s="99">
        <v>195</v>
      </c>
      <c r="H550" s="91">
        <v>15</v>
      </c>
      <c r="I550" s="91"/>
    </row>
    <row r="551" spans="1:9">
      <c r="A551" s="145">
        <v>547</v>
      </c>
      <c r="B551" s="146" t="s">
        <v>1252</v>
      </c>
      <c r="C551" s="91" t="s">
        <v>6461</v>
      </c>
      <c r="D551" s="91">
        <v>1</v>
      </c>
      <c r="E551" s="91">
        <v>24</v>
      </c>
      <c r="F551" s="91" t="s">
        <v>761</v>
      </c>
      <c r="G551" s="99">
        <v>195</v>
      </c>
      <c r="H551" s="91">
        <v>34</v>
      </c>
      <c r="I551" s="91"/>
    </row>
    <row r="552" spans="1:9">
      <c r="A552" s="145">
        <v>548</v>
      </c>
      <c r="B552" s="146" t="s">
        <v>1254</v>
      </c>
      <c r="C552" s="91" t="s">
        <v>6461</v>
      </c>
      <c r="D552" s="91">
        <v>1</v>
      </c>
      <c r="E552" s="91">
        <v>25</v>
      </c>
      <c r="F552" s="91" t="s">
        <v>762</v>
      </c>
      <c r="G552" s="99">
        <v>195</v>
      </c>
      <c r="H552" s="91">
        <v>44</v>
      </c>
      <c r="I552" s="91"/>
    </row>
    <row r="553" spans="1:9">
      <c r="A553" s="145">
        <v>549</v>
      </c>
      <c r="B553" s="146" t="s">
        <v>1256</v>
      </c>
      <c r="C553" s="91" t="s">
        <v>6461</v>
      </c>
      <c r="D553" s="91">
        <v>1</v>
      </c>
      <c r="E553" s="91">
        <v>26</v>
      </c>
      <c r="F553" s="91" t="s">
        <v>763</v>
      </c>
      <c r="G553" s="99">
        <v>195</v>
      </c>
      <c r="H553" s="91">
        <v>54</v>
      </c>
      <c r="I553" s="91"/>
    </row>
    <row r="554" spans="1:9">
      <c r="A554" s="145">
        <v>550</v>
      </c>
      <c r="B554" s="146" t="s">
        <v>1240</v>
      </c>
      <c r="C554" s="91"/>
      <c r="D554" s="91">
        <v>1</v>
      </c>
      <c r="E554" s="91">
        <v>15</v>
      </c>
      <c r="F554" s="91" t="s">
        <v>764</v>
      </c>
      <c r="G554" s="99">
        <v>198</v>
      </c>
      <c r="H554" s="91">
        <v>3</v>
      </c>
      <c r="I554" s="91"/>
    </row>
    <row r="555" spans="1:9">
      <c r="A555" s="145">
        <v>551</v>
      </c>
      <c r="B555" s="146" t="s">
        <v>1242</v>
      </c>
      <c r="C555" s="91"/>
      <c r="D555" s="91">
        <v>5</v>
      </c>
      <c r="E555" s="91">
        <v>16</v>
      </c>
      <c r="F555" s="91" t="s">
        <v>1204</v>
      </c>
      <c r="G555" s="147">
        <v>198</v>
      </c>
      <c r="H555" s="91" t="s">
        <v>6669</v>
      </c>
      <c r="I555" s="91"/>
    </row>
    <row r="556" spans="1:9">
      <c r="A556" s="145">
        <v>552</v>
      </c>
      <c r="B556" s="146" t="s">
        <v>1244</v>
      </c>
      <c r="C556" s="91"/>
      <c r="D556" s="91">
        <v>1</v>
      </c>
      <c r="E556" s="91">
        <v>17</v>
      </c>
      <c r="F556" s="91" t="s">
        <v>765</v>
      </c>
      <c r="G556" s="99">
        <v>198</v>
      </c>
      <c r="H556" s="91">
        <v>9</v>
      </c>
      <c r="I556" s="91"/>
    </row>
    <row r="557" spans="1:9">
      <c r="A557" s="145">
        <v>553</v>
      </c>
      <c r="B557" s="146" t="s">
        <v>1246</v>
      </c>
      <c r="C557" s="91"/>
      <c r="D557" s="91">
        <v>1</v>
      </c>
      <c r="E557" s="91">
        <v>18</v>
      </c>
      <c r="F557" s="91" t="s">
        <v>766</v>
      </c>
      <c r="G557" s="99">
        <v>198</v>
      </c>
      <c r="H557" s="91">
        <v>11</v>
      </c>
      <c r="I557" s="91"/>
    </row>
    <row r="558" spans="1:9">
      <c r="A558" s="145">
        <v>554</v>
      </c>
      <c r="B558" s="146" t="s">
        <v>1248</v>
      </c>
      <c r="C558" s="91"/>
      <c r="D558" s="91">
        <v>1</v>
      </c>
      <c r="E558" s="91">
        <v>19</v>
      </c>
      <c r="F558" s="91" t="s">
        <v>767</v>
      </c>
      <c r="G558" s="99">
        <v>198</v>
      </c>
      <c r="H558" s="91">
        <v>13</v>
      </c>
      <c r="I558" s="91"/>
    </row>
    <row r="559" spans="1:9">
      <c r="A559" s="145">
        <v>555</v>
      </c>
      <c r="B559" s="146" t="s">
        <v>1250</v>
      </c>
      <c r="C559" s="91"/>
      <c r="D559" s="91">
        <v>1</v>
      </c>
      <c r="E559" s="91">
        <v>20</v>
      </c>
      <c r="F559" s="91" t="s">
        <v>768</v>
      </c>
      <c r="G559" s="99">
        <v>198</v>
      </c>
      <c r="H559" s="91">
        <v>15</v>
      </c>
      <c r="I559" s="91"/>
    </row>
    <row r="560" spans="1:9">
      <c r="A560" s="145">
        <v>556</v>
      </c>
      <c r="B560" s="146" t="s">
        <v>1252</v>
      </c>
      <c r="C560" s="91" t="s">
        <v>6461</v>
      </c>
      <c r="D560" s="91">
        <v>1</v>
      </c>
      <c r="E560" s="91">
        <v>24</v>
      </c>
      <c r="F560" s="91" t="s">
        <v>769</v>
      </c>
      <c r="G560" s="99">
        <v>198</v>
      </c>
      <c r="H560" s="91">
        <v>34</v>
      </c>
      <c r="I560" s="91"/>
    </row>
    <row r="561" spans="1:9">
      <c r="A561" s="145">
        <v>557</v>
      </c>
      <c r="B561" s="146" t="s">
        <v>1254</v>
      </c>
      <c r="C561" s="91" t="s">
        <v>6461</v>
      </c>
      <c r="D561" s="91">
        <v>1</v>
      </c>
      <c r="E561" s="91">
        <v>25</v>
      </c>
      <c r="F561" s="91" t="s">
        <v>770</v>
      </c>
      <c r="G561" s="99">
        <v>198</v>
      </c>
      <c r="H561" s="91">
        <v>44</v>
      </c>
      <c r="I561" s="91"/>
    </row>
    <row r="562" spans="1:9">
      <c r="A562" s="145">
        <v>558</v>
      </c>
      <c r="B562" s="146" t="s">
        <v>1256</v>
      </c>
      <c r="C562" s="91" t="s">
        <v>6461</v>
      </c>
      <c r="D562" s="91">
        <v>1</v>
      </c>
      <c r="E562" s="91">
        <v>26</v>
      </c>
      <c r="F562" s="91" t="s">
        <v>771</v>
      </c>
      <c r="G562" s="99">
        <v>198</v>
      </c>
      <c r="H562" s="91">
        <v>54</v>
      </c>
      <c r="I562" s="91"/>
    </row>
    <row r="563" spans="1:9">
      <c r="A563" s="145">
        <v>559</v>
      </c>
      <c r="B563" s="146" t="s">
        <v>1240</v>
      </c>
      <c r="C563" s="91"/>
      <c r="D563" s="91">
        <v>1</v>
      </c>
      <c r="E563" s="91">
        <v>15</v>
      </c>
      <c r="F563" s="91" t="s">
        <v>772</v>
      </c>
      <c r="G563" s="99">
        <v>201</v>
      </c>
      <c r="H563" s="91">
        <v>3</v>
      </c>
      <c r="I563" s="91"/>
    </row>
    <row r="564" spans="1:9">
      <c r="A564" s="145">
        <v>560</v>
      </c>
      <c r="B564" s="146" t="s">
        <v>1242</v>
      </c>
      <c r="C564" s="91"/>
      <c r="D564" s="91">
        <v>5</v>
      </c>
      <c r="E564" s="91">
        <v>16</v>
      </c>
      <c r="F564" s="91" t="s">
        <v>1205</v>
      </c>
      <c r="G564" s="147">
        <v>201</v>
      </c>
      <c r="H564" s="91" t="s">
        <v>6669</v>
      </c>
      <c r="I564" s="91"/>
    </row>
    <row r="565" spans="1:9">
      <c r="A565" s="145">
        <v>561</v>
      </c>
      <c r="B565" s="146" t="s">
        <v>1244</v>
      </c>
      <c r="C565" s="91"/>
      <c r="D565" s="91">
        <v>1</v>
      </c>
      <c r="E565" s="91">
        <v>17</v>
      </c>
      <c r="F565" s="91" t="s">
        <v>773</v>
      </c>
      <c r="G565" s="99">
        <v>201</v>
      </c>
      <c r="H565" s="91">
        <v>9</v>
      </c>
      <c r="I565" s="91"/>
    </row>
    <row r="566" spans="1:9">
      <c r="A566" s="145">
        <v>562</v>
      </c>
      <c r="B566" s="146" t="s">
        <v>1246</v>
      </c>
      <c r="C566" s="91"/>
      <c r="D566" s="91">
        <v>1</v>
      </c>
      <c r="E566" s="91">
        <v>18</v>
      </c>
      <c r="F566" s="91" t="s">
        <v>774</v>
      </c>
      <c r="G566" s="99">
        <v>201</v>
      </c>
      <c r="H566" s="91">
        <v>11</v>
      </c>
      <c r="I566" s="91"/>
    </row>
    <row r="567" spans="1:9">
      <c r="A567" s="145">
        <v>563</v>
      </c>
      <c r="B567" s="146" t="s">
        <v>1248</v>
      </c>
      <c r="C567" s="91"/>
      <c r="D567" s="91">
        <v>1</v>
      </c>
      <c r="E567" s="91">
        <v>19</v>
      </c>
      <c r="F567" s="91" t="s">
        <v>775</v>
      </c>
      <c r="G567" s="99">
        <v>201</v>
      </c>
      <c r="H567" s="91">
        <v>13</v>
      </c>
      <c r="I567" s="91"/>
    </row>
    <row r="568" spans="1:9">
      <c r="A568" s="145">
        <v>564</v>
      </c>
      <c r="B568" s="146" t="s">
        <v>1250</v>
      </c>
      <c r="C568" s="91"/>
      <c r="D568" s="91">
        <v>1</v>
      </c>
      <c r="E568" s="91">
        <v>20</v>
      </c>
      <c r="F568" s="91" t="s">
        <v>776</v>
      </c>
      <c r="G568" s="99">
        <v>201</v>
      </c>
      <c r="H568" s="91">
        <v>15</v>
      </c>
      <c r="I568" s="91"/>
    </row>
    <row r="569" spans="1:9">
      <c r="A569" s="145">
        <v>565</v>
      </c>
      <c r="B569" s="146" t="s">
        <v>1252</v>
      </c>
      <c r="C569" s="91" t="s">
        <v>6461</v>
      </c>
      <c r="D569" s="91">
        <v>1</v>
      </c>
      <c r="E569" s="91">
        <v>24</v>
      </c>
      <c r="F569" s="91" t="s">
        <v>777</v>
      </c>
      <c r="G569" s="99">
        <v>201</v>
      </c>
      <c r="H569" s="91">
        <v>34</v>
      </c>
      <c r="I569" s="91"/>
    </row>
    <row r="570" spans="1:9">
      <c r="A570" s="145">
        <v>566</v>
      </c>
      <c r="B570" s="146" t="s">
        <v>1254</v>
      </c>
      <c r="C570" s="91" t="s">
        <v>6461</v>
      </c>
      <c r="D570" s="91">
        <v>1</v>
      </c>
      <c r="E570" s="91">
        <v>25</v>
      </c>
      <c r="F570" s="91" t="s">
        <v>778</v>
      </c>
      <c r="G570" s="99">
        <v>201</v>
      </c>
      <c r="H570" s="91">
        <v>44</v>
      </c>
      <c r="I570" s="91"/>
    </row>
    <row r="571" spans="1:9">
      <c r="A571" s="145">
        <v>567</v>
      </c>
      <c r="B571" s="146" t="s">
        <v>1256</v>
      </c>
      <c r="C571" s="91" t="s">
        <v>6461</v>
      </c>
      <c r="D571" s="91">
        <v>1</v>
      </c>
      <c r="E571" s="91">
        <v>26</v>
      </c>
      <c r="F571" s="91" t="s">
        <v>779</v>
      </c>
      <c r="G571" s="99">
        <v>201</v>
      </c>
      <c r="H571" s="91">
        <v>54</v>
      </c>
      <c r="I571" s="91"/>
    </row>
    <row r="572" spans="1:9">
      <c r="A572" s="145">
        <v>568</v>
      </c>
      <c r="B572" s="146" t="s">
        <v>1240</v>
      </c>
      <c r="C572" s="91"/>
      <c r="D572" s="91">
        <v>1</v>
      </c>
      <c r="E572" s="91">
        <v>15</v>
      </c>
      <c r="F572" s="91" t="s">
        <v>780</v>
      </c>
      <c r="G572" s="99">
        <v>204</v>
      </c>
      <c r="H572" s="91">
        <v>3</v>
      </c>
      <c r="I572" s="91"/>
    </row>
    <row r="573" spans="1:9">
      <c r="A573" s="145">
        <v>569</v>
      </c>
      <c r="B573" s="146" t="s">
        <v>1242</v>
      </c>
      <c r="C573" s="91"/>
      <c r="D573" s="91">
        <v>5</v>
      </c>
      <c r="E573" s="91">
        <v>16</v>
      </c>
      <c r="F573" s="91" t="s">
        <v>1206</v>
      </c>
      <c r="G573" s="147">
        <v>204</v>
      </c>
      <c r="H573" s="91" t="s">
        <v>6669</v>
      </c>
      <c r="I573" s="91"/>
    </row>
    <row r="574" spans="1:9">
      <c r="A574" s="145">
        <v>570</v>
      </c>
      <c r="B574" s="146" t="s">
        <v>1244</v>
      </c>
      <c r="C574" s="91"/>
      <c r="D574" s="91">
        <v>1</v>
      </c>
      <c r="E574" s="91">
        <v>17</v>
      </c>
      <c r="F574" s="91" t="s">
        <v>781</v>
      </c>
      <c r="G574" s="99">
        <v>204</v>
      </c>
      <c r="H574" s="91">
        <v>9</v>
      </c>
      <c r="I574" s="91"/>
    </row>
    <row r="575" spans="1:9">
      <c r="A575" s="145">
        <v>571</v>
      </c>
      <c r="B575" s="146" t="s">
        <v>1246</v>
      </c>
      <c r="C575" s="91"/>
      <c r="D575" s="91">
        <v>1</v>
      </c>
      <c r="E575" s="91">
        <v>18</v>
      </c>
      <c r="F575" s="91" t="s">
        <v>782</v>
      </c>
      <c r="G575" s="99">
        <v>204</v>
      </c>
      <c r="H575" s="91">
        <v>11</v>
      </c>
      <c r="I575" s="91"/>
    </row>
    <row r="576" spans="1:9">
      <c r="A576" s="145">
        <v>572</v>
      </c>
      <c r="B576" s="146" t="s">
        <v>1248</v>
      </c>
      <c r="C576" s="91"/>
      <c r="D576" s="91">
        <v>1</v>
      </c>
      <c r="E576" s="91">
        <v>19</v>
      </c>
      <c r="F576" s="91" t="s">
        <v>783</v>
      </c>
      <c r="G576" s="99">
        <v>204</v>
      </c>
      <c r="H576" s="91">
        <v>13</v>
      </c>
      <c r="I576" s="91"/>
    </row>
    <row r="577" spans="1:9">
      <c r="A577" s="145">
        <v>573</v>
      </c>
      <c r="B577" s="146" t="s">
        <v>1250</v>
      </c>
      <c r="C577" s="91"/>
      <c r="D577" s="91">
        <v>1</v>
      </c>
      <c r="E577" s="91">
        <v>20</v>
      </c>
      <c r="F577" s="91" t="s">
        <v>784</v>
      </c>
      <c r="G577" s="99">
        <v>204</v>
      </c>
      <c r="H577" s="91">
        <v>15</v>
      </c>
      <c r="I577" s="91"/>
    </row>
    <row r="578" spans="1:9">
      <c r="A578" s="145">
        <v>574</v>
      </c>
      <c r="B578" s="146" t="s">
        <v>1252</v>
      </c>
      <c r="C578" s="91" t="s">
        <v>6461</v>
      </c>
      <c r="D578" s="91">
        <v>1</v>
      </c>
      <c r="E578" s="91">
        <v>24</v>
      </c>
      <c r="F578" s="91" t="s">
        <v>785</v>
      </c>
      <c r="G578" s="99">
        <v>204</v>
      </c>
      <c r="H578" s="91">
        <v>34</v>
      </c>
      <c r="I578" s="91"/>
    </row>
    <row r="579" spans="1:9">
      <c r="A579" s="145">
        <v>575</v>
      </c>
      <c r="B579" s="146" t="s">
        <v>1254</v>
      </c>
      <c r="C579" s="91" t="s">
        <v>6461</v>
      </c>
      <c r="D579" s="91">
        <v>1</v>
      </c>
      <c r="E579" s="91">
        <v>25</v>
      </c>
      <c r="F579" s="91" t="s">
        <v>786</v>
      </c>
      <c r="G579" s="99">
        <v>204</v>
      </c>
      <c r="H579" s="91">
        <v>44</v>
      </c>
      <c r="I579" s="91"/>
    </row>
    <row r="580" spans="1:9">
      <c r="A580" s="145">
        <v>576</v>
      </c>
      <c r="B580" s="146" t="s">
        <v>1256</v>
      </c>
      <c r="C580" s="91" t="s">
        <v>6461</v>
      </c>
      <c r="D580" s="91">
        <v>1</v>
      </c>
      <c r="E580" s="91">
        <v>26</v>
      </c>
      <c r="F580" s="91" t="s">
        <v>787</v>
      </c>
      <c r="G580" s="99">
        <v>204</v>
      </c>
      <c r="H580" s="91">
        <v>54</v>
      </c>
      <c r="I580" s="91"/>
    </row>
    <row r="581" spans="1:9">
      <c r="A581" s="145">
        <v>577</v>
      </c>
      <c r="B581" s="146" t="s">
        <v>1240</v>
      </c>
      <c r="C581" s="91"/>
      <c r="D581" s="91">
        <v>1</v>
      </c>
      <c r="E581" s="91">
        <v>15</v>
      </c>
      <c r="F581" s="91" t="s">
        <v>788</v>
      </c>
      <c r="G581" s="99">
        <v>207</v>
      </c>
      <c r="H581" s="91">
        <v>3</v>
      </c>
      <c r="I581" s="91"/>
    </row>
    <row r="582" spans="1:9">
      <c r="A582" s="145">
        <v>578</v>
      </c>
      <c r="B582" s="146" t="s">
        <v>1242</v>
      </c>
      <c r="C582" s="91"/>
      <c r="D582" s="91">
        <v>5</v>
      </c>
      <c r="E582" s="91">
        <v>16</v>
      </c>
      <c r="F582" s="91" t="s">
        <v>1207</v>
      </c>
      <c r="G582" s="147">
        <v>207</v>
      </c>
      <c r="H582" s="91" t="s">
        <v>6669</v>
      </c>
      <c r="I582" s="91"/>
    </row>
    <row r="583" spans="1:9">
      <c r="A583" s="145">
        <v>579</v>
      </c>
      <c r="B583" s="146" t="s">
        <v>1244</v>
      </c>
      <c r="C583" s="91"/>
      <c r="D583" s="91">
        <v>1</v>
      </c>
      <c r="E583" s="91">
        <v>17</v>
      </c>
      <c r="F583" s="91" t="s">
        <v>789</v>
      </c>
      <c r="G583" s="99">
        <v>207</v>
      </c>
      <c r="H583" s="91">
        <v>9</v>
      </c>
      <c r="I583" s="91"/>
    </row>
    <row r="584" spans="1:9">
      <c r="A584" s="145">
        <v>580</v>
      </c>
      <c r="B584" s="146" t="s">
        <v>1246</v>
      </c>
      <c r="C584" s="91"/>
      <c r="D584" s="91">
        <v>1</v>
      </c>
      <c r="E584" s="91">
        <v>18</v>
      </c>
      <c r="F584" s="91" t="s">
        <v>790</v>
      </c>
      <c r="G584" s="99">
        <v>207</v>
      </c>
      <c r="H584" s="91">
        <v>11</v>
      </c>
      <c r="I584" s="91"/>
    </row>
    <row r="585" spans="1:9">
      <c r="A585" s="145">
        <v>581</v>
      </c>
      <c r="B585" s="146" t="s">
        <v>1248</v>
      </c>
      <c r="C585" s="91"/>
      <c r="D585" s="91">
        <v>1</v>
      </c>
      <c r="E585" s="91">
        <v>19</v>
      </c>
      <c r="F585" s="91" t="s">
        <v>791</v>
      </c>
      <c r="G585" s="99">
        <v>207</v>
      </c>
      <c r="H585" s="91">
        <v>13</v>
      </c>
      <c r="I585" s="91"/>
    </row>
    <row r="586" spans="1:9">
      <c r="A586" s="145">
        <v>582</v>
      </c>
      <c r="B586" s="146" t="s">
        <v>1250</v>
      </c>
      <c r="C586" s="91"/>
      <c r="D586" s="91">
        <v>1</v>
      </c>
      <c r="E586" s="91">
        <v>20</v>
      </c>
      <c r="F586" s="91" t="s">
        <v>792</v>
      </c>
      <c r="G586" s="99">
        <v>207</v>
      </c>
      <c r="H586" s="91">
        <v>15</v>
      </c>
      <c r="I586" s="91"/>
    </row>
    <row r="587" spans="1:9">
      <c r="A587" s="145">
        <v>583</v>
      </c>
      <c r="B587" s="146" t="s">
        <v>1252</v>
      </c>
      <c r="C587" s="91" t="s">
        <v>6461</v>
      </c>
      <c r="D587" s="91">
        <v>1</v>
      </c>
      <c r="E587" s="91">
        <v>24</v>
      </c>
      <c r="F587" s="91" t="s">
        <v>793</v>
      </c>
      <c r="G587" s="99">
        <v>207</v>
      </c>
      <c r="H587" s="91">
        <v>34</v>
      </c>
      <c r="I587" s="91"/>
    </row>
    <row r="588" spans="1:9">
      <c r="A588" s="145">
        <v>584</v>
      </c>
      <c r="B588" s="146" t="s">
        <v>1254</v>
      </c>
      <c r="C588" s="91" t="s">
        <v>6461</v>
      </c>
      <c r="D588" s="91">
        <v>1</v>
      </c>
      <c r="E588" s="91">
        <v>25</v>
      </c>
      <c r="F588" s="91" t="s">
        <v>794</v>
      </c>
      <c r="G588" s="99">
        <v>207</v>
      </c>
      <c r="H588" s="91">
        <v>44</v>
      </c>
      <c r="I588" s="91"/>
    </row>
    <row r="589" spans="1:9">
      <c r="A589" s="145">
        <v>585</v>
      </c>
      <c r="B589" s="146" t="s">
        <v>1256</v>
      </c>
      <c r="C589" s="91" t="s">
        <v>6461</v>
      </c>
      <c r="D589" s="91">
        <v>1</v>
      </c>
      <c r="E589" s="91">
        <v>26</v>
      </c>
      <c r="F589" s="91" t="s">
        <v>795</v>
      </c>
      <c r="G589" s="99">
        <v>207</v>
      </c>
      <c r="H589" s="91">
        <v>54</v>
      </c>
      <c r="I589" s="91"/>
    </row>
    <row r="590" spans="1:9">
      <c r="A590" s="145">
        <v>586</v>
      </c>
      <c r="B590" s="146" t="s">
        <v>1240</v>
      </c>
      <c r="C590" s="91"/>
      <c r="D590" s="91">
        <v>1</v>
      </c>
      <c r="E590" s="91">
        <v>15</v>
      </c>
      <c r="F590" s="91" t="s">
        <v>796</v>
      </c>
      <c r="G590" s="99">
        <v>210</v>
      </c>
      <c r="H590" s="91">
        <v>3</v>
      </c>
      <c r="I590" s="91"/>
    </row>
    <row r="591" spans="1:9">
      <c r="A591" s="145">
        <v>587</v>
      </c>
      <c r="B591" s="146" t="s">
        <v>1242</v>
      </c>
      <c r="C591" s="91"/>
      <c r="D591" s="91">
        <v>5</v>
      </c>
      <c r="E591" s="91">
        <v>16</v>
      </c>
      <c r="F591" s="91" t="s">
        <v>1208</v>
      </c>
      <c r="G591" s="147">
        <v>210</v>
      </c>
      <c r="H591" s="91" t="s">
        <v>6669</v>
      </c>
      <c r="I591" s="91"/>
    </row>
    <row r="592" spans="1:9">
      <c r="A592" s="145">
        <v>588</v>
      </c>
      <c r="B592" s="146" t="s">
        <v>1244</v>
      </c>
      <c r="C592" s="91"/>
      <c r="D592" s="91">
        <v>1</v>
      </c>
      <c r="E592" s="91">
        <v>17</v>
      </c>
      <c r="F592" s="91" t="s">
        <v>797</v>
      </c>
      <c r="G592" s="99">
        <v>210</v>
      </c>
      <c r="H592" s="91">
        <v>9</v>
      </c>
      <c r="I592" s="91"/>
    </row>
    <row r="593" spans="1:9">
      <c r="A593" s="145">
        <v>589</v>
      </c>
      <c r="B593" s="146" t="s">
        <v>1246</v>
      </c>
      <c r="C593" s="91"/>
      <c r="D593" s="91">
        <v>1</v>
      </c>
      <c r="E593" s="91">
        <v>18</v>
      </c>
      <c r="F593" s="91" t="s">
        <v>798</v>
      </c>
      <c r="G593" s="99">
        <v>210</v>
      </c>
      <c r="H593" s="91">
        <v>11</v>
      </c>
      <c r="I593" s="91"/>
    </row>
    <row r="594" spans="1:9">
      <c r="A594" s="145">
        <v>590</v>
      </c>
      <c r="B594" s="146" t="s">
        <v>1248</v>
      </c>
      <c r="C594" s="91"/>
      <c r="D594" s="91">
        <v>1</v>
      </c>
      <c r="E594" s="91">
        <v>19</v>
      </c>
      <c r="F594" s="91" t="s">
        <v>799</v>
      </c>
      <c r="G594" s="99">
        <v>210</v>
      </c>
      <c r="H594" s="91">
        <v>13</v>
      </c>
      <c r="I594" s="91"/>
    </row>
    <row r="595" spans="1:9">
      <c r="A595" s="145">
        <v>591</v>
      </c>
      <c r="B595" s="146" t="s">
        <v>1250</v>
      </c>
      <c r="C595" s="91"/>
      <c r="D595" s="91">
        <v>1</v>
      </c>
      <c r="E595" s="91">
        <v>20</v>
      </c>
      <c r="F595" s="91" t="s">
        <v>800</v>
      </c>
      <c r="G595" s="99">
        <v>210</v>
      </c>
      <c r="H595" s="91">
        <v>15</v>
      </c>
      <c r="I595" s="91"/>
    </row>
    <row r="596" spans="1:9">
      <c r="A596" s="145">
        <v>592</v>
      </c>
      <c r="B596" s="146" t="s">
        <v>1252</v>
      </c>
      <c r="C596" s="91" t="s">
        <v>6461</v>
      </c>
      <c r="D596" s="91">
        <v>1</v>
      </c>
      <c r="E596" s="91">
        <v>24</v>
      </c>
      <c r="F596" s="91" t="s">
        <v>801</v>
      </c>
      <c r="G596" s="99">
        <v>210</v>
      </c>
      <c r="H596" s="91">
        <v>34</v>
      </c>
      <c r="I596" s="91"/>
    </row>
    <row r="597" spans="1:9">
      <c r="A597" s="145">
        <v>593</v>
      </c>
      <c r="B597" s="146" t="s">
        <v>1254</v>
      </c>
      <c r="C597" s="91" t="s">
        <v>6461</v>
      </c>
      <c r="D597" s="91">
        <v>1</v>
      </c>
      <c r="E597" s="91">
        <v>25</v>
      </c>
      <c r="F597" s="91" t="s">
        <v>802</v>
      </c>
      <c r="G597" s="99">
        <v>210</v>
      </c>
      <c r="H597" s="91">
        <v>44</v>
      </c>
      <c r="I597" s="91"/>
    </row>
    <row r="598" spans="1:9">
      <c r="A598" s="145">
        <v>594</v>
      </c>
      <c r="B598" s="146" t="s">
        <v>1256</v>
      </c>
      <c r="C598" s="91" t="s">
        <v>6461</v>
      </c>
      <c r="D598" s="91">
        <v>1</v>
      </c>
      <c r="E598" s="91">
        <v>26</v>
      </c>
      <c r="F598" s="91" t="s">
        <v>803</v>
      </c>
      <c r="G598" s="99">
        <v>210</v>
      </c>
      <c r="H598" s="91">
        <v>54</v>
      </c>
      <c r="I598" s="91"/>
    </row>
    <row r="599" spans="1:9">
      <c r="A599" s="145">
        <v>595</v>
      </c>
      <c r="B599" s="146" t="s">
        <v>1240</v>
      </c>
      <c r="C599" s="91"/>
      <c r="D599" s="91">
        <v>1</v>
      </c>
      <c r="E599" s="91">
        <v>15</v>
      </c>
      <c r="F599" s="91" t="s">
        <v>804</v>
      </c>
      <c r="G599" s="99">
        <v>213</v>
      </c>
      <c r="H599" s="91">
        <v>3</v>
      </c>
      <c r="I599" s="91"/>
    </row>
    <row r="600" spans="1:9">
      <c r="A600" s="145">
        <v>596</v>
      </c>
      <c r="B600" s="146" t="s">
        <v>1242</v>
      </c>
      <c r="C600" s="91"/>
      <c r="D600" s="91">
        <v>5</v>
      </c>
      <c r="E600" s="91">
        <v>16</v>
      </c>
      <c r="F600" s="91" t="s">
        <v>1209</v>
      </c>
      <c r="G600" s="147">
        <v>213</v>
      </c>
      <c r="H600" s="91" t="s">
        <v>6669</v>
      </c>
      <c r="I600" s="91"/>
    </row>
    <row r="601" spans="1:9">
      <c r="A601" s="145">
        <v>597</v>
      </c>
      <c r="B601" s="146" t="s">
        <v>1244</v>
      </c>
      <c r="C601" s="91"/>
      <c r="D601" s="91">
        <v>1</v>
      </c>
      <c r="E601" s="91">
        <v>17</v>
      </c>
      <c r="F601" s="91" t="s">
        <v>805</v>
      </c>
      <c r="G601" s="99">
        <v>213</v>
      </c>
      <c r="H601" s="91">
        <v>9</v>
      </c>
      <c r="I601" s="91"/>
    </row>
    <row r="602" spans="1:9">
      <c r="A602" s="145">
        <v>598</v>
      </c>
      <c r="B602" s="146" t="s">
        <v>1246</v>
      </c>
      <c r="C602" s="91"/>
      <c r="D602" s="91">
        <v>1</v>
      </c>
      <c r="E602" s="91">
        <v>18</v>
      </c>
      <c r="F602" s="91" t="s">
        <v>806</v>
      </c>
      <c r="G602" s="99">
        <v>213</v>
      </c>
      <c r="H602" s="91">
        <v>11</v>
      </c>
      <c r="I602" s="91"/>
    </row>
    <row r="603" spans="1:9">
      <c r="A603" s="145">
        <v>599</v>
      </c>
      <c r="B603" s="146" t="s">
        <v>1248</v>
      </c>
      <c r="C603" s="91"/>
      <c r="D603" s="91">
        <v>1</v>
      </c>
      <c r="E603" s="91">
        <v>19</v>
      </c>
      <c r="F603" s="91" t="s">
        <v>807</v>
      </c>
      <c r="G603" s="99">
        <v>213</v>
      </c>
      <c r="H603" s="91">
        <v>13</v>
      </c>
      <c r="I603" s="91"/>
    </row>
    <row r="604" spans="1:9">
      <c r="A604" s="145">
        <v>600</v>
      </c>
      <c r="B604" s="146" t="s">
        <v>1250</v>
      </c>
      <c r="C604" s="91"/>
      <c r="D604" s="91">
        <v>1</v>
      </c>
      <c r="E604" s="91">
        <v>20</v>
      </c>
      <c r="F604" s="91" t="s">
        <v>808</v>
      </c>
      <c r="G604" s="99">
        <v>213</v>
      </c>
      <c r="H604" s="91">
        <v>15</v>
      </c>
      <c r="I604" s="91"/>
    </row>
    <row r="605" spans="1:9">
      <c r="A605" s="145">
        <v>601</v>
      </c>
      <c r="B605" s="146" t="s">
        <v>1252</v>
      </c>
      <c r="C605" s="91" t="s">
        <v>6461</v>
      </c>
      <c r="D605" s="91">
        <v>1</v>
      </c>
      <c r="E605" s="91">
        <v>24</v>
      </c>
      <c r="F605" s="91" t="s">
        <v>809</v>
      </c>
      <c r="G605" s="99">
        <v>213</v>
      </c>
      <c r="H605" s="91">
        <v>34</v>
      </c>
      <c r="I605" s="91"/>
    </row>
    <row r="606" spans="1:9">
      <c r="A606" s="145">
        <v>602</v>
      </c>
      <c r="B606" s="146" t="s">
        <v>1254</v>
      </c>
      <c r="C606" s="91" t="s">
        <v>6461</v>
      </c>
      <c r="D606" s="91">
        <v>1</v>
      </c>
      <c r="E606" s="91">
        <v>25</v>
      </c>
      <c r="F606" s="91" t="s">
        <v>810</v>
      </c>
      <c r="G606" s="99">
        <v>213</v>
      </c>
      <c r="H606" s="91">
        <v>44</v>
      </c>
      <c r="I606" s="91"/>
    </row>
    <row r="607" spans="1:9">
      <c r="A607" s="145">
        <v>603</v>
      </c>
      <c r="B607" s="146" t="s">
        <v>1256</v>
      </c>
      <c r="C607" s="91" t="s">
        <v>6461</v>
      </c>
      <c r="D607" s="91">
        <v>1</v>
      </c>
      <c r="E607" s="91">
        <v>26</v>
      </c>
      <c r="F607" s="91" t="s">
        <v>811</v>
      </c>
      <c r="G607" s="99">
        <v>213</v>
      </c>
      <c r="H607" s="91">
        <v>54</v>
      </c>
      <c r="I607" s="91"/>
    </row>
    <row r="608" spans="1:9">
      <c r="A608" s="145">
        <v>604</v>
      </c>
      <c r="B608" s="146" t="s">
        <v>1240</v>
      </c>
      <c r="C608" s="91"/>
      <c r="D608" s="91">
        <v>1</v>
      </c>
      <c r="E608" s="91">
        <v>15</v>
      </c>
      <c r="F608" s="91" t="s">
        <v>812</v>
      </c>
      <c r="G608" s="99">
        <v>216</v>
      </c>
      <c r="H608" s="91">
        <v>3</v>
      </c>
      <c r="I608" s="91"/>
    </row>
    <row r="609" spans="1:9">
      <c r="A609" s="145">
        <v>605</v>
      </c>
      <c r="B609" s="146" t="s">
        <v>1242</v>
      </c>
      <c r="C609" s="91"/>
      <c r="D609" s="91">
        <v>5</v>
      </c>
      <c r="E609" s="91">
        <v>16</v>
      </c>
      <c r="F609" s="91" t="s">
        <v>1210</v>
      </c>
      <c r="G609" s="147">
        <v>216</v>
      </c>
      <c r="H609" s="91" t="s">
        <v>6669</v>
      </c>
      <c r="I609" s="91"/>
    </row>
    <row r="610" spans="1:9">
      <c r="A610" s="145">
        <v>606</v>
      </c>
      <c r="B610" s="146" t="s">
        <v>1244</v>
      </c>
      <c r="C610" s="91"/>
      <c r="D610" s="91">
        <v>1</v>
      </c>
      <c r="E610" s="91">
        <v>17</v>
      </c>
      <c r="F610" s="91" t="s">
        <v>813</v>
      </c>
      <c r="G610" s="99">
        <v>216</v>
      </c>
      <c r="H610" s="91">
        <v>9</v>
      </c>
      <c r="I610" s="91"/>
    </row>
    <row r="611" spans="1:9">
      <c r="A611" s="145">
        <v>607</v>
      </c>
      <c r="B611" s="146" t="s">
        <v>1246</v>
      </c>
      <c r="C611" s="91"/>
      <c r="D611" s="91">
        <v>1</v>
      </c>
      <c r="E611" s="91">
        <v>18</v>
      </c>
      <c r="F611" s="91" t="s">
        <v>814</v>
      </c>
      <c r="G611" s="99">
        <v>216</v>
      </c>
      <c r="H611" s="91">
        <v>11</v>
      </c>
      <c r="I611" s="91"/>
    </row>
    <row r="612" spans="1:9">
      <c r="A612" s="145">
        <v>608</v>
      </c>
      <c r="B612" s="146" t="s">
        <v>1248</v>
      </c>
      <c r="C612" s="91"/>
      <c r="D612" s="91">
        <v>1</v>
      </c>
      <c r="E612" s="91">
        <v>19</v>
      </c>
      <c r="F612" s="91" t="s">
        <v>815</v>
      </c>
      <c r="G612" s="99">
        <v>216</v>
      </c>
      <c r="H612" s="91">
        <v>13</v>
      </c>
      <c r="I612" s="91"/>
    </row>
    <row r="613" spans="1:9">
      <c r="A613" s="145">
        <v>609</v>
      </c>
      <c r="B613" s="146" t="s">
        <v>1250</v>
      </c>
      <c r="C613" s="91"/>
      <c r="D613" s="91">
        <v>1</v>
      </c>
      <c r="E613" s="91">
        <v>20</v>
      </c>
      <c r="F613" s="91" t="s">
        <v>816</v>
      </c>
      <c r="G613" s="99">
        <v>216</v>
      </c>
      <c r="H613" s="91">
        <v>15</v>
      </c>
      <c r="I613" s="91"/>
    </row>
    <row r="614" spans="1:9">
      <c r="A614" s="145">
        <v>610</v>
      </c>
      <c r="B614" s="146" t="s">
        <v>1252</v>
      </c>
      <c r="C614" s="91" t="s">
        <v>6461</v>
      </c>
      <c r="D614" s="91">
        <v>1</v>
      </c>
      <c r="E614" s="91">
        <v>24</v>
      </c>
      <c r="F614" s="91" t="s">
        <v>817</v>
      </c>
      <c r="G614" s="99">
        <v>216</v>
      </c>
      <c r="H614" s="91">
        <v>34</v>
      </c>
      <c r="I614" s="91"/>
    </row>
    <row r="615" spans="1:9">
      <c r="A615" s="145">
        <v>611</v>
      </c>
      <c r="B615" s="146" t="s">
        <v>1254</v>
      </c>
      <c r="C615" s="91" t="s">
        <v>6461</v>
      </c>
      <c r="D615" s="91">
        <v>1</v>
      </c>
      <c r="E615" s="91">
        <v>25</v>
      </c>
      <c r="F615" s="91" t="s">
        <v>818</v>
      </c>
      <c r="G615" s="99">
        <v>216</v>
      </c>
      <c r="H615" s="91">
        <v>44</v>
      </c>
      <c r="I615" s="91"/>
    </row>
    <row r="616" spans="1:9">
      <c r="A616" s="145">
        <v>612</v>
      </c>
      <c r="B616" s="146" t="s">
        <v>1256</v>
      </c>
      <c r="C616" s="91" t="s">
        <v>6461</v>
      </c>
      <c r="D616" s="91">
        <v>1</v>
      </c>
      <c r="E616" s="91">
        <v>26</v>
      </c>
      <c r="F616" s="91" t="s">
        <v>819</v>
      </c>
      <c r="G616" s="99">
        <v>216</v>
      </c>
      <c r="H616" s="91">
        <v>54</v>
      </c>
      <c r="I616" s="91"/>
    </row>
    <row r="617" spans="1:9">
      <c r="A617" s="145">
        <v>613</v>
      </c>
      <c r="B617" s="146" t="s">
        <v>1240</v>
      </c>
      <c r="C617" s="91"/>
      <c r="D617" s="91">
        <v>1</v>
      </c>
      <c r="E617" s="91">
        <v>15</v>
      </c>
      <c r="F617" s="91" t="s">
        <v>820</v>
      </c>
      <c r="G617" s="99">
        <v>219</v>
      </c>
      <c r="H617" s="91">
        <v>3</v>
      </c>
      <c r="I617" s="91"/>
    </row>
    <row r="618" spans="1:9">
      <c r="A618" s="145">
        <v>614</v>
      </c>
      <c r="B618" s="146" t="s">
        <v>1242</v>
      </c>
      <c r="C618" s="91"/>
      <c r="D618" s="91">
        <v>5</v>
      </c>
      <c r="E618" s="91">
        <v>16</v>
      </c>
      <c r="F618" s="91" t="s">
        <v>1211</v>
      </c>
      <c r="G618" s="147">
        <v>219</v>
      </c>
      <c r="H618" s="91" t="s">
        <v>6669</v>
      </c>
      <c r="I618" s="91"/>
    </row>
    <row r="619" spans="1:9">
      <c r="A619" s="145">
        <v>615</v>
      </c>
      <c r="B619" s="146" t="s">
        <v>1244</v>
      </c>
      <c r="C619" s="91"/>
      <c r="D619" s="91">
        <v>1</v>
      </c>
      <c r="E619" s="91">
        <v>17</v>
      </c>
      <c r="F619" s="91" t="s">
        <v>821</v>
      </c>
      <c r="G619" s="99">
        <v>219</v>
      </c>
      <c r="H619" s="91">
        <v>9</v>
      </c>
      <c r="I619" s="91"/>
    </row>
    <row r="620" spans="1:9">
      <c r="A620" s="145">
        <v>616</v>
      </c>
      <c r="B620" s="146" t="s">
        <v>1246</v>
      </c>
      <c r="C620" s="91"/>
      <c r="D620" s="91">
        <v>1</v>
      </c>
      <c r="E620" s="91">
        <v>18</v>
      </c>
      <c r="F620" s="91" t="s">
        <v>822</v>
      </c>
      <c r="G620" s="99">
        <v>219</v>
      </c>
      <c r="H620" s="91">
        <v>11</v>
      </c>
      <c r="I620" s="91"/>
    </row>
    <row r="621" spans="1:9">
      <c r="A621" s="145">
        <v>617</v>
      </c>
      <c r="B621" s="146" t="s">
        <v>1248</v>
      </c>
      <c r="C621" s="91"/>
      <c r="D621" s="91">
        <v>1</v>
      </c>
      <c r="E621" s="91">
        <v>19</v>
      </c>
      <c r="F621" s="91" t="s">
        <v>823</v>
      </c>
      <c r="G621" s="99">
        <v>219</v>
      </c>
      <c r="H621" s="91">
        <v>13</v>
      </c>
      <c r="I621" s="91"/>
    </row>
    <row r="622" spans="1:9">
      <c r="A622" s="145">
        <v>618</v>
      </c>
      <c r="B622" s="146" t="s">
        <v>1250</v>
      </c>
      <c r="C622" s="91"/>
      <c r="D622" s="91">
        <v>1</v>
      </c>
      <c r="E622" s="91">
        <v>20</v>
      </c>
      <c r="F622" s="91" t="s">
        <v>824</v>
      </c>
      <c r="G622" s="99">
        <v>219</v>
      </c>
      <c r="H622" s="91">
        <v>15</v>
      </c>
      <c r="I622" s="91"/>
    </row>
    <row r="623" spans="1:9">
      <c r="A623" s="145">
        <v>619</v>
      </c>
      <c r="B623" s="146" t="s">
        <v>1252</v>
      </c>
      <c r="C623" s="91" t="s">
        <v>6461</v>
      </c>
      <c r="D623" s="91">
        <v>1</v>
      </c>
      <c r="E623" s="91">
        <v>24</v>
      </c>
      <c r="F623" s="91" t="s">
        <v>825</v>
      </c>
      <c r="G623" s="99">
        <v>219</v>
      </c>
      <c r="H623" s="91">
        <v>34</v>
      </c>
      <c r="I623" s="91"/>
    </row>
    <row r="624" spans="1:9">
      <c r="A624" s="145">
        <v>620</v>
      </c>
      <c r="B624" s="146" t="s">
        <v>1254</v>
      </c>
      <c r="C624" s="91" t="s">
        <v>6461</v>
      </c>
      <c r="D624" s="91">
        <v>1</v>
      </c>
      <c r="E624" s="91">
        <v>25</v>
      </c>
      <c r="F624" s="91" t="s">
        <v>826</v>
      </c>
      <c r="G624" s="99">
        <v>219</v>
      </c>
      <c r="H624" s="91">
        <v>44</v>
      </c>
      <c r="I624" s="91"/>
    </row>
    <row r="625" spans="1:9">
      <c r="A625" s="145">
        <v>621</v>
      </c>
      <c r="B625" s="146" t="s">
        <v>1256</v>
      </c>
      <c r="C625" s="91" t="s">
        <v>6461</v>
      </c>
      <c r="D625" s="91">
        <v>1</v>
      </c>
      <c r="E625" s="91">
        <v>26</v>
      </c>
      <c r="F625" s="91" t="s">
        <v>827</v>
      </c>
      <c r="G625" s="99">
        <v>219</v>
      </c>
      <c r="H625" s="91">
        <v>54</v>
      </c>
      <c r="I625" s="91"/>
    </row>
    <row r="626" spans="1:9">
      <c r="A626" s="145">
        <v>622</v>
      </c>
      <c r="B626" s="146" t="s">
        <v>1240</v>
      </c>
      <c r="C626" s="91"/>
      <c r="D626" s="91">
        <v>1</v>
      </c>
      <c r="E626" s="91">
        <v>15</v>
      </c>
      <c r="F626" s="91" t="s">
        <v>828</v>
      </c>
      <c r="G626" s="99">
        <v>222</v>
      </c>
      <c r="H626" s="91">
        <v>3</v>
      </c>
      <c r="I626" s="91"/>
    </row>
    <row r="627" spans="1:9">
      <c r="A627" s="145">
        <v>623</v>
      </c>
      <c r="B627" s="146" t="s">
        <v>1242</v>
      </c>
      <c r="C627" s="91"/>
      <c r="D627" s="91">
        <v>5</v>
      </c>
      <c r="E627" s="91">
        <v>16</v>
      </c>
      <c r="F627" s="91" t="s">
        <v>1212</v>
      </c>
      <c r="G627" s="147">
        <v>222</v>
      </c>
      <c r="H627" s="91" t="s">
        <v>6669</v>
      </c>
      <c r="I627" s="91"/>
    </row>
    <row r="628" spans="1:9">
      <c r="A628" s="145">
        <v>624</v>
      </c>
      <c r="B628" s="146" t="s">
        <v>1244</v>
      </c>
      <c r="C628" s="91"/>
      <c r="D628" s="91">
        <v>1</v>
      </c>
      <c r="E628" s="91">
        <v>17</v>
      </c>
      <c r="F628" s="91" t="s">
        <v>829</v>
      </c>
      <c r="G628" s="99">
        <v>222</v>
      </c>
      <c r="H628" s="91">
        <v>9</v>
      </c>
      <c r="I628" s="91"/>
    </row>
    <row r="629" spans="1:9">
      <c r="A629" s="145">
        <v>625</v>
      </c>
      <c r="B629" s="146" t="s">
        <v>1246</v>
      </c>
      <c r="C629" s="91"/>
      <c r="D629" s="91">
        <v>1</v>
      </c>
      <c r="E629" s="91">
        <v>18</v>
      </c>
      <c r="F629" s="91" t="s">
        <v>830</v>
      </c>
      <c r="G629" s="99">
        <v>222</v>
      </c>
      <c r="H629" s="91">
        <v>11</v>
      </c>
      <c r="I629" s="91"/>
    </row>
    <row r="630" spans="1:9">
      <c r="A630" s="145">
        <v>626</v>
      </c>
      <c r="B630" s="146" t="s">
        <v>1248</v>
      </c>
      <c r="C630" s="91"/>
      <c r="D630" s="91">
        <v>1</v>
      </c>
      <c r="E630" s="91">
        <v>19</v>
      </c>
      <c r="F630" s="91" t="s">
        <v>831</v>
      </c>
      <c r="G630" s="99">
        <v>222</v>
      </c>
      <c r="H630" s="91">
        <v>13</v>
      </c>
      <c r="I630" s="91"/>
    </row>
    <row r="631" spans="1:9">
      <c r="A631" s="145">
        <v>627</v>
      </c>
      <c r="B631" s="146" t="s">
        <v>1250</v>
      </c>
      <c r="C631" s="91"/>
      <c r="D631" s="91">
        <v>1</v>
      </c>
      <c r="E631" s="91">
        <v>20</v>
      </c>
      <c r="F631" s="91" t="s">
        <v>832</v>
      </c>
      <c r="G631" s="99">
        <v>222</v>
      </c>
      <c r="H631" s="91">
        <v>15</v>
      </c>
      <c r="I631" s="91"/>
    </row>
    <row r="632" spans="1:9">
      <c r="A632" s="145">
        <v>628</v>
      </c>
      <c r="B632" s="146" t="s">
        <v>1252</v>
      </c>
      <c r="C632" s="91" t="s">
        <v>6461</v>
      </c>
      <c r="D632" s="91">
        <v>1</v>
      </c>
      <c r="E632" s="91">
        <v>24</v>
      </c>
      <c r="F632" s="91" t="s">
        <v>833</v>
      </c>
      <c r="G632" s="99">
        <v>222</v>
      </c>
      <c r="H632" s="91">
        <v>34</v>
      </c>
      <c r="I632" s="91"/>
    </row>
    <row r="633" spans="1:9">
      <c r="A633" s="145">
        <v>629</v>
      </c>
      <c r="B633" s="146" t="s">
        <v>1254</v>
      </c>
      <c r="C633" s="91" t="s">
        <v>6461</v>
      </c>
      <c r="D633" s="91">
        <v>1</v>
      </c>
      <c r="E633" s="91">
        <v>25</v>
      </c>
      <c r="F633" s="91" t="s">
        <v>834</v>
      </c>
      <c r="G633" s="99">
        <v>222</v>
      </c>
      <c r="H633" s="91">
        <v>44</v>
      </c>
      <c r="I633" s="91"/>
    </row>
    <row r="634" spans="1:9">
      <c r="A634" s="145">
        <v>630</v>
      </c>
      <c r="B634" s="146" t="s">
        <v>1256</v>
      </c>
      <c r="C634" s="91" t="s">
        <v>6461</v>
      </c>
      <c r="D634" s="91">
        <v>1</v>
      </c>
      <c r="E634" s="91">
        <v>26</v>
      </c>
      <c r="F634" s="91" t="s">
        <v>835</v>
      </c>
      <c r="G634" s="99">
        <v>222</v>
      </c>
      <c r="H634" s="91">
        <v>54</v>
      </c>
      <c r="I634" s="91"/>
    </row>
    <row r="635" spans="1:9">
      <c r="A635" s="145">
        <v>631</v>
      </c>
      <c r="B635" s="146" t="s">
        <v>1240</v>
      </c>
      <c r="C635" s="91"/>
      <c r="D635" s="91">
        <v>1</v>
      </c>
      <c r="E635" s="91">
        <v>15</v>
      </c>
      <c r="F635" s="91" t="s">
        <v>836</v>
      </c>
      <c r="G635" s="99">
        <v>225</v>
      </c>
      <c r="H635" s="91">
        <v>3</v>
      </c>
      <c r="I635" s="91"/>
    </row>
    <row r="636" spans="1:9">
      <c r="A636" s="145">
        <v>632</v>
      </c>
      <c r="B636" s="146" t="s">
        <v>1242</v>
      </c>
      <c r="C636" s="91"/>
      <c r="D636" s="91">
        <v>5</v>
      </c>
      <c r="E636" s="91">
        <v>16</v>
      </c>
      <c r="F636" s="91" t="s">
        <v>1213</v>
      </c>
      <c r="G636" s="147">
        <v>225</v>
      </c>
      <c r="H636" s="91" t="s">
        <v>6669</v>
      </c>
      <c r="I636" s="91"/>
    </row>
    <row r="637" spans="1:9">
      <c r="A637" s="145">
        <v>633</v>
      </c>
      <c r="B637" s="146" t="s">
        <v>1244</v>
      </c>
      <c r="C637" s="91"/>
      <c r="D637" s="91">
        <v>1</v>
      </c>
      <c r="E637" s="91">
        <v>17</v>
      </c>
      <c r="F637" s="91" t="s">
        <v>837</v>
      </c>
      <c r="G637" s="99">
        <v>225</v>
      </c>
      <c r="H637" s="91">
        <v>9</v>
      </c>
      <c r="I637" s="91"/>
    </row>
    <row r="638" spans="1:9">
      <c r="A638" s="145">
        <v>634</v>
      </c>
      <c r="B638" s="146" t="s">
        <v>1246</v>
      </c>
      <c r="C638" s="91"/>
      <c r="D638" s="91">
        <v>1</v>
      </c>
      <c r="E638" s="91">
        <v>18</v>
      </c>
      <c r="F638" s="91" t="s">
        <v>838</v>
      </c>
      <c r="G638" s="99">
        <v>225</v>
      </c>
      <c r="H638" s="91">
        <v>11</v>
      </c>
      <c r="I638" s="91"/>
    </row>
    <row r="639" spans="1:9">
      <c r="A639" s="145">
        <v>635</v>
      </c>
      <c r="B639" s="146" t="s">
        <v>1248</v>
      </c>
      <c r="C639" s="91"/>
      <c r="D639" s="91">
        <v>1</v>
      </c>
      <c r="E639" s="91">
        <v>19</v>
      </c>
      <c r="F639" s="91" t="s">
        <v>839</v>
      </c>
      <c r="G639" s="99">
        <v>225</v>
      </c>
      <c r="H639" s="91">
        <v>13</v>
      </c>
      <c r="I639" s="91"/>
    </row>
    <row r="640" spans="1:9">
      <c r="A640" s="145">
        <v>636</v>
      </c>
      <c r="B640" s="146" t="s">
        <v>1250</v>
      </c>
      <c r="C640" s="91"/>
      <c r="D640" s="91">
        <v>1</v>
      </c>
      <c r="E640" s="91">
        <v>20</v>
      </c>
      <c r="F640" s="91" t="s">
        <v>840</v>
      </c>
      <c r="G640" s="99">
        <v>225</v>
      </c>
      <c r="H640" s="91">
        <v>15</v>
      </c>
      <c r="I640" s="91"/>
    </row>
    <row r="641" spans="1:9">
      <c r="A641" s="145">
        <v>637</v>
      </c>
      <c r="B641" s="146" t="s">
        <v>1252</v>
      </c>
      <c r="C641" s="91" t="s">
        <v>6461</v>
      </c>
      <c r="D641" s="91">
        <v>1</v>
      </c>
      <c r="E641" s="91">
        <v>24</v>
      </c>
      <c r="F641" s="91" t="s">
        <v>841</v>
      </c>
      <c r="G641" s="99">
        <v>225</v>
      </c>
      <c r="H641" s="91">
        <v>34</v>
      </c>
      <c r="I641" s="91"/>
    </row>
    <row r="642" spans="1:9">
      <c r="A642" s="145">
        <v>638</v>
      </c>
      <c r="B642" s="146" t="s">
        <v>1254</v>
      </c>
      <c r="C642" s="91" t="s">
        <v>6461</v>
      </c>
      <c r="D642" s="91">
        <v>1</v>
      </c>
      <c r="E642" s="91">
        <v>25</v>
      </c>
      <c r="F642" s="91" t="s">
        <v>842</v>
      </c>
      <c r="G642" s="99">
        <v>225</v>
      </c>
      <c r="H642" s="91">
        <v>44</v>
      </c>
      <c r="I642" s="91"/>
    </row>
    <row r="643" spans="1:9">
      <c r="A643" s="145">
        <v>639</v>
      </c>
      <c r="B643" s="146" t="s">
        <v>1256</v>
      </c>
      <c r="C643" s="91" t="s">
        <v>6461</v>
      </c>
      <c r="D643" s="91">
        <v>1</v>
      </c>
      <c r="E643" s="91">
        <v>26</v>
      </c>
      <c r="F643" s="91" t="s">
        <v>843</v>
      </c>
      <c r="G643" s="99">
        <v>225</v>
      </c>
      <c r="H643" s="91">
        <v>54</v>
      </c>
      <c r="I643" s="91"/>
    </row>
    <row r="644" spans="1:9">
      <c r="A644" s="145">
        <v>640</v>
      </c>
      <c r="B644" s="146" t="s">
        <v>1240</v>
      </c>
      <c r="C644" s="91"/>
      <c r="D644" s="91">
        <v>1</v>
      </c>
      <c r="E644" s="91">
        <v>15</v>
      </c>
      <c r="F644" s="91" t="s">
        <v>844</v>
      </c>
      <c r="G644" s="99">
        <v>228</v>
      </c>
      <c r="H644" s="91">
        <v>3</v>
      </c>
      <c r="I644" s="91"/>
    </row>
    <row r="645" spans="1:9">
      <c r="A645" s="145">
        <v>641</v>
      </c>
      <c r="B645" s="146" t="s">
        <v>1242</v>
      </c>
      <c r="C645" s="91"/>
      <c r="D645" s="91">
        <v>5</v>
      </c>
      <c r="E645" s="91">
        <v>16</v>
      </c>
      <c r="F645" s="91" t="s">
        <v>1214</v>
      </c>
      <c r="G645" s="147">
        <v>228</v>
      </c>
      <c r="H645" s="91" t="s">
        <v>6669</v>
      </c>
      <c r="I645" s="91"/>
    </row>
    <row r="646" spans="1:9">
      <c r="A646" s="145">
        <v>642</v>
      </c>
      <c r="B646" s="146" t="s">
        <v>1244</v>
      </c>
      <c r="C646" s="91"/>
      <c r="D646" s="91">
        <v>1</v>
      </c>
      <c r="E646" s="91">
        <v>17</v>
      </c>
      <c r="F646" s="91" t="s">
        <v>845</v>
      </c>
      <c r="G646" s="99">
        <v>228</v>
      </c>
      <c r="H646" s="91">
        <v>9</v>
      </c>
      <c r="I646" s="91"/>
    </row>
    <row r="647" spans="1:9">
      <c r="A647" s="145">
        <v>643</v>
      </c>
      <c r="B647" s="146" t="s">
        <v>1246</v>
      </c>
      <c r="C647" s="91"/>
      <c r="D647" s="91">
        <v>1</v>
      </c>
      <c r="E647" s="91">
        <v>18</v>
      </c>
      <c r="F647" s="91" t="s">
        <v>846</v>
      </c>
      <c r="G647" s="99">
        <v>228</v>
      </c>
      <c r="H647" s="91">
        <v>11</v>
      </c>
      <c r="I647" s="91"/>
    </row>
    <row r="648" spans="1:9">
      <c r="A648" s="145">
        <v>644</v>
      </c>
      <c r="B648" s="146" t="s">
        <v>1248</v>
      </c>
      <c r="C648" s="91"/>
      <c r="D648" s="91">
        <v>1</v>
      </c>
      <c r="E648" s="91">
        <v>19</v>
      </c>
      <c r="F648" s="91" t="s">
        <v>847</v>
      </c>
      <c r="G648" s="99">
        <v>228</v>
      </c>
      <c r="H648" s="91">
        <v>13</v>
      </c>
      <c r="I648" s="91"/>
    </row>
    <row r="649" spans="1:9">
      <c r="A649" s="145">
        <v>645</v>
      </c>
      <c r="B649" s="146" t="s">
        <v>1250</v>
      </c>
      <c r="C649" s="91"/>
      <c r="D649" s="91">
        <v>1</v>
      </c>
      <c r="E649" s="91">
        <v>20</v>
      </c>
      <c r="F649" s="91" t="s">
        <v>848</v>
      </c>
      <c r="G649" s="99">
        <v>228</v>
      </c>
      <c r="H649" s="91">
        <v>15</v>
      </c>
      <c r="I649" s="91"/>
    </row>
    <row r="650" spans="1:9">
      <c r="A650" s="145">
        <v>646</v>
      </c>
      <c r="B650" s="146" t="s">
        <v>1252</v>
      </c>
      <c r="C650" s="91" t="s">
        <v>6461</v>
      </c>
      <c r="D650" s="91">
        <v>1</v>
      </c>
      <c r="E650" s="91">
        <v>24</v>
      </c>
      <c r="F650" s="91" t="s">
        <v>849</v>
      </c>
      <c r="G650" s="99">
        <v>228</v>
      </c>
      <c r="H650" s="91">
        <v>34</v>
      </c>
      <c r="I650" s="91"/>
    </row>
    <row r="651" spans="1:9">
      <c r="A651" s="145">
        <v>647</v>
      </c>
      <c r="B651" s="146" t="s">
        <v>1254</v>
      </c>
      <c r="C651" s="91" t="s">
        <v>6461</v>
      </c>
      <c r="D651" s="91">
        <v>1</v>
      </c>
      <c r="E651" s="91">
        <v>25</v>
      </c>
      <c r="F651" s="91" t="s">
        <v>850</v>
      </c>
      <c r="G651" s="99">
        <v>228</v>
      </c>
      <c r="H651" s="91">
        <v>44</v>
      </c>
      <c r="I651" s="91"/>
    </row>
    <row r="652" spans="1:9">
      <c r="A652" s="145">
        <v>648</v>
      </c>
      <c r="B652" s="146" t="s">
        <v>1256</v>
      </c>
      <c r="C652" s="91" t="s">
        <v>6461</v>
      </c>
      <c r="D652" s="91">
        <v>1</v>
      </c>
      <c r="E652" s="91">
        <v>26</v>
      </c>
      <c r="F652" s="91" t="s">
        <v>851</v>
      </c>
      <c r="G652" s="99">
        <v>228</v>
      </c>
      <c r="H652" s="91">
        <v>54</v>
      </c>
      <c r="I652" s="91"/>
    </row>
    <row r="653" spans="1:9">
      <c r="A653" s="145">
        <v>649</v>
      </c>
      <c r="B653" s="146" t="s">
        <v>1240</v>
      </c>
      <c r="C653" s="91"/>
      <c r="D653" s="91">
        <v>1</v>
      </c>
      <c r="E653" s="91">
        <v>15</v>
      </c>
      <c r="F653" s="91" t="s">
        <v>852</v>
      </c>
      <c r="G653" s="99">
        <v>233</v>
      </c>
      <c r="H653" s="91">
        <v>3</v>
      </c>
      <c r="I653" s="91"/>
    </row>
    <row r="654" spans="1:9">
      <c r="A654" s="145">
        <v>650</v>
      </c>
      <c r="B654" s="146" t="s">
        <v>1242</v>
      </c>
      <c r="C654" s="91"/>
      <c r="D654" s="91">
        <v>5</v>
      </c>
      <c r="E654" s="91">
        <v>16</v>
      </c>
      <c r="F654" s="91" t="s">
        <v>1215</v>
      </c>
      <c r="G654" s="147">
        <v>233</v>
      </c>
      <c r="H654" s="91" t="s">
        <v>6669</v>
      </c>
      <c r="I654" s="91"/>
    </row>
    <row r="655" spans="1:9">
      <c r="A655" s="145">
        <v>651</v>
      </c>
      <c r="B655" s="146" t="s">
        <v>1244</v>
      </c>
      <c r="C655" s="91"/>
      <c r="D655" s="91">
        <v>1</v>
      </c>
      <c r="E655" s="91">
        <v>17</v>
      </c>
      <c r="F655" s="91" t="s">
        <v>853</v>
      </c>
      <c r="G655" s="99">
        <v>233</v>
      </c>
      <c r="H655" s="91">
        <v>9</v>
      </c>
      <c r="I655" s="91"/>
    </row>
    <row r="656" spans="1:9">
      <c r="A656" s="145">
        <v>652</v>
      </c>
      <c r="B656" s="146" t="s">
        <v>1246</v>
      </c>
      <c r="C656" s="91"/>
      <c r="D656" s="91">
        <v>1</v>
      </c>
      <c r="E656" s="91">
        <v>18</v>
      </c>
      <c r="F656" s="91" t="s">
        <v>854</v>
      </c>
      <c r="G656" s="99">
        <v>233</v>
      </c>
      <c r="H656" s="91">
        <v>11</v>
      </c>
      <c r="I656" s="91"/>
    </row>
    <row r="657" spans="1:9">
      <c r="A657" s="145">
        <v>653</v>
      </c>
      <c r="B657" s="146" t="s">
        <v>1248</v>
      </c>
      <c r="C657" s="91"/>
      <c r="D657" s="91">
        <v>1</v>
      </c>
      <c r="E657" s="91">
        <v>19</v>
      </c>
      <c r="F657" s="91" t="s">
        <v>855</v>
      </c>
      <c r="G657" s="99">
        <v>233</v>
      </c>
      <c r="H657" s="91">
        <v>13</v>
      </c>
      <c r="I657" s="91"/>
    </row>
    <row r="658" spans="1:9">
      <c r="A658" s="145">
        <v>654</v>
      </c>
      <c r="B658" s="146" t="s">
        <v>1250</v>
      </c>
      <c r="C658" s="91"/>
      <c r="D658" s="91">
        <v>1</v>
      </c>
      <c r="E658" s="91">
        <v>20</v>
      </c>
      <c r="F658" s="91" t="s">
        <v>856</v>
      </c>
      <c r="G658" s="99">
        <v>233</v>
      </c>
      <c r="H658" s="91">
        <v>15</v>
      </c>
      <c r="I658" s="91"/>
    </row>
    <row r="659" spans="1:9">
      <c r="A659" s="145">
        <v>655</v>
      </c>
      <c r="B659" s="146" t="s">
        <v>1252</v>
      </c>
      <c r="C659" s="91" t="s">
        <v>6461</v>
      </c>
      <c r="D659" s="91">
        <v>1</v>
      </c>
      <c r="E659" s="91">
        <v>24</v>
      </c>
      <c r="F659" s="91" t="s">
        <v>857</v>
      </c>
      <c r="G659" s="99">
        <v>233</v>
      </c>
      <c r="H659" s="91">
        <v>34</v>
      </c>
      <c r="I659" s="91"/>
    </row>
    <row r="660" spans="1:9">
      <c r="A660" s="145">
        <v>656</v>
      </c>
      <c r="B660" s="146" t="s">
        <v>1254</v>
      </c>
      <c r="C660" s="91" t="s">
        <v>6461</v>
      </c>
      <c r="D660" s="91">
        <v>1</v>
      </c>
      <c r="E660" s="91">
        <v>25</v>
      </c>
      <c r="F660" s="91" t="s">
        <v>858</v>
      </c>
      <c r="G660" s="99">
        <v>233</v>
      </c>
      <c r="H660" s="91">
        <v>44</v>
      </c>
      <c r="I660" s="91"/>
    </row>
    <row r="661" spans="1:9">
      <c r="A661" s="145">
        <v>657</v>
      </c>
      <c r="B661" s="146" t="s">
        <v>1256</v>
      </c>
      <c r="C661" s="91" t="s">
        <v>6461</v>
      </c>
      <c r="D661" s="91">
        <v>1</v>
      </c>
      <c r="E661" s="91">
        <v>26</v>
      </c>
      <c r="F661" s="91" t="s">
        <v>859</v>
      </c>
      <c r="G661" s="99">
        <v>233</v>
      </c>
      <c r="H661" s="91">
        <v>54</v>
      </c>
      <c r="I661" s="91"/>
    </row>
    <row r="662" spans="1:9">
      <c r="A662" s="145">
        <v>658</v>
      </c>
      <c r="B662" s="146" t="s">
        <v>1240</v>
      </c>
      <c r="C662" s="91"/>
      <c r="D662" s="91">
        <v>1</v>
      </c>
      <c r="E662" s="91">
        <v>15</v>
      </c>
      <c r="F662" s="91" t="s">
        <v>860</v>
      </c>
      <c r="G662" s="99">
        <v>236</v>
      </c>
      <c r="H662" s="91">
        <v>3</v>
      </c>
      <c r="I662" s="91"/>
    </row>
    <row r="663" spans="1:9">
      <c r="A663" s="145">
        <v>659</v>
      </c>
      <c r="B663" s="146" t="s">
        <v>1242</v>
      </c>
      <c r="C663" s="91"/>
      <c r="D663" s="91">
        <v>5</v>
      </c>
      <c r="E663" s="91">
        <v>16</v>
      </c>
      <c r="F663" s="91" t="s">
        <v>1216</v>
      </c>
      <c r="G663" s="147">
        <v>236</v>
      </c>
      <c r="H663" s="91" t="s">
        <v>6669</v>
      </c>
      <c r="I663" s="91"/>
    </row>
    <row r="664" spans="1:9">
      <c r="A664" s="145">
        <v>660</v>
      </c>
      <c r="B664" s="146" t="s">
        <v>1244</v>
      </c>
      <c r="C664" s="91"/>
      <c r="D664" s="91">
        <v>1</v>
      </c>
      <c r="E664" s="91">
        <v>17</v>
      </c>
      <c r="F664" s="91" t="s">
        <v>861</v>
      </c>
      <c r="G664" s="99">
        <v>236</v>
      </c>
      <c r="H664" s="91">
        <v>9</v>
      </c>
      <c r="I664" s="91"/>
    </row>
    <row r="665" spans="1:9">
      <c r="A665" s="145">
        <v>661</v>
      </c>
      <c r="B665" s="146" t="s">
        <v>1246</v>
      </c>
      <c r="C665" s="91"/>
      <c r="D665" s="91">
        <v>1</v>
      </c>
      <c r="E665" s="91">
        <v>18</v>
      </c>
      <c r="F665" s="91" t="s">
        <v>862</v>
      </c>
      <c r="G665" s="99">
        <v>236</v>
      </c>
      <c r="H665" s="91">
        <v>11</v>
      </c>
      <c r="I665" s="91"/>
    </row>
    <row r="666" spans="1:9">
      <c r="A666" s="145">
        <v>662</v>
      </c>
      <c r="B666" s="146" t="s">
        <v>1248</v>
      </c>
      <c r="C666" s="91"/>
      <c r="D666" s="91">
        <v>1</v>
      </c>
      <c r="E666" s="91">
        <v>19</v>
      </c>
      <c r="F666" s="91" t="s">
        <v>863</v>
      </c>
      <c r="G666" s="99">
        <v>236</v>
      </c>
      <c r="H666" s="91">
        <v>13</v>
      </c>
      <c r="I666" s="91"/>
    </row>
    <row r="667" spans="1:9">
      <c r="A667" s="145">
        <v>663</v>
      </c>
      <c r="B667" s="146" t="s">
        <v>1250</v>
      </c>
      <c r="C667" s="91"/>
      <c r="D667" s="91">
        <v>1</v>
      </c>
      <c r="E667" s="91">
        <v>20</v>
      </c>
      <c r="F667" s="91" t="s">
        <v>864</v>
      </c>
      <c r="G667" s="99">
        <v>236</v>
      </c>
      <c r="H667" s="91">
        <v>15</v>
      </c>
      <c r="I667" s="91"/>
    </row>
    <row r="668" spans="1:9">
      <c r="A668" s="145">
        <v>664</v>
      </c>
      <c r="B668" s="146" t="s">
        <v>1252</v>
      </c>
      <c r="C668" s="91" t="s">
        <v>6461</v>
      </c>
      <c r="D668" s="91">
        <v>1</v>
      </c>
      <c r="E668" s="91">
        <v>24</v>
      </c>
      <c r="F668" s="91" t="s">
        <v>865</v>
      </c>
      <c r="G668" s="99">
        <v>236</v>
      </c>
      <c r="H668" s="91">
        <v>34</v>
      </c>
      <c r="I668" s="91"/>
    </row>
    <row r="669" spans="1:9">
      <c r="A669" s="145">
        <v>665</v>
      </c>
      <c r="B669" s="146" t="s">
        <v>1254</v>
      </c>
      <c r="C669" s="91" t="s">
        <v>6461</v>
      </c>
      <c r="D669" s="91">
        <v>1</v>
      </c>
      <c r="E669" s="91">
        <v>25</v>
      </c>
      <c r="F669" s="91" t="s">
        <v>866</v>
      </c>
      <c r="G669" s="99">
        <v>236</v>
      </c>
      <c r="H669" s="91">
        <v>44</v>
      </c>
      <c r="I669" s="91"/>
    </row>
    <row r="670" spans="1:9">
      <c r="A670" s="145">
        <v>666</v>
      </c>
      <c r="B670" s="146" t="s">
        <v>1256</v>
      </c>
      <c r="C670" s="91" t="s">
        <v>6461</v>
      </c>
      <c r="D670" s="91">
        <v>1</v>
      </c>
      <c r="E670" s="91">
        <v>26</v>
      </c>
      <c r="F670" s="91" t="s">
        <v>867</v>
      </c>
      <c r="G670" s="99">
        <v>236</v>
      </c>
      <c r="H670" s="91">
        <v>54</v>
      </c>
      <c r="I670" s="91"/>
    </row>
    <row r="671" spans="1:9">
      <c r="A671" s="145">
        <v>667</v>
      </c>
      <c r="B671" s="146" t="s">
        <v>1240</v>
      </c>
      <c r="C671" s="91"/>
      <c r="D671" s="91">
        <v>1</v>
      </c>
      <c r="E671" s="91">
        <v>15</v>
      </c>
      <c r="F671" s="91" t="s">
        <v>868</v>
      </c>
      <c r="G671" s="99">
        <v>239</v>
      </c>
      <c r="H671" s="91">
        <v>3</v>
      </c>
      <c r="I671" s="91"/>
    </row>
    <row r="672" spans="1:9">
      <c r="A672" s="145">
        <v>668</v>
      </c>
      <c r="B672" s="146" t="s">
        <v>1242</v>
      </c>
      <c r="C672" s="91"/>
      <c r="D672" s="91">
        <v>5</v>
      </c>
      <c r="E672" s="91">
        <v>16</v>
      </c>
      <c r="F672" s="91" t="s">
        <v>1217</v>
      </c>
      <c r="G672" s="147">
        <v>239</v>
      </c>
      <c r="H672" s="91" t="s">
        <v>6669</v>
      </c>
      <c r="I672" s="91"/>
    </row>
    <row r="673" spans="1:9">
      <c r="A673" s="145">
        <v>669</v>
      </c>
      <c r="B673" s="146" t="s">
        <v>1244</v>
      </c>
      <c r="C673" s="91"/>
      <c r="D673" s="91">
        <v>1</v>
      </c>
      <c r="E673" s="91">
        <v>17</v>
      </c>
      <c r="F673" s="91" t="s">
        <v>869</v>
      </c>
      <c r="G673" s="99">
        <v>239</v>
      </c>
      <c r="H673" s="91">
        <v>9</v>
      </c>
      <c r="I673" s="91"/>
    </row>
    <row r="674" spans="1:9">
      <c r="A674" s="145">
        <v>670</v>
      </c>
      <c r="B674" s="146" t="s">
        <v>1246</v>
      </c>
      <c r="C674" s="91"/>
      <c r="D674" s="91">
        <v>1</v>
      </c>
      <c r="E674" s="91">
        <v>18</v>
      </c>
      <c r="F674" s="91" t="s">
        <v>870</v>
      </c>
      <c r="G674" s="99">
        <v>239</v>
      </c>
      <c r="H674" s="91">
        <v>11</v>
      </c>
      <c r="I674" s="91"/>
    </row>
    <row r="675" spans="1:9">
      <c r="A675" s="145">
        <v>671</v>
      </c>
      <c r="B675" s="146" t="s">
        <v>1248</v>
      </c>
      <c r="C675" s="91"/>
      <c r="D675" s="91">
        <v>1</v>
      </c>
      <c r="E675" s="91">
        <v>19</v>
      </c>
      <c r="F675" s="91" t="s">
        <v>871</v>
      </c>
      <c r="G675" s="99">
        <v>239</v>
      </c>
      <c r="H675" s="91">
        <v>13</v>
      </c>
      <c r="I675" s="91"/>
    </row>
    <row r="676" spans="1:9">
      <c r="A676" s="145">
        <v>672</v>
      </c>
      <c r="B676" s="146" t="s">
        <v>1250</v>
      </c>
      <c r="C676" s="91"/>
      <c r="D676" s="91">
        <v>1</v>
      </c>
      <c r="E676" s="91">
        <v>20</v>
      </c>
      <c r="F676" s="91" t="s">
        <v>872</v>
      </c>
      <c r="G676" s="99">
        <v>239</v>
      </c>
      <c r="H676" s="91">
        <v>15</v>
      </c>
      <c r="I676" s="91"/>
    </row>
    <row r="677" spans="1:9">
      <c r="A677" s="145">
        <v>673</v>
      </c>
      <c r="B677" s="146" t="s">
        <v>1252</v>
      </c>
      <c r="C677" s="91" t="s">
        <v>6461</v>
      </c>
      <c r="D677" s="91">
        <v>1</v>
      </c>
      <c r="E677" s="91">
        <v>24</v>
      </c>
      <c r="F677" s="91" t="s">
        <v>873</v>
      </c>
      <c r="G677" s="99">
        <v>239</v>
      </c>
      <c r="H677" s="91">
        <v>34</v>
      </c>
      <c r="I677" s="91"/>
    </row>
    <row r="678" spans="1:9">
      <c r="A678" s="145">
        <v>674</v>
      </c>
      <c r="B678" s="146" t="s">
        <v>1254</v>
      </c>
      <c r="C678" s="91" t="s">
        <v>6461</v>
      </c>
      <c r="D678" s="91">
        <v>1</v>
      </c>
      <c r="E678" s="91">
        <v>25</v>
      </c>
      <c r="F678" s="91" t="s">
        <v>874</v>
      </c>
      <c r="G678" s="99">
        <v>239</v>
      </c>
      <c r="H678" s="91">
        <v>44</v>
      </c>
      <c r="I678" s="91"/>
    </row>
    <row r="679" spans="1:9">
      <c r="A679" s="145">
        <v>675</v>
      </c>
      <c r="B679" s="146" t="s">
        <v>1256</v>
      </c>
      <c r="C679" s="91" t="s">
        <v>6461</v>
      </c>
      <c r="D679" s="91">
        <v>1</v>
      </c>
      <c r="E679" s="91">
        <v>26</v>
      </c>
      <c r="F679" s="91" t="s">
        <v>875</v>
      </c>
      <c r="G679" s="99">
        <v>239</v>
      </c>
      <c r="H679" s="91">
        <v>54</v>
      </c>
      <c r="I679" s="91"/>
    </row>
    <row r="680" spans="1:9">
      <c r="A680" s="145">
        <v>676</v>
      </c>
      <c r="B680" s="146" t="s">
        <v>1240</v>
      </c>
      <c r="C680" s="91"/>
      <c r="D680" s="91">
        <v>1</v>
      </c>
      <c r="E680" s="91">
        <v>15</v>
      </c>
      <c r="F680" s="91" t="s">
        <v>876</v>
      </c>
      <c r="G680" s="99">
        <v>242</v>
      </c>
      <c r="H680" s="91">
        <v>3</v>
      </c>
      <c r="I680" s="91"/>
    </row>
    <row r="681" spans="1:9">
      <c r="A681" s="145">
        <v>677</v>
      </c>
      <c r="B681" s="146" t="s">
        <v>1242</v>
      </c>
      <c r="C681" s="91"/>
      <c r="D681" s="91">
        <v>5</v>
      </c>
      <c r="E681" s="91">
        <v>16</v>
      </c>
      <c r="F681" s="91" t="s">
        <v>1218</v>
      </c>
      <c r="G681" s="147">
        <v>242</v>
      </c>
      <c r="H681" s="91" t="s">
        <v>6669</v>
      </c>
      <c r="I681" s="91"/>
    </row>
    <row r="682" spans="1:9">
      <c r="A682" s="145">
        <v>678</v>
      </c>
      <c r="B682" s="146" t="s">
        <v>1244</v>
      </c>
      <c r="C682" s="91"/>
      <c r="D682" s="91">
        <v>1</v>
      </c>
      <c r="E682" s="91">
        <v>17</v>
      </c>
      <c r="F682" s="91" t="s">
        <v>877</v>
      </c>
      <c r="G682" s="99">
        <v>242</v>
      </c>
      <c r="H682" s="91">
        <v>9</v>
      </c>
      <c r="I682" s="91"/>
    </row>
    <row r="683" spans="1:9">
      <c r="A683" s="145">
        <v>679</v>
      </c>
      <c r="B683" s="146" t="s">
        <v>1246</v>
      </c>
      <c r="C683" s="91"/>
      <c r="D683" s="91">
        <v>1</v>
      </c>
      <c r="E683" s="91">
        <v>18</v>
      </c>
      <c r="F683" s="91" t="s">
        <v>878</v>
      </c>
      <c r="G683" s="99">
        <v>242</v>
      </c>
      <c r="H683" s="91">
        <v>11</v>
      </c>
      <c r="I683" s="91"/>
    </row>
    <row r="684" spans="1:9">
      <c r="A684" s="145">
        <v>680</v>
      </c>
      <c r="B684" s="146" t="s">
        <v>1248</v>
      </c>
      <c r="C684" s="91"/>
      <c r="D684" s="91">
        <v>1</v>
      </c>
      <c r="E684" s="91">
        <v>19</v>
      </c>
      <c r="F684" s="91" t="s">
        <v>879</v>
      </c>
      <c r="G684" s="99">
        <v>242</v>
      </c>
      <c r="H684" s="91">
        <v>13</v>
      </c>
      <c r="I684" s="91"/>
    </row>
    <row r="685" spans="1:9">
      <c r="A685" s="145">
        <v>681</v>
      </c>
      <c r="B685" s="146" t="s">
        <v>1250</v>
      </c>
      <c r="C685" s="91"/>
      <c r="D685" s="91">
        <v>1</v>
      </c>
      <c r="E685" s="91">
        <v>20</v>
      </c>
      <c r="F685" s="91" t="s">
        <v>880</v>
      </c>
      <c r="G685" s="99">
        <v>242</v>
      </c>
      <c r="H685" s="91">
        <v>15</v>
      </c>
      <c r="I685" s="91"/>
    </row>
    <row r="686" spans="1:9">
      <c r="A686" s="145">
        <v>682</v>
      </c>
      <c r="B686" s="146" t="s">
        <v>1252</v>
      </c>
      <c r="C686" s="91" t="s">
        <v>6461</v>
      </c>
      <c r="D686" s="91">
        <v>1</v>
      </c>
      <c r="E686" s="91">
        <v>24</v>
      </c>
      <c r="F686" s="91" t="s">
        <v>881</v>
      </c>
      <c r="G686" s="99">
        <v>242</v>
      </c>
      <c r="H686" s="91">
        <v>34</v>
      </c>
      <c r="I686" s="91"/>
    </row>
    <row r="687" spans="1:9">
      <c r="A687" s="145">
        <v>683</v>
      </c>
      <c r="B687" s="146" t="s">
        <v>1254</v>
      </c>
      <c r="C687" s="91" t="s">
        <v>6461</v>
      </c>
      <c r="D687" s="91">
        <v>1</v>
      </c>
      <c r="E687" s="91">
        <v>25</v>
      </c>
      <c r="F687" s="91" t="s">
        <v>882</v>
      </c>
      <c r="G687" s="99">
        <v>242</v>
      </c>
      <c r="H687" s="91">
        <v>44</v>
      </c>
      <c r="I687" s="91"/>
    </row>
    <row r="688" spans="1:9">
      <c r="A688" s="145">
        <v>684</v>
      </c>
      <c r="B688" s="146" t="s">
        <v>1256</v>
      </c>
      <c r="C688" s="91" t="s">
        <v>6461</v>
      </c>
      <c r="D688" s="91">
        <v>1</v>
      </c>
      <c r="E688" s="91">
        <v>26</v>
      </c>
      <c r="F688" s="91" t="s">
        <v>883</v>
      </c>
      <c r="G688" s="99">
        <v>242</v>
      </c>
      <c r="H688" s="91">
        <v>54</v>
      </c>
      <c r="I688" s="91"/>
    </row>
    <row r="689" spans="1:9">
      <c r="A689" s="145">
        <v>685</v>
      </c>
      <c r="B689" s="146" t="s">
        <v>1240</v>
      </c>
      <c r="C689" s="91"/>
      <c r="D689" s="91">
        <v>1</v>
      </c>
      <c r="E689" s="91">
        <v>15</v>
      </c>
      <c r="F689" s="91" t="s">
        <v>884</v>
      </c>
      <c r="G689" s="99">
        <v>245</v>
      </c>
      <c r="H689" s="91">
        <v>3</v>
      </c>
      <c r="I689" s="91"/>
    </row>
    <row r="690" spans="1:9">
      <c r="A690" s="145">
        <v>686</v>
      </c>
      <c r="B690" s="146" t="s">
        <v>1242</v>
      </c>
      <c r="C690" s="91"/>
      <c r="D690" s="91">
        <v>5</v>
      </c>
      <c r="E690" s="91">
        <v>16</v>
      </c>
      <c r="F690" s="91" t="s">
        <v>1219</v>
      </c>
      <c r="G690" s="147">
        <v>245</v>
      </c>
      <c r="H690" s="91" t="s">
        <v>6669</v>
      </c>
      <c r="I690" s="91"/>
    </row>
    <row r="691" spans="1:9">
      <c r="A691" s="145">
        <v>687</v>
      </c>
      <c r="B691" s="146" t="s">
        <v>1244</v>
      </c>
      <c r="C691" s="91"/>
      <c r="D691" s="91">
        <v>1</v>
      </c>
      <c r="E691" s="91">
        <v>17</v>
      </c>
      <c r="F691" s="91" t="s">
        <v>885</v>
      </c>
      <c r="G691" s="99">
        <v>245</v>
      </c>
      <c r="H691" s="91">
        <v>9</v>
      </c>
      <c r="I691" s="91"/>
    </row>
    <row r="692" spans="1:9">
      <c r="A692" s="145">
        <v>688</v>
      </c>
      <c r="B692" s="146" t="s">
        <v>1246</v>
      </c>
      <c r="C692" s="91"/>
      <c r="D692" s="91">
        <v>1</v>
      </c>
      <c r="E692" s="91">
        <v>18</v>
      </c>
      <c r="F692" s="91" t="s">
        <v>886</v>
      </c>
      <c r="G692" s="99">
        <v>245</v>
      </c>
      <c r="H692" s="91">
        <v>11</v>
      </c>
      <c r="I692" s="91"/>
    </row>
    <row r="693" spans="1:9">
      <c r="A693" s="145">
        <v>689</v>
      </c>
      <c r="B693" s="146" t="s">
        <v>1248</v>
      </c>
      <c r="C693" s="91"/>
      <c r="D693" s="91">
        <v>1</v>
      </c>
      <c r="E693" s="91">
        <v>19</v>
      </c>
      <c r="F693" s="91" t="s">
        <v>887</v>
      </c>
      <c r="G693" s="99">
        <v>245</v>
      </c>
      <c r="H693" s="91">
        <v>13</v>
      </c>
      <c r="I693" s="91"/>
    </row>
    <row r="694" spans="1:9">
      <c r="A694" s="145">
        <v>690</v>
      </c>
      <c r="B694" s="146" t="s">
        <v>1250</v>
      </c>
      <c r="C694" s="91"/>
      <c r="D694" s="91">
        <v>1</v>
      </c>
      <c r="E694" s="91">
        <v>20</v>
      </c>
      <c r="F694" s="91" t="s">
        <v>888</v>
      </c>
      <c r="G694" s="99">
        <v>245</v>
      </c>
      <c r="H694" s="91">
        <v>15</v>
      </c>
      <c r="I694" s="91"/>
    </row>
    <row r="695" spans="1:9">
      <c r="A695" s="145">
        <v>691</v>
      </c>
      <c r="B695" s="146" t="s">
        <v>1252</v>
      </c>
      <c r="C695" s="91" t="s">
        <v>6461</v>
      </c>
      <c r="D695" s="91">
        <v>1</v>
      </c>
      <c r="E695" s="91">
        <v>24</v>
      </c>
      <c r="F695" s="91" t="s">
        <v>889</v>
      </c>
      <c r="G695" s="99">
        <v>245</v>
      </c>
      <c r="H695" s="91">
        <v>34</v>
      </c>
      <c r="I695" s="91"/>
    </row>
    <row r="696" spans="1:9">
      <c r="A696" s="145">
        <v>692</v>
      </c>
      <c r="B696" s="146" t="s">
        <v>1254</v>
      </c>
      <c r="C696" s="91" t="s">
        <v>6461</v>
      </c>
      <c r="D696" s="91">
        <v>1</v>
      </c>
      <c r="E696" s="91">
        <v>25</v>
      </c>
      <c r="F696" s="91" t="s">
        <v>890</v>
      </c>
      <c r="G696" s="99">
        <v>245</v>
      </c>
      <c r="H696" s="91">
        <v>44</v>
      </c>
      <c r="I696" s="91"/>
    </row>
    <row r="697" spans="1:9">
      <c r="A697" s="145">
        <v>693</v>
      </c>
      <c r="B697" s="146" t="s">
        <v>1256</v>
      </c>
      <c r="C697" s="91" t="s">
        <v>6461</v>
      </c>
      <c r="D697" s="91">
        <v>1</v>
      </c>
      <c r="E697" s="91">
        <v>26</v>
      </c>
      <c r="F697" s="91" t="s">
        <v>891</v>
      </c>
      <c r="G697" s="99">
        <v>245</v>
      </c>
      <c r="H697" s="91">
        <v>54</v>
      </c>
      <c r="I697" s="91"/>
    </row>
    <row r="698" spans="1:9">
      <c r="A698" s="145">
        <v>694</v>
      </c>
      <c r="B698" s="146" t="s">
        <v>1240</v>
      </c>
      <c r="C698" s="91"/>
      <c r="D698" s="91">
        <v>1</v>
      </c>
      <c r="E698" s="91">
        <v>15</v>
      </c>
      <c r="F698" s="91" t="s">
        <v>892</v>
      </c>
      <c r="G698" s="99">
        <v>248</v>
      </c>
      <c r="H698" s="91">
        <v>3</v>
      </c>
      <c r="I698" s="91"/>
    </row>
    <row r="699" spans="1:9">
      <c r="A699" s="145">
        <v>695</v>
      </c>
      <c r="B699" s="146" t="s">
        <v>1242</v>
      </c>
      <c r="C699" s="91"/>
      <c r="D699" s="91">
        <v>5</v>
      </c>
      <c r="E699" s="91">
        <v>16</v>
      </c>
      <c r="F699" s="91" t="s">
        <v>1220</v>
      </c>
      <c r="G699" s="147">
        <v>248</v>
      </c>
      <c r="H699" s="91" t="s">
        <v>6669</v>
      </c>
      <c r="I699" s="91"/>
    </row>
    <row r="700" spans="1:9">
      <c r="A700" s="145">
        <v>696</v>
      </c>
      <c r="B700" s="146" t="s">
        <v>1244</v>
      </c>
      <c r="C700" s="91"/>
      <c r="D700" s="91">
        <v>1</v>
      </c>
      <c r="E700" s="91">
        <v>17</v>
      </c>
      <c r="F700" s="91" t="s">
        <v>893</v>
      </c>
      <c r="G700" s="99">
        <v>248</v>
      </c>
      <c r="H700" s="91">
        <v>9</v>
      </c>
      <c r="I700" s="91"/>
    </row>
    <row r="701" spans="1:9">
      <c r="A701" s="145">
        <v>697</v>
      </c>
      <c r="B701" s="146" t="s">
        <v>1246</v>
      </c>
      <c r="C701" s="91"/>
      <c r="D701" s="91">
        <v>1</v>
      </c>
      <c r="E701" s="91">
        <v>18</v>
      </c>
      <c r="F701" s="91" t="s">
        <v>894</v>
      </c>
      <c r="G701" s="99">
        <v>248</v>
      </c>
      <c r="H701" s="91">
        <v>11</v>
      </c>
      <c r="I701" s="91"/>
    </row>
    <row r="702" spans="1:9">
      <c r="A702" s="145">
        <v>698</v>
      </c>
      <c r="B702" s="146" t="s">
        <v>1248</v>
      </c>
      <c r="C702" s="91"/>
      <c r="D702" s="91">
        <v>1</v>
      </c>
      <c r="E702" s="91">
        <v>19</v>
      </c>
      <c r="F702" s="91" t="s">
        <v>895</v>
      </c>
      <c r="G702" s="99">
        <v>248</v>
      </c>
      <c r="H702" s="91">
        <v>13</v>
      </c>
      <c r="I702" s="91"/>
    </row>
    <row r="703" spans="1:9">
      <c r="A703" s="145">
        <v>699</v>
      </c>
      <c r="B703" s="146" t="s">
        <v>1250</v>
      </c>
      <c r="C703" s="91"/>
      <c r="D703" s="91">
        <v>1</v>
      </c>
      <c r="E703" s="91">
        <v>20</v>
      </c>
      <c r="F703" s="91" t="s">
        <v>896</v>
      </c>
      <c r="G703" s="99">
        <v>248</v>
      </c>
      <c r="H703" s="91">
        <v>15</v>
      </c>
      <c r="I703" s="91"/>
    </row>
    <row r="704" spans="1:9">
      <c r="A704" s="145">
        <v>700</v>
      </c>
      <c r="B704" s="146" t="s">
        <v>1252</v>
      </c>
      <c r="C704" s="91" t="s">
        <v>6461</v>
      </c>
      <c r="D704" s="91">
        <v>1</v>
      </c>
      <c r="E704" s="91">
        <v>24</v>
      </c>
      <c r="F704" s="91" t="s">
        <v>897</v>
      </c>
      <c r="G704" s="99">
        <v>248</v>
      </c>
      <c r="H704" s="91">
        <v>34</v>
      </c>
      <c r="I704" s="91"/>
    </row>
    <row r="705" spans="1:9">
      <c r="A705" s="145">
        <v>701</v>
      </c>
      <c r="B705" s="146" t="s">
        <v>1254</v>
      </c>
      <c r="C705" s="91" t="s">
        <v>6461</v>
      </c>
      <c r="D705" s="91">
        <v>1</v>
      </c>
      <c r="E705" s="91">
        <v>25</v>
      </c>
      <c r="F705" s="91" t="s">
        <v>898</v>
      </c>
      <c r="G705" s="99">
        <v>248</v>
      </c>
      <c r="H705" s="91">
        <v>44</v>
      </c>
      <c r="I705" s="91"/>
    </row>
    <row r="706" spans="1:9">
      <c r="A706" s="145">
        <v>702</v>
      </c>
      <c r="B706" s="146" t="s">
        <v>1256</v>
      </c>
      <c r="C706" s="91" t="s">
        <v>6461</v>
      </c>
      <c r="D706" s="91">
        <v>1</v>
      </c>
      <c r="E706" s="91">
        <v>26</v>
      </c>
      <c r="F706" s="91" t="s">
        <v>899</v>
      </c>
      <c r="G706" s="99">
        <v>248</v>
      </c>
      <c r="H706" s="91">
        <v>54</v>
      </c>
      <c r="I706" s="91"/>
    </row>
    <row r="707" spans="1:9">
      <c r="A707" s="145">
        <v>703</v>
      </c>
      <c r="B707" s="146" t="s">
        <v>1240</v>
      </c>
      <c r="C707" s="91"/>
      <c r="D707" s="91">
        <v>1</v>
      </c>
      <c r="E707" s="91">
        <v>15</v>
      </c>
      <c r="F707" s="91" t="s">
        <v>900</v>
      </c>
      <c r="G707" s="99">
        <v>251</v>
      </c>
      <c r="H707" s="91">
        <v>3</v>
      </c>
      <c r="I707" s="91"/>
    </row>
    <row r="708" spans="1:9">
      <c r="A708" s="145">
        <v>704</v>
      </c>
      <c r="B708" s="146" t="s">
        <v>1242</v>
      </c>
      <c r="C708" s="91"/>
      <c r="D708" s="91">
        <v>5</v>
      </c>
      <c r="E708" s="91">
        <v>16</v>
      </c>
      <c r="F708" s="91" t="s">
        <v>1221</v>
      </c>
      <c r="G708" s="147">
        <v>251</v>
      </c>
      <c r="H708" s="91" t="s">
        <v>6669</v>
      </c>
      <c r="I708" s="91"/>
    </row>
    <row r="709" spans="1:9">
      <c r="A709" s="145">
        <v>705</v>
      </c>
      <c r="B709" s="146" t="s">
        <v>1244</v>
      </c>
      <c r="C709" s="91"/>
      <c r="D709" s="91">
        <v>1</v>
      </c>
      <c r="E709" s="91">
        <v>17</v>
      </c>
      <c r="F709" s="91" t="s">
        <v>901</v>
      </c>
      <c r="G709" s="99">
        <v>251</v>
      </c>
      <c r="H709" s="91">
        <v>9</v>
      </c>
      <c r="I709" s="91"/>
    </row>
    <row r="710" spans="1:9">
      <c r="A710" s="145">
        <v>706</v>
      </c>
      <c r="B710" s="146" t="s">
        <v>1246</v>
      </c>
      <c r="C710" s="91"/>
      <c r="D710" s="91">
        <v>1</v>
      </c>
      <c r="E710" s="91">
        <v>18</v>
      </c>
      <c r="F710" s="91" t="s">
        <v>902</v>
      </c>
      <c r="G710" s="99">
        <v>251</v>
      </c>
      <c r="H710" s="91">
        <v>11</v>
      </c>
      <c r="I710" s="91"/>
    </row>
    <row r="711" spans="1:9">
      <c r="A711" s="145">
        <v>707</v>
      </c>
      <c r="B711" s="146" t="s">
        <v>1248</v>
      </c>
      <c r="C711" s="91"/>
      <c r="D711" s="91">
        <v>1</v>
      </c>
      <c r="E711" s="91">
        <v>19</v>
      </c>
      <c r="F711" s="91" t="s">
        <v>903</v>
      </c>
      <c r="G711" s="99">
        <v>251</v>
      </c>
      <c r="H711" s="91">
        <v>13</v>
      </c>
      <c r="I711" s="91"/>
    </row>
    <row r="712" spans="1:9">
      <c r="A712" s="145">
        <v>708</v>
      </c>
      <c r="B712" s="146" t="s">
        <v>1250</v>
      </c>
      <c r="C712" s="91"/>
      <c r="D712" s="91">
        <v>1</v>
      </c>
      <c r="E712" s="91">
        <v>20</v>
      </c>
      <c r="F712" s="91" t="s">
        <v>904</v>
      </c>
      <c r="G712" s="99">
        <v>251</v>
      </c>
      <c r="H712" s="91">
        <v>15</v>
      </c>
      <c r="I712" s="91"/>
    </row>
    <row r="713" spans="1:9">
      <c r="A713" s="145">
        <v>709</v>
      </c>
      <c r="B713" s="146" t="s">
        <v>1252</v>
      </c>
      <c r="C713" s="91" t="s">
        <v>6461</v>
      </c>
      <c r="D713" s="91">
        <v>1</v>
      </c>
      <c r="E713" s="91">
        <v>24</v>
      </c>
      <c r="F713" s="91" t="s">
        <v>905</v>
      </c>
      <c r="G713" s="99">
        <v>251</v>
      </c>
      <c r="H713" s="91">
        <v>34</v>
      </c>
      <c r="I713" s="91"/>
    </row>
    <row r="714" spans="1:9">
      <c r="A714" s="145">
        <v>710</v>
      </c>
      <c r="B714" s="146" t="s">
        <v>1254</v>
      </c>
      <c r="C714" s="91" t="s">
        <v>6461</v>
      </c>
      <c r="D714" s="91">
        <v>1</v>
      </c>
      <c r="E714" s="91">
        <v>25</v>
      </c>
      <c r="F714" s="91" t="s">
        <v>906</v>
      </c>
      <c r="G714" s="99">
        <v>251</v>
      </c>
      <c r="H714" s="91">
        <v>44</v>
      </c>
      <c r="I714" s="91"/>
    </row>
    <row r="715" spans="1:9">
      <c r="A715" s="145">
        <v>711</v>
      </c>
      <c r="B715" s="146" t="s">
        <v>1256</v>
      </c>
      <c r="C715" s="91" t="s">
        <v>6461</v>
      </c>
      <c r="D715" s="91">
        <v>1</v>
      </c>
      <c r="E715" s="91">
        <v>26</v>
      </c>
      <c r="F715" s="91" t="s">
        <v>907</v>
      </c>
      <c r="G715" s="99">
        <v>251</v>
      </c>
      <c r="H715" s="91">
        <v>54</v>
      </c>
      <c r="I715" s="91"/>
    </row>
    <row r="716" spans="1:9">
      <c r="A716" s="145">
        <v>712</v>
      </c>
      <c r="B716" s="146" t="s">
        <v>1240</v>
      </c>
      <c r="C716" s="91"/>
      <c r="D716" s="91">
        <v>1</v>
      </c>
      <c r="E716" s="91">
        <v>15</v>
      </c>
      <c r="F716" s="91" t="s">
        <v>908</v>
      </c>
      <c r="G716" s="99">
        <v>254</v>
      </c>
      <c r="H716" s="91">
        <v>3</v>
      </c>
      <c r="I716" s="91"/>
    </row>
    <row r="717" spans="1:9">
      <c r="A717" s="145">
        <v>713</v>
      </c>
      <c r="B717" s="146" t="s">
        <v>1242</v>
      </c>
      <c r="C717" s="91"/>
      <c r="D717" s="91">
        <v>5</v>
      </c>
      <c r="E717" s="91">
        <v>16</v>
      </c>
      <c r="F717" s="91" t="s">
        <v>1222</v>
      </c>
      <c r="G717" s="147">
        <v>254</v>
      </c>
      <c r="H717" s="91" t="s">
        <v>6669</v>
      </c>
      <c r="I717" s="91"/>
    </row>
    <row r="718" spans="1:9">
      <c r="A718" s="145">
        <v>714</v>
      </c>
      <c r="B718" s="146" t="s">
        <v>1244</v>
      </c>
      <c r="C718" s="91"/>
      <c r="D718" s="91">
        <v>1</v>
      </c>
      <c r="E718" s="91">
        <v>17</v>
      </c>
      <c r="F718" s="91" t="s">
        <v>909</v>
      </c>
      <c r="G718" s="99">
        <v>254</v>
      </c>
      <c r="H718" s="91">
        <v>9</v>
      </c>
      <c r="I718" s="91"/>
    </row>
    <row r="719" spans="1:9">
      <c r="A719" s="145">
        <v>715</v>
      </c>
      <c r="B719" s="146" t="s">
        <v>1246</v>
      </c>
      <c r="C719" s="91"/>
      <c r="D719" s="91">
        <v>1</v>
      </c>
      <c r="E719" s="91">
        <v>18</v>
      </c>
      <c r="F719" s="91" t="s">
        <v>910</v>
      </c>
      <c r="G719" s="99">
        <v>254</v>
      </c>
      <c r="H719" s="91">
        <v>11</v>
      </c>
      <c r="I719" s="91"/>
    </row>
    <row r="720" spans="1:9">
      <c r="A720" s="145">
        <v>716</v>
      </c>
      <c r="B720" s="146" t="s">
        <v>1248</v>
      </c>
      <c r="C720" s="91"/>
      <c r="D720" s="91">
        <v>1</v>
      </c>
      <c r="E720" s="91">
        <v>19</v>
      </c>
      <c r="F720" s="91" t="s">
        <v>911</v>
      </c>
      <c r="G720" s="99">
        <v>254</v>
      </c>
      <c r="H720" s="91">
        <v>13</v>
      </c>
      <c r="I720" s="91"/>
    </row>
    <row r="721" spans="1:9">
      <c r="A721" s="145">
        <v>717</v>
      </c>
      <c r="B721" s="146" t="s">
        <v>1250</v>
      </c>
      <c r="C721" s="91"/>
      <c r="D721" s="91">
        <v>1</v>
      </c>
      <c r="E721" s="91">
        <v>20</v>
      </c>
      <c r="F721" s="91" t="s">
        <v>912</v>
      </c>
      <c r="G721" s="99">
        <v>254</v>
      </c>
      <c r="H721" s="91">
        <v>15</v>
      </c>
      <c r="I721" s="91"/>
    </row>
    <row r="722" spans="1:9">
      <c r="A722" s="145">
        <v>718</v>
      </c>
      <c r="B722" s="146" t="s">
        <v>1252</v>
      </c>
      <c r="C722" s="91" t="s">
        <v>6461</v>
      </c>
      <c r="D722" s="91">
        <v>1</v>
      </c>
      <c r="E722" s="91">
        <v>24</v>
      </c>
      <c r="F722" s="91" t="s">
        <v>913</v>
      </c>
      <c r="G722" s="99">
        <v>254</v>
      </c>
      <c r="H722" s="91">
        <v>34</v>
      </c>
      <c r="I722" s="91"/>
    </row>
    <row r="723" spans="1:9">
      <c r="A723" s="145">
        <v>719</v>
      </c>
      <c r="B723" s="146" t="s">
        <v>1254</v>
      </c>
      <c r="C723" s="91" t="s">
        <v>6461</v>
      </c>
      <c r="D723" s="91">
        <v>1</v>
      </c>
      <c r="E723" s="91">
        <v>25</v>
      </c>
      <c r="F723" s="91" t="s">
        <v>914</v>
      </c>
      <c r="G723" s="99">
        <v>254</v>
      </c>
      <c r="H723" s="91">
        <v>44</v>
      </c>
      <c r="I723" s="91"/>
    </row>
    <row r="724" spans="1:9">
      <c r="A724" s="145">
        <v>720</v>
      </c>
      <c r="B724" s="146" t="s">
        <v>1256</v>
      </c>
      <c r="C724" s="91" t="s">
        <v>6461</v>
      </c>
      <c r="D724" s="91">
        <v>1</v>
      </c>
      <c r="E724" s="91">
        <v>26</v>
      </c>
      <c r="F724" s="91" t="s">
        <v>915</v>
      </c>
      <c r="G724" s="99">
        <v>254</v>
      </c>
      <c r="H724" s="91">
        <v>54</v>
      </c>
      <c r="I724" s="91"/>
    </row>
    <row r="725" spans="1:9">
      <c r="A725" s="145">
        <v>721</v>
      </c>
      <c r="B725" s="146" t="s">
        <v>1240</v>
      </c>
      <c r="C725" s="91"/>
      <c r="D725" s="91">
        <v>1</v>
      </c>
      <c r="E725" s="91">
        <v>15</v>
      </c>
      <c r="F725" s="91" t="s">
        <v>916</v>
      </c>
      <c r="G725" s="99">
        <v>257</v>
      </c>
      <c r="H725" s="91">
        <v>3</v>
      </c>
      <c r="I725" s="91"/>
    </row>
    <row r="726" spans="1:9">
      <c r="A726" s="145">
        <v>722</v>
      </c>
      <c r="B726" s="146" t="s">
        <v>1242</v>
      </c>
      <c r="C726" s="91"/>
      <c r="D726" s="91">
        <v>5</v>
      </c>
      <c r="E726" s="91">
        <v>16</v>
      </c>
      <c r="F726" s="91" t="s">
        <v>1223</v>
      </c>
      <c r="G726" s="147">
        <v>257</v>
      </c>
      <c r="H726" s="91" t="s">
        <v>6669</v>
      </c>
      <c r="I726" s="91"/>
    </row>
    <row r="727" spans="1:9">
      <c r="A727" s="145">
        <v>723</v>
      </c>
      <c r="B727" s="146" t="s">
        <v>1244</v>
      </c>
      <c r="C727" s="91"/>
      <c r="D727" s="91">
        <v>1</v>
      </c>
      <c r="E727" s="91">
        <v>17</v>
      </c>
      <c r="F727" s="91" t="s">
        <v>917</v>
      </c>
      <c r="G727" s="99">
        <v>257</v>
      </c>
      <c r="H727" s="91">
        <v>9</v>
      </c>
      <c r="I727" s="91"/>
    </row>
    <row r="728" spans="1:9">
      <c r="A728" s="145">
        <v>724</v>
      </c>
      <c r="B728" s="146" t="s">
        <v>1246</v>
      </c>
      <c r="C728" s="91"/>
      <c r="D728" s="91">
        <v>1</v>
      </c>
      <c r="E728" s="91">
        <v>18</v>
      </c>
      <c r="F728" s="91" t="s">
        <v>918</v>
      </c>
      <c r="G728" s="99">
        <v>257</v>
      </c>
      <c r="H728" s="91">
        <v>11</v>
      </c>
      <c r="I728" s="91"/>
    </row>
    <row r="729" spans="1:9">
      <c r="A729" s="145">
        <v>725</v>
      </c>
      <c r="B729" s="146" t="s">
        <v>1248</v>
      </c>
      <c r="C729" s="91"/>
      <c r="D729" s="91">
        <v>1</v>
      </c>
      <c r="E729" s="91">
        <v>19</v>
      </c>
      <c r="F729" s="91" t="s">
        <v>919</v>
      </c>
      <c r="G729" s="99">
        <v>257</v>
      </c>
      <c r="H729" s="91">
        <v>13</v>
      </c>
      <c r="I729" s="91"/>
    </row>
    <row r="730" spans="1:9">
      <c r="A730" s="145">
        <v>726</v>
      </c>
      <c r="B730" s="146" t="s">
        <v>1250</v>
      </c>
      <c r="C730" s="91"/>
      <c r="D730" s="91">
        <v>1</v>
      </c>
      <c r="E730" s="91">
        <v>20</v>
      </c>
      <c r="F730" s="91" t="s">
        <v>920</v>
      </c>
      <c r="G730" s="99">
        <v>257</v>
      </c>
      <c r="H730" s="91">
        <v>15</v>
      </c>
      <c r="I730" s="91"/>
    </row>
    <row r="731" spans="1:9">
      <c r="A731" s="145">
        <v>727</v>
      </c>
      <c r="B731" s="146" t="s">
        <v>1252</v>
      </c>
      <c r="C731" s="91" t="s">
        <v>6461</v>
      </c>
      <c r="D731" s="91">
        <v>1</v>
      </c>
      <c r="E731" s="91">
        <v>24</v>
      </c>
      <c r="F731" s="91" t="s">
        <v>921</v>
      </c>
      <c r="G731" s="99">
        <v>257</v>
      </c>
      <c r="H731" s="91">
        <v>34</v>
      </c>
      <c r="I731" s="91"/>
    </row>
    <row r="732" spans="1:9">
      <c r="A732" s="145">
        <v>728</v>
      </c>
      <c r="B732" s="146" t="s">
        <v>1254</v>
      </c>
      <c r="C732" s="91" t="s">
        <v>6461</v>
      </c>
      <c r="D732" s="91">
        <v>1</v>
      </c>
      <c r="E732" s="91">
        <v>25</v>
      </c>
      <c r="F732" s="91" t="s">
        <v>922</v>
      </c>
      <c r="G732" s="99">
        <v>257</v>
      </c>
      <c r="H732" s="91">
        <v>44</v>
      </c>
      <c r="I732" s="91"/>
    </row>
    <row r="733" spans="1:9">
      <c r="A733" s="145">
        <v>729</v>
      </c>
      <c r="B733" s="146" t="s">
        <v>1256</v>
      </c>
      <c r="C733" s="91" t="s">
        <v>6461</v>
      </c>
      <c r="D733" s="91">
        <v>1</v>
      </c>
      <c r="E733" s="91">
        <v>26</v>
      </c>
      <c r="F733" s="91" t="s">
        <v>923</v>
      </c>
      <c r="G733" s="99">
        <v>257</v>
      </c>
      <c r="H733" s="91">
        <v>54</v>
      </c>
      <c r="I733" s="91"/>
    </row>
    <row r="734" spans="1:9">
      <c r="A734" s="145">
        <v>730</v>
      </c>
      <c r="B734" s="146" t="s">
        <v>1240</v>
      </c>
      <c r="C734" s="91"/>
      <c r="D734" s="91">
        <v>1</v>
      </c>
      <c r="E734" s="91">
        <v>15</v>
      </c>
      <c r="F734" s="91" t="s">
        <v>924</v>
      </c>
      <c r="G734" s="99">
        <v>260</v>
      </c>
      <c r="H734" s="91">
        <v>3</v>
      </c>
      <c r="I734" s="91"/>
    </row>
    <row r="735" spans="1:9">
      <c r="A735" s="145">
        <v>731</v>
      </c>
      <c r="B735" s="146" t="s">
        <v>1242</v>
      </c>
      <c r="C735" s="91"/>
      <c r="D735" s="91">
        <v>5</v>
      </c>
      <c r="E735" s="91">
        <v>16</v>
      </c>
      <c r="F735" s="91" t="s">
        <v>1224</v>
      </c>
      <c r="G735" s="147">
        <v>260</v>
      </c>
      <c r="H735" s="91" t="s">
        <v>6669</v>
      </c>
      <c r="I735" s="91"/>
    </row>
    <row r="736" spans="1:9">
      <c r="A736" s="145">
        <v>732</v>
      </c>
      <c r="B736" s="146" t="s">
        <v>1244</v>
      </c>
      <c r="C736" s="91"/>
      <c r="D736" s="91">
        <v>1</v>
      </c>
      <c r="E736" s="91">
        <v>17</v>
      </c>
      <c r="F736" s="91" t="s">
        <v>925</v>
      </c>
      <c r="G736" s="99">
        <v>260</v>
      </c>
      <c r="H736" s="91">
        <v>9</v>
      </c>
      <c r="I736" s="91"/>
    </row>
    <row r="737" spans="1:9">
      <c r="A737" s="145">
        <v>733</v>
      </c>
      <c r="B737" s="146" t="s">
        <v>1246</v>
      </c>
      <c r="C737" s="91"/>
      <c r="D737" s="91">
        <v>1</v>
      </c>
      <c r="E737" s="91">
        <v>18</v>
      </c>
      <c r="F737" s="91" t="s">
        <v>926</v>
      </c>
      <c r="G737" s="99">
        <v>260</v>
      </c>
      <c r="H737" s="91">
        <v>11</v>
      </c>
      <c r="I737" s="91"/>
    </row>
    <row r="738" spans="1:9">
      <c r="A738" s="145">
        <v>734</v>
      </c>
      <c r="B738" s="146" t="s">
        <v>1248</v>
      </c>
      <c r="C738" s="91"/>
      <c r="D738" s="91">
        <v>1</v>
      </c>
      <c r="E738" s="91">
        <v>19</v>
      </c>
      <c r="F738" s="91" t="s">
        <v>927</v>
      </c>
      <c r="G738" s="99">
        <v>260</v>
      </c>
      <c r="H738" s="91">
        <v>13</v>
      </c>
      <c r="I738" s="91"/>
    </row>
    <row r="739" spans="1:9">
      <c r="A739" s="145">
        <v>735</v>
      </c>
      <c r="B739" s="146" t="s">
        <v>1250</v>
      </c>
      <c r="C739" s="91"/>
      <c r="D739" s="91">
        <v>1</v>
      </c>
      <c r="E739" s="91">
        <v>20</v>
      </c>
      <c r="F739" s="91" t="s">
        <v>928</v>
      </c>
      <c r="G739" s="99">
        <v>260</v>
      </c>
      <c r="H739" s="91">
        <v>15</v>
      </c>
      <c r="I739" s="91"/>
    </row>
    <row r="740" spans="1:9">
      <c r="A740" s="145">
        <v>736</v>
      </c>
      <c r="B740" s="146" t="s">
        <v>1252</v>
      </c>
      <c r="C740" s="91" t="s">
        <v>6461</v>
      </c>
      <c r="D740" s="91">
        <v>1</v>
      </c>
      <c r="E740" s="91">
        <v>24</v>
      </c>
      <c r="F740" s="91" t="s">
        <v>929</v>
      </c>
      <c r="G740" s="99">
        <v>260</v>
      </c>
      <c r="H740" s="91">
        <v>34</v>
      </c>
      <c r="I740" s="91"/>
    </row>
    <row r="741" spans="1:9">
      <c r="A741" s="145">
        <v>737</v>
      </c>
      <c r="B741" s="146" t="s">
        <v>1254</v>
      </c>
      <c r="C741" s="91" t="s">
        <v>6461</v>
      </c>
      <c r="D741" s="91">
        <v>1</v>
      </c>
      <c r="E741" s="91">
        <v>25</v>
      </c>
      <c r="F741" s="91" t="s">
        <v>930</v>
      </c>
      <c r="G741" s="99">
        <v>260</v>
      </c>
      <c r="H741" s="91">
        <v>44</v>
      </c>
      <c r="I741" s="91"/>
    </row>
    <row r="742" spans="1:9">
      <c r="A742" s="145">
        <v>738</v>
      </c>
      <c r="B742" s="146" t="s">
        <v>1256</v>
      </c>
      <c r="C742" s="91" t="s">
        <v>6461</v>
      </c>
      <c r="D742" s="91">
        <v>1</v>
      </c>
      <c r="E742" s="91">
        <v>26</v>
      </c>
      <c r="F742" s="91" t="s">
        <v>931</v>
      </c>
      <c r="G742" s="99">
        <v>260</v>
      </c>
      <c r="H742" s="91">
        <v>54</v>
      </c>
      <c r="I742" s="91"/>
    </row>
    <row r="743" spans="1:9">
      <c r="A743" s="145">
        <v>739</v>
      </c>
      <c r="B743" s="146" t="s">
        <v>1240</v>
      </c>
      <c r="C743" s="91"/>
      <c r="D743" s="91">
        <v>1</v>
      </c>
      <c r="E743" s="91">
        <v>15</v>
      </c>
      <c r="F743" s="91" t="s">
        <v>932</v>
      </c>
      <c r="G743" s="99">
        <v>263</v>
      </c>
      <c r="H743" s="91">
        <v>3</v>
      </c>
      <c r="I743" s="91"/>
    </row>
    <row r="744" spans="1:9">
      <c r="A744" s="145">
        <v>740</v>
      </c>
      <c r="B744" s="146" t="s">
        <v>1242</v>
      </c>
      <c r="C744" s="91"/>
      <c r="D744" s="91">
        <v>5</v>
      </c>
      <c r="E744" s="91">
        <v>16</v>
      </c>
      <c r="F744" s="91" t="s">
        <v>1225</v>
      </c>
      <c r="G744" s="147">
        <v>263</v>
      </c>
      <c r="H744" s="91" t="s">
        <v>6669</v>
      </c>
      <c r="I744" s="91"/>
    </row>
    <row r="745" spans="1:9">
      <c r="A745" s="145">
        <v>741</v>
      </c>
      <c r="B745" s="146" t="s">
        <v>1244</v>
      </c>
      <c r="C745" s="91"/>
      <c r="D745" s="91">
        <v>1</v>
      </c>
      <c r="E745" s="91">
        <v>17</v>
      </c>
      <c r="F745" s="91" t="s">
        <v>933</v>
      </c>
      <c r="G745" s="99">
        <v>263</v>
      </c>
      <c r="H745" s="91">
        <v>9</v>
      </c>
      <c r="I745" s="91"/>
    </row>
    <row r="746" spans="1:9">
      <c r="A746" s="145">
        <v>742</v>
      </c>
      <c r="B746" s="146" t="s">
        <v>1246</v>
      </c>
      <c r="C746" s="91"/>
      <c r="D746" s="91">
        <v>1</v>
      </c>
      <c r="E746" s="91">
        <v>18</v>
      </c>
      <c r="F746" s="91" t="s">
        <v>934</v>
      </c>
      <c r="G746" s="99">
        <v>263</v>
      </c>
      <c r="H746" s="91">
        <v>11</v>
      </c>
      <c r="I746" s="91"/>
    </row>
    <row r="747" spans="1:9">
      <c r="A747" s="145">
        <v>743</v>
      </c>
      <c r="B747" s="146" t="s">
        <v>1248</v>
      </c>
      <c r="C747" s="91"/>
      <c r="D747" s="91">
        <v>1</v>
      </c>
      <c r="E747" s="91">
        <v>19</v>
      </c>
      <c r="F747" s="91" t="s">
        <v>935</v>
      </c>
      <c r="G747" s="99">
        <v>263</v>
      </c>
      <c r="H747" s="91">
        <v>13</v>
      </c>
      <c r="I747" s="91"/>
    </row>
    <row r="748" spans="1:9">
      <c r="A748" s="145">
        <v>744</v>
      </c>
      <c r="B748" s="146" t="s">
        <v>1250</v>
      </c>
      <c r="C748" s="91"/>
      <c r="D748" s="91">
        <v>1</v>
      </c>
      <c r="E748" s="91">
        <v>20</v>
      </c>
      <c r="F748" s="91" t="s">
        <v>936</v>
      </c>
      <c r="G748" s="99">
        <v>263</v>
      </c>
      <c r="H748" s="91">
        <v>15</v>
      </c>
      <c r="I748" s="91"/>
    </row>
    <row r="749" spans="1:9">
      <c r="A749" s="145">
        <v>745</v>
      </c>
      <c r="B749" s="146" t="s">
        <v>1252</v>
      </c>
      <c r="C749" s="91" t="s">
        <v>6461</v>
      </c>
      <c r="D749" s="91">
        <v>1</v>
      </c>
      <c r="E749" s="91">
        <v>24</v>
      </c>
      <c r="F749" s="91" t="s">
        <v>937</v>
      </c>
      <c r="G749" s="99">
        <v>263</v>
      </c>
      <c r="H749" s="91">
        <v>34</v>
      </c>
      <c r="I749" s="91"/>
    </row>
    <row r="750" spans="1:9">
      <c r="A750" s="145">
        <v>746</v>
      </c>
      <c r="B750" s="146" t="s">
        <v>1254</v>
      </c>
      <c r="C750" s="91" t="s">
        <v>6461</v>
      </c>
      <c r="D750" s="91">
        <v>1</v>
      </c>
      <c r="E750" s="91">
        <v>25</v>
      </c>
      <c r="F750" s="91" t="s">
        <v>938</v>
      </c>
      <c r="G750" s="99">
        <v>263</v>
      </c>
      <c r="H750" s="91">
        <v>44</v>
      </c>
      <c r="I750" s="91"/>
    </row>
    <row r="751" spans="1:9">
      <c r="A751" s="145">
        <v>747</v>
      </c>
      <c r="B751" s="146" t="s">
        <v>1256</v>
      </c>
      <c r="C751" s="91" t="s">
        <v>6461</v>
      </c>
      <c r="D751" s="91">
        <v>1</v>
      </c>
      <c r="E751" s="91">
        <v>26</v>
      </c>
      <c r="F751" s="91" t="s">
        <v>939</v>
      </c>
      <c r="G751" s="99">
        <v>263</v>
      </c>
      <c r="H751" s="91">
        <v>54</v>
      </c>
      <c r="I751" s="91"/>
    </row>
    <row r="752" spans="1:9">
      <c r="A752" s="145">
        <v>748</v>
      </c>
      <c r="B752" s="146" t="s">
        <v>1240</v>
      </c>
      <c r="C752" s="91"/>
      <c r="D752" s="91">
        <v>1</v>
      </c>
      <c r="E752" s="91">
        <v>15</v>
      </c>
      <c r="F752" s="91" t="s">
        <v>940</v>
      </c>
      <c r="G752" s="99">
        <v>266</v>
      </c>
      <c r="H752" s="91">
        <v>3</v>
      </c>
      <c r="I752" s="91"/>
    </row>
    <row r="753" spans="1:9">
      <c r="A753" s="145">
        <v>749</v>
      </c>
      <c r="B753" s="146" t="s">
        <v>1242</v>
      </c>
      <c r="C753" s="91"/>
      <c r="D753" s="91">
        <v>5</v>
      </c>
      <c r="E753" s="91">
        <v>16</v>
      </c>
      <c r="F753" s="91" t="s">
        <v>1226</v>
      </c>
      <c r="G753" s="147">
        <v>266</v>
      </c>
      <c r="H753" s="91" t="s">
        <v>6669</v>
      </c>
      <c r="I753" s="91"/>
    </row>
    <row r="754" spans="1:9">
      <c r="A754" s="145">
        <v>750</v>
      </c>
      <c r="B754" s="146" t="s">
        <v>1244</v>
      </c>
      <c r="C754" s="91"/>
      <c r="D754" s="91">
        <v>1</v>
      </c>
      <c r="E754" s="91">
        <v>17</v>
      </c>
      <c r="F754" s="91" t="s">
        <v>941</v>
      </c>
      <c r="G754" s="99">
        <v>266</v>
      </c>
      <c r="H754" s="91">
        <v>9</v>
      </c>
      <c r="I754" s="91"/>
    </row>
    <row r="755" spans="1:9">
      <c r="A755" s="145">
        <v>751</v>
      </c>
      <c r="B755" s="146" t="s">
        <v>1246</v>
      </c>
      <c r="C755" s="91"/>
      <c r="D755" s="91">
        <v>1</v>
      </c>
      <c r="E755" s="91">
        <v>18</v>
      </c>
      <c r="F755" s="91" t="s">
        <v>942</v>
      </c>
      <c r="G755" s="99">
        <v>266</v>
      </c>
      <c r="H755" s="91">
        <v>11</v>
      </c>
      <c r="I755" s="91"/>
    </row>
    <row r="756" spans="1:9">
      <c r="A756" s="145">
        <v>752</v>
      </c>
      <c r="B756" s="146" t="s">
        <v>1248</v>
      </c>
      <c r="C756" s="91"/>
      <c r="D756" s="91">
        <v>1</v>
      </c>
      <c r="E756" s="91">
        <v>19</v>
      </c>
      <c r="F756" s="91" t="s">
        <v>943</v>
      </c>
      <c r="G756" s="99">
        <v>266</v>
      </c>
      <c r="H756" s="91">
        <v>13</v>
      </c>
      <c r="I756" s="91"/>
    </row>
    <row r="757" spans="1:9">
      <c r="A757" s="145">
        <v>753</v>
      </c>
      <c r="B757" s="146" t="s">
        <v>1250</v>
      </c>
      <c r="C757" s="91"/>
      <c r="D757" s="91">
        <v>1</v>
      </c>
      <c r="E757" s="91">
        <v>20</v>
      </c>
      <c r="F757" s="91" t="s">
        <v>944</v>
      </c>
      <c r="G757" s="99">
        <v>266</v>
      </c>
      <c r="H757" s="91">
        <v>15</v>
      </c>
      <c r="I757" s="91"/>
    </row>
    <row r="758" spans="1:9">
      <c r="A758" s="145">
        <v>754</v>
      </c>
      <c r="B758" s="146" t="s">
        <v>1252</v>
      </c>
      <c r="C758" s="91" t="s">
        <v>6461</v>
      </c>
      <c r="D758" s="91">
        <v>1</v>
      </c>
      <c r="E758" s="91">
        <v>24</v>
      </c>
      <c r="F758" s="91" t="s">
        <v>945</v>
      </c>
      <c r="G758" s="99">
        <v>266</v>
      </c>
      <c r="H758" s="91">
        <v>34</v>
      </c>
      <c r="I758" s="91"/>
    </row>
    <row r="759" spans="1:9">
      <c r="A759" s="145">
        <v>755</v>
      </c>
      <c r="B759" s="146" t="s">
        <v>1254</v>
      </c>
      <c r="C759" s="91" t="s">
        <v>6461</v>
      </c>
      <c r="D759" s="91">
        <v>1</v>
      </c>
      <c r="E759" s="91">
        <v>25</v>
      </c>
      <c r="F759" s="91" t="s">
        <v>946</v>
      </c>
      <c r="G759" s="99">
        <v>266</v>
      </c>
      <c r="H759" s="91">
        <v>44</v>
      </c>
      <c r="I759" s="91"/>
    </row>
    <row r="760" spans="1:9">
      <c r="A760" s="145">
        <v>756</v>
      </c>
      <c r="B760" s="146" t="s">
        <v>1256</v>
      </c>
      <c r="C760" s="91" t="s">
        <v>6461</v>
      </c>
      <c r="D760" s="91">
        <v>1</v>
      </c>
      <c r="E760" s="91">
        <v>26</v>
      </c>
      <c r="F760" s="91" t="s">
        <v>947</v>
      </c>
      <c r="G760" s="99">
        <v>266</v>
      </c>
      <c r="H760" s="91">
        <v>54</v>
      </c>
      <c r="I760" s="91"/>
    </row>
    <row r="761" spans="1:9">
      <c r="A761" s="145">
        <v>757</v>
      </c>
      <c r="B761" s="146" t="s">
        <v>1240</v>
      </c>
      <c r="C761" s="91"/>
      <c r="D761" s="91">
        <v>1</v>
      </c>
      <c r="E761" s="91">
        <v>15</v>
      </c>
      <c r="F761" s="91" t="s">
        <v>948</v>
      </c>
      <c r="G761" s="99">
        <v>269</v>
      </c>
      <c r="H761" s="91">
        <v>3</v>
      </c>
      <c r="I761" s="91"/>
    </row>
    <row r="762" spans="1:9">
      <c r="A762" s="145">
        <v>758</v>
      </c>
      <c r="B762" s="146" t="s">
        <v>1242</v>
      </c>
      <c r="C762" s="91"/>
      <c r="D762" s="91">
        <v>5</v>
      </c>
      <c r="E762" s="91">
        <v>16</v>
      </c>
      <c r="F762" s="91" t="s">
        <v>1227</v>
      </c>
      <c r="G762" s="147">
        <v>269</v>
      </c>
      <c r="H762" s="91" t="s">
        <v>6669</v>
      </c>
      <c r="I762" s="91"/>
    </row>
    <row r="763" spans="1:9">
      <c r="A763" s="145">
        <v>759</v>
      </c>
      <c r="B763" s="146" t="s">
        <v>1244</v>
      </c>
      <c r="C763" s="91"/>
      <c r="D763" s="91">
        <v>1</v>
      </c>
      <c r="E763" s="91">
        <v>17</v>
      </c>
      <c r="F763" s="91" t="s">
        <v>949</v>
      </c>
      <c r="G763" s="99">
        <v>269</v>
      </c>
      <c r="H763" s="91">
        <v>9</v>
      </c>
      <c r="I763" s="91"/>
    </row>
    <row r="764" spans="1:9">
      <c r="A764" s="145">
        <v>760</v>
      </c>
      <c r="B764" s="146" t="s">
        <v>1246</v>
      </c>
      <c r="C764" s="91"/>
      <c r="D764" s="91">
        <v>1</v>
      </c>
      <c r="E764" s="91">
        <v>18</v>
      </c>
      <c r="F764" s="91" t="s">
        <v>950</v>
      </c>
      <c r="G764" s="99">
        <v>269</v>
      </c>
      <c r="H764" s="91">
        <v>11</v>
      </c>
      <c r="I764" s="91"/>
    </row>
    <row r="765" spans="1:9">
      <c r="A765" s="145">
        <v>761</v>
      </c>
      <c r="B765" s="146" t="s">
        <v>1248</v>
      </c>
      <c r="C765" s="91"/>
      <c r="D765" s="91">
        <v>1</v>
      </c>
      <c r="E765" s="91">
        <v>19</v>
      </c>
      <c r="F765" s="91" t="s">
        <v>951</v>
      </c>
      <c r="G765" s="99">
        <v>269</v>
      </c>
      <c r="H765" s="91">
        <v>13</v>
      </c>
      <c r="I765" s="91"/>
    </row>
    <row r="766" spans="1:9">
      <c r="A766" s="145">
        <v>762</v>
      </c>
      <c r="B766" s="146" t="s">
        <v>1250</v>
      </c>
      <c r="C766" s="91"/>
      <c r="D766" s="91">
        <v>1</v>
      </c>
      <c r="E766" s="91">
        <v>20</v>
      </c>
      <c r="F766" s="91" t="s">
        <v>952</v>
      </c>
      <c r="G766" s="99">
        <v>269</v>
      </c>
      <c r="H766" s="91">
        <v>15</v>
      </c>
      <c r="I766" s="91"/>
    </row>
    <row r="767" spans="1:9">
      <c r="A767" s="145">
        <v>763</v>
      </c>
      <c r="B767" s="146" t="s">
        <v>1252</v>
      </c>
      <c r="C767" s="91" t="s">
        <v>6461</v>
      </c>
      <c r="D767" s="91">
        <v>1</v>
      </c>
      <c r="E767" s="91">
        <v>24</v>
      </c>
      <c r="F767" s="91" t="s">
        <v>953</v>
      </c>
      <c r="G767" s="99">
        <v>269</v>
      </c>
      <c r="H767" s="91">
        <v>34</v>
      </c>
      <c r="I767" s="91"/>
    </row>
    <row r="768" spans="1:9">
      <c r="A768" s="145">
        <v>764</v>
      </c>
      <c r="B768" s="146" t="s">
        <v>1254</v>
      </c>
      <c r="C768" s="91" t="s">
        <v>6461</v>
      </c>
      <c r="D768" s="91">
        <v>1</v>
      </c>
      <c r="E768" s="91">
        <v>25</v>
      </c>
      <c r="F768" s="91" t="s">
        <v>954</v>
      </c>
      <c r="G768" s="99">
        <v>269</v>
      </c>
      <c r="H768" s="91">
        <v>44</v>
      </c>
      <c r="I768" s="91"/>
    </row>
    <row r="769" spans="1:9">
      <c r="A769" s="145">
        <v>765</v>
      </c>
      <c r="B769" s="146" t="s">
        <v>1256</v>
      </c>
      <c r="C769" s="91" t="s">
        <v>6461</v>
      </c>
      <c r="D769" s="91">
        <v>1</v>
      </c>
      <c r="E769" s="91">
        <v>26</v>
      </c>
      <c r="F769" s="91" t="s">
        <v>955</v>
      </c>
      <c r="G769" s="99">
        <v>269</v>
      </c>
      <c r="H769" s="91">
        <v>54</v>
      </c>
      <c r="I769" s="91"/>
    </row>
    <row r="770" spans="1:9">
      <c r="A770" s="145">
        <v>766</v>
      </c>
      <c r="B770" s="146" t="s">
        <v>1240</v>
      </c>
      <c r="C770" s="91"/>
      <c r="D770" s="91">
        <v>1</v>
      </c>
      <c r="E770" s="91">
        <v>15</v>
      </c>
      <c r="F770" s="91" t="s">
        <v>956</v>
      </c>
      <c r="G770" s="99">
        <v>272</v>
      </c>
      <c r="H770" s="91">
        <v>3</v>
      </c>
      <c r="I770" s="91"/>
    </row>
    <row r="771" spans="1:9">
      <c r="A771" s="145">
        <v>767</v>
      </c>
      <c r="B771" s="146" t="s">
        <v>1242</v>
      </c>
      <c r="C771" s="91"/>
      <c r="D771" s="91">
        <v>5</v>
      </c>
      <c r="E771" s="91">
        <v>16</v>
      </c>
      <c r="F771" s="91" t="s">
        <v>1228</v>
      </c>
      <c r="G771" s="147">
        <v>272</v>
      </c>
      <c r="H771" s="91" t="s">
        <v>6669</v>
      </c>
      <c r="I771" s="91"/>
    </row>
    <row r="772" spans="1:9">
      <c r="A772" s="145">
        <v>768</v>
      </c>
      <c r="B772" s="146" t="s">
        <v>1244</v>
      </c>
      <c r="C772" s="91"/>
      <c r="D772" s="91">
        <v>1</v>
      </c>
      <c r="E772" s="91">
        <v>17</v>
      </c>
      <c r="F772" s="91" t="s">
        <v>957</v>
      </c>
      <c r="G772" s="99">
        <v>272</v>
      </c>
      <c r="H772" s="91">
        <v>9</v>
      </c>
      <c r="I772" s="91"/>
    </row>
    <row r="773" spans="1:9">
      <c r="A773" s="145">
        <v>769</v>
      </c>
      <c r="B773" s="146" t="s">
        <v>1246</v>
      </c>
      <c r="C773" s="91"/>
      <c r="D773" s="91">
        <v>1</v>
      </c>
      <c r="E773" s="91">
        <v>18</v>
      </c>
      <c r="F773" s="91" t="s">
        <v>958</v>
      </c>
      <c r="G773" s="99">
        <v>272</v>
      </c>
      <c r="H773" s="91">
        <v>11</v>
      </c>
      <c r="I773" s="91"/>
    </row>
    <row r="774" spans="1:9">
      <c r="A774" s="145">
        <v>770</v>
      </c>
      <c r="B774" s="146" t="s">
        <v>1248</v>
      </c>
      <c r="C774" s="91"/>
      <c r="D774" s="91">
        <v>1</v>
      </c>
      <c r="E774" s="91">
        <v>19</v>
      </c>
      <c r="F774" s="91" t="s">
        <v>959</v>
      </c>
      <c r="G774" s="99">
        <v>272</v>
      </c>
      <c r="H774" s="91">
        <v>13</v>
      </c>
      <c r="I774" s="91"/>
    </row>
    <row r="775" spans="1:9">
      <c r="A775" s="145">
        <v>771</v>
      </c>
      <c r="B775" s="146" t="s">
        <v>1250</v>
      </c>
      <c r="C775" s="91"/>
      <c r="D775" s="91">
        <v>1</v>
      </c>
      <c r="E775" s="91">
        <v>20</v>
      </c>
      <c r="F775" s="91" t="s">
        <v>960</v>
      </c>
      <c r="G775" s="99">
        <v>272</v>
      </c>
      <c r="H775" s="91">
        <v>15</v>
      </c>
      <c r="I775" s="91"/>
    </row>
    <row r="776" spans="1:9">
      <c r="A776" s="145">
        <v>772</v>
      </c>
      <c r="B776" s="146" t="s">
        <v>1252</v>
      </c>
      <c r="C776" s="91" t="s">
        <v>6461</v>
      </c>
      <c r="D776" s="91">
        <v>1</v>
      </c>
      <c r="E776" s="91">
        <v>24</v>
      </c>
      <c r="F776" s="91" t="s">
        <v>961</v>
      </c>
      <c r="G776" s="99">
        <v>272</v>
      </c>
      <c r="H776" s="91">
        <v>34</v>
      </c>
      <c r="I776" s="91"/>
    </row>
    <row r="777" spans="1:9">
      <c r="A777" s="145">
        <v>773</v>
      </c>
      <c r="B777" s="146" t="s">
        <v>1254</v>
      </c>
      <c r="C777" s="91" t="s">
        <v>6461</v>
      </c>
      <c r="D777" s="91">
        <v>1</v>
      </c>
      <c r="E777" s="91">
        <v>25</v>
      </c>
      <c r="F777" s="91" t="s">
        <v>962</v>
      </c>
      <c r="G777" s="99">
        <v>272</v>
      </c>
      <c r="H777" s="91">
        <v>44</v>
      </c>
      <c r="I777" s="91"/>
    </row>
    <row r="778" spans="1:9">
      <c r="A778" s="145">
        <v>774</v>
      </c>
      <c r="B778" s="146" t="s">
        <v>1256</v>
      </c>
      <c r="C778" s="91" t="s">
        <v>6461</v>
      </c>
      <c r="D778" s="91">
        <v>1</v>
      </c>
      <c r="E778" s="91">
        <v>26</v>
      </c>
      <c r="F778" s="91" t="s">
        <v>963</v>
      </c>
      <c r="G778" s="99">
        <v>272</v>
      </c>
      <c r="H778" s="91">
        <v>54</v>
      </c>
      <c r="I778" s="91"/>
    </row>
    <row r="779" spans="1:9">
      <c r="A779" s="145">
        <v>775</v>
      </c>
      <c r="B779" s="146" t="s">
        <v>1240</v>
      </c>
      <c r="C779" s="91"/>
      <c r="D779" s="91">
        <v>1</v>
      </c>
      <c r="E779" s="91">
        <v>15</v>
      </c>
      <c r="F779" s="91" t="s">
        <v>964</v>
      </c>
      <c r="G779" s="99">
        <v>275</v>
      </c>
      <c r="H779" s="91">
        <v>3</v>
      </c>
      <c r="I779" s="91"/>
    </row>
    <row r="780" spans="1:9">
      <c r="A780" s="145">
        <v>776</v>
      </c>
      <c r="B780" s="146" t="s">
        <v>1242</v>
      </c>
      <c r="C780" s="91"/>
      <c r="D780" s="91">
        <v>5</v>
      </c>
      <c r="E780" s="91">
        <v>16</v>
      </c>
      <c r="F780" s="91" t="s">
        <v>1229</v>
      </c>
      <c r="G780" s="147">
        <v>275</v>
      </c>
      <c r="H780" s="91" t="s">
        <v>6669</v>
      </c>
      <c r="I780" s="91"/>
    </row>
    <row r="781" spans="1:9">
      <c r="A781" s="145">
        <v>777</v>
      </c>
      <c r="B781" s="146" t="s">
        <v>1244</v>
      </c>
      <c r="C781" s="91"/>
      <c r="D781" s="91">
        <v>1</v>
      </c>
      <c r="E781" s="91">
        <v>17</v>
      </c>
      <c r="F781" s="91" t="s">
        <v>965</v>
      </c>
      <c r="G781" s="99">
        <v>275</v>
      </c>
      <c r="H781" s="91">
        <v>9</v>
      </c>
      <c r="I781" s="91"/>
    </row>
    <row r="782" spans="1:9">
      <c r="A782" s="145">
        <v>778</v>
      </c>
      <c r="B782" s="146" t="s">
        <v>1246</v>
      </c>
      <c r="C782" s="91"/>
      <c r="D782" s="91">
        <v>1</v>
      </c>
      <c r="E782" s="91">
        <v>18</v>
      </c>
      <c r="F782" s="91" t="s">
        <v>966</v>
      </c>
      <c r="G782" s="99">
        <v>275</v>
      </c>
      <c r="H782" s="91">
        <v>11</v>
      </c>
      <c r="I782" s="91"/>
    </row>
    <row r="783" spans="1:9">
      <c r="A783" s="145">
        <v>779</v>
      </c>
      <c r="B783" s="146" t="s">
        <v>1248</v>
      </c>
      <c r="C783" s="91"/>
      <c r="D783" s="91">
        <v>1</v>
      </c>
      <c r="E783" s="91">
        <v>19</v>
      </c>
      <c r="F783" s="91" t="s">
        <v>967</v>
      </c>
      <c r="G783" s="99">
        <v>275</v>
      </c>
      <c r="H783" s="91">
        <v>13</v>
      </c>
      <c r="I783" s="91"/>
    </row>
    <row r="784" spans="1:9">
      <c r="A784" s="145">
        <v>780</v>
      </c>
      <c r="B784" s="146" t="s">
        <v>1250</v>
      </c>
      <c r="C784" s="91"/>
      <c r="D784" s="91">
        <v>1</v>
      </c>
      <c r="E784" s="91">
        <v>20</v>
      </c>
      <c r="F784" s="91" t="s">
        <v>968</v>
      </c>
      <c r="G784" s="99">
        <v>275</v>
      </c>
      <c r="H784" s="91">
        <v>15</v>
      </c>
      <c r="I784" s="91"/>
    </row>
    <row r="785" spans="1:9">
      <c r="A785" s="145">
        <v>781</v>
      </c>
      <c r="B785" s="146" t="s">
        <v>1252</v>
      </c>
      <c r="C785" s="91" t="s">
        <v>6461</v>
      </c>
      <c r="D785" s="91">
        <v>1</v>
      </c>
      <c r="E785" s="91">
        <v>24</v>
      </c>
      <c r="F785" s="91" t="s">
        <v>969</v>
      </c>
      <c r="G785" s="99">
        <v>275</v>
      </c>
      <c r="H785" s="91">
        <v>34</v>
      </c>
      <c r="I785" s="91"/>
    </row>
    <row r="786" spans="1:9">
      <c r="A786" s="145">
        <v>782</v>
      </c>
      <c r="B786" s="146" t="s">
        <v>1254</v>
      </c>
      <c r="C786" s="91" t="s">
        <v>6461</v>
      </c>
      <c r="D786" s="91">
        <v>1</v>
      </c>
      <c r="E786" s="91">
        <v>25</v>
      </c>
      <c r="F786" s="91" t="s">
        <v>970</v>
      </c>
      <c r="G786" s="99">
        <v>275</v>
      </c>
      <c r="H786" s="91">
        <v>44</v>
      </c>
      <c r="I786" s="91"/>
    </row>
    <row r="787" spans="1:9">
      <c r="A787" s="145">
        <v>783</v>
      </c>
      <c r="B787" s="146" t="s">
        <v>1256</v>
      </c>
      <c r="C787" s="91" t="s">
        <v>6461</v>
      </c>
      <c r="D787" s="91">
        <v>1</v>
      </c>
      <c r="E787" s="91">
        <v>26</v>
      </c>
      <c r="F787" s="91" t="s">
        <v>971</v>
      </c>
      <c r="G787" s="99">
        <v>275</v>
      </c>
      <c r="H787" s="91">
        <v>54</v>
      </c>
      <c r="I787" s="91"/>
    </row>
    <row r="788" spans="1:9">
      <c r="A788" s="145">
        <v>784</v>
      </c>
      <c r="B788" s="146" t="s">
        <v>1240</v>
      </c>
      <c r="C788" s="91"/>
      <c r="D788" s="91">
        <v>1</v>
      </c>
      <c r="E788" s="91">
        <v>15</v>
      </c>
      <c r="F788" s="91" t="s">
        <v>972</v>
      </c>
      <c r="G788" s="99">
        <v>278</v>
      </c>
      <c r="H788" s="91">
        <v>3</v>
      </c>
      <c r="I788" s="91"/>
    </row>
    <row r="789" spans="1:9">
      <c r="A789" s="145">
        <v>785</v>
      </c>
      <c r="B789" s="146" t="s">
        <v>1242</v>
      </c>
      <c r="C789" s="91"/>
      <c r="D789" s="91">
        <v>5</v>
      </c>
      <c r="E789" s="91">
        <v>16</v>
      </c>
      <c r="F789" s="91" t="s">
        <v>1230</v>
      </c>
      <c r="G789" s="147">
        <v>278</v>
      </c>
      <c r="H789" s="91" t="s">
        <v>6669</v>
      </c>
      <c r="I789" s="91"/>
    </row>
    <row r="790" spans="1:9">
      <c r="A790" s="145">
        <v>786</v>
      </c>
      <c r="B790" s="146" t="s">
        <v>1244</v>
      </c>
      <c r="C790" s="91"/>
      <c r="D790" s="91">
        <v>1</v>
      </c>
      <c r="E790" s="91">
        <v>17</v>
      </c>
      <c r="F790" s="91" t="s">
        <v>973</v>
      </c>
      <c r="G790" s="99">
        <v>278</v>
      </c>
      <c r="H790" s="91">
        <v>9</v>
      </c>
      <c r="I790" s="91"/>
    </row>
    <row r="791" spans="1:9">
      <c r="A791" s="145">
        <v>787</v>
      </c>
      <c r="B791" s="146" t="s">
        <v>1246</v>
      </c>
      <c r="C791" s="91"/>
      <c r="D791" s="91">
        <v>1</v>
      </c>
      <c r="E791" s="91">
        <v>18</v>
      </c>
      <c r="F791" s="91" t="s">
        <v>974</v>
      </c>
      <c r="G791" s="99">
        <v>278</v>
      </c>
      <c r="H791" s="91">
        <v>11</v>
      </c>
      <c r="I791" s="91"/>
    </row>
    <row r="792" spans="1:9">
      <c r="A792" s="145">
        <v>788</v>
      </c>
      <c r="B792" s="146" t="s">
        <v>1248</v>
      </c>
      <c r="C792" s="91"/>
      <c r="D792" s="91">
        <v>1</v>
      </c>
      <c r="E792" s="91">
        <v>19</v>
      </c>
      <c r="F792" s="91" t="s">
        <v>975</v>
      </c>
      <c r="G792" s="99">
        <v>278</v>
      </c>
      <c r="H792" s="91">
        <v>13</v>
      </c>
      <c r="I792" s="91"/>
    </row>
    <row r="793" spans="1:9">
      <c r="A793" s="145">
        <v>789</v>
      </c>
      <c r="B793" s="146" t="s">
        <v>1250</v>
      </c>
      <c r="C793" s="91"/>
      <c r="D793" s="91">
        <v>1</v>
      </c>
      <c r="E793" s="91">
        <v>20</v>
      </c>
      <c r="F793" s="91" t="s">
        <v>976</v>
      </c>
      <c r="G793" s="99">
        <v>278</v>
      </c>
      <c r="H793" s="91">
        <v>15</v>
      </c>
      <c r="I793" s="91"/>
    </row>
    <row r="794" spans="1:9">
      <c r="A794" s="145">
        <v>790</v>
      </c>
      <c r="B794" s="146" t="s">
        <v>1252</v>
      </c>
      <c r="C794" s="91" t="s">
        <v>6461</v>
      </c>
      <c r="D794" s="91">
        <v>1</v>
      </c>
      <c r="E794" s="91">
        <v>24</v>
      </c>
      <c r="F794" s="91" t="s">
        <v>977</v>
      </c>
      <c r="G794" s="99">
        <v>278</v>
      </c>
      <c r="H794" s="91">
        <v>34</v>
      </c>
      <c r="I794" s="91"/>
    </row>
    <row r="795" spans="1:9">
      <c r="A795" s="145">
        <v>791</v>
      </c>
      <c r="B795" s="146" t="s">
        <v>1254</v>
      </c>
      <c r="C795" s="91" t="s">
        <v>6461</v>
      </c>
      <c r="D795" s="91">
        <v>1</v>
      </c>
      <c r="E795" s="91">
        <v>25</v>
      </c>
      <c r="F795" s="91" t="s">
        <v>978</v>
      </c>
      <c r="G795" s="99">
        <v>278</v>
      </c>
      <c r="H795" s="91">
        <v>44</v>
      </c>
      <c r="I795" s="91"/>
    </row>
    <row r="796" spans="1:9">
      <c r="A796" s="145">
        <v>792</v>
      </c>
      <c r="B796" s="146" t="s">
        <v>1256</v>
      </c>
      <c r="C796" s="91" t="s">
        <v>6461</v>
      </c>
      <c r="D796" s="91">
        <v>1</v>
      </c>
      <c r="E796" s="91">
        <v>26</v>
      </c>
      <c r="F796" s="91" t="s">
        <v>979</v>
      </c>
      <c r="G796" s="99">
        <v>278</v>
      </c>
      <c r="H796" s="91">
        <v>54</v>
      </c>
      <c r="I796" s="91"/>
    </row>
    <row r="797" spans="1:9">
      <c r="A797" s="145">
        <v>793</v>
      </c>
      <c r="B797" s="146" t="s">
        <v>1240</v>
      </c>
      <c r="C797" s="91"/>
      <c r="D797" s="91">
        <v>1</v>
      </c>
      <c r="E797" s="91">
        <v>15</v>
      </c>
      <c r="F797" s="91" t="s">
        <v>980</v>
      </c>
      <c r="G797" s="99">
        <v>281</v>
      </c>
      <c r="H797" s="91">
        <v>3</v>
      </c>
      <c r="I797" s="91"/>
    </row>
    <row r="798" spans="1:9">
      <c r="A798" s="145">
        <v>794</v>
      </c>
      <c r="B798" s="146" t="s">
        <v>1242</v>
      </c>
      <c r="C798" s="91"/>
      <c r="D798" s="91">
        <v>5</v>
      </c>
      <c r="E798" s="91">
        <v>16</v>
      </c>
      <c r="F798" s="91" t="s">
        <v>1231</v>
      </c>
      <c r="G798" s="147">
        <v>281</v>
      </c>
      <c r="H798" s="91" t="s">
        <v>6669</v>
      </c>
      <c r="I798" s="91"/>
    </row>
    <row r="799" spans="1:9">
      <c r="A799" s="145">
        <v>795</v>
      </c>
      <c r="B799" s="146" t="s">
        <v>1244</v>
      </c>
      <c r="C799" s="91"/>
      <c r="D799" s="91">
        <v>1</v>
      </c>
      <c r="E799" s="91">
        <v>17</v>
      </c>
      <c r="F799" s="91" t="s">
        <v>981</v>
      </c>
      <c r="G799" s="99">
        <v>281</v>
      </c>
      <c r="H799" s="91">
        <v>9</v>
      </c>
      <c r="I799" s="91"/>
    </row>
    <row r="800" spans="1:9">
      <c r="A800" s="145">
        <v>796</v>
      </c>
      <c r="B800" s="146" t="s">
        <v>1246</v>
      </c>
      <c r="C800" s="91"/>
      <c r="D800" s="91">
        <v>1</v>
      </c>
      <c r="E800" s="91">
        <v>18</v>
      </c>
      <c r="F800" s="91" t="s">
        <v>982</v>
      </c>
      <c r="G800" s="99">
        <v>281</v>
      </c>
      <c r="H800" s="91">
        <v>11</v>
      </c>
      <c r="I800" s="91"/>
    </row>
    <row r="801" spans="1:9">
      <c r="A801" s="145">
        <v>797</v>
      </c>
      <c r="B801" s="146" t="s">
        <v>1248</v>
      </c>
      <c r="C801" s="91"/>
      <c r="D801" s="91">
        <v>1</v>
      </c>
      <c r="E801" s="91">
        <v>19</v>
      </c>
      <c r="F801" s="91" t="s">
        <v>983</v>
      </c>
      <c r="G801" s="99">
        <v>281</v>
      </c>
      <c r="H801" s="91">
        <v>13</v>
      </c>
      <c r="I801" s="91"/>
    </row>
    <row r="802" spans="1:9">
      <c r="A802" s="145">
        <v>798</v>
      </c>
      <c r="B802" s="146" t="s">
        <v>1250</v>
      </c>
      <c r="C802" s="91"/>
      <c r="D802" s="91">
        <v>1</v>
      </c>
      <c r="E802" s="91">
        <v>20</v>
      </c>
      <c r="F802" s="91" t="s">
        <v>984</v>
      </c>
      <c r="G802" s="99">
        <v>281</v>
      </c>
      <c r="H802" s="91">
        <v>15</v>
      </c>
      <c r="I802" s="91"/>
    </row>
    <row r="803" spans="1:9">
      <c r="A803" s="145">
        <v>799</v>
      </c>
      <c r="B803" s="146" t="s">
        <v>1252</v>
      </c>
      <c r="C803" s="91" t="s">
        <v>6461</v>
      </c>
      <c r="D803" s="91">
        <v>1</v>
      </c>
      <c r="E803" s="91">
        <v>24</v>
      </c>
      <c r="F803" s="91" t="s">
        <v>985</v>
      </c>
      <c r="G803" s="99">
        <v>281</v>
      </c>
      <c r="H803" s="91">
        <v>34</v>
      </c>
      <c r="I803" s="91"/>
    </row>
    <row r="804" spans="1:9">
      <c r="A804" s="145">
        <v>800</v>
      </c>
      <c r="B804" s="146" t="s">
        <v>1254</v>
      </c>
      <c r="C804" s="91" t="s">
        <v>6461</v>
      </c>
      <c r="D804" s="91">
        <v>1</v>
      </c>
      <c r="E804" s="91">
        <v>25</v>
      </c>
      <c r="F804" s="91" t="s">
        <v>986</v>
      </c>
      <c r="G804" s="99">
        <v>281</v>
      </c>
      <c r="H804" s="91">
        <v>44</v>
      </c>
      <c r="I804" s="91"/>
    </row>
    <row r="805" spans="1:9">
      <c r="A805" s="145">
        <v>801</v>
      </c>
      <c r="B805" s="146" t="s">
        <v>1256</v>
      </c>
      <c r="C805" s="91" t="s">
        <v>6461</v>
      </c>
      <c r="D805" s="91">
        <v>1</v>
      </c>
      <c r="E805" s="91">
        <v>26</v>
      </c>
      <c r="F805" s="91" t="s">
        <v>987</v>
      </c>
      <c r="G805" s="99">
        <v>281</v>
      </c>
      <c r="H805" s="91">
        <v>54</v>
      </c>
      <c r="I805" s="91"/>
    </row>
    <row r="806" spans="1:9">
      <c r="A806" s="145">
        <v>802</v>
      </c>
      <c r="B806" s="146" t="s">
        <v>1240</v>
      </c>
      <c r="C806" s="91"/>
      <c r="D806" s="91">
        <v>1</v>
      </c>
      <c r="E806" s="91">
        <v>15</v>
      </c>
      <c r="F806" s="91" t="s">
        <v>988</v>
      </c>
      <c r="G806" s="99">
        <v>284</v>
      </c>
      <c r="H806" s="91">
        <v>3</v>
      </c>
      <c r="I806" s="91"/>
    </row>
    <row r="807" spans="1:9">
      <c r="A807" s="145">
        <v>803</v>
      </c>
      <c r="B807" s="146" t="s">
        <v>1242</v>
      </c>
      <c r="C807" s="91"/>
      <c r="D807" s="91">
        <v>5</v>
      </c>
      <c r="E807" s="91">
        <v>16</v>
      </c>
      <c r="F807" s="91" t="s">
        <v>1232</v>
      </c>
      <c r="G807" s="147">
        <v>284</v>
      </c>
      <c r="H807" s="91" t="s">
        <v>6669</v>
      </c>
      <c r="I807" s="91"/>
    </row>
    <row r="808" spans="1:9">
      <c r="A808" s="145">
        <v>804</v>
      </c>
      <c r="B808" s="146" t="s">
        <v>1244</v>
      </c>
      <c r="C808" s="91"/>
      <c r="D808" s="91">
        <v>1</v>
      </c>
      <c r="E808" s="91">
        <v>17</v>
      </c>
      <c r="F808" s="91" t="s">
        <v>989</v>
      </c>
      <c r="G808" s="99">
        <v>284</v>
      </c>
      <c r="H808" s="91">
        <v>9</v>
      </c>
      <c r="I808" s="91"/>
    </row>
    <row r="809" spans="1:9">
      <c r="A809" s="145">
        <v>805</v>
      </c>
      <c r="B809" s="146" t="s">
        <v>1246</v>
      </c>
      <c r="C809" s="91"/>
      <c r="D809" s="91">
        <v>1</v>
      </c>
      <c r="E809" s="91">
        <v>18</v>
      </c>
      <c r="F809" s="91" t="s">
        <v>990</v>
      </c>
      <c r="G809" s="99">
        <v>284</v>
      </c>
      <c r="H809" s="91">
        <v>11</v>
      </c>
      <c r="I809" s="91"/>
    </row>
    <row r="810" spans="1:9">
      <c r="A810" s="145">
        <v>806</v>
      </c>
      <c r="B810" s="146" t="s">
        <v>1248</v>
      </c>
      <c r="C810" s="91"/>
      <c r="D810" s="91">
        <v>1</v>
      </c>
      <c r="E810" s="91">
        <v>19</v>
      </c>
      <c r="F810" s="91" t="s">
        <v>991</v>
      </c>
      <c r="G810" s="99">
        <v>284</v>
      </c>
      <c r="H810" s="91">
        <v>13</v>
      </c>
      <c r="I810" s="91"/>
    </row>
    <row r="811" spans="1:9">
      <c r="A811" s="145">
        <v>807</v>
      </c>
      <c r="B811" s="146" t="s">
        <v>1250</v>
      </c>
      <c r="C811" s="91"/>
      <c r="D811" s="91">
        <v>1</v>
      </c>
      <c r="E811" s="91">
        <v>20</v>
      </c>
      <c r="F811" s="91" t="s">
        <v>992</v>
      </c>
      <c r="G811" s="99">
        <v>284</v>
      </c>
      <c r="H811" s="91">
        <v>15</v>
      </c>
      <c r="I811" s="91"/>
    </row>
    <row r="812" spans="1:9">
      <c r="A812" s="145">
        <v>808</v>
      </c>
      <c r="B812" s="146" t="s">
        <v>1252</v>
      </c>
      <c r="C812" s="91" t="s">
        <v>6461</v>
      </c>
      <c r="D812" s="91">
        <v>1</v>
      </c>
      <c r="E812" s="91">
        <v>24</v>
      </c>
      <c r="F812" s="91" t="s">
        <v>993</v>
      </c>
      <c r="G812" s="99">
        <v>284</v>
      </c>
      <c r="H812" s="91">
        <v>34</v>
      </c>
      <c r="I812" s="91"/>
    </row>
    <row r="813" spans="1:9">
      <c r="A813" s="145">
        <v>809</v>
      </c>
      <c r="B813" s="146" t="s">
        <v>1254</v>
      </c>
      <c r="C813" s="91" t="s">
        <v>6461</v>
      </c>
      <c r="D813" s="91">
        <v>1</v>
      </c>
      <c r="E813" s="91">
        <v>25</v>
      </c>
      <c r="F813" s="91" t="s">
        <v>994</v>
      </c>
      <c r="G813" s="99">
        <v>284</v>
      </c>
      <c r="H813" s="91">
        <v>44</v>
      </c>
      <c r="I813" s="91"/>
    </row>
    <row r="814" spans="1:9">
      <c r="A814" s="145">
        <v>810</v>
      </c>
      <c r="B814" s="146" t="s">
        <v>1256</v>
      </c>
      <c r="C814" s="91" t="s">
        <v>6461</v>
      </c>
      <c r="D814" s="91">
        <v>1</v>
      </c>
      <c r="E814" s="91">
        <v>26</v>
      </c>
      <c r="F814" s="91" t="s">
        <v>995</v>
      </c>
      <c r="G814" s="99">
        <v>284</v>
      </c>
      <c r="H814" s="91">
        <v>54</v>
      </c>
      <c r="I814" s="91"/>
    </row>
    <row r="815" spans="1:9">
      <c r="A815" s="145">
        <v>811</v>
      </c>
      <c r="B815" s="146" t="s">
        <v>1240</v>
      </c>
      <c r="C815" s="91"/>
      <c r="D815" s="91">
        <v>1</v>
      </c>
      <c r="E815" s="91">
        <v>15</v>
      </c>
      <c r="F815" s="91" t="s">
        <v>996</v>
      </c>
      <c r="G815" s="99">
        <v>287</v>
      </c>
      <c r="H815" s="91">
        <v>3</v>
      </c>
      <c r="I815" s="91"/>
    </row>
    <row r="816" spans="1:9">
      <c r="A816" s="145">
        <v>812</v>
      </c>
      <c r="B816" s="146" t="s">
        <v>1242</v>
      </c>
      <c r="C816" s="91"/>
      <c r="D816" s="91">
        <v>5</v>
      </c>
      <c r="E816" s="91">
        <v>16</v>
      </c>
      <c r="F816" s="91" t="s">
        <v>1233</v>
      </c>
      <c r="G816" s="147">
        <v>287</v>
      </c>
      <c r="H816" s="91" t="s">
        <v>6669</v>
      </c>
      <c r="I816" s="91"/>
    </row>
    <row r="817" spans="1:9">
      <c r="A817" s="145">
        <v>813</v>
      </c>
      <c r="B817" s="146" t="s">
        <v>1244</v>
      </c>
      <c r="C817" s="91"/>
      <c r="D817" s="91">
        <v>1</v>
      </c>
      <c r="E817" s="91">
        <v>17</v>
      </c>
      <c r="F817" s="91" t="s">
        <v>997</v>
      </c>
      <c r="G817" s="99">
        <v>287</v>
      </c>
      <c r="H817" s="91">
        <v>9</v>
      </c>
      <c r="I817" s="91"/>
    </row>
    <row r="818" spans="1:9">
      <c r="A818" s="145">
        <v>814</v>
      </c>
      <c r="B818" s="146" t="s">
        <v>1246</v>
      </c>
      <c r="C818" s="91"/>
      <c r="D818" s="91">
        <v>1</v>
      </c>
      <c r="E818" s="91">
        <v>18</v>
      </c>
      <c r="F818" s="91" t="s">
        <v>998</v>
      </c>
      <c r="G818" s="99">
        <v>287</v>
      </c>
      <c r="H818" s="91">
        <v>11</v>
      </c>
      <c r="I818" s="91"/>
    </row>
    <row r="819" spans="1:9">
      <c r="A819" s="145">
        <v>815</v>
      </c>
      <c r="B819" s="146" t="s">
        <v>1248</v>
      </c>
      <c r="C819" s="91"/>
      <c r="D819" s="91">
        <v>1</v>
      </c>
      <c r="E819" s="91">
        <v>19</v>
      </c>
      <c r="F819" s="91" t="s">
        <v>999</v>
      </c>
      <c r="G819" s="99">
        <v>287</v>
      </c>
      <c r="H819" s="91">
        <v>13</v>
      </c>
      <c r="I819" s="91"/>
    </row>
    <row r="820" spans="1:9">
      <c r="A820" s="145">
        <v>816</v>
      </c>
      <c r="B820" s="146" t="s">
        <v>1250</v>
      </c>
      <c r="C820" s="91"/>
      <c r="D820" s="91">
        <v>1</v>
      </c>
      <c r="E820" s="91">
        <v>20</v>
      </c>
      <c r="F820" s="91" t="s">
        <v>1000</v>
      </c>
      <c r="G820" s="99">
        <v>287</v>
      </c>
      <c r="H820" s="91">
        <v>15</v>
      </c>
      <c r="I820" s="91"/>
    </row>
    <row r="821" spans="1:9">
      <c r="A821" s="145">
        <v>817</v>
      </c>
      <c r="B821" s="146" t="s">
        <v>1252</v>
      </c>
      <c r="C821" s="91" t="s">
        <v>6461</v>
      </c>
      <c r="D821" s="91">
        <v>1</v>
      </c>
      <c r="E821" s="91">
        <v>24</v>
      </c>
      <c r="F821" s="91" t="s">
        <v>1001</v>
      </c>
      <c r="G821" s="99">
        <v>287</v>
      </c>
      <c r="H821" s="91">
        <v>34</v>
      </c>
      <c r="I821" s="91"/>
    </row>
    <row r="822" spans="1:9">
      <c r="A822" s="145">
        <v>818</v>
      </c>
      <c r="B822" s="146" t="s">
        <v>1254</v>
      </c>
      <c r="C822" s="91" t="s">
        <v>6461</v>
      </c>
      <c r="D822" s="91">
        <v>1</v>
      </c>
      <c r="E822" s="91">
        <v>25</v>
      </c>
      <c r="F822" s="91" t="s">
        <v>1002</v>
      </c>
      <c r="G822" s="99">
        <v>287</v>
      </c>
      <c r="H822" s="91">
        <v>44</v>
      </c>
      <c r="I822" s="91"/>
    </row>
    <row r="823" spans="1:9">
      <c r="A823" s="145">
        <v>819</v>
      </c>
      <c r="B823" s="146" t="s">
        <v>1256</v>
      </c>
      <c r="C823" s="91" t="s">
        <v>6461</v>
      </c>
      <c r="D823" s="91">
        <v>1</v>
      </c>
      <c r="E823" s="91">
        <v>26</v>
      </c>
      <c r="F823" s="91" t="s">
        <v>1003</v>
      </c>
      <c r="G823" s="99">
        <v>287</v>
      </c>
      <c r="H823" s="91">
        <v>54</v>
      </c>
      <c r="I823" s="91"/>
    </row>
    <row r="824" spans="1:9">
      <c r="A824" s="145">
        <v>820</v>
      </c>
      <c r="B824" s="146" t="s">
        <v>1240</v>
      </c>
      <c r="C824" s="91"/>
      <c r="D824" s="91">
        <v>1</v>
      </c>
      <c r="E824" s="91">
        <v>15</v>
      </c>
      <c r="F824" s="91" t="s">
        <v>1004</v>
      </c>
      <c r="G824" s="99">
        <v>290</v>
      </c>
      <c r="H824" s="91">
        <v>3</v>
      </c>
      <c r="I824" s="91"/>
    </row>
    <row r="825" spans="1:9">
      <c r="A825" s="145">
        <v>821</v>
      </c>
      <c r="B825" s="146" t="s">
        <v>1242</v>
      </c>
      <c r="C825" s="91"/>
      <c r="D825" s="91">
        <v>5</v>
      </c>
      <c r="E825" s="91">
        <v>16</v>
      </c>
      <c r="F825" s="91" t="s">
        <v>1234</v>
      </c>
      <c r="G825" s="147">
        <v>290</v>
      </c>
      <c r="H825" s="91" t="s">
        <v>6669</v>
      </c>
      <c r="I825" s="91"/>
    </row>
    <row r="826" spans="1:9">
      <c r="A826" s="145">
        <v>822</v>
      </c>
      <c r="B826" s="146" t="s">
        <v>1244</v>
      </c>
      <c r="C826" s="91"/>
      <c r="D826" s="91">
        <v>1</v>
      </c>
      <c r="E826" s="91">
        <v>17</v>
      </c>
      <c r="F826" s="91" t="s">
        <v>1005</v>
      </c>
      <c r="G826" s="99">
        <v>290</v>
      </c>
      <c r="H826" s="91">
        <v>9</v>
      </c>
      <c r="I826" s="91"/>
    </row>
    <row r="827" spans="1:9">
      <c r="A827" s="145">
        <v>823</v>
      </c>
      <c r="B827" s="146" t="s">
        <v>1246</v>
      </c>
      <c r="C827" s="91"/>
      <c r="D827" s="91">
        <v>1</v>
      </c>
      <c r="E827" s="91">
        <v>18</v>
      </c>
      <c r="F827" s="91" t="s">
        <v>1006</v>
      </c>
      <c r="G827" s="99">
        <v>290</v>
      </c>
      <c r="H827" s="91">
        <v>11</v>
      </c>
      <c r="I827" s="91"/>
    </row>
    <row r="828" spans="1:9">
      <c r="A828" s="145">
        <v>824</v>
      </c>
      <c r="B828" s="146" t="s">
        <v>1248</v>
      </c>
      <c r="C828" s="91"/>
      <c r="D828" s="91">
        <v>1</v>
      </c>
      <c r="E828" s="91">
        <v>19</v>
      </c>
      <c r="F828" s="91" t="s">
        <v>1007</v>
      </c>
      <c r="G828" s="99">
        <v>290</v>
      </c>
      <c r="H828" s="91">
        <v>13</v>
      </c>
      <c r="I828" s="91"/>
    </row>
    <row r="829" spans="1:9">
      <c r="A829" s="145">
        <v>825</v>
      </c>
      <c r="B829" s="146" t="s">
        <v>1250</v>
      </c>
      <c r="C829" s="91"/>
      <c r="D829" s="91">
        <v>1</v>
      </c>
      <c r="E829" s="91">
        <v>20</v>
      </c>
      <c r="F829" s="91" t="s">
        <v>1008</v>
      </c>
      <c r="G829" s="99">
        <v>290</v>
      </c>
      <c r="H829" s="91">
        <v>15</v>
      </c>
      <c r="I829" s="91"/>
    </row>
    <row r="830" spans="1:9">
      <c r="A830" s="145">
        <v>826</v>
      </c>
      <c r="B830" s="146" t="s">
        <v>1252</v>
      </c>
      <c r="C830" s="91" t="s">
        <v>6461</v>
      </c>
      <c r="D830" s="91">
        <v>1</v>
      </c>
      <c r="E830" s="91">
        <v>24</v>
      </c>
      <c r="F830" s="91" t="s">
        <v>1009</v>
      </c>
      <c r="G830" s="99">
        <v>290</v>
      </c>
      <c r="H830" s="91">
        <v>34</v>
      </c>
      <c r="I830" s="91"/>
    </row>
    <row r="831" spans="1:9">
      <c r="A831" s="145">
        <v>827</v>
      </c>
      <c r="B831" s="146" t="s">
        <v>1254</v>
      </c>
      <c r="C831" s="91" t="s">
        <v>6461</v>
      </c>
      <c r="D831" s="91">
        <v>1</v>
      </c>
      <c r="E831" s="91">
        <v>25</v>
      </c>
      <c r="F831" s="91" t="s">
        <v>1010</v>
      </c>
      <c r="G831" s="99">
        <v>290</v>
      </c>
      <c r="H831" s="91">
        <v>44</v>
      </c>
      <c r="I831" s="91"/>
    </row>
    <row r="832" spans="1:9">
      <c r="A832" s="145">
        <v>828</v>
      </c>
      <c r="B832" s="146" t="s">
        <v>1256</v>
      </c>
      <c r="C832" s="91" t="s">
        <v>6461</v>
      </c>
      <c r="D832" s="91">
        <v>1</v>
      </c>
      <c r="E832" s="91">
        <v>26</v>
      </c>
      <c r="F832" s="91" t="s">
        <v>1011</v>
      </c>
      <c r="G832" s="99">
        <v>290</v>
      </c>
      <c r="H832" s="91">
        <v>54</v>
      </c>
      <c r="I832" s="91"/>
    </row>
    <row r="833" spans="1:9">
      <c r="A833" s="145">
        <v>829</v>
      </c>
      <c r="B833" s="146" t="s">
        <v>1240</v>
      </c>
      <c r="C833" s="91"/>
      <c r="D833" s="91">
        <v>1</v>
      </c>
      <c r="E833" s="91">
        <v>15</v>
      </c>
      <c r="F833" s="91" t="s">
        <v>1012</v>
      </c>
      <c r="G833" s="99">
        <v>293</v>
      </c>
      <c r="H833" s="91">
        <v>3</v>
      </c>
      <c r="I833" s="91"/>
    </row>
    <row r="834" spans="1:9">
      <c r="A834" s="145">
        <v>830</v>
      </c>
      <c r="B834" s="146" t="s">
        <v>1242</v>
      </c>
      <c r="C834" s="91"/>
      <c r="D834" s="91">
        <v>5</v>
      </c>
      <c r="E834" s="91">
        <v>16</v>
      </c>
      <c r="F834" s="91" t="s">
        <v>1235</v>
      </c>
      <c r="G834" s="147">
        <v>293</v>
      </c>
      <c r="H834" s="91" t="s">
        <v>6669</v>
      </c>
      <c r="I834" s="91"/>
    </row>
    <row r="835" spans="1:9">
      <c r="A835" s="145">
        <v>831</v>
      </c>
      <c r="B835" s="146" t="s">
        <v>1244</v>
      </c>
      <c r="C835" s="91"/>
      <c r="D835" s="91">
        <v>1</v>
      </c>
      <c r="E835" s="91">
        <v>17</v>
      </c>
      <c r="F835" s="91" t="s">
        <v>1013</v>
      </c>
      <c r="G835" s="99">
        <v>293</v>
      </c>
      <c r="H835" s="91">
        <v>9</v>
      </c>
      <c r="I835" s="91"/>
    </row>
    <row r="836" spans="1:9">
      <c r="A836" s="145">
        <v>832</v>
      </c>
      <c r="B836" s="146" t="s">
        <v>1246</v>
      </c>
      <c r="C836" s="91"/>
      <c r="D836" s="91">
        <v>1</v>
      </c>
      <c r="E836" s="91">
        <v>18</v>
      </c>
      <c r="F836" s="91" t="s">
        <v>1014</v>
      </c>
      <c r="G836" s="99">
        <v>293</v>
      </c>
      <c r="H836" s="91">
        <v>11</v>
      </c>
      <c r="I836" s="91"/>
    </row>
    <row r="837" spans="1:9">
      <c r="A837" s="145">
        <v>833</v>
      </c>
      <c r="B837" s="146" t="s">
        <v>1248</v>
      </c>
      <c r="C837" s="91"/>
      <c r="D837" s="91">
        <v>1</v>
      </c>
      <c r="E837" s="91">
        <v>19</v>
      </c>
      <c r="F837" s="91" t="s">
        <v>1015</v>
      </c>
      <c r="G837" s="99">
        <v>293</v>
      </c>
      <c r="H837" s="91">
        <v>13</v>
      </c>
      <c r="I837" s="91"/>
    </row>
    <row r="838" spans="1:9">
      <c r="A838" s="145">
        <v>834</v>
      </c>
      <c r="B838" s="146" t="s">
        <v>1250</v>
      </c>
      <c r="C838" s="91"/>
      <c r="D838" s="91">
        <v>1</v>
      </c>
      <c r="E838" s="91">
        <v>20</v>
      </c>
      <c r="F838" s="91" t="s">
        <v>1016</v>
      </c>
      <c r="G838" s="99">
        <v>293</v>
      </c>
      <c r="H838" s="91">
        <v>15</v>
      </c>
      <c r="I838" s="91"/>
    </row>
    <row r="839" spans="1:9">
      <c r="A839" s="145">
        <v>835</v>
      </c>
      <c r="B839" s="146" t="s">
        <v>1252</v>
      </c>
      <c r="C839" s="91" t="s">
        <v>6461</v>
      </c>
      <c r="D839" s="91">
        <v>1</v>
      </c>
      <c r="E839" s="91">
        <v>24</v>
      </c>
      <c r="F839" s="91" t="s">
        <v>1017</v>
      </c>
      <c r="G839" s="99">
        <v>293</v>
      </c>
      <c r="H839" s="91">
        <v>34</v>
      </c>
      <c r="I839" s="91"/>
    </row>
    <row r="840" spans="1:9">
      <c r="A840" s="145">
        <v>836</v>
      </c>
      <c r="B840" s="146" t="s">
        <v>1254</v>
      </c>
      <c r="C840" s="91" t="s">
        <v>6461</v>
      </c>
      <c r="D840" s="91">
        <v>1</v>
      </c>
      <c r="E840" s="91">
        <v>25</v>
      </c>
      <c r="F840" s="91" t="s">
        <v>1018</v>
      </c>
      <c r="G840" s="99">
        <v>293</v>
      </c>
      <c r="H840" s="91">
        <v>44</v>
      </c>
      <c r="I840" s="91"/>
    </row>
    <row r="841" spans="1:9">
      <c r="A841" s="145">
        <v>837</v>
      </c>
      <c r="B841" s="146" t="s">
        <v>1256</v>
      </c>
      <c r="C841" s="91" t="s">
        <v>6461</v>
      </c>
      <c r="D841" s="91">
        <v>1</v>
      </c>
      <c r="E841" s="91">
        <v>26</v>
      </c>
      <c r="F841" s="91" t="s">
        <v>1019</v>
      </c>
      <c r="G841" s="99">
        <v>293</v>
      </c>
      <c r="H841" s="91">
        <v>54</v>
      </c>
      <c r="I841" s="91"/>
    </row>
    <row r="842" spans="1:9">
      <c r="A842" s="145">
        <v>838</v>
      </c>
      <c r="B842" s="146" t="s">
        <v>1240</v>
      </c>
      <c r="C842" s="91"/>
      <c r="D842" s="91">
        <v>1</v>
      </c>
      <c r="E842" s="91">
        <v>15</v>
      </c>
      <c r="F842" s="91" t="s">
        <v>1020</v>
      </c>
      <c r="G842" s="99">
        <v>296</v>
      </c>
      <c r="H842" s="91">
        <v>3</v>
      </c>
      <c r="I842" s="91"/>
    </row>
    <row r="843" spans="1:9">
      <c r="A843" s="145">
        <v>839</v>
      </c>
      <c r="B843" s="146" t="s">
        <v>1242</v>
      </c>
      <c r="C843" s="91"/>
      <c r="D843" s="91">
        <v>5</v>
      </c>
      <c r="E843" s="91">
        <v>16</v>
      </c>
      <c r="F843" s="91" t="s">
        <v>1236</v>
      </c>
      <c r="G843" s="147">
        <v>296</v>
      </c>
      <c r="H843" s="91" t="s">
        <v>6669</v>
      </c>
      <c r="I843" s="91"/>
    </row>
    <row r="844" spans="1:9">
      <c r="A844" s="145">
        <v>840</v>
      </c>
      <c r="B844" s="146" t="s">
        <v>1244</v>
      </c>
      <c r="C844" s="91"/>
      <c r="D844" s="91">
        <v>1</v>
      </c>
      <c r="E844" s="91">
        <v>17</v>
      </c>
      <c r="F844" s="91" t="s">
        <v>1021</v>
      </c>
      <c r="G844" s="99">
        <v>296</v>
      </c>
      <c r="H844" s="91">
        <v>9</v>
      </c>
      <c r="I844" s="91"/>
    </row>
    <row r="845" spans="1:9">
      <c r="A845" s="145">
        <v>841</v>
      </c>
      <c r="B845" s="146" t="s">
        <v>1246</v>
      </c>
      <c r="C845" s="91"/>
      <c r="D845" s="91">
        <v>1</v>
      </c>
      <c r="E845" s="91">
        <v>18</v>
      </c>
      <c r="F845" s="91" t="s">
        <v>1022</v>
      </c>
      <c r="G845" s="99">
        <v>296</v>
      </c>
      <c r="H845" s="91">
        <v>11</v>
      </c>
      <c r="I845" s="91"/>
    </row>
    <row r="846" spans="1:9">
      <c r="A846" s="145">
        <v>842</v>
      </c>
      <c r="B846" s="146" t="s">
        <v>1248</v>
      </c>
      <c r="C846" s="91"/>
      <c r="D846" s="91">
        <v>1</v>
      </c>
      <c r="E846" s="91">
        <v>19</v>
      </c>
      <c r="F846" s="91" t="s">
        <v>1023</v>
      </c>
      <c r="G846" s="99">
        <v>296</v>
      </c>
      <c r="H846" s="91">
        <v>13</v>
      </c>
      <c r="I846" s="91"/>
    </row>
    <row r="847" spans="1:9">
      <c r="A847" s="145">
        <v>843</v>
      </c>
      <c r="B847" s="146" t="s">
        <v>1250</v>
      </c>
      <c r="C847" s="91"/>
      <c r="D847" s="91">
        <v>1</v>
      </c>
      <c r="E847" s="91">
        <v>20</v>
      </c>
      <c r="F847" s="91" t="s">
        <v>1024</v>
      </c>
      <c r="G847" s="99">
        <v>296</v>
      </c>
      <c r="H847" s="91">
        <v>15</v>
      </c>
      <c r="I847" s="91"/>
    </row>
    <row r="848" spans="1:9">
      <c r="A848" s="145">
        <v>844</v>
      </c>
      <c r="B848" s="146" t="s">
        <v>1252</v>
      </c>
      <c r="C848" s="91" t="s">
        <v>6461</v>
      </c>
      <c r="D848" s="91">
        <v>1</v>
      </c>
      <c r="E848" s="91">
        <v>24</v>
      </c>
      <c r="F848" s="91" t="s">
        <v>1025</v>
      </c>
      <c r="G848" s="99">
        <v>296</v>
      </c>
      <c r="H848" s="91">
        <v>34</v>
      </c>
      <c r="I848" s="91"/>
    </row>
    <row r="849" spans="1:9">
      <c r="A849" s="145">
        <v>845</v>
      </c>
      <c r="B849" s="146" t="s">
        <v>1254</v>
      </c>
      <c r="C849" s="91" t="s">
        <v>6461</v>
      </c>
      <c r="D849" s="91">
        <v>1</v>
      </c>
      <c r="E849" s="91">
        <v>25</v>
      </c>
      <c r="F849" s="91" t="s">
        <v>1026</v>
      </c>
      <c r="G849" s="99">
        <v>296</v>
      </c>
      <c r="H849" s="91">
        <v>44</v>
      </c>
      <c r="I849" s="91"/>
    </row>
    <row r="850" spans="1:9">
      <c r="A850" s="145">
        <v>846</v>
      </c>
      <c r="B850" s="146" t="s">
        <v>1256</v>
      </c>
      <c r="C850" s="91" t="s">
        <v>6461</v>
      </c>
      <c r="D850" s="91">
        <v>1</v>
      </c>
      <c r="E850" s="91">
        <v>26</v>
      </c>
      <c r="F850" s="91" t="s">
        <v>1027</v>
      </c>
      <c r="G850" s="99">
        <v>296</v>
      </c>
      <c r="H850" s="91">
        <v>54</v>
      </c>
      <c r="I850" s="91"/>
    </row>
    <row r="851" spans="1:9">
      <c r="A851" s="145">
        <v>847</v>
      </c>
      <c r="B851" s="146" t="s">
        <v>1240</v>
      </c>
      <c r="C851" s="91"/>
      <c r="D851" s="91">
        <v>1</v>
      </c>
      <c r="E851" s="91">
        <v>15</v>
      </c>
      <c r="F851" s="91" t="s">
        <v>1028</v>
      </c>
      <c r="G851" s="99">
        <v>299</v>
      </c>
      <c r="H851" s="91">
        <v>3</v>
      </c>
      <c r="I851" s="91"/>
    </row>
    <row r="852" spans="1:9">
      <c r="A852" s="145">
        <v>848</v>
      </c>
      <c r="B852" s="146" t="s">
        <v>1242</v>
      </c>
      <c r="C852" s="91"/>
      <c r="D852" s="91">
        <v>5</v>
      </c>
      <c r="E852" s="91">
        <v>16</v>
      </c>
      <c r="F852" s="91" t="s">
        <v>1237</v>
      </c>
      <c r="G852" s="147">
        <v>299</v>
      </c>
      <c r="H852" s="91" t="s">
        <v>6669</v>
      </c>
      <c r="I852" s="91"/>
    </row>
    <row r="853" spans="1:9">
      <c r="A853" s="145">
        <v>849</v>
      </c>
      <c r="B853" s="146" t="s">
        <v>1244</v>
      </c>
      <c r="C853" s="91"/>
      <c r="D853" s="91">
        <v>1</v>
      </c>
      <c r="E853" s="91">
        <v>17</v>
      </c>
      <c r="F853" s="91" t="s">
        <v>1029</v>
      </c>
      <c r="G853" s="99">
        <v>299</v>
      </c>
      <c r="H853" s="91">
        <v>9</v>
      </c>
      <c r="I853" s="91"/>
    </row>
    <row r="854" spans="1:9">
      <c r="A854" s="145">
        <v>850</v>
      </c>
      <c r="B854" s="146" t="s">
        <v>1246</v>
      </c>
      <c r="C854" s="91"/>
      <c r="D854" s="91">
        <v>1</v>
      </c>
      <c r="E854" s="91">
        <v>18</v>
      </c>
      <c r="F854" s="91" t="s">
        <v>1030</v>
      </c>
      <c r="G854" s="99">
        <v>299</v>
      </c>
      <c r="H854" s="91">
        <v>11</v>
      </c>
      <c r="I854" s="91"/>
    </row>
    <row r="855" spans="1:9">
      <c r="A855" s="145">
        <v>851</v>
      </c>
      <c r="B855" s="146" t="s">
        <v>1248</v>
      </c>
      <c r="C855" s="91"/>
      <c r="D855" s="91">
        <v>1</v>
      </c>
      <c r="E855" s="91">
        <v>19</v>
      </c>
      <c r="F855" s="91" t="s">
        <v>1031</v>
      </c>
      <c r="G855" s="99">
        <v>299</v>
      </c>
      <c r="H855" s="91">
        <v>13</v>
      </c>
      <c r="I855" s="91"/>
    </row>
    <row r="856" spans="1:9">
      <c r="A856" s="145">
        <v>852</v>
      </c>
      <c r="B856" s="146" t="s">
        <v>1250</v>
      </c>
      <c r="C856" s="91"/>
      <c r="D856" s="91">
        <v>1</v>
      </c>
      <c r="E856" s="91">
        <v>20</v>
      </c>
      <c r="F856" s="91" t="s">
        <v>1032</v>
      </c>
      <c r="G856" s="99">
        <v>299</v>
      </c>
      <c r="H856" s="91">
        <v>15</v>
      </c>
      <c r="I856" s="91"/>
    </row>
    <row r="857" spans="1:9">
      <c r="A857" s="145">
        <v>853</v>
      </c>
      <c r="B857" s="146" t="s">
        <v>1252</v>
      </c>
      <c r="C857" s="91" t="s">
        <v>6461</v>
      </c>
      <c r="D857" s="91">
        <v>1</v>
      </c>
      <c r="E857" s="91">
        <v>24</v>
      </c>
      <c r="F857" s="91" t="s">
        <v>1033</v>
      </c>
      <c r="G857" s="99">
        <v>299</v>
      </c>
      <c r="H857" s="91">
        <v>34</v>
      </c>
      <c r="I857" s="91"/>
    </row>
    <row r="858" spans="1:9">
      <c r="A858" s="145">
        <v>854</v>
      </c>
      <c r="B858" s="146" t="s">
        <v>1254</v>
      </c>
      <c r="C858" s="91" t="s">
        <v>6461</v>
      </c>
      <c r="D858" s="91">
        <v>1</v>
      </c>
      <c r="E858" s="91">
        <v>25</v>
      </c>
      <c r="F858" s="91" t="s">
        <v>1034</v>
      </c>
      <c r="G858" s="99">
        <v>299</v>
      </c>
      <c r="H858" s="91">
        <v>44</v>
      </c>
      <c r="I858" s="91"/>
    </row>
    <row r="859" spans="1:9">
      <c r="A859" s="145">
        <v>855</v>
      </c>
      <c r="B859" s="146" t="s">
        <v>1256</v>
      </c>
      <c r="C859" s="91" t="s">
        <v>6461</v>
      </c>
      <c r="D859" s="91">
        <v>1</v>
      </c>
      <c r="E859" s="91">
        <v>26</v>
      </c>
      <c r="F859" s="91" t="s">
        <v>1035</v>
      </c>
      <c r="G859" s="99">
        <v>299</v>
      </c>
      <c r="H859" s="91">
        <v>54</v>
      </c>
      <c r="I859" s="91"/>
    </row>
    <row r="860" spans="1:9">
      <c r="A860" s="145">
        <v>856</v>
      </c>
      <c r="B860" s="146" t="s">
        <v>1240</v>
      </c>
      <c r="C860" s="91"/>
      <c r="D860" s="91">
        <v>1</v>
      </c>
      <c r="E860" s="91">
        <v>15</v>
      </c>
      <c r="F860" s="91" t="s">
        <v>1036</v>
      </c>
      <c r="G860" s="99">
        <v>302</v>
      </c>
      <c r="H860" s="91">
        <v>3</v>
      </c>
      <c r="I860" s="91"/>
    </row>
    <row r="861" spans="1:9">
      <c r="A861" s="145">
        <v>857</v>
      </c>
      <c r="B861" s="146" t="s">
        <v>1242</v>
      </c>
      <c r="C861" s="91"/>
      <c r="D861" s="91">
        <v>5</v>
      </c>
      <c r="E861" s="91">
        <v>16</v>
      </c>
      <c r="F861" s="91" t="s">
        <v>1238</v>
      </c>
      <c r="G861" s="147">
        <v>302</v>
      </c>
      <c r="H861" s="91" t="s">
        <v>6669</v>
      </c>
      <c r="I861" s="91"/>
    </row>
    <row r="862" spans="1:9">
      <c r="A862" s="145">
        <v>858</v>
      </c>
      <c r="B862" s="146" t="s">
        <v>1244</v>
      </c>
      <c r="C862" s="91"/>
      <c r="D862" s="91">
        <v>1</v>
      </c>
      <c r="E862" s="91">
        <v>17</v>
      </c>
      <c r="F862" s="91" t="s">
        <v>1037</v>
      </c>
      <c r="G862" s="99">
        <v>302</v>
      </c>
      <c r="H862" s="91">
        <v>9</v>
      </c>
      <c r="I862" s="91"/>
    </row>
    <row r="863" spans="1:9">
      <c r="A863" s="145">
        <v>859</v>
      </c>
      <c r="B863" s="146" t="s">
        <v>1246</v>
      </c>
      <c r="C863" s="91"/>
      <c r="D863" s="91">
        <v>1</v>
      </c>
      <c r="E863" s="91">
        <v>18</v>
      </c>
      <c r="F863" s="91" t="s">
        <v>1038</v>
      </c>
      <c r="G863" s="99">
        <v>302</v>
      </c>
      <c r="H863" s="91">
        <v>11</v>
      </c>
      <c r="I863" s="91"/>
    </row>
    <row r="864" spans="1:9">
      <c r="A864" s="145">
        <v>860</v>
      </c>
      <c r="B864" s="146" t="s">
        <v>1248</v>
      </c>
      <c r="C864" s="91"/>
      <c r="D864" s="91">
        <v>1</v>
      </c>
      <c r="E864" s="91">
        <v>19</v>
      </c>
      <c r="F864" s="91" t="s">
        <v>1039</v>
      </c>
      <c r="G864" s="99">
        <v>302</v>
      </c>
      <c r="H864" s="91">
        <v>13</v>
      </c>
      <c r="I864" s="91"/>
    </row>
    <row r="865" spans="1:9">
      <c r="A865" s="145">
        <v>861</v>
      </c>
      <c r="B865" s="146" t="s">
        <v>1250</v>
      </c>
      <c r="C865" s="91"/>
      <c r="D865" s="91">
        <v>1</v>
      </c>
      <c r="E865" s="91">
        <v>20</v>
      </c>
      <c r="F865" s="91" t="s">
        <v>1040</v>
      </c>
      <c r="G865" s="99">
        <v>302</v>
      </c>
      <c r="H865" s="91">
        <v>15</v>
      </c>
      <c r="I865" s="91"/>
    </row>
    <row r="866" spans="1:9">
      <c r="A866" s="145">
        <v>862</v>
      </c>
      <c r="B866" s="146" t="s">
        <v>1252</v>
      </c>
      <c r="C866" s="91" t="s">
        <v>6461</v>
      </c>
      <c r="D866" s="91">
        <v>1</v>
      </c>
      <c r="E866" s="91">
        <v>24</v>
      </c>
      <c r="F866" s="91" t="s">
        <v>1041</v>
      </c>
      <c r="G866" s="99">
        <v>302</v>
      </c>
      <c r="H866" s="91">
        <v>34</v>
      </c>
      <c r="I866" s="91"/>
    </row>
    <row r="867" spans="1:9">
      <c r="A867" s="145">
        <v>863</v>
      </c>
      <c r="B867" s="146" t="s">
        <v>1254</v>
      </c>
      <c r="C867" s="91" t="s">
        <v>6461</v>
      </c>
      <c r="D867" s="91">
        <v>1</v>
      </c>
      <c r="E867" s="91">
        <v>25</v>
      </c>
      <c r="F867" s="91" t="s">
        <v>1042</v>
      </c>
      <c r="G867" s="99">
        <v>302</v>
      </c>
      <c r="H867" s="91">
        <v>44</v>
      </c>
      <c r="I867" s="91"/>
    </row>
    <row r="868" spans="1:9">
      <c r="A868" s="145">
        <v>864</v>
      </c>
      <c r="B868" s="146" t="s">
        <v>1256</v>
      </c>
      <c r="C868" s="91" t="s">
        <v>6461</v>
      </c>
      <c r="D868" s="91">
        <v>1</v>
      </c>
      <c r="E868" s="91">
        <v>26</v>
      </c>
      <c r="F868" s="91" t="s">
        <v>1043</v>
      </c>
      <c r="G868" s="99">
        <v>302</v>
      </c>
      <c r="H868" s="91">
        <v>54</v>
      </c>
      <c r="I868" s="91"/>
    </row>
    <row r="869" spans="1:9">
      <c r="A869" s="145">
        <v>865</v>
      </c>
      <c r="B869" s="146" t="s">
        <v>1240</v>
      </c>
      <c r="C869" s="91"/>
      <c r="D869" s="91">
        <v>1</v>
      </c>
      <c r="E869" s="91">
        <v>15</v>
      </c>
      <c r="F869" s="91" t="s">
        <v>1044</v>
      </c>
      <c r="G869" s="99">
        <v>305</v>
      </c>
      <c r="H869" s="91">
        <v>3</v>
      </c>
      <c r="I869" s="91"/>
    </row>
    <row r="870" spans="1:9">
      <c r="A870" s="145">
        <v>866</v>
      </c>
      <c r="B870" s="146" t="s">
        <v>1242</v>
      </c>
      <c r="C870" s="91"/>
      <c r="D870" s="91">
        <v>5</v>
      </c>
      <c r="E870" s="91">
        <v>16</v>
      </c>
      <c r="F870" s="91" t="s">
        <v>1239</v>
      </c>
      <c r="G870" s="147">
        <v>305</v>
      </c>
      <c r="H870" s="91" t="s">
        <v>6669</v>
      </c>
      <c r="I870" s="91"/>
    </row>
    <row r="871" spans="1:9">
      <c r="A871" s="145">
        <v>867</v>
      </c>
      <c r="B871" s="146" t="s">
        <v>1244</v>
      </c>
      <c r="C871" s="91"/>
      <c r="D871" s="91">
        <v>1</v>
      </c>
      <c r="E871" s="91">
        <v>17</v>
      </c>
      <c r="F871" s="91" t="s">
        <v>1045</v>
      </c>
      <c r="G871" s="99">
        <v>305</v>
      </c>
      <c r="H871" s="91">
        <v>9</v>
      </c>
      <c r="I871" s="91"/>
    </row>
    <row r="872" spans="1:9">
      <c r="A872" s="145">
        <v>868</v>
      </c>
      <c r="B872" s="146" t="s">
        <v>1246</v>
      </c>
      <c r="C872" s="91"/>
      <c r="D872" s="91">
        <v>1</v>
      </c>
      <c r="E872" s="91">
        <v>18</v>
      </c>
      <c r="F872" s="91" t="s">
        <v>1046</v>
      </c>
      <c r="G872" s="99">
        <v>305</v>
      </c>
      <c r="H872" s="91">
        <v>11</v>
      </c>
      <c r="I872" s="91"/>
    </row>
    <row r="873" spans="1:9">
      <c r="A873" s="145">
        <v>869</v>
      </c>
      <c r="B873" s="146" t="s">
        <v>1248</v>
      </c>
      <c r="C873" s="91"/>
      <c r="D873" s="91">
        <v>1</v>
      </c>
      <c r="E873" s="91">
        <v>19</v>
      </c>
      <c r="F873" s="91" t="s">
        <v>1047</v>
      </c>
      <c r="G873" s="99">
        <v>305</v>
      </c>
      <c r="H873" s="91">
        <v>13</v>
      </c>
      <c r="I873" s="91"/>
    </row>
    <row r="874" spans="1:9">
      <c r="A874" s="145">
        <v>870</v>
      </c>
      <c r="B874" s="146" t="s">
        <v>1250</v>
      </c>
      <c r="C874" s="91"/>
      <c r="D874" s="91">
        <v>1</v>
      </c>
      <c r="E874" s="91">
        <v>20</v>
      </c>
      <c r="F874" s="91" t="s">
        <v>1048</v>
      </c>
      <c r="G874" s="99">
        <v>305</v>
      </c>
      <c r="H874" s="91">
        <v>15</v>
      </c>
      <c r="I874" s="91"/>
    </row>
    <row r="875" spans="1:9">
      <c r="A875" s="145">
        <v>871</v>
      </c>
      <c r="B875" s="146" t="s">
        <v>1252</v>
      </c>
      <c r="C875" s="91" t="s">
        <v>6461</v>
      </c>
      <c r="D875" s="91">
        <v>1</v>
      </c>
      <c r="E875" s="91">
        <v>24</v>
      </c>
      <c r="F875" s="91" t="s">
        <v>1049</v>
      </c>
      <c r="G875" s="99">
        <v>305</v>
      </c>
      <c r="H875" s="91">
        <v>34</v>
      </c>
      <c r="I875" s="91"/>
    </row>
    <row r="876" spans="1:9">
      <c r="A876" s="145">
        <v>872</v>
      </c>
      <c r="B876" s="146" t="s">
        <v>1254</v>
      </c>
      <c r="C876" s="91" t="s">
        <v>6461</v>
      </c>
      <c r="D876" s="91">
        <v>1</v>
      </c>
      <c r="E876" s="91">
        <v>25</v>
      </c>
      <c r="F876" s="91" t="s">
        <v>1050</v>
      </c>
      <c r="G876" s="99">
        <v>305</v>
      </c>
      <c r="H876" s="91">
        <v>44</v>
      </c>
      <c r="I876" s="91"/>
    </row>
    <row r="877" spans="1:9">
      <c r="A877" s="145">
        <v>873</v>
      </c>
      <c r="B877" s="146" t="s">
        <v>1256</v>
      </c>
      <c r="C877" s="91" t="s">
        <v>6461</v>
      </c>
      <c r="D877" s="91">
        <v>1</v>
      </c>
      <c r="E877" s="91">
        <v>26</v>
      </c>
      <c r="F877" s="91" t="s">
        <v>1051</v>
      </c>
      <c r="G877" s="99">
        <v>305</v>
      </c>
      <c r="H877" s="91">
        <v>54</v>
      </c>
      <c r="I877" s="91"/>
    </row>
    <row r="878" spans="1:9">
      <c r="A878" s="145">
        <v>874</v>
      </c>
      <c r="B878" s="146" t="s">
        <v>1240</v>
      </c>
      <c r="C878" s="146"/>
      <c r="D878" s="91">
        <v>1</v>
      </c>
      <c r="E878" s="91">
        <v>15</v>
      </c>
      <c r="F878" s="146" t="s">
        <v>1241</v>
      </c>
      <c r="G878" s="99">
        <v>310</v>
      </c>
      <c r="H878" s="91">
        <v>3</v>
      </c>
      <c r="I878" s="146"/>
    </row>
    <row r="879" spans="1:9">
      <c r="A879" s="145">
        <v>875</v>
      </c>
      <c r="B879" s="146" t="s">
        <v>1242</v>
      </c>
      <c r="C879" s="91"/>
      <c r="D879" s="91">
        <v>5</v>
      </c>
      <c r="E879" s="91">
        <v>16</v>
      </c>
      <c r="F879" s="146" t="s">
        <v>1243</v>
      </c>
      <c r="G879" s="147">
        <v>310</v>
      </c>
      <c r="H879" s="91" t="s">
        <v>6669</v>
      </c>
      <c r="I879" s="91"/>
    </row>
    <row r="880" spans="1:9">
      <c r="A880" s="145">
        <v>876</v>
      </c>
      <c r="B880" s="146" t="s">
        <v>1244</v>
      </c>
      <c r="C880" s="91"/>
      <c r="D880" s="91">
        <v>1</v>
      </c>
      <c r="E880" s="91">
        <v>17</v>
      </c>
      <c r="F880" s="146" t="s">
        <v>1245</v>
      </c>
      <c r="G880" s="99">
        <v>310</v>
      </c>
      <c r="H880" s="91">
        <v>9</v>
      </c>
      <c r="I880" s="91"/>
    </row>
    <row r="881" spans="1:9">
      <c r="A881" s="145">
        <v>877</v>
      </c>
      <c r="B881" s="146" t="s">
        <v>1246</v>
      </c>
      <c r="C881" s="91"/>
      <c r="D881" s="91">
        <v>1</v>
      </c>
      <c r="E881" s="91">
        <v>18</v>
      </c>
      <c r="F881" s="146" t="s">
        <v>1247</v>
      </c>
      <c r="G881" s="99">
        <v>310</v>
      </c>
      <c r="H881" s="91">
        <v>11</v>
      </c>
      <c r="I881" s="91"/>
    </row>
    <row r="882" spans="1:9">
      <c r="A882" s="145">
        <v>878</v>
      </c>
      <c r="B882" s="146" t="s">
        <v>1248</v>
      </c>
      <c r="C882" s="91"/>
      <c r="D882" s="91">
        <v>1</v>
      </c>
      <c r="E882" s="91">
        <v>19</v>
      </c>
      <c r="F882" s="146" t="s">
        <v>1249</v>
      </c>
      <c r="G882" s="99">
        <v>310</v>
      </c>
      <c r="H882" s="91">
        <v>13</v>
      </c>
      <c r="I882" s="91"/>
    </row>
    <row r="883" spans="1:9">
      <c r="A883" s="145">
        <v>879</v>
      </c>
      <c r="B883" s="146" t="s">
        <v>1250</v>
      </c>
      <c r="C883" s="91"/>
      <c r="D883" s="91">
        <v>1</v>
      </c>
      <c r="E883" s="91">
        <v>20</v>
      </c>
      <c r="F883" s="146" t="s">
        <v>1251</v>
      </c>
      <c r="G883" s="99">
        <v>310</v>
      </c>
      <c r="H883" s="91">
        <v>15</v>
      </c>
      <c r="I883" s="91"/>
    </row>
    <row r="884" spans="1:9">
      <c r="A884" s="145">
        <v>880</v>
      </c>
      <c r="B884" s="146" t="s">
        <v>1252</v>
      </c>
      <c r="C884" s="91" t="s">
        <v>6461</v>
      </c>
      <c r="D884" s="91">
        <v>1</v>
      </c>
      <c r="E884" s="91">
        <v>24</v>
      </c>
      <c r="F884" s="146" t="s">
        <v>1253</v>
      </c>
      <c r="G884" s="99">
        <v>310</v>
      </c>
      <c r="H884" s="91">
        <v>34</v>
      </c>
      <c r="I884" s="91"/>
    </row>
    <row r="885" spans="1:9">
      <c r="A885" s="145">
        <v>881</v>
      </c>
      <c r="B885" s="146" t="s">
        <v>1254</v>
      </c>
      <c r="C885" s="91" t="s">
        <v>6461</v>
      </c>
      <c r="D885" s="91">
        <v>1</v>
      </c>
      <c r="E885" s="91">
        <v>25</v>
      </c>
      <c r="F885" s="146" t="s">
        <v>1255</v>
      </c>
      <c r="G885" s="99">
        <v>310</v>
      </c>
      <c r="H885" s="91">
        <v>44</v>
      </c>
      <c r="I885" s="91"/>
    </row>
    <row r="886" spans="1:9">
      <c r="A886" s="145">
        <v>882</v>
      </c>
      <c r="B886" s="146" t="s">
        <v>1256</v>
      </c>
      <c r="C886" s="91" t="s">
        <v>6461</v>
      </c>
      <c r="D886" s="91">
        <v>1</v>
      </c>
      <c r="E886" s="91">
        <v>26</v>
      </c>
      <c r="F886" s="146" t="s">
        <v>1257</v>
      </c>
      <c r="G886" s="99">
        <v>310</v>
      </c>
      <c r="H886" s="91">
        <v>54</v>
      </c>
      <c r="I886" s="91"/>
    </row>
    <row r="887" spans="1:9">
      <c r="A887" s="145">
        <v>883</v>
      </c>
      <c r="B887" s="146" t="s">
        <v>1240</v>
      </c>
      <c r="C887" s="146"/>
      <c r="D887" s="91">
        <v>1</v>
      </c>
      <c r="E887" s="91">
        <v>15</v>
      </c>
      <c r="F887" s="146" t="s">
        <v>1258</v>
      </c>
      <c r="G887" s="99">
        <v>313</v>
      </c>
      <c r="H887" s="91">
        <v>3</v>
      </c>
      <c r="I887" s="146"/>
    </row>
    <row r="888" spans="1:9">
      <c r="A888" s="145">
        <v>884</v>
      </c>
      <c r="B888" s="146" t="s">
        <v>1242</v>
      </c>
      <c r="C888" s="91"/>
      <c r="D888" s="91">
        <v>5</v>
      </c>
      <c r="E888" s="91">
        <v>16</v>
      </c>
      <c r="F888" s="146" t="s">
        <v>1259</v>
      </c>
      <c r="G888" s="147">
        <v>313</v>
      </c>
      <c r="H888" s="91" t="s">
        <v>6669</v>
      </c>
      <c r="I888" s="91"/>
    </row>
    <row r="889" spans="1:9">
      <c r="A889" s="145">
        <v>885</v>
      </c>
      <c r="B889" s="146" t="s">
        <v>1244</v>
      </c>
      <c r="C889" s="91"/>
      <c r="D889" s="91">
        <v>1</v>
      </c>
      <c r="E889" s="91">
        <v>17</v>
      </c>
      <c r="F889" s="146" t="s">
        <v>1260</v>
      </c>
      <c r="G889" s="99">
        <v>313</v>
      </c>
      <c r="H889" s="91">
        <v>9</v>
      </c>
      <c r="I889" s="91"/>
    </row>
    <row r="890" spans="1:9">
      <c r="A890" s="145">
        <v>886</v>
      </c>
      <c r="B890" s="146" t="s">
        <v>1246</v>
      </c>
      <c r="C890" s="91"/>
      <c r="D890" s="91">
        <v>1</v>
      </c>
      <c r="E890" s="91">
        <v>18</v>
      </c>
      <c r="F890" s="146" t="s">
        <v>1261</v>
      </c>
      <c r="G890" s="99">
        <v>313</v>
      </c>
      <c r="H890" s="91">
        <v>11</v>
      </c>
      <c r="I890" s="91"/>
    </row>
    <row r="891" spans="1:9">
      <c r="A891" s="145">
        <v>887</v>
      </c>
      <c r="B891" s="146" t="s">
        <v>1248</v>
      </c>
      <c r="C891" s="91"/>
      <c r="D891" s="91">
        <v>1</v>
      </c>
      <c r="E891" s="91">
        <v>19</v>
      </c>
      <c r="F891" s="146" t="s">
        <v>1262</v>
      </c>
      <c r="G891" s="99">
        <v>313</v>
      </c>
      <c r="H891" s="91">
        <v>13</v>
      </c>
      <c r="I891" s="91"/>
    </row>
    <row r="892" spans="1:9">
      <c r="A892" s="145">
        <v>888</v>
      </c>
      <c r="B892" s="146" t="s">
        <v>1250</v>
      </c>
      <c r="C892" s="91"/>
      <c r="D892" s="91">
        <v>1</v>
      </c>
      <c r="E892" s="91">
        <v>20</v>
      </c>
      <c r="F892" s="146" t="s">
        <v>1263</v>
      </c>
      <c r="G892" s="99">
        <v>313</v>
      </c>
      <c r="H892" s="91">
        <v>15</v>
      </c>
      <c r="I892" s="91"/>
    </row>
    <row r="893" spans="1:9">
      <c r="A893" s="145">
        <v>889</v>
      </c>
      <c r="B893" s="146" t="s">
        <v>1252</v>
      </c>
      <c r="C893" s="91" t="s">
        <v>6461</v>
      </c>
      <c r="D893" s="91">
        <v>1</v>
      </c>
      <c r="E893" s="91">
        <v>24</v>
      </c>
      <c r="F893" s="146" t="s">
        <v>1264</v>
      </c>
      <c r="G893" s="99">
        <v>313</v>
      </c>
      <c r="H893" s="91">
        <v>34</v>
      </c>
      <c r="I893" s="91"/>
    </row>
    <row r="894" spans="1:9">
      <c r="A894" s="145">
        <v>890</v>
      </c>
      <c r="B894" s="146" t="s">
        <v>1254</v>
      </c>
      <c r="C894" s="91" t="s">
        <v>6461</v>
      </c>
      <c r="D894" s="91">
        <v>1</v>
      </c>
      <c r="E894" s="91">
        <v>25</v>
      </c>
      <c r="F894" s="146" t="s">
        <v>1265</v>
      </c>
      <c r="G894" s="99">
        <v>313</v>
      </c>
      <c r="H894" s="91">
        <v>44</v>
      </c>
      <c r="I894" s="91"/>
    </row>
    <row r="895" spans="1:9">
      <c r="A895" s="145">
        <v>891</v>
      </c>
      <c r="B895" s="146" t="s">
        <v>1256</v>
      </c>
      <c r="C895" s="91" t="s">
        <v>6461</v>
      </c>
      <c r="D895" s="91">
        <v>1</v>
      </c>
      <c r="E895" s="91">
        <v>26</v>
      </c>
      <c r="F895" s="146" t="s">
        <v>1266</v>
      </c>
      <c r="G895" s="99">
        <v>313</v>
      </c>
      <c r="H895" s="91">
        <v>54</v>
      </c>
      <c r="I895" s="91"/>
    </row>
    <row r="896" spans="1:9">
      <c r="A896" s="145">
        <v>892</v>
      </c>
      <c r="B896" s="146" t="s">
        <v>1240</v>
      </c>
      <c r="C896" s="146"/>
      <c r="D896" s="91">
        <v>1</v>
      </c>
      <c r="E896" s="91">
        <v>15</v>
      </c>
      <c r="F896" s="146" t="s">
        <v>1267</v>
      </c>
      <c r="G896" s="99">
        <v>316</v>
      </c>
      <c r="H896" s="91">
        <v>3</v>
      </c>
      <c r="I896" s="146"/>
    </row>
    <row r="897" spans="1:9">
      <c r="A897" s="145">
        <v>893</v>
      </c>
      <c r="B897" s="146" t="s">
        <v>1242</v>
      </c>
      <c r="C897" s="91"/>
      <c r="D897" s="91">
        <v>5</v>
      </c>
      <c r="E897" s="91">
        <v>16</v>
      </c>
      <c r="F897" s="146" t="s">
        <v>1268</v>
      </c>
      <c r="G897" s="147">
        <v>316</v>
      </c>
      <c r="H897" s="91" t="s">
        <v>6669</v>
      </c>
      <c r="I897" s="91"/>
    </row>
    <row r="898" spans="1:9">
      <c r="A898" s="145">
        <v>894</v>
      </c>
      <c r="B898" s="146" t="s">
        <v>1244</v>
      </c>
      <c r="C898" s="91"/>
      <c r="D898" s="91">
        <v>1</v>
      </c>
      <c r="E898" s="91">
        <v>17</v>
      </c>
      <c r="F898" s="146" t="s">
        <v>1269</v>
      </c>
      <c r="G898" s="99">
        <v>316</v>
      </c>
      <c r="H898" s="91">
        <v>9</v>
      </c>
      <c r="I898" s="91"/>
    </row>
    <row r="899" spans="1:9">
      <c r="A899" s="145">
        <v>895</v>
      </c>
      <c r="B899" s="146" t="s">
        <v>1246</v>
      </c>
      <c r="C899" s="91"/>
      <c r="D899" s="91">
        <v>1</v>
      </c>
      <c r="E899" s="91">
        <v>18</v>
      </c>
      <c r="F899" s="146" t="s">
        <v>1270</v>
      </c>
      <c r="G899" s="99">
        <v>316</v>
      </c>
      <c r="H899" s="91">
        <v>11</v>
      </c>
      <c r="I899" s="91"/>
    </row>
    <row r="900" spans="1:9">
      <c r="A900" s="145">
        <v>896</v>
      </c>
      <c r="B900" s="146" t="s">
        <v>1248</v>
      </c>
      <c r="C900" s="91"/>
      <c r="D900" s="91">
        <v>1</v>
      </c>
      <c r="E900" s="91">
        <v>19</v>
      </c>
      <c r="F900" s="146" t="s">
        <v>1271</v>
      </c>
      <c r="G900" s="99">
        <v>316</v>
      </c>
      <c r="H900" s="91">
        <v>13</v>
      </c>
      <c r="I900" s="91"/>
    </row>
    <row r="901" spans="1:9">
      <c r="A901" s="145">
        <v>897</v>
      </c>
      <c r="B901" s="146" t="s">
        <v>1250</v>
      </c>
      <c r="C901" s="91"/>
      <c r="D901" s="91">
        <v>1</v>
      </c>
      <c r="E901" s="91">
        <v>20</v>
      </c>
      <c r="F901" s="146" t="s">
        <v>1272</v>
      </c>
      <c r="G901" s="99">
        <v>316</v>
      </c>
      <c r="H901" s="91">
        <v>15</v>
      </c>
      <c r="I901" s="91"/>
    </row>
    <row r="902" spans="1:9">
      <c r="A902" s="145">
        <v>898</v>
      </c>
      <c r="B902" s="146" t="s">
        <v>1252</v>
      </c>
      <c r="C902" s="91" t="s">
        <v>6461</v>
      </c>
      <c r="D902" s="91">
        <v>1</v>
      </c>
      <c r="E902" s="91">
        <v>24</v>
      </c>
      <c r="F902" s="146" t="s">
        <v>1273</v>
      </c>
      <c r="G902" s="99">
        <v>316</v>
      </c>
      <c r="H902" s="91">
        <v>34</v>
      </c>
      <c r="I902" s="91"/>
    </row>
    <row r="903" spans="1:9">
      <c r="A903" s="145">
        <v>899</v>
      </c>
      <c r="B903" s="146" t="s">
        <v>1254</v>
      </c>
      <c r="C903" s="91" t="s">
        <v>6461</v>
      </c>
      <c r="D903" s="91">
        <v>1</v>
      </c>
      <c r="E903" s="91">
        <v>25</v>
      </c>
      <c r="F903" s="146" t="s">
        <v>1274</v>
      </c>
      <c r="G903" s="99">
        <v>316</v>
      </c>
      <c r="H903" s="91">
        <v>44</v>
      </c>
      <c r="I903" s="91"/>
    </row>
    <row r="904" spans="1:9">
      <c r="A904" s="145">
        <v>900</v>
      </c>
      <c r="B904" s="146" t="s">
        <v>1256</v>
      </c>
      <c r="C904" s="91" t="s">
        <v>6461</v>
      </c>
      <c r="D904" s="91">
        <v>1</v>
      </c>
      <c r="E904" s="91">
        <v>26</v>
      </c>
      <c r="F904" s="146" t="s">
        <v>1275</v>
      </c>
      <c r="G904" s="99">
        <v>316</v>
      </c>
      <c r="H904" s="91">
        <v>54</v>
      </c>
      <c r="I904" s="91"/>
    </row>
    <row r="905" spans="1:9">
      <c r="A905" s="145">
        <v>901</v>
      </c>
      <c r="B905" s="146" t="s">
        <v>1240</v>
      </c>
      <c r="C905" s="146"/>
      <c r="D905" s="91">
        <v>1</v>
      </c>
      <c r="E905" s="91">
        <v>15</v>
      </c>
      <c r="F905" s="146" t="s">
        <v>1276</v>
      </c>
      <c r="G905" s="99">
        <v>319</v>
      </c>
      <c r="H905" s="91">
        <v>3</v>
      </c>
      <c r="I905" s="146"/>
    </row>
    <row r="906" spans="1:9">
      <c r="A906" s="145">
        <v>902</v>
      </c>
      <c r="B906" s="146" t="s">
        <v>1242</v>
      </c>
      <c r="C906" s="91"/>
      <c r="D906" s="91">
        <v>5</v>
      </c>
      <c r="E906" s="91">
        <v>16</v>
      </c>
      <c r="F906" s="146" t="s">
        <v>1277</v>
      </c>
      <c r="G906" s="147">
        <v>319</v>
      </c>
      <c r="H906" s="91" t="s">
        <v>6669</v>
      </c>
      <c r="I906" s="91"/>
    </row>
    <row r="907" spans="1:9">
      <c r="A907" s="145">
        <v>903</v>
      </c>
      <c r="B907" s="146" t="s">
        <v>1244</v>
      </c>
      <c r="C907" s="91"/>
      <c r="D907" s="91">
        <v>1</v>
      </c>
      <c r="E907" s="91">
        <v>17</v>
      </c>
      <c r="F907" s="146" t="s">
        <v>1278</v>
      </c>
      <c r="G907" s="99">
        <v>319</v>
      </c>
      <c r="H907" s="91">
        <v>9</v>
      </c>
      <c r="I907" s="91"/>
    </row>
    <row r="908" spans="1:9">
      <c r="A908" s="145">
        <v>904</v>
      </c>
      <c r="B908" s="146" t="s">
        <v>1246</v>
      </c>
      <c r="C908" s="91"/>
      <c r="D908" s="91">
        <v>1</v>
      </c>
      <c r="E908" s="91">
        <v>18</v>
      </c>
      <c r="F908" s="146" t="s">
        <v>1279</v>
      </c>
      <c r="G908" s="99">
        <v>319</v>
      </c>
      <c r="H908" s="91">
        <v>11</v>
      </c>
      <c r="I908" s="91"/>
    </row>
    <row r="909" spans="1:9">
      <c r="A909" s="145">
        <v>905</v>
      </c>
      <c r="B909" s="146" t="s">
        <v>1248</v>
      </c>
      <c r="C909" s="91"/>
      <c r="D909" s="91">
        <v>1</v>
      </c>
      <c r="E909" s="91">
        <v>19</v>
      </c>
      <c r="F909" s="146" t="s">
        <v>1280</v>
      </c>
      <c r="G909" s="99">
        <v>319</v>
      </c>
      <c r="H909" s="91">
        <v>13</v>
      </c>
      <c r="I909" s="91"/>
    </row>
    <row r="910" spans="1:9">
      <c r="A910" s="145">
        <v>906</v>
      </c>
      <c r="B910" s="146" t="s">
        <v>1250</v>
      </c>
      <c r="C910" s="91"/>
      <c r="D910" s="91">
        <v>1</v>
      </c>
      <c r="E910" s="91">
        <v>20</v>
      </c>
      <c r="F910" s="146" t="s">
        <v>1281</v>
      </c>
      <c r="G910" s="99">
        <v>319</v>
      </c>
      <c r="H910" s="91">
        <v>15</v>
      </c>
      <c r="I910" s="91"/>
    </row>
    <row r="911" spans="1:9">
      <c r="A911" s="145">
        <v>907</v>
      </c>
      <c r="B911" s="146" t="s">
        <v>1252</v>
      </c>
      <c r="C911" s="91" t="s">
        <v>6461</v>
      </c>
      <c r="D911" s="91">
        <v>1</v>
      </c>
      <c r="E911" s="91">
        <v>24</v>
      </c>
      <c r="F911" s="146" t="s">
        <v>1282</v>
      </c>
      <c r="G911" s="99">
        <v>319</v>
      </c>
      <c r="H911" s="91">
        <v>34</v>
      </c>
      <c r="I911" s="91"/>
    </row>
    <row r="912" spans="1:9">
      <c r="A912" s="145">
        <v>908</v>
      </c>
      <c r="B912" s="146" t="s">
        <v>1254</v>
      </c>
      <c r="C912" s="91" t="s">
        <v>6461</v>
      </c>
      <c r="D912" s="91">
        <v>1</v>
      </c>
      <c r="E912" s="91">
        <v>25</v>
      </c>
      <c r="F912" s="146" t="s">
        <v>1283</v>
      </c>
      <c r="G912" s="99">
        <v>319</v>
      </c>
      <c r="H912" s="91">
        <v>44</v>
      </c>
      <c r="I912" s="91"/>
    </row>
    <row r="913" spans="1:9">
      <c r="A913" s="145">
        <v>909</v>
      </c>
      <c r="B913" s="146" t="s">
        <v>1256</v>
      </c>
      <c r="C913" s="91" t="s">
        <v>6461</v>
      </c>
      <c r="D913" s="91">
        <v>1</v>
      </c>
      <c r="E913" s="91">
        <v>26</v>
      </c>
      <c r="F913" s="146" t="s">
        <v>1284</v>
      </c>
      <c r="G913" s="99">
        <v>319</v>
      </c>
      <c r="H913" s="91">
        <v>54</v>
      </c>
      <c r="I913" s="91"/>
    </row>
    <row r="914" spans="1:9">
      <c r="A914" s="145">
        <v>910</v>
      </c>
      <c r="B914" s="146" t="s">
        <v>1240</v>
      </c>
      <c r="C914" s="146"/>
      <c r="D914" s="91">
        <v>1</v>
      </c>
      <c r="E914" s="91">
        <v>15</v>
      </c>
      <c r="F914" s="146" t="s">
        <v>1285</v>
      </c>
      <c r="G914" s="99">
        <v>322</v>
      </c>
      <c r="H914" s="91">
        <v>3</v>
      </c>
      <c r="I914" s="146"/>
    </row>
    <row r="915" spans="1:9">
      <c r="A915" s="145">
        <v>911</v>
      </c>
      <c r="B915" s="146" t="s">
        <v>1242</v>
      </c>
      <c r="C915" s="91"/>
      <c r="D915" s="91">
        <v>5</v>
      </c>
      <c r="E915" s="91">
        <v>16</v>
      </c>
      <c r="F915" s="146" t="s">
        <v>1286</v>
      </c>
      <c r="G915" s="147">
        <v>322</v>
      </c>
      <c r="H915" s="91" t="s">
        <v>6669</v>
      </c>
      <c r="I915" s="91"/>
    </row>
    <row r="916" spans="1:9">
      <c r="A916" s="145">
        <v>912</v>
      </c>
      <c r="B916" s="146" t="s">
        <v>1244</v>
      </c>
      <c r="C916" s="91"/>
      <c r="D916" s="91">
        <v>1</v>
      </c>
      <c r="E916" s="91">
        <v>17</v>
      </c>
      <c r="F916" s="146" t="s">
        <v>1287</v>
      </c>
      <c r="G916" s="99">
        <v>322</v>
      </c>
      <c r="H916" s="91">
        <v>9</v>
      </c>
      <c r="I916" s="91"/>
    </row>
    <row r="917" spans="1:9">
      <c r="A917" s="145">
        <v>913</v>
      </c>
      <c r="B917" s="146" t="s">
        <v>1246</v>
      </c>
      <c r="C917" s="91"/>
      <c r="D917" s="91">
        <v>1</v>
      </c>
      <c r="E917" s="91">
        <v>18</v>
      </c>
      <c r="F917" s="146" t="s">
        <v>1288</v>
      </c>
      <c r="G917" s="99">
        <v>322</v>
      </c>
      <c r="H917" s="91">
        <v>11</v>
      </c>
      <c r="I917" s="91"/>
    </row>
    <row r="918" spans="1:9">
      <c r="A918" s="145">
        <v>914</v>
      </c>
      <c r="B918" s="146" t="s">
        <v>1248</v>
      </c>
      <c r="C918" s="91"/>
      <c r="D918" s="91">
        <v>1</v>
      </c>
      <c r="E918" s="91">
        <v>19</v>
      </c>
      <c r="F918" s="146" t="s">
        <v>1289</v>
      </c>
      <c r="G918" s="99">
        <v>322</v>
      </c>
      <c r="H918" s="91">
        <v>13</v>
      </c>
      <c r="I918" s="91"/>
    </row>
    <row r="919" spans="1:9">
      <c r="A919" s="145">
        <v>915</v>
      </c>
      <c r="B919" s="146" t="s">
        <v>1250</v>
      </c>
      <c r="C919" s="91"/>
      <c r="D919" s="91">
        <v>1</v>
      </c>
      <c r="E919" s="91">
        <v>20</v>
      </c>
      <c r="F919" s="146" t="s">
        <v>1290</v>
      </c>
      <c r="G919" s="99">
        <v>322</v>
      </c>
      <c r="H919" s="91">
        <v>15</v>
      </c>
      <c r="I919" s="91"/>
    </row>
    <row r="920" spans="1:9">
      <c r="A920" s="145">
        <v>916</v>
      </c>
      <c r="B920" s="146" t="s">
        <v>1252</v>
      </c>
      <c r="C920" s="91" t="s">
        <v>6461</v>
      </c>
      <c r="D920" s="91">
        <v>1</v>
      </c>
      <c r="E920" s="91">
        <v>24</v>
      </c>
      <c r="F920" s="146" t="s">
        <v>1291</v>
      </c>
      <c r="G920" s="99">
        <v>322</v>
      </c>
      <c r="H920" s="91">
        <v>34</v>
      </c>
      <c r="I920" s="91"/>
    </row>
    <row r="921" spans="1:9">
      <c r="A921" s="145">
        <v>917</v>
      </c>
      <c r="B921" s="146" t="s">
        <v>1254</v>
      </c>
      <c r="C921" s="91" t="s">
        <v>6461</v>
      </c>
      <c r="D921" s="91">
        <v>1</v>
      </c>
      <c r="E921" s="91">
        <v>25</v>
      </c>
      <c r="F921" s="146" t="s">
        <v>1292</v>
      </c>
      <c r="G921" s="99">
        <v>322</v>
      </c>
      <c r="H921" s="91">
        <v>44</v>
      </c>
      <c r="I921" s="91"/>
    </row>
    <row r="922" spans="1:9">
      <c r="A922" s="145">
        <v>918</v>
      </c>
      <c r="B922" s="146" t="s">
        <v>1256</v>
      </c>
      <c r="C922" s="91" t="s">
        <v>6461</v>
      </c>
      <c r="D922" s="91">
        <v>1</v>
      </c>
      <c r="E922" s="91">
        <v>26</v>
      </c>
      <c r="F922" s="146" t="s">
        <v>1293</v>
      </c>
      <c r="G922" s="99">
        <v>322</v>
      </c>
      <c r="H922" s="91">
        <v>54</v>
      </c>
      <c r="I922" s="91"/>
    </row>
    <row r="923" spans="1:9">
      <c r="A923" s="145">
        <v>919</v>
      </c>
      <c r="B923" s="146" t="s">
        <v>1240</v>
      </c>
      <c r="C923" s="146"/>
      <c r="D923" s="91">
        <v>1</v>
      </c>
      <c r="E923" s="91">
        <v>15</v>
      </c>
      <c r="F923" s="146" t="s">
        <v>1294</v>
      </c>
      <c r="G923" s="99">
        <v>325</v>
      </c>
      <c r="H923" s="91">
        <v>3</v>
      </c>
      <c r="I923" s="146"/>
    </row>
    <row r="924" spans="1:9">
      <c r="A924" s="145">
        <v>920</v>
      </c>
      <c r="B924" s="146" t="s">
        <v>1242</v>
      </c>
      <c r="C924" s="91"/>
      <c r="D924" s="91">
        <v>5</v>
      </c>
      <c r="E924" s="91">
        <v>16</v>
      </c>
      <c r="F924" s="146" t="s">
        <v>1295</v>
      </c>
      <c r="G924" s="147">
        <v>325</v>
      </c>
      <c r="H924" s="91" t="s">
        <v>6669</v>
      </c>
      <c r="I924" s="91"/>
    </row>
    <row r="925" spans="1:9">
      <c r="A925" s="145">
        <v>921</v>
      </c>
      <c r="B925" s="146" t="s">
        <v>1244</v>
      </c>
      <c r="C925" s="91"/>
      <c r="D925" s="91">
        <v>1</v>
      </c>
      <c r="E925" s="91">
        <v>17</v>
      </c>
      <c r="F925" s="146" t="s">
        <v>1296</v>
      </c>
      <c r="G925" s="99">
        <v>325</v>
      </c>
      <c r="H925" s="91">
        <v>9</v>
      </c>
      <c r="I925" s="91"/>
    </row>
    <row r="926" spans="1:9">
      <c r="A926" s="145">
        <v>922</v>
      </c>
      <c r="B926" s="146" t="s">
        <v>1246</v>
      </c>
      <c r="C926" s="91"/>
      <c r="D926" s="91">
        <v>1</v>
      </c>
      <c r="E926" s="91">
        <v>18</v>
      </c>
      <c r="F926" s="146" t="s">
        <v>1297</v>
      </c>
      <c r="G926" s="99">
        <v>325</v>
      </c>
      <c r="H926" s="91">
        <v>11</v>
      </c>
      <c r="I926" s="91"/>
    </row>
    <row r="927" spans="1:9">
      <c r="A927" s="145">
        <v>923</v>
      </c>
      <c r="B927" s="146" t="s">
        <v>1248</v>
      </c>
      <c r="C927" s="91"/>
      <c r="D927" s="91">
        <v>1</v>
      </c>
      <c r="E927" s="91">
        <v>19</v>
      </c>
      <c r="F927" s="146" t="s">
        <v>1298</v>
      </c>
      <c r="G927" s="99">
        <v>325</v>
      </c>
      <c r="H927" s="91">
        <v>13</v>
      </c>
      <c r="I927" s="91"/>
    </row>
    <row r="928" spans="1:9">
      <c r="A928" s="145">
        <v>924</v>
      </c>
      <c r="B928" s="146" t="s">
        <v>1250</v>
      </c>
      <c r="C928" s="91"/>
      <c r="D928" s="91">
        <v>1</v>
      </c>
      <c r="E928" s="91">
        <v>20</v>
      </c>
      <c r="F928" s="146" t="s">
        <v>1299</v>
      </c>
      <c r="G928" s="99">
        <v>325</v>
      </c>
      <c r="H928" s="91">
        <v>15</v>
      </c>
      <c r="I928" s="91"/>
    </row>
    <row r="929" spans="1:9">
      <c r="A929" s="145">
        <v>925</v>
      </c>
      <c r="B929" s="146" t="s">
        <v>1252</v>
      </c>
      <c r="C929" s="91" t="s">
        <v>6461</v>
      </c>
      <c r="D929" s="91">
        <v>1</v>
      </c>
      <c r="E929" s="91">
        <v>24</v>
      </c>
      <c r="F929" s="146" t="s">
        <v>1300</v>
      </c>
      <c r="G929" s="99">
        <v>325</v>
      </c>
      <c r="H929" s="91">
        <v>34</v>
      </c>
      <c r="I929" s="91"/>
    </row>
    <row r="930" spans="1:9">
      <c r="A930" s="145">
        <v>926</v>
      </c>
      <c r="B930" s="146" t="s">
        <v>1254</v>
      </c>
      <c r="C930" s="91" t="s">
        <v>6461</v>
      </c>
      <c r="D930" s="91">
        <v>1</v>
      </c>
      <c r="E930" s="91">
        <v>25</v>
      </c>
      <c r="F930" s="146" t="s">
        <v>1301</v>
      </c>
      <c r="G930" s="99">
        <v>325</v>
      </c>
      <c r="H930" s="91">
        <v>44</v>
      </c>
      <c r="I930" s="91"/>
    </row>
    <row r="931" spans="1:9">
      <c r="A931" s="145">
        <v>927</v>
      </c>
      <c r="B931" s="146" t="s">
        <v>1256</v>
      </c>
      <c r="C931" s="91" t="s">
        <v>6461</v>
      </c>
      <c r="D931" s="91">
        <v>1</v>
      </c>
      <c r="E931" s="91">
        <v>26</v>
      </c>
      <c r="F931" s="146" t="s">
        <v>1302</v>
      </c>
      <c r="G931" s="99">
        <v>325</v>
      </c>
      <c r="H931" s="91">
        <v>54</v>
      </c>
      <c r="I931" s="91"/>
    </row>
    <row r="932" spans="1:9">
      <c r="A932" s="145">
        <v>928</v>
      </c>
      <c r="B932" s="146" t="s">
        <v>1240</v>
      </c>
      <c r="C932" s="146"/>
      <c r="D932" s="91">
        <v>1</v>
      </c>
      <c r="E932" s="91">
        <v>15</v>
      </c>
      <c r="F932" s="146" t="s">
        <v>1303</v>
      </c>
      <c r="G932" s="99">
        <v>328</v>
      </c>
      <c r="H932" s="91">
        <v>3</v>
      </c>
      <c r="I932" s="146"/>
    </row>
    <row r="933" spans="1:9">
      <c r="A933" s="145">
        <v>929</v>
      </c>
      <c r="B933" s="146" t="s">
        <v>1242</v>
      </c>
      <c r="C933" s="91"/>
      <c r="D933" s="91">
        <v>5</v>
      </c>
      <c r="E933" s="91">
        <v>16</v>
      </c>
      <c r="F933" s="146" t="s">
        <v>1304</v>
      </c>
      <c r="G933" s="147">
        <v>328</v>
      </c>
      <c r="H933" s="91" t="s">
        <v>6669</v>
      </c>
      <c r="I933" s="91"/>
    </row>
    <row r="934" spans="1:9">
      <c r="A934" s="145">
        <v>930</v>
      </c>
      <c r="B934" s="146" t="s">
        <v>1244</v>
      </c>
      <c r="C934" s="91"/>
      <c r="D934" s="91">
        <v>1</v>
      </c>
      <c r="E934" s="91">
        <v>17</v>
      </c>
      <c r="F934" s="146" t="s">
        <v>1305</v>
      </c>
      <c r="G934" s="99">
        <v>328</v>
      </c>
      <c r="H934" s="91">
        <v>9</v>
      </c>
      <c r="I934" s="91"/>
    </row>
    <row r="935" spans="1:9">
      <c r="A935" s="145">
        <v>931</v>
      </c>
      <c r="B935" s="146" t="s">
        <v>1246</v>
      </c>
      <c r="C935" s="91"/>
      <c r="D935" s="91">
        <v>1</v>
      </c>
      <c r="E935" s="91">
        <v>18</v>
      </c>
      <c r="F935" s="146" t="s">
        <v>1306</v>
      </c>
      <c r="G935" s="99">
        <v>328</v>
      </c>
      <c r="H935" s="91">
        <v>11</v>
      </c>
      <c r="I935" s="91"/>
    </row>
    <row r="936" spans="1:9">
      <c r="A936" s="145">
        <v>932</v>
      </c>
      <c r="B936" s="146" t="s">
        <v>1248</v>
      </c>
      <c r="C936" s="91"/>
      <c r="D936" s="91">
        <v>1</v>
      </c>
      <c r="E936" s="91">
        <v>19</v>
      </c>
      <c r="F936" s="146" t="s">
        <v>1307</v>
      </c>
      <c r="G936" s="99">
        <v>328</v>
      </c>
      <c r="H936" s="91">
        <v>13</v>
      </c>
      <c r="I936" s="91"/>
    </row>
    <row r="937" spans="1:9">
      <c r="A937" s="145">
        <v>933</v>
      </c>
      <c r="B937" s="146" t="s">
        <v>1250</v>
      </c>
      <c r="C937" s="91"/>
      <c r="D937" s="91">
        <v>1</v>
      </c>
      <c r="E937" s="91">
        <v>20</v>
      </c>
      <c r="F937" s="146" t="s">
        <v>1308</v>
      </c>
      <c r="G937" s="99">
        <v>328</v>
      </c>
      <c r="H937" s="91">
        <v>15</v>
      </c>
      <c r="I937" s="91"/>
    </row>
    <row r="938" spans="1:9">
      <c r="A938" s="145">
        <v>934</v>
      </c>
      <c r="B938" s="146" t="s">
        <v>1252</v>
      </c>
      <c r="C938" s="91" t="s">
        <v>6461</v>
      </c>
      <c r="D938" s="91">
        <v>1</v>
      </c>
      <c r="E938" s="91">
        <v>24</v>
      </c>
      <c r="F938" s="146" t="s">
        <v>1309</v>
      </c>
      <c r="G938" s="99">
        <v>328</v>
      </c>
      <c r="H938" s="91">
        <v>34</v>
      </c>
      <c r="I938" s="91"/>
    </row>
    <row r="939" spans="1:9">
      <c r="A939" s="145">
        <v>935</v>
      </c>
      <c r="B939" s="146" t="s">
        <v>1254</v>
      </c>
      <c r="C939" s="91" t="s">
        <v>6461</v>
      </c>
      <c r="D939" s="91">
        <v>1</v>
      </c>
      <c r="E939" s="91">
        <v>25</v>
      </c>
      <c r="F939" s="146" t="s">
        <v>1310</v>
      </c>
      <c r="G939" s="99">
        <v>328</v>
      </c>
      <c r="H939" s="91">
        <v>44</v>
      </c>
      <c r="I939" s="91"/>
    </row>
    <row r="940" spans="1:9">
      <c r="A940" s="145">
        <v>936</v>
      </c>
      <c r="B940" s="146" t="s">
        <v>1256</v>
      </c>
      <c r="C940" s="91" t="s">
        <v>6461</v>
      </c>
      <c r="D940" s="91">
        <v>1</v>
      </c>
      <c r="E940" s="91">
        <v>26</v>
      </c>
      <c r="F940" s="146" t="s">
        <v>1311</v>
      </c>
      <c r="G940" s="99">
        <v>328</v>
      </c>
      <c r="H940" s="91">
        <v>54</v>
      </c>
      <c r="I940" s="91"/>
    </row>
    <row r="941" spans="1:9">
      <c r="A941" s="145">
        <v>937</v>
      </c>
      <c r="B941" s="146" t="s">
        <v>1240</v>
      </c>
      <c r="C941" s="146"/>
      <c r="D941" s="91">
        <v>1</v>
      </c>
      <c r="E941" s="91">
        <v>15</v>
      </c>
      <c r="F941" s="146" t="s">
        <v>1312</v>
      </c>
      <c r="G941" s="99">
        <v>331</v>
      </c>
      <c r="H941" s="91">
        <v>3</v>
      </c>
      <c r="I941" s="146"/>
    </row>
    <row r="942" spans="1:9">
      <c r="A942" s="145">
        <v>938</v>
      </c>
      <c r="B942" s="146" t="s">
        <v>1242</v>
      </c>
      <c r="C942" s="91"/>
      <c r="D942" s="91">
        <v>5</v>
      </c>
      <c r="E942" s="91">
        <v>16</v>
      </c>
      <c r="F942" s="146" t="s">
        <v>1313</v>
      </c>
      <c r="G942" s="147">
        <v>331</v>
      </c>
      <c r="H942" s="91" t="s">
        <v>6669</v>
      </c>
      <c r="I942" s="91"/>
    </row>
    <row r="943" spans="1:9">
      <c r="A943" s="145">
        <v>939</v>
      </c>
      <c r="B943" s="146" t="s">
        <v>1244</v>
      </c>
      <c r="C943" s="91"/>
      <c r="D943" s="91">
        <v>1</v>
      </c>
      <c r="E943" s="91">
        <v>17</v>
      </c>
      <c r="F943" s="146" t="s">
        <v>1314</v>
      </c>
      <c r="G943" s="99">
        <v>331</v>
      </c>
      <c r="H943" s="91">
        <v>9</v>
      </c>
      <c r="I943" s="91"/>
    </row>
    <row r="944" spans="1:9">
      <c r="A944" s="145">
        <v>940</v>
      </c>
      <c r="B944" s="146" t="s">
        <v>1246</v>
      </c>
      <c r="C944" s="91"/>
      <c r="D944" s="91">
        <v>1</v>
      </c>
      <c r="E944" s="91">
        <v>18</v>
      </c>
      <c r="F944" s="146" t="s">
        <v>1315</v>
      </c>
      <c r="G944" s="99">
        <v>331</v>
      </c>
      <c r="H944" s="91">
        <v>11</v>
      </c>
      <c r="I944" s="91"/>
    </row>
    <row r="945" spans="1:9">
      <c r="A945" s="145">
        <v>941</v>
      </c>
      <c r="B945" s="146" t="s">
        <v>1248</v>
      </c>
      <c r="C945" s="91"/>
      <c r="D945" s="91">
        <v>1</v>
      </c>
      <c r="E945" s="91">
        <v>19</v>
      </c>
      <c r="F945" s="146" t="s">
        <v>1316</v>
      </c>
      <c r="G945" s="99">
        <v>331</v>
      </c>
      <c r="H945" s="91">
        <v>13</v>
      </c>
      <c r="I945" s="91"/>
    </row>
    <row r="946" spans="1:9">
      <c r="A946" s="145">
        <v>942</v>
      </c>
      <c r="B946" s="146" t="s">
        <v>1250</v>
      </c>
      <c r="C946" s="91"/>
      <c r="D946" s="91">
        <v>1</v>
      </c>
      <c r="E946" s="91">
        <v>20</v>
      </c>
      <c r="F946" s="146" t="s">
        <v>1317</v>
      </c>
      <c r="G946" s="99">
        <v>331</v>
      </c>
      <c r="H946" s="91">
        <v>15</v>
      </c>
      <c r="I946" s="91"/>
    </row>
    <row r="947" spans="1:9">
      <c r="A947" s="145">
        <v>943</v>
      </c>
      <c r="B947" s="146" t="s">
        <v>1252</v>
      </c>
      <c r="C947" s="91" t="s">
        <v>6461</v>
      </c>
      <c r="D947" s="91">
        <v>1</v>
      </c>
      <c r="E947" s="91">
        <v>24</v>
      </c>
      <c r="F947" s="146" t="s">
        <v>1318</v>
      </c>
      <c r="G947" s="99">
        <v>331</v>
      </c>
      <c r="H947" s="91">
        <v>34</v>
      </c>
      <c r="I947" s="91"/>
    </row>
    <row r="948" spans="1:9">
      <c r="A948" s="145">
        <v>944</v>
      </c>
      <c r="B948" s="146" t="s">
        <v>1254</v>
      </c>
      <c r="C948" s="91" t="s">
        <v>6461</v>
      </c>
      <c r="D948" s="91">
        <v>1</v>
      </c>
      <c r="E948" s="91">
        <v>25</v>
      </c>
      <c r="F948" s="146" t="s">
        <v>1319</v>
      </c>
      <c r="G948" s="99">
        <v>331</v>
      </c>
      <c r="H948" s="91">
        <v>44</v>
      </c>
      <c r="I948" s="91"/>
    </row>
    <row r="949" spans="1:9">
      <c r="A949" s="145">
        <v>945</v>
      </c>
      <c r="B949" s="146" t="s">
        <v>1256</v>
      </c>
      <c r="C949" s="91" t="s">
        <v>6461</v>
      </c>
      <c r="D949" s="91">
        <v>1</v>
      </c>
      <c r="E949" s="91">
        <v>26</v>
      </c>
      <c r="F949" s="146" t="s">
        <v>1320</v>
      </c>
      <c r="G949" s="99">
        <v>331</v>
      </c>
      <c r="H949" s="91">
        <v>54</v>
      </c>
      <c r="I949" s="91"/>
    </row>
    <row r="950" spans="1:9">
      <c r="A950" s="145">
        <v>946</v>
      </c>
      <c r="B950" s="146" t="s">
        <v>1240</v>
      </c>
      <c r="C950" s="146"/>
      <c r="D950" s="91">
        <v>1</v>
      </c>
      <c r="E950" s="91">
        <v>15</v>
      </c>
      <c r="F950" s="146" t="s">
        <v>1321</v>
      </c>
      <c r="G950" s="99">
        <v>334</v>
      </c>
      <c r="H950" s="91">
        <v>3</v>
      </c>
      <c r="I950" s="146"/>
    </row>
    <row r="951" spans="1:9">
      <c r="A951" s="145">
        <v>947</v>
      </c>
      <c r="B951" s="146" t="s">
        <v>1242</v>
      </c>
      <c r="C951" s="91"/>
      <c r="D951" s="91">
        <v>5</v>
      </c>
      <c r="E951" s="91">
        <v>16</v>
      </c>
      <c r="F951" s="146" t="s">
        <v>1322</v>
      </c>
      <c r="G951" s="147">
        <v>334</v>
      </c>
      <c r="H951" s="91" t="s">
        <v>6669</v>
      </c>
      <c r="I951" s="91"/>
    </row>
    <row r="952" spans="1:9">
      <c r="A952" s="145">
        <v>948</v>
      </c>
      <c r="B952" s="146" t="s">
        <v>1244</v>
      </c>
      <c r="C952" s="91"/>
      <c r="D952" s="91">
        <v>1</v>
      </c>
      <c r="E952" s="91">
        <v>17</v>
      </c>
      <c r="F952" s="146" t="s">
        <v>1323</v>
      </c>
      <c r="G952" s="99">
        <v>334</v>
      </c>
      <c r="H952" s="91">
        <v>9</v>
      </c>
      <c r="I952" s="91"/>
    </row>
    <row r="953" spans="1:9">
      <c r="A953" s="145">
        <v>949</v>
      </c>
      <c r="B953" s="146" t="s">
        <v>1246</v>
      </c>
      <c r="C953" s="91"/>
      <c r="D953" s="91">
        <v>1</v>
      </c>
      <c r="E953" s="91">
        <v>18</v>
      </c>
      <c r="F953" s="146" t="s">
        <v>1324</v>
      </c>
      <c r="G953" s="99">
        <v>334</v>
      </c>
      <c r="H953" s="91">
        <v>11</v>
      </c>
      <c r="I953" s="91"/>
    </row>
    <row r="954" spans="1:9">
      <c r="A954" s="145">
        <v>950</v>
      </c>
      <c r="B954" s="146" t="s">
        <v>1248</v>
      </c>
      <c r="C954" s="91"/>
      <c r="D954" s="91">
        <v>1</v>
      </c>
      <c r="E954" s="91">
        <v>19</v>
      </c>
      <c r="F954" s="146" t="s">
        <v>1325</v>
      </c>
      <c r="G954" s="99">
        <v>334</v>
      </c>
      <c r="H954" s="91">
        <v>13</v>
      </c>
      <c r="I954" s="91"/>
    </row>
    <row r="955" spans="1:9">
      <c r="A955" s="145">
        <v>951</v>
      </c>
      <c r="B955" s="146" t="s">
        <v>1250</v>
      </c>
      <c r="C955" s="91"/>
      <c r="D955" s="91">
        <v>1</v>
      </c>
      <c r="E955" s="91">
        <v>20</v>
      </c>
      <c r="F955" s="146" t="s">
        <v>1326</v>
      </c>
      <c r="G955" s="99">
        <v>334</v>
      </c>
      <c r="H955" s="91">
        <v>15</v>
      </c>
      <c r="I955" s="91"/>
    </row>
    <row r="956" spans="1:9">
      <c r="A956" s="145">
        <v>952</v>
      </c>
      <c r="B956" s="146" t="s">
        <v>1252</v>
      </c>
      <c r="C956" s="91" t="s">
        <v>6461</v>
      </c>
      <c r="D956" s="91">
        <v>1</v>
      </c>
      <c r="E956" s="91">
        <v>24</v>
      </c>
      <c r="F956" s="146" t="s">
        <v>1327</v>
      </c>
      <c r="G956" s="99">
        <v>334</v>
      </c>
      <c r="H956" s="91">
        <v>34</v>
      </c>
      <c r="I956" s="91"/>
    </row>
    <row r="957" spans="1:9">
      <c r="A957" s="145">
        <v>953</v>
      </c>
      <c r="B957" s="146" t="s">
        <v>1254</v>
      </c>
      <c r="C957" s="91" t="s">
        <v>6461</v>
      </c>
      <c r="D957" s="91">
        <v>1</v>
      </c>
      <c r="E957" s="91">
        <v>25</v>
      </c>
      <c r="F957" s="146" t="s">
        <v>1328</v>
      </c>
      <c r="G957" s="99">
        <v>334</v>
      </c>
      <c r="H957" s="91">
        <v>44</v>
      </c>
      <c r="I957" s="91"/>
    </row>
    <row r="958" spans="1:9">
      <c r="A958" s="145">
        <v>954</v>
      </c>
      <c r="B958" s="146" t="s">
        <v>1256</v>
      </c>
      <c r="C958" s="91" t="s">
        <v>6461</v>
      </c>
      <c r="D958" s="91">
        <v>1</v>
      </c>
      <c r="E958" s="91">
        <v>26</v>
      </c>
      <c r="F958" s="146" t="s">
        <v>1329</v>
      </c>
      <c r="G958" s="99">
        <v>334</v>
      </c>
      <c r="H958" s="91">
        <v>54</v>
      </c>
      <c r="I958" s="91"/>
    </row>
    <row r="959" spans="1:9">
      <c r="A959" s="145">
        <v>955</v>
      </c>
      <c r="B959" s="146" t="s">
        <v>1240</v>
      </c>
      <c r="C959" s="146"/>
      <c r="D959" s="91">
        <v>1</v>
      </c>
      <c r="E959" s="91">
        <v>15</v>
      </c>
      <c r="F959" s="146" t="s">
        <v>1330</v>
      </c>
      <c r="G959" s="99">
        <v>337</v>
      </c>
      <c r="H959" s="91">
        <v>3</v>
      </c>
      <c r="I959" s="146"/>
    </row>
    <row r="960" spans="1:9">
      <c r="A960" s="145">
        <v>956</v>
      </c>
      <c r="B960" s="146" t="s">
        <v>1242</v>
      </c>
      <c r="C960" s="91"/>
      <c r="D960" s="91">
        <v>5</v>
      </c>
      <c r="E960" s="91">
        <v>16</v>
      </c>
      <c r="F960" s="146" t="s">
        <v>1331</v>
      </c>
      <c r="G960" s="147">
        <v>337</v>
      </c>
      <c r="H960" s="91" t="s">
        <v>6669</v>
      </c>
      <c r="I960" s="91"/>
    </row>
    <row r="961" spans="1:9">
      <c r="A961" s="145">
        <v>957</v>
      </c>
      <c r="B961" s="146" t="s">
        <v>1244</v>
      </c>
      <c r="C961" s="91"/>
      <c r="D961" s="91">
        <v>1</v>
      </c>
      <c r="E961" s="91">
        <v>17</v>
      </c>
      <c r="F961" s="146" t="s">
        <v>1332</v>
      </c>
      <c r="G961" s="99">
        <v>337</v>
      </c>
      <c r="H961" s="91">
        <v>9</v>
      </c>
      <c r="I961" s="91"/>
    </row>
    <row r="962" spans="1:9">
      <c r="A962" s="145">
        <v>958</v>
      </c>
      <c r="B962" s="146" t="s">
        <v>1246</v>
      </c>
      <c r="C962" s="91"/>
      <c r="D962" s="91">
        <v>1</v>
      </c>
      <c r="E962" s="91">
        <v>18</v>
      </c>
      <c r="F962" s="146" t="s">
        <v>1333</v>
      </c>
      <c r="G962" s="99">
        <v>337</v>
      </c>
      <c r="H962" s="91">
        <v>11</v>
      </c>
      <c r="I962" s="91"/>
    </row>
    <row r="963" spans="1:9">
      <c r="A963" s="145">
        <v>959</v>
      </c>
      <c r="B963" s="146" t="s">
        <v>1248</v>
      </c>
      <c r="C963" s="91"/>
      <c r="D963" s="91">
        <v>1</v>
      </c>
      <c r="E963" s="91">
        <v>19</v>
      </c>
      <c r="F963" s="146" t="s">
        <v>1334</v>
      </c>
      <c r="G963" s="99">
        <v>337</v>
      </c>
      <c r="H963" s="91">
        <v>13</v>
      </c>
      <c r="I963" s="91"/>
    </row>
    <row r="964" spans="1:9">
      <c r="A964" s="145">
        <v>960</v>
      </c>
      <c r="B964" s="146" t="s">
        <v>1250</v>
      </c>
      <c r="C964" s="91"/>
      <c r="D964" s="91">
        <v>1</v>
      </c>
      <c r="E964" s="91">
        <v>20</v>
      </c>
      <c r="F964" s="146" t="s">
        <v>1335</v>
      </c>
      <c r="G964" s="99">
        <v>337</v>
      </c>
      <c r="H964" s="91">
        <v>15</v>
      </c>
      <c r="I964" s="91"/>
    </row>
    <row r="965" spans="1:9">
      <c r="A965" s="145">
        <v>961</v>
      </c>
      <c r="B965" s="146" t="s">
        <v>1252</v>
      </c>
      <c r="C965" s="91" t="s">
        <v>6461</v>
      </c>
      <c r="D965" s="91">
        <v>1</v>
      </c>
      <c r="E965" s="91">
        <v>24</v>
      </c>
      <c r="F965" s="146" t="s">
        <v>1336</v>
      </c>
      <c r="G965" s="99">
        <v>337</v>
      </c>
      <c r="H965" s="91">
        <v>34</v>
      </c>
      <c r="I965" s="91"/>
    </row>
    <row r="966" spans="1:9">
      <c r="A966" s="145">
        <v>962</v>
      </c>
      <c r="B966" s="146" t="s">
        <v>1254</v>
      </c>
      <c r="C966" s="91" t="s">
        <v>6461</v>
      </c>
      <c r="D966" s="91">
        <v>1</v>
      </c>
      <c r="E966" s="91">
        <v>25</v>
      </c>
      <c r="F966" s="146" t="s">
        <v>1337</v>
      </c>
      <c r="G966" s="99">
        <v>337</v>
      </c>
      <c r="H966" s="91">
        <v>44</v>
      </c>
      <c r="I966" s="91"/>
    </row>
    <row r="967" spans="1:9">
      <c r="A967" s="145">
        <v>963</v>
      </c>
      <c r="B967" s="146" t="s">
        <v>1256</v>
      </c>
      <c r="C967" s="91" t="s">
        <v>6461</v>
      </c>
      <c r="D967" s="91">
        <v>1</v>
      </c>
      <c r="E967" s="91">
        <v>26</v>
      </c>
      <c r="F967" s="146" t="s">
        <v>1338</v>
      </c>
      <c r="G967" s="99">
        <v>337</v>
      </c>
      <c r="H967" s="91">
        <v>54</v>
      </c>
      <c r="I967" s="91"/>
    </row>
    <row r="968" spans="1:9">
      <c r="A968" s="145">
        <v>964</v>
      </c>
      <c r="B968" s="146" t="s">
        <v>1240</v>
      </c>
      <c r="C968" s="146"/>
      <c r="D968" s="91">
        <v>1</v>
      </c>
      <c r="E968" s="91">
        <v>15</v>
      </c>
      <c r="F968" s="146" t="s">
        <v>1339</v>
      </c>
      <c r="G968" s="99">
        <v>340</v>
      </c>
      <c r="H968" s="91">
        <v>3</v>
      </c>
      <c r="I968" s="146"/>
    </row>
    <row r="969" spans="1:9">
      <c r="A969" s="145">
        <v>965</v>
      </c>
      <c r="B969" s="146" t="s">
        <v>1242</v>
      </c>
      <c r="C969" s="91"/>
      <c r="D969" s="91">
        <v>5</v>
      </c>
      <c r="E969" s="91">
        <v>16</v>
      </c>
      <c r="F969" s="146" t="s">
        <v>1340</v>
      </c>
      <c r="G969" s="147">
        <v>340</v>
      </c>
      <c r="H969" s="91" t="s">
        <v>6669</v>
      </c>
      <c r="I969" s="91"/>
    </row>
    <row r="970" spans="1:9">
      <c r="A970" s="145">
        <v>966</v>
      </c>
      <c r="B970" s="146" t="s">
        <v>1244</v>
      </c>
      <c r="C970" s="91"/>
      <c r="D970" s="91">
        <v>1</v>
      </c>
      <c r="E970" s="91">
        <v>17</v>
      </c>
      <c r="F970" s="146" t="s">
        <v>1341</v>
      </c>
      <c r="G970" s="99">
        <v>340</v>
      </c>
      <c r="H970" s="91">
        <v>9</v>
      </c>
      <c r="I970" s="91"/>
    </row>
    <row r="971" spans="1:9">
      <c r="A971" s="145">
        <v>967</v>
      </c>
      <c r="B971" s="146" t="s">
        <v>1246</v>
      </c>
      <c r="C971" s="91"/>
      <c r="D971" s="91">
        <v>1</v>
      </c>
      <c r="E971" s="91">
        <v>18</v>
      </c>
      <c r="F971" s="146" t="s">
        <v>1342</v>
      </c>
      <c r="G971" s="99">
        <v>340</v>
      </c>
      <c r="H971" s="91">
        <v>11</v>
      </c>
      <c r="I971" s="91"/>
    </row>
    <row r="972" spans="1:9">
      <c r="A972" s="145">
        <v>968</v>
      </c>
      <c r="B972" s="146" t="s">
        <v>1248</v>
      </c>
      <c r="C972" s="91"/>
      <c r="D972" s="91">
        <v>1</v>
      </c>
      <c r="E972" s="91">
        <v>19</v>
      </c>
      <c r="F972" s="146" t="s">
        <v>1343</v>
      </c>
      <c r="G972" s="99">
        <v>340</v>
      </c>
      <c r="H972" s="91">
        <v>13</v>
      </c>
      <c r="I972" s="91"/>
    </row>
    <row r="973" spans="1:9">
      <c r="A973" s="145">
        <v>969</v>
      </c>
      <c r="B973" s="146" t="s">
        <v>1250</v>
      </c>
      <c r="C973" s="91"/>
      <c r="D973" s="91">
        <v>1</v>
      </c>
      <c r="E973" s="91">
        <v>20</v>
      </c>
      <c r="F973" s="146" t="s">
        <v>1344</v>
      </c>
      <c r="G973" s="99">
        <v>340</v>
      </c>
      <c r="H973" s="91">
        <v>15</v>
      </c>
      <c r="I973" s="91"/>
    </row>
    <row r="974" spans="1:9">
      <c r="A974" s="145">
        <v>970</v>
      </c>
      <c r="B974" s="146" t="s">
        <v>1252</v>
      </c>
      <c r="C974" s="91" t="s">
        <v>6461</v>
      </c>
      <c r="D974" s="91">
        <v>1</v>
      </c>
      <c r="E974" s="91">
        <v>24</v>
      </c>
      <c r="F974" s="146" t="s">
        <v>1345</v>
      </c>
      <c r="G974" s="99">
        <v>340</v>
      </c>
      <c r="H974" s="91">
        <v>34</v>
      </c>
      <c r="I974" s="91"/>
    </row>
    <row r="975" spans="1:9">
      <c r="A975" s="145">
        <v>971</v>
      </c>
      <c r="B975" s="146" t="s">
        <v>1254</v>
      </c>
      <c r="C975" s="91" t="s">
        <v>6461</v>
      </c>
      <c r="D975" s="91">
        <v>1</v>
      </c>
      <c r="E975" s="91">
        <v>25</v>
      </c>
      <c r="F975" s="146" t="s">
        <v>1346</v>
      </c>
      <c r="G975" s="99">
        <v>340</v>
      </c>
      <c r="H975" s="91">
        <v>44</v>
      </c>
      <c r="I975" s="91"/>
    </row>
    <row r="976" spans="1:9">
      <c r="A976" s="145">
        <v>972</v>
      </c>
      <c r="B976" s="146" t="s">
        <v>1256</v>
      </c>
      <c r="C976" s="91" t="s">
        <v>6461</v>
      </c>
      <c r="D976" s="91">
        <v>1</v>
      </c>
      <c r="E976" s="91">
        <v>26</v>
      </c>
      <c r="F976" s="146" t="s">
        <v>1347</v>
      </c>
      <c r="G976" s="99">
        <v>340</v>
      </c>
      <c r="H976" s="91">
        <v>54</v>
      </c>
      <c r="I976" s="91"/>
    </row>
    <row r="977" spans="1:9">
      <c r="A977" s="145">
        <v>973</v>
      </c>
      <c r="B977" s="146" t="s">
        <v>1240</v>
      </c>
      <c r="C977" s="146"/>
      <c r="D977" s="91">
        <v>1</v>
      </c>
      <c r="E977" s="91">
        <v>15</v>
      </c>
      <c r="F977" s="146" t="s">
        <v>1348</v>
      </c>
      <c r="G977" s="99">
        <v>343</v>
      </c>
      <c r="H977" s="91">
        <v>3</v>
      </c>
      <c r="I977" s="146"/>
    </row>
    <row r="978" spans="1:9">
      <c r="A978" s="145">
        <v>974</v>
      </c>
      <c r="B978" s="146" t="s">
        <v>1242</v>
      </c>
      <c r="C978" s="91"/>
      <c r="D978" s="91">
        <v>5</v>
      </c>
      <c r="E978" s="91">
        <v>16</v>
      </c>
      <c r="F978" s="146" t="s">
        <v>1349</v>
      </c>
      <c r="G978" s="147">
        <v>343</v>
      </c>
      <c r="H978" s="91" t="s">
        <v>6669</v>
      </c>
      <c r="I978" s="91"/>
    </row>
    <row r="979" spans="1:9">
      <c r="A979" s="145">
        <v>975</v>
      </c>
      <c r="B979" s="146" t="s">
        <v>1244</v>
      </c>
      <c r="C979" s="91"/>
      <c r="D979" s="91">
        <v>1</v>
      </c>
      <c r="E979" s="91">
        <v>17</v>
      </c>
      <c r="F979" s="146" t="s">
        <v>1350</v>
      </c>
      <c r="G979" s="99">
        <v>343</v>
      </c>
      <c r="H979" s="91">
        <v>9</v>
      </c>
      <c r="I979" s="91"/>
    </row>
    <row r="980" spans="1:9">
      <c r="A980" s="145">
        <v>976</v>
      </c>
      <c r="B980" s="146" t="s">
        <v>1246</v>
      </c>
      <c r="C980" s="91"/>
      <c r="D980" s="91">
        <v>1</v>
      </c>
      <c r="E980" s="91">
        <v>18</v>
      </c>
      <c r="F980" s="146" t="s">
        <v>1351</v>
      </c>
      <c r="G980" s="99">
        <v>343</v>
      </c>
      <c r="H980" s="91">
        <v>11</v>
      </c>
      <c r="I980" s="91"/>
    </row>
    <row r="981" spans="1:9">
      <c r="A981" s="145">
        <v>977</v>
      </c>
      <c r="B981" s="146" t="s">
        <v>1248</v>
      </c>
      <c r="C981" s="91"/>
      <c r="D981" s="91">
        <v>1</v>
      </c>
      <c r="E981" s="91">
        <v>19</v>
      </c>
      <c r="F981" s="146" t="s">
        <v>1352</v>
      </c>
      <c r="G981" s="99">
        <v>343</v>
      </c>
      <c r="H981" s="91">
        <v>13</v>
      </c>
      <c r="I981" s="91"/>
    </row>
    <row r="982" spans="1:9">
      <c r="A982" s="145">
        <v>978</v>
      </c>
      <c r="B982" s="146" t="s">
        <v>1250</v>
      </c>
      <c r="C982" s="91"/>
      <c r="D982" s="91">
        <v>1</v>
      </c>
      <c r="E982" s="91">
        <v>20</v>
      </c>
      <c r="F982" s="146" t="s">
        <v>1353</v>
      </c>
      <c r="G982" s="99">
        <v>343</v>
      </c>
      <c r="H982" s="91">
        <v>15</v>
      </c>
      <c r="I982" s="91"/>
    </row>
    <row r="983" spans="1:9">
      <c r="A983" s="145">
        <v>979</v>
      </c>
      <c r="B983" s="146" t="s">
        <v>1252</v>
      </c>
      <c r="C983" s="91" t="s">
        <v>6461</v>
      </c>
      <c r="D983" s="91">
        <v>1</v>
      </c>
      <c r="E983" s="91">
        <v>24</v>
      </c>
      <c r="F983" s="146" t="s">
        <v>1354</v>
      </c>
      <c r="G983" s="99">
        <v>343</v>
      </c>
      <c r="H983" s="91">
        <v>34</v>
      </c>
      <c r="I983" s="91"/>
    </row>
    <row r="984" spans="1:9">
      <c r="A984" s="145">
        <v>980</v>
      </c>
      <c r="B984" s="146" t="s">
        <v>1254</v>
      </c>
      <c r="C984" s="91" t="s">
        <v>6461</v>
      </c>
      <c r="D984" s="91">
        <v>1</v>
      </c>
      <c r="E984" s="91">
        <v>25</v>
      </c>
      <c r="F984" s="146" t="s">
        <v>1355</v>
      </c>
      <c r="G984" s="99">
        <v>343</v>
      </c>
      <c r="H984" s="91">
        <v>44</v>
      </c>
      <c r="I984" s="91"/>
    </row>
    <row r="985" spans="1:9">
      <c r="A985" s="145">
        <v>981</v>
      </c>
      <c r="B985" s="146" t="s">
        <v>1256</v>
      </c>
      <c r="C985" s="91" t="s">
        <v>6461</v>
      </c>
      <c r="D985" s="91">
        <v>1</v>
      </c>
      <c r="E985" s="91">
        <v>26</v>
      </c>
      <c r="F985" s="146" t="s">
        <v>1356</v>
      </c>
      <c r="G985" s="99">
        <v>343</v>
      </c>
      <c r="H985" s="91">
        <v>54</v>
      </c>
      <c r="I985" s="91"/>
    </row>
    <row r="986" spans="1:9">
      <c r="A986" s="145">
        <v>982</v>
      </c>
      <c r="B986" s="146" t="s">
        <v>1240</v>
      </c>
      <c r="C986" s="146"/>
      <c r="D986" s="91">
        <v>1</v>
      </c>
      <c r="E986" s="91">
        <v>15</v>
      </c>
      <c r="F986" s="146" t="s">
        <v>1357</v>
      </c>
      <c r="G986" s="99">
        <v>346</v>
      </c>
      <c r="H986" s="91">
        <v>3</v>
      </c>
      <c r="I986" s="146"/>
    </row>
    <row r="987" spans="1:9">
      <c r="A987" s="145">
        <v>983</v>
      </c>
      <c r="B987" s="146" t="s">
        <v>1242</v>
      </c>
      <c r="C987" s="91"/>
      <c r="D987" s="91">
        <v>5</v>
      </c>
      <c r="E987" s="91">
        <v>16</v>
      </c>
      <c r="F987" s="146" t="s">
        <v>1358</v>
      </c>
      <c r="G987" s="147">
        <v>346</v>
      </c>
      <c r="H987" s="91" t="s">
        <v>6669</v>
      </c>
      <c r="I987" s="91"/>
    </row>
    <row r="988" spans="1:9">
      <c r="A988" s="145">
        <v>984</v>
      </c>
      <c r="B988" s="146" t="s">
        <v>1244</v>
      </c>
      <c r="C988" s="91"/>
      <c r="D988" s="91">
        <v>1</v>
      </c>
      <c r="E988" s="91">
        <v>17</v>
      </c>
      <c r="F988" s="146" t="s">
        <v>1359</v>
      </c>
      <c r="G988" s="99">
        <v>346</v>
      </c>
      <c r="H988" s="91">
        <v>9</v>
      </c>
      <c r="I988" s="91"/>
    </row>
    <row r="989" spans="1:9">
      <c r="A989" s="145">
        <v>985</v>
      </c>
      <c r="B989" s="146" t="s">
        <v>1246</v>
      </c>
      <c r="C989" s="91"/>
      <c r="D989" s="91">
        <v>1</v>
      </c>
      <c r="E989" s="91">
        <v>18</v>
      </c>
      <c r="F989" s="146" t="s">
        <v>1360</v>
      </c>
      <c r="G989" s="99">
        <v>346</v>
      </c>
      <c r="H989" s="91">
        <v>11</v>
      </c>
      <c r="I989" s="91"/>
    </row>
    <row r="990" spans="1:9">
      <c r="A990" s="145">
        <v>986</v>
      </c>
      <c r="B990" s="146" t="s">
        <v>1248</v>
      </c>
      <c r="C990" s="91"/>
      <c r="D990" s="91">
        <v>1</v>
      </c>
      <c r="E990" s="91">
        <v>19</v>
      </c>
      <c r="F990" s="146" t="s">
        <v>1361</v>
      </c>
      <c r="G990" s="99">
        <v>346</v>
      </c>
      <c r="H990" s="91">
        <v>13</v>
      </c>
      <c r="I990" s="91"/>
    </row>
    <row r="991" spans="1:9">
      <c r="A991" s="145">
        <v>987</v>
      </c>
      <c r="B991" s="146" t="s">
        <v>1250</v>
      </c>
      <c r="C991" s="91"/>
      <c r="D991" s="91">
        <v>1</v>
      </c>
      <c r="E991" s="91">
        <v>20</v>
      </c>
      <c r="F991" s="146" t="s">
        <v>1362</v>
      </c>
      <c r="G991" s="99">
        <v>346</v>
      </c>
      <c r="H991" s="91">
        <v>15</v>
      </c>
      <c r="I991" s="91"/>
    </row>
    <row r="992" spans="1:9">
      <c r="A992" s="145">
        <v>988</v>
      </c>
      <c r="B992" s="146" t="s">
        <v>1252</v>
      </c>
      <c r="C992" s="91" t="s">
        <v>6461</v>
      </c>
      <c r="D992" s="91">
        <v>1</v>
      </c>
      <c r="E992" s="91">
        <v>24</v>
      </c>
      <c r="F992" s="146" t="s">
        <v>1363</v>
      </c>
      <c r="G992" s="99">
        <v>346</v>
      </c>
      <c r="H992" s="91">
        <v>34</v>
      </c>
      <c r="I992" s="91"/>
    </row>
    <row r="993" spans="1:9">
      <c r="A993" s="145">
        <v>989</v>
      </c>
      <c r="B993" s="146" t="s">
        <v>1254</v>
      </c>
      <c r="C993" s="91" t="s">
        <v>6461</v>
      </c>
      <c r="D993" s="91">
        <v>1</v>
      </c>
      <c r="E993" s="91">
        <v>25</v>
      </c>
      <c r="F993" s="146" t="s">
        <v>1364</v>
      </c>
      <c r="G993" s="99">
        <v>346</v>
      </c>
      <c r="H993" s="91">
        <v>44</v>
      </c>
      <c r="I993" s="91"/>
    </row>
    <row r="994" spans="1:9">
      <c r="A994" s="145">
        <v>990</v>
      </c>
      <c r="B994" s="146" t="s">
        <v>1256</v>
      </c>
      <c r="C994" s="91" t="s">
        <v>6461</v>
      </c>
      <c r="D994" s="91">
        <v>1</v>
      </c>
      <c r="E994" s="91">
        <v>26</v>
      </c>
      <c r="F994" s="146" t="s">
        <v>1365</v>
      </c>
      <c r="G994" s="99">
        <v>346</v>
      </c>
      <c r="H994" s="91">
        <v>54</v>
      </c>
      <c r="I994" s="91"/>
    </row>
    <row r="995" spans="1:9">
      <c r="A995" s="145">
        <v>991</v>
      </c>
      <c r="B995" s="146" t="s">
        <v>1240</v>
      </c>
      <c r="C995" s="146"/>
      <c r="D995" s="91">
        <v>1</v>
      </c>
      <c r="E995" s="91">
        <v>15</v>
      </c>
      <c r="F995" s="146" t="s">
        <v>1366</v>
      </c>
      <c r="G995" s="99">
        <v>349</v>
      </c>
      <c r="H995" s="91">
        <v>3</v>
      </c>
      <c r="I995" s="146"/>
    </row>
    <row r="996" spans="1:9">
      <c r="A996" s="145">
        <v>992</v>
      </c>
      <c r="B996" s="146" t="s">
        <v>1242</v>
      </c>
      <c r="C996" s="91"/>
      <c r="D996" s="91">
        <v>5</v>
      </c>
      <c r="E996" s="91">
        <v>16</v>
      </c>
      <c r="F996" s="146" t="s">
        <v>1367</v>
      </c>
      <c r="G996" s="147">
        <v>349</v>
      </c>
      <c r="H996" s="91" t="s">
        <v>6669</v>
      </c>
      <c r="I996" s="91"/>
    </row>
    <row r="997" spans="1:9">
      <c r="A997" s="145">
        <v>993</v>
      </c>
      <c r="B997" s="146" t="s">
        <v>1244</v>
      </c>
      <c r="C997" s="91"/>
      <c r="D997" s="91">
        <v>1</v>
      </c>
      <c r="E997" s="91">
        <v>17</v>
      </c>
      <c r="F997" s="146" t="s">
        <v>1368</v>
      </c>
      <c r="G997" s="99">
        <v>349</v>
      </c>
      <c r="H997" s="91">
        <v>9</v>
      </c>
      <c r="I997" s="91"/>
    </row>
    <row r="998" spans="1:9">
      <c r="A998" s="145">
        <v>994</v>
      </c>
      <c r="B998" s="146" t="s">
        <v>1246</v>
      </c>
      <c r="C998" s="91"/>
      <c r="D998" s="91">
        <v>1</v>
      </c>
      <c r="E998" s="91">
        <v>18</v>
      </c>
      <c r="F998" s="146" t="s">
        <v>1369</v>
      </c>
      <c r="G998" s="99">
        <v>349</v>
      </c>
      <c r="H998" s="91">
        <v>11</v>
      </c>
      <c r="I998" s="91"/>
    </row>
    <row r="999" spans="1:9">
      <c r="A999" s="145">
        <v>995</v>
      </c>
      <c r="B999" s="146" t="s">
        <v>1248</v>
      </c>
      <c r="C999" s="91"/>
      <c r="D999" s="91">
        <v>1</v>
      </c>
      <c r="E999" s="91">
        <v>19</v>
      </c>
      <c r="F999" s="146" t="s">
        <v>1370</v>
      </c>
      <c r="G999" s="99">
        <v>349</v>
      </c>
      <c r="H999" s="91">
        <v>13</v>
      </c>
      <c r="I999" s="91"/>
    </row>
    <row r="1000" spans="1:9">
      <c r="A1000" s="145">
        <v>996</v>
      </c>
      <c r="B1000" s="146" t="s">
        <v>1250</v>
      </c>
      <c r="C1000" s="91"/>
      <c r="D1000" s="91">
        <v>1</v>
      </c>
      <c r="E1000" s="91">
        <v>20</v>
      </c>
      <c r="F1000" s="146" t="s">
        <v>1371</v>
      </c>
      <c r="G1000" s="99">
        <v>349</v>
      </c>
      <c r="H1000" s="91">
        <v>15</v>
      </c>
      <c r="I1000" s="91"/>
    </row>
    <row r="1001" spans="1:9">
      <c r="A1001" s="145">
        <v>997</v>
      </c>
      <c r="B1001" s="146" t="s">
        <v>1252</v>
      </c>
      <c r="C1001" s="91" t="s">
        <v>6461</v>
      </c>
      <c r="D1001" s="91">
        <v>1</v>
      </c>
      <c r="E1001" s="91">
        <v>24</v>
      </c>
      <c r="F1001" s="146" t="s">
        <v>1372</v>
      </c>
      <c r="G1001" s="99">
        <v>349</v>
      </c>
      <c r="H1001" s="91">
        <v>34</v>
      </c>
      <c r="I1001" s="91"/>
    </row>
    <row r="1002" spans="1:9">
      <c r="A1002" s="145">
        <v>998</v>
      </c>
      <c r="B1002" s="146" t="s">
        <v>1254</v>
      </c>
      <c r="C1002" s="91" t="s">
        <v>6461</v>
      </c>
      <c r="D1002" s="91">
        <v>1</v>
      </c>
      <c r="E1002" s="91">
        <v>25</v>
      </c>
      <c r="F1002" s="146" t="s">
        <v>1373</v>
      </c>
      <c r="G1002" s="99">
        <v>349</v>
      </c>
      <c r="H1002" s="91">
        <v>44</v>
      </c>
      <c r="I1002" s="91"/>
    </row>
    <row r="1003" spans="1:9">
      <c r="A1003" s="145">
        <v>999</v>
      </c>
      <c r="B1003" s="146" t="s">
        <v>1256</v>
      </c>
      <c r="C1003" s="91" t="s">
        <v>6461</v>
      </c>
      <c r="D1003" s="91">
        <v>1</v>
      </c>
      <c r="E1003" s="91">
        <v>26</v>
      </c>
      <c r="F1003" s="146" t="s">
        <v>1374</v>
      </c>
      <c r="G1003" s="99">
        <v>349</v>
      </c>
      <c r="H1003" s="91">
        <v>54</v>
      </c>
      <c r="I1003" s="91"/>
    </row>
    <row r="1004" spans="1:9">
      <c r="A1004" s="145">
        <v>1000</v>
      </c>
      <c r="B1004" s="146" t="s">
        <v>1240</v>
      </c>
      <c r="C1004" s="146"/>
      <c r="D1004" s="91">
        <v>1</v>
      </c>
      <c r="E1004" s="91">
        <v>15</v>
      </c>
      <c r="F1004" s="146" t="s">
        <v>1375</v>
      </c>
      <c r="G1004" s="99">
        <v>352</v>
      </c>
      <c r="H1004" s="91">
        <v>3</v>
      </c>
      <c r="I1004" s="146"/>
    </row>
    <row r="1005" spans="1:9">
      <c r="A1005" s="145">
        <v>1001</v>
      </c>
      <c r="B1005" s="146" t="s">
        <v>1242</v>
      </c>
      <c r="C1005" s="91"/>
      <c r="D1005" s="91">
        <v>5</v>
      </c>
      <c r="E1005" s="91">
        <v>16</v>
      </c>
      <c r="F1005" s="146" t="s">
        <v>1376</v>
      </c>
      <c r="G1005" s="147">
        <v>352</v>
      </c>
      <c r="H1005" s="91" t="s">
        <v>6669</v>
      </c>
      <c r="I1005" s="91"/>
    </row>
    <row r="1006" spans="1:9">
      <c r="A1006" s="145">
        <v>1002</v>
      </c>
      <c r="B1006" s="146" t="s">
        <v>1244</v>
      </c>
      <c r="C1006" s="91"/>
      <c r="D1006" s="91">
        <v>1</v>
      </c>
      <c r="E1006" s="91">
        <v>17</v>
      </c>
      <c r="F1006" s="146" t="s">
        <v>1377</v>
      </c>
      <c r="G1006" s="99">
        <v>352</v>
      </c>
      <c r="H1006" s="91">
        <v>9</v>
      </c>
      <c r="I1006" s="91"/>
    </row>
    <row r="1007" spans="1:9">
      <c r="A1007" s="145">
        <v>1003</v>
      </c>
      <c r="B1007" s="146" t="s">
        <v>1246</v>
      </c>
      <c r="C1007" s="91"/>
      <c r="D1007" s="91">
        <v>1</v>
      </c>
      <c r="E1007" s="91">
        <v>18</v>
      </c>
      <c r="F1007" s="146" t="s">
        <v>1378</v>
      </c>
      <c r="G1007" s="99">
        <v>352</v>
      </c>
      <c r="H1007" s="91">
        <v>11</v>
      </c>
      <c r="I1007" s="91"/>
    </row>
    <row r="1008" spans="1:9">
      <c r="A1008" s="145">
        <v>1004</v>
      </c>
      <c r="B1008" s="146" t="s">
        <v>1248</v>
      </c>
      <c r="C1008" s="91"/>
      <c r="D1008" s="91">
        <v>1</v>
      </c>
      <c r="E1008" s="91">
        <v>19</v>
      </c>
      <c r="F1008" s="146" t="s">
        <v>1379</v>
      </c>
      <c r="G1008" s="99">
        <v>352</v>
      </c>
      <c r="H1008" s="91">
        <v>13</v>
      </c>
      <c r="I1008" s="91"/>
    </row>
    <row r="1009" spans="1:9">
      <c r="A1009" s="145">
        <v>1005</v>
      </c>
      <c r="B1009" s="146" t="s">
        <v>1250</v>
      </c>
      <c r="C1009" s="91"/>
      <c r="D1009" s="91">
        <v>1</v>
      </c>
      <c r="E1009" s="91">
        <v>20</v>
      </c>
      <c r="F1009" s="146" t="s">
        <v>1380</v>
      </c>
      <c r="G1009" s="99">
        <v>352</v>
      </c>
      <c r="H1009" s="91">
        <v>15</v>
      </c>
      <c r="I1009" s="91"/>
    </row>
    <row r="1010" spans="1:9">
      <c r="A1010" s="145">
        <v>1006</v>
      </c>
      <c r="B1010" s="146" t="s">
        <v>1252</v>
      </c>
      <c r="C1010" s="91" t="s">
        <v>6461</v>
      </c>
      <c r="D1010" s="91">
        <v>1</v>
      </c>
      <c r="E1010" s="91">
        <v>24</v>
      </c>
      <c r="F1010" s="146" t="s">
        <v>1381</v>
      </c>
      <c r="G1010" s="99">
        <v>352</v>
      </c>
      <c r="H1010" s="91">
        <v>34</v>
      </c>
      <c r="I1010" s="91"/>
    </row>
    <row r="1011" spans="1:9">
      <c r="A1011" s="145">
        <v>1007</v>
      </c>
      <c r="B1011" s="146" t="s">
        <v>1254</v>
      </c>
      <c r="C1011" s="91" t="s">
        <v>6461</v>
      </c>
      <c r="D1011" s="91">
        <v>1</v>
      </c>
      <c r="E1011" s="91">
        <v>25</v>
      </c>
      <c r="F1011" s="146" t="s">
        <v>1382</v>
      </c>
      <c r="G1011" s="99">
        <v>352</v>
      </c>
      <c r="H1011" s="91">
        <v>44</v>
      </c>
      <c r="I1011" s="91"/>
    </row>
    <row r="1012" spans="1:9">
      <c r="A1012" s="145">
        <v>1008</v>
      </c>
      <c r="B1012" s="146" t="s">
        <v>1256</v>
      </c>
      <c r="C1012" s="91" t="s">
        <v>6461</v>
      </c>
      <c r="D1012" s="91">
        <v>1</v>
      </c>
      <c r="E1012" s="91">
        <v>26</v>
      </c>
      <c r="F1012" s="146" t="s">
        <v>1383</v>
      </c>
      <c r="G1012" s="99">
        <v>352</v>
      </c>
      <c r="H1012" s="91">
        <v>54</v>
      </c>
      <c r="I1012" s="91"/>
    </row>
    <row r="1013" spans="1:9">
      <c r="A1013" s="145">
        <v>1009</v>
      </c>
      <c r="B1013" s="146" t="s">
        <v>1240</v>
      </c>
      <c r="C1013" s="146"/>
      <c r="D1013" s="91">
        <v>1</v>
      </c>
      <c r="E1013" s="91">
        <v>15</v>
      </c>
      <c r="F1013" s="146" t="s">
        <v>1384</v>
      </c>
      <c r="G1013" s="99">
        <v>355</v>
      </c>
      <c r="H1013" s="91">
        <v>3</v>
      </c>
      <c r="I1013" s="146"/>
    </row>
    <row r="1014" spans="1:9">
      <c r="A1014" s="145">
        <v>1010</v>
      </c>
      <c r="B1014" s="146" t="s">
        <v>1242</v>
      </c>
      <c r="C1014" s="91"/>
      <c r="D1014" s="91">
        <v>5</v>
      </c>
      <c r="E1014" s="91">
        <v>16</v>
      </c>
      <c r="F1014" s="146" t="s">
        <v>1385</v>
      </c>
      <c r="G1014" s="147">
        <v>355</v>
      </c>
      <c r="H1014" s="91" t="s">
        <v>6669</v>
      </c>
      <c r="I1014" s="91"/>
    </row>
    <row r="1015" spans="1:9">
      <c r="A1015" s="145">
        <v>1011</v>
      </c>
      <c r="B1015" s="146" t="s">
        <v>1244</v>
      </c>
      <c r="C1015" s="91"/>
      <c r="D1015" s="91">
        <v>1</v>
      </c>
      <c r="E1015" s="91">
        <v>17</v>
      </c>
      <c r="F1015" s="146" t="s">
        <v>1386</v>
      </c>
      <c r="G1015" s="99">
        <v>355</v>
      </c>
      <c r="H1015" s="91">
        <v>9</v>
      </c>
      <c r="I1015" s="91"/>
    </row>
    <row r="1016" spans="1:9">
      <c r="A1016" s="145">
        <v>1012</v>
      </c>
      <c r="B1016" s="146" t="s">
        <v>1246</v>
      </c>
      <c r="C1016" s="91"/>
      <c r="D1016" s="91">
        <v>1</v>
      </c>
      <c r="E1016" s="91">
        <v>18</v>
      </c>
      <c r="F1016" s="146" t="s">
        <v>1387</v>
      </c>
      <c r="G1016" s="99">
        <v>355</v>
      </c>
      <c r="H1016" s="91">
        <v>11</v>
      </c>
      <c r="I1016" s="91"/>
    </row>
    <row r="1017" spans="1:9">
      <c r="A1017" s="145">
        <v>1013</v>
      </c>
      <c r="B1017" s="146" t="s">
        <v>1248</v>
      </c>
      <c r="C1017" s="91"/>
      <c r="D1017" s="91">
        <v>1</v>
      </c>
      <c r="E1017" s="91">
        <v>19</v>
      </c>
      <c r="F1017" s="146" t="s">
        <v>1388</v>
      </c>
      <c r="G1017" s="99">
        <v>355</v>
      </c>
      <c r="H1017" s="91">
        <v>13</v>
      </c>
      <c r="I1017" s="91"/>
    </row>
    <row r="1018" spans="1:9">
      <c r="A1018" s="145">
        <v>1014</v>
      </c>
      <c r="B1018" s="146" t="s">
        <v>1250</v>
      </c>
      <c r="C1018" s="91"/>
      <c r="D1018" s="91">
        <v>1</v>
      </c>
      <c r="E1018" s="91">
        <v>20</v>
      </c>
      <c r="F1018" s="146" t="s">
        <v>1389</v>
      </c>
      <c r="G1018" s="99">
        <v>355</v>
      </c>
      <c r="H1018" s="91">
        <v>15</v>
      </c>
      <c r="I1018" s="91"/>
    </row>
    <row r="1019" spans="1:9">
      <c r="A1019" s="145">
        <v>1015</v>
      </c>
      <c r="B1019" s="146" t="s">
        <v>1252</v>
      </c>
      <c r="C1019" s="91" t="s">
        <v>6461</v>
      </c>
      <c r="D1019" s="91">
        <v>1</v>
      </c>
      <c r="E1019" s="91">
        <v>24</v>
      </c>
      <c r="F1019" s="146" t="s">
        <v>1390</v>
      </c>
      <c r="G1019" s="99">
        <v>355</v>
      </c>
      <c r="H1019" s="91">
        <v>34</v>
      </c>
      <c r="I1019" s="91"/>
    </row>
    <row r="1020" spans="1:9">
      <c r="A1020" s="145">
        <v>1016</v>
      </c>
      <c r="B1020" s="146" t="s">
        <v>1254</v>
      </c>
      <c r="C1020" s="91" t="s">
        <v>6461</v>
      </c>
      <c r="D1020" s="91">
        <v>1</v>
      </c>
      <c r="E1020" s="91">
        <v>25</v>
      </c>
      <c r="F1020" s="146" t="s">
        <v>1391</v>
      </c>
      <c r="G1020" s="99">
        <v>355</v>
      </c>
      <c r="H1020" s="91">
        <v>44</v>
      </c>
      <c r="I1020" s="91"/>
    </row>
    <row r="1021" spans="1:9">
      <c r="A1021" s="145">
        <v>1017</v>
      </c>
      <c r="B1021" s="146" t="s">
        <v>1256</v>
      </c>
      <c r="C1021" s="91" t="s">
        <v>6461</v>
      </c>
      <c r="D1021" s="91">
        <v>1</v>
      </c>
      <c r="E1021" s="91">
        <v>26</v>
      </c>
      <c r="F1021" s="146" t="s">
        <v>1392</v>
      </c>
      <c r="G1021" s="99">
        <v>355</v>
      </c>
      <c r="H1021" s="91">
        <v>54</v>
      </c>
      <c r="I1021" s="91"/>
    </row>
    <row r="1022" spans="1:9">
      <c r="A1022" s="145">
        <v>1018</v>
      </c>
      <c r="B1022" s="146" t="s">
        <v>1240</v>
      </c>
      <c r="C1022" s="146"/>
      <c r="D1022" s="91">
        <v>1</v>
      </c>
      <c r="E1022" s="91">
        <v>15</v>
      </c>
      <c r="F1022" s="146" t="s">
        <v>1393</v>
      </c>
      <c r="G1022" s="99">
        <v>358</v>
      </c>
      <c r="H1022" s="91">
        <v>3</v>
      </c>
      <c r="I1022" s="146"/>
    </row>
    <row r="1023" spans="1:9">
      <c r="A1023" s="145">
        <v>1019</v>
      </c>
      <c r="B1023" s="146" t="s">
        <v>1242</v>
      </c>
      <c r="C1023" s="91"/>
      <c r="D1023" s="91">
        <v>5</v>
      </c>
      <c r="E1023" s="91">
        <v>16</v>
      </c>
      <c r="F1023" s="146" t="s">
        <v>1394</v>
      </c>
      <c r="G1023" s="147">
        <v>358</v>
      </c>
      <c r="H1023" s="91" t="s">
        <v>6669</v>
      </c>
      <c r="I1023" s="91"/>
    </row>
    <row r="1024" spans="1:9">
      <c r="A1024" s="145">
        <v>1020</v>
      </c>
      <c r="B1024" s="146" t="s">
        <v>1244</v>
      </c>
      <c r="C1024" s="91"/>
      <c r="D1024" s="91">
        <v>1</v>
      </c>
      <c r="E1024" s="91">
        <v>17</v>
      </c>
      <c r="F1024" s="146" t="s">
        <v>1395</v>
      </c>
      <c r="G1024" s="99">
        <v>358</v>
      </c>
      <c r="H1024" s="91">
        <v>9</v>
      </c>
      <c r="I1024" s="91"/>
    </row>
    <row r="1025" spans="1:9">
      <c r="A1025" s="145">
        <v>1021</v>
      </c>
      <c r="B1025" s="146" t="s">
        <v>1246</v>
      </c>
      <c r="C1025" s="91"/>
      <c r="D1025" s="91">
        <v>1</v>
      </c>
      <c r="E1025" s="91">
        <v>18</v>
      </c>
      <c r="F1025" s="146" t="s">
        <v>1396</v>
      </c>
      <c r="G1025" s="99">
        <v>358</v>
      </c>
      <c r="H1025" s="91">
        <v>11</v>
      </c>
      <c r="I1025" s="91"/>
    </row>
    <row r="1026" spans="1:9">
      <c r="A1026" s="145">
        <v>1022</v>
      </c>
      <c r="B1026" s="146" t="s">
        <v>1248</v>
      </c>
      <c r="C1026" s="91"/>
      <c r="D1026" s="91">
        <v>1</v>
      </c>
      <c r="E1026" s="91">
        <v>19</v>
      </c>
      <c r="F1026" s="146" t="s">
        <v>1397</v>
      </c>
      <c r="G1026" s="99">
        <v>358</v>
      </c>
      <c r="H1026" s="91">
        <v>13</v>
      </c>
      <c r="I1026" s="91"/>
    </row>
    <row r="1027" spans="1:9">
      <c r="A1027" s="145">
        <v>1023</v>
      </c>
      <c r="B1027" s="146" t="s">
        <v>1250</v>
      </c>
      <c r="C1027" s="91"/>
      <c r="D1027" s="91">
        <v>1</v>
      </c>
      <c r="E1027" s="91">
        <v>20</v>
      </c>
      <c r="F1027" s="146" t="s">
        <v>1398</v>
      </c>
      <c r="G1027" s="99">
        <v>358</v>
      </c>
      <c r="H1027" s="91">
        <v>15</v>
      </c>
      <c r="I1027" s="91"/>
    </row>
    <row r="1028" spans="1:9">
      <c r="A1028" s="145">
        <v>1024</v>
      </c>
      <c r="B1028" s="146" t="s">
        <v>1252</v>
      </c>
      <c r="C1028" s="91" t="s">
        <v>6461</v>
      </c>
      <c r="D1028" s="91">
        <v>1</v>
      </c>
      <c r="E1028" s="91">
        <v>24</v>
      </c>
      <c r="F1028" s="146" t="s">
        <v>1399</v>
      </c>
      <c r="G1028" s="99">
        <v>358</v>
      </c>
      <c r="H1028" s="91">
        <v>34</v>
      </c>
      <c r="I1028" s="91"/>
    </row>
    <row r="1029" spans="1:9">
      <c r="A1029" s="145">
        <v>1025</v>
      </c>
      <c r="B1029" s="146" t="s">
        <v>1254</v>
      </c>
      <c r="C1029" s="91" t="s">
        <v>6461</v>
      </c>
      <c r="D1029" s="91">
        <v>1</v>
      </c>
      <c r="E1029" s="91">
        <v>25</v>
      </c>
      <c r="F1029" s="146" t="s">
        <v>1400</v>
      </c>
      <c r="G1029" s="99">
        <v>358</v>
      </c>
      <c r="H1029" s="91">
        <v>44</v>
      </c>
      <c r="I1029" s="91"/>
    </row>
    <row r="1030" spans="1:9">
      <c r="A1030" s="145">
        <v>1026</v>
      </c>
      <c r="B1030" s="146" t="s">
        <v>1256</v>
      </c>
      <c r="C1030" s="91" t="s">
        <v>6461</v>
      </c>
      <c r="D1030" s="91">
        <v>1</v>
      </c>
      <c r="E1030" s="91">
        <v>26</v>
      </c>
      <c r="F1030" s="146" t="s">
        <v>1401</v>
      </c>
      <c r="G1030" s="99">
        <v>358</v>
      </c>
      <c r="H1030" s="91">
        <v>54</v>
      </c>
      <c r="I1030" s="91"/>
    </row>
    <row r="1031" spans="1:9">
      <c r="A1031" s="145">
        <v>1027</v>
      </c>
      <c r="B1031" s="146" t="s">
        <v>1240</v>
      </c>
      <c r="C1031" s="146"/>
      <c r="D1031" s="91">
        <v>1</v>
      </c>
      <c r="E1031" s="91">
        <v>15</v>
      </c>
      <c r="F1031" s="146" t="s">
        <v>1402</v>
      </c>
      <c r="G1031" s="99">
        <v>361</v>
      </c>
      <c r="H1031" s="91">
        <v>3</v>
      </c>
      <c r="I1031" s="146"/>
    </row>
    <row r="1032" spans="1:9">
      <c r="A1032" s="145">
        <v>1028</v>
      </c>
      <c r="B1032" s="146" t="s">
        <v>1242</v>
      </c>
      <c r="C1032" s="91"/>
      <c r="D1032" s="91">
        <v>5</v>
      </c>
      <c r="E1032" s="91">
        <v>16</v>
      </c>
      <c r="F1032" s="146" t="s">
        <v>1403</v>
      </c>
      <c r="G1032" s="147">
        <v>361</v>
      </c>
      <c r="H1032" s="91" t="s">
        <v>6669</v>
      </c>
      <c r="I1032" s="91"/>
    </row>
    <row r="1033" spans="1:9">
      <c r="A1033" s="145">
        <v>1029</v>
      </c>
      <c r="B1033" s="146" t="s">
        <v>1244</v>
      </c>
      <c r="C1033" s="91"/>
      <c r="D1033" s="91">
        <v>1</v>
      </c>
      <c r="E1033" s="91">
        <v>17</v>
      </c>
      <c r="F1033" s="146" t="s">
        <v>1404</v>
      </c>
      <c r="G1033" s="99">
        <v>361</v>
      </c>
      <c r="H1033" s="91">
        <v>9</v>
      </c>
      <c r="I1033" s="91"/>
    </row>
    <row r="1034" spans="1:9">
      <c r="A1034" s="145">
        <v>1030</v>
      </c>
      <c r="B1034" s="146" t="s">
        <v>1246</v>
      </c>
      <c r="C1034" s="91"/>
      <c r="D1034" s="91">
        <v>1</v>
      </c>
      <c r="E1034" s="91">
        <v>18</v>
      </c>
      <c r="F1034" s="146" t="s">
        <v>1405</v>
      </c>
      <c r="G1034" s="99">
        <v>361</v>
      </c>
      <c r="H1034" s="91">
        <v>11</v>
      </c>
      <c r="I1034" s="91"/>
    </row>
    <row r="1035" spans="1:9">
      <c r="A1035" s="145">
        <v>1031</v>
      </c>
      <c r="B1035" s="146" t="s">
        <v>1248</v>
      </c>
      <c r="C1035" s="91"/>
      <c r="D1035" s="91">
        <v>1</v>
      </c>
      <c r="E1035" s="91">
        <v>19</v>
      </c>
      <c r="F1035" s="146" t="s">
        <v>1406</v>
      </c>
      <c r="G1035" s="99">
        <v>361</v>
      </c>
      <c r="H1035" s="91">
        <v>13</v>
      </c>
      <c r="I1035" s="91"/>
    </row>
    <row r="1036" spans="1:9">
      <c r="A1036" s="145">
        <v>1032</v>
      </c>
      <c r="B1036" s="146" t="s">
        <v>1250</v>
      </c>
      <c r="C1036" s="91"/>
      <c r="D1036" s="91">
        <v>1</v>
      </c>
      <c r="E1036" s="91">
        <v>20</v>
      </c>
      <c r="F1036" s="146" t="s">
        <v>1407</v>
      </c>
      <c r="G1036" s="99">
        <v>361</v>
      </c>
      <c r="H1036" s="91">
        <v>15</v>
      </c>
      <c r="I1036" s="91"/>
    </row>
    <row r="1037" spans="1:9">
      <c r="A1037" s="145">
        <v>1033</v>
      </c>
      <c r="B1037" s="146" t="s">
        <v>1252</v>
      </c>
      <c r="C1037" s="91" t="s">
        <v>6461</v>
      </c>
      <c r="D1037" s="91">
        <v>1</v>
      </c>
      <c r="E1037" s="91">
        <v>24</v>
      </c>
      <c r="F1037" s="146" t="s">
        <v>1408</v>
      </c>
      <c r="G1037" s="99">
        <v>361</v>
      </c>
      <c r="H1037" s="91">
        <v>34</v>
      </c>
      <c r="I1037" s="91"/>
    </row>
    <row r="1038" spans="1:9">
      <c r="A1038" s="145">
        <v>1034</v>
      </c>
      <c r="B1038" s="146" t="s">
        <v>1254</v>
      </c>
      <c r="C1038" s="91" t="s">
        <v>6461</v>
      </c>
      <c r="D1038" s="91">
        <v>1</v>
      </c>
      <c r="E1038" s="91">
        <v>25</v>
      </c>
      <c r="F1038" s="146" t="s">
        <v>1409</v>
      </c>
      <c r="G1038" s="99">
        <v>361</v>
      </c>
      <c r="H1038" s="91">
        <v>44</v>
      </c>
      <c r="I1038" s="91"/>
    </row>
    <row r="1039" spans="1:9">
      <c r="A1039" s="145">
        <v>1035</v>
      </c>
      <c r="B1039" s="146" t="s">
        <v>1256</v>
      </c>
      <c r="C1039" s="91" t="s">
        <v>6461</v>
      </c>
      <c r="D1039" s="91">
        <v>1</v>
      </c>
      <c r="E1039" s="91">
        <v>26</v>
      </c>
      <c r="F1039" s="146" t="s">
        <v>1410</v>
      </c>
      <c r="G1039" s="99">
        <v>361</v>
      </c>
      <c r="H1039" s="91">
        <v>54</v>
      </c>
      <c r="I1039" s="91"/>
    </row>
    <row r="1040" spans="1:9">
      <c r="A1040" s="145">
        <v>1036</v>
      </c>
      <c r="B1040" s="146" t="s">
        <v>1240</v>
      </c>
      <c r="C1040" s="146"/>
      <c r="D1040" s="91">
        <v>1</v>
      </c>
      <c r="E1040" s="91">
        <v>15</v>
      </c>
      <c r="F1040" s="146" t="s">
        <v>1411</v>
      </c>
      <c r="G1040" s="99">
        <v>364</v>
      </c>
      <c r="H1040" s="91">
        <v>3</v>
      </c>
      <c r="I1040" s="146"/>
    </row>
    <row r="1041" spans="1:9">
      <c r="A1041" s="145">
        <v>1037</v>
      </c>
      <c r="B1041" s="146" t="s">
        <v>1242</v>
      </c>
      <c r="C1041" s="91"/>
      <c r="D1041" s="91">
        <v>5</v>
      </c>
      <c r="E1041" s="91">
        <v>16</v>
      </c>
      <c r="F1041" s="146" t="s">
        <v>1412</v>
      </c>
      <c r="G1041" s="147">
        <v>364</v>
      </c>
      <c r="H1041" s="91" t="s">
        <v>6669</v>
      </c>
      <c r="I1041" s="91"/>
    </row>
    <row r="1042" spans="1:9">
      <c r="A1042" s="145">
        <v>1038</v>
      </c>
      <c r="B1042" s="146" t="s">
        <v>1244</v>
      </c>
      <c r="C1042" s="91"/>
      <c r="D1042" s="91">
        <v>1</v>
      </c>
      <c r="E1042" s="91">
        <v>17</v>
      </c>
      <c r="F1042" s="146" t="s">
        <v>1413</v>
      </c>
      <c r="G1042" s="99">
        <v>364</v>
      </c>
      <c r="H1042" s="91">
        <v>9</v>
      </c>
      <c r="I1042" s="91"/>
    </row>
    <row r="1043" spans="1:9">
      <c r="A1043" s="145">
        <v>1039</v>
      </c>
      <c r="B1043" s="146" t="s">
        <v>1246</v>
      </c>
      <c r="C1043" s="91"/>
      <c r="D1043" s="91">
        <v>1</v>
      </c>
      <c r="E1043" s="91">
        <v>18</v>
      </c>
      <c r="F1043" s="146" t="s">
        <v>1414</v>
      </c>
      <c r="G1043" s="99">
        <v>364</v>
      </c>
      <c r="H1043" s="91">
        <v>11</v>
      </c>
      <c r="I1043" s="91"/>
    </row>
    <row r="1044" spans="1:9">
      <c r="A1044" s="145">
        <v>1040</v>
      </c>
      <c r="B1044" s="146" t="s">
        <v>1248</v>
      </c>
      <c r="C1044" s="91"/>
      <c r="D1044" s="91">
        <v>1</v>
      </c>
      <c r="E1044" s="91">
        <v>19</v>
      </c>
      <c r="F1044" s="146" t="s">
        <v>1415</v>
      </c>
      <c r="G1044" s="99">
        <v>364</v>
      </c>
      <c r="H1044" s="91">
        <v>13</v>
      </c>
      <c r="I1044" s="91"/>
    </row>
    <row r="1045" spans="1:9">
      <c r="A1045" s="145">
        <v>1041</v>
      </c>
      <c r="B1045" s="146" t="s">
        <v>1250</v>
      </c>
      <c r="C1045" s="91"/>
      <c r="D1045" s="91">
        <v>1</v>
      </c>
      <c r="E1045" s="91">
        <v>20</v>
      </c>
      <c r="F1045" s="146" t="s">
        <v>1416</v>
      </c>
      <c r="G1045" s="99">
        <v>364</v>
      </c>
      <c r="H1045" s="91">
        <v>15</v>
      </c>
      <c r="I1045" s="91"/>
    </row>
    <row r="1046" spans="1:9">
      <c r="A1046" s="145">
        <v>1042</v>
      </c>
      <c r="B1046" s="146" t="s">
        <v>1252</v>
      </c>
      <c r="C1046" s="91" t="s">
        <v>6461</v>
      </c>
      <c r="D1046" s="91">
        <v>1</v>
      </c>
      <c r="E1046" s="91">
        <v>24</v>
      </c>
      <c r="F1046" s="146" t="s">
        <v>1417</v>
      </c>
      <c r="G1046" s="99">
        <v>364</v>
      </c>
      <c r="H1046" s="91">
        <v>34</v>
      </c>
      <c r="I1046" s="91"/>
    </row>
    <row r="1047" spans="1:9">
      <c r="A1047" s="145">
        <v>1043</v>
      </c>
      <c r="B1047" s="146" t="s">
        <v>1254</v>
      </c>
      <c r="C1047" s="91" t="s">
        <v>6461</v>
      </c>
      <c r="D1047" s="91">
        <v>1</v>
      </c>
      <c r="E1047" s="91">
        <v>25</v>
      </c>
      <c r="F1047" s="146" t="s">
        <v>1418</v>
      </c>
      <c r="G1047" s="99">
        <v>364</v>
      </c>
      <c r="H1047" s="91">
        <v>44</v>
      </c>
      <c r="I1047" s="91"/>
    </row>
    <row r="1048" spans="1:9">
      <c r="A1048" s="145">
        <v>1044</v>
      </c>
      <c r="B1048" s="146" t="s">
        <v>1256</v>
      </c>
      <c r="C1048" s="91" t="s">
        <v>6461</v>
      </c>
      <c r="D1048" s="91">
        <v>1</v>
      </c>
      <c r="E1048" s="91">
        <v>26</v>
      </c>
      <c r="F1048" s="146" t="s">
        <v>1419</v>
      </c>
      <c r="G1048" s="99">
        <v>364</v>
      </c>
      <c r="H1048" s="91">
        <v>54</v>
      </c>
      <c r="I1048" s="91"/>
    </row>
    <row r="1049" spans="1:9">
      <c r="A1049" s="145">
        <v>1045</v>
      </c>
      <c r="B1049" s="146" t="s">
        <v>1240</v>
      </c>
      <c r="C1049" s="146"/>
      <c r="D1049" s="91">
        <v>1</v>
      </c>
      <c r="E1049" s="91">
        <v>15</v>
      </c>
      <c r="F1049" s="146" t="s">
        <v>1420</v>
      </c>
      <c r="G1049" s="99">
        <v>367</v>
      </c>
      <c r="H1049" s="91">
        <v>3</v>
      </c>
      <c r="I1049" s="146"/>
    </row>
    <row r="1050" spans="1:9">
      <c r="A1050" s="145">
        <v>1046</v>
      </c>
      <c r="B1050" s="146" t="s">
        <v>1242</v>
      </c>
      <c r="C1050" s="91"/>
      <c r="D1050" s="91">
        <v>5</v>
      </c>
      <c r="E1050" s="91">
        <v>16</v>
      </c>
      <c r="F1050" s="146" t="s">
        <v>1421</v>
      </c>
      <c r="G1050" s="147">
        <v>367</v>
      </c>
      <c r="H1050" s="91" t="s">
        <v>6669</v>
      </c>
      <c r="I1050" s="91"/>
    </row>
    <row r="1051" spans="1:9">
      <c r="A1051" s="145">
        <v>1047</v>
      </c>
      <c r="B1051" s="146" t="s">
        <v>1244</v>
      </c>
      <c r="C1051" s="91"/>
      <c r="D1051" s="91">
        <v>1</v>
      </c>
      <c r="E1051" s="91">
        <v>17</v>
      </c>
      <c r="F1051" s="146" t="s">
        <v>1422</v>
      </c>
      <c r="G1051" s="99">
        <v>367</v>
      </c>
      <c r="H1051" s="91">
        <v>9</v>
      </c>
      <c r="I1051" s="91"/>
    </row>
    <row r="1052" spans="1:9">
      <c r="A1052" s="145">
        <v>1048</v>
      </c>
      <c r="B1052" s="146" t="s">
        <v>1246</v>
      </c>
      <c r="C1052" s="91"/>
      <c r="D1052" s="91">
        <v>1</v>
      </c>
      <c r="E1052" s="91">
        <v>18</v>
      </c>
      <c r="F1052" s="146" t="s">
        <v>1423</v>
      </c>
      <c r="G1052" s="99">
        <v>367</v>
      </c>
      <c r="H1052" s="91">
        <v>11</v>
      </c>
      <c r="I1052" s="91"/>
    </row>
    <row r="1053" spans="1:9">
      <c r="A1053" s="145">
        <v>1049</v>
      </c>
      <c r="B1053" s="146" t="s">
        <v>1248</v>
      </c>
      <c r="C1053" s="91"/>
      <c r="D1053" s="91">
        <v>1</v>
      </c>
      <c r="E1053" s="91">
        <v>19</v>
      </c>
      <c r="F1053" s="146" t="s">
        <v>1424</v>
      </c>
      <c r="G1053" s="99">
        <v>367</v>
      </c>
      <c r="H1053" s="91">
        <v>13</v>
      </c>
      <c r="I1053" s="91"/>
    </row>
    <row r="1054" spans="1:9">
      <c r="A1054" s="145">
        <v>1050</v>
      </c>
      <c r="B1054" s="146" t="s">
        <v>1250</v>
      </c>
      <c r="C1054" s="91"/>
      <c r="D1054" s="91">
        <v>1</v>
      </c>
      <c r="E1054" s="91">
        <v>20</v>
      </c>
      <c r="F1054" s="146" t="s">
        <v>1425</v>
      </c>
      <c r="G1054" s="99">
        <v>367</v>
      </c>
      <c r="H1054" s="91">
        <v>15</v>
      </c>
      <c r="I1054" s="91"/>
    </row>
    <row r="1055" spans="1:9">
      <c r="A1055" s="145">
        <v>1051</v>
      </c>
      <c r="B1055" s="146" t="s">
        <v>1252</v>
      </c>
      <c r="C1055" s="91" t="s">
        <v>6461</v>
      </c>
      <c r="D1055" s="91">
        <v>1</v>
      </c>
      <c r="E1055" s="91">
        <v>24</v>
      </c>
      <c r="F1055" s="146" t="s">
        <v>1426</v>
      </c>
      <c r="G1055" s="99">
        <v>367</v>
      </c>
      <c r="H1055" s="91">
        <v>34</v>
      </c>
      <c r="I1055" s="91"/>
    </row>
    <row r="1056" spans="1:9">
      <c r="A1056" s="145">
        <v>1052</v>
      </c>
      <c r="B1056" s="146" t="s">
        <v>1254</v>
      </c>
      <c r="C1056" s="91" t="s">
        <v>6461</v>
      </c>
      <c r="D1056" s="91">
        <v>1</v>
      </c>
      <c r="E1056" s="91">
        <v>25</v>
      </c>
      <c r="F1056" s="146" t="s">
        <v>1427</v>
      </c>
      <c r="G1056" s="99">
        <v>367</v>
      </c>
      <c r="H1056" s="91">
        <v>44</v>
      </c>
      <c r="I1056" s="91"/>
    </row>
    <row r="1057" spans="1:9">
      <c r="A1057" s="145">
        <v>1053</v>
      </c>
      <c r="B1057" s="146" t="s">
        <v>1256</v>
      </c>
      <c r="C1057" s="91" t="s">
        <v>6461</v>
      </c>
      <c r="D1057" s="91">
        <v>1</v>
      </c>
      <c r="E1057" s="91">
        <v>26</v>
      </c>
      <c r="F1057" s="146" t="s">
        <v>1428</v>
      </c>
      <c r="G1057" s="99">
        <v>367</v>
      </c>
      <c r="H1057" s="91">
        <v>54</v>
      </c>
      <c r="I1057" s="91"/>
    </row>
    <row r="1058" spans="1:9">
      <c r="A1058" s="145">
        <v>1054</v>
      </c>
      <c r="B1058" s="146" t="s">
        <v>1240</v>
      </c>
      <c r="C1058" s="146"/>
      <c r="D1058" s="91">
        <v>1</v>
      </c>
      <c r="E1058" s="91">
        <v>15</v>
      </c>
      <c r="F1058" s="146" t="s">
        <v>1429</v>
      </c>
      <c r="G1058" s="99">
        <v>370</v>
      </c>
      <c r="H1058" s="91">
        <v>3</v>
      </c>
      <c r="I1058" s="146"/>
    </row>
    <row r="1059" spans="1:9">
      <c r="A1059" s="145">
        <v>1055</v>
      </c>
      <c r="B1059" s="146" t="s">
        <v>1242</v>
      </c>
      <c r="C1059" s="91"/>
      <c r="D1059" s="91">
        <v>5</v>
      </c>
      <c r="E1059" s="91">
        <v>16</v>
      </c>
      <c r="F1059" s="146" t="s">
        <v>1430</v>
      </c>
      <c r="G1059" s="147">
        <v>370</v>
      </c>
      <c r="H1059" s="91" t="s">
        <v>6669</v>
      </c>
      <c r="I1059" s="91"/>
    </row>
    <row r="1060" spans="1:9">
      <c r="A1060" s="145">
        <v>1056</v>
      </c>
      <c r="B1060" s="146" t="s">
        <v>1244</v>
      </c>
      <c r="C1060" s="91"/>
      <c r="D1060" s="91">
        <v>1</v>
      </c>
      <c r="E1060" s="91">
        <v>17</v>
      </c>
      <c r="F1060" s="146" t="s">
        <v>1431</v>
      </c>
      <c r="G1060" s="99">
        <v>370</v>
      </c>
      <c r="H1060" s="91">
        <v>9</v>
      </c>
      <c r="I1060" s="91"/>
    </row>
    <row r="1061" spans="1:9">
      <c r="A1061" s="145">
        <v>1057</v>
      </c>
      <c r="B1061" s="146" t="s">
        <v>1246</v>
      </c>
      <c r="C1061" s="91"/>
      <c r="D1061" s="91">
        <v>1</v>
      </c>
      <c r="E1061" s="91">
        <v>18</v>
      </c>
      <c r="F1061" s="146" t="s">
        <v>1432</v>
      </c>
      <c r="G1061" s="99">
        <v>370</v>
      </c>
      <c r="H1061" s="91">
        <v>11</v>
      </c>
      <c r="I1061" s="91"/>
    </row>
    <row r="1062" spans="1:9">
      <c r="A1062" s="145">
        <v>1058</v>
      </c>
      <c r="B1062" s="146" t="s">
        <v>1248</v>
      </c>
      <c r="C1062" s="91"/>
      <c r="D1062" s="91">
        <v>1</v>
      </c>
      <c r="E1062" s="91">
        <v>19</v>
      </c>
      <c r="F1062" s="146" t="s">
        <v>1433</v>
      </c>
      <c r="G1062" s="99">
        <v>370</v>
      </c>
      <c r="H1062" s="91">
        <v>13</v>
      </c>
      <c r="I1062" s="91"/>
    </row>
    <row r="1063" spans="1:9">
      <c r="A1063" s="145">
        <v>1059</v>
      </c>
      <c r="B1063" s="146" t="s">
        <v>1250</v>
      </c>
      <c r="C1063" s="91"/>
      <c r="D1063" s="91">
        <v>1</v>
      </c>
      <c r="E1063" s="91">
        <v>20</v>
      </c>
      <c r="F1063" s="146" t="s">
        <v>1434</v>
      </c>
      <c r="G1063" s="99">
        <v>370</v>
      </c>
      <c r="H1063" s="91">
        <v>15</v>
      </c>
      <c r="I1063" s="91"/>
    </row>
    <row r="1064" spans="1:9">
      <c r="A1064" s="145">
        <v>1060</v>
      </c>
      <c r="B1064" s="146" t="s">
        <v>1252</v>
      </c>
      <c r="C1064" s="91" t="s">
        <v>6461</v>
      </c>
      <c r="D1064" s="91">
        <v>1</v>
      </c>
      <c r="E1064" s="91">
        <v>24</v>
      </c>
      <c r="F1064" s="146" t="s">
        <v>1435</v>
      </c>
      <c r="G1064" s="99">
        <v>370</v>
      </c>
      <c r="H1064" s="91">
        <v>34</v>
      </c>
      <c r="I1064" s="91"/>
    </row>
    <row r="1065" spans="1:9">
      <c r="A1065" s="145">
        <v>1061</v>
      </c>
      <c r="B1065" s="146" t="s">
        <v>1254</v>
      </c>
      <c r="C1065" s="91" t="s">
        <v>6461</v>
      </c>
      <c r="D1065" s="91">
        <v>1</v>
      </c>
      <c r="E1065" s="91">
        <v>25</v>
      </c>
      <c r="F1065" s="146" t="s">
        <v>1436</v>
      </c>
      <c r="G1065" s="99">
        <v>370</v>
      </c>
      <c r="H1065" s="91">
        <v>44</v>
      </c>
      <c r="I1065" s="91"/>
    </row>
    <row r="1066" spans="1:9">
      <c r="A1066" s="145">
        <v>1062</v>
      </c>
      <c r="B1066" s="146" t="s">
        <v>1256</v>
      </c>
      <c r="C1066" s="91" t="s">
        <v>6461</v>
      </c>
      <c r="D1066" s="91">
        <v>1</v>
      </c>
      <c r="E1066" s="91">
        <v>26</v>
      </c>
      <c r="F1066" s="146" t="s">
        <v>1437</v>
      </c>
      <c r="G1066" s="99">
        <v>370</v>
      </c>
      <c r="H1066" s="91">
        <v>54</v>
      </c>
      <c r="I1066" s="91"/>
    </row>
    <row r="1067" spans="1:9">
      <c r="A1067" s="145">
        <v>1063</v>
      </c>
      <c r="B1067" s="146" t="s">
        <v>1240</v>
      </c>
      <c r="C1067" s="146"/>
      <c r="D1067" s="91">
        <v>1</v>
      </c>
      <c r="E1067" s="91">
        <v>15</v>
      </c>
      <c r="F1067" s="146" t="s">
        <v>1438</v>
      </c>
      <c r="G1067" s="99">
        <v>373</v>
      </c>
      <c r="H1067" s="91">
        <v>3</v>
      </c>
      <c r="I1067" s="146"/>
    </row>
    <row r="1068" spans="1:9">
      <c r="A1068" s="145">
        <v>1064</v>
      </c>
      <c r="B1068" s="146" t="s">
        <v>1242</v>
      </c>
      <c r="C1068" s="91"/>
      <c r="D1068" s="91">
        <v>5</v>
      </c>
      <c r="E1068" s="91">
        <v>16</v>
      </c>
      <c r="F1068" s="146" t="s">
        <v>1439</v>
      </c>
      <c r="G1068" s="147">
        <v>373</v>
      </c>
      <c r="H1068" s="91" t="s">
        <v>6669</v>
      </c>
      <c r="I1068" s="91"/>
    </row>
    <row r="1069" spans="1:9">
      <c r="A1069" s="145">
        <v>1065</v>
      </c>
      <c r="B1069" s="146" t="s">
        <v>1244</v>
      </c>
      <c r="C1069" s="91"/>
      <c r="D1069" s="91">
        <v>1</v>
      </c>
      <c r="E1069" s="91">
        <v>17</v>
      </c>
      <c r="F1069" s="146" t="s">
        <v>1440</v>
      </c>
      <c r="G1069" s="99">
        <v>373</v>
      </c>
      <c r="H1069" s="91">
        <v>9</v>
      </c>
      <c r="I1069" s="91"/>
    </row>
    <row r="1070" spans="1:9">
      <c r="A1070" s="145">
        <v>1066</v>
      </c>
      <c r="B1070" s="146" t="s">
        <v>1246</v>
      </c>
      <c r="C1070" s="91"/>
      <c r="D1070" s="91">
        <v>1</v>
      </c>
      <c r="E1070" s="91">
        <v>18</v>
      </c>
      <c r="F1070" s="146" t="s">
        <v>1441</v>
      </c>
      <c r="G1070" s="99">
        <v>373</v>
      </c>
      <c r="H1070" s="91">
        <v>11</v>
      </c>
      <c r="I1070" s="91"/>
    </row>
    <row r="1071" spans="1:9">
      <c r="A1071" s="145">
        <v>1067</v>
      </c>
      <c r="B1071" s="146" t="s">
        <v>1248</v>
      </c>
      <c r="C1071" s="91"/>
      <c r="D1071" s="91">
        <v>1</v>
      </c>
      <c r="E1071" s="91">
        <v>19</v>
      </c>
      <c r="F1071" s="146" t="s">
        <v>1442</v>
      </c>
      <c r="G1071" s="99">
        <v>373</v>
      </c>
      <c r="H1071" s="91">
        <v>13</v>
      </c>
      <c r="I1071" s="91"/>
    </row>
    <row r="1072" spans="1:9">
      <c r="A1072" s="145">
        <v>1068</v>
      </c>
      <c r="B1072" s="146" t="s">
        <v>1250</v>
      </c>
      <c r="C1072" s="91"/>
      <c r="D1072" s="91">
        <v>1</v>
      </c>
      <c r="E1072" s="91">
        <v>20</v>
      </c>
      <c r="F1072" s="146" t="s">
        <v>1443</v>
      </c>
      <c r="G1072" s="99">
        <v>373</v>
      </c>
      <c r="H1072" s="91">
        <v>15</v>
      </c>
      <c r="I1072" s="91"/>
    </row>
    <row r="1073" spans="1:9">
      <c r="A1073" s="145">
        <v>1069</v>
      </c>
      <c r="B1073" s="146" t="s">
        <v>1252</v>
      </c>
      <c r="C1073" s="91" t="s">
        <v>6461</v>
      </c>
      <c r="D1073" s="91">
        <v>1</v>
      </c>
      <c r="E1073" s="91">
        <v>24</v>
      </c>
      <c r="F1073" s="146" t="s">
        <v>1444</v>
      </c>
      <c r="G1073" s="99">
        <v>373</v>
      </c>
      <c r="H1073" s="91">
        <v>34</v>
      </c>
      <c r="I1073" s="91"/>
    </row>
    <row r="1074" spans="1:9">
      <c r="A1074" s="145">
        <v>1070</v>
      </c>
      <c r="B1074" s="146" t="s">
        <v>1254</v>
      </c>
      <c r="C1074" s="91" t="s">
        <v>6461</v>
      </c>
      <c r="D1074" s="91">
        <v>1</v>
      </c>
      <c r="E1074" s="91">
        <v>25</v>
      </c>
      <c r="F1074" s="146" t="s">
        <v>1445</v>
      </c>
      <c r="G1074" s="99">
        <v>373</v>
      </c>
      <c r="H1074" s="91">
        <v>44</v>
      </c>
      <c r="I1074" s="91"/>
    </row>
    <row r="1075" spans="1:9">
      <c r="A1075" s="145">
        <v>1071</v>
      </c>
      <c r="B1075" s="146" t="s">
        <v>1256</v>
      </c>
      <c r="C1075" s="91" t="s">
        <v>6461</v>
      </c>
      <c r="D1075" s="91">
        <v>1</v>
      </c>
      <c r="E1075" s="91">
        <v>26</v>
      </c>
      <c r="F1075" s="146" t="s">
        <v>1446</v>
      </c>
      <c r="G1075" s="99">
        <v>373</v>
      </c>
      <c r="H1075" s="91">
        <v>54</v>
      </c>
      <c r="I1075" s="91"/>
    </row>
    <row r="1076" spans="1:9">
      <c r="A1076" s="145">
        <v>1072</v>
      </c>
      <c r="B1076" s="146" t="s">
        <v>1240</v>
      </c>
      <c r="C1076" s="146"/>
      <c r="D1076" s="91">
        <v>1</v>
      </c>
      <c r="E1076" s="91">
        <v>15</v>
      </c>
      <c r="F1076" s="146" t="s">
        <v>1447</v>
      </c>
      <c r="G1076" s="99">
        <v>376</v>
      </c>
      <c r="H1076" s="91">
        <v>3</v>
      </c>
      <c r="I1076" s="146"/>
    </row>
    <row r="1077" spans="1:9">
      <c r="A1077" s="145">
        <v>1073</v>
      </c>
      <c r="B1077" s="146" t="s">
        <v>1242</v>
      </c>
      <c r="C1077" s="91"/>
      <c r="D1077" s="91">
        <v>5</v>
      </c>
      <c r="E1077" s="91">
        <v>16</v>
      </c>
      <c r="F1077" s="146" t="s">
        <v>1448</v>
      </c>
      <c r="G1077" s="147">
        <v>376</v>
      </c>
      <c r="H1077" s="91" t="s">
        <v>6669</v>
      </c>
      <c r="I1077" s="91"/>
    </row>
    <row r="1078" spans="1:9">
      <c r="A1078" s="145">
        <v>1074</v>
      </c>
      <c r="B1078" s="146" t="s">
        <v>1244</v>
      </c>
      <c r="C1078" s="91"/>
      <c r="D1078" s="91">
        <v>1</v>
      </c>
      <c r="E1078" s="91">
        <v>17</v>
      </c>
      <c r="F1078" s="146" t="s">
        <v>1449</v>
      </c>
      <c r="G1078" s="99">
        <v>376</v>
      </c>
      <c r="H1078" s="91">
        <v>9</v>
      </c>
      <c r="I1078" s="91"/>
    </row>
    <row r="1079" spans="1:9">
      <c r="A1079" s="145">
        <v>1075</v>
      </c>
      <c r="B1079" s="146" t="s">
        <v>1246</v>
      </c>
      <c r="C1079" s="91"/>
      <c r="D1079" s="91">
        <v>1</v>
      </c>
      <c r="E1079" s="91">
        <v>18</v>
      </c>
      <c r="F1079" s="146" t="s">
        <v>1450</v>
      </c>
      <c r="G1079" s="99">
        <v>376</v>
      </c>
      <c r="H1079" s="91">
        <v>11</v>
      </c>
      <c r="I1079" s="91"/>
    </row>
    <row r="1080" spans="1:9">
      <c r="A1080" s="145">
        <v>1076</v>
      </c>
      <c r="B1080" s="146" t="s">
        <v>1248</v>
      </c>
      <c r="C1080" s="91"/>
      <c r="D1080" s="91">
        <v>1</v>
      </c>
      <c r="E1080" s="91">
        <v>19</v>
      </c>
      <c r="F1080" s="146" t="s">
        <v>1451</v>
      </c>
      <c r="G1080" s="99">
        <v>376</v>
      </c>
      <c r="H1080" s="91">
        <v>13</v>
      </c>
      <c r="I1080" s="91"/>
    </row>
    <row r="1081" spans="1:9">
      <c r="A1081" s="145">
        <v>1077</v>
      </c>
      <c r="B1081" s="146" t="s">
        <v>1250</v>
      </c>
      <c r="C1081" s="91"/>
      <c r="D1081" s="91">
        <v>1</v>
      </c>
      <c r="E1081" s="91">
        <v>20</v>
      </c>
      <c r="F1081" s="146" t="s">
        <v>1452</v>
      </c>
      <c r="G1081" s="99">
        <v>376</v>
      </c>
      <c r="H1081" s="91">
        <v>15</v>
      </c>
      <c r="I1081" s="91"/>
    </row>
    <row r="1082" spans="1:9">
      <c r="A1082" s="145">
        <v>1078</v>
      </c>
      <c r="B1082" s="146" t="s">
        <v>1252</v>
      </c>
      <c r="C1082" s="91" t="s">
        <v>6461</v>
      </c>
      <c r="D1082" s="91">
        <v>1</v>
      </c>
      <c r="E1082" s="91">
        <v>24</v>
      </c>
      <c r="F1082" s="146" t="s">
        <v>1453</v>
      </c>
      <c r="G1082" s="99">
        <v>376</v>
      </c>
      <c r="H1082" s="91">
        <v>34</v>
      </c>
      <c r="I1082" s="91"/>
    </row>
    <row r="1083" spans="1:9">
      <c r="A1083" s="145">
        <v>1079</v>
      </c>
      <c r="B1083" s="146" t="s">
        <v>1254</v>
      </c>
      <c r="C1083" s="91" t="s">
        <v>6461</v>
      </c>
      <c r="D1083" s="91">
        <v>1</v>
      </c>
      <c r="E1083" s="91">
        <v>25</v>
      </c>
      <c r="F1083" s="146" t="s">
        <v>1454</v>
      </c>
      <c r="G1083" s="99">
        <v>376</v>
      </c>
      <c r="H1083" s="91">
        <v>44</v>
      </c>
      <c r="I1083" s="91"/>
    </row>
    <row r="1084" spans="1:9">
      <c r="A1084" s="145">
        <v>1080</v>
      </c>
      <c r="B1084" s="146" t="s">
        <v>1256</v>
      </c>
      <c r="C1084" s="91" t="s">
        <v>6461</v>
      </c>
      <c r="D1084" s="91">
        <v>1</v>
      </c>
      <c r="E1084" s="91">
        <v>26</v>
      </c>
      <c r="F1084" s="146" t="s">
        <v>1455</v>
      </c>
      <c r="G1084" s="99">
        <v>376</v>
      </c>
      <c r="H1084" s="91">
        <v>54</v>
      </c>
      <c r="I1084" s="91"/>
    </row>
    <row r="1085" spans="1:9">
      <c r="A1085" s="145">
        <v>1081</v>
      </c>
      <c r="B1085" s="146" t="s">
        <v>1240</v>
      </c>
      <c r="C1085" s="146"/>
      <c r="D1085" s="91">
        <v>1</v>
      </c>
      <c r="E1085" s="91">
        <v>15</v>
      </c>
      <c r="F1085" s="146" t="s">
        <v>1456</v>
      </c>
      <c r="G1085" s="99">
        <v>379</v>
      </c>
      <c r="H1085" s="91">
        <v>3</v>
      </c>
      <c r="I1085" s="146"/>
    </row>
    <row r="1086" spans="1:9">
      <c r="A1086" s="145">
        <v>1082</v>
      </c>
      <c r="B1086" s="146" t="s">
        <v>1242</v>
      </c>
      <c r="C1086" s="91"/>
      <c r="D1086" s="91">
        <v>5</v>
      </c>
      <c r="E1086" s="91">
        <v>16</v>
      </c>
      <c r="F1086" s="146" t="s">
        <v>1457</v>
      </c>
      <c r="G1086" s="147">
        <v>379</v>
      </c>
      <c r="H1086" s="91" t="s">
        <v>6669</v>
      </c>
      <c r="I1086" s="91"/>
    </row>
    <row r="1087" spans="1:9">
      <c r="A1087" s="145">
        <v>1083</v>
      </c>
      <c r="B1087" s="146" t="s">
        <v>1244</v>
      </c>
      <c r="C1087" s="91"/>
      <c r="D1087" s="91">
        <v>1</v>
      </c>
      <c r="E1087" s="91">
        <v>17</v>
      </c>
      <c r="F1087" s="146" t="s">
        <v>1458</v>
      </c>
      <c r="G1087" s="99">
        <v>379</v>
      </c>
      <c r="H1087" s="91">
        <v>9</v>
      </c>
      <c r="I1087" s="91"/>
    </row>
    <row r="1088" spans="1:9">
      <c r="A1088" s="145">
        <v>1084</v>
      </c>
      <c r="B1088" s="146" t="s">
        <v>1246</v>
      </c>
      <c r="C1088" s="91"/>
      <c r="D1088" s="91">
        <v>1</v>
      </c>
      <c r="E1088" s="91">
        <v>18</v>
      </c>
      <c r="F1088" s="146" t="s">
        <v>1459</v>
      </c>
      <c r="G1088" s="99">
        <v>379</v>
      </c>
      <c r="H1088" s="91">
        <v>11</v>
      </c>
      <c r="I1088" s="91"/>
    </row>
    <row r="1089" spans="1:9">
      <c r="A1089" s="145">
        <v>1085</v>
      </c>
      <c r="B1089" s="146" t="s">
        <v>1248</v>
      </c>
      <c r="C1089" s="91"/>
      <c r="D1089" s="91">
        <v>1</v>
      </c>
      <c r="E1089" s="91">
        <v>19</v>
      </c>
      <c r="F1089" s="146" t="s">
        <v>1460</v>
      </c>
      <c r="G1089" s="99">
        <v>379</v>
      </c>
      <c r="H1089" s="91">
        <v>13</v>
      </c>
      <c r="I1089" s="91"/>
    </row>
    <row r="1090" spans="1:9">
      <c r="A1090" s="145">
        <v>1086</v>
      </c>
      <c r="B1090" s="146" t="s">
        <v>1250</v>
      </c>
      <c r="C1090" s="91"/>
      <c r="D1090" s="91">
        <v>1</v>
      </c>
      <c r="E1090" s="91">
        <v>20</v>
      </c>
      <c r="F1090" s="146" t="s">
        <v>1461</v>
      </c>
      <c r="G1090" s="99">
        <v>379</v>
      </c>
      <c r="H1090" s="91">
        <v>15</v>
      </c>
      <c r="I1090" s="91"/>
    </row>
    <row r="1091" spans="1:9">
      <c r="A1091" s="145">
        <v>1087</v>
      </c>
      <c r="B1091" s="146" t="s">
        <v>1252</v>
      </c>
      <c r="C1091" s="91" t="s">
        <v>6461</v>
      </c>
      <c r="D1091" s="91">
        <v>1</v>
      </c>
      <c r="E1091" s="91">
        <v>24</v>
      </c>
      <c r="F1091" s="146" t="s">
        <v>1462</v>
      </c>
      <c r="G1091" s="99">
        <v>379</v>
      </c>
      <c r="H1091" s="91">
        <v>34</v>
      </c>
      <c r="I1091" s="91"/>
    </row>
    <row r="1092" spans="1:9">
      <c r="A1092" s="145">
        <v>1088</v>
      </c>
      <c r="B1092" s="146" t="s">
        <v>1254</v>
      </c>
      <c r="C1092" s="91" t="s">
        <v>6461</v>
      </c>
      <c r="D1092" s="91">
        <v>1</v>
      </c>
      <c r="E1092" s="91">
        <v>25</v>
      </c>
      <c r="F1092" s="146" t="s">
        <v>1463</v>
      </c>
      <c r="G1092" s="99">
        <v>379</v>
      </c>
      <c r="H1092" s="91">
        <v>44</v>
      </c>
      <c r="I1092" s="91"/>
    </row>
    <row r="1093" spans="1:9">
      <c r="A1093" s="145">
        <v>1089</v>
      </c>
      <c r="B1093" s="146" t="s">
        <v>1256</v>
      </c>
      <c r="C1093" s="91" t="s">
        <v>6461</v>
      </c>
      <c r="D1093" s="91">
        <v>1</v>
      </c>
      <c r="E1093" s="91">
        <v>26</v>
      </c>
      <c r="F1093" s="146" t="s">
        <v>1464</v>
      </c>
      <c r="G1093" s="99">
        <v>379</v>
      </c>
      <c r="H1093" s="91">
        <v>54</v>
      </c>
      <c r="I1093" s="91"/>
    </row>
    <row r="1094" spans="1:9">
      <c r="A1094" s="145">
        <v>1090</v>
      </c>
      <c r="B1094" s="146" t="s">
        <v>1240</v>
      </c>
      <c r="C1094" s="146"/>
      <c r="D1094" s="91">
        <v>1</v>
      </c>
      <c r="E1094" s="91">
        <v>15</v>
      </c>
      <c r="F1094" s="146" t="s">
        <v>1465</v>
      </c>
      <c r="G1094" s="99">
        <v>382</v>
      </c>
      <c r="H1094" s="91">
        <v>3</v>
      </c>
      <c r="I1094" s="146"/>
    </row>
    <row r="1095" spans="1:9">
      <c r="A1095" s="145">
        <v>1091</v>
      </c>
      <c r="B1095" s="146" t="s">
        <v>1242</v>
      </c>
      <c r="C1095" s="91"/>
      <c r="D1095" s="91">
        <v>5</v>
      </c>
      <c r="E1095" s="91">
        <v>16</v>
      </c>
      <c r="F1095" s="146" t="s">
        <v>1466</v>
      </c>
      <c r="G1095" s="147">
        <v>382</v>
      </c>
      <c r="H1095" s="91" t="s">
        <v>6669</v>
      </c>
      <c r="I1095" s="91"/>
    </row>
    <row r="1096" spans="1:9">
      <c r="A1096" s="145">
        <v>1092</v>
      </c>
      <c r="B1096" s="146" t="s">
        <v>1244</v>
      </c>
      <c r="C1096" s="91"/>
      <c r="D1096" s="91">
        <v>1</v>
      </c>
      <c r="E1096" s="91">
        <v>17</v>
      </c>
      <c r="F1096" s="146" t="s">
        <v>1467</v>
      </c>
      <c r="G1096" s="99">
        <v>382</v>
      </c>
      <c r="H1096" s="91">
        <v>9</v>
      </c>
      <c r="I1096" s="91"/>
    </row>
    <row r="1097" spans="1:9">
      <c r="A1097" s="145">
        <v>1093</v>
      </c>
      <c r="B1097" s="146" t="s">
        <v>1246</v>
      </c>
      <c r="C1097" s="91"/>
      <c r="D1097" s="91">
        <v>1</v>
      </c>
      <c r="E1097" s="91">
        <v>18</v>
      </c>
      <c r="F1097" s="146" t="s">
        <v>1468</v>
      </c>
      <c r="G1097" s="99">
        <v>382</v>
      </c>
      <c r="H1097" s="91">
        <v>11</v>
      </c>
      <c r="I1097" s="91"/>
    </row>
    <row r="1098" spans="1:9">
      <c r="A1098" s="145">
        <v>1094</v>
      </c>
      <c r="B1098" s="146" t="s">
        <v>1248</v>
      </c>
      <c r="C1098" s="91"/>
      <c r="D1098" s="91">
        <v>1</v>
      </c>
      <c r="E1098" s="91">
        <v>19</v>
      </c>
      <c r="F1098" s="146" t="s">
        <v>1469</v>
      </c>
      <c r="G1098" s="99">
        <v>382</v>
      </c>
      <c r="H1098" s="91">
        <v>13</v>
      </c>
      <c r="I1098" s="91"/>
    </row>
    <row r="1099" spans="1:9">
      <c r="A1099" s="145">
        <v>1095</v>
      </c>
      <c r="B1099" s="146" t="s">
        <v>1250</v>
      </c>
      <c r="C1099" s="91"/>
      <c r="D1099" s="91">
        <v>1</v>
      </c>
      <c r="E1099" s="91">
        <v>20</v>
      </c>
      <c r="F1099" s="146" t="s">
        <v>1470</v>
      </c>
      <c r="G1099" s="99">
        <v>382</v>
      </c>
      <c r="H1099" s="91">
        <v>15</v>
      </c>
      <c r="I1099" s="91"/>
    </row>
    <row r="1100" spans="1:9">
      <c r="A1100" s="145">
        <v>1096</v>
      </c>
      <c r="B1100" s="146" t="s">
        <v>1252</v>
      </c>
      <c r="C1100" s="91" t="s">
        <v>6461</v>
      </c>
      <c r="D1100" s="91">
        <v>1</v>
      </c>
      <c r="E1100" s="91">
        <v>24</v>
      </c>
      <c r="F1100" s="146" t="s">
        <v>1471</v>
      </c>
      <c r="G1100" s="99">
        <v>382</v>
      </c>
      <c r="H1100" s="91">
        <v>34</v>
      </c>
      <c r="I1100" s="91"/>
    </row>
    <row r="1101" spans="1:9">
      <c r="A1101" s="145">
        <v>1097</v>
      </c>
      <c r="B1101" s="146" t="s">
        <v>1254</v>
      </c>
      <c r="C1101" s="91" t="s">
        <v>6461</v>
      </c>
      <c r="D1101" s="91">
        <v>1</v>
      </c>
      <c r="E1101" s="91">
        <v>25</v>
      </c>
      <c r="F1101" s="146" t="s">
        <v>1472</v>
      </c>
      <c r="G1101" s="99">
        <v>382</v>
      </c>
      <c r="H1101" s="91">
        <v>44</v>
      </c>
      <c r="I1101" s="91"/>
    </row>
    <row r="1102" spans="1:9">
      <c r="A1102" s="145">
        <v>1098</v>
      </c>
      <c r="B1102" s="146" t="s">
        <v>1256</v>
      </c>
      <c r="C1102" s="91" t="s">
        <v>6461</v>
      </c>
      <c r="D1102" s="91">
        <v>1</v>
      </c>
      <c r="E1102" s="91">
        <v>26</v>
      </c>
      <c r="F1102" s="146" t="s">
        <v>1473</v>
      </c>
      <c r="G1102" s="99">
        <v>382</v>
      </c>
      <c r="H1102" s="91">
        <v>54</v>
      </c>
      <c r="I1102" s="91"/>
    </row>
    <row r="1103" spans="1:9">
      <c r="A1103" s="145">
        <v>1099</v>
      </c>
      <c r="B1103" s="146" t="s">
        <v>1240</v>
      </c>
      <c r="C1103" s="146"/>
      <c r="D1103" s="91">
        <v>1</v>
      </c>
      <c r="E1103" s="91">
        <v>15</v>
      </c>
      <c r="F1103" s="146" t="s">
        <v>1474</v>
      </c>
      <c r="G1103" s="99">
        <v>387</v>
      </c>
      <c r="H1103" s="91">
        <v>3</v>
      </c>
      <c r="I1103" s="146"/>
    </row>
    <row r="1104" spans="1:9">
      <c r="A1104" s="145">
        <v>1100</v>
      </c>
      <c r="B1104" s="146" t="s">
        <v>1242</v>
      </c>
      <c r="C1104" s="91"/>
      <c r="D1104" s="91">
        <v>5</v>
      </c>
      <c r="E1104" s="91">
        <v>16</v>
      </c>
      <c r="F1104" s="146" t="s">
        <v>1475</v>
      </c>
      <c r="G1104" s="147">
        <v>387</v>
      </c>
      <c r="H1104" s="91" t="s">
        <v>6669</v>
      </c>
      <c r="I1104" s="91"/>
    </row>
    <row r="1105" spans="1:9">
      <c r="A1105" s="145">
        <v>1101</v>
      </c>
      <c r="B1105" s="146" t="s">
        <v>1244</v>
      </c>
      <c r="C1105" s="91"/>
      <c r="D1105" s="91">
        <v>1</v>
      </c>
      <c r="E1105" s="91">
        <v>17</v>
      </c>
      <c r="F1105" s="146" t="s">
        <v>1476</v>
      </c>
      <c r="G1105" s="99">
        <v>387</v>
      </c>
      <c r="H1105" s="91">
        <v>9</v>
      </c>
      <c r="I1105" s="91"/>
    </row>
    <row r="1106" spans="1:9">
      <c r="A1106" s="145">
        <v>1102</v>
      </c>
      <c r="B1106" s="146" t="s">
        <v>1246</v>
      </c>
      <c r="C1106" s="91"/>
      <c r="D1106" s="91">
        <v>1</v>
      </c>
      <c r="E1106" s="91">
        <v>18</v>
      </c>
      <c r="F1106" s="146" t="s">
        <v>1477</v>
      </c>
      <c r="G1106" s="99">
        <v>387</v>
      </c>
      <c r="H1106" s="91">
        <v>11</v>
      </c>
      <c r="I1106" s="91"/>
    </row>
    <row r="1107" spans="1:9">
      <c r="A1107" s="145">
        <v>1103</v>
      </c>
      <c r="B1107" s="146" t="s">
        <v>1248</v>
      </c>
      <c r="C1107" s="91"/>
      <c r="D1107" s="91">
        <v>1</v>
      </c>
      <c r="E1107" s="91">
        <v>19</v>
      </c>
      <c r="F1107" s="146" t="s">
        <v>1478</v>
      </c>
      <c r="G1107" s="99">
        <v>387</v>
      </c>
      <c r="H1107" s="91">
        <v>13</v>
      </c>
      <c r="I1107" s="91"/>
    </row>
    <row r="1108" spans="1:9">
      <c r="A1108" s="145">
        <v>1104</v>
      </c>
      <c r="B1108" s="146" t="s">
        <v>1250</v>
      </c>
      <c r="C1108" s="91"/>
      <c r="D1108" s="91">
        <v>1</v>
      </c>
      <c r="E1108" s="91">
        <v>20</v>
      </c>
      <c r="F1108" s="146" t="s">
        <v>1479</v>
      </c>
      <c r="G1108" s="99">
        <v>387</v>
      </c>
      <c r="H1108" s="91">
        <v>15</v>
      </c>
      <c r="I1108" s="91"/>
    </row>
    <row r="1109" spans="1:9">
      <c r="A1109" s="145">
        <v>1105</v>
      </c>
      <c r="B1109" s="146" t="s">
        <v>1252</v>
      </c>
      <c r="C1109" s="91" t="s">
        <v>6461</v>
      </c>
      <c r="D1109" s="91">
        <v>1</v>
      </c>
      <c r="E1109" s="91">
        <v>24</v>
      </c>
      <c r="F1109" s="146" t="s">
        <v>1480</v>
      </c>
      <c r="G1109" s="99">
        <v>387</v>
      </c>
      <c r="H1109" s="91">
        <v>34</v>
      </c>
      <c r="I1109" s="91"/>
    </row>
    <row r="1110" spans="1:9">
      <c r="A1110" s="145">
        <v>1106</v>
      </c>
      <c r="B1110" s="146" t="s">
        <v>1254</v>
      </c>
      <c r="C1110" s="91" t="s">
        <v>6461</v>
      </c>
      <c r="D1110" s="91">
        <v>1</v>
      </c>
      <c r="E1110" s="91">
        <v>25</v>
      </c>
      <c r="F1110" s="146" t="s">
        <v>1481</v>
      </c>
      <c r="G1110" s="99">
        <v>387</v>
      </c>
      <c r="H1110" s="91">
        <v>44</v>
      </c>
      <c r="I1110" s="91"/>
    </row>
    <row r="1111" spans="1:9">
      <c r="A1111" s="145">
        <v>1107</v>
      </c>
      <c r="B1111" s="146" t="s">
        <v>1256</v>
      </c>
      <c r="C1111" s="91" t="s">
        <v>6461</v>
      </c>
      <c r="D1111" s="91">
        <v>1</v>
      </c>
      <c r="E1111" s="91">
        <v>26</v>
      </c>
      <c r="F1111" s="146" t="s">
        <v>1482</v>
      </c>
      <c r="G1111" s="99">
        <v>387</v>
      </c>
      <c r="H1111" s="91">
        <v>54</v>
      </c>
      <c r="I1111" s="91"/>
    </row>
    <row r="1112" spans="1:9">
      <c r="A1112" s="145">
        <v>1108</v>
      </c>
      <c r="B1112" s="146" t="s">
        <v>1240</v>
      </c>
      <c r="C1112" s="146"/>
      <c r="D1112" s="91">
        <v>1</v>
      </c>
      <c r="E1112" s="91">
        <v>15</v>
      </c>
      <c r="F1112" s="146" t="s">
        <v>1483</v>
      </c>
      <c r="G1112" s="99">
        <v>390</v>
      </c>
      <c r="H1112" s="91">
        <v>3</v>
      </c>
      <c r="I1112" s="146"/>
    </row>
    <row r="1113" spans="1:9">
      <c r="A1113" s="145">
        <v>1109</v>
      </c>
      <c r="B1113" s="146" t="s">
        <v>1242</v>
      </c>
      <c r="C1113" s="91"/>
      <c r="D1113" s="91">
        <v>5</v>
      </c>
      <c r="E1113" s="91">
        <v>16</v>
      </c>
      <c r="F1113" s="146" t="s">
        <v>1484</v>
      </c>
      <c r="G1113" s="147">
        <v>390</v>
      </c>
      <c r="H1113" s="91" t="s">
        <v>6669</v>
      </c>
      <c r="I1113" s="91"/>
    </row>
    <row r="1114" spans="1:9">
      <c r="A1114" s="145">
        <v>1110</v>
      </c>
      <c r="B1114" s="146" t="s">
        <v>1244</v>
      </c>
      <c r="C1114" s="91"/>
      <c r="D1114" s="91">
        <v>1</v>
      </c>
      <c r="E1114" s="91">
        <v>17</v>
      </c>
      <c r="F1114" s="146" t="s">
        <v>1485</v>
      </c>
      <c r="G1114" s="99">
        <v>390</v>
      </c>
      <c r="H1114" s="91">
        <v>9</v>
      </c>
      <c r="I1114" s="91"/>
    </row>
    <row r="1115" spans="1:9">
      <c r="A1115" s="145">
        <v>1111</v>
      </c>
      <c r="B1115" s="146" t="s">
        <v>1246</v>
      </c>
      <c r="C1115" s="91"/>
      <c r="D1115" s="91">
        <v>1</v>
      </c>
      <c r="E1115" s="91">
        <v>18</v>
      </c>
      <c r="F1115" s="146" t="s">
        <v>1486</v>
      </c>
      <c r="G1115" s="99">
        <v>390</v>
      </c>
      <c r="H1115" s="91">
        <v>11</v>
      </c>
      <c r="I1115" s="91"/>
    </row>
    <row r="1116" spans="1:9">
      <c r="A1116" s="145">
        <v>1112</v>
      </c>
      <c r="B1116" s="146" t="s">
        <v>1248</v>
      </c>
      <c r="C1116" s="91"/>
      <c r="D1116" s="91">
        <v>1</v>
      </c>
      <c r="E1116" s="91">
        <v>19</v>
      </c>
      <c r="F1116" s="146" t="s">
        <v>1487</v>
      </c>
      <c r="G1116" s="99">
        <v>390</v>
      </c>
      <c r="H1116" s="91">
        <v>13</v>
      </c>
      <c r="I1116" s="91"/>
    </row>
    <row r="1117" spans="1:9">
      <c r="A1117" s="145">
        <v>1113</v>
      </c>
      <c r="B1117" s="146" t="s">
        <v>1250</v>
      </c>
      <c r="C1117" s="91"/>
      <c r="D1117" s="91">
        <v>1</v>
      </c>
      <c r="E1117" s="91">
        <v>20</v>
      </c>
      <c r="F1117" s="146" t="s">
        <v>1488</v>
      </c>
      <c r="G1117" s="99">
        <v>390</v>
      </c>
      <c r="H1117" s="91">
        <v>15</v>
      </c>
      <c r="I1117" s="91"/>
    </row>
    <row r="1118" spans="1:9">
      <c r="A1118" s="145">
        <v>1114</v>
      </c>
      <c r="B1118" s="146" t="s">
        <v>1252</v>
      </c>
      <c r="C1118" s="91" t="s">
        <v>6461</v>
      </c>
      <c r="D1118" s="91">
        <v>1</v>
      </c>
      <c r="E1118" s="91">
        <v>24</v>
      </c>
      <c r="F1118" s="146" t="s">
        <v>1489</v>
      </c>
      <c r="G1118" s="99">
        <v>390</v>
      </c>
      <c r="H1118" s="91">
        <v>34</v>
      </c>
      <c r="I1118" s="91"/>
    </row>
    <row r="1119" spans="1:9">
      <c r="A1119" s="145">
        <v>1115</v>
      </c>
      <c r="B1119" s="146" t="s">
        <v>1254</v>
      </c>
      <c r="C1119" s="91" t="s">
        <v>6461</v>
      </c>
      <c r="D1119" s="91">
        <v>1</v>
      </c>
      <c r="E1119" s="91">
        <v>25</v>
      </c>
      <c r="F1119" s="146" t="s">
        <v>1490</v>
      </c>
      <c r="G1119" s="99">
        <v>390</v>
      </c>
      <c r="H1119" s="91">
        <v>44</v>
      </c>
      <c r="I1119" s="91"/>
    </row>
    <row r="1120" spans="1:9">
      <c r="A1120" s="145">
        <v>1116</v>
      </c>
      <c r="B1120" s="146" t="s">
        <v>1256</v>
      </c>
      <c r="C1120" s="91" t="s">
        <v>6461</v>
      </c>
      <c r="D1120" s="91">
        <v>1</v>
      </c>
      <c r="E1120" s="91">
        <v>26</v>
      </c>
      <c r="F1120" s="146" t="s">
        <v>1491</v>
      </c>
      <c r="G1120" s="99">
        <v>390</v>
      </c>
      <c r="H1120" s="91">
        <v>54</v>
      </c>
      <c r="I1120" s="91"/>
    </row>
    <row r="1121" spans="1:9">
      <c r="A1121" s="145">
        <v>1117</v>
      </c>
      <c r="B1121" s="146" t="s">
        <v>1240</v>
      </c>
      <c r="C1121" s="146"/>
      <c r="D1121" s="91">
        <v>1</v>
      </c>
      <c r="E1121" s="91">
        <v>15</v>
      </c>
      <c r="F1121" s="146" t="s">
        <v>1492</v>
      </c>
      <c r="G1121" s="99">
        <v>393</v>
      </c>
      <c r="H1121" s="91">
        <v>3</v>
      </c>
      <c r="I1121" s="146"/>
    </row>
    <row r="1122" spans="1:9">
      <c r="A1122" s="145">
        <v>1118</v>
      </c>
      <c r="B1122" s="146" t="s">
        <v>1242</v>
      </c>
      <c r="C1122" s="91"/>
      <c r="D1122" s="91">
        <v>5</v>
      </c>
      <c r="E1122" s="91">
        <v>16</v>
      </c>
      <c r="F1122" s="146" t="s">
        <v>1493</v>
      </c>
      <c r="G1122" s="147">
        <v>393</v>
      </c>
      <c r="H1122" s="91" t="s">
        <v>6669</v>
      </c>
      <c r="I1122" s="91"/>
    </row>
    <row r="1123" spans="1:9">
      <c r="A1123" s="145">
        <v>1119</v>
      </c>
      <c r="B1123" s="146" t="s">
        <v>1244</v>
      </c>
      <c r="C1123" s="91"/>
      <c r="D1123" s="91">
        <v>1</v>
      </c>
      <c r="E1123" s="91">
        <v>17</v>
      </c>
      <c r="F1123" s="146" t="s">
        <v>1494</v>
      </c>
      <c r="G1123" s="99">
        <v>393</v>
      </c>
      <c r="H1123" s="91">
        <v>9</v>
      </c>
      <c r="I1123" s="91"/>
    </row>
    <row r="1124" spans="1:9">
      <c r="A1124" s="145">
        <v>1120</v>
      </c>
      <c r="B1124" s="146" t="s">
        <v>1246</v>
      </c>
      <c r="C1124" s="91"/>
      <c r="D1124" s="91">
        <v>1</v>
      </c>
      <c r="E1124" s="91">
        <v>18</v>
      </c>
      <c r="F1124" s="146" t="s">
        <v>1495</v>
      </c>
      <c r="G1124" s="99">
        <v>393</v>
      </c>
      <c r="H1124" s="91">
        <v>11</v>
      </c>
      <c r="I1124" s="91"/>
    </row>
    <row r="1125" spans="1:9">
      <c r="A1125" s="145">
        <v>1121</v>
      </c>
      <c r="B1125" s="146" t="s">
        <v>1248</v>
      </c>
      <c r="C1125" s="91"/>
      <c r="D1125" s="91">
        <v>1</v>
      </c>
      <c r="E1125" s="91">
        <v>19</v>
      </c>
      <c r="F1125" s="146" t="s">
        <v>1496</v>
      </c>
      <c r="G1125" s="99">
        <v>393</v>
      </c>
      <c r="H1125" s="91">
        <v>13</v>
      </c>
      <c r="I1125" s="91"/>
    </row>
    <row r="1126" spans="1:9">
      <c r="A1126" s="145">
        <v>1122</v>
      </c>
      <c r="B1126" s="146" t="s">
        <v>1250</v>
      </c>
      <c r="C1126" s="91"/>
      <c r="D1126" s="91">
        <v>1</v>
      </c>
      <c r="E1126" s="91">
        <v>20</v>
      </c>
      <c r="F1126" s="146" t="s">
        <v>1497</v>
      </c>
      <c r="G1126" s="99">
        <v>393</v>
      </c>
      <c r="H1126" s="91">
        <v>15</v>
      </c>
      <c r="I1126" s="91"/>
    </row>
    <row r="1127" spans="1:9">
      <c r="A1127" s="145">
        <v>1123</v>
      </c>
      <c r="B1127" s="146" t="s">
        <v>1252</v>
      </c>
      <c r="C1127" s="91" t="s">
        <v>6461</v>
      </c>
      <c r="D1127" s="91">
        <v>1</v>
      </c>
      <c r="E1127" s="91">
        <v>24</v>
      </c>
      <c r="F1127" s="146" t="s">
        <v>1498</v>
      </c>
      <c r="G1127" s="99">
        <v>393</v>
      </c>
      <c r="H1127" s="91">
        <v>34</v>
      </c>
      <c r="I1127" s="91"/>
    </row>
    <row r="1128" spans="1:9">
      <c r="A1128" s="145">
        <v>1124</v>
      </c>
      <c r="B1128" s="146" t="s">
        <v>1254</v>
      </c>
      <c r="C1128" s="91" t="s">
        <v>6461</v>
      </c>
      <c r="D1128" s="91">
        <v>1</v>
      </c>
      <c r="E1128" s="91">
        <v>25</v>
      </c>
      <c r="F1128" s="146" t="s">
        <v>1499</v>
      </c>
      <c r="G1128" s="99">
        <v>393</v>
      </c>
      <c r="H1128" s="91">
        <v>44</v>
      </c>
      <c r="I1128" s="91"/>
    </row>
    <row r="1129" spans="1:9">
      <c r="A1129" s="145">
        <v>1125</v>
      </c>
      <c r="B1129" s="146" t="s">
        <v>1256</v>
      </c>
      <c r="C1129" s="91" t="s">
        <v>6461</v>
      </c>
      <c r="D1129" s="91">
        <v>1</v>
      </c>
      <c r="E1129" s="91">
        <v>26</v>
      </c>
      <c r="F1129" s="146" t="s">
        <v>1500</v>
      </c>
      <c r="G1129" s="99">
        <v>393</v>
      </c>
      <c r="H1129" s="91">
        <v>54</v>
      </c>
      <c r="I1129" s="91"/>
    </row>
    <row r="1130" spans="1:9">
      <c r="A1130" s="145">
        <v>1126</v>
      </c>
      <c r="B1130" s="146" t="s">
        <v>1240</v>
      </c>
      <c r="C1130" s="146"/>
      <c r="D1130" s="91">
        <v>1</v>
      </c>
      <c r="E1130" s="91">
        <v>15</v>
      </c>
      <c r="F1130" s="146" t="s">
        <v>1501</v>
      </c>
      <c r="G1130" s="99">
        <v>396</v>
      </c>
      <c r="H1130" s="91">
        <v>3</v>
      </c>
      <c r="I1130" s="146"/>
    </row>
    <row r="1131" spans="1:9">
      <c r="A1131" s="145">
        <v>1127</v>
      </c>
      <c r="B1131" s="146" t="s">
        <v>1242</v>
      </c>
      <c r="C1131" s="91"/>
      <c r="D1131" s="91">
        <v>5</v>
      </c>
      <c r="E1131" s="91">
        <v>16</v>
      </c>
      <c r="F1131" s="146" t="s">
        <v>1502</v>
      </c>
      <c r="G1131" s="147">
        <v>396</v>
      </c>
      <c r="H1131" s="91" t="s">
        <v>6669</v>
      </c>
      <c r="I1131" s="91"/>
    </row>
    <row r="1132" spans="1:9">
      <c r="A1132" s="145">
        <v>1128</v>
      </c>
      <c r="B1132" s="146" t="s">
        <v>1244</v>
      </c>
      <c r="C1132" s="91"/>
      <c r="D1132" s="91">
        <v>1</v>
      </c>
      <c r="E1132" s="91">
        <v>17</v>
      </c>
      <c r="F1132" s="146" t="s">
        <v>1503</v>
      </c>
      <c r="G1132" s="99">
        <v>396</v>
      </c>
      <c r="H1132" s="91">
        <v>9</v>
      </c>
      <c r="I1132" s="91"/>
    </row>
    <row r="1133" spans="1:9">
      <c r="A1133" s="145">
        <v>1129</v>
      </c>
      <c r="B1133" s="146" t="s">
        <v>1246</v>
      </c>
      <c r="C1133" s="91"/>
      <c r="D1133" s="91">
        <v>1</v>
      </c>
      <c r="E1133" s="91">
        <v>18</v>
      </c>
      <c r="F1133" s="146" t="s">
        <v>1504</v>
      </c>
      <c r="G1133" s="99">
        <v>396</v>
      </c>
      <c r="H1133" s="91">
        <v>11</v>
      </c>
      <c r="I1133" s="91"/>
    </row>
    <row r="1134" spans="1:9">
      <c r="A1134" s="145">
        <v>1130</v>
      </c>
      <c r="B1134" s="146" t="s">
        <v>1248</v>
      </c>
      <c r="C1134" s="91"/>
      <c r="D1134" s="91">
        <v>1</v>
      </c>
      <c r="E1134" s="91">
        <v>19</v>
      </c>
      <c r="F1134" s="146" t="s">
        <v>1505</v>
      </c>
      <c r="G1134" s="99">
        <v>396</v>
      </c>
      <c r="H1134" s="91">
        <v>13</v>
      </c>
      <c r="I1134" s="91"/>
    </row>
    <row r="1135" spans="1:9">
      <c r="A1135" s="145">
        <v>1131</v>
      </c>
      <c r="B1135" s="146" t="s">
        <v>1250</v>
      </c>
      <c r="C1135" s="91"/>
      <c r="D1135" s="91">
        <v>1</v>
      </c>
      <c r="E1135" s="91">
        <v>20</v>
      </c>
      <c r="F1135" s="146" t="s">
        <v>1506</v>
      </c>
      <c r="G1135" s="99">
        <v>396</v>
      </c>
      <c r="H1135" s="91">
        <v>15</v>
      </c>
      <c r="I1135" s="91"/>
    </row>
    <row r="1136" spans="1:9">
      <c r="A1136" s="145">
        <v>1132</v>
      </c>
      <c r="B1136" s="146" t="s">
        <v>1252</v>
      </c>
      <c r="C1136" s="91" t="s">
        <v>6461</v>
      </c>
      <c r="D1136" s="91">
        <v>1</v>
      </c>
      <c r="E1136" s="91">
        <v>24</v>
      </c>
      <c r="F1136" s="146" t="s">
        <v>1507</v>
      </c>
      <c r="G1136" s="99">
        <v>396</v>
      </c>
      <c r="H1136" s="91">
        <v>34</v>
      </c>
      <c r="I1136" s="91"/>
    </row>
    <row r="1137" spans="1:9">
      <c r="A1137" s="145">
        <v>1133</v>
      </c>
      <c r="B1137" s="146" t="s">
        <v>1254</v>
      </c>
      <c r="C1137" s="91" t="s">
        <v>6461</v>
      </c>
      <c r="D1137" s="91">
        <v>1</v>
      </c>
      <c r="E1137" s="91">
        <v>25</v>
      </c>
      <c r="F1137" s="146" t="s">
        <v>1508</v>
      </c>
      <c r="G1137" s="99">
        <v>396</v>
      </c>
      <c r="H1137" s="91">
        <v>44</v>
      </c>
      <c r="I1137" s="91"/>
    </row>
    <row r="1138" spans="1:9">
      <c r="A1138" s="145">
        <v>1134</v>
      </c>
      <c r="B1138" s="146" t="s">
        <v>1256</v>
      </c>
      <c r="C1138" s="91" t="s">
        <v>6461</v>
      </c>
      <c r="D1138" s="91">
        <v>1</v>
      </c>
      <c r="E1138" s="91">
        <v>26</v>
      </c>
      <c r="F1138" s="146" t="s">
        <v>1509</v>
      </c>
      <c r="G1138" s="99">
        <v>396</v>
      </c>
      <c r="H1138" s="91">
        <v>54</v>
      </c>
      <c r="I1138" s="91"/>
    </row>
    <row r="1139" spans="1:9">
      <c r="A1139" s="145">
        <v>1135</v>
      </c>
      <c r="B1139" s="146" t="s">
        <v>1240</v>
      </c>
      <c r="C1139" s="146"/>
      <c r="D1139" s="91">
        <v>1</v>
      </c>
      <c r="E1139" s="91">
        <v>15</v>
      </c>
      <c r="F1139" s="146" t="s">
        <v>1510</v>
      </c>
      <c r="G1139" s="99">
        <v>399</v>
      </c>
      <c r="H1139" s="91">
        <v>3</v>
      </c>
      <c r="I1139" s="146"/>
    </row>
    <row r="1140" spans="1:9">
      <c r="A1140" s="145">
        <v>1136</v>
      </c>
      <c r="B1140" s="146" t="s">
        <v>1242</v>
      </c>
      <c r="C1140" s="91"/>
      <c r="D1140" s="91">
        <v>5</v>
      </c>
      <c r="E1140" s="91">
        <v>16</v>
      </c>
      <c r="F1140" s="146" t="s">
        <v>1511</v>
      </c>
      <c r="G1140" s="147">
        <v>399</v>
      </c>
      <c r="H1140" s="91" t="s">
        <v>6669</v>
      </c>
      <c r="I1140" s="91"/>
    </row>
    <row r="1141" spans="1:9">
      <c r="A1141" s="145">
        <v>1137</v>
      </c>
      <c r="B1141" s="146" t="s">
        <v>1244</v>
      </c>
      <c r="C1141" s="91"/>
      <c r="D1141" s="91">
        <v>1</v>
      </c>
      <c r="E1141" s="91">
        <v>17</v>
      </c>
      <c r="F1141" s="146" t="s">
        <v>1512</v>
      </c>
      <c r="G1141" s="99">
        <v>399</v>
      </c>
      <c r="H1141" s="91">
        <v>9</v>
      </c>
      <c r="I1141" s="91"/>
    </row>
    <row r="1142" spans="1:9">
      <c r="A1142" s="145">
        <v>1138</v>
      </c>
      <c r="B1142" s="146" t="s">
        <v>1246</v>
      </c>
      <c r="C1142" s="91"/>
      <c r="D1142" s="91">
        <v>1</v>
      </c>
      <c r="E1142" s="91">
        <v>18</v>
      </c>
      <c r="F1142" s="146" t="s">
        <v>1513</v>
      </c>
      <c r="G1142" s="99">
        <v>399</v>
      </c>
      <c r="H1142" s="91">
        <v>11</v>
      </c>
      <c r="I1142" s="91"/>
    </row>
    <row r="1143" spans="1:9">
      <c r="A1143" s="145">
        <v>1139</v>
      </c>
      <c r="B1143" s="146" t="s">
        <v>1248</v>
      </c>
      <c r="C1143" s="91"/>
      <c r="D1143" s="91">
        <v>1</v>
      </c>
      <c r="E1143" s="91">
        <v>19</v>
      </c>
      <c r="F1143" s="146" t="s">
        <v>1514</v>
      </c>
      <c r="G1143" s="99">
        <v>399</v>
      </c>
      <c r="H1143" s="91">
        <v>13</v>
      </c>
      <c r="I1143" s="91"/>
    </row>
    <row r="1144" spans="1:9">
      <c r="A1144" s="145">
        <v>1140</v>
      </c>
      <c r="B1144" s="146" t="s">
        <v>1250</v>
      </c>
      <c r="C1144" s="91"/>
      <c r="D1144" s="91">
        <v>1</v>
      </c>
      <c r="E1144" s="91">
        <v>20</v>
      </c>
      <c r="F1144" s="146" t="s">
        <v>1515</v>
      </c>
      <c r="G1144" s="99">
        <v>399</v>
      </c>
      <c r="H1144" s="91">
        <v>15</v>
      </c>
      <c r="I1144" s="91"/>
    </row>
    <row r="1145" spans="1:9">
      <c r="A1145" s="145">
        <v>1141</v>
      </c>
      <c r="B1145" s="146" t="s">
        <v>1252</v>
      </c>
      <c r="C1145" s="91" t="s">
        <v>6461</v>
      </c>
      <c r="D1145" s="91">
        <v>1</v>
      </c>
      <c r="E1145" s="91">
        <v>24</v>
      </c>
      <c r="F1145" s="146" t="s">
        <v>1516</v>
      </c>
      <c r="G1145" s="99">
        <v>399</v>
      </c>
      <c r="H1145" s="91">
        <v>34</v>
      </c>
      <c r="I1145" s="91"/>
    </row>
    <row r="1146" spans="1:9">
      <c r="A1146" s="145">
        <v>1142</v>
      </c>
      <c r="B1146" s="146" t="s">
        <v>1254</v>
      </c>
      <c r="C1146" s="91" t="s">
        <v>6461</v>
      </c>
      <c r="D1146" s="91">
        <v>1</v>
      </c>
      <c r="E1146" s="91">
        <v>25</v>
      </c>
      <c r="F1146" s="146" t="s">
        <v>1517</v>
      </c>
      <c r="G1146" s="99">
        <v>399</v>
      </c>
      <c r="H1146" s="91">
        <v>44</v>
      </c>
      <c r="I1146" s="91"/>
    </row>
    <row r="1147" spans="1:9">
      <c r="A1147" s="145">
        <v>1143</v>
      </c>
      <c r="B1147" s="146" t="s">
        <v>1256</v>
      </c>
      <c r="C1147" s="91" t="s">
        <v>6461</v>
      </c>
      <c r="D1147" s="91">
        <v>1</v>
      </c>
      <c r="E1147" s="91">
        <v>26</v>
      </c>
      <c r="F1147" s="146" t="s">
        <v>1518</v>
      </c>
      <c r="G1147" s="99">
        <v>399</v>
      </c>
      <c r="H1147" s="91">
        <v>54</v>
      </c>
      <c r="I1147" s="91"/>
    </row>
    <row r="1148" spans="1:9">
      <c r="A1148" s="145">
        <v>1144</v>
      </c>
      <c r="B1148" s="146" t="s">
        <v>1240</v>
      </c>
      <c r="C1148" s="146"/>
      <c r="D1148" s="91">
        <v>1</v>
      </c>
      <c r="E1148" s="91">
        <v>15</v>
      </c>
      <c r="F1148" s="146" t="s">
        <v>1519</v>
      </c>
      <c r="G1148" s="99">
        <v>402</v>
      </c>
      <c r="H1148" s="91">
        <v>3</v>
      </c>
      <c r="I1148" s="146"/>
    </row>
    <row r="1149" spans="1:9">
      <c r="A1149" s="145">
        <v>1145</v>
      </c>
      <c r="B1149" s="146" t="s">
        <v>1242</v>
      </c>
      <c r="C1149" s="91"/>
      <c r="D1149" s="91">
        <v>5</v>
      </c>
      <c r="E1149" s="91">
        <v>16</v>
      </c>
      <c r="F1149" s="146" t="s">
        <v>1520</v>
      </c>
      <c r="G1149" s="147">
        <v>402</v>
      </c>
      <c r="H1149" s="91" t="s">
        <v>6669</v>
      </c>
      <c r="I1149" s="91"/>
    </row>
    <row r="1150" spans="1:9">
      <c r="A1150" s="145">
        <v>1146</v>
      </c>
      <c r="B1150" s="146" t="s">
        <v>1244</v>
      </c>
      <c r="C1150" s="91"/>
      <c r="D1150" s="91">
        <v>1</v>
      </c>
      <c r="E1150" s="91">
        <v>17</v>
      </c>
      <c r="F1150" s="146" t="s">
        <v>1521</v>
      </c>
      <c r="G1150" s="99">
        <v>402</v>
      </c>
      <c r="H1150" s="91">
        <v>9</v>
      </c>
      <c r="I1150" s="91"/>
    </row>
    <row r="1151" spans="1:9">
      <c r="A1151" s="145">
        <v>1147</v>
      </c>
      <c r="B1151" s="146" t="s">
        <v>1246</v>
      </c>
      <c r="C1151" s="91"/>
      <c r="D1151" s="91">
        <v>1</v>
      </c>
      <c r="E1151" s="91">
        <v>18</v>
      </c>
      <c r="F1151" s="146" t="s">
        <v>1522</v>
      </c>
      <c r="G1151" s="99">
        <v>402</v>
      </c>
      <c r="H1151" s="91">
        <v>11</v>
      </c>
      <c r="I1151" s="91"/>
    </row>
    <row r="1152" spans="1:9">
      <c r="A1152" s="145">
        <v>1148</v>
      </c>
      <c r="B1152" s="146" t="s">
        <v>1248</v>
      </c>
      <c r="C1152" s="91"/>
      <c r="D1152" s="91">
        <v>1</v>
      </c>
      <c r="E1152" s="91">
        <v>19</v>
      </c>
      <c r="F1152" s="146" t="s">
        <v>1523</v>
      </c>
      <c r="G1152" s="99">
        <v>402</v>
      </c>
      <c r="H1152" s="91">
        <v>13</v>
      </c>
      <c r="I1152" s="91"/>
    </row>
    <row r="1153" spans="1:9">
      <c r="A1153" s="145">
        <v>1149</v>
      </c>
      <c r="B1153" s="146" t="s">
        <v>1250</v>
      </c>
      <c r="C1153" s="91"/>
      <c r="D1153" s="91">
        <v>1</v>
      </c>
      <c r="E1153" s="91">
        <v>20</v>
      </c>
      <c r="F1153" s="146" t="s">
        <v>1524</v>
      </c>
      <c r="G1153" s="99">
        <v>402</v>
      </c>
      <c r="H1153" s="91">
        <v>15</v>
      </c>
      <c r="I1153" s="91"/>
    </row>
    <row r="1154" spans="1:9">
      <c r="A1154" s="145">
        <v>1150</v>
      </c>
      <c r="B1154" s="146" t="s">
        <v>1252</v>
      </c>
      <c r="C1154" s="91" t="s">
        <v>6461</v>
      </c>
      <c r="D1154" s="91">
        <v>1</v>
      </c>
      <c r="E1154" s="91">
        <v>24</v>
      </c>
      <c r="F1154" s="146" t="s">
        <v>1525</v>
      </c>
      <c r="G1154" s="99">
        <v>402</v>
      </c>
      <c r="H1154" s="91">
        <v>34</v>
      </c>
      <c r="I1154" s="91"/>
    </row>
    <row r="1155" spans="1:9">
      <c r="A1155" s="145">
        <v>1151</v>
      </c>
      <c r="B1155" s="146" t="s">
        <v>1254</v>
      </c>
      <c r="C1155" s="91" t="s">
        <v>6461</v>
      </c>
      <c r="D1155" s="91">
        <v>1</v>
      </c>
      <c r="E1155" s="91">
        <v>25</v>
      </c>
      <c r="F1155" s="146" t="s">
        <v>1526</v>
      </c>
      <c r="G1155" s="99">
        <v>402</v>
      </c>
      <c r="H1155" s="91">
        <v>44</v>
      </c>
      <c r="I1155" s="91"/>
    </row>
    <row r="1156" spans="1:9">
      <c r="A1156" s="145">
        <v>1152</v>
      </c>
      <c r="B1156" s="146" t="s">
        <v>1256</v>
      </c>
      <c r="C1156" s="91" t="s">
        <v>6461</v>
      </c>
      <c r="D1156" s="91">
        <v>1</v>
      </c>
      <c r="E1156" s="91">
        <v>26</v>
      </c>
      <c r="F1156" s="146" t="s">
        <v>1527</v>
      </c>
      <c r="G1156" s="99">
        <v>402</v>
      </c>
      <c r="H1156" s="91">
        <v>54</v>
      </c>
      <c r="I1156" s="91"/>
    </row>
    <row r="1157" spans="1:9">
      <c r="A1157" s="145">
        <v>1153</v>
      </c>
      <c r="B1157" s="146" t="s">
        <v>1240</v>
      </c>
      <c r="C1157" s="146"/>
      <c r="D1157" s="91">
        <v>1</v>
      </c>
      <c r="E1157" s="91">
        <v>15</v>
      </c>
      <c r="F1157" s="146" t="s">
        <v>1528</v>
      </c>
      <c r="G1157" s="99">
        <v>405</v>
      </c>
      <c r="H1157" s="91">
        <v>3</v>
      </c>
      <c r="I1157" s="146"/>
    </row>
    <row r="1158" spans="1:9">
      <c r="A1158" s="145">
        <v>1154</v>
      </c>
      <c r="B1158" s="146" t="s">
        <v>1242</v>
      </c>
      <c r="C1158" s="91"/>
      <c r="D1158" s="91">
        <v>5</v>
      </c>
      <c r="E1158" s="91">
        <v>16</v>
      </c>
      <c r="F1158" s="146" t="s">
        <v>1529</v>
      </c>
      <c r="G1158" s="147">
        <v>405</v>
      </c>
      <c r="H1158" s="91" t="s">
        <v>6669</v>
      </c>
      <c r="I1158" s="91"/>
    </row>
    <row r="1159" spans="1:9">
      <c r="A1159" s="145">
        <v>1155</v>
      </c>
      <c r="B1159" s="146" t="s">
        <v>1244</v>
      </c>
      <c r="C1159" s="91"/>
      <c r="D1159" s="91">
        <v>1</v>
      </c>
      <c r="E1159" s="91">
        <v>17</v>
      </c>
      <c r="F1159" s="146" t="s">
        <v>1530</v>
      </c>
      <c r="G1159" s="99">
        <v>405</v>
      </c>
      <c r="H1159" s="91">
        <v>9</v>
      </c>
      <c r="I1159" s="91"/>
    </row>
    <row r="1160" spans="1:9">
      <c r="A1160" s="145">
        <v>1156</v>
      </c>
      <c r="B1160" s="146" t="s">
        <v>1246</v>
      </c>
      <c r="C1160" s="91"/>
      <c r="D1160" s="91">
        <v>1</v>
      </c>
      <c r="E1160" s="91">
        <v>18</v>
      </c>
      <c r="F1160" s="146" t="s">
        <v>1531</v>
      </c>
      <c r="G1160" s="99">
        <v>405</v>
      </c>
      <c r="H1160" s="91">
        <v>11</v>
      </c>
      <c r="I1160" s="91"/>
    </row>
    <row r="1161" spans="1:9">
      <c r="A1161" s="145">
        <v>1157</v>
      </c>
      <c r="B1161" s="146" t="s">
        <v>1248</v>
      </c>
      <c r="C1161" s="91"/>
      <c r="D1161" s="91">
        <v>1</v>
      </c>
      <c r="E1161" s="91">
        <v>19</v>
      </c>
      <c r="F1161" s="146" t="s">
        <v>1532</v>
      </c>
      <c r="G1161" s="99">
        <v>405</v>
      </c>
      <c r="H1161" s="91">
        <v>13</v>
      </c>
      <c r="I1161" s="91"/>
    </row>
    <row r="1162" spans="1:9">
      <c r="A1162" s="145">
        <v>1158</v>
      </c>
      <c r="B1162" s="146" t="s">
        <v>1250</v>
      </c>
      <c r="C1162" s="91"/>
      <c r="D1162" s="91">
        <v>1</v>
      </c>
      <c r="E1162" s="91">
        <v>20</v>
      </c>
      <c r="F1162" s="146" t="s">
        <v>1533</v>
      </c>
      <c r="G1162" s="99">
        <v>405</v>
      </c>
      <c r="H1162" s="91">
        <v>15</v>
      </c>
      <c r="I1162" s="91"/>
    </row>
    <row r="1163" spans="1:9">
      <c r="A1163" s="145">
        <v>1159</v>
      </c>
      <c r="B1163" s="146" t="s">
        <v>1252</v>
      </c>
      <c r="C1163" s="91" t="s">
        <v>6461</v>
      </c>
      <c r="D1163" s="91">
        <v>1</v>
      </c>
      <c r="E1163" s="91">
        <v>24</v>
      </c>
      <c r="F1163" s="146" t="s">
        <v>1534</v>
      </c>
      <c r="G1163" s="99">
        <v>405</v>
      </c>
      <c r="H1163" s="91">
        <v>34</v>
      </c>
      <c r="I1163" s="91"/>
    </row>
    <row r="1164" spans="1:9">
      <c r="A1164" s="145">
        <v>1160</v>
      </c>
      <c r="B1164" s="146" t="s">
        <v>1254</v>
      </c>
      <c r="C1164" s="91" t="s">
        <v>6461</v>
      </c>
      <c r="D1164" s="91">
        <v>1</v>
      </c>
      <c r="E1164" s="91">
        <v>25</v>
      </c>
      <c r="F1164" s="146" t="s">
        <v>1535</v>
      </c>
      <c r="G1164" s="99">
        <v>405</v>
      </c>
      <c r="H1164" s="91">
        <v>44</v>
      </c>
      <c r="I1164" s="91"/>
    </row>
    <row r="1165" spans="1:9">
      <c r="A1165" s="145">
        <v>1161</v>
      </c>
      <c r="B1165" s="146" t="s">
        <v>1256</v>
      </c>
      <c r="C1165" s="91" t="s">
        <v>6461</v>
      </c>
      <c r="D1165" s="91">
        <v>1</v>
      </c>
      <c r="E1165" s="91">
        <v>26</v>
      </c>
      <c r="F1165" s="146" t="s">
        <v>1536</v>
      </c>
      <c r="G1165" s="99">
        <v>405</v>
      </c>
      <c r="H1165" s="91">
        <v>54</v>
      </c>
      <c r="I1165" s="91"/>
    </row>
    <row r="1166" spans="1:9">
      <c r="A1166" s="145">
        <v>1162</v>
      </c>
      <c r="B1166" s="146" t="s">
        <v>1240</v>
      </c>
      <c r="C1166" s="146"/>
      <c r="D1166" s="91">
        <v>1</v>
      </c>
      <c r="E1166" s="91">
        <v>15</v>
      </c>
      <c r="F1166" s="146" t="s">
        <v>1537</v>
      </c>
      <c r="G1166" s="99">
        <v>408</v>
      </c>
      <c r="H1166" s="91">
        <v>3</v>
      </c>
      <c r="I1166" s="146"/>
    </row>
    <row r="1167" spans="1:9">
      <c r="A1167" s="145">
        <v>1163</v>
      </c>
      <c r="B1167" s="146" t="s">
        <v>1242</v>
      </c>
      <c r="C1167" s="91"/>
      <c r="D1167" s="91">
        <v>5</v>
      </c>
      <c r="E1167" s="91">
        <v>16</v>
      </c>
      <c r="F1167" s="146" t="s">
        <v>1538</v>
      </c>
      <c r="G1167" s="147">
        <v>408</v>
      </c>
      <c r="H1167" s="91" t="s">
        <v>6669</v>
      </c>
      <c r="I1167" s="91"/>
    </row>
    <row r="1168" spans="1:9">
      <c r="A1168" s="145">
        <v>1164</v>
      </c>
      <c r="B1168" s="146" t="s">
        <v>1244</v>
      </c>
      <c r="C1168" s="91"/>
      <c r="D1168" s="91">
        <v>1</v>
      </c>
      <c r="E1168" s="91">
        <v>17</v>
      </c>
      <c r="F1168" s="146" t="s">
        <v>1539</v>
      </c>
      <c r="G1168" s="99">
        <v>408</v>
      </c>
      <c r="H1168" s="91">
        <v>9</v>
      </c>
      <c r="I1168" s="91"/>
    </row>
    <row r="1169" spans="1:9">
      <c r="A1169" s="145">
        <v>1165</v>
      </c>
      <c r="B1169" s="146" t="s">
        <v>1246</v>
      </c>
      <c r="C1169" s="91"/>
      <c r="D1169" s="91">
        <v>1</v>
      </c>
      <c r="E1169" s="91">
        <v>18</v>
      </c>
      <c r="F1169" s="146" t="s">
        <v>1540</v>
      </c>
      <c r="G1169" s="99">
        <v>408</v>
      </c>
      <c r="H1169" s="91">
        <v>11</v>
      </c>
      <c r="I1169" s="91"/>
    </row>
    <row r="1170" spans="1:9">
      <c r="A1170" s="145">
        <v>1166</v>
      </c>
      <c r="B1170" s="146" t="s">
        <v>1248</v>
      </c>
      <c r="C1170" s="91"/>
      <c r="D1170" s="91">
        <v>1</v>
      </c>
      <c r="E1170" s="91">
        <v>19</v>
      </c>
      <c r="F1170" s="146" t="s">
        <v>1541</v>
      </c>
      <c r="G1170" s="99">
        <v>408</v>
      </c>
      <c r="H1170" s="91">
        <v>13</v>
      </c>
      <c r="I1170" s="91"/>
    </row>
    <row r="1171" spans="1:9">
      <c r="A1171" s="145">
        <v>1167</v>
      </c>
      <c r="B1171" s="146" t="s">
        <v>1250</v>
      </c>
      <c r="C1171" s="91"/>
      <c r="D1171" s="91">
        <v>1</v>
      </c>
      <c r="E1171" s="91">
        <v>20</v>
      </c>
      <c r="F1171" s="146" t="s">
        <v>1542</v>
      </c>
      <c r="G1171" s="99">
        <v>408</v>
      </c>
      <c r="H1171" s="91">
        <v>15</v>
      </c>
      <c r="I1171" s="91"/>
    </row>
    <row r="1172" spans="1:9">
      <c r="A1172" s="145">
        <v>1168</v>
      </c>
      <c r="B1172" s="146" t="s">
        <v>1252</v>
      </c>
      <c r="C1172" s="91" t="s">
        <v>6461</v>
      </c>
      <c r="D1172" s="91">
        <v>1</v>
      </c>
      <c r="E1172" s="91">
        <v>24</v>
      </c>
      <c r="F1172" s="146" t="s">
        <v>1543</v>
      </c>
      <c r="G1172" s="99">
        <v>408</v>
      </c>
      <c r="H1172" s="91">
        <v>34</v>
      </c>
      <c r="I1172" s="91"/>
    </row>
    <row r="1173" spans="1:9">
      <c r="A1173" s="145">
        <v>1169</v>
      </c>
      <c r="B1173" s="146" t="s">
        <v>1254</v>
      </c>
      <c r="C1173" s="91" t="s">
        <v>6461</v>
      </c>
      <c r="D1173" s="91">
        <v>1</v>
      </c>
      <c r="E1173" s="91">
        <v>25</v>
      </c>
      <c r="F1173" s="146" t="s">
        <v>1544</v>
      </c>
      <c r="G1173" s="99">
        <v>408</v>
      </c>
      <c r="H1173" s="91">
        <v>44</v>
      </c>
      <c r="I1173" s="91"/>
    </row>
    <row r="1174" spans="1:9">
      <c r="A1174" s="145">
        <v>1170</v>
      </c>
      <c r="B1174" s="146" t="s">
        <v>1256</v>
      </c>
      <c r="C1174" s="91" t="s">
        <v>6461</v>
      </c>
      <c r="D1174" s="91">
        <v>1</v>
      </c>
      <c r="E1174" s="91">
        <v>26</v>
      </c>
      <c r="F1174" s="146" t="s">
        <v>1545</v>
      </c>
      <c r="G1174" s="99">
        <v>408</v>
      </c>
      <c r="H1174" s="91">
        <v>54</v>
      </c>
      <c r="I1174" s="91"/>
    </row>
    <row r="1175" spans="1:9">
      <c r="A1175" s="145">
        <v>1171</v>
      </c>
      <c r="B1175" s="146" t="s">
        <v>1240</v>
      </c>
      <c r="C1175" s="146"/>
      <c r="D1175" s="91">
        <v>1</v>
      </c>
      <c r="E1175" s="91">
        <v>15</v>
      </c>
      <c r="F1175" s="146" t="s">
        <v>1546</v>
      </c>
      <c r="G1175" s="99">
        <v>411</v>
      </c>
      <c r="H1175" s="91">
        <v>3</v>
      </c>
      <c r="I1175" s="146"/>
    </row>
    <row r="1176" spans="1:9">
      <c r="A1176" s="145">
        <v>1172</v>
      </c>
      <c r="B1176" s="146" t="s">
        <v>1242</v>
      </c>
      <c r="C1176" s="91"/>
      <c r="D1176" s="91">
        <v>5</v>
      </c>
      <c r="E1176" s="91">
        <v>16</v>
      </c>
      <c r="F1176" s="146" t="s">
        <v>1547</v>
      </c>
      <c r="G1176" s="147">
        <v>411</v>
      </c>
      <c r="H1176" s="91" t="s">
        <v>6669</v>
      </c>
      <c r="I1176" s="91"/>
    </row>
    <row r="1177" spans="1:9">
      <c r="A1177" s="145">
        <v>1173</v>
      </c>
      <c r="B1177" s="146" t="s">
        <v>1244</v>
      </c>
      <c r="C1177" s="91"/>
      <c r="D1177" s="91">
        <v>1</v>
      </c>
      <c r="E1177" s="91">
        <v>17</v>
      </c>
      <c r="F1177" s="146" t="s">
        <v>1548</v>
      </c>
      <c r="G1177" s="99">
        <v>411</v>
      </c>
      <c r="H1177" s="91">
        <v>9</v>
      </c>
      <c r="I1177" s="91"/>
    </row>
    <row r="1178" spans="1:9">
      <c r="A1178" s="145">
        <v>1174</v>
      </c>
      <c r="B1178" s="146" t="s">
        <v>1246</v>
      </c>
      <c r="C1178" s="91"/>
      <c r="D1178" s="91">
        <v>1</v>
      </c>
      <c r="E1178" s="91">
        <v>18</v>
      </c>
      <c r="F1178" s="146" t="s">
        <v>1549</v>
      </c>
      <c r="G1178" s="99">
        <v>411</v>
      </c>
      <c r="H1178" s="91">
        <v>11</v>
      </c>
      <c r="I1178" s="91"/>
    </row>
    <row r="1179" spans="1:9">
      <c r="A1179" s="145">
        <v>1175</v>
      </c>
      <c r="B1179" s="146" t="s">
        <v>1248</v>
      </c>
      <c r="C1179" s="91"/>
      <c r="D1179" s="91">
        <v>1</v>
      </c>
      <c r="E1179" s="91">
        <v>19</v>
      </c>
      <c r="F1179" s="146" t="s">
        <v>1550</v>
      </c>
      <c r="G1179" s="99">
        <v>411</v>
      </c>
      <c r="H1179" s="91">
        <v>13</v>
      </c>
      <c r="I1179" s="91"/>
    </row>
    <row r="1180" spans="1:9">
      <c r="A1180" s="145">
        <v>1176</v>
      </c>
      <c r="B1180" s="146" t="s">
        <v>1250</v>
      </c>
      <c r="C1180" s="91"/>
      <c r="D1180" s="91">
        <v>1</v>
      </c>
      <c r="E1180" s="91">
        <v>20</v>
      </c>
      <c r="F1180" s="146" t="s">
        <v>1551</v>
      </c>
      <c r="G1180" s="99">
        <v>411</v>
      </c>
      <c r="H1180" s="91">
        <v>15</v>
      </c>
      <c r="I1180" s="91"/>
    </row>
    <row r="1181" spans="1:9">
      <c r="A1181" s="145">
        <v>1177</v>
      </c>
      <c r="B1181" s="146" t="s">
        <v>1252</v>
      </c>
      <c r="C1181" s="91" t="s">
        <v>6461</v>
      </c>
      <c r="D1181" s="91">
        <v>1</v>
      </c>
      <c r="E1181" s="91">
        <v>24</v>
      </c>
      <c r="F1181" s="146" t="s">
        <v>1552</v>
      </c>
      <c r="G1181" s="99">
        <v>411</v>
      </c>
      <c r="H1181" s="91">
        <v>34</v>
      </c>
      <c r="I1181" s="91"/>
    </row>
    <row r="1182" spans="1:9">
      <c r="A1182" s="145">
        <v>1178</v>
      </c>
      <c r="B1182" s="146" t="s">
        <v>1254</v>
      </c>
      <c r="C1182" s="91" t="s">
        <v>6461</v>
      </c>
      <c r="D1182" s="91">
        <v>1</v>
      </c>
      <c r="E1182" s="91">
        <v>25</v>
      </c>
      <c r="F1182" s="146" t="s">
        <v>1553</v>
      </c>
      <c r="G1182" s="99">
        <v>411</v>
      </c>
      <c r="H1182" s="91">
        <v>44</v>
      </c>
      <c r="I1182" s="91"/>
    </row>
    <row r="1183" spans="1:9">
      <c r="A1183" s="145">
        <v>1179</v>
      </c>
      <c r="B1183" s="146" t="s">
        <v>1256</v>
      </c>
      <c r="C1183" s="91" t="s">
        <v>6461</v>
      </c>
      <c r="D1183" s="91">
        <v>1</v>
      </c>
      <c r="E1183" s="91">
        <v>26</v>
      </c>
      <c r="F1183" s="146" t="s">
        <v>1554</v>
      </c>
      <c r="G1183" s="99">
        <v>411</v>
      </c>
      <c r="H1183" s="91">
        <v>54</v>
      </c>
      <c r="I1183" s="91"/>
    </row>
    <row r="1184" spans="1:9">
      <c r="A1184" s="145">
        <v>1180</v>
      </c>
      <c r="B1184" s="146" t="s">
        <v>1240</v>
      </c>
      <c r="C1184" s="146"/>
      <c r="D1184" s="91">
        <v>1</v>
      </c>
      <c r="E1184" s="91">
        <v>15</v>
      </c>
      <c r="F1184" s="146" t="s">
        <v>1555</v>
      </c>
      <c r="G1184" s="99">
        <v>414</v>
      </c>
      <c r="H1184" s="91">
        <v>3</v>
      </c>
      <c r="I1184" s="146"/>
    </row>
    <row r="1185" spans="1:9">
      <c r="A1185" s="145">
        <v>1181</v>
      </c>
      <c r="B1185" s="146" t="s">
        <v>1242</v>
      </c>
      <c r="C1185" s="91"/>
      <c r="D1185" s="91">
        <v>5</v>
      </c>
      <c r="E1185" s="91">
        <v>16</v>
      </c>
      <c r="F1185" s="146" t="s">
        <v>1556</v>
      </c>
      <c r="G1185" s="147">
        <v>414</v>
      </c>
      <c r="H1185" s="91" t="s">
        <v>6669</v>
      </c>
      <c r="I1185" s="91"/>
    </row>
    <row r="1186" spans="1:9">
      <c r="A1186" s="145">
        <v>1182</v>
      </c>
      <c r="B1186" s="146" t="s">
        <v>1244</v>
      </c>
      <c r="C1186" s="91"/>
      <c r="D1186" s="91">
        <v>1</v>
      </c>
      <c r="E1186" s="91">
        <v>17</v>
      </c>
      <c r="F1186" s="146" t="s">
        <v>1557</v>
      </c>
      <c r="G1186" s="99">
        <v>414</v>
      </c>
      <c r="H1186" s="91">
        <v>9</v>
      </c>
      <c r="I1186" s="91"/>
    </row>
    <row r="1187" spans="1:9">
      <c r="A1187" s="145">
        <v>1183</v>
      </c>
      <c r="B1187" s="146" t="s">
        <v>1246</v>
      </c>
      <c r="C1187" s="91"/>
      <c r="D1187" s="91">
        <v>1</v>
      </c>
      <c r="E1187" s="91">
        <v>18</v>
      </c>
      <c r="F1187" s="146" t="s">
        <v>1558</v>
      </c>
      <c r="G1187" s="99">
        <v>414</v>
      </c>
      <c r="H1187" s="91">
        <v>11</v>
      </c>
      <c r="I1187" s="91"/>
    </row>
    <row r="1188" spans="1:9">
      <c r="A1188" s="145">
        <v>1184</v>
      </c>
      <c r="B1188" s="146" t="s">
        <v>1248</v>
      </c>
      <c r="C1188" s="91"/>
      <c r="D1188" s="91">
        <v>1</v>
      </c>
      <c r="E1188" s="91">
        <v>19</v>
      </c>
      <c r="F1188" s="146" t="s">
        <v>1559</v>
      </c>
      <c r="G1188" s="99">
        <v>414</v>
      </c>
      <c r="H1188" s="91">
        <v>13</v>
      </c>
      <c r="I1188" s="91"/>
    </row>
    <row r="1189" spans="1:9">
      <c r="A1189" s="145">
        <v>1185</v>
      </c>
      <c r="B1189" s="146" t="s">
        <v>1250</v>
      </c>
      <c r="C1189" s="91"/>
      <c r="D1189" s="91">
        <v>1</v>
      </c>
      <c r="E1189" s="91">
        <v>20</v>
      </c>
      <c r="F1189" s="146" t="s">
        <v>1560</v>
      </c>
      <c r="G1189" s="99">
        <v>414</v>
      </c>
      <c r="H1189" s="91">
        <v>15</v>
      </c>
      <c r="I1189" s="91"/>
    </row>
    <row r="1190" spans="1:9">
      <c r="A1190" s="145">
        <v>1186</v>
      </c>
      <c r="B1190" s="146" t="s">
        <v>1252</v>
      </c>
      <c r="C1190" s="91" t="s">
        <v>6461</v>
      </c>
      <c r="D1190" s="91">
        <v>1</v>
      </c>
      <c r="E1190" s="91">
        <v>24</v>
      </c>
      <c r="F1190" s="146" t="s">
        <v>1561</v>
      </c>
      <c r="G1190" s="99">
        <v>414</v>
      </c>
      <c r="H1190" s="91">
        <v>34</v>
      </c>
      <c r="I1190" s="91"/>
    </row>
    <row r="1191" spans="1:9">
      <c r="A1191" s="145">
        <v>1187</v>
      </c>
      <c r="B1191" s="146" t="s">
        <v>1254</v>
      </c>
      <c r="C1191" s="91" t="s">
        <v>6461</v>
      </c>
      <c r="D1191" s="91">
        <v>1</v>
      </c>
      <c r="E1191" s="91">
        <v>25</v>
      </c>
      <c r="F1191" s="146" t="s">
        <v>1562</v>
      </c>
      <c r="G1191" s="99">
        <v>414</v>
      </c>
      <c r="H1191" s="91">
        <v>44</v>
      </c>
      <c r="I1191" s="91"/>
    </row>
    <row r="1192" spans="1:9">
      <c r="A1192" s="145">
        <v>1188</v>
      </c>
      <c r="B1192" s="146" t="s">
        <v>1256</v>
      </c>
      <c r="C1192" s="91" t="s">
        <v>6461</v>
      </c>
      <c r="D1192" s="91">
        <v>1</v>
      </c>
      <c r="E1192" s="91">
        <v>26</v>
      </c>
      <c r="F1192" s="146" t="s">
        <v>1563</v>
      </c>
      <c r="G1192" s="99">
        <v>414</v>
      </c>
      <c r="H1192" s="91">
        <v>54</v>
      </c>
      <c r="I1192" s="91"/>
    </row>
    <row r="1193" spans="1:9">
      <c r="A1193" s="145">
        <v>1189</v>
      </c>
      <c r="B1193" s="146" t="s">
        <v>1240</v>
      </c>
      <c r="C1193" s="146"/>
      <c r="D1193" s="91">
        <v>1</v>
      </c>
      <c r="E1193" s="91">
        <v>15</v>
      </c>
      <c r="F1193" s="146" t="s">
        <v>1564</v>
      </c>
      <c r="G1193" s="99">
        <v>417</v>
      </c>
      <c r="H1193" s="91">
        <v>3</v>
      </c>
      <c r="I1193" s="146"/>
    </row>
    <row r="1194" spans="1:9">
      <c r="A1194" s="145">
        <v>1190</v>
      </c>
      <c r="B1194" s="146" t="s">
        <v>1242</v>
      </c>
      <c r="C1194" s="91"/>
      <c r="D1194" s="91">
        <v>5</v>
      </c>
      <c r="E1194" s="91">
        <v>16</v>
      </c>
      <c r="F1194" s="146" t="s">
        <v>1565</v>
      </c>
      <c r="G1194" s="147">
        <v>417</v>
      </c>
      <c r="H1194" s="91" t="s">
        <v>6669</v>
      </c>
      <c r="I1194" s="91"/>
    </row>
    <row r="1195" spans="1:9">
      <c r="A1195" s="145">
        <v>1191</v>
      </c>
      <c r="B1195" s="146" t="s">
        <v>1244</v>
      </c>
      <c r="C1195" s="91"/>
      <c r="D1195" s="91">
        <v>1</v>
      </c>
      <c r="E1195" s="91">
        <v>17</v>
      </c>
      <c r="F1195" s="146" t="s">
        <v>1566</v>
      </c>
      <c r="G1195" s="99">
        <v>417</v>
      </c>
      <c r="H1195" s="91">
        <v>9</v>
      </c>
      <c r="I1195" s="91"/>
    </row>
    <row r="1196" spans="1:9">
      <c r="A1196" s="145">
        <v>1192</v>
      </c>
      <c r="B1196" s="146" t="s">
        <v>1246</v>
      </c>
      <c r="C1196" s="91"/>
      <c r="D1196" s="91">
        <v>1</v>
      </c>
      <c r="E1196" s="91">
        <v>18</v>
      </c>
      <c r="F1196" s="146" t="s">
        <v>1567</v>
      </c>
      <c r="G1196" s="99">
        <v>417</v>
      </c>
      <c r="H1196" s="91">
        <v>11</v>
      </c>
      <c r="I1196" s="91"/>
    </row>
    <row r="1197" spans="1:9">
      <c r="A1197" s="145">
        <v>1193</v>
      </c>
      <c r="B1197" s="146" t="s">
        <v>1248</v>
      </c>
      <c r="C1197" s="91"/>
      <c r="D1197" s="91">
        <v>1</v>
      </c>
      <c r="E1197" s="91">
        <v>19</v>
      </c>
      <c r="F1197" s="146" t="s">
        <v>1568</v>
      </c>
      <c r="G1197" s="99">
        <v>417</v>
      </c>
      <c r="H1197" s="91">
        <v>13</v>
      </c>
      <c r="I1197" s="91"/>
    </row>
    <row r="1198" spans="1:9">
      <c r="A1198" s="145">
        <v>1194</v>
      </c>
      <c r="B1198" s="146" t="s">
        <v>1250</v>
      </c>
      <c r="C1198" s="91"/>
      <c r="D1198" s="91">
        <v>1</v>
      </c>
      <c r="E1198" s="91">
        <v>20</v>
      </c>
      <c r="F1198" s="146" t="s">
        <v>1569</v>
      </c>
      <c r="G1198" s="99">
        <v>417</v>
      </c>
      <c r="H1198" s="91">
        <v>15</v>
      </c>
      <c r="I1198" s="91"/>
    </row>
    <row r="1199" spans="1:9">
      <c r="A1199" s="145">
        <v>1195</v>
      </c>
      <c r="B1199" s="146" t="s">
        <v>1252</v>
      </c>
      <c r="C1199" s="91" t="s">
        <v>6461</v>
      </c>
      <c r="D1199" s="91">
        <v>1</v>
      </c>
      <c r="E1199" s="91">
        <v>24</v>
      </c>
      <c r="F1199" s="146" t="s">
        <v>1570</v>
      </c>
      <c r="G1199" s="99">
        <v>417</v>
      </c>
      <c r="H1199" s="91">
        <v>34</v>
      </c>
      <c r="I1199" s="91"/>
    </row>
    <row r="1200" spans="1:9">
      <c r="A1200" s="145">
        <v>1196</v>
      </c>
      <c r="B1200" s="146" t="s">
        <v>1254</v>
      </c>
      <c r="C1200" s="91" t="s">
        <v>6461</v>
      </c>
      <c r="D1200" s="91">
        <v>1</v>
      </c>
      <c r="E1200" s="91">
        <v>25</v>
      </c>
      <c r="F1200" s="146" t="s">
        <v>1571</v>
      </c>
      <c r="G1200" s="99">
        <v>417</v>
      </c>
      <c r="H1200" s="91">
        <v>44</v>
      </c>
      <c r="I1200" s="91"/>
    </row>
    <row r="1201" spans="1:9">
      <c r="A1201" s="145">
        <v>1197</v>
      </c>
      <c r="B1201" s="146" t="s">
        <v>1256</v>
      </c>
      <c r="C1201" s="91" t="s">
        <v>6461</v>
      </c>
      <c r="D1201" s="91">
        <v>1</v>
      </c>
      <c r="E1201" s="91">
        <v>26</v>
      </c>
      <c r="F1201" s="146" t="s">
        <v>1572</v>
      </c>
      <c r="G1201" s="99">
        <v>417</v>
      </c>
      <c r="H1201" s="91">
        <v>54</v>
      </c>
      <c r="I1201" s="91"/>
    </row>
    <row r="1202" spans="1:9">
      <c r="A1202" s="145">
        <v>1198</v>
      </c>
      <c r="B1202" s="146" t="s">
        <v>1240</v>
      </c>
      <c r="C1202" s="146"/>
      <c r="D1202" s="91">
        <v>1</v>
      </c>
      <c r="E1202" s="91">
        <v>15</v>
      </c>
      <c r="F1202" s="146" t="s">
        <v>1573</v>
      </c>
      <c r="G1202" s="99">
        <v>420</v>
      </c>
      <c r="H1202" s="91">
        <v>3</v>
      </c>
      <c r="I1202" s="146"/>
    </row>
    <row r="1203" spans="1:9">
      <c r="A1203" s="145">
        <v>1199</v>
      </c>
      <c r="B1203" s="146" t="s">
        <v>1242</v>
      </c>
      <c r="C1203" s="91"/>
      <c r="D1203" s="91">
        <v>5</v>
      </c>
      <c r="E1203" s="91">
        <v>16</v>
      </c>
      <c r="F1203" s="146" t="s">
        <v>1574</v>
      </c>
      <c r="G1203" s="147">
        <v>420</v>
      </c>
      <c r="H1203" s="91" t="s">
        <v>6669</v>
      </c>
      <c r="I1203" s="91"/>
    </row>
    <row r="1204" spans="1:9">
      <c r="A1204" s="145">
        <v>1200</v>
      </c>
      <c r="B1204" s="146" t="s">
        <v>1244</v>
      </c>
      <c r="C1204" s="91"/>
      <c r="D1204" s="91">
        <v>1</v>
      </c>
      <c r="E1204" s="91">
        <v>17</v>
      </c>
      <c r="F1204" s="146" t="s">
        <v>1575</v>
      </c>
      <c r="G1204" s="99">
        <v>420</v>
      </c>
      <c r="H1204" s="91">
        <v>9</v>
      </c>
      <c r="I1204" s="91"/>
    </row>
    <row r="1205" spans="1:9">
      <c r="A1205" s="145">
        <v>1201</v>
      </c>
      <c r="B1205" s="146" t="s">
        <v>1246</v>
      </c>
      <c r="C1205" s="91"/>
      <c r="D1205" s="91">
        <v>1</v>
      </c>
      <c r="E1205" s="91">
        <v>18</v>
      </c>
      <c r="F1205" s="146" t="s">
        <v>1576</v>
      </c>
      <c r="G1205" s="99">
        <v>420</v>
      </c>
      <c r="H1205" s="91">
        <v>11</v>
      </c>
      <c r="I1205" s="91"/>
    </row>
    <row r="1206" spans="1:9">
      <c r="A1206" s="145">
        <v>1202</v>
      </c>
      <c r="B1206" s="146" t="s">
        <v>1248</v>
      </c>
      <c r="C1206" s="91"/>
      <c r="D1206" s="91">
        <v>1</v>
      </c>
      <c r="E1206" s="91">
        <v>19</v>
      </c>
      <c r="F1206" s="146" t="s">
        <v>1577</v>
      </c>
      <c r="G1206" s="99">
        <v>420</v>
      </c>
      <c r="H1206" s="91">
        <v>13</v>
      </c>
      <c r="I1206" s="91"/>
    </row>
    <row r="1207" spans="1:9">
      <c r="A1207" s="145">
        <v>1203</v>
      </c>
      <c r="B1207" s="146" t="s">
        <v>1250</v>
      </c>
      <c r="C1207" s="91"/>
      <c r="D1207" s="91">
        <v>1</v>
      </c>
      <c r="E1207" s="91">
        <v>20</v>
      </c>
      <c r="F1207" s="146" t="s">
        <v>1578</v>
      </c>
      <c r="G1207" s="99">
        <v>420</v>
      </c>
      <c r="H1207" s="91">
        <v>15</v>
      </c>
      <c r="I1207" s="91"/>
    </row>
    <row r="1208" spans="1:9">
      <c r="A1208" s="145">
        <v>1204</v>
      </c>
      <c r="B1208" s="146" t="s">
        <v>1252</v>
      </c>
      <c r="C1208" s="91" t="s">
        <v>6461</v>
      </c>
      <c r="D1208" s="91">
        <v>1</v>
      </c>
      <c r="E1208" s="91">
        <v>24</v>
      </c>
      <c r="F1208" s="146" t="s">
        <v>1579</v>
      </c>
      <c r="G1208" s="99">
        <v>420</v>
      </c>
      <c r="H1208" s="91">
        <v>34</v>
      </c>
      <c r="I1208" s="91"/>
    </row>
    <row r="1209" spans="1:9">
      <c r="A1209" s="145">
        <v>1205</v>
      </c>
      <c r="B1209" s="146" t="s">
        <v>1254</v>
      </c>
      <c r="C1209" s="91" t="s">
        <v>6461</v>
      </c>
      <c r="D1209" s="91">
        <v>1</v>
      </c>
      <c r="E1209" s="91">
        <v>25</v>
      </c>
      <c r="F1209" s="146" t="s">
        <v>1580</v>
      </c>
      <c r="G1209" s="99">
        <v>420</v>
      </c>
      <c r="H1209" s="91">
        <v>44</v>
      </c>
      <c r="I1209" s="91"/>
    </row>
    <row r="1210" spans="1:9">
      <c r="A1210" s="145">
        <v>1206</v>
      </c>
      <c r="B1210" s="146" t="s">
        <v>1256</v>
      </c>
      <c r="C1210" s="91" t="s">
        <v>6461</v>
      </c>
      <c r="D1210" s="91">
        <v>1</v>
      </c>
      <c r="E1210" s="91">
        <v>26</v>
      </c>
      <c r="F1210" s="146" t="s">
        <v>1581</v>
      </c>
      <c r="G1210" s="99">
        <v>420</v>
      </c>
      <c r="H1210" s="91">
        <v>54</v>
      </c>
      <c r="I1210" s="91"/>
    </row>
    <row r="1211" spans="1:9">
      <c r="A1211" s="145">
        <v>1207</v>
      </c>
      <c r="B1211" s="146" t="s">
        <v>1240</v>
      </c>
      <c r="C1211" s="146"/>
      <c r="D1211" s="91">
        <v>1</v>
      </c>
      <c r="E1211" s="91">
        <v>15</v>
      </c>
      <c r="F1211" s="146" t="s">
        <v>1582</v>
      </c>
      <c r="G1211" s="99">
        <v>423</v>
      </c>
      <c r="H1211" s="91">
        <v>3</v>
      </c>
      <c r="I1211" s="146"/>
    </row>
    <row r="1212" spans="1:9">
      <c r="A1212" s="145">
        <v>1208</v>
      </c>
      <c r="B1212" s="146" t="s">
        <v>1242</v>
      </c>
      <c r="C1212" s="91"/>
      <c r="D1212" s="91">
        <v>5</v>
      </c>
      <c r="E1212" s="91">
        <v>16</v>
      </c>
      <c r="F1212" s="146" t="s">
        <v>1583</v>
      </c>
      <c r="G1212" s="147">
        <v>423</v>
      </c>
      <c r="H1212" s="91" t="s">
        <v>6669</v>
      </c>
      <c r="I1212" s="91"/>
    </row>
    <row r="1213" spans="1:9">
      <c r="A1213" s="145">
        <v>1209</v>
      </c>
      <c r="B1213" s="146" t="s">
        <v>1244</v>
      </c>
      <c r="C1213" s="91"/>
      <c r="D1213" s="91">
        <v>1</v>
      </c>
      <c r="E1213" s="91">
        <v>17</v>
      </c>
      <c r="F1213" s="146" t="s">
        <v>1584</v>
      </c>
      <c r="G1213" s="99">
        <v>423</v>
      </c>
      <c r="H1213" s="91">
        <v>9</v>
      </c>
      <c r="I1213" s="91"/>
    </row>
    <row r="1214" spans="1:9">
      <c r="A1214" s="145">
        <v>1210</v>
      </c>
      <c r="B1214" s="146" t="s">
        <v>1246</v>
      </c>
      <c r="C1214" s="91"/>
      <c r="D1214" s="91">
        <v>1</v>
      </c>
      <c r="E1214" s="91">
        <v>18</v>
      </c>
      <c r="F1214" s="146" t="s">
        <v>1585</v>
      </c>
      <c r="G1214" s="99">
        <v>423</v>
      </c>
      <c r="H1214" s="91">
        <v>11</v>
      </c>
      <c r="I1214" s="91"/>
    </row>
    <row r="1215" spans="1:9">
      <c r="A1215" s="145">
        <v>1211</v>
      </c>
      <c r="B1215" s="146" t="s">
        <v>1248</v>
      </c>
      <c r="C1215" s="91"/>
      <c r="D1215" s="91">
        <v>1</v>
      </c>
      <c r="E1215" s="91">
        <v>19</v>
      </c>
      <c r="F1215" s="146" t="s">
        <v>1586</v>
      </c>
      <c r="G1215" s="99">
        <v>423</v>
      </c>
      <c r="H1215" s="91">
        <v>13</v>
      </c>
      <c r="I1215" s="91"/>
    </row>
    <row r="1216" spans="1:9">
      <c r="A1216" s="145">
        <v>1212</v>
      </c>
      <c r="B1216" s="146" t="s">
        <v>1250</v>
      </c>
      <c r="C1216" s="91"/>
      <c r="D1216" s="91">
        <v>1</v>
      </c>
      <c r="E1216" s="91">
        <v>20</v>
      </c>
      <c r="F1216" s="146" t="s">
        <v>1587</v>
      </c>
      <c r="G1216" s="99">
        <v>423</v>
      </c>
      <c r="H1216" s="91">
        <v>15</v>
      </c>
      <c r="I1216" s="91"/>
    </row>
    <row r="1217" spans="1:9">
      <c r="A1217" s="145">
        <v>1213</v>
      </c>
      <c r="B1217" s="146" t="s">
        <v>1252</v>
      </c>
      <c r="C1217" s="91" t="s">
        <v>6461</v>
      </c>
      <c r="D1217" s="91">
        <v>1</v>
      </c>
      <c r="E1217" s="91">
        <v>24</v>
      </c>
      <c r="F1217" s="146" t="s">
        <v>1588</v>
      </c>
      <c r="G1217" s="99">
        <v>423</v>
      </c>
      <c r="H1217" s="91">
        <v>34</v>
      </c>
      <c r="I1217" s="91"/>
    </row>
    <row r="1218" spans="1:9">
      <c r="A1218" s="145">
        <v>1214</v>
      </c>
      <c r="B1218" s="146" t="s">
        <v>1254</v>
      </c>
      <c r="C1218" s="91" t="s">
        <v>6461</v>
      </c>
      <c r="D1218" s="91">
        <v>1</v>
      </c>
      <c r="E1218" s="91">
        <v>25</v>
      </c>
      <c r="F1218" s="146" t="s">
        <v>1589</v>
      </c>
      <c r="G1218" s="99">
        <v>423</v>
      </c>
      <c r="H1218" s="91">
        <v>44</v>
      </c>
      <c r="I1218" s="91"/>
    </row>
    <row r="1219" spans="1:9">
      <c r="A1219" s="145">
        <v>1215</v>
      </c>
      <c r="B1219" s="146" t="s">
        <v>1256</v>
      </c>
      <c r="C1219" s="91" t="s">
        <v>6461</v>
      </c>
      <c r="D1219" s="91">
        <v>1</v>
      </c>
      <c r="E1219" s="91">
        <v>26</v>
      </c>
      <c r="F1219" s="146" t="s">
        <v>1590</v>
      </c>
      <c r="G1219" s="99">
        <v>423</v>
      </c>
      <c r="H1219" s="91">
        <v>54</v>
      </c>
      <c r="I1219" s="91"/>
    </row>
    <row r="1220" spans="1:9">
      <c r="A1220" s="145">
        <v>1216</v>
      </c>
      <c r="B1220" s="146" t="s">
        <v>1240</v>
      </c>
      <c r="C1220" s="146"/>
      <c r="D1220" s="91">
        <v>1</v>
      </c>
      <c r="E1220" s="91">
        <v>15</v>
      </c>
      <c r="F1220" s="146" t="s">
        <v>1591</v>
      </c>
      <c r="G1220" s="99">
        <v>426</v>
      </c>
      <c r="H1220" s="91">
        <v>3</v>
      </c>
      <c r="I1220" s="146"/>
    </row>
    <row r="1221" spans="1:9">
      <c r="A1221" s="145">
        <v>1217</v>
      </c>
      <c r="B1221" s="146" t="s">
        <v>1242</v>
      </c>
      <c r="C1221" s="91"/>
      <c r="D1221" s="91">
        <v>5</v>
      </c>
      <c r="E1221" s="91">
        <v>16</v>
      </c>
      <c r="F1221" s="146" t="s">
        <v>1592</v>
      </c>
      <c r="G1221" s="147">
        <v>426</v>
      </c>
      <c r="H1221" s="91" t="s">
        <v>6669</v>
      </c>
      <c r="I1221" s="91"/>
    </row>
    <row r="1222" spans="1:9">
      <c r="A1222" s="145">
        <v>1218</v>
      </c>
      <c r="B1222" s="146" t="s">
        <v>1244</v>
      </c>
      <c r="C1222" s="91"/>
      <c r="D1222" s="91">
        <v>1</v>
      </c>
      <c r="E1222" s="91">
        <v>17</v>
      </c>
      <c r="F1222" s="146" t="s">
        <v>1593</v>
      </c>
      <c r="G1222" s="99">
        <v>426</v>
      </c>
      <c r="H1222" s="91">
        <v>9</v>
      </c>
      <c r="I1222" s="91"/>
    </row>
    <row r="1223" spans="1:9">
      <c r="A1223" s="145">
        <v>1219</v>
      </c>
      <c r="B1223" s="146" t="s">
        <v>1246</v>
      </c>
      <c r="C1223" s="91"/>
      <c r="D1223" s="91">
        <v>1</v>
      </c>
      <c r="E1223" s="91">
        <v>18</v>
      </c>
      <c r="F1223" s="146" t="s">
        <v>1594</v>
      </c>
      <c r="G1223" s="99">
        <v>426</v>
      </c>
      <c r="H1223" s="91">
        <v>11</v>
      </c>
      <c r="I1223" s="91"/>
    </row>
    <row r="1224" spans="1:9">
      <c r="A1224" s="145">
        <v>1220</v>
      </c>
      <c r="B1224" s="146" t="s">
        <v>1248</v>
      </c>
      <c r="C1224" s="91"/>
      <c r="D1224" s="91">
        <v>1</v>
      </c>
      <c r="E1224" s="91">
        <v>19</v>
      </c>
      <c r="F1224" s="146" t="s">
        <v>1595</v>
      </c>
      <c r="G1224" s="99">
        <v>426</v>
      </c>
      <c r="H1224" s="91">
        <v>13</v>
      </c>
      <c r="I1224" s="91"/>
    </row>
    <row r="1225" spans="1:9">
      <c r="A1225" s="145">
        <v>1221</v>
      </c>
      <c r="B1225" s="146" t="s">
        <v>1250</v>
      </c>
      <c r="C1225" s="91"/>
      <c r="D1225" s="91">
        <v>1</v>
      </c>
      <c r="E1225" s="91">
        <v>20</v>
      </c>
      <c r="F1225" s="146" t="s">
        <v>1596</v>
      </c>
      <c r="G1225" s="99">
        <v>426</v>
      </c>
      <c r="H1225" s="91">
        <v>15</v>
      </c>
      <c r="I1225" s="91"/>
    </row>
    <row r="1226" spans="1:9">
      <c r="A1226" s="145">
        <v>1222</v>
      </c>
      <c r="B1226" s="146" t="s">
        <v>1252</v>
      </c>
      <c r="C1226" s="91" t="s">
        <v>6461</v>
      </c>
      <c r="D1226" s="91">
        <v>1</v>
      </c>
      <c r="E1226" s="91">
        <v>24</v>
      </c>
      <c r="F1226" s="146" t="s">
        <v>1597</v>
      </c>
      <c r="G1226" s="99">
        <v>426</v>
      </c>
      <c r="H1226" s="91">
        <v>34</v>
      </c>
      <c r="I1226" s="91"/>
    </row>
    <row r="1227" spans="1:9">
      <c r="A1227" s="145">
        <v>1223</v>
      </c>
      <c r="B1227" s="146" t="s">
        <v>1254</v>
      </c>
      <c r="C1227" s="91" t="s">
        <v>6461</v>
      </c>
      <c r="D1227" s="91">
        <v>1</v>
      </c>
      <c r="E1227" s="91">
        <v>25</v>
      </c>
      <c r="F1227" s="146" t="s">
        <v>1598</v>
      </c>
      <c r="G1227" s="99">
        <v>426</v>
      </c>
      <c r="H1227" s="91">
        <v>44</v>
      </c>
      <c r="I1227" s="91"/>
    </row>
    <row r="1228" spans="1:9">
      <c r="A1228" s="145">
        <v>1224</v>
      </c>
      <c r="B1228" s="146" t="s">
        <v>1256</v>
      </c>
      <c r="C1228" s="91" t="s">
        <v>6461</v>
      </c>
      <c r="D1228" s="91">
        <v>1</v>
      </c>
      <c r="E1228" s="91">
        <v>26</v>
      </c>
      <c r="F1228" s="146" t="s">
        <v>1599</v>
      </c>
      <c r="G1228" s="99">
        <v>426</v>
      </c>
      <c r="H1228" s="91">
        <v>54</v>
      </c>
      <c r="I1228" s="91"/>
    </row>
    <row r="1229" spans="1:9">
      <c r="A1229" s="145">
        <v>1225</v>
      </c>
      <c r="B1229" s="146" t="s">
        <v>1240</v>
      </c>
      <c r="C1229" s="146"/>
      <c r="D1229" s="91">
        <v>1</v>
      </c>
      <c r="E1229" s="91">
        <v>15</v>
      </c>
      <c r="F1229" s="146" t="s">
        <v>1600</v>
      </c>
      <c r="G1229" s="99">
        <v>429</v>
      </c>
      <c r="H1229" s="91">
        <v>3</v>
      </c>
      <c r="I1229" s="146"/>
    </row>
    <row r="1230" spans="1:9">
      <c r="A1230" s="145">
        <v>1226</v>
      </c>
      <c r="B1230" s="146" t="s">
        <v>1242</v>
      </c>
      <c r="C1230" s="91"/>
      <c r="D1230" s="91">
        <v>5</v>
      </c>
      <c r="E1230" s="91">
        <v>16</v>
      </c>
      <c r="F1230" s="146" t="s">
        <v>1601</v>
      </c>
      <c r="G1230" s="147">
        <v>429</v>
      </c>
      <c r="H1230" s="91" t="s">
        <v>6669</v>
      </c>
      <c r="I1230" s="91"/>
    </row>
    <row r="1231" spans="1:9">
      <c r="A1231" s="145">
        <v>1227</v>
      </c>
      <c r="B1231" s="146" t="s">
        <v>1244</v>
      </c>
      <c r="C1231" s="91"/>
      <c r="D1231" s="91">
        <v>1</v>
      </c>
      <c r="E1231" s="91">
        <v>17</v>
      </c>
      <c r="F1231" s="146" t="s">
        <v>1602</v>
      </c>
      <c r="G1231" s="99">
        <v>429</v>
      </c>
      <c r="H1231" s="91">
        <v>9</v>
      </c>
      <c r="I1231" s="91"/>
    </row>
    <row r="1232" spans="1:9">
      <c r="A1232" s="145">
        <v>1228</v>
      </c>
      <c r="B1232" s="146" t="s">
        <v>1246</v>
      </c>
      <c r="C1232" s="91"/>
      <c r="D1232" s="91">
        <v>1</v>
      </c>
      <c r="E1232" s="91">
        <v>18</v>
      </c>
      <c r="F1232" s="146" t="s">
        <v>1603</v>
      </c>
      <c r="G1232" s="99">
        <v>429</v>
      </c>
      <c r="H1232" s="91">
        <v>11</v>
      </c>
      <c r="I1232" s="91"/>
    </row>
    <row r="1233" spans="1:9">
      <c r="A1233" s="145">
        <v>1229</v>
      </c>
      <c r="B1233" s="146" t="s">
        <v>1248</v>
      </c>
      <c r="C1233" s="91"/>
      <c r="D1233" s="91">
        <v>1</v>
      </c>
      <c r="E1233" s="91">
        <v>19</v>
      </c>
      <c r="F1233" s="146" t="s">
        <v>1604</v>
      </c>
      <c r="G1233" s="99">
        <v>429</v>
      </c>
      <c r="H1233" s="91">
        <v>13</v>
      </c>
      <c r="I1233" s="91"/>
    </row>
    <row r="1234" spans="1:9">
      <c r="A1234" s="145">
        <v>1230</v>
      </c>
      <c r="B1234" s="146" t="s">
        <v>1250</v>
      </c>
      <c r="C1234" s="91"/>
      <c r="D1234" s="91">
        <v>1</v>
      </c>
      <c r="E1234" s="91">
        <v>20</v>
      </c>
      <c r="F1234" s="146" t="s">
        <v>1605</v>
      </c>
      <c r="G1234" s="99">
        <v>429</v>
      </c>
      <c r="H1234" s="91">
        <v>15</v>
      </c>
      <c r="I1234" s="91"/>
    </row>
    <row r="1235" spans="1:9">
      <c r="A1235" s="145">
        <v>1231</v>
      </c>
      <c r="B1235" s="146" t="s">
        <v>1252</v>
      </c>
      <c r="C1235" s="91" t="s">
        <v>6461</v>
      </c>
      <c r="D1235" s="91">
        <v>1</v>
      </c>
      <c r="E1235" s="91">
        <v>24</v>
      </c>
      <c r="F1235" s="146" t="s">
        <v>1606</v>
      </c>
      <c r="G1235" s="99">
        <v>429</v>
      </c>
      <c r="H1235" s="91">
        <v>34</v>
      </c>
      <c r="I1235" s="91"/>
    </row>
    <row r="1236" spans="1:9">
      <c r="A1236" s="145">
        <v>1232</v>
      </c>
      <c r="B1236" s="146" t="s">
        <v>1254</v>
      </c>
      <c r="C1236" s="91" t="s">
        <v>6461</v>
      </c>
      <c r="D1236" s="91">
        <v>1</v>
      </c>
      <c r="E1236" s="91">
        <v>25</v>
      </c>
      <c r="F1236" s="146" t="s">
        <v>1607</v>
      </c>
      <c r="G1236" s="99">
        <v>429</v>
      </c>
      <c r="H1236" s="91">
        <v>44</v>
      </c>
      <c r="I1236" s="91"/>
    </row>
    <row r="1237" spans="1:9">
      <c r="A1237" s="145">
        <v>1233</v>
      </c>
      <c r="B1237" s="146" t="s">
        <v>1256</v>
      </c>
      <c r="C1237" s="91" t="s">
        <v>6461</v>
      </c>
      <c r="D1237" s="91">
        <v>1</v>
      </c>
      <c r="E1237" s="91">
        <v>26</v>
      </c>
      <c r="F1237" s="146" t="s">
        <v>1608</v>
      </c>
      <c r="G1237" s="99">
        <v>429</v>
      </c>
      <c r="H1237" s="91">
        <v>54</v>
      </c>
      <c r="I1237" s="91"/>
    </row>
    <row r="1238" spans="1:9">
      <c r="A1238" s="145">
        <v>1234</v>
      </c>
      <c r="B1238" s="146" t="s">
        <v>1240</v>
      </c>
      <c r="C1238" s="146"/>
      <c r="D1238" s="91">
        <v>1</v>
      </c>
      <c r="E1238" s="91">
        <v>15</v>
      </c>
      <c r="F1238" s="146" t="s">
        <v>1609</v>
      </c>
      <c r="G1238" s="99">
        <v>432</v>
      </c>
      <c r="H1238" s="91">
        <v>3</v>
      </c>
      <c r="I1238" s="146"/>
    </row>
    <row r="1239" spans="1:9">
      <c r="A1239" s="145">
        <v>1235</v>
      </c>
      <c r="B1239" s="146" t="s">
        <v>1242</v>
      </c>
      <c r="C1239" s="91"/>
      <c r="D1239" s="91">
        <v>5</v>
      </c>
      <c r="E1239" s="91">
        <v>16</v>
      </c>
      <c r="F1239" s="146" t="s">
        <v>1610</v>
      </c>
      <c r="G1239" s="147">
        <v>432</v>
      </c>
      <c r="H1239" s="91" t="s">
        <v>6669</v>
      </c>
      <c r="I1239" s="91"/>
    </row>
    <row r="1240" spans="1:9">
      <c r="A1240" s="145">
        <v>1236</v>
      </c>
      <c r="B1240" s="146" t="s">
        <v>1244</v>
      </c>
      <c r="C1240" s="91"/>
      <c r="D1240" s="91">
        <v>1</v>
      </c>
      <c r="E1240" s="91">
        <v>17</v>
      </c>
      <c r="F1240" s="146" t="s">
        <v>1611</v>
      </c>
      <c r="G1240" s="99">
        <v>432</v>
      </c>
      <c r="H1240" s="91">
        <v>9</v>
      </c>
      <c r="I1240" s="91"/>
    </row>
    <row r="1241" spans="1:9">
      <c r="A1241" s="145">
        <v>1237</v>
      </c>
      <c r="B1241" s="146" t="s">
        <v>1246</v>
      </c>
      <c r="C1241" s="91"/>
      <c r="D1241" s="91">
        <v>1</v>
      </c>
      <c r="E1241" s="91">
        <v>18</v>
      </c>
      <c r="F1241" s="146" t="s">
        <v>1612</v>
      </c>
      <c r="G1241" s="99">
        <v>432</v>
      </c>
      <c r="H1241" s="91">
        <v>11</v>
      </c>
      <c r="I1241" s="91"/>
    </row>
    <row r="1242" spans="1:9">
      <c r="A1242" s="145">
        <v>1238</v>
      </c>
      <c r="B1242" s="146" t="s">
        <v>1248</v>
      </c>
      <c r="C1242" s="91"/>
      <c r="D1242" s="91">
        <v>1</v>
      </c>
      <c r="E1242" s="91">
        <v>19</v>
      </c>
      <c r="F1242" s="146" t="s">
        <v>1613</v>
      </c>
      <c r="G1242" s="99">
        <v>432</v>
      </c>
      <c r="H1242" s="91">
        <v>13</v>
      </c>
      <c r="I1242" s="91"/>
    </row>
    <row r="1243" spans="1:9">
      <c r="A1243" s="145">
        <v>1239</v>
      </c>
      <c r="B1243" s="146" t="s">
        <v>1250</v>
      </c>
      <c r="C1243" s="91"/>
      <c r="D1243" s="91">
        <v>1</v>
      </c>
      <c r="E1243" s="91">
        <v>20</v>
      </c>
      <c r="F1243" s="146" t="s">
        <v>1614</v>
      </c>
      <c r="G1243" s="99">
        <v>432</v>
      </c>
      <c r="H1243" s="91">
        <v>15</v>
      </c>
      <c r="I1243" s="91"/>
    </row>
    <row r="1244" spans="1:9">
      <c r="A1244" s="145">
        <v>1240</v>
      </c>
      <c r="B1244" s="146" t="s">
        <v>1252</v>
      </c>
      <c r="C1244" s="91" t="s">
        <v>6461</v>
      </c>
      <c r="D1244" s="91">
        <v>1</v>
      </c>
      <c r="E1244" s="91">
        <v>24</v>
      </c>
      <c r="F1244" s="146" t="s">
        <v>1615</v>
      </c>
      <c r="G1244" s="99">
        <v>432</v>
      </c>
      <c r="H1244" s="91">
        <v>34</v>
      </c>
      <c r="I1244" s="91"/>
    </row>
    <row r="1245" spans="1:9">
      <c r="A1245" s="145">
        <v>1241</v>
      </c>
      <c r="B1245" s="146" t="s">
        <v>1254</v>
      </c>
      <c r="C1245" s="91" t="s">
        <v>6461</v>
      </c>
      <c r="D1245" s="91">
        <v>1</v>
      </c>
      <c r="E1245" s="91">
        <v>25</v>
      </c>
      <c r="F1245" s="146" t="s">
        <v>1616</v>
      </c>
      <c r="G1245" s="99">
        <v>432</v>
      </c>
      <c r="H1245" s="91">
        <v>44</v>
      </c>
      <c r="I1245" s="91"/>
    </row>
    <row r="1246" spans="1:9">
      <c r="A1246" s="145">
        <v>1242</v>
      </c>
      <c r="B1246" s="146" t="s">
        <v>1256</v>
      </c>
      <c r="C1246" s="91" t="s">
        <v>6461</v>
      </c>
      <c r="D1246" s="91">
        <v>1</v>
      </c>
      <c r="E1246" s="91">
        <v>26</v>
      </c>
      <c r="F1246" s="146" t="s">
        <v>1617</v>
      </c>
      <c r="G1246" s="99">
        <v>432</v>
      </c>
      <c r="H1246" s="91">
        <v>54</v>
      </c>
      <c r="I1246" s="91"/>
    </row>
    <row r="1247" spans="1:9">
      <c r="A1247" s="145">
        <v>1243</v>
      </c>
      <c r="B1247" s="146" t="s">
        <v>1240</v>
      </c>
      <c r="C1247" s="146"/>
      <c r="D1247" s="91">
        <v>1</v>
      </c>
      <c r="E1247" s="91">
        <v>15</v>
      </c>
      <c r="F1247" s="146" t="s">
        <v>1618</v>
      </c>
      <c r="G1247" s="99">
        <v>435</v>
      </c>
      <c r="H1247" s="91">
        <v>3</v>
      </c>
      <c r="I1247" s="146"/>
    </row>
    <row r="1248" spans="1:9">
      <c r="A1248" s="145">
        <v>1244</v>
      </c>
      <c r="B1248" s="146" t="s">
        <v>1242</v>
      </c>
      <c r="C1248" s="91"/>
      <c r="D1248" s="91">
        <v>5</v>
      </c>
      <c r="E1248" s="91">
        <v>16</v>
      </c>
      <c r="F1248" s="146" t="s">
        <v>1619</v>
      </c>
      <c r="G1248" s="147">
        <v>435</v>
      </c>
      <c r="H1248" s="91" t="s">
        <v>6669</v>
      </c>
      <c r="I1248" s="91"/>
    </row>
    <row r="1249" spans="1:9">
      <c r="A1249" s="145">
        <v>1245</v>
      </c>
      <c r="B1249" s="146" t="s">
        <v>1244</v>
      </c>
      <c r="C1249" s="91"/>
      <c r="D1249" s="91">
        <v>1</v>
      </c>
      <c r="E1249" s="91">
        <v>17</v>
      </c>
      <c r="F1249" s="146" t="s">
        <v>1620</v>
      </c>
      <c r="G1249" s="99">
        <v>435</v>
      </c>
      <c r="H1249" s="91">
        <v>9</v>
      </c>
      <c r="I1249" s="91"/>
    </row>
    <row r="1250" spans="1:9">
      <c r="A1250" s="145">
        <v>1246</v>
      </c>
      <c r="B1250" s="146" t="s">
        <v>1246</v>
      </c>
      <c r="C1250" s="91"/>
      <c r="D1250" s="91">
        <v>1</v>
      </c>
      <c r="E1250" s="91">
        <v>18</v>
      </c>
      <c r="F1250" s="146" t="s">
        <v>1621</v>
      </c>
      <c r="G1250" s="99">
        <v>435</v>
      </c>
      <c r="H1250" s="91">
        <v>11</v>
      </c>
      <c r="I1250" s="91"/>
    </row>
    <row r="1251" spans="1:9">
      <c r="A1251" s="145">
        <v>1247</v>
      </c>
      <c r="B1251" s="146" t="s">
        <v>1248</v>
      </c>
      <c r="C1251" s="91"/>
      <c r="D1251" s="91">
        <v>1</v>
      </c>
      <c r="E1251" s="91">
        <v>19</v>
      </c>
      <c r="F1251" s="146" t="s">
        <v>1622</v>
      </c>
      <c r="G1251" s="99">
        <v>435</v>
      </c>
      <c r="H1251" s="91">
        <v>13</v>
      </c>
      <c r="I1251" s="91"/>
    </row>
    <row r="1252" spans="1:9">
      <c r="A1252" s="145">
        <v>1248</v>
      </c>
      <c r="B1252" s="146" t="s">
        <v>1250</v>
      </c>
      <c r="C1252" s="91"/>
      <c r="D1252" s="91">
        <v>1</v>
      </c>
      <c r="E1252" s="91">
        <v>20</v>
      </c>
      <c r="F1252" s="146" t="s">
        <v>1623</v>
      </c>
      <c r="G1252" s="99">
        <v>435</v>
      </c>
      <c r="H1252" s="91">
        <v>15</v>
      </c>
      <c r="I1252" s="91"/>
    </row>
    <row r="1253" spans="1:9">
      <c r="A1253" s="145">
        <v>1249</v>
      </c>
      <c r="B1253" s="146" t="s">
        <v>1252</v>
      </c>
      <c r="C1253" s="91" t="s">
        <v>6461</v>
      </c>
      <c r="D1253" s="91">
        <v>1</v>
      </c>
      <c r="E1253" s="91">
        <v>24</v>
      </c>
      <c r="F1253" s="146" t="s">
        <v>1624</v>
      </c>
      <c r="G1253" s="99">
        <v>435</v>
      </c>
      <c r="H1253" s="91">
        <v>34</v>
      </c>
      <c r="I1253" s="91"/>
    </row>
    <row r="1254" spans="1:9">
      <c r="A1254" s="145">
        <v>1250</v>
      </c>
      <c r="B1254" s="146" t="s">
        <v>1254</v>
      </c>
      <c r="C1254" s="91" t="s">
        <v>6461</v>
      </c>
      <c r="D1254" s="91">
        <v>1</v>
      </c>
      <c r="E1254" s="91">
        <v>25</v>
      </c>
      <c r="F1254" s="146" t="s">
        <v>1625</v>
      </c>
      <c r="G1254" s="99">
        <v>435</v>
      </c>
      <c r="H1254" s="91">
        <v>44</v>
      </c>
      <c r="I1254" s="91"/>
    </row>
    <row r="1255" spans="1:9">
      <c r="A1255" s="145">
        <v>1251</v>
      </c>
      <c r="B1255" s="146" t="s">
        <v>1256</v>
      </c>
      <c r="C1255" s="91" t="s">
        <v>6461</v>
      </c>
      <c r="D1255" s="91">
        <v>1</v>
      </c>
      <c r="E1255" s="91">
        <v>26</v>
      </c>
      <c r="F1255" s="146" t="s">
        <v>1626</v>
      </c>
      <c r="G1255" s="99">
        <v>435</v>
      </c>
      <c r="H1255" s="91">
        <v>54</v>
      </c>
      <c r="I1255" s="91"/>
    </row>
    <row r="1256" spans="1:9">
      <c r="A1256" s="145">
        <v>1252</v>
      </c>
      <c r="B1256" s="146" t="s">
        <v>1240</v>
      </c>
      <c r="C1256" s="146"/>
      <c r="D1256" s="91">
        <v>1</v>
      </c>
      <c r="E1256" s="91">
        <v>15</v>
      </c>
      <c r="F1256" s="146" t="s">
        <v>1627</v>
      </c>
      <c r="G1256" s="99">
        <v>438</v>
      </c>
      <c r="H1256" s="91">
        <v>3</v>
      </c>
      <c r="I1256" s="146"/>
    </row>
    <row r="1257" spans="1:9">
      <c r="A1257" s="145">
        <v>1253</v>
      </c>
      <c r="B1257" s="146" t="s">
        <v>1242</v>
      </c>
      <c r="C1257" s="91"/>
      <c r="D1257" s="91">
        <v>5</v>
      </c>
      <c r="E1257" s="91">
        <v>16</v>
      </c>
      <c r="F1257" s="146" t="s">
        <v>1628</v>
      </c>
      <c r="G1257" s="147">
        <v>438</v>
      </c>
      <c r="H1257" s="91" t="s">
        <v>6669</v>
      </c>
      <c r="I1257" s="91"/>
    </row>
    <row r="1258" spans="1:9">
      <c r="A1258" s="145">
        <v>1254</v>
      </c>
      <c r="B1258" s="146" t="s">
        <v>1244</v>
      </c>
      <c r="C1258" s="91"/>
      <c r="D1258" s="91">
        <v>1</v>
      </c>
      <c r="E1258" s="91">
        <v>17</v>
      </c>
      <c r="F1258" s="146" t="s">
        <v>1629</v>
      </c>
      <c r="G1258" s="99">
        <v>438</v>
      </c>
      <c r="H1258" s="91">
        <v>9</v>
      </c>
      <c r="I1258" s="91"/>
    </row>
    <row r="1259" spans="1:9">
      <c r="A1259" s="145">
        <v>1255</v>
      </c>
      <c r="B1259" s="146" t="s">
        <v>1246</v>
      </c>
      <c r="C1259" s="91"/>
      <c r="D1259" s="91">
        <v>1</v>
      </c>
      <c r="E1259" s="91">
        <v>18</v>
      </c>
      <c r="F1259" s="146" t="s">
        <v>1630</v>
      </c>
      <c r="G1259" s="99">
        <v>438</v>
      </c>
      <c r="H1259" s="91">
        <v>11</v>
      </c>
      <c r="I1259" s="91"/>
    </row>
    <row r="1260" spans="1:9">
      <c r="A1260" s="145">
        <v>1256</v>
      </c>
      <c r="B1260" s="146" t="s">
        <v>1248</v>
      </c>
      <c r="C1260" s="91"/>
      <c r="D1260" s="91">
        <v>1</v>
      </c>
      <c r="E1260" s="91">
        <v>19</v>
      </c>
      <c r="F1260" s="146" t="s">
        <v>1631</v>
      </c>
      <c r="G1260" s="99">
        <v>438</v>
      </c>
      <c r="H1260" s="91">
        <v>13</v>
      </c>
      <c r="I1260" s="91"/>
    </row>
    <row r="1261" spans="1:9">
      <c r="A1261" s="145">
        <v>1257</v>
      </c>
      <c r="B1261" s="146" t="s">
        <v>1250</v>
      </c>
      <c r="C1261" s="91"/>
      <c r="D1261" s="91">
        <v>1</v>
      </c>
      <c r="E1261" s="91">
        <v>20</v>
      </c>
      <c r="F1261" s="146" t="s">
        <v>1632</v>
      </c>
      <c r="G1261" s="99">
        <v>438</v>
      </c>
      <c r="H1261" s="91">
        <v>15</v>
      </c>
      <c r="I1261" s="91"/>
    </row>
    <row r="1262" spans="1:9">
      <c r="A1262" s="145">
        <v>1258</v>
      </c>
      <c r="B1262" s="146" t="s">
        <v>1252</v>
      </c>
      <c r="C1262" s="91" t="s">
        <v>6461</v>
      </c>
      <c r="D1262" s="91">
        <v>1</v>
      </c>
      <c r="E1262" s="91">
        <v>24</v>
      </c>
      <c r="F1262" s="146" t="s">
        <v>1633</v>
      </c>
      <c r="G1262" s="99">
        <v>438</v>
      </c>
      <c r="H1262" s="91">
        <v>34</v>
      </c>
      <c r="I1262" s="91"/>
    </row>
    <row r="1263" spans="1:9">
      <c r="A1263" s="145">
        <v>1259</v>
      </c>
      <c r="B1263" s="146" t="s">
        <v>1254</v>
      </c>
      <c r="C1263" s="91" t="s">
        <v>6461</v>
      </c>
      <c r="D1263" s="91">
        <v>1</v>
      </c>
      <c r="E1263" s="91">
        <v>25</v>
      </c>
      <c r="F1263" s="146" t="s">
        <v>1634</v>
      </c>
      <c r="G1263" s="99">
        <v>438</v>
      </c>
      <c r="H1263" s="91">
        <v>44</v>
      </c>
      <c r="I1263" s="91"/>
    </row>
    <row r="1264" spans="1:9">
      <c r="A1264" s="145">
        <v>1260</v>
      </c>
      <c r="B1264" s="146" t="s">
        <v>1256</v>
      </c>
      <c r="C1264" s="91" t="s">
        <v>6461</v>
      </c>
      <c r="D1264" s="91">
        <v>1</v>
      </c>
      <c r="E1264" s="91">
        <v>26</v>
      </c>
      <c r="F1264" s="146" t="s">
        <v>1635</v>
      </c>
      <c r="G1264" s="99">
        <v>438</v>
      </c>
      <c r="H1264" s="91">
        <v>54</v>
      </c>
      <c r="I1264" s="91"/>
    </row>
    <row r="1265" spans="1:9">
      <c r="A1265" s="145">
        <v>1261</v>
      </c>
      <c r="B1265" s="146" t="s">
        <v>1240</v>
      </c>
      <c r="C1265" s="146"/>
      <c r="D1265" s="91">
        <v>1</v>
      </c>
      <c r="E1265" s="91">
        <v>15</v>
      </c>
      <c r="F1265" s="146" t="s">
        <v>1636</v>
      </c>
      <c r="G1265" s="99">
        <v>441</v>
      </c>
      <c r="H1265" s="91">
        <v>3</v>
      </c>
      <c r="I1265" s="146"/>
    </row>
    <row r="1266" spans="1:9">
      <c r="A1266" s="145">
        <v>1262</v>
      </c>
      <c r="B1266" s="146" t="s">
        <v>1242</v>
      </c>
      <c r="C1266" s="91"/>
      <c r="D1266" s="91">
        <v>5</v>
      </c>
      <c r="E1266" s="91">
        <v>16</v>
      </c>
      <c r="F1266" s="146" t="s">
        <v>1637</v>
      </c>
      <c r="G1266" s="147">
        <v>441</v>
      </c>
      <c r="H1266" s="91" t="s">
        <v>6669</v>
      </c>
      <c r="I1266" s="91"/>
    </row>
    <row r="1267" spans="1:9">
      <c r="A1267" s="145">
        <v>1263</v>
      </c>
      <c r="B1267" s="146" t="s">
        <v>1244</v>
      </c>
      <c r="C1267" s="91"/>
      <c r="D1267" s="91">
        <v>1</v>
      </c>
      <c r="E1267" s="91">
        <v>17</v>
      </c>
      <c r="F1267" s="146" t="s">
        <v>1638</v>
      </c>
      <c r="G1267" s="99">
        <v>441</v>
      </c>
      <c r="H1267" s="91">
        <v>9</v>
      </c>
      <c r="I1267" s="91"/>
    </row>
    <row r="1268" spans="1:9">
      <c r="A1268" s="145">
        <v>1264</v>
      </c>
      <c r="B1268" s="146" t="s">
        <v>1246</v>
      </c>
      <c r="C1268" s="91"/>
      <c r="D1268" s="91">
        <v>1</v>
      </c>
      <c r="E1268" s="91">
        <v>18</v>
      </c>
      <c r="F1268" s="146" t="s">
        <v>1639</v>
      </c>
      <c r="G1268" s="99">
        <v>441</v>
      </c>
      <c r="H1268" s="91">
        <v>11</v>
      </c>
      <c r="I1268" s="91"/>
    </row>
    <row r="1269" spans="1:9">
      <c r="A1269" s="145">
        <v>1265</v>
      </c>
      <c r="B1269" s="146" t="s">
        <v>1248</v>
      </c>
      <c r="C1269" s="91"/>
      <c r="D1269" s="91">
        <v>1</v>
      </c>
      <c r="E1269" s="91">
        <v>19</v>
      </c>
      <c r="F1269" s="146" t="s">
        <v>1640</v>
      </c>
      <c r="G1269" s="99">
        <v>441</v>
      </c>
      <c r="H1269" s="91">
        <v>13</v>
      </c>
      <c r="I1269" s="91"/>
    </row>
    <row r="1270" spans="1:9">
      <c r="A1270" s="145">
        <v>1266</v>
      </c>
      <c r="B1270" s="146" t="s">
        <v>1250</v>
      </c>
      <c r="C1270" s="91"/>
      <c r="D1270" s="91">
        <v>1</v>
      </c>
      <c r="E1270" s="91">
        <v>20</v>
      </c>
      <c r="F1270" s="146" t="s">
        <v>1641</v>
      </c>
      <c r="G1270" s="99">
        <v>441</v>
      </c>
      <c r="H1270" s="91">
        <v>15</v>
      </c>
      <c r="I1270" s="91"/>
    </row>
    <row r="1271" spans="1:9">
      <c r="A1271" s="145">
        <v>1267</v>
      </c>
      <c r="B1271" s="146" t="s">
        <v>1252</v>
      </c>
      <c r="C1271" s="91" t="s">
        <v>6461</v>
      </c>
      <c r="D1271" s="91">
        <v>1</v>
      </c>
      <c r="E1271" s="91">
        <v>24</v>
      </c>
      <c r="F1271" s="146" t="s">
        <v>1642</v>
      </c>
      <c r="G1271" s="99">
        <v>441</v>
      </c>
      <c r="H1271" s="91">
        <v>34</v>
      </c>
      <c r="I1271" s="91"/>
    </row>
    <row r="1272" spans="1:9">
      <c r="A1272" s="145">
        <v>1268</v>
      </c>
      <c r="B1272" s="146" t="s">
        <v>1254</v>
      </c>
      <c r="C1272" s="91" t="s">
        <v>6461</v>
      </c>
      <c r="D1272" s="91">
        <v>1</v>
      </c>
      <c r="E1272" s="91">
        <v>25</v>
      </c>
      <c r="F1272" s="146" t="s">
        <v>1643</v>
      </c>
      <c r="G1272" s="99">
        <v>441</v>
      </c>
      <c r="H1272" s="91">
        <v>44</v>
      </c>
      <c r="I1272" s="91"/>
    </row>
    <row r="1273" spans="1:9">
      <c r="A1273" s="145">
        <v>1269</v>
      </c>
      <c r="B1273" s="146" t="s">
        <v>1256</v>
      </c>
      <c r="C1273" s="91" t="s">
        <v>6461</v>
      </c>
      <c r="D1273" s="91">
        <v>1</v>
      </c>
      <c r="E1273" s="91">
        <v>26</v>
      </c>
      <c r="F1273" s="146" t="s">
        <v>1644</v>
      </c>
      <c r="G1273" s="99">
        <v>441</v>
      </c>
      <c r="H1273" s="91">
        <v>54</v>
      </c>
      <c r="I1273" s="91"/>
    </row>
    <row r="1274" spans="1:9">
      <c r="A1274" s="145">
        <v>1270</v>
      </c>
      <c r="B1274" s="146" t="s">
        <v>1240</v>
      </c>
      <c r="C1274" s="146"/>
      <c r="D1274" s="91">
        <v>1</v>
      </c>
      <c r="E1274" s="91">
        <v>15</v>
      </c>
      <c r="F1274" s="146" t="s">
        <v>1645</v>
      </c>
      <c r="G1274" s="99">
        <v>444</v>
      </c>
      <c r="H1274" s="91">
        <v>3</v>
      </c>
      <c r="I1274" s="146"/>
    </row>
    <row r="1275" spans="1:9">
      <c r="A1275" s="145">
        <v>1271</v>
      </c>
      <c r="B1275" s="146" t="s">
        <v>1242</v>
      </c>
      <c r="C1275" s="91"/>
      <c r="D1275" s="91">
        <v>5</v>
      </c>
      <c r="E1275" s="91">
        <v>16</v>
      </c>
      <c r="F1275" s="146" t="s">
        <v>1646</v>
      </c>
      <c r="G1275" s="147">
        <v>444</v>
      </c>
      <c r="H1275" s="91" t="s">
        <v>6669</v>
      </c>
      <c r="I1275" s="91"/>
    </row>
    <row r="1276" spans="1:9">
      <c r="A1276" s="145">
        <v>1272</v>
      </c>
      <c r="B1276" s="146" t="s">
        <v>1244</v>
      </c>
      <c r="C1276" s="91"/>
      <c r="D1276" s="91">
        <v>1</v>
      </c>
      <c r="E1276" s="91">
        <v>17</v>
      </c>
      <c r="F1276" s="146" t="s">
        <v>1647</v>
      </c>
      <c r="G1276" s="99">
        <v>444</v>
      </c>
      <c r="H1276" s="91">
        <v>9</v>
      </c>
      <c r="I1276" s="91"/>
    </row>
    <row r="1277" spans="1:9">
      <c r="A1277" s="145">
        <v>1273</v>
      </c>
      <c r="B1277" s="146" t="s">
        <v>1246</v>
      </c>
      <c r="C1277" s="91"/>
      <c r="D1277" s="91">
        <v>1</v>
      </c>
      <c r="E1277" s="91">
        <v>18</v>
      </c>
      <c r="F1277" s="146" t="s">
        <v>1648</v>
      </c>
      <c r="G1277" s="99">
        <v>444</v>
      </c>
      <c r="H1277" s="91">
        <v>11</v>
      </c>
      <c r="I1277" s="91"/>
    </row>
    <row r="1278" spans="1:9">
      <c r="A1278" s="145">
        <v>1274</v>
      </c>
      <c r="B1278" s="146" t="s">
        <v>1248</v>
      </c>
      <c r="C1278" s="91"/>
      <c r="D1278" s="91">
        <v>1</v>
      </c>
      <c r="E1278" s="91">
        <v>19</v>
      </c>
      <c r="F1278" s="146" t="s">
        <v>1649</v>
      </c>
      <c r="G1278" s="99">
        <v>444</v>
      </c>
      <c r="H1278" s="91">
        <v>13</v>
      </c>
      <c r="I1278" s="91"/>
    </row>
    <row r="1279" spans="1:9">
      <c r="A1279" s="145">
        <v>1275</v>
      </c>
      <c r="B1279" s="146" t="s">
        <v>1250</v>
      </c>
      <c r="C1279" s="91"/>
      <c r="D1279" s="91">
        <v>1</v>
      </c>
      <c r="E1279" s="91">
        <v>20</v>
      </c>
      <c r="F1279" s="146" t="s">
        <v>1650</v>
      </c>
      <c r="G1279" s="99">
        <v>444</v>
      </c>
      <c r="H1279" s="91">
        <v>15</v>
      </c>
      <c r="I1279" s="91"/>
    </row>
    <row r="1280" spans="1:9">
      <c r="A1280" s="145">
        <v>1276</v>
      </c>
      <c r="B1280" s="146" t="s">
        <v>1252</v>
      </c>
      <c r="C1280" s="91" t="s">
        <v>6461</v>
      </c>
      <c r="D1280" s="91">
        <v>1</v>
      </c>
      <c r="E1280" s="91">
        <v>24</v>
      </c>
      <c r="F1280" s="146" t="s">
        <v>1651</v>
      </c>
      <c r="G1280" s="99">
        <v>444</v>
      </c>
      <c r="H1280" s="91">
        <v>34</v>
      </c>
      <c r="I1280" s="91"/>
    </row>
    <row r="1281" spans="1:9">
      <c r="A1281" s="145">
        <v>1277</v>
      </c>
      <c r="B1281" s="146" t="s">
        <v>1254</v>
      </c>
      <c r="C1281" s="91" t="s">
        <v>6461</v>
      </c>
      <c r="D1281" s="91">
        <v>1</v>
      </c>
      <c r="E1281" s="91">
        <v>25</v>
      </c>
      <c r="F1281" s="146" t="s">
        <v>1652</v>
      </c>
      <c r="G1281" s="99">
        <v>444</v>
      </c>
      <c r="H1281" s="91">
        <v>44</v>
      </c>
      <c r="I1281" s="91"/>
    </row>
    <row r="1282" spans="1:9">
      <c r="A1282" s="145">
        <v>1278</v>
      </c>
      <c r="B1282" s="146" t="s">
        <v>1256</v>
      </c>
      <c r="C1282" s="91" t="s">
        <v>6461</v>
      </c>
      <c r="D1282" s="91">
        <v>1</v>
      </c>
      <c r="E1282" s="91">
        <v>26</v>
      </c>
      <c r="F1282" s="146" t="s">
        <v>1653</v>
      </c>
      <c r="G1282" s="99">
        <v>444</v>
      </c>
      <c r="H1282" s="91">
        <v>54</v>
      </c>
      <c r="I1282" s="91"/>
    </row>
    <row r="1283" spans="1:9">
      <c r="A1283" s="145">
        <v>1279</v>
      </c>
      <c r="B1283" s="146" t="s">
        <v>1240</v>
      </c>
      <c r="C1283" s="146"/>
      <c r="D1283" s="91">
        <v>1</v>
      </c>
      <c r="E1283" s="91">
        <v>15</v>
      </c>
      <c r="F1283" s="146" t="s">
        <v>1654</v>
      </c>
      <c r="G1283" s="99">
        <v>447</v>
      </c>
      <c r="H1283" s="91">
        <v>3</v>
      </c>
      <c r="I1283" s="146"/>
    </row>
    <row r="1284" spans="1:9">
      <c r="A1284" s="145">
        <v>1280</v>
      </c>
      <c r="B1284" s="146" t="s">
        <v>1242</v>
      </c>
      <c r="C1284" s="91"/>
      <c r="D1284" s="91">
        <v>5</v>
      </c>
      <c r="E1284" s="91">
        <v>16</v>
      </c>
      <c r="F1284" s="146" t="s">
        <v>1655</v>
      </c>
      <c r="G1284" s="147">
        <v>447</v>
      </c>
      <c r="H1284" s="91" t="s">
        <v>6669</v>
      </c>
      <c r="I1284" s="91"/>
    </row>
    <row r="1285" spans="1:9">
      <c r="A1285" s="145">
        <v>1281</v>
      </c>
      <c r="B1285" s="146" t="s">
        <v>1244</v>
      </c>
      <c r="C1285" s="91"/>
      <c r="D1285" s="91">
        <v>1</v>
      </c>
      <c r="E1285" s="91">
        <v>17</v>
      </c>
      <c r="F1285" s="146" t="s">
        <v>1656</v>
      </c>
      <c r="G1285" s="99">
        <v>447</v>
      </c>
      <c r="H1285" s="91">
        <v>9</v>
      </c>
      <c r="I1285" s="91"/>
    </row>
    <row r="1286" spans="1:9">
      <c r="A1286" s="145">
        <v>1282</v>
      </c>
      <c r="B1286" s="146" t="s">
        <v>1246</v>
      </c>
      <c r="C1286" s="91"/>
      <c r="D1286" s="91">
        <v>1</v>
      </c>
      <c r="E1286" s="91">
        <v>18</v>
      </c>
      <c r="F1286" s="146" t="s">
        <v>1657</v>
      </c>
      <c r="G1286" s="99">
        <v>447</v>
      </c>
      <c r="H1286" s="91">
        <v>11</v>
      </c>
      <c r="I1286" s="91"/>
    </row>
    <row r="1287" spans="1:9">
      <c r="A1287" s="145">
        <v>1283</v>
      </c>
      <c r="B1287" s="146" t="s">
        <v>1248</v>
      </c>
      <c r="C1287" s="91"/>
      <c r="D1287" s="91">
        <v>1</v>
      </c>
      <c r="E1287" s="91">
        <v>19</v>
      </c>
      <c r="F1287" s="146" t="s">
        <v>1658</v>
      </c>
      <c r="G1287" s="99">
        <v>447</v>
      </c>
      <c r="H1287" s="91">
        <v>13</v>
      </c>
      <c r="I1287" s="91"/>
    </row>
    <row r="1288" spans="1:9">
      <c r="A1288" s="145">
        <v>1284</v>
      </c>
      <c r="B1288" s="146" t="s">
        <v>1250</v>
      </c>
      <c r="C1288" s="91"/>
      <c r="D1288" s="91">
        <v>1</v>
      </c>
      <c r="E1288" s="91">
        <v>20</v>
      </c>
      <c r="F1288" s="146" t="s">
        <v>1659</v>
      </c>
      <c r="G1288" s="99">
        <v>447</v>
      </c>
      <c r="H1288" s="91">
        <v>15</v>
      </c>
      <c r="I1288" s="91"/>
    </row>
    <row r="1289" spans="1:9">
      <c r="A1289" s="145">
        <v>1285</v>
      </c>
      <c r="B1289" s="146" t="s">
        <v>1252</v>
      </c>
      <c r="C1289" s="91" t="s">
        <v>6461</v>
      </c>
      <c r="D1289" s="91">
        <v>1</v>
      </c>
      <c r="E1289" s="91">
        <v>24</v>
      </c>
      <c r="F1289" s="146" t="s">
        <v>1660</v>
      </c>
      <c r="G1289" s="99">
        <v>447</v>
      </c>
      <c r="H1289" s="91">
        <v>34</v>
      </c>
      <c r="I1289" s="91"/>
    </row>
    <row r="1290" spans="1:9">
      <c r="A1290" s="145">
        <v>1286</v>
      </c>
      <c r="B1290" s="146" t="s">
        <v>1254</v>
      </c>
      <c r="C1290" s="91" t="s">
        <v>6461</v>
      </c>
      <c r="D1290" s="91">
        <v>1</v>
      </c>
      <c r="E1290" s="91">
        <v>25</v>
      </c>
      <c r="F1290" s="146" t="s">
        <v>1661</v>
      </c>
      <c r="G1290" s="99">
        <v>447</v>
      </c>
      <c r="H1290" s="91">
        <v>44</v>
      </c>
      <c r="I1290" s="91"/>
    </row>
    <row r="1291" spans="1:9">
      <c r="A1291" s="145">
        <v>1287</v>
      </c>
      <c r="B1291" s="146" t="s">
        <v>1256</v>
      </c>
      <c r="C1291" s="91" t="s">
        <v>6461</v>
      </c>
      <c r="D1291" s="91">
        <v>1</v>
      </c>
      <c r="E1291" s="91">
        <v>26</v>
      </c>
      <c r="F1291" s="146" t="s">
        <v>1662</v>
      </c>
      <c r="G1291" s="99">
        <v>447</v>
      </c>
      <c r="H1291" s="91">
        <v>54</v>
      </c>
      <c r="I1291" s="91"/>
    </row>
    <row r="1292" spans="1:9">
      <c r="A1292" s="145">
        <v>1288</v>
      </c>
      <c r="B1292" s="146" t="s">
        <v>1240</v>
      </c>
      <c r="C1292" s="146"/>
      <c r="D1292" s="91">
        <v>1</v>
      </c>
      <c r="E1292" s="91">
        <v>15</v>
      </c>
      <c r="F1292" s="146" t="s">
        <v>1663</v>
      </c>
      <c r="G1292" s="99">
        <v>450</v>
      </c>
      <c r="H1292" s="91">
        <v>3</v>
      </c>
      <c r="I1292" s="146"/>
    </row>
    <row r="1293" spans="1:9">
      <c r="A1293" s="145">
        <v>1289</v>
      </c>
      <c r="B1293" s="146" t="s">
        <v>1242</v>
      </c>
      <c r="C1293" s="91"/>
      <c r="D1293" s="91">
        <v>5</v>
      </c>
      <c r="E1293" s="91">
        <v>16</v>
      </c>
      <c r="F1293" s="146" t="s">
        <v>1664</v>
      </c>
      <c r="G1293" s="147">
        <v>450</v>
      </c>
      <c r="H1293" s="91" t="s">
        <v>6669</v>
      </c>
      <c r="I1293" s="91"/>
    </row>
    <row r="1294" spans="1:9">
      <c r="A1294" s="145">
        <v>1290</v>
      </c>
      <c r="B1294" s="146" t="s">
        <v>1244</v>
      </c>
      <c r="C1294" s="91"/>
      <c r="D1294" s="91">
        <v>1</v>
      </c>
      <c r="E1294" s="91">
        <v>17</v>
      </c>
      <c r="F1294" s="146" t="s">
        <v>1665</v>
      </c>
      <c r="G1294" s="99">
        <v>450</v>
      </c>
      <c r="H1294" s="91">
        <v>9</v>
      </c>
      <c r="I1294" s="91"/>
    </row>
    <row r="1295" spans="1:9">
      <c r="A1295" s="145">
        <v>1291</v>
      </c>
      <c r="B1295" s="146" t="s">
        <v>1246</v>
      </c>
      <c r="C1295" s="91"/>
      <c r="D1295" s="91">
        <v>1</v>
      </c>
      <c r="E1295" s="91">
        <v>18</v>
      </c>
      <c r="F1295" s="146" t="s">
        <v>1666</v>
      </c>
      <c r="G1295" s="99">
        <v>450</v>
      </c>
      <c r="H1295" s="91">
        <v>11</v>
      </c>
      <c r="I1295" s="91"/>
    </row>
    <row r="1296" spans="1:9">
      <c r="A1296" s="145">
        <v>1292</v>
      </c>
      <c r="B1296" s="146" t="s">
        <v>1248</v>
      </c>
      <c r="C1296" s="91"/>
      <c r="D1296" s="91">
        <v>1</v>
      </c>
      <c r="E1296" s="91">
        <v>19</v>
      </c>
      <c r="F1296" s="146" t="s">
        <v>1667</v>
      </c>
      <c r="G1296" s="99">
        <v>450</v>
      </c>
      <c r="H1296" s="91">
        <v>13</v>
      </c>
      <c r="I1296" s="91"/>
    </row>
    <row r="1297" spans="1:9">
      <c r="A1297" s="145">
        <v>1293</v>
      </c>
      <c r="B1297" s="146" t="s">
        <v>1250</v>
      </c>
      <c r="C1297" s="91"/>
      <c r="D1297" s="91">
        <v>1</v>
      </c>
      <c r="E1297" s="91">
        <v>20</v>
      </c>
      <c r="F1297" s="146" t="s">
        <v>1668</v>
      </c>
      <c r="G1297" s="99">
        <v>450</v>
      </c>
      <c r="H1297" s="91">
        <v>15</v>
      </c>
      <c r="I1297" s="91"/>
    </row>
    <row r="1298" spans="1:9">
      <c r="A1298" s="145">
        <v>1294</v>
      </c>
      <c r="B1298" s="146" t="s">
        <v>1252</v>
      </c>
      <c r="C1298" s="91" t="s">
        <v>6461</v>
      </c>
      <c r="D1298" s="91">
        <v>1</v>
      </c>
      <c r="E1298" s="91">
        <v>24</v>
      </c>
      <c r="F1298" s="146" t="s">
        <v>1669</v>
      </c>
      <c r="G1298" s="99">
        <v>450</v>
      </c>
      <c r="H1298" s="91">
        <v>34</v>
      </c>
      <c r="I1298" s="91"/>
    </row>
    <row r="1299" spans="1:9">
      <c r="A1299" s="145">
        <v>1295</v>
      </c>
      <c r="B1299" s="146" t="s">
        <v>1254</v>
      </c>
      <c r="C1299" s="91" t="s">
        <v>6461</v>
      </c>
      <c r="D1299" s="91">
        <v>1</v>
      </c>
      <c r="E1299" s="91">
        <v>25</v>
      </c>
      <c r="F1299" s="146" t="s">
        <v>1670</v>
      </c>
      <c r="G1299" s="99">
        <v>450</v>
      </c>
      <c r="H1299" s="91">
        <v>44</v>
      </c>
      <c r="I1299" s="91"/>
    </row>
    <row r="1300" spans="1:9">
      <c r="A1300" s="145">
        <v>1296</v>
      </c>
      <c r="B1300" s="146" t="s">
        <v>1256</v>
      </c>
      <c r="C1300" s="91" t="s">
        <v>6461</v>
      </c>
      <c r="D1300" s="91">
        <v>1</v>
      </c>
      <c r="E1300" s="91">
        <v>26</v>
      </c>
      <c r="F1300" s="146" t="s">
        <v>1671</v>
      </c>
      <c r="G1300" s="99">
        <v>450</v>
      </c>
      <c r="H1300" s="91">
        <v>54</v>
      </c>
      <c r="I1300" s="91"/>
    </row>
    <row r="1301" spans="1:9">
      <c r="A1301" s="145">
        <v>1297</v>
      </c>
      <c r="B1301" s="146" t="s">
        <v>1240</v>
      </c>
      <c r="C1301" s="146"/>
      <c r="D1301" s="91">
        <v>1</v>
      </c>
      <c r="E1301" s="91">
        <v>15</v>
      </c>
      <c r="F1301" s="146" t="s">
        <v>1672</v>
      </c>
      <c r="G1301" s="99">
        <v>453</v>
      </c>
      <c r="H1301" s="91">
        <v>3</v>
      </c>
      <c r="I1301" s="146"/>
    </row>
    <row r="1302" spans="1:9">
      <c r="A1302" s="145">
        <v>1298</v>
      </c>
      <c r="B1302" s="146" t="s">
        <v>1242</v>
      </c>
      <c r="C1302" s="91"/>
      <c r="D1302" s="91">
        <v>5</v>
      </c>
      <c r="E1302" s="91">
        <v>16</v>
      </c>
      <c r="F1302" s="146" t="s">
        <v>1673</v>
      </c>
      <c r="G1302" s="147">
        <v>453</v>
      </c>
      <c r="H1302" s="91" t="s">
        <v>6669</v>
      </c>
      <c r="I1302" s="91"/>
    </row>
    <row r="1303" spans="1:9">
      <c r="A1303" s="145">
        <v>1299</v>
      </c>
      <c r="B1303" s="146" t="s">
        <v>1244</v>
      </c>
      <c r="C1303" s="91"/>
      <c r="D1303" s="91">
        <v>1</v>
      </c>
      <c r="E1303" s="91">
        <v>17</v>
      </c>
      <c r="F1303" s="146" t="s">
        <v>1674</v>
      </c>
      <c r="G1303" s="99">
        <v>453</v>
      </c>
      <c r="H1303" s="91">
        <v>9</v>
      </c>
      <c r="I1303" s="91"/>
    </row>
    <row r="1304" spans="1:9">
      <c r="A1304" s="145">
        <v>1300</v>
      </c>
      <c r="B1304" s="146" t="s">
        <v>1246</v>
      </c>
      <c r="C1304" s="91"/>
      <c r="D1304" s="91">
        <v>1</v>
      </c>
      <c r="E1304" s="91">
        <v>18</v>
      </c>
      <c r="F1304" s="146" t="s">
        <v>1675</v>
      </c>
      <c r="G1304" s="99">
        <v>453</v>
      </c>
      <c r="H1304" s="91">
        <v>11</v>
      </c>
      <c r="I1304" s="91"/>
    </row>
    <row r="1305" spans="1:9">
      <c r="A1305" s="145">
        <v>1301</v>
      </c>
      <c r="B1305" s="146" t="s">
        <v>1248</v>
      </c>
      <c r="C1305" s="91"/>
      <c r="D1305" s="91">
        <v>1</v>
      </c>
      <c r="E1305" s="91">
        <v>19</v>
      </c>
      <c r="F1305" s="146" t="s">
        <v>1676</v>
      </c>
      <c r="G1305" s="99">
        <v>453</v>
      </c>
      <c r="H1305" s="91">
        <v>13</v>
      </c>
      <c r="I1305" s="91"/>
    </row>
    <row r="1306" spans="1:9">
      <c r="A1306" s="145">
        <v>1302</v>
      </c>
      <c r="B1306" s="146" t="s">
        <v>1250</v>
      </c>
      <c r="C1306" s="91"/>
      <c r="D1306" s="91">
        <v>1</v>
      </c>
      <c r="E1306" s="91">
        <v>20</v>
      </c>
      <c r="F1306" s="146" t="s">
        <v>1677</v>
      </c>
      <c r="G1306" s="99">
        <v>453</v>
      </c>
      <c r="H1306" s="91">
        <v>15</v>
      </c>
      <c r="I1306" s="91"/>
    </row>
    <row r="1307" spans="1:9">
      <c r="A1307" s="145">
        <v>1303</v>
      </c>
      <c r="B1307" s="146" t="s">
        <v>1252</v>
      </c>
      <c r="C1307" s="91" t="s">
        <v>6461</v>
      </c>
      <c r="D1307" s="91">
        <v>1</v>
      </c>
      <c r="E1307" s="91">
        <v>24</v>
      </c>
      <c r="F1307" s="146" t="s">
        <v>1678</v>
      </c>
      <c r="G1307" s="99">
        <v>453</v>
      </c>
      <c r="H1307" s="91">
        <v>34</v>
      </c>
      <c r="I1307" s="91"/>
    </row>
    <row r="1308" spans="1:9">
      <c r="A1308" s="145">
        <v>1304</v>
      </c>
      <c r="B1308" s="146" t="s">
        <v>1254</v>
      </c>
      <c r="C1308" s="91" t="s">
        <v>6461</v>
      </c>
      <c r="D1308" s="91">
        <v>1</v>
      </c>
      <c r="E1308" s="91">
        <v>25</v>
      </c>
      <c r="F1308" s="146" t="s">
        <v>1679</v>
      </c>
      <c r="G1308" s="99">
        <v>453</v>
      </c>
      <c r="H1308" s="91">
        <v>44</v>
      </c>
      <c r="I1308" s="91"/>
    </row>
    <row r="1309" spans="1:9">
      <c r="A1309" s="145">
        <v>1305</v>
      </c>
      <c r="B1309" s="146" t="s">
        <v>1256</v>
      </c>
      <c r="C1309" s="91" t="s">
        <v>6461</v>
      </c>
      <c r="D1309" s="91">
        <v>1</v>
      </c>
      <c r="E1309" s="91">
        <v>26</v>
      </c>
      <c r="F1309" s="146" t="s">
        <v>1680</v>
      </c>
      <c r="G1309" s="99">
        <v>453</v>
      </c>
      <c r="H1309" s="91">
        <v>54</v>
      </c>
      <c r="I1309" s="91"/>
    </row>
    <row r="1310" spans="1:9">
      <c r="A1310" s="145">
        <v>1306</v>
      </c>
      <c r="B1310" s="146" t="s">
        <v>1240</v>
      </c>
      <c r="C1310" s="146"/>
      <c r="D1310" s="91">
        <v>1</v>
      </c>
      <c r="E1310" s="91">
        <v>15</v>
      </c>
      <c r="F1310" s="146" t="s">
        <v>1681</v>
      </c>
      <c r="G1310" s="99">
        <v>456</v>
      </c>
      <c r="H1310" s="91">
        <v>3</v>
      </c>
      <c r="I1310" s="146"/>
    </row>
    <row r="1311" spans="1:9">
      <c r="A1311" s="145">
        <v>1307</v>
      </c>
      <c r="B1311" s="146" t="s">
        <v>1242</v>
      </c>
      <c r="C1311" s="91"/>
      <c r="D1311" s="91">
        <v>5</v>
      </c>
      <c r="E1311" s="91">
        <v>16</v>
      </c>
      <c r="F1311" s="146" t="s">
        <v>1682</v>
      </c>
      <c r="G1311" s="147">
        <v>456</v>
      </c>
      <c r="H1311" s="91" t="s">
        <v>6669</v>
      </c>
      <c r="I1311" s="91"/>
    </row>
    <row r="1312" spans="1:9">
      <c r="A1312" s="145">
        <v>1308</v>
      </c>
      <c r="B1312" s="146" t="s">
        <v>1244</v>
      </c>
      <c r="C1312" s="91"/>
      <c r="D1312" s="91">
        <v>1</v>
      </c>
      <c r="E1312" s="91">
        <v>17</v>
      </c>
      <c r="F1312" s="146" t="s">
        <v>1683</v>
      </c>
      <c r="G1312" s="99">
        <v>456</v>
      </c>
      <c r="H1312" s="91">
        <v>9</v>
      </c>
      <c r="I1312" s="91"/>
    </row>
    <row r="1313" spans="1:9">
      <c r="A1313" s="145">
        <v>1309</v>
      </c>
      <c r="B1313" s="146" t="s">
        <v>1246</v>
      </c>
      <c r="C1313" s="91"/>
      <c r="D1313" s="91">
        <v>1</v>
      </c>
      <c r="E1313" s="91">
        <v>18</v>
      </c>
      <c r="F1313" s="146" t="s">
        <v>1684</v>
      </c>
      <c r="G1313" s="99">
        <v>456</v>
      </c>
      <c r="H1313" s="91">
        <v>11</v>
      </c>
      <c r="I1313" s="91"/>
    </row>
    <row r="1314" spans="1:9">
      <c r="A1314" s="145">
        <v>1310</v>
      </c>
      <c r="B1314" s="146" t="s">
        <v>1248</v>
      </c>
      <c r="C1314" s="91"/>
      <c r="D1314" s="91">
        <v>1</v>
      </c>
      <c r="E1314" s="91">
        <v>19</v>
      </c>
      <c r="F1314" s="146" t="s">
        <v>1685</v>
      </c>
      <c r="G1314" s="99">
        <v>456</v>
      </c>
      <c r="H1314" s="91">
        <v>13</v>
      </c>
      <c r="I1314" s="91"/>
    </row>
    <row r="1315" spans="1:9">
      <c r="A1315" s="145">
        <v>1311</v>
      </c>
      <c r="B1315" s="146" t="s">
        <v>1250</v>
      </c>
      <c r="C1315" s="91"/>
      <c r="D1315" s="91">
        <v>1</v>
      </c>
      <c r="E1315" s="91">
        <v>20</v>
      </c>
      <c r="F1315" s="146" t="s">
        <v>1686</v>
      </c>
      <c r="G1315" s="99">
        <v>456</v>
      </c>
      <c r="H1315" s="91">
        <v>15</v>
      </c>
      <c r="I1315" s="91"/>
    </row>
    <row r="1316" spans="1:9">
      <c r="A1316" s="145">
        <v>1312</v>
      </c>
      <c r="B1316" s="146" t="s">
        <v>1252</v>
      </c>
      <c r="C1316" s="91" t="s">
        <v>6461</v>
      </c>
      <c r="D1316" s="91">
        <v>1</v>
      </c>
      <c r="E1316" s="91">
        <v>24</v>
      </c>
      <c r="F1316" s="146" t="s">
        <v>1687</v>
      </c>
      <c r="G1316" s="99">
        <v>456</v>
      </c>
      <c r="H1316" s="91">
        <v>34</v>
      </c>
      <c r="I1316" s="91"/>
    </row>
    <row r="1317" spans="1:9">
      <c r="A1317" s="145">
        <v>1313</v>
      </c>
      <c r="B1317" s="146" t="s">
        <v>1254</v>
      </c>
      <c r="C1317" s="91" t="s">
        <v>6461</v>
      </c>
      <c r="D1317" s="91">
        <v>1</v>
      </c>
      <c r="E1317" s="91">
        <v>25</v>
      </c>
      <c r="F1317" s="146" t="s">
        <v>1688</v>
      </c>
      <c r="G1317" s="99">
        <v>456</v>
      </c>
      <c r="H1317" s="91">
        <v>44</v>
      </c>
      <c r="I1317" s="91"/>
    </row>
    <row r="1318" spans="1:9">
      <c r="A1318" s="145">
        <v>1314</v>
      </c>
      <c r="B1318" s="146" t="s">
        <v>1256</v>
      </c>
      <c r="C1318" s="91" t="s">
        <v>6461</v>
      </c>
      <c r="D1318" s="91">
        <v>1</v>
      </c>
      <c r="E1318" s="91">
        <v>26</v>
      </c>
      <c r="F1318" s="146" t="s">
        <v>1689</v>
      </c>
      <c r="G1318" s="99">
        <v>456</v>
      </c>
      <c r="H1318" s="91">
        <v>54</v>
      </c>
      <c r="I1318" s="91"/>
    </row>
    <row r="1319" spans="1:9">
      <c r="A1319" s="145">
        <v>1315</v>
      </c>
      <c r="B1319" s="146" t="s">
        <v>1240</v>
      </c>
      <c r="C1319" s="146"/>
      <c r="D1319" s="91">
        <v>1</v>
      </c>
      <c r="E1319" s="91">
        <v>15</v>
      </c>
      <c r="F1319" s="146" t="s">
        <v>1690</v>
      </c>
      <c r="G1319" s="99">
        <v>459</v>
      </c>
      <c r="H1319" s="91">
        <v>3</v>
      </c>
      <c r="I1319" s="146"/>
    </row>
    <row r="1320" spans="1:9">
      <c r="A1320" s="145">
        <v>1316</v>
      </c>
      <c r="B1320" s="146" t="s">
        <v>1242</v>
      </c>
      <c r="C1320" s="91"/>
      <c r="D1320" s="91">
        <v>5</v>
      </c>
      <c r="E1320" s="91">
        <v>16</v>
      </c>
      <c r="F1320" s="146" t="s">
        <v>1691</v>
      </c>
      <c r="G1320" s="147">
        <v>459</v>
      </c>
      <c r="H1320" s="91" t="s">
        <v>6669</v>
      </c>
      <c r="I1320" s="91"/>
    </row>
    <row r="1321" spans="1:9">
      <c r="A1321" s="145">
        <v>1317</v>
      </c>
      <c r="B1321" s="146" t="s">
        <v>1244</v>
      </c>
      <c r="C1321" s="91"/>
      <c r="D1321" s="91">
        <v>1</v>
      </c>
      <c r="E1321" s="91">
        <v>17</v>
      </c>
      <c r="F1321" s="146" t="s">
        <v>1692</v>
      </c>
      <c r="G1321" s="99">
        <v>459</v>
      </c>
      <c r="H1321" s="91">
        <v>9</v>
      </c>
      <c r="I1321" s="91"/>
    </row>
    <row r="1322" spans="1:9">
      <c r="A1322" s="145">
        <v>1318</v>
      </c>
      <c r="B1322" s="146" t="s">
        <v>1246</v>
      </c>
      <c r="C1322" s="91"/>
      <c r="D1322" s="91">
        <v>1</v>
      </c>
      <c r="E1322" s="91">
        <v>18</v>
      </c>
      <c r="F1322" s="146" t="s">
        <v>1693</v>
      </c>
      <c r="G1322" s="99">
        <v>459</v>
      </c>
      <c r="H1322" s="91">
        <v>11</v>
      </c>
      <c r="I1322" s="91"/>
    </row>
    <row r="1323" spans="1:9">
      <c r="A1323" s="145">
        <v>1319</v>
      </c>
      <c r="B1323" s="146" t="s">
        <v>1248</v>
      </c>
      <c r="C1323" s="91"/>
      <c r="D1323" s="91">
        <v>1</v>
      </c>
      <c r="E1323" s="91">
        <v>19</v>
      </c>
      <c r="F1323" s="146" t="s">
        <v>1694</v>
      </c>
      <c r="G1323" s="99">
        <v>459</v>
      </c>
      <c r="H1323" s="91">
        <v>13</v>
      </c>
      <c r="I1323" s="91"/>
    </row>
    <row r="1324" spans="1:9">
      <c r="A1324" s="145">
        <v>1320</v>
      </c>
      <c r="B1324" s="146" t="s">
        <v>1250</v>
      </c>
      <c r="C1324" s="91"/>
      <c r="D1324" s="91">
        <v>1</v>
      </c>
      <c r="E1324" s="91">
        <v>20</v>
      </c>
      <c r="F1324" s="146" t="s">
        <v>1695</v>
      </c>
      <c r="G1324" s="99">
        <v>459</v>
      </c>
      <c r="H1324" s="91">
        <v>15</v>
      </c>
      <c r="I1324" s="91"/>
    </row>
    <row r="1325" spans="1:9">
      <c r="A1325" s="145">
        <v>1321</v>
      </c>
      <c r="B1325" s="146" t="s">
        <v>1252</v>
      </c>
      <c r="C1325" s="91" t="s">
        <v>6461</v>
      </c>
      <c r="D1325" s="91">
        <v>1</v>
      </c>
      <c r="E1325" s="91">
        <v>24</v>
      </c>
      <c r="F1325" s="146" t="s">
        <v>1696</v>
      </c>
      <c r="G1325" s="99">
        <v>459</v>
      </c>
      <c r="H1325" s="91">
        <v>34</v>
      </c>
      <c r="I1325" s="91"/>
    </row>
    <row r="1326" spans="1:9">
      <c r="A1326" s="145">
        <v>1322</v>
      </c>
      <c r="B1326" s="146" t="s">
        <v>1254</v>
      </c>
      <c r="C1326" s="91" t="s">
        <v>6461</v>
      </c>
      <c r="D1326" s="91">
        <v>1</v>
      </c>
      <c r="E1326" s="91">
        <v>25</v>
      </c>
      <c r="F1326" s="146" t="s">
        <v>1697</v>
      </c>
      <c r="G1326" s="99">
        <v>459</v>
      </c>
      <c r="H1326" s="91">
        <v>44</v>
      </c>
      <c r="I1326" s="91"/>
    </row>
    <row r="1327" spans="1:9">
      <c r="A1327" s="145">
        <v>1323</v>
      </c>
      <c r="B1327" s="146" t="s">
        <v>1256</v>
      </c>
      <c r="C1327" s="91" t="s">
        <v>6461</v>
      </c>
      <c r="D1327" s="91">
        <v>1</v>
      </c>
      <c r="E1327" s="91">
        <v>26</v>
      </c>
      <c r="F1327" s="146" t="s">
        <v>1698</v>
      </c>
      <c r="G1327" s="99">
        <v>459</v>
      </c>
      <c r="H1327" s="91">
        <v>54</v>
      </c>
      <c r="I1327" s="91"/>
    </row>
    <row r="1328" spans="1:9">
      <c r="A1328" s="145">
        <v>1324</v>
      </c>
      <c r="B1328" s="146" t="s">
        <v>1240</v>
      </c>
      <c r="C1328" s="146"/>
      <c r="D1328" s="91">
        <v>1</v>
      </c>
      <c r="E1328" s="91">
        <v>15</v>
      </c>
      <c r="F1328" s="146" t="s">
        <v>1699</v>
      </c>
      <c r="G1328" s="99">
        <v>464</v>
      </c>
      <c r="H1328" s="91">
        <v>3</v>
      </c>
      <c r="I1328" s="146"/>
    </row>
    <row r="1329" spans="1:9">
      <c r="A1329" s="145">
        <v>1325</v>
      </c>
      <c r="B1329" s="146" t="s">
        <v>1242</v>
      </c>
      <c r="C1329" s="91"/>
      <c r="D1329" s="91">
        <v>5</v>
      </c>
      <c r="E1329" s="91">
        <v>16</v>
      </c>
      <c r="F1329" s="146" t="s">
        <v>1700</v>
      </c>
      <c r="G1329" s="147">
        <v>464</v>
      </c>
      <c r="H1329" s="91" t="s">
        <v>6669</v>
      </c>
      <c r="I1329" s="91"/>
    </row>
    <row r="1330" spans="1:9">
      <c r="A1330" s="145">
        <v>1326</v>
      </c>
      <c r="B1330" s="146" t="s">
        <v>1244</v>
      </c>
      <c r="C1330" s="91"/>
      <c r="D1330" s="91">
        <v>1</v>
      </c>
      <c r="E1330" s="91">
        <v>17</v>
      </c>
      <c r="F1330" s="146" t="s">
        <v>1701</v>
      </c>
      <c r="G1330" s="99">
        <v>464</v>
      </c>
      <c r="H1330" s="91">
        <v>9</v>
      </c>
      <c r="I1330" s="91"/>
    </row>
    <row r="1331" spans="1:9">
      <c r="A1331" s="145">
        <v>1327</v>
      </c>
      <c r="B1331" s="146" t="s">
        <v>1246</v>
      </c>
      <c r="C1331" s="91"/>
      <c r="D1331" s="91">
        <v>1</v>
      </c>
      <c r="E1331" s="91">
        <v>18</v>
      </c>
      <c r="F1331" s="146" t="s">
        <v>1702</v>
      </c>
      <c r="G1331" s="99">
        <v>464</v>
      </c>
      <c r="H1331" s="91">
        <v>11</v>
      </c>
      <c r="I1331" s="91"/>
    </row>
    <row r="1332" spans="1:9">
      <c r="A1332" s="145">
        <v>1328</v>
      </c>
      <c r="B1332" s="146" t="s">
        <v>1248</v>
      </c>
      <c r="C1332" s="91"/>
      <c r="D1332" s="91">
        <v>1</v>
      </c>
      <c r="E1332" s="91">
        <v>19</v>
      </c>
      <c r="F1332" s="146" t="s">
        <v>1703</v>
      </c>
      <c r="G1332" s="99">
        <v>464</v>
      </c>
      <c r="H1332" s="91">
        <v>13</v>
      </c>
      <c r="I1332" s="91"/>
    </row>
    <row r="1333" spans="1:9">
      <c r="A1333" s="145">
        <v>1329</v>
      </c>
      <c r="B1333" s="146" t="s">
        <v>1250</v>
      </c>
      <c r="C1333" s="91"/>
      <c r="D1333" s="91">
        <v>1</v>
      </c>
      <c r="E1333" s="91">
        <v>20</v>
      </c>
      <c r="F1333" s="146" t="s">
        <v>1704</v>
      </c>
      <c r="G1333" s="99">
        <v>464</v>
      </c>
      <c r="H1333" s="91">
        <v>15</v>
      </c>
      <c r="I1333" s="91"/>
    </row>
    <row r="1334" spans="1:9">
      <c r="A1334" s="145">
        <v>1330</v>
      </c>
      <c r="B1334" s="146" t="s">
        <v>1252</v>
      </c>
      <c r="C1334" s="91" t="s">
        <v>6461</v>
      </c>
      <c r="D1334" s="91">
        <v>1</v>
      </c>
      <c r="E1334" s="91">
        <v>24</v>
      </c>
      <c r="F1334" s="146" t="s">
        <v>1705</v>
      </c>
      <c r="G1334" s="99">
        <v>464</v>
      </c>
      <c r="H1334" s="91">
        <v>34</v>
      </c>
      <c r="I1334" s="91"/>
    </row>
    <row r="1335" spans="1:9">
      <c r="A1335" s="145">
        <v>1331</v>
      </c>
      <c r="B1335" s="146" t="s">
        <v>1254</v>
      </c>
      <c r="C1335" s="91" t="s">
        <v>6461</v>
      </c>
      <c r="D1335" s="91">
        <v>1</v>
      </c>
      <c r="E1335" s="91">
        <v>25</v>
      </c>
      <c r="F1335" s="146" t="s">
        <v>1706</v>
      </c>
      <c r="G1335" s="99">
        <v>464</v>
      </c>
      <c r="H1335" s="91">
        <v>44</v>
      </c>
      <c r="I1335" s="91"/>
    </row>
    <row r="1336" spans="1:9">
      <c r="A1336" s="145">
        <v>1332</v>
      </c>
      <c r="B1336" s="146" t="s">
        <v>1256</v>
      </c>
      <c r="C1336" s="91" t="s">
        <v>6461</v>
      </c>
      <c r="D1336" s="91">
        <v>1</v>
      </c>
      <c r="E1336" s="91">
        <v>26</v>
      </c>
      <c r="F1336" s="146" t="s">
        <v>1707</v>
      </c>
      <c r="G1336" s="99">
        <v>464</v>
      </c>
      <c r="H1336" s="91">
        <v>54</v>
      </c>
      <c r="I1336" s="91"/>
    </row>
    <row r="1337" spans="1:9">
      <c r="A1337" s="145">
        <v>1333</v>
      </c>
      <c r="B1337" s="146" t="s">
        <v>1240</v>
      </c>
      <c r="C1337" s="146"/>
      <c r="D1337" s="91">
        <v>1</v>
      </c>
      <c r="E1337" s="91">
        <v>15</v>
      </c>
      <c r="F1337" s="146" t="s">
        <v>1708</v>
      </c>
      <c r="G1337" s="99">
        <v>467</v>
      </c>
      <c r="H1337" s="91">
        <v>3</v>
      </c>
      <c r="I1337" s="146"/>
    </row>
    <row r="1338" spans="1:9">
      <c r="A1338" s="145">
        <v>1334</v>
      </c>
      <c r="B1338" s="146" t="s">
        <v>1242</v>
      </c>
      <c r="C1338" s="91"/>
      <c r="D1338" s="91">
        <v>5</v>
      </c>
      <c r="E1338" s="91">
        <v>16</v>
      </c>
      <c r="F1338" s="146" t="s">
        <v>1709</v>
      </c>
      <c r="G1338" s="147">
        <v>467</v>
      </c>
      <c r="H1338" s="91" t="s">
        <v>6669</v>
      </c>
      <c r="I1338" s="91"/>
    </row>
    <row r="1339" spans="1:9">
      <c r="A1339" s="145">
        <v>1335</v>
      </c>
      <c r="B1339" s="146" t="s">
        <v>1244</v>
      </c>
      <c r="C1339" s="91"/>
      <c r="D1339" s="91">
        <v>1</v>
      </c>
      <c r="E1339" s="91">
        <v>17</v>
      </c>
      <c r="F1339" s="146" t="s">
        <v>1710</v>
      </c>
      <c r="G1339" s="99">
        <v>467</v>
      </c>
      <c r="H1339" s="91">
        <v>9</v>
      </c>
      <c r="I1339" s="91"/>
    </row>
    <row r="1340" spans="1:9">
      <c r="A1340" s="145">
        <v>1336</v>
      </c>
      <c r="B1340" s="146" t="s">
        <v>1246</v>
      </c>
      <c r="C1340" s="91"/>
      <c r="D1340" s="91">
        <v>1</v>
      </c>
      <c r="E1340" s="91">
        <v>18</v>
      </c>
      <c r="F1340" s="146" t="s">
        <v>1711</v>
      </c>
      <c r="G1340" s="99">
        <v>467</v>
      </c>
      <c r="H1340" s="91">
        <v>11</v>
      </c>
      <c r="I1340" s="91"/>
    </row>
    <row r="1341" spans="1:9">
      <c r="A1341" s="145">
        <v>1337</v>
      </c>
      <c r="B1341" s="146" t="s">
        <v>1248</v>
      </c>
      <c r="C1341" s="91"/>
      <c r="D1341" s="91">
        <v>1</v>
      </c>
      <c r="E1341" s="91">
        <v>19</v>
      </c>
      <c r="F1341" s="146" t="s">
        <v>1712</v>
      </c>
      <c r="G1341" s="99">
        <v>467</v>
      </c>
      <c r="H1341" s="91">
        <v>13</v>
      </c>
      <c r="I1341" s="91"/>
    </row>
    <row r="1342" spans="1:9">
      <c r="A1342" s="145">
        <v>1338</v>
      </c>
      <c r="B1342" s="146" t="s">
        <v>1250</v>
      </c>
      <c r="C1342" s="91"/>
      <c r="D1342" s="91">
        <v>1</v>
      </c>
      <c r="E1342" s="91">
        <v>20</v>
      </c>
      <c r="F1342" s="146" t="s">
        <v>1713</v>
      </c>
      <c r="G1342" s="99">
        <v>467</v>
      </c>
      <c r="H1342" s="91">
        <v>15</v>
      </c>
      <c r="I1342" s="91"/>
    </row>
    <row r="1343" spans="1:9">
      <c r="A1343" s="145">
        <v>1339</v>
      </c>
      <c r="B1343" s="146" t="s">
        <v>1252</v>
      </c>
      <c r="C1343" s="91" t="s">
        <v>6461</v>
      </c>
      <c r="D1343" s="91">
        <v>1</v>
      </c>
      <c r="E1343" s="91">
        <v>24</v>
      </c>
      <c r="F1343" s="146" t="s">
        <v>1714</v>
      </c>
      <c r="G1343" s="99">
        <v>467</v>
      </c>
      <c r="H1343" s="91">
        <v>34</v>
      </c>
      <c r="I1343" s="91"/>
    </row>
    <row r="1344" spans="1:9">
      <c r="A1344" s="145">
        <v>1340</v>
      </c>
      <c r="B1344" s="146" t="s">
        <v>1254</v>
      </c>
      <c r="C1344" s="91" t="s">
        <v>6461</v>
      </c>
      <c r="D1344" s="91">
        <v>1</v>
      </c>
      <c r="E1344" s="91">
        <v>25</v>
      </c>
      <c r="F1344" s="146" t="s">
        <v>1715</v>
      </c>
      <c r="G1344" s="99">
        <v>467</v>
      </c>
      <c r="H1344" s="91">
        <v>44</v>
      </c>
      <c r="I1344" s="91"/>
    </row>
    <row r="1345" spans="1:9">
      <c r="A1345" s="145">
        <v>1341</v>
      </c>
      <c r="B1345" s="146" t="s">
        <v>1256</v>
      </c>
      <c r="C1345" s="91" t="s">
        <v>6461</v>
      </c>
      <c r="D1345" s="91">
        <v>1</v>
      </c>
      <c r="E1345" s="91">
        <v>26</v>
      </c>
      <c r="F1345" s="146" t="s">
        <v>1716</v>
      </c>
      <c r="G1345" s="99">
        <v>467</v>
      </c>
      <c r="H1345" s="91">
        <v>54</v>
      </c>
      <c r="I1345" s="91"/>
    </row>
    <row r="1346" spans="1:9">
      <c r="A1346" s="145">
        <v>1342</v>
      </c>
      <c r="B1346" s="146" t="s">
        <v>1240</v>
      </c>
      <c r="C1346" s="146"/>
      <c r="D1346" s="91">
        <v>1</v>
      </c>
      <c r="E1346" s="91">
        <v>15</v>
      </c>
      <c r="F1346" s="146" t="s">
        <v>1717</v>
      </c>
      <c r="G1346" s="99">
        <v>470</v>
      </c>
      <c r="H1346" s="91">
        <v>3</v>
      </c>
      <c r="I1346" s="146"/>
    </row>
    <row r="1347" spans="1:9">
      <c r="A1347" s="145">
        <v>1343</v>
      </c>
      <c r="B1347" s="146" t="s">
        <v>1242</v>
      </c>
      <c r="C1347" s="91"/>
      <c r="D1347" s="91">
        <v>5</v>
      </c>
      <c r="E1347" s="91">
        <v>16</v>
      </c>
      <c r="F1347" s="146" t="s">
        <v>1718</v>
      </c>
      <c r="G1347" s="147">
        <v>470</v>
      </c>
      <c r="H1347" s="91" t="s">
        <v>6669</v>
      </c>
      <c r="I1347" s="91"/>
    </row>
    <row r="1348" spans="1:9">
      <c r="A1348" s="145">
        <v>1344</v>
      </c>
      <c r="B1348" s="146" t="s">
        <v>1244</v>
      </c>
      <c r="C1348" s="91"/>
      <c r="D1348" s="91">
        <v>1</v>
      </c>
      <c r="E1348" s="91">
        <v>17</v>
      </c>
      <c r="F1348" s="146" t="s">
        <v>1719</v>
      </c>
      <c r="G1348" s="99">
        <v>470</v>
      </c>
      <c r="H1348" s="91">
        <v>9</v>
      </c>
      <c r="I1348" s="91"/>
    </row>
    <row r="1349" spans="1:9">
      <c r="A1349" s="145">
        <v>1345</v>
      </c>
      <c r="B1349" s="146" t="s">
        <v>1246</v>
      </c>
      <c r="C1349" s="91"/>
      <c r="D1349" s="91">
        <v>1</v>
      </c>
      <c r="E1349" s="91">
        <v>18</v>
      </c>
      <c r="F1349" s="146" t="s">
        <v>1720</v>
      </c>
      <c r="G1349" s="99">
        <v>470</v>
      </c>
      <c r="H1349" s="91">
        <v>11</v>
      </c>
      <c r="I1349" s="91"/>
    </row>
    <row r="1350" spans="1:9">
      <c r="A1350" s="145">
        <v>1346</v>
      </c>
      <c r="B1350" s="146" t="s">
        <v>1248</v>
      </c>
      <c r="C1350" s="91"/>
      <c r="D1350" s="91">
        <v>1</v>
      </c>
      <c r="E1350" s="91">
        <v>19</v>
      </c>
      <c r="F1350" s="146" t="s">
        <v>1721</v>
      </c>
      <c r="G1350" s="99">
        <v>470</v>
      </c>
      <c r="H1350" s="91">
        <v>13</v>
      </c>
      <c r="I1350" s="91"/>
    </row>
    <row r="1351" spans="1:9">
      <c r="A1351" s="145">
        <v>1347</v>
      </c>
      <c r="B1351" s="146" t="s">
        <v>1250</v>
      </c>
      <c r="C1351" s="91"/>
      <c r="D1351" s="91">
        <v>1</v>
      </c>
      <c r="E1351" s="91">
        <v>20</v>
      </c>
      <c r="F1351" s="146" t="s">
        <v>1722</v>
      </c>
      <c r="G1351" s="99">
        <v>470</v>
      </c>
      <c r="H1351" s="91">
        <v>15</v>
      </c>
      <c r="I1351" s="91"/>
    </row>
    <row r="1352" spans="1:9">
      <c r="A1352" s="145">
        <v>1348</v>
      </c>
      <c r="B1352" s="146" t="s">
        <v>1252</v>
      </c>
      <c r="C1352" s="91" t="s">
        <v>6461</v>
      </c>
      <c r="D1352" s="91">
        <v>1</v>
      </c>
      <c r="E1352" s="91">
        <v>24</v>
      </c>
      <c r="F1352" s="146" t="s">
        <v>1723</v>
      </c>
      <c r="G1352" s="99">
        <v>470</v>
      </c>
      <c r="H1352" s="91">
        <v>34</v>
      </c>
      <c r="I1352" s="91"/>
    </row>
    <row r="1353" spans="1:9">
      <c r="A1353" s="145">
        <v>1349</v>
      </c>
      <c r="B1353" s="146" t="s">
        <v>1254</v>
      </c>
      <c r="C1353" s="91" t="s">
        <v>6461</v>
      </c>
      <c r="D1353" s="91">
        <v>1</v>
      </c>
      <c r="E1353" s="91">
        <v>25</v>
      </c>
      <c r="F1353" s="146" t="s">
        <v>1724</v>
      </c>
      <c r="G1353" s="99">
        <v>470</v>
      </c>
      <c r="H1353" s="91">
        <v>44</v>
      </c>
      <c r="I1353" s="91"/>
    </row>
    <row r="1354" spans="1:9">
      <c r="A1354" s="145">
        <v>1350</v>
      </c>
      <c r="B1354" s="146" t="s">
        <v>1256</v>
      </c>
      <c r="C1354" s="91" t="s">
        <v>6461</v>
      </c>
      <c r="D1354" s="91">
        <v>1</v>
      </c>
      <c r="E1354" s="91">
        <v>26</v>
      </c>
      <c r="F1354" s="146" t="s">
        <v>1725</v>
      </c>
      <c r="G1354" s="99">
        <v>470</v>
      </c>
      <c r="H1354" s="91">
        <v>54</v>
      </c>
      <c r="I1354" s="91"/>
    </row>
    <row r="1355" spans="1:9">
      <c r="A1355" s="145">
        <v>1351</v>
      </c>
      <c r="B1355" s="146" t="s">
        <v>1240</v>
      </c>
      <c r="C1355" s="146"/>
      <c r="D1355" s="91">
        <v>1</v>
      </c>
      <c r="E1355" s="91">
        <v>15</v>
      </c>
      <c r="F1355" s="146" t="s">
        <v>1726</v>
      </c>
      <c r="G1355" s="99">
        <v>473</v>
      </c>
      <c r="H1355" s="91">
        <v>3</v>
      </c>
      <c r="I1355" s="146"/>
    </row>
    <row r="1356" spans="1:9">
      <c r="A1356" s="145">
        <v>1352</v>
      </c>
      <c r="B1356" s="146" t="s">
        <v>1242</v>
      </c>
      <c r="C1356" s="91"/>
      <c r="D1356" s="91">
        <v>5</v>
      </c>
      <c r="E1356" s="91">
        <v>16</v>
      </c>
      <c r="F1356" s="146" t="s">
        <v>1727</v>
      </c>
      <c r="G1356" s="147">
        <v>473</v>
      </c>
      <c r="H1356" s="91" t="s">
        <v>6669</v>
      </c>
      <c r="I1356" s="91"/>
    </row>
    <row r="1357" spans="1:9">
      <c r="A1357" s="145">
        <v>1353</v>
      </c>
      <c r="B1357" s="146" t="s">
        <v>1244</v>
      </c>
      <c r="C1357" s="91"/>
      <c r="D1357" s="91">
        <v>1</v>
      </c>
      <c r="E1357" s="91">
        <v>17</v>
      </c>
      <c r="F1357" s="146" t="s">
        <v>1728</v>
      </c>
      <c r="G1357" s="99">
        <v>473</v>
      </c>
      <c r="H1357" s="91">
        <v>9</v>
      </c>
      <c r="I1357" s="91"/>
    </row>
    <row r="1358" spans="1:9">
      <c r="A1358" s="145">
        <v>1354</v>
      </c>
      <c r="B1358" s="146" t="s">
        <v>1246</v>
      </c>
      <c r="C1358" s="91"/>
      <c r="D1358" s="91">
        <v>1</v>
      </c>
      <c r="E1358" s="91">
        <v>18</v>
      </c>
      <c r="F1358" s="146" t="s">
        <v>1729</v>
      </c>
      <c r="G1358" s="99">
        <v>473</v>
      </c>
      <c r="H1358" s="91">
        <v>11</v>
      </c>
      <c r="I1358" s="91"/>
    </row>
    <row r="1359" spans="1:9">
      <c r="A1359" s="145">
        <v>1355</v>
      </c>
      <c r="B1359" s="146" t="s">
        <v>1248</v>
      </c>
      <c r="C1359" s="91"/>
      <c r="D1359" s="91">
        <v>1</v>
      </c>
      <c r="E1359" s="91">
        <v>19</v>
      </c>
      <c r="F1359" s="146" t="s">
        <v>1730</v>
      </c>
      <c r="G1359" s="99">
        <v>473</v>
      </c>
      <c r="H1359" s="91">
        <v>13</v>
      </c>
      <c r="I1359" s="91"/>
    </row>
    <row r="1360" spans="1:9">
      <c r="A1360" s="145">
        <v>1356</v>
      </c>
      <c r="B1360" s="146" t="s">
        <v>1250</v>
      </c>
      <c r="C1360" s="91"/>
      <c r="D1360" s="91">
        <v>1</v>
      </c>
      <c r="E1360" s="91">
        <v>20</v>
      </c>
      <c r="F1360" s="146" t="s">
        <v>1731</v>
      </c>
      <c r="G1360" s="99">
        <v>473</v>
      </c>
      <c r="H1360" s="91">
        <v>15</v>
      </c>
      <c r="I1360" s="91"/>
    </row>
    <row r="1361" spans="1:9">
      <c r="A1361" s="145">
        <v>1357</v>
      </c>
      <c r="B1361" s="146" t="s">
        <v>1252</v>
      </c>
      <c r="C1361" s="91" t="s">
        <v>6461</v>
      </c>
      <c r="D1361" s="91">
        <v>1</v>
      </c>
      <c r="E1361" s="91">
        <v>24</v>
      </c>
      <c r="F1361" s="146" t="s">
        <v>1732</v>
      </c>
      <c r="G1361" s="99">
        <v>473</v>
      </c>
      <c r="H1361" s="91">
        <v>34</v>
      </c>
      <c r="I1361" s="91"/>
    </row>
    <row r="1362" spans="1:9">
      <c r="A1362" s="145">
        <v>1358</v>
      </c>
      <c r="B1362" s="146" t="s">
        <v>1254</v>
      </c>
      <c r="C1362" s="91" t="s">
        <v>6461</v>
      </c>
      <c r="D1362" s="91">
        <v>1</v>
      </c>
      <c r="E1362" s="91">
        <v>25</v>
      </c>
      <c r="F1362" s="146" t="s">
        <v>1733</v>
      </c>
      <c r="G1362" s="99">
        <v>473</v>
      </c>
      <c r="H1362" s="91">
        <v>44</v>
      </c>
      <c r="I1362" s="91"/>
    </row>
    <row r="1363" spans="1:9">
      <c r="A1363" s="145">
        <v>1359</v>
      </c>
      <c r="B1363" s="146" t="s">
        <v>1256</v>
      </c>
      <c r="C1363" s="91" t="s">
        <v>6461</v>
      </c>
      <c r="D1363" s="91">
        <v>1</v>
      </c>
      <c r="E1363" s="91">
        <v>26</v>
      </c>
      <c r="F1363" s="146" t="s">
        <v>1734</v>
      </c>
      <c r="G1363" s="99">
        <v>473</v>
      </c>
      <c r="H1363" s="91">
        <v>54</v>
      </c>
      <c r="I1363" s="91"/>
    </row>
    <row r="1364" spans="1:9">
      <c r="A1364" s="145">
        <v>1360</v>
      </c>
      <c r="B1364" s="146" t="s">
        <v>1240</v>
      </c>
      <c r="C1364" s="146"/>
      <c r="D1364" s="91">
        <v>1</v>
      </c>
      <c r="E1364" s="91">
        <v>15</v>
      </c>
      <c r="F1364" s="146" t="s">
        <v>1735</v>
      </c>
      <c r="G1364" s="99">
        <v>476</v>
      </c>
      <c r="H1364" s="91">
        <v>3</v>
      </c>
      <c r="I1364" s="146"/>
    </row>
    <row r="1365" spans="1:9">
      <c r="A1365" s="145">
        <v>1361</v>
      </c>
      <c r="B1365" s="146" t="s">
        <v>1242</v>
      </c>
      <c r="C1365" s="91"/>
      <c r="D1365" s="91">
        <v>5</v>
      </c>
      <c r="E1365" s="91">
        <v>16</v>
      </c>
      <c r="F1365" s="146" t="s">
        <v>1736</v>
      </c>
      <c r="G1365" s="147">
        <v>476</v>
      </c>
      <c r="H1365" s="91" t="s">
        <v>6669</v>
      </c>
      <c r="I1365" s="91"/>
    </row>
    <row r="1366" spans="1:9">
      <c r="A1366" s="145">
        <v>1362</v>
      </c>
      <c r="B1366" s="146" t="s">
        <v>1244</v>
      </c>
      <c r="C1366" s="91"/>
      <c r="D1366" s="91">
        <v>1</v>
      </c>
      <c r="E1366" s="91">
        <v>17</v>
      </c>
      <c r="F1366" s="146" t="s">
        <v>1737</v>
      </c>
      <c r="G1366" s="99">
        <v>476</v>
      </c>
      <c r="H1366" s="91">
        <v>9</v>
      </c>
      <c r="I1366" s="91"/>
    </row>
    <row r="1367" spans="1:9">
      <c r="A1367" s="145">
        <v>1363</v>
      </c>
      <c r="B1367" s="146" t="s">
        <v>1246</v>
      </c>
      <c r="C1367" s="91"/>
      <c r="D1367" s="91">
        <v>1</v>
      </c>
      <c r="E1367" s="91">
        <v>18</v>
      </c>
      <c r="F1367" s="146" t="s">
        <v>1738</v>
      </c>
      <c r="G1367" s="99">
        <v>476</v>
      </c>
      <c r="H1367" s="91">
        <v>11</v>
      </c>
      <c r="I1367" s="91"/>
    </row>
    <row r="1368" spans="1:9">
      <c r="A1368" s="145">
        <v>1364</v>
      </c>
      <c r="B1368" s="146" t="s">
        <v>1248</v>
      </c>
      <c r="C1368" s="91"/>
      <c r="D1368" s="91">
        <v>1</v>
      </c>
      <c r="E1368" s="91">
        <v>19</v>
      </c>
      <c r="F1368" s="146" t="s">
        <v>1739</v>
      </c>
      <c r="G1368" s="99">
        <v>476</v>
      </c>
      <c r="H1368" s="91">
        <v>13</v>
      </c>
      <c r="I1368" s="91"/>
    </row>
    <row r="1369" spans="1:9">
      <c r="A1369" s="145">
        <v>1365</v>
      </c>
      <c r="B1369" s="146" t="s">
        <v>1250</v>
      </c>
      <c r="C1369" s="91"/>
      <c r="D1369" s="91">
        <v>1</v>
      </c>
      <c r="E1369" s="91">
        <v>20</v>
      </c>
      <c r="F1369" s="146" t="s">
        <v>1740</v>
      </c>
      <c r="G1369" s="99">
        <v>476</v>
      </c>
      <c r="H1369" s="91">
        <v>15</v>
      </c>
      <c r="I1369" s="91"/>
    </row>
    <row r="1370" spans="1:9">
      <c r="A1370" s="145">
        <v>1366</v>
      </c>
      <c r="B1370" s="146" t="s">
        <v>1252</v>
      </c>
      <c r="C1370" s="91" t="s">
        <v>6461</v>
      </c>
      <c r="D1370" s="91">
        <v>1</v>
      </c>
      <c r="E1370" s="91">
        <v>24</v>
      </c>
      <c r="F1370" s="146" t="s">
        <v>1741</v>
      </c>
      <c r="G1370" s="99">
        <v>476</v>
      </c>
      <c r="H1370" s="91">
        <v>34</v>
      </c>
      <c r="I1370" s="91"/>
    </row>
    <row r="1371" spans="1:9">
      <c r="A1371" s="145">
        <v>1367</v>
      </c>
      <c r="B1371" s="146" t="s">
        <v>1254</v>
      </c>
      <c r="C1371" s="91" t="s">
        <v>6461</v>
      </c>
      <c r="D1371" s="91">
        <v>1</v>
      </c>
      <c r="E1371" s="91">
        <v>25</v>
      </c>
      <c r="F1371" s="146" t="s">
        <v>1742</v>
      </c>
      <c r="G1371" s="99">
        <v>476</v>
      </c>
      <c r="H1371" s="91">
        <v>44</v>
      </c>
      <c r="I1371" s="91"/>
    </row>
    <row r="1372" spans="1:9">
      <c r="A1372" s="145">
        <v>1368</v>
      </c>
      <c r="B1372" s="146" t="s">
        <v>1256</v>
      </c>
      <c r="C1372" s="91" t="s">
        <v>6461</v>
      </c>
      <c r="D1372" s="91">
        <v>1</v>
      </c>
      <c r="E1372" s="91">
        <v>26</v>
      </c>
      <c r="F1372" s="146" t="s">
        <v>1743</v>
      </c>
      <c r="G1372" s="99">
        <v>476</v>
      </c>
      <c r="H1372" s="91">
        <v>54</v>
      </c>
      <c r="I1372" s="91"/>
    </row>
    <row r="1373" spans="1:9">
      <c r="A1373" s="145">
        <v>1369</v>
      </c>
      <c r="B1373" s="146" t="s">
        <v>1240</v>
      </c>
      <c r="C1373" s="146"/>
      <c r="D1373" s="91">
        <v>1</v>
      </c>
      <c r="E1373" s="91">
        <v>15</v>
      </c>
      <c r="F1373" s="146" t="s">
        <v>1744</v>
      </c>
      <c r="G1373" s="99">
        <v>479</v>
      </c>
      <c r="H1373" s="91">
        <v>3</v>
      </c>
      <c r="I1373" s="146"/>
    </row>
    <row r="1374" spans="1:9">
      <c r="A1374" s="145">
        <v>1370</v>
      </c>
      <c r="B1374" s="146" t="s">
        <v>1242</v>
      </c>
      <c r="C1374" s="91"/>
      <c r="D1374" s="91">
        <v>5</v>
      </c>
      <c r="E1374" s="91">
        <v>16</v>
      </c>
      <c r="F1374" s="146" t="s">
        <v>1745</v>
      </c>
      <c r="G1374" s="147">
        <v>479</v>
      </c>
      <c r="H1374" s="91" t="s">
        <v>6669</v>
      </c>
      <c r="I1374" s="91"/>
    </row>
    <row r="1375" spans="1:9">
      <c r="A1375" s="145">
        <v>1371</v>
      </c>
      <c r="B1375" s="146" t="s">
        <v>1244</v>
      </c>
      <c r="C1375" s="91"/>
      <c r="D1375" s="91">
        <v>1</v>
      </c>
      <c r="E1375" s="91">
        <v>17</v>
      </c>
      <c r="F1375" s="146" t="s">
        <v>1746</v>
      </c>
      <c r="G1375" s="99">
        <v>479</v>
      </c>
      <c r="H1375" s="91">
        <v>9</v>
      </c>
      <c r="I1375" s="91"/>
    </row>
    <row r="1376" spans="1:9">
      <c r="A1376" s="145">
        <v>1372</v>
      </c>
      <c r="B1376" s="146" t="s">
        <v>1246</v>
      </c>
      <c r="C1376" s="91"/>
      <c r="D1376" s="91">
        <v>1</v>
      </c>
      <c r="E1376" s="91">
        <v>18</v>
      </c>
      <c r="F1376" s="146" t="s">
        <v>1747</v>
      </c>
      <c r="G1376" s="99">
        <v>479</v>
      </c>
      <c r="H1376" s="91">
        <v>11</v>
      </c>
      <c r="I1376" s="91"/>
    </row>
    <row r="1377" spans="1:9">
      <c r="A1377" s="145">
        <v>1373</v>
      </c>
      <c r="B1377" s="146" t="s">
        <v>1248</v>
      </c>
      <c r="C1377" s="91"/>
      <c r="D1377" s="91">
        <v>1</v>
      </c>
      <c r="E1377" s="91">
        <v>19</v>
      </c>
      <c r="F1377" s="146" t="s">
        <v>1748</v>
      </c>
      <c r="G1377" s="99">
        <v>479</v>
      </c>
      <c r="H1377" s="91">
        <v>13</v>
      </c>
      <c r="I1377" s="91"/>
    </row>
    <row r="1378" spans="1:9">
      <c r="A1378" s="145">
        <v>1374</v>
      </c>
      <c r="B1378" s="146" t="s">
        <v>1250</v>
      </c>
      <c r="C1378" s="91"/>
      <c r="D1378" s="91">
        <v>1</v>
      </c>
      <c r="E1378" s="91">
        <v>20</v>
      </c>
      <c r="F1378" s="146" t="s">
        <v>1749</v>
      </c>
      <c r="G1378" s="99">
        <v>479</v>
      </c>
      <c r="H1378" s="91">
        <v>15</v>
      </c>
      <c r="I1378" s="91"/>
    </row>
    <row r="1379" spans="1:9">
      <c r="A1379" s="145">
        <v>1375</v>
      </c>
      <c r="B1379" s="146" t="s">
        <v>1252</v>
      </c>
      <c r="C1379" s="91" t="s">
        <v>6461</v>
      </c>
      <c r="D1379" s="91">
        <v>1</v>
      </c>
      <c r="E1379" s="91">
        <v>24</v>
      </c>
      <c r="F1379" s="146" t="s">
        <v>1750</v>
      </c>
      <c r="G1379" s="99">
        <v>479</v>
      </c>
      <c r="H1379" s="91">
        <v>34</v>
      </c>
      <c r="I1379" s="91"/>
    </row>
    <row r="1380" spans="1:9">
      <c r="A1380" s="145">
        <v>1376</v>
      </c>
      <c r="B1380" s="146" t="s">
        <v>1254</v>
      </c>
      <c r="C1380" s="91" t="s">
        <v>6461</v>
      </c>
      <c r="D1380" s="91">
        <v>1</v>
      </c>
      <c r="E1380" s="91">
        <v>25</v>
      </c>
      <c r="F1380" s="146" t="s">
        <v>1751</v>
      </c>
      <c r="G1380" s="99">
        <v>479</v>
      </c>
      <c r="H1380" s="91">
        <v>44</v>
      </c>
      <c r="I1380" s="91"/>
    </row>
    <row r="1381" spans="1:9">
      <c r="A1381" s="145">
        <v>1377</v>
      </c>
      <c r="B1381" s="146" t="s">
        <v>1256</v>
      </c>
      <c r="C1381" s="91" t="s">
        <v>6461</v>
      </c>
      <c r="D1381" s="91">
        <v>1</v>
      </c>
      <c r="E1381" s="91">
        <v>26</v>
      </c>
      <c r="F1381" s="146" t="s">
        <v>1752</v>
      </c>
      <c r="G1381" s="99">
        <v>479</v>
      </c>
      <c r="H1381" s="91">
        <v>54</v>
      </c>
      <c r="I1381" s="91"/>
    </row>
    <row r="1382" spans="1:9">
      <c r="A1382" s="145">
        <v>1378</v>
      </c>
      <c r="B1382" s="146" t="s">
        <v>1240</v>
      </c>
      <c r="C1382" s="146"/>
      <c r="D1382" s="91">
        <v>1</v>
      </c>
      <c r="E1382" s="91">
        <v>15</v>
      </c>
      <c r="F1382" s="146" t="s">
        <v>1753</v>
      </c>
      <c r="G1382" s="99">
        <v>482</v>
      </c>
      <c r="H1382" s="91">
        <v>3</v>
      </c>
      <c r="I1382" s="146"/>
    </row>
    <row r="1383" spans="1:9">
      <c r="A1383" s="145">
        <v>1379</v>
      </c>
      <c r="B1383" s="146" t="s">
        <v>1242</v>
      </c>
      <c r="C1383" s="91"/>
      <c r="D1383" s="91">
        <v>5</v>
      </c>
      <c r="E1383" s="91">
        <v>16</v>
      </c>
      <c r="F1383" s="146" t="s">
        <v>1754</v>
      </c>
      <c r="G1383" s="147">
        <v>482</v>
      </c>
      <c r="H1383" s="91" t="s">
        <v>6669</v>
      </c>
      <c r="I1383" s="91"/>
    </row>
    <row r="1384" spans="1:9">
      <c r="A1384" s="145">
        <v>1380</v>
      </c>
      <c r="B1384" s="146" t="s">
        <v>1244</v>
      </c>
      <c r="C1384" s="91"/>
      <c r="D1384" s="91">
        <v>1</v>
      </c>
      <c r="E1384" s="91">
        <v>17</v>
      </c>
      <c r="F1384" s="146" t="s">
        <v>1755</v>
      </c>
      <c r="G1384" s="99">
        <v>482</v>
      </c>
      <c r="H1384" s="91">
        <v>9</v>
      </c>
      <c r="I1384" s="91"/>
    </row>
    <row r="1385" spans="1:9">
      <c r="A1385" s="145">
        <v>1381</v>
      </c>
      <c r="B1385" s="146" t="s">
        <v>1246</v>
      </c>
      <c r="C1385" s="91"/>
      <c r="D1385" s="91">
        <v>1</v>
      </c>
      <c r="E1385" s="91">
        <v>18</v>
      </c>
      <c r="F1385" s="146" t="s">
        <v>1756</v>
      </c>
      <c r="G1385" s="99">
        <v>482</v>
      </c>
      <c r="H1385" s="91">
        <v>11</v>
      </c>
      <c r="I1385" s="91"/>
    </row>
    <row r="1386" spans="1:9">
      <c r="A1386" s="145">
        <v>1382</v>
      </c>
      <c r="B1386" s="146" t="s">
        <v>1248</v>
      </c>
      <c r="C1386" s="91"/>
      <c r="D1386" s="91">
        <v>1</v>
      </c>
      <c r="E1386" s="91">
        <v>19</v>
      </c>
      <c r="F1386" s="146" t="s">
        <v>1757</v>
      </c>
      <c r="G1386" s="99">
        <v>482</v>
      </c>
      <c r="H1386" s="91">
        <v>13</v>
      </c>
      <c r="I1386" s="91"/>
    </row>
    <row r="1387" spans="1:9">
      <c r="A1387" s="145">
        <v>1383</v>
      </c>
      <c r="B1387" s="146" t="s">
        <v>1250</v>
      </c>
      <c r="C1387" s="91"/>
      <c r="D1387" s="91">
        <v>1</v>
      </c>
      <c r="E1387" s="91">
        <v>20</v>
      </c>
      <c r="F1387" s="146" t="s">
        <v>1758</v>
      </c>
      <c r="G1387" s="99">
        <v>482</v>
      </c>
      <c r="H1387" s="91">
        <v>15</v>
      </c>
      <c r="I1387" s="91"/>
    </row>
    <row r="1388" spans="1:9">
      <c r="A1388" s="145">
        <v>1384</v>
      </c>
      <c r="B1388" s="146" t="s">
        <v>1252</v>
      </c>
      <c r="C1388" s="91" t="s">
        <v>6461</v>
      </c>
      <c r="D1388" s="91">
        <v>1</v>
      </c>
      <c r="E1388" s="91">
        <v>24</v>
      </c>
      <c r="F1388" s="146" t="s">
        <v>1759</v>
      </c>
      <c r="G1388" s="99">
        <v>482</v>
      </c>
      <c r="H1388" s="91">
        <v>34</v>
      </c>
      <c r="I1388" s="91"/>
    </row>
    <row r="1389" spans="1:9">
      <c r="A1389" s="145">
        <v>1385</v>
      </c>
      <c r="B1389" s="146" t="s">
        <v>1254</v>
      </c>
      <c r="C1389" s="91" t="s">
        <v>6461</v>
      </c>
      <c r="D1389" s="91">
        <v>1</v>
      </c>
      <c r="E1389" s="91">
        <v>25</v>
      </c>
      <c r="F1389" s="146" t="s">
        <v>1760</v>
      </c>
      <c r="G1389" s="99">
        <v>482</v>
      </c>
      <c r="H1389" s="91">
        <v>44</v>
      </c>
      <c r="I1389" s="91"/>
    </row>
    <row r="1390" spans="1:9">
      <c r="A1390" s="145">
        <v>1386</v>
      </c>
      <c r="B1390" s="146" t="s">
        <v>1256</v>
      </c>
      <c r="C1390" s="91" t="s">
        <v>6461</v>
      </c>
      <c r="D1390" s="91">
        <v>1</v>
      </c>
      <c r="E1390" s="91">
        <v>26</v>
      </c>
      <c r="F1390" s="146" t="s">
        <v>1761</v>
      </c>
      <c r="G1390" s="99">
        <v>482</v>
      </c>
      <c r="H1390" s="91">
        <v>54</v>
      </c>
      <c r="I1390" s="91"/>
    </row>
    <row r="1391" spans="1:9">
      <c r="A1391" s="145">
        <v>1387</v>
      </c>
      <c r="B1391" s="146" t="s">
        <v>1240</v>
      </c>
      <c r="C1391" s="146"/>
      <c r="D1391" s="91">
        <v>1</v>
      </c>
      <c r="E1391" s="91">
        <v>15</v>
      </c>
      <c r="F1391" s="146" t="s">
        <v>1762</v>
      </c>
      <c r="G1391" s="99">
        <v>485</v>
      </c>
      <c r="H1391" s="91">
        <v>3</v>
      </c>
      <c r="I1391" s="146"/>
    </row>
    <row r="1392" spans="1:9">
      <c r="A1392" s="145">
        <v>1388</v>
      </c>
      <c r="B1392" s="146" t="s">
        <v>1242</v>
      </c>
      <c r="C1392" s="91"/>
      <c r="D1392" s="91">
        <v>5</v>
      </c>
      <c r="E1392" s="91">
        <v>16</v>
      </c>
      <c r="F1392" s="146" t="s">
        <v>1763</v>
      </c>
      <c r="G1392" s="147">
        <v>485</v>
      </c>
      <c r="H1392" s="91" t="s">
        <v>6669</v>
      </c>
      <c r="I1392" s="91"/>
    </row>
    <row r="1393" spans="1:9">
      <c r="A1393" s="145">
        <v>1389</v>
      </c>
      <c r="B1393" s="146" t="s">
        <v>1244</v>
      </c>
      <c r="C1393" s="91"/>
      <c r="D1393" s="91">
        <v>1</v>
      </c>
      <c r="E1393" s="91">
        <v>17</v>
      </c>
      <c r="F1393" s="146" t="s">
        <v>1764</v>
      </c>
      <c r="G1393" s="99">
        <v>485</v>
      </c>
      <c r="H1393" s="91">
        <v>9</v>
      </c>
      <c r="I1393" s="91"/>
    </row>
    <row r="1394" spans="1:9">
      <c r="A1394" s="145">
        <v>1390</v>
      </c>
      <c r="B1394" s="146" t="s">
        <v>1246</v>
      </c>
      <c r="C1394" s="91"/>
      <c r="D1394" s="91">
        <v>1</v>
      </c>
      <c r="E1394" s="91">
        <v>18</v>
      </c>
      <c r="F1394" s="146" t="s">
        <v>1765</v>
      </c>
      <c r="G1394" s="99">
        <v>485</v>
      </c>
      <c r="H1394" s="91">
        <v>11</v>
      </c>
      <c r="I1394" s="91"/>
    </row>
    <row r="1395" spans="1:9">
      <c r="A1395" s="145">
        <v>1391</v>
      </c>
      <c r="B1395" s="146" t="s">
        <v>1248</v>
      </c>
      <c r="C1395" s="91"/>
      <c r="D1395" s="91">
        <v>1</v>
      </c>
      <c r="E1395" s="91">
        <v>19</v>
      </c>
      <c r="F1395" s="146" t="s">
        <v>1766</v>
      </c>
      <c r="G1395" s="99">
        <v>485</v>
      </c>
      <c r="H1395" s="91">
        <v>13</v>
      </c>
      <c r="I1395" s="91"/>
    </row>
    <row r="1396" spans="1:9">
      <c r="A1396" s="145">
        <v>1392</v>
      </c>
      <c r="B1396" s="146" t="s">
        <v>1250</v>
      </c>
      <c r="C1396" s="91"/>
      <c r="D1396" s="91">
        <v>1</v>
      </c>
      <c r="E1396" s="91">
        <v>20</v>
      </c>
      <c r="F1396" s="146" t="s">
        <v>1767</v>
      </c>
      <c r="G1396" s="99">
        <v>485</v>
      </c>
      <c r="H1396" s="91">
        <v>15</v>
      </c>
      <c r="I1396" s="91"/>
    </row>
    <row r="1397" spans="1:9">
      <c r="A1397" s="145">
        <v>1393</v>
      </c>
      <c r="B1397" s="146" t="s">
        <v>1252</v>
      </c>
      <c r="C1397" s="91" t="s">
        <v>6461</v>
      </c>
      <c r="D1397" s="91">
        <v>1</v>
      </c>
      <c r="E1397" s="91">
        <v>24</v>
      </c>
      <c r="F1397" s="146" t="s">
        <v>1768</v>
      </c>
      <c r="G1397" s="99">
        <v>485</v>
      </c>
      <c r="H1397" s="91">
        <v>34</v>
      </c>
      <c r="I1397" s="91"/>
    </row>
    <row r="1398" spans="1:9">
      <c r="A1398" s="145">
        <v>1394</v>
      </c>
      <c r="B1398" s="146" t="s">
        <v>1254</v>
      </c>
      <c r="C1398" s="91" t="s">
        <v>6461</v>
      </c>
      <c r="D1398" s="91">
        <v>1</v>
      </c>
      <c r="E1398" s="91">
        <v>25</v>
      </c>
      <c r="F1398" s="146" t="s">
        <v>1769</v>
      </c>
      <c r="G1398" s="99">
        <v>485</v>
      </c>
      <c r="H1398" s="91">
        <v>44</v>
      </c>
      <c r="I1398" s="91"/>
    </row>
    <row r="1399" spans="1:9">
      <c r="A1399" s="145">
        <v>1395</v>
      </c>
      <c r="B1399" s="146" t="s">
        <v>1256</v>
      </c>
      <c r="C1399" s="91" t="s">
        <v>6461</v>
      </c>
      <c r="D1399" s="91">
        <v>1</v>
      </c>
      <c r="E1399" s="91">
        <v>26</v>
      </c>
      <c r="F1399" s="146" t="s">
        <v>1770</v>
      </c>
      <c r="G1399" s="99">
        <v>485</v>
      </c>
      <c r="H1399" s="91">
        <v>54</v>
      </c>
      <c r="I1399" s="91"/>
    </row>
    <row r="1400" spans="1:9">
      <c r="A1400" s="145">
        <v>1396</v>
      </c>
      <c r="B1400" s="146" t="s">
        <v>1240</v>
      </c>
      <c r="C1400" s="146"/>
      <c r="D1400" s="91">
        <v>1</v>
      </c>
      <c r="E1400" s="91">
        <v>15</v>
      </c>
      <c r="F1400" s="146" t="s">
        <v>1771</v>
      </c>
      <c r="G1400" s="99">
        <v>488</v>
      </c>
      <c r="H1400" s="91">
        <v>3</v>
      </c>
      <c r="I1400" s="146"/>
    </row>
    <row r="1401" spans="1:9">
      <c r="A1401" s="145">
        <v>1397</v>
      </c>
      <c r="B1401" s="146" t="s">
        <v>1242</v>
      </c>
      <c r="C1401" s="91"/>
      <c r="D1401" s="91">
        <v>5</v>
      </c>
      <c r="E1401" s="91">
        <v>16</v>
      </c>
      <c r="F1401" s="146" t="s">
        <v>1772</v>
      </c>
      <c r="G1401" s="147">
        <v>488</v>
      </c>
      <c r="H1401" s="91" t="s">
        <v>6669</v>
      </c>
      <c r="I1401" s="91"/>
    </row>
    <row r="1402" spans="1:9">
      <c r="A1402" s="145">
        <v>1398</v>
      </c>
      <c r="B1402" s="146" t="s">
        <v>1244</v>
      </c>
      <c r="C1402" s="91"/>
      <c r="D1402" s="91">
        <v>1</v>
      </c>
      <c r="E1402" s="91">
        <v>17</v>
      </c>
      <c r="F1402" s="146" t="s">
        <v>1773</v>
      </c>
      <c r="G1402" s="99">
        <v>488</v>
      </c>
      <c r="H1402" s="91">
        <v>9</v>
      </c>
      <c r="I1402" s="91"/>
    </row>
    <row r="1403" spans="1:9">
      <c r="A1403" s="145">
        <v>1399</v>
      </c>
      <c r="B1403" s="146" t="s">
        <v>1246</v>
      </c>
      <c r="C1403" s="91"/>
      <c r="D1403" s="91">
        <v>1</v>
      </c>
      <c r="E1403" s="91">
        <v>18</v>
      </c>
      <c r="F1403" s="146" t="s">
        <v>1774</v>
      </c>
      <c r="G1403" s="99">
        <v>488</v>
      </c>
      <c r="H1403" s="91">
        <v>11</v>
      </c>
      <c r="I1403" s="91"/>
    </row>
    <row r="1404" spans="1:9">
      <c r="A1404" s="145">
        <v>1400</v>
      </c>
      <c r="B1404" s="146" t="s">
        <v>1248</v>
      </c>
      <c r="C1404" s="91"/>
      <c r="D1404" s="91">
        <v>1</v>
      </c>
      <c r="E1404" s="91">
        <v>19</v>
      </c>
      <c r="F1404" s="146" t="s">
        <v>1775</v>
      </c>
      <c r="G1404" s="99">
        <v>488</v>
      </c>
      <c r="H1404" s="91">
        <v>13</v>
      </c>
      <c r="I1404" s="91"/>
    </row>
    <row r="1405" spans="1:9">
      <c r="A1405" s="145">
        <v>1401</v>
      </c>
      <c r="B1405" s="146" t="s">
        <v>1250</v>
      </c>
      <c r="C1405" s="91"/>
      <c r="D1405" s="91">
        <v>1</v>
      </c>
      <c r="E1405" s="91">
        <v>20</v>
      </c>
      <c r="F1405" s="146" t="s">
        <v>1776</v>
      </c>
      <c r="G1405" s="99">
        <v>488</v>
      </c>
      <c r="H1405" s="91">
        <v>15</v>
      </c>
      <c r="I1405" s="91"/>
    </row>
    <row r="1406" spans="1:9">
      <c r="A1406" s="145">
        <v>1402</v>
      </c>
      <c r="B1406" s="146" t="s">
        <v>1252</v>
      </c>
      <c r="C1406" s="91" t="s">
        <v>6461</v>
      </c>
      <c r="D1406" s="91">
        <v>1</v>
      </c>
      <c r="E1406" s="91">
        <v>24</v>
      </c>
      <c r="F1406" s="146" t="s">
        <v>1777</v>
      </c>
      <c r="G1406" s="99">
        <v>488</v>
      </c>
      <c r="H1406" s="91">
        <v>34</v>
      </c>
      <c r="I1406" s="91"/>
    </row>
    <row r="1407" spans="1:9">
      <c r="A1407" s="145">
        <v>1403</v>
      </c>
      <c r="B1407" s="146" t="s">
        <v>1254</v>
      </c>
      <c r="C1407" s="91" t="s">
        <v>6461</v>
      </c>
      <c r="D1407" s="91">
        <v>1</v>
      </c>
      <c r="E1407" s="91">
        <v>25</v>
      </c>
      <c r="F1407" s="146" t="s">
        <v>1778</v>
      </c>
      <c r="G1407" s="99">
        <v>488</v>
      </c>
      <c r="H1407" s="91">
        <v>44</v>
      </c>
      <c r="I1407" s="91"/>
    </row>
    <row r="1408" spans="1:9">
      <c r="A1408" s="145">
        <v>1404</v>
      </c>
      <c r="B1408" s="146" t="s">
        <v>1256</v>
      </c>
      <c r="C1408" s="91" t="s">
        <v>6461</v>
      </c>
      <c r="D1408" s="91">
        <v>1</v>
      </c>
      <c r="E1408" s="91">
        <v>26</v>
      </c>
      <c r="F1408" s="146" t="s">
        <v>1779</v>
      </c>
      <c r="G1408" s="99">
        <v>488</v>
      </c>
      <c r="H1408" s="91">
        <v>54</v>
      </c>
      <c r="I1408" s="91"/>
    </row>
    <row r="1409" spans="1:9">
      <c r="A1409" s="145">
        <v>1405</v>
      </c>
      <c r="B1409" s="146" t="s">
        <v>1240</v>
      </c>
      <c r="C1409" s="146"/>
      <c r="D1409" s="91">
        <v>1</v>
      </c>
      <c r="E1409" s="91">
        <v>15</v>
      </c>
      <c r="F1409" s="146" t="s">
        <v>1780</v>
      </c>
      <c r="G1409" s="99">
        <v>491</v>
      </c>
      <c r="H1409" s="91">
        <v>3</v>
      </c>
      <c r="I1409" s="146"/>
    </row>
    <row r="1410" spans="1:9">
      <c r="A1410" s="145">
        <v>1406</v>
      </c>
      <c r="B1410" s="146" t="s">
        <v>1242</v>
      </c>
      <c r="C1410" s="91"/>
      <c r="D1410" s="91">
        <v>5</v>
      </c>
      <c r="E1410" s="91">
        <v>16</v>
      </c>
      <c r="F1410" s="146" t="s">
        <v>1781</v>
      </c>
      <c r="G1410" s="147">
        <v>491</v>
      </c>
      <c r="H1410" s="91" t="s">
        <v>6669</v>
      </c>
      <c r="I1410" s="91"/>
    </row>
    <row r="1411" spans="1:9">
      <c r="A1411" s="145">
        <v>1407</v>
      </c>
      <c r="B1411" s="146" t="s">
        <v>1244</v>
      </c>
      <c r="C1411" s="91"/>
      <c r="D1411" s="91">
        <v>1</v>
      </c>
      <c r="E1411" s="91">
        <v>17</v>
      </c>
      <c r="F1411" s="146" t="s">
        <v>1782</v>
      </c>
      <c r="G1411" s="99">
        <v>491</v>
      </c>
      <c r="H1411" s="91">
        <v>9</v>
      </c>
      <c r="I1411" s="91"/>
    </row>
    <row r="1412" spans="1:9">
      <c r="A1412" s="145">
        <v>1408</v>
      </c>
      <c r="B1412" s="146" t="s">
        <v>1246</v>
      </c>
      <c r="C1412" s="91"/>
      <c r="D1412" s="91">
        <v>1</v>
      </c>
      <c r="E1412" s="91">
        <v>18</v>
      </c>
      <c r="F1412" s="146" t="s">
        <v>1783</v>
      </c>
      <c r="G1412" s="99">
        <v>491</v>
      </c>
      <c r="H1412" s="91">
        <v>11</v>
      </c>
      <c r="I1412" s="91"/>
    </row>
    <row r="1413" spans="1:9">
      <c r="A1413" s="145">
        <v>1409</v>
      </c>
      <c r="B1413" s="146" t="s">
        <v>1248</v>
      </c>
      <c r="C1413" s="91"/>
      <c r="D1413" s="91">
        <v>1</v>
      </c>
      <c r="E1413" s="91">
        <v>19</v>
      </c>
      <c r="F1413" s="146" t="s">
        <v>1784</v>
      </c>
      <c r="G1413" s="99">
        <v>491</v>
      </c>
      <c r="H1413" s="91">
        <v>13</v>
      </c>
      <c r="I1413" s="91"/>
    </row>
    <row r="1414" spans="1:9">
      <c r="A1414" s="145">
        <v>1410</v>
      </c>
      <c r="B1414" s="146" t="s">
        <v>1250</v>
      </c>
      <c r="C1414" s="91"/>
      <c r="D1414" s="91">
        <v>1</v>
      </c>
      <c r="E1414" s="91">
        <v>20</v>
      </c>
      <c r="F1414" s="146" t="s">
        <v>1785</v>
      </c>
      <c r="G1414" s="99">
        <v>491</v>
      </c>
      <c r="H1414" s="91">
        <v>15</v>
      </c>
      <c r="I1414" s="91"/>
    </row>
    <row r="1415" spans="1:9">
      <c r="A1415" s="145">
        <v>1411</v>
      </c>
      <c r="B1415" s="146" t="s">
        <v>1252</v>
      </c>
      <c r="C1415" s="91" t="s">
        <v>6461</v>
      </c>
      <c r="D1415" s="91">
        <v>1</v>
      </c>
      <c r="E1415" s="91">
        <v>24</v>
      </c>
      <c r="F1415" s="146" t="s">
        <v>1786</v>
      </c>
      <c r="G1415" s="99">
        <v>491</v>
      </c>
      <c r="H1415" s="91">
        <v>34</v>
      </c>
      <c r="I1415" s="91"/>
    </row>
    <row r="1416" spans="1:9">
      <c r="A1416" s="145">
        <v>1412</v>
      </c>
      <c r="B1416" s="146" t="s">
        <v>1254</v>
      </c>
      <c r="C1416" s="91" t="s">
        <v>6461</v>
      </c>
      <c r="D1416" s="91">
        <v>1</v>
      </c>
      <c r="E1416" s="91">
        <v>25</v>
      </c>
      <c r="F1416" s="146" t="s">
        <v>1787</v>
      </c>
      <c r="G1416" s="99">
        <v>491</v>
      </c>
      <c r="H1416" s="91">
        <v>44</v>
      </c>
      <c r="I1416" s="91"/>
    </row>
    <row r="1417" spans="1:9">
      <c r="A1417" s="145">
        <v>1413</v>
      </c>
      <c r="B1417" s="146" t="s">
        <v>1256</v>
      </c>
      <c r="C1417" s="91" t="s">
        <v>6461</v>
      </c>
      <c r="D1417" s="91">
        <v>1</v>
      </c>
      <c r="E1417" s="91">
        <v>26</v>
      </c>
      <c r="F1417" s="146" t="s">
        <v>1788</v>
      </c>
      <c r="G1417" s="99">
        <v>491</v>
      </c>
      <c r="H1417" s="91">
        <v>54</v>
      </c>
      <c r="I1417" s="91"/>
    </row>
    <row r="1418" spans="1:9">
      <c r="A1418" s="145">
        <v>1414</v>
      </c>
      <c r="B1418" s="146" t="s">
        <v>1240</v>
      </c>
      <c r="C1418" s="146"/>
      <c r="D1418" s="91">
        <v>1</v>
      </c>
      <c r="E1418" s="91">
        <v>15</v>
      </c>
      <c r="F1418" s="146" t="s">
        <v>1789</v>
      </c>
      <c r="G1418" s="99">
        <v>494</v>
      </c>
      <c r="H1418" s="91">
        <v>3</v>
      </c>
      <c r="I1418" s="146"/>
    </row>
    <row r="1419" spans="1:9">
      <c r="A1419" s="145">
        <v>1415</v>
      </c>
      <c r="B1419" s="146" t="s">
        <v>1242</v>
      </c>
      <c r="C1419" s="91"/>
      <c r="D1419" s="91">
        <v>5</v>
      </c>
      <c r="E1419" s="91">
        <v>16</v>
      </c>
      <c r="F1419" s="146" t="s">
        <v>1790</v>
      </c>
      <c r="G1419" s="147">
        <v>494</v>
      </c>
      <c r="H1419" s="91" t="s">
        <v>6669</v>
      </c>
      <c r="I1419" s="91"/>
    </row>
    <row r="1420" spans="1:9">
      <c r="A1420" s="145">
        <v>1416</v>
      </c>
      <c r="B1420" s="146" t="s">
        <v>1244</v>
      </c>
      <c r="C1420" s="91"/>
      <c r="D1420" s="91">
        <v>1</v>
      </c>
      <c r="E1420" s="91">
        <v>17</v>
      </c>
      <c r="F1420" s="146" t="s">
        <v>1791</v>
      </c>
      <c r="G1420" s="99">
        <v>494</v>
      </c>
      <c r="H1420" s="91">
        <v>9</v>
      </c>
      <c r="I1420" s="91"/>
    </row>
    <row r="1421" spans="1:9">
      <c r="A1421" s="145">
        <v>1417</v>
      </c>
      <c r="B1421" s="146" t="s">
        <v>1246</v>
      </c>
      <c r="C1421" s="91"/>
      <c r="D1421" s="91">
        <v>1</v>
      </c>
      <c r="E1421" s="91">
        <v>18</v>
      </c>
      <c r="F1421" s="146" t="s">
        <v>1792</v>
      </c>
      <c r="G1421" s="99">
        <v>494</v>
      </c>
      <c r="H1421" s="91">
        <v>11</v>
      </c>
      <c r="I1421" s="91"/>
    </row>
    <row r="1422" spans="1:9">
      <c r="A1422" s="145">
        <v>1418</v>
      </c>
      <c r="B1422" s="146" t="s">
        <v>1248</v>
      </c>
      <c r="C1422" s="91"/>
      <c r="D1422" s="91">
        <v>1</v>
      </c>
      <c r="E1422" s="91">
        <v>19</v>
      </c>
      <c r="F1422" s="146" t="s">
        <v>1793</v>
      </c>
      <c r="G1422" s="99">
        <v>494</v>
      </c>
      <c r="H1422" s="91">
        <v>13</v>
      </c>
      <c r="I1422" s="91"/>
    </row>
    <row r="1423" spans="1:9">
      <c r="A1423" s="145">
        <v>1419</v>
      </c>
      <c r="B1423" s="146" t="s">
        <v>1250</v>
      </c>
      <c r="C1423" s="91"/>
      <c r="D1423" s="91">
        <v>1</v>
      </c>
      <c r="E1423" s="91">
        <v>20</v>
      </c>
      <c r="F1423" s="146" t="s">
        <v>1794</v>
      </c>
      <c r="G1423" s="99">
        <v>494</v>
      </c>
      <c r="H1423" s="91">
        <v>15</v>
      </c>
      <c r="I1423" s="91"/>
    </row>
    <row r="1424" spans="1:9">
      <c r="A1424" s="145">
        <v>1420</v>
      </c>
      <c r="B1424" s="146" t="s">
        <v>1252</v>
      </c>
      <c r="C1424" s="91" t="s">
        <v>6461</v>
      </c>
      <c r="D1424" s="91">
        <v>1</v>
      </c>
      <c r="E1424" s="91">
        <v>24</v>
      </c>
      <c r="F1424" s="146" t="s">
        <v>1795</v>
      </c>
      <c r="G1424" s="99">
        <v>494</v>
      </c>
      <c r="H1424" s="91">
        <v>34</v>
      </c>
      <c r="I1424" s="91"/>
    </row>
    <row r="1425" spans="1:9">
      <c r="A1425" s="145">
        <v>1421</v>
      </c>
      <c r="B1425" s="146" t="s">
        <v>1254</v>
      </c>
      <c r="C1425" s="91" t="s">
        <v>6461</v>
      </c>
      <c r="D1425" s="91">
        <v>1</v>
      </c>
      <c r="E1425" s="91">
        <v>25</v>
      </c>
      <c r="F1425" s="146" t="s">
        <v>1796</v>
      </c>
      <c r="G1425" s="99">
        <v>494</v>
      </c>
      <c r="H1425" s="91">
        <v>44</v>
      </c>
      <c r="I1425" s="91"/>
    </row>
    <row r="1426" spans="1:9">
      <c r="A1426" s="145">
        <v>1422</v>
      </c>
      <c r="B1426" s="146" t="s">
        <v>1256</v>
      </c>
      <c r="C1426" s="91" t="s">
        <v>6461</v>
      </c>
      <c r="D1426" s="91">
        <v>1</v>
      </c>
      <c r="E1426" s="91">
        <v>26</v>
      </c>
      <c r="F1426" s="146" t="s">
        <v>1797</v>
      </c>
      <c r="G1426" s="99">
        <v>494</v>
      </c>
      <c r="H1426" s="91">
        <v>54</v>
      </c>
      <c r="I1426" s="91"/>
    </row>
    <row r="1427" spans="1:9">
      <c r="A1427" s="145">
        <v>1423</v>
      </c>
      <c r="B1427" s="146" t="s">
        <v>1240</v>
      </c>
      <c r="C1427" s="146"/>
      <c r="D1427" s="91">
        <v>1</v>
      </c>
      <c r="E1427" s="91">
        <v>15</v>
      </c>
      <c r="F1427" s="146" t="s">
        <v>1798</v>
      </c>
      <c r="G1427" s="99">
        <v>497</v>
      </c>
      <c r="H1427" s="91">
        <v>3</v>
      </c>
      <c r="I1427" s="146"/>
    </row>
    <row r="1428" spans="1:9">
      <c r="A1428" s="145">
        <v>1424</v>
      </c>
      <c r="B1428" s="146" t="s">
        <v>1242</v>
      </c>
      <c r="C1428" s="91"/>
      <c r="D1428" s="91">
        <v>5</v>
      </c>
      <c r="E1428" s="91">
        <v>16</v>
      </c>
      <c r="F1428" s="146" t="s">
        <v>1799</v>
      </c>
      <c r="G1428" s="147">
        <v>497</v>
      </c>
      <c r="H1428" s="91" t="s">
        <v>6669</v>
      </c>
      <c r="I1428" s="91"/>
    </row>
    <row r="1429" spans="1:9">
      <c r="A1429" s="145">
        <v>1425</v>
      </c>
      <c r="B1429" s="146" t="s">
        <v>1244</v>
      </c>
      <c r="C1429" s="91"/>
      <c r="D1429" s="91">
        <v>1</v>
      </c>
      <c r="E1429" s="91">
        <v>17</v>
      </c>
      <c r="F1429" s="146" t="s">
        <v>1800</v>
      </c>
      <c r="G1429" s="99">
        <v>497</v>
      </c>
      <c r="H1429" s="91">
        <v>9</v>
      </c>
      <c r="I1429" s="91"/>
    </row>
    <row r="1430" spans="1:9">
      <c r="A1430" s="145">
        <v>1426</v>
      </c>
      <c r="B1430" s="146" t="s">
        <v>1246</v>
      </c>
      <c r="C1430" s="91"/>
      <c r="D1430" s="91">
        <v>1</v>
      </c>
      <c r="E1430" s="91">
        <v>18</v>
      </c>
      <c r="F1430" s="146" t="s">
        <v>1801</v>
      </c>
      <c r="G1430" s="99">
        <v>497</v>
      </c>
      <c r="H1430" s="91">
        <v>11</v>
      </c>
      <c r="I1430" s="91"/>
    </row>
    <row r="1431" spans="1:9">
      <c r="A1431" s="145">
        <v>1427</v>
      </c>
      <c r="B1431" s="146" t="s">
        <v>1248</v>
      </c>
      <c r="C1431" s="91"/>
      <c r="D1431" s="91">
        <v>1</v>
      </c>
      <c r="E1431" s="91">
        <v>19</v>
      </c>
      <c r="F1431" s="146" t="s">
        <v>1802</v>
      </c>
      <c r="G1431" s="99">
        <v>497</v>
      </c>
      <c r="H1431" s="91">
        <v>13</v>
      </c>
      <c r="I1431" s="91"/>
    </row>
    <row r="1432" spans="1:9">
      <c r="A1432" s="145">
        <v>1428</v>
      </c>
      <c r="B1432" s="146" t="s">
        <v>1250</v>
      </c>
      <c r="C1432" s="91"/>
      <c r="D1432" s="91">
        <v>1</v>
      </c>
      <c r="E1432" s="91">
        <v>20</v>
      </c>
      <c r="F1432" s="146" t="s">
        <v>1803</v>
      </c>
      <c r="G1432" s="99">
        <v>497</v>
      </c>
      <c r="H1432" s="91">
        <v>15</v>
      </c>
      <c r="I1432" s="91"/>
    </row>
    <row r="1433" spans="1:9">
      <c r="A1433" s="145">
        <v>1429</v>
      </c>
      <c r="B1433" s="146" t="s">
        <v>1252</v>
      </c>
      <c r="C1433" s="91" t="s">
        <v>6461</v>
      </c>
      <c r="D1433" s="91">
        <v>1</v>
      </c>
      <c r="E1433" s="91">
        <v>24</v>
      </c>
      <c r="F1433" s="146" t="s">
        <v>1804</v>
      </c>
      <c r="G1433" s="99">
        <v>497</v>
      </c>
      <c r="H1433" s="91">
        <v>34</v>
      </c>
      <c r="I1433" s="91"/>
    </row>
    <row r="1434" spans="1:9">
      <c r="A1434" s="145">
        <v>1430</v>
      </c>
      <c r="B1434" s="146" t="s">
        <v>1254</v>
      </c>
      <c r="C1434" s="91" t="s">
        <v>6461</v>
      </c>
      <c r="D1434" s="91">
        <v>1</v>
      </c>
      <c r="E1434" s="91">
        <v>25</v>
      </c>
      <c r="F1434" s="146" t="s">
        <v>1805</v>
      </c>
      <c r="G1434" s="99">
        <v>497</v>
      </c>
      <c r="H1434" s="91">
        <v>44</v>
      </c>
      <c r="I1434" s="91"/>
    </row>
    <row r="1435" spans="1:9">
      <c r="A1435" s="145">
        <v>1431</v>
      </c>
      <c r="B1435" s="146" t="s">
        <v>1256</v>
      </c>
      <c r="C1435" s="91" t="s">
        <v>6461</v>
      </c>
      <c r="D1435" s="91">
        <v>1</v>
      </c>
      <c r="E1435" s="91">
        <v>26</v>
      </c>
      <c r="F1435" s="146" t="s">
        <v>1806</v>
      </c>
      <c r="G1435" s="99">
        <v>497</v>
      </c>
      <c r="H1435" s="91">
        <v>54</v>
      </c>
      <c r="I1435" s="91"/>
    </row>
    <row r="1436" spans="1:9">
      <c r="A1436" s="145">
        <v>1432</v>
      </c>
      <c r="B1436" s="146" t="s">
        <v>1240</v>
      </c>
      <c r="C1436" s="146"/>
      <c r="D1436" s="91">
        <v>1</v>
      </c>
      <c r="E1436" s="91">
        <v>15</v>
      </c>
      <c r="F1436" s="146" t="s">
        <v>1807</v>
      </c>
      <c r="G1436" s="99">
        <v>500</v>
      </c>
      <c r="H1436" s="91">
        <v>3</v>
      </c>
      <c r="I1436" s="146"/>
    </row>
    <row r="1437" spans="1:9">
      <c r="A1437" s="145">
        <v>1433</v>
      </c>
      <c r="B1437" s="146" t="s">
        <v>1242</v>
      </c>
      <c r="C1437" s="91"/>
      <c r="D1437" s="91">
        <v>5</v>
      </c>
      <c r="E1437" s="91">
        <v>16</v>
      </c>
      <c r="F1437" s="146" t="s">
        <v>1808</v>
      </c>
      <c r="G1437" s="147">
        <v>500</v>
      </c>
      <c r="H1437" s="91" t="s">
        <v>6669</v>
      </c>
      <c r="I1437" s="91"/>
    </row>
    <row r="1438" spans="1:9">
      <c r="A1438" s="145">
        <v>1434</v>
      </c>
      <c r="B1438" s="146" t="s">
        <v>1244</v>
      </c>
      <c r="C1438" s="91"/>
      <c r="D1438" s="91">
        <v>1</v>
      </c>
      <c r="E1438" s="91">
        <v>17</v>
      </c>
      <c r="F1438" s="146" t="s">
        <v>1809</v>
      </c>
      <c r="G1438" s="99">
        <v>500</v>
      </c>
      <c r="H1438" s="91">
        <v>9</v>
      </c>
      <c r="I1438" s="91"/>
    </row>
    <row r="1439" spans="1:9">
      <c r="A1439" s="145">
        <v>1435</v>
      </c>
      <c r="B1439" s="146" t="s">
        <v>1246</v>
      </c>
      <c r="C1439" s="91"/>
      <c r="D1439" s="91">
        <v>1</v>
      </c>
      <c r="E1439" s="91">
        <v>18</v>
      </c>
      <c r="F1439" s="146" t="s">
        <v>1810</v>
      </c>
      <c r="G1439" s="99">
        <v>500</v>
      </c>
      <c r="H1439" s="91">
        <v>11</v>
      </c>
      <c r="I1439" s="91"/>
    </row>
    <row r="1440" spans="1:9">
      <c r="A1440" s="145">
        <v>1436</v>
      </c>
      <c r="B1440" s="146" t="s">
        <v>1248</v>
      </c>
      <c r="C1440" s="91"/>
      <c r="D1440" s="91">
        <v>1</v>
      </c>
      <c r="E1440" s="91">
        <v>19</v>
      </c>
      <c r="F1440" s="146" t="s">
        <v>1811</v>
      </c>
      <c r="G1440" s="99">
        <v>500</v>
      </c>
      <c r="H1440" s="91">
        <v>13</v>
      </c>
      <c r="I1440" s="91"/>
    </row>
    <row r="1441" spans="1:9">
      <c r="A1441" s="145">
        <v>1437</v>
      </c>
      <c r="B1441" s="146" t="s">
        <v>1250</v>
      </c>
      <c r="C1441" s="91"/>
      <c r="D1441" s="91">
        <v>1</v>
      </c>
      <c r="E1441" s="91">
        <v>20</v>
      </c>
      <c r="F1441" s="146" t="s">
        <v>1812</v>
      </c>
      <c r="G1441" s="99">
        <v>500</v>
      </c>
      <c r="H1441" s="91">
        <v>15</v>
      </c>
      <c r="I1441" s="91"/>
    </row>
    <row r="1442" spans="1:9">
      <c r="A1442" s="145">
        <v>1438</v>
      </c>
      <c r="B1442" s="146" t="s">
        <v>1252</v>
      </c>
      <c r="C1442" s="91" t="s">
        <v>6461</v>
      </c>
      <c r="D1442" s="91">
        <v>1</v>
      </c>
      <c r="E1442" s="91">
        <v>24</v>
      </c>
      <c r="F1442" s="146" t="s">
        <v>1813</v>
      </c>
      <c r="G1442" s="99">
        <v>500</v>
      </c>
      <c r="H1442" s="91">
        <v>34</v>
      </c>
      <c r="I1442" s="91"/>
    </row>
    <row r="1443" spans="1:9">
      <c r="A1443" s="145">
        <v>1439</v>
      </c>
      <c r="B1443" s="146" t="s">
        <v>1254</v>
      </c>
      <c r="C1443" s="91" t="s">
        <v>6461</v>
      </c>
      <c r="D1443" s="91">
        <v>1</v>
      </c>
      <c r="E1443" s="91">
        <v>25</v>
      </c>
      <c r="F1443" s="146" t="s">
        <v>1814</v>
      </c>
      <c r="G1443" s="99">
        <v>500</v>
      </c>
      <c r="H1443" s="91">
        <v>44</v>
      </c>
      <c r="I1443" s="91"/>
    </row>
    <row r="1444" spans="1:9">
      <c r="A1444" s="145">
        <v>1440</v>
      </c>
      <c r="B1444" s="146" t="s">
        <v>1256</v>
      </c>
      <c r="C1444" s="91" t="s">
        <v>6461</v>
      </c>
      <c r="D1444" s="91">
        <v>1</v>
      </c>
      <c r="E1444" s="91">
        <v>26</v>
      </c>
      <c r="F1444" s="146" t="s">
        <v>1815</v>
      </c>
      <c r="G1444" s="99">
        <v>500</v>
      </c>
      <c r="H1444" s="91">
        <v>54</v>
      </c>
      <c r="I1444" s="91"/>
    </row>
    <row r="1445" spans="1:9">
      <c r="A1445" s="145">
        <v>1441</v>
      </c>
      <c r="B1445" s="146" t="s">
        <v>1240</v>
      </c>
      <c r="C1445" s="146"/>
      <c r="D1445" s="91">
        <v>1</v>
      </c>
      <c r="E1445" s="91">
        <v>15</v>
      </c>
      <c r="F1445" s="146" t="s">
        <v>1816</v>
      </c>
      <c r="G1445" s="99">
        <v>503</v>
      </c>
      <c r="H1445" s="91">
        <v>3</v>
      </c>
      <c r="I1445" s="146"/>
    </row>
    <row r="1446" spans="1:9">
      <c r="A1446" s="145">
        <v>1442</v>
      </c>
      <c r="B1446" s="146" t="s">
        <v>1242</v>
      </c>
      <c r="C1446" s="91"/>
      <c r="D1446" s="91">
        <v>5</v>
      </c>
      <c r="E1446" s="91">
        <v>16</v>
      </c>
      <c r="F1446" s="146" t="s">
        <v>1817</v>
      </c>
      <c r="G1446" s="147">
        <v>503</v>
      </c>
      <c r="H1446" s="91" t="s">
        <v>6669</v>
      </c>
      <c r="I1446" s="91"/>
    </row>
    <row r="1447" spans="1:9">
      <c r="A1447" s="145">
        <v>1443</v>
      </c>
      <c r="B1447" s="146" t="s">
        <v>1244</v>
      </c>
      <c r="C1447" s="91"/>
      <c r="D1447" s="91">
        <v>1</v>
      </c>
      <c r="E1447" s="91">
        <v>17</v>
      </c>
      <c r="F1447" s="146" t="s">
        <v>1818</v>
      </c>
      <c r="G1447" s="99">
        <v>503</v>
      </c>
      <c r="H1447" s="91">
        <v>9</v>
      </c>
      <c r="I1447" s="91"/>
    </row>
    <row r="1448" spans="1:9">
      <c r="A1448" s="145">
        <v>1444</v>
      </c>
      <c r="B1448" s="146" t="s">
        <v>1246</v>
      </c>
      <c r="C1448" s="91"/>
      <c r="D1448" s="91">
        <v>1</v>
      </c>
      <c r="E1448" s="91">
        <v>18</v>
      </c>
      <c r="F1448" s="146" t="s">
        <v>1819</v>
      </c>
      <c r="G1448" s="99">
        <v>503</v>
      </c>
      <c r="H1448" s="91">
        <v>11</v>
      </c>
      <c r="I1448" s="91"/>
    </row>
    <row r="1449" spans="1:9">
      <c r="A1449" s="145">
        <v>1445</v>
      </c>
      <c r="B1449" s="146" t="s">
        <v>1248</v>
      </c>
      <c r="C1449" s="91"/>
      <c r="D1449" s="91">
        <v>1</v>
      </c>
      <c r="E1449" s="91">
        <v>19</v>
      </c>
      <c r="F1449" s="146" t="s">
        <v>1820</v>
      </c>
      <c r="G1449" s="99">
        <v>503</v>
      </c>
      <c r="H1449" s="91">
        <v>13</v>
      </c>
      <c r="I1449" s="91"/>
    </row>
    <row r="1450" spans="1:9">
      <c r="A1450" s="145">
        <v>1446</v>
      </c>
      <c r="B1450" s="146" t="s">
        <v>1250</v>
      </c>
      <c r="C1450" s="91"/>
      <c r="D1450" s="91">
        <v>1</v>
      </c>
      <c r="E1450" s="91">
        <v>20</v>
      </c>
      <c r="F1450" s="146" t="s">
        <v>1821</v>
      </c>
      <c r="G1450" s="99">
        <v>503</v>
      </c>
      <c r="H1450" s="91">
        <v>15</v>
      </c>
      <c r="I1450" s="91"/>
    </row>
    <row r="1451" spans="1:9">
      <c r="A1451" s="145">
        <v>1447</v>
      </c>
      <c r="B1451" s="146" t="s">
        <v>1252</v>
      </c>
      <c r="C1451" s="91" t="s">
        <v>6461</v>
      </c>
      <c r="D1451" s="91">
        <v>1</v>
      </c>
      <c r="E1451" s="91">
        <v>24</v>
      </c>
      <c r="F1451" s="146" t="s">
        <v>1822</v>
      </c>
      <c r="G1451" s="99">
        <v>503</v>
      </c>
      <c r="H1451" s="91">
        <v>34</v>
      </c>
      <c r="I1451" s="91"/>
    </row>
    <row r="1452" spans="1:9">
      <c r="A1452" s="145">
        <v>1448</v>
      </c>
      <c r="B1452" s="146" t="s">
        <v>1254</v>
      </c>
      <c r="C1452" s="91" t="s">
        <v>6461</v>
      </c>
      <c r="D1452" s="91">
        <v>1</v>
      </c>
      <c r="E1452" s="91">
        <v>25</v>
      </c>
      <c r="F1452" s="146" t="s">
        <v>1823</v>
      </c>
      <c r="G1452" s="99">
        <v>503</v>
      </c>
      <c r="H1452" s="91">
        <v>44</v>
      </c>
      <c r="I1452" s="91"/>
    </row>
    <row r="1453" spans="1:9">
      <c r="A1453" s="145">
        <v>1449</v>
      </c>
      <c r="B1453" s="146" t="s">
        <v>1256</v>
      </c>
      <c r="C1453" s="91" t="s">
        <v>6461</v>
      </c>
      <c r="D1453" s="91">
        <v>1</v>
      </c>
      <c r="E1453" s="91">
        <v>26</v>
      </c>
      <c r="F1453" s="146" t="s">
        <v>1824</v>
      </c>
      <c r="G1453" s="99">
        <v>503</v>
      </c>
      <c r="H1453" s="91">
        <v>54</v>
      </c>
      <c r="I1453" s="91"/>
    </row>
    <row r="1454" spans="1:9">
      <c r="A1454" s="145">
        <v>1450</v>
      </c>
      <c r="B1454" s="146" t="s">
        <v>1240</v>
      </c>
      <c r="C1454" s="146"/>
      <c r="D1454" s="91">
        <v>1</v>
      </c>
      <c r="E1454" s="91">
        <v>15</v>
      </c>
      <c r="F1454" s="146" t="s">
        <v>1825</v>
      </c>
      <c r="G1454" s="99">
        <v>506</v>
      </c>
      <c r="H1454" s="91">
        <v>3</v>
      </c>
      <c r="I1454" s="146"/>
    </row>
    <row r="1455" spans="1:9">
      <c r="A1455" s="145">
        <v>1451</v>
      </c>
      <c r="B1455" s="146" t="s">
        <v>1242</v>
      </c>
      <c r="C1455" s="91"/>
      <c r="D1455" s="91">
        <v>5</v>
      </c>
      <c r="E1455" s="91">
        <v>16</v>
      </c>
      <c r="F1455" s="146" t="s">
        <v>1826</v>
      </c>
      <c r="G1455" s="147">
        <v>506</v>
      </c>
      <c r="H1455" s="91" t="s">
        <v>6669</v>
      </c>
      <c r="I1455" s="91"/>
    </row>
    <row r="1456" spans="1:9">
      <c r="A1456" s="145">
        <v>1452</v>
      </c>
      <c r="B1456" s="146" t="s">
        <v>1244</v>
      </c>
      <c r="C1456" s="91"/>
      <c r="D1456" s="91">
        <v>1</v>
      </c>
      <c r="E1456" s="91">
        <v>17</v>
      </c>
      <c r="F1456" s="146" t="s">
        <v>1827</v>
      </c>
      <c r="G1456" s="99">
        <v>506</v>
      </c>
      <c r="H1456" s="91">
        <v>9</v>
      </c>
      <c r="I1456" s="91"/>
    </row>
    <row r="1457" spans="1:9">
      <c r="A1457" s="145">
        <v>1453</v>
      </c>
      <c r="B1457" s="146" t="s">
        <v>1246</v>
      </c>
      <c r="C1457" s="91"/>
      <c r="D1457" s="91">
        <v>1</v>
      </c>
      <c r="E1457" s="91">
        <v>18</v>
      </c>
      <c r="F1457" s="146" t="s">
        <v>1828</v>
      </c>
      <c r="G1457" s="99">
        <v>506</v>
      </c>
      <c r="H1457" s="91">
        <v>11</v>
      </c>
      <c r="I1457" s="91"/>
    </row>
    <row r="1458" spans="1:9">
      <c r="A1458" s="145">
        <v>1454</v>
      </c>
      <c r="B1458" s="146" t="s">
        <v>1248</v>
      </c>
      <c r="C1458" s="91"/>
      <c r="D1458" s="91">
        <v>1</v>
      </c>
      <c r="E1458" s="91">
        <v>19</v>
      </c>
      <c r="F1458" s="146" t="s">
        <v>1829</v>
      </c>
      <c r="G1458" s="99">
        <v>506</v>
      </c>
      <c r="H1458" s="91">
        <v>13</v>
      </c>
      <c r="I1458" s="91"/>
    </row>
    <row r="1459" spans="1:9">
      <c r="A1459" s="145">
        <v>1455</v>
      </c>
      <c r="B1459" s="146" t="s">
        <v>1250</v>
      </c>
      <c r="C1459" s="91"/>
      <c r="D1459" s="91">
        <v>1</v>
      </c>
      <c r="E1459" s="91">
        <v>20</v>
      </c>
      <c r="F1459" s="146" t="s">
        <v>1830</v>
      </c>
      <c r="G1459" s="99">
        <v>506</v>
      </c>
      <c r="H1459" s="91">
        <v>15</v>
      </c>
      <c r="I1459" s="91"/>
    </row>
    <row r="1460" spans="1:9">
      <c r="A1460" s="145">
        <v>1456</v>
      </c>
      <c r="B1460" s="146" t="s">
        <v>1252</v>
      </c>
      <c r="C1460" s="91" t="s">
        <v>6461</v>
      </c>
      <c r="D1460" s="91">
        <v>1</v>
      </c>
      <c r="E1460" s="91">
        <v>24</v>
      </c>
      <c r="F1460" s="146" t="s">
        <v>1831</v>
      </c>
      <c r="G1460" s="99">
        <v>506</v>
      </c>
      <c r="H1460" s="91">
        <v>34</v>
      </c>
      <c r="I1460" s="91"/>
    </row>
    <row r="1461" spans="1:9">
      <c r="A1461" s="145">
        <v>1457</v>
      </c>
      <c r="B1461" s="146" t="s">
        <v>1254</v>
      </c>
      <c r="C1461" s="91" t="s">
        <v>6461</v>
      </c>
      <c r="D1461" s="91">
        <v>1</v>
      </c>
      <c r="E1461" s="91">
        <v>25</v>
      </c>
      <c r="F1461" s="146" t="s">
        <v>1832</v>
      </c>
      <c r="G1461" s="99">
        <v>506</v>
      </c>
      <c r="H1461" s="91">
        <v>44</v>
      </c>
      <c r="I1461" s="91"/>
    </row>
    <row r="1462" spans="1:9">
      <c r="A1462" s="145">
        <v>1458</v>
      </c>
      <c r="B1462" s="146" t="s">
        <v>1256</v>
      </c>
      <c r="C1462" s="91" t="s">
        <v>6461</v>
      </c>
      <c r="D1462" s="91">
        <v>1</v>
      </c>
      <c r="E1462" s="91">
        <v>26</v>
      </c>
      <c r="F1462" s="146" t="s">
        <v>1833</v>
      </c>
      <c r="G1462" s="99">
        <v>506</v>
      </c>
      <c r="H1462" s="91">
        <v>54</v>
      </c>
      <c r="I1462" s="91"/>
    </row>
    <row r="1463" spans="1:9">
      <c r="A1463" s="145">
        <v>1459</v>
      </c>
      <c r="B1463" s="146" t="s">
        <v>1240</v>
      </c>
      <c r="C1463" s="146"/>
      <c r="D1463" s="91">
        <v>1</v>
      </c>
      <c r="E1463" s="91">
        <v>15</v>
      </c>
      <c r="F1463" s="146" t="s">
        <v>1834</v>
      </c>
      <c r="G1463" s="99">
        <v>509</v>
      </c>
      <c r="H1463" s="91">
        <v>3</v>
      </c>
      <c r="I1463" s="146"/>
    </row>
    <row r="1464" spans="1:9">
      <c r="A1464" s="145">
        <v>1460</v>
      </c>
      <c r="B1464" s="146" t="s">
        <v>1242</v>
      </c>
      <c r="C1464" s="91"/>
      <c r="D1464" s="91">
        <v>5</v>
      </c>
      <c r="E1464" s="91">
        <v>16</v>
      </c>
      <c r="F1464" s="146" t="s">
        <v>1835</v>
      </c>
      <c r="G1464" s="147">
        <v>509</v>
      </c>
      <c r="H1464" s="91" t="s">
        <v>6669</v>
      </c>
      <c r="I1464" s="91"/>
    </row>
    <row r="1465" spans="1:9">
      <c r="A1465" s="145">
        <v>1461</v>
      </c>
      <c r="B1465" s="146" t="s">
        <v>1244</v>
      </c>
      <c r="C1465" s="91"/>
      <c r="D1465" s="91">
        <v>1</v>
      </c>
      <c r="E1465" s="91">
        <v>17</v>
      </c>
      <c r="F1465" s="146" t="s">
        <v>1836</v>
      </c>
      <c r="G1465" s="99">
        <v>509</v>
      </c>
      <c r="H1465" s="91">
        <v>9</v>
      </c>
      <c r="I1465" s="91"/>
    </row>
    <row r="1466" spans="1:9">
      <c r="A1466" s="145">
        <v>1462</v>
      </c>
      <c r="B1466" s="146" t="s">
        <v>1246</v>
      </c>
      <c r="C1466" s="91"/>
      <c r="D1466" s="91">
        <v>1</v>
      </c>
      <c r="E1466" s="91">
        <v>18</v>
      </c>
      <c r="F1466" s="146" t="s">
        <v>1837</v>
      </c>
      <c r="G1466" s="99">
        <v>509</v>
      </c>
      <c r="H1466" s="91">
        <v>11</v>
      </c>
      <c r="I1466" s="91"/>
    </row>
    <row r="1467" spans="1:9">
      <c r="A1467" s="145">
        <v>1463</v>
      </c>
      <c r="B1467" s="146" t="s">
        <v>1248</v>
      </c>
      <c r="C1467" s="91"/>
      <c r="D1467" s="91">
        <v>1</v>
      </c>
      <c r="E1467" s="91">
        <v>19</v>
      </c>
      <c r="F1467" s="146" t="s">
        <v>1838</v>
      </c>
      <c r="G1467" s="99">
        <v>509</v>
      </c>
      <c r="H1467" s="91">
        <v>13</v>
      </c>
      <c r="I1467" s="91"/>
    </row>
    <row r="1468" spans="1:9">
      <c r="A1468" s="145">
        <v>1464</v>
      </c>
      <c r="B1468" s="146" t="s">
        <v>1250</v>
      </c>
      <c r="C1468" s="91"/>
      <c r="D1468" s="91">
        <v>1</v>
      </c>
      <c r="E1468" s="91">
        <v>20</v>
      </c>
      <c r="F1468" s="146" t="s">
        <v>1839</v>
      </c>
      <c r="G1468" s="99">
        <v>509</v>
      </c>
      <c r="H1468" s="91">
        <v>15</v>
      </c>
      <c r="I1468" s="91"/>
    </row>
    <row r="1469" spans="1:9">
      <c r="A1469" s="145">
        <v>1465</v>
      </c>
      <c r="B1469" s="146" t="s">
        <v>1252</v>
      </c>
      <c r="C1469" s="91" t="s">
        <v>6461</v>
      </c>
      <c r="D1469" s="91">
        <v>1</v>
      </c>
      <c r="E1469" s="91">
        <v>24</v>
      </c>
      <c r="F1469" s="146" t="s">
        <v>1840</v>
      </c>
      <c r="G1469" s="99">
        <v>509</v>
      </c>
      <c r="H1469" s="91">
        <v>34</v>
      </c>
      <c r="I1469" s="91"/>
    </row>
    <row r="1470" spans="1:9">
      <c r="A1470" s="145">
        <v>1466</v>
      </c>
      <c r="B1470" s="146" t="s">
        <v>1254</v>
      </c>
      <c r="C1470" s="91" t="s">
        <v>6461</v>
      </c>
      <c r="D1470" s="91">
        <v>1</v>
      </c>
      <c r="E1470" s="91">
        <v>25</v>
      </c>
      <c r="F1470" s="146" t="s">
        <v>1841</v>
      </c>
      <c r="G1470" s="99">
        <v>509</v>
      </c>
      <c r="H1470" s="91">
        <v>44</v>
      </c>
      <c r="I1470" s="91"/>
    </row>
    <row r="1471" spans="1:9">
      <c r="A1471" s="145">
        <v>1467</v>
      </c>
      <c r="B1471" s="146" t="s">
        <v>1256</v>
      </c>
      <c r="C1471" s="91" t="s">
        <v>6461</v>
      </c>
      <c r="D1471" s="91">
        <v>1</v>
      </c>
      <c r="E1471" s="91">
        <v>26</v>
      </c>
      <c r="F1471" s="146" t="s">
        <v>1842</v>
      </c>
      <c r="G1471" s="99">
        <v>509</v>
      </c>
      <c r="H1471" s="91">
        <v>54</v>
      </c>
      <c r="I1471" s="91"/>
    </row>
    <row r="1472" spans="1:9">
      <c r="A1472" s="145">
        <v>1468</v>
      </c>
      <c r="B1472" s="146" t="s">
        <v>1240</v>
      </c>
      <c r="C1472" s="146"/>
      <c r="D1472" s="91">
        <v>1</v>
      </c>
      <c r="E1472" s="91">
        <v>15</v>
      </c>
      <c r="F1472" s="146" t="s">
        <v>1843</v>
      </c>
      <c r="G1472" s="99">
        <v>512</v>
      </c>
      <c r="H1472" s="91">
        <v>3</v>
      </c>
      <c r="I1472" s="146"/>
    </row>
    <row r="1473" spans="1:9">
      <c r="A1473" s="145">
        <v>1469</v>
      </c>
      <c r="B1473" s="146" t="s">
        <v>1242</v>
      </c>
      <c r="C1473" s="91"/>
      <c r="D1473" s="91">
        <v>5</v>
      </c>
      <c r="E1473" s="91">
        <v>16</v>
      </c>
      <c r="F1473" s="146" t="s">
        <v>1844</v>
      </c>
      <c r="G1473" s="147">
        <v>512</v>
      </c>
      <c r="H1473" s="91" t="s">
        <v>6669</v>
      </c>
      <c r="I1473" s="91"/>
    </row>
    <row r="1474" spans="1:9">
      <c r="A1474" s="145">
        <v>1470</v>
      </c>
      <c r="B1474" s="146" t="s">
        <v>1244</v>
      </c>
      <c r="C1474" s="91"/>
      <c r="D1474" s="91">
        <v>1</v>
      </c>
      <c r="E1474" s="91">
        <v>17</v>
      </c>
      <c r="F1474" s="146" t="s">
        <v>1845</v>
      </c>
      <c r="G1474" s="99">
        <v>512</v>
      </c>
      <c r="H1474" s="91">
        <v>9</v>
      </c>
      <c r="I1474" s="91"/>
    </row>
    <row r="1475" spans="1:9">
      <c r="A1475" s="145">
        <v>1471</v>
      </c>
      <c r="B1475" s="146" t="s">
        <v>1246</v>
      </c>
      <c r="C1475" s="91"/>
      <c r="D1475" s="91">
        <v>1</v>
      </c>
      <c r="E1475" s="91">
        <v>18</v>
      </c>
      <c r="F1475" s="146" t="s">
        <v>1846</v>
      </c>
      <c r="G1475" s="99">
        <v>512</v>
      </c>
      <c r="H1475" s="91">
        <v>11</v>
      </c>
      <c r="I1475" s="91"/>
    </row>
    <row r="1476" spans="1:9">
      <c r="A1476" s="145">
        <v>1472</v>
      </c>
      <c r="B1476" s="146" t="s">
        <v>1248</v>
      </c>
      <c r="C1476" s="91"/>
      <c r="D1476" s="91">
        <v>1</v>
      </c>
      <c r="E1476" s="91">
        <v>19</v>
      </c>
      <c r="F1476" s="146" t="s">
        <v>1847</v>
      </c>
      <c r="G1476" s="99">
        <v>512</v>
      </c>
      <c r="H1476" s="91">
        <v>13</v>
      </c>
      <c r="I1476" s="91"/>
    </row>
    <row r="1477" spans="1:9">
      <c r="A1477" s="145">
        <v>1473</v>
      </c>
      <c r="B1477" s="146" t="s">
        <v>1250</v>
      </c>
      <c r="C1477" s="91"/>
      <c r="D1477" s="91">
        <v>1</v>
      </c>
      <c r="E1477" s="91">
        <v>20</v>
      </c>
      <c r="F1477" s="146" t="s">
        <v>1848</v>
      </c>
      <c r="G1477" s="99">
        <v>512</v>
      </c>
      <c r="H1477" s="91">
        <v>15</v>
      </c>
      <c r="I1477" s="91"/>
    </row>
    <row r="1478" spans="1:9">
      <c r="A1478" s="145">
        <v>1474</v>
      </c>
      <c r="B1478" s="146" t="s">
        <v>1252</v>
      </c>
      <c r="C1478" s="91" t="s">
        <v>6461</v>
      </c>
      <c r="D1478" s="91">
        <v>1</v>
      </c>
      <c r="E1478" s="91">
        <v>24</v>
      </c>
      <c r="F1478" s="146" t="s">
        <v>1849</v>
      </c>
      <c r="G1478" s="99">
        <v>512</v>
      </c>
      <c r="H1478" s="91">
        <v>34</v>
      </c>
      <c r="I1478" s="91"/>
    </row>
    <row r="1479" spans="1:9">
      <c r="A1479" s="145">
        <v>1475</v>
      </c>
      <c r="B1479" s="146" t="s">
        <v>1254</v>
      </c>
      <c r="C1479" s="91" t="s">
        <v>6461</v>
      </c>
      <c r="D1479" s="91">
        <v>1</v>
      </c>
      <c r="E1479" s="91">
        <v>25</v>
      </c>
      <c r="F1479" s="146" t="s">
        <v>1850</v>
      </c>
      <c r="G1479" s="99">
        <v>512</v>
      </c>
      <c r="H1479" s="91">
        <v>44</v>
      </c>
      <c r="I1479" s="91"/>
    </row>
    <row r="1480" spans="1:9">
      <c r="A1480" s="145">
        <v>1476</v>
      </c>
      <c r="B1480" s="146" t="s">
        <v>1256</v>
      </c>
      <c r="C1480" s="91" t="s">
        <v>6461</v>
      </c>
      <c r="D1480" s="91">
        <v>1</v>
      </c>
      <c r="E1480" s="91">
        <v>26</v>
      </c>
      <c r="F1480" s="146" t="s">
        <v>1851</v>
      </c>
      <c r="G1480" s="99">
        <v>512</v>
      </c>
      <c r="H1480" s="91">
        <v>54</v>
      </c>
      <c r="I1480" s="91"/>
    </row>
    <row r="1481" spans="1:9">
      <c r="A1481" s="145">
        <v>1477</v>
      </c>
      <c r="B1481" s="146" t="s">
        <v>1240</v>
      </c>
      <c r="C1481" s="146"/>
      <c r="D1481" s="91">
        <v>1</v>
      </c>
      <c r="E1481" s="91">
        <v>15</v>
      </c>
      <c r="F1481" s="146" t="s">
        <v>1852</v>
      </c>
      <c r="G1481" s="99">
        <v>515</v>
      </c>
      <c r="H1481" s="91">
        <v>3</v>
      </c>
      <c r="I1481" s="146"/>
    </row>
    <row r="1482" spans="1:9">
      <c r="A1482" s="145">
        <v>1478</v>
      </c>
      <c r="B1482" s="146" t="s">
        <v>1242</v>
      </c>
      <c r="C1482" s="91"/>
      <c r="D1482" s="91">
        <v>5</v>
      </c>
      <c r="E1482" s="91">
        <v>16</v>
      </c>
      <c r="F1482" s="146" t="s">
        <v>1853</v>
      </c>
      <c r="G1482" s="147">
        <v>515</v>
      </c>
      <c r="H1482" s="91" t="s">
        <v>6669</v>
      </c>
      <c r="I1482" s="91"/>
    </row>
    <row r="1483" spans="1:9">
      <c r="A1483" s="145">
        <v>1479</v>
      </c>
      <c r="B1483" s="146" t="s">
        <v>1244</v>
      </c>
      <c r="C1483" s="91"/>
      <c r="D1483" s="91">
        <v>1</v>
      </c>
      <c r="E1483" s="91">
        <v>17</v>
      </c>
      <c r="F1483" s="146" t="s">
        <v>1854</v>
      </c>
      <c r="G1483" s="99">
        <v>515</v>
      </c>
      <c r="H1483" s="91">
        <v>9</v>
      </c>
      <c r="I1483" s="91"/>
    </row>
    <row r="1484" spans="1:9">
      <c r="A1484" s="145">
        <v>1480</v>
      </c>
      <c r="B1484" s="146" t="s">
        <v>1246</v>
      </c>
      <c r="C1484" s="91"/>
      <c r="D1484" s="91">
        <v>1</v>
      </c>
      <c r="E1484" s="91">
        <v>18</v>
      </c>
      <c r="F1484" s="146" t="s">
        <v>1855</v>
      </c>
      <c r="G1484" s="99">
        <v>515</v>
      </c>
      <c r="H1484" s="91">
        <v>11</v>
      </c>
      <c r="I1484" s="91"/>
    </row>
    <row r="1485" spans="1:9">
      <c r="A1485" s="145">
        <v>1481</v>
      </c>
      <c r="B1485" s="146" t="s">
        <v>1248</v>
      </c>
      <c r="C1485" s="91"/>
      <c r="D1485" s="91">
        <v>1</v>
      </c>
      <c r="E1485" s="91">
        <v>19</v>
      </c>
      <c r="F1485" s="146" t="s">
        <v>1856</v>
      </c>
      <c r="G1485" s="99">
        <v>515</v>
      </c>
      <c r="H1485" s="91">
        <v>13</v>
      </c>
      <c r="I1485" s="91"/>
    </row>
    <row r="1486" spans="1:9">
      <c r="A1486" s="145">
        <v>1482</v>
      </c>
      <c r="B1486" s="146" t="s">
        <v>1250</v>
      </c>
      <c r="C1486" s="91"/>
      <c r="D1486" s="91">
        <v>1</v>
      </c>
      <c r="E1486" s="91">
        <v>20</v>
      </c>
      <c r="F1486" s="146" t="s">
        <v>1857</v>
      </c>
      <c r="G1486" s="99">
        <v>515</v>
      </c>
      <c r="H1486" s="91">
        <v>15</v>
      </c>
      <c r="I1486" s="91"/>
    </row>
    <row r="1487" spans="1:9">
      <c r="A1487" s="145">
        <v>1483</v>
      </c>
      <c r="B1487" s="146" t="s">
        <v>1252</v>
      </c>
      <c r="C1487" s="91" t="s">
        <v>6461</v>
      </c>
      <c r="D1487" s="91">
        <v>1</v>
      </c>
      <c r="E1487" s="91">
        <v>24</v>
      </c>
      <c r="F1487" s="146" t="s">
        <v>1858</v>
      </c>
      <c r="G1487" s="99">
        <v>515</v>
      </c>
      <c r="H1487" s="91">
        <v>34</v>
      </c>
      <c r="I1487" s="91"/>
    </row>
    <row r="1488" spans="1:9">
      <c r="A1488" s="145">
        <v>1484</v>
      </c>
      <c r="B1488" s="146" t="s">
        <v>1254</v>
      </c>
      <c r="C1488" s="91" t="s">
        <v>6461</v>
      </c>
      <c r="D1488" s="91">
        <v>1</v>
      </c>
      <c r="E1488" s="91">
        <v>25</v>
      </c>
      <c r="F1488" s="146" t="s">
        <v>1859</v>
      </c>
      <c r="G1488" s="99">
        <v>515</v>
      </c>
      <c r="H1488" s="91">
        <v>44</v>
      </c>
      <c r="I1488" s="91"/>
    </row>
    <row r="1489" spans="1:9">
      <c r="A1489" s="145">
        <v>1485</v>
      </c>
      <c r="B1489" s="146" t="s">
        <v>1256</v>
      </c>
      <c r="C1489" s="91" t="s">
        <v>6461</v>
      </c>
      <c r="D1489" s="91">
        <v>1</v>
      </c>
      <c r="E1489" s="91">
        <v>26</v>
      </c>
      <c r="F1489" s="146" t="s">
        <v>1860</v>
      </c>
      <c r="G1489" s="99">
        <v>515</v>
      </c>
      <c r="H1489" s="91">
        <v>54</v>
      </c>
      <c r="I1489" s="91"/>
    </row>
    <row r="1490" spans="1:9">
      <c r="A1490" s="145">
        <v>1486</v>
      </c>
      <c r="B1490" s="146" t="s">
        <v>1240</v>
      </c>
      <c r="C1490" s="146"/>
      <c r="D1490" s="91">
        <v>1</v>
      </c>
      <c r="E1490" s="91">
        <v>15</v>
      </c>
      <c r="F1490" s="146" t="s">
        <v>1861</v>
      </c>
      <c r="G1490" s="99">
        <v>518</v>
      </c>
      <c r="H1490" s="91">
        <v>3</v>
      </c>
      <c r="I1490" s="146"/>
    </row>
    <row r="1491" spans="1:9">
      <c r="A1491" s="145">
        <v>1487</v>
      </c>
      <c r="B1491" s="146" t="s">
        <v>1242</v>
      </c>
      <c r="C1491" s="91"/>
      <c r="D1491" s="91">
        <v>5</v>
      </c>
      <c r="E1491" s="91">
        <v>16</v>
      </c>
      <c r="F1491" s="146" t="s">
        <v>1862</v>
      </c>
      <c r="G1491" s="147">
        <v>518</v>
      </c>
      <c r="H1491" s="91" t="s">
        <v>6669</v>
      </c>
      <c r="I1491" s="91"/>
    </row>
    <row r="1492" spans="1:9">
      <c r="A1492" s="145">
        <v>1488</v>
      </c>
      <c r="B1492" s="146" t="s">
        <v>1244</v>
      </c>
      <c r="C1492" s="91"/>
      <c r="D1492" s="91">
        <v>1</v>
      </c>
      <c r="E1492" s="91">
        <v>17</v>
      </c>
      <c r="F1492" s="146" t="s">
        <v>1863</v>
      </c>
      <c r="G1492" s="99">
        <v>518</v>
      </c>
      <c r="H1492" s="91">
        <v>9</v>
      </c>
      <c r="I1492" s="91"/>
    </row>
    <row r="1493" spans="1:9">
      <c r="A1493" s="145">
        <v>1489</v>
      </c>
      <c r="B1493" s="146" t="s">
        <v>1246</v>
      </c>
      <c r="C1493" s="91"/>
      <c r="D1493" s="91">
        <v>1</v>
      </c>
      <c r="E1493" s="91">
        <v>18</v>
      </c>
      <c r="F1493" s="146" t="s">
        <v>1864</v>
      </c>
      <c r="G1493" s="99">
        <v>518</v>
      </c>
      <c r="H1493" s="91">
        <v>11</v>
      </c>
      <c r="I1493" s="91"/>
    </row>
    <row r="1494" spans="1:9">
      <c r="A1494" s="145">
        <v>1490</v>
      </c>
      <c r="B1494" s="146" t="s">
        <v>1248</v>
      </c>
      <c r="C1494" s="91"/>
      <c r="D1494" s="91">
        <v>1</v>
      </c>
      <c r="E1494" s="91">
        <v>19</v>
      </c>
      <c r="F1494" s="146" t="s">
        <v>1865</v>
      </c>
      <c r="G1494" s="99">
        <v>518</v>
      </c>
      <c r="H1494" s="91">
        <v>13</v>
      </c>
      <c r="I1494" s="91"/>
    </row>
    <row r="1495" spans="1:9">
      <c r="A1495" s="145">
        <v>1491</v>
      </c>
      <c r="B1495" s="146" t="s">
        <v>1250</v>
      </c>
      <c r="C1495" s="91"/>
      <c r="D1495" s="91">
        <v>1</v>
      </c>
      <c r="E1495" s="91">
        <v>20</v>
      </c>
      <c r="F1495" s="146" t="s">
        <v>1866</v>
      </c>
      <c r="G1495" s="99">
        <v>518</v>
      </c>
      <c r="H1495" s="91">
        <v>15</v>
      </c>
      <c r="I1495" s="91"/>
    </row>
    <row r="1496" spans="1:9">
      <c r="A1496" s="145">
        <v>1492</v>
      </c>
      <c r="B1496" s="146" t="s">
        <v>1252</v>
      </c>
      <c r="C1496" s="91" t="s">
        <v>6461</v>
      </c>
      <c r="D1496" s="91">
        <v>1</v>
      </c>
      <c r="E1496" s="91">
        <v>24</v>
      </c>
      <c r="F1496" s="146" t="s">
        <v>1867</v>
      </c>
      <c r="G1496" s="99">
        <v>518</v>
      </c>
      <c r="H1496" s="91">
        <v>34</v>
      </c>
      <c r="I1496" s="91"/>
    </row>
    <row r="1497" spans="1:9">
      <c r="A1497" s="145">
        <v>1493</v>
      </c>
      <c r="B1497" s="146" t="s">
        <v>1254</v>
      </c>
      <c r="C1497" s="91" t="s">
        <v>6461</v>
      </c>
      <c r="D1497" s="91">
        <v>1</v>
      </c>
      <c r="E1497" s="91">
        <v>25</v>
      </c>
      <c r="F1497" s="146" t="s">
        <v>1868</v>
      </c>
      <c r="G1497" s="99">
        <v>518</v>
      </c>
      <c r="H1497" s="91">
        <v>44</v>
      </c>
      <c r="I1497" s="91"/>
    </row>
    <row r="1498" spans="1:9">
      <c r="A1498" s="145">
        <v>1494</v>
      </c>
      <c r="B1498" s="146" t="s">
        <v>1256</v>
      </c>
      <c r="C1498" s="91" t="s">
        <v>6461</v>
      </c>
      <c r="D1498" s="91">
        <v>1</v>
      </c>
      <c r="E1498" s="91">
        <v>26</v>
      </c>
      <c r="F1498" s="146" t="s">
        <v>1869</v>
      </c>
      <c r="G1498" s="99">
        <v>518</v>
      </c>
      <c r="H1498" s="91">
        <v>54</v>
      </c>
      <c r="I1498" s="91"/>
    </row>
    <row r="1499" spans="1:9">
      <c r="A1499" s="145">
        <v>1495</v>
      </c>
      <c r="B1499" s="146" t="s">
        <v>1240</v>
      </c>
      <c r="C1499" s="146"/>
      <c r="D1499" s="91">
        <v>1</v>
      </c>
      <c r="E1499" s="91">
        <v>15</v>
      </c>
      <c r="F1499" s="146" t="s">
        <v>1870</v>
      </c>
      <c r="G1499" s="99">
        <v>521</v>
      </c>
      <c r="H1499" s="91">
        <v>3</v>
      </c>
      <c r="I1499" s="146"/>
    </row>
    <row r="1500" spans="1:9">
      <c r="A1500" s="145">
        <v>1496</v>
      </c>
      <c r="B1500" s="146" t="s">
        <v>1242</v>
      </c>
      <c r="C1500" s="91"/>
      <c r="D1500" s="91">
        <v>5</v>
      </c>
      <c r="E1500" s="91">
        <v>16</v>
      </c>
      <c r="F1500" s="146" t="s">
        <v>1871</v>
      </c>
      <c r="G1500" s="147">
        <v>521</v>
      </c>
      <c r="H1500" s="91" t="s">
        <v>6669</v>
      </c>
      <c r="I1500" s="91"/>
    </row>
    <row r="1501" spans="1:9">
      <c r="A1501" s="145">
        <v>1497</v>
      </c>
      <c r="B1501" s="146" t="s">
        <v>1244</v>
      </c>
      <c r="C1501" s="91"/>
      <c r="D1501" s="91">
        <v>1</v>
      </c>
      <c r="E1501" s="91">
        <v>17</v>
      </c>
      <c r="F1501" s="146" t="s">
        <v>1872</v>
      </c>
      <c r="G1501" s="99">
        <v>521</v>
      </c>
      <c r="H1501" s="91">
        <v>9</v>
      </c>
      <c r="I1501" s="91"/>
    </row>
    <row r="1502" spans="1:9">
      <c r="A1502" s="145">
        <v>1498</v>
      </c>
      <c r="B1502" s="146" t="s">
        <v>1246</v>
      </c>
      <c r="C1502" s="91"/>
      <c r="D1502" s="91">
        <v>1</v>
      </c>
      <c r="E1502" s="91">
        <v>18</v>
      </c>
      <c r="F1502" s="146" t="s">
        <v>1873</v>
      </c>
      <c r="G1502" s="99">
        <v>521</v>
      </c>
      <c r="H1502" s="91">
        <v>11</v>
      </c>
      <c r="I1502" s="91"/>
    </row>
    <row r="1503" spans="1:9">
      <c r="A1503" s="145">
        <v>1499</v>
      </c>
      <c r="B1503" s="146" t="s">
        <v>1248</v>
      </c>
      <c r="C1503" s="91"/>
      <c r="D1503" s="91">
        <v>1</v>
      </c>
      <c r="E1503" s="91">
        <v>19</v>
      </c>
      <c r="F1503" s="146" t="s">
        <v>1874</v>
      </c>
      <c r="G1503" s="99">
        <v>521</v>
      </c>
      <c r="H1503" s="91">
        <v>13</v>
      </c>
      <c r="I1503" s="91"/>
    </row>
    <row r="1504" spans="1:9">
      <c r="A1504" s="145">
        <v>1500</v>
      </c>
      <c r="B1504" s="146" t="s">
        <v>1250</v>
      </c>
      <c r="C1504" s="91"/>
      <c r="D1504" s="91">
        <v>1</v>
      </c>
      <c r="E1504" s="91">
        <v>20</v>
      </c>
      <c r="F1504" s="146" t="s">
        <v>1875</v>
      </c>
      <c r="G1504" s="99">
        <v>521</v>
      </c>
      <c r="H1504" s="91">
        <v>15</v>
      </c>
      <c r="I1504" s="91"/>
    </row>
    <row r="1505" spans="1:9">
      <c r="A1505" s="145">
        <v>1501</v>
      </c>
      <c r="B1505" s="146" t="s">
        <v>1252</v>
      </c>
      <c r="C1505" s="91" t="s">
        <v>6461</v>
      </c>
      <c r="D1505" s="91">
        <v>1</v>
      </c>
      <c r="E1505" s="91">
        <v>24</v>
      </c>
      <c r="F1505" s="146" t="s">
        <v>1876</v>
      </c>
      <c r="G1505" s="99">
        <v>521</v>
      </c>
      <c r="H1505" s="91">
        <v>34</v>
      </c>
      <c r="I1505" s="91"/>
    </row>
    <row r="1506" spans="1:9">
      <c r="A1506" s="145">
        <v>1502</v>
      </c>
      <c r="B1506" s="146" t="s">
        <v>1254</v>
      </c>
      <c r="C1506" s="91" t="s">
        <v>6461</v>
      </c>
      <c r="D1506" s="91">
        <v>1</v>
      </c>
      <c r="E1506" s="91">
        <v>25</v>
      </c>
      <c r="F1506" s="146" t="s">
        <v>1877</v>
      </c>
      <c r="G1506" s="99">
        <v>521</v>
      </c>
      <c r="H1506" s="91">
        <v>44</v>
      </c>
      <c r="I1506" s="91"/>
    </row>
    <row r="1507" spans="1:9">
      <c r="A1507" s="145">
        <v>1503</v>
      </c>
      <c r="B1507" s="146" t="s">
        <v>1256</v>
      </c>
      <c r="C1507" s="91" t="s">
        <v>6461</v>
      </c>
      <c r="D1507" s="91">
        <v>1</v>
      </c>
      <c r="E1507" s="91">
        <v>26</v>
      </c>
      <c r="F1507" s="146" t="s">
        <v>1878</v>
      </c>
      <c r="G1507" s="99">
        <v>521</v>
      </c>
      <c r="H1507" s="91">
        <v>54</v>
      </c>
      <c r="I1507" s="91"/>
    </row>
    <row r="1508" spans="1:9">
      <c r="A1508" s="145">
        <v>1504</v>
      </c>
      <c r="B1508" s="146" t="s">
        <v>1240</v>
      </c>
      <c r="C1508" s="146"/>
      <c r="D1508" s="91">
        <v>1</v>
      </c>
      <c r="E1508" s="91">
        <v>15</v>
      </c>
      <c r="F1508" s="146" t="s">
        <v>1879</v>
      </c>
      <c r="G1508" s="99">
        <v>524</v>
      </c>
      <c r="H1508" s="91">
        <v>3</v>
      </c>
      <c r="I1508" s="146"/>
    </row>
    <row r="1509" spans="1:9">
      <c r="A1509" s="145">
        <v>1505</v>
      </c>
      <c r="B1509" s="146" t="s">
        <v>1242</v>
      </c>
      <c r="C1509" s="91"/>
      <c r="D1509" s="91">
        <v>5</v>
      </c>
      <c r="E1509" s="91">
        <v>16</v>
      </c>
      <c r="F1509" s="146" t="s">
        <v>1880</v>
      </c>
      <c r="G1509" s="147">
        <v>524</v>
      </c>
      <c r="H1509" s="91" t="s">
        <v>6669</v>
      </c>
      <c r="I1509" s="91"/>
    </row>
    <row r="1510" spans="1:9">
      <c r="A1510" s="145">
        <v>1506</v>
      </c>
      <c r="B1510" s="146" t="s">
        <v>1244</v>
      </c>
      <c r="C1510" s="91"/>
      <c r="D1510" s="91">
        <v>1</v>
      </c>
      <c r="E1510" s="91">
        <v>17</v>
      </c>
      <c r="F1510" s="146" t="s">
        <v>1881</v>
      </c>
      <c r="G1510" s="99">
        <v>524</v>
      </c>
      <c r="H1510" s="91">
        <v>9</v>
      </c>
      <c r="I1510" s="91"/>
    </row>
    <row r="1511" spans="1:9">
      <c r="A1511" s="145">
        <v>1507</v>
      </c>
      <c r="B1511" s="146" t="s">
        <v>1246</v>
      </c>
      <c r="C1511" s="91"/>
      <c r="D1511" s="91">
        <v>1</v>
      </c>
      <c r="E1511" s="91">
        <v>18</v>
      </c>
      <c r="F1511" s="146" t="s">
        <v>1882</v>
      </c>
      <c r="G1511" s="99">
        <v>524</v>
      </c>
      <c r="H1511" s="91">
        <v>11</v>
      </c>
      <c r="I1511" s="91"/>
    </row>
    <row r="1512" spans="1:9">
      <c r="A1512" s="145">
        <v>1508</v>
      </c>
      <c r="B1512" s="146" t="s">
        <v>1248</v>
      </c>
      <c r="C1512" s="91"/>
      <c r="D1512" s="91">
        <v>1</v>
      </c>
      <c r="E1512" s="91">
        <v>19</v>
      </c>
      <c r="F1512" s="146" t="s">
        <v>1883</v>
      </c>
      <c r="G1512" s="99">
        <v>524</v>
      </c>
      <c r="H1512" s="91">
        <v>13</v>
      </c>
      <c r="I1512" s="91"/>
    </row>
    <row r="1513" spans="1:9">
      <c r="A1513" s="145">
        <v>1509</v>
      </c>
      <c r="B1513" s="146" t="s">
        <v>1250</v>
      </c>
      <c r="C1513" s="91"/>
      <c r="D1513" s="91">
        <v>1</v>
      </c>
      <c r="E1513" s="91">
        <v>20</v>
      </c>
      <c r="F1513" s="146" t="s">
        <v>1884</v>
      </c>
      <c r="G1513" s="99">
        <v>524</v>
      </c>
      <c r="H1513" s="91">
        <v>15</v>
      </c>
      <c r="I1513" s="91"/>
    </row>
    <row r="1514" spans="1:9">
      <c r="A1514" s="145">
        <v>1510</v>
      </c>
      <c r="B1514" s="146" t="s">
        <v>1252</v>
      </c>
      <c r="C1514" s="91" t="s">
        <v>6461</v>
      </c>
      <c r="D1514" s="91">
        <v>1</v>
      </c>
      <c r="E1514" s="91">
        <v>24</v>
      </c>
      <c r="F1514" s="146" t="s">
        <v>1885</v>
      </c>
      <c r="G1514" s="99">
        <v>524</v>
      </c>
      <c r="H1514" s="91">
        <v>34</v>
      </c>
      <c r="I1514" s="91"/>
    </row>
    <row r="1515" spans="1:9">
      <c r="A1515" s="145">
        <v>1511</v>
      </c>
      <c r="B1515" s="146" t="s">
        <v>1254</v>
      </c>
      <c r="C1515" s="91" t="s">
        <v>6461</v>
      </c>
      <c r="D1515" s="91">
        <v>1</v>
      </c>
      <c r="E1515" s="91">
        <v>25</v>
      </c>
      <c r="F1515" s="146" t="s">
        <v>1886</v>
      </c>
      <c r="G1515" s="99">
        <v>524</v>
      </c>
      <c r="H1515" s="91">
        <v>44</v>
      </c>
      <c r="I1515" s="91"/>
    </row>
    <row r="1516" spans="1:9">
      <c r="A1516" s="145">
        <v>1512</v>
      </c>
      <c r="B1516" s="146" t="s">
        <v>1256</v>
      </c>
      <c r="C1516" s="91" t="s">
        <v>6461</v>
      </c>
      <c r="D1516" s="91">
        <v>1</v>
      </c>
      <c r="E1516" s="91">
        <v>26</v>
      </c>
      <c r="F1516" s="146" t="s">
        <v>1887</v>
      </c>
      <c r="G1516" s="99">
        <v>524</v>
      </c>
      <c r="H1516" s="91">
        <v>54</v>
      </c>
      <c r="I1516" s="91"/>
    </row>
    <row r="1517" spans="1:9">
      <c r="A1517" s="145">
        <v>1513</v>
      </c>
      <c r="B1517" s="146" t="s">
        <v>1240</v>
      </c>
      <c r="C1517" s="146"/>
      <c r="D1517" s="91">
        <v>1</v>
      </c>
      <c r="E1517" s="91">
        <v>15</v>
      </c>
      <c r="F1517" s="146" t="s">
        <v>1888</v>
      </c>
      <c r="G1517" s="99">
        <v>527</v>
      </c>
      <c r="H1517" s="91">
        <v>3</v>
      </c>
      <c r="I1517" s="146"/>
    </row>
    <row r="1518" spans="1:9">
      <c r="A1518" s="145">
        <v>1514</v>
      </c>
      <c r="B1518" s="146" t="s">
        <v>1242</v>
      </c>
      <c r="C1518" s="91"/>
      <c r="D1518" s="91">
        <v>5</v>
      </c>
      <c r="E1518" s="91">
        <v>16</v>
      </c>
      <c r="F1518" s="146" t="s">
        <v>1889</v>
      </c>
      <c r="G1518" s="147">
        <v>527</v>
      </c>
      <c r="H1518" s="91" t="s">
        <v>6669</v>
      </c>
      <c r="I1518" s="91"/>
    </row>
    <row r="1519" spans="1:9">
      <c r="A1519" s="145">
        <v>1515</v>
      </c>
      <c r="B1519" s="146" t="s">
        <v>1244</v>
      </c>
      <c r="C1519" s="91"/>
      <c r="D1519" s="91">
        <v>1</v>
      </c>
      <c r="E1519" s="91">
        <v>17</v>
      </c>
      <c r="F1519" s="146" t="s">
        <v>1890</v>
      </c>
      <c r="G1519" s="99">
        <v>527</v>
      </c>
      <c r="H1519" s="91">
        <v>9</v>
      </c>
      <c r="I1519" s="91"/>
    </row>
    <row r="1520" spans="1:9">
      <c r="A1520" s="145">
        <v>1516</v>
      </c>
      <c r="B1520" s="146" t="s">
        <v>1246</v>
      </c>
      <c r="C1520" s="91"/>
      <c r="D1520" s="91">
        <v>1</v>
      </c>
      <c r="E1520" s="91">
        <v>18</v>
      </c>
      <c r="F1520" s="146" t="s">
        <v>1891</v>
      </c>
      <c r="G1520" s="99">
        <v>527</v>
      </c>
      <c r="H1520" s="91">
        <v>11</v>
      </c>
      <c r="I1520" s="91"/>
    </row>
    <row r="1521" spans="1:9">
      <c r="A1521" s="145">
        <v>1517</v>
      </c>
      <c r="B1521" s="146" t="s">
        <v>1248</v>
      </c>
      <c r="C1521" s="91"/>
      <c r="D1521" s="91">
        <v>1</v>
      </c>
      <c r="E1521" s="91">
        <v>19</v>
      </c>
      <c r="F1521" s="146" t="s">
        <v>1892</v>
      </c>
      <c r="G1521" s="99">
        <v>527</v>
      </c>
      <c r="H1521" s="91">
        <v>13</v>
      </c>
      <c r="I1521" s="91"/>
    </row>
    <row r="1522" spans="1:9">
      <c r="A1522" s="145">
        <v>1518</v>
      </c>
      <c r="B1522" s="146" t="s">
        <v>1250</v>
      </c>
      <c r="C1522" s="91"/>
      <c r="D1522" s="91">
        <v>1</v>
      </c>
      <c r="E1522" s="91">
        <v>20</v>
      </c>
      <c r="F1522" s="146" t="s">
        <v>1893</v>
      </c>
      <c r="G1522" s="99">
        <v>527</v>
      </c>
      <c r="H1522" s="91">
        <v>15</v>
      </c>
      <c r="I1522" s="91"/>
    </row>
    <row r="1523" spans="1:9">
      <c r="A1523" s="145">
        <v>1519</v>
      </c>
      <c r="B1523" s="146" t="s">
        <v>1252</v>
      </c>
      <c r="C1523" s="91" t="s">
        <v>6461</v>
      </c>
      <c r="D1523" s="91">
        <v>1</v>
      </c>
      <c r="E1523" s="91">
        <v>24</v>
      </c>
      <c r="F1523" s="146" t="s">
        <v>1894</v>
      </c>
      <c r="G1523" s="99">
        <v>527</v>
      </c>
      <c r="H1523" s="91">
        <v>34</v>
      </c>
      <c r="I1523" s="91"/>
    </row>
    <row r="1524" spans="1:9">
      <c r="A1524" s="145">
        <v>1520</v>
      </c>
      <c r="B1524" s="146" t="s">
        <v>1254</v>
      </c>
      <c r="C1524" s="91" t="s">
        <v>6461</v>
      </c>
      <c r="D1524" s="91">
        <v>1</v>
      </c>
      <c r="E1524" s="91">
        <v>25</v>
      </c>
      <c r="F1524" s="146" t="s">
        <v>1895</v>
      </c>
      <c r="G1524" s="99">
        <v>527</v>
      </c>
      <c r="H1524" s="91">
        <v>44</v>
      </c>
      <c r="I1524" s="91"/>
    </row>
    <row r="1525" spans="1:9">
      <c r="A1525" s="145">
        <v>1521</v>
      </c>
      <c r="B1525" s="146" t="s">
        <v>1256</v>
      </c>
      <c r="C1525" s="91" t="s">
        <v>6461</v>
      </c>
      <c r="D1525" s="91">
        <v>1</v>
      </c>
      <c r="E1525" s="91">
        <v>26</v>
      </c>
      <c r="F1525" s="146" t="s">
        <v>1896</v>
      </c>
      <c r="G1525" s="99">
        <v>527</v>
      </c>
      <c r="H1525" s="91">
        <v>54</v>
      </c>
      <c r="I1525" s="91"/>
    </row>
    <row r="1526" spans="1:9">
      <c r="A1526" s="145">
        <v>1522</v>
      </c>
      <c r="B1526" s="146" t="s">
        <v>1240</v>
      </c>
      <c r="C1526" s="146"/>
      <c r="D1526" s="91">
        <v>1</v>
      </c>
      <c r="E1526" s="91">
        <v>15</v>
      </c>
      <c r="F1526" s="146" t="s">
        <v>1897</v>
      </c>
      <c r="G1526" s="99">
        <v>530</v>
      </c>
      <c r="H1526" s="91">
        <v>3</v>
      </c>
      <c r="I1526" s="146"/>
    </row>
    <row r="1527" spans="1:9">
      <c r="A1527" s="145">
        <v>1523</v>
      </c>
      <c r="B1527" s="146" t="s">
        <v>1242</v>
      </c>
      <c r="C1527" s="91"/>
      <c r="D1527" s="91">
        <v>5</v>
      </c>
      <c r="E1527" s="91">
        <v>16</v>
      </c>
      <c r="F1527" s="146" t="s">
        <v>1898</v>
      </c>
      <c r="G1527" s="147">
        <v>530</v>
      </c>
      <c r="H1527" s="91" t="s">
        <v>6669</v>
      </c>
      <c r="I1527" s="91"/>
    </row>
    <row r="1528" spans="1:9">
      <c r="A1528" s="145">
        <v>1524</v>
      </c>
      <c r="B1528" s="146" t="s">
        <v>1244</v>
      </c>
      <c r="C1528" s="91"/>
      <c r="D1528" s="91">
        <v>1</v>
      </c>
      <c r="E1528" s="91">
        <v>17</v>
      </c>
      <c r="F1528" s="146" t="s">
        <v>1899</v>
      </c>
      <c r="G1528" s="99">
        <v>530</v>
      </c>
      <c r="H1528" s="91">
        <v>9</v>
      </c>
      <c r="I1528" s="91"/>
    </row>
    <row r="1529" spans="1:9">
      <c r="A1529" s="145">
        <v>1525</v>
      </c>
      <c r="B1529" s="146" t="s">
        <v>1246</v>
      </c>
      <c r="C1529" s="91"/>
      <c r="D1529" s="91">
        <v>1</v>
      </c>
      <c r="E1529" s="91">
        <v>18</v>
      </c>
      <c r="F1529" s="146" t="s">
        <v>1900</v>
      </c>
      <c r="G1529" s="99">
        <v>530</v>
      </c>
      <c r="H1529" s="91">
        <v>11</v>
      </c>
      <c r="I1529" s="91"/>
    </row>
    <row r="1530" spans="1:9">
      <c r="A1530" s="145">
        <v>1526</v>
      </c>
      <c r="B1530" s="146" t="s">
        <v>1248</v>
      </c>
      <c r="C1530" s="91"/>
      <c r="D1530" s="91">
        <v>1</v>
      </c>
      <c r="E1530" s="91">
        <v>19</v>
      </c>
      <c r="F1530" s="146" t="s">
        <v>1901</v>
      </c>
      <c r="G1530" s="99">
        <v>530</v>
      </c>
      <c r="H1530" s="91">
        <v>13</v>
      </c>
      <c r="I1530" s="91"/>
    </row>
    <row r="1531" spans="1:9">
      <c r="A1531" s="145">
        <v>1527</v>
      </c>
      <c r="B1531" s="146" t="s">
        <v>1250</v>
      </c>
      <c r="C1531" s="91"/>
      <c r="D1531" s="91">
        <v>1</v>
      </c>
      <c r="E1531" s="91">
        <v>20</v>
      </c>
      <c r="F1531" s="146" t="s">
        <v>1902</v>
      </c>
      <c r="G1531" s="99">
        <v>530</v>
      </c>
      <c r="H1531" s="91">
        <v>15</v>
      </c>
      <c r="I1531" s="91"/>
    </row>
    <row r="1532" spans="1:9">
      <c r="A1532" s="145">
        <v>1528</v>
      </c>
      <c r="B1532" s="146" t="s">
        <v>1252</v>
      </c>
      <c r="C1532" s="91" t="s">
        <v>6461</v>
      </c>
      <c r="D1532" s="91">
        <v>1</v>
      </c>
      <c r="E1532" s="91">
        <v>24</v>
      </c>
      <c r="F1532" s="146" t="s">
        <v>1903</v>
      </c>
      <c r="G1532" s="99">
        <v>530</v>
      </c>
      <c r="H1532" s="91">
        <v>34</v>
      </c>
      <c r="I1532" s="91"/>
    </row>
    <row r="1533" spans="1:9">
      <c r="A1533" s="145">
        <v>1529</v>
      </c>
      <c r="B1533" s="146" t="s">
        <v>1254</v>
      </c>
      <c r="C1533" s="91" t="s">
        <v>6461</v>
      </c>
      <c r="D1533" s="91">
        <v>1</v>
      </c>
      <c r="E1533" s="91">
        <v>25</v>
      </c>
      <c r="F1533" s="146" t="s">
        <v>1904</v>
      </c>
      <c r="G1533" s="99">
        <v>530</v>
      </c>
      <c r="H1533" s="91">
        <v>44</v>
      </c>
      <c r="I1533" s="91"/>
    </row>
    <row r="1534" spans="1:9">
      <c r="A1534" s="145">
        <v>1530</v>
      </c>
      <c r="B1534" s="146" t="s">
        <v>1256</v>
      </c>
      <c r="C1534" s="91" t="s">
        <v>6461</v>
      </c>
      <c r="D1534" s="91">
        <v>1</v>
      </c>
      <c r="E1534" s="91">
        <v>26</v>
      </c>
      <c r="F1534" s="146" t="s">
        <v>1905</v>
      </c>
      <c r="G1534" s="99">
        <v>530</v>
      </c>
      <c r="H1534" s="91">
        <v>54</v>
      </c>
      <c r="I1534" s="91"/>
    </row>
    <row r="1535" spans="1:9">
      <c r="A1535" s="145">
        <v>1531</v>
      </c>
      <c r="B1535" s="146" t="s">
        <v>1240</v>
      </c>
      <c r="C1535" s="146"/>
      <c r="D1535" s="91">
        <v>1</v>
      </c>
      <c r="E1535" s="91">
        <v>15</v>
      </c>
      <c r="F1535" s="146" t="s">
        <v>1906</v>
      </c>
      <c r="G1535" s="99">
        <v>533</v>
      </c>
      <c r="H1535" s="91">
        <v>3</v>
      </c>
      <c r="I1535" s="146"/>
    </row>
    <row r="1536" spans="1:9">
      <c r="A1536" s="145">
        <v>1532</v>
      </c>
      <c r="B1536" s="146" t="s">
        <v>1242</v>
      </c>
      <c r="C1536" s="91"/>
      <c r="D1536" s="91">
        <v>5</v>
      </c>
      <c r="E1536" s="91">
        <v>16</v>
      </c>
      <c r="F1536" s="146" t="s">
        <v>1907</v>
      </c>
      <c r="G1536" s="147">
        <v>533</v>
      </c>
      <c r="H1536" s="91" t="s">
        <v>6669</v>
      </c>
      <c r="I1536" s="91"/>
    </row>
    <row r="1537" spans="1:9">
      <c r="A1537" s="145">
        <v>1533</v>
      </c>
      <c r="B1537" s="146" t="s">
        <v>1244</v>
      </c>
      <c r="C1537" s="91"/>
      <c r="D1537" s="91">
        <v>1</v>
      </c>
      <c r="E1537" s="91">
        <v>17</v>
      </c>
      <c r="F1537" s="146" t="s">
        <v>1908</v>
      </c>
      <c r="G1537" s="99">
        <v>533</v>
      </c>
      <c r="H1537" s="91">
        <v>9</v>
      </c>
      <c r="I1537" s="91"/>
    </row>
    <row r="1538" spans="1:9">
      <c r="A1538" s="145">
        <v>1534</v>
      </c>
      <c r="B1538" s="146" t="s">
        <v>1246</v>
      </c>
      <c r="C1538" s="91"/>
      <c r="D1538" s="91">
        <v>1</v>
      </c>
      <c r="E1538" s="91">
        <v>18</v>
      </c>
      <c r="F1538" s="146" t="s">
        <v>1909</v>
      </c>
      <c r="G1538" s="99">
        <v>533</v>
      </c>
      <c r="H1538" s="91">
        <v>11</v>
      </c>
      <c r="I1538" s="91"/>
    </row>
    <row r="1539" spans="1:9">
      <c r="A1539" s="145">
        <v>1535</v>
      </c>
      <c r="B1539" s="146" t="s">
        <v>1248</v>
      </c>
      <c r="C1539" s="91"/>
      <c r="D1539" s="91">
        <v>1</v>
      </c>
      <c r="E1539" s="91">
        <v>19</v>
      </c>
      <c r="F1539" s="146" t="s">
        <v>1910</v>
      </c>
      <c r="G1539" s="99">
        <v>533</v>
      </c>
      <c r="H1539" s="91">
        <v>13</v>
      </c>
      <c r="I1539" s="91"/>
    </row>
    <row r="1540" spans="1:9">
      <c r="A1540" s="145">
        <v>1536</v>
      </c>
      <c r="B1540" s="146" t="s">
        <v>1250</v>
      </c>
      <c r="C1540" s="91"/>
      <c r="D1540" s="91">
        <v>1</v>
      </c>
      <c r="E1540" s="91">
        <v>20</v>
      </c>
      <c r="F1540" s="146" t="s">
        <v>1911</v>
      </c>
      <c r="G1540" s="99">
        <v>533</v>
      </c>
      <c r="H1540" s="91">
        <v>15</v>
      </c>
      <c r="I1540" s="91"/>
    </row>
    <row r="1541" spans="1:9">
      <c r="A1541" s="145">
        <v>1537</v>
      </c>
      <c r="B1541" s="146" t="s">
        <v>1252</v>
      </c>
      <c r="C1541" s="91" t="s">
        <v>6461</v>
      </c>
      <c r="D1541" s="91">
        <v>1</v>
      </c>
      <c r="E1541" s="91">
        <v>24</v>
      </c>
      <c r="F1541" s="146" t="s">
        <v>1912</v>
      </c>
      <c r="G1541" s="99">
        <v>533</v>
      </c>
      <c r="H1541" s="91">
        <v>34</v>
      </c>
      <c r="I1541" s="91"/>
    </row>
    <row r="1542" spans="1:9">
      <c r="A1542" s="145">
        <v>1538</v>
      </c>
      <c r="B1542" s="146" t="s">
        <v>1254</v>
      </c>
      <c r="C1542" s="91" t="s">
        <v>6461</v>
      </c>
      <c r="D1542" s="91">
        <v>1</v>
      </c>
      <c r="E1542" s="91">
        <v>25</v>
      </c>
      <c r="F1542" s="146" t="s">
        <v>1913</v>
      </c>
      <c r="G1542" s="99">
        <v>533</v>
      </c>
      <c r="H1542" s="91">
        <v>44</v>
      </c>
      <c r="I1542" s="91"/>
    </row>
    <row r="1543" spans="1:9">
      <c r="A1543" s="145">
        <v>1539</v>
      </c>
      <c r="B1543" s="146" t="s">
        <v>1256</v>
      </c>
      <c r="C1543" s="91" t="s">
        <v>6461</v>
      </c>
      <c r="D1543" s="91">
        <v>1</v>
      </c>
      <c r="E1543" s="91">
        <v>26</v>
      </c>
      <c r="F1543" s="146" t="s">
        <v>1914</v>
      </c>
      <c r="G1543" s="99">
        <v>533</v>
      </c>
      <c r="H1543" s="91">
        <v>54</v>
      </c>
      <c r="I1543" s="91"/>
    </row>
    <row r="1544" spans="1:9">
      <c r="A1544" s="145">
        <v>1540</v>
      </c>
      <c r="B1544" s="146" t="s">
        <v>1240</v>
      </c>
      <c r="C1544" s="146"/>
      <c r="D1544" s="91">
        <v>1</v>
      </c>
      <c r="E1544" s="91">
        <v>15</v>
      </c>
      <c r="F1544" s="146" t="s">
        <v>1915</v>
      </c>
      <c r="G1544" s="99">
        <v>536</v>
      </c>
      <c r="H1544" s="91">
        <v>3</v>
      </c>
      <c r="I1544" s="146"/>
    </row>
    <row r="1545" spans="1:9">
      <c r="A1545" s="145">
        <v>1541</v>
      </c>
      <c r="B1545" s="146" t="s">
        <v>1242</v>
      </c>
      <c r="C1545" s="91"/>
      <c r="D1545" s="91">
        <v>5</v>
      </c>
      <c r="E1545" s="91">
        <v>16</v>
      </c>
      <c r="F1545" s="146" t="s">
        <v>1916</v>
      </c>
      <c r="G1545" s="147">
        <v>536</v>
      </c>
      <c r="H1545" s="91" t="s">
        <v>6669</v>
      </c>
      <c r="I1545" s="91"/>
    </row>
    <row r="1546" spans="1:9">
      <c r="A1546" s="145">
        <v>1542</v>
      </c>
      <c r="B1546" s="146" t="s">
        <v>1244</v>
      </c>
      <c r="C1546" s="91"/>
      <c r="D1546" s="91">
        <v>1</v>
      </c>
      <c r="E1546" s="91">
        <v>17</v>
      </c>
      <c r="F1546" s="146" t="s">
        <v>1917</v>
      </c>
      <c r="G1546" s="99">
        <v>536</v>
      </c>
      <c r="H1546" s="91">
        <v>9</v>
      </c>
      <c r="I1546" s="91"/>
    </row>
    <row r="1547" spans="1:9">
      <c r="A1547" s="145">
        <v>1543</v>
      </c>
      <c r="B1547" s="146" t="s">
        <v>1246</v>
      </c>
      <c r="C1547" s="91"/>
      <c r="D1547" s="91">
        <v>1</v>
      </c>
      <c r="E1547" s="91">
        <v>18</v>
      </c>
      <c r="F1547" s="146" t="s">
        <v>1918</v>
      </c>
      <c r="G1547" s="99">
        <v>536</v>
      </c>
      <c r="H1547" s="91">
        <v>11</v>
      </c>
      <c r="I1547" s="91"/>
    </row>
    <row r="1548" spans="1:9">
      <c r="A1548" s="145">
        <v>1544</v>
      </c>
      <c r="B1548" s="146" t="s">
        <v>1248</v>
      </c>
      <c r="C1548" s="91"/>
      <c r="D1548" s="91">
        <v>1</v>
      </c>
      <c r="E1548" s="91">
        <v>19</v>
      </c>
      <c r="F1548" s="146" t="s">
        <v>1919</v>
      </c>
      <c r="G1548" s="99">
        <v>536</v>
      </c>
      <c r="H1548" s="91">
        <v>13</v>
      </c>
      <c r="I1548" s="91"/>
    </row>
    <row r="1549" spans="1:9">
      <c r="A1549" s="145">
        <v>1545</v>
      </c>
      <c r="B1549" s="146" t="s">
        <v>1250</v>
      </c>
      <c r="C1549" s="91"/>
      <c r="D1549" s="91">
        <v>1</v>
      </c>
      <c r="E1549" s="91">
        <v>20</v>
      </c>
      <c r="F1549" s="146" t="s">
        <v>1920</v>
      </c>
      <c r="G1549" s="99">
        <v>536</v>
      </c>
      <c r="H1549" s="91">
        <v>15</v>
      </c>
      <c r="I1549" s="91"/>
    </row>
    <row r="1550" spans="1:9">
      <c r="A1550" s="145">
        <v>1546</v>
      </c>
      <c r="B1550" s="146" t="s">
        <v>1252</v>
      </c>
      <c r="C1550" s="91" t="s">
        <v>6461</v>
      </c>
      <c r="D1550" s="91">
        <v>1</v>
      </c>
      <c r="E1550" s="91">
        <v>24</v>
      </c>
      <c r="F1550" s="146" t="s">
        <v>1921</v>
      </c>
      <c r="G1550" s="99">
        <v>536</v>
      </c>
      <c r="H1550" s="91">
        <v>34</v>
      </c>
      <c r="I1550" s="91"/>
    </row>
    <row r="1551" spans="1:9">
      <c r="A1551" s="145">
        <v>1547</v>
      </c>
      <c r="B1551" s="146" t="s">
        <v>1254</v>
      </c>
      <c r="C1551" s="91" t="s">
        <v>6461</v>
      </c>
      <c r="D1551" s="91">
        <v>1</v>
      </c>
      <c r="E1551" s="91">
        <v>25</v>
      </c>
      <c r="F1551" s="146" t="s">
        <v>1922</v>
      </c>
      <c r="G1551" s="99">
        <v>536</v>
      </c>
      <c r="H1551" s="91">
        <v>44</v>
      </c>
      <c r="I1551" s="91"/>
    </row>
    <row r="1552" spans="1:9">
      <c r="A1552" s="145">
        <v>1548</v>
      </c>
      <c r="B1552" s="146" t="s">
        <v>1256</v>
      </c>
      <c r="C1552" s="91" t="s">
        <v>6461</v>
      </c>
      <c r="D1552" s="91">
        <v>1</v>
      </c>
      <c r="E1552" s="91">
        <v>26</v>
      </c>
      <c r="F1552" s="146" t="s">
        <v>1923</v>
      </c>
      <c r="G1552" s="99">
        <v>536</v>
      </c>
      <c r="H1552" s="91">
        <v>54</v>
      </c>
      <c r="I1552" s="91"/>
    </row>
    <row r="1553" spans="1:9">
      <c r="A1553" s="145">
        <v>1549</v>
      </c>
      <c r="B1553" s="146" t="s">
        <v>1240</v>
      </c>
      <c r="C1553" s="146"/>
      <c r="D1553" s="91">
        <v>1</v>
      </c>
      <c r="E1553" s="91">
        <v>15</v>
      </c>
      <c r="F1553" s="146" t="s">
        <v>1924</v>
      </c>
      <c r="G1553" s="99">
        <v>541</v>
      </c>
      <c r="H1553" s="91">
        <v>3</v>
      </c>
      <c r="I1553" s="146"/>
    </row>
    <row r="1554" spans="1:9">
      <c r="A1554" s="145">
        <v>1550</v>
      </c>
      <c r="B1554" s="146" t="s">
        <v>1242</v>
      </c>
      <c r="C1554" s="91"/>
      <c r="D1554" s="91">
        <v>5</v>
      </c>
      <c r="E1554" s="91">
        <v>16</v>
      </c>
      <c r="F1554" s="146" t="s">
        <v>1925</v>
      </c>
      <c r="G1554" s="147">
        <v>541</v>
      </c>
      <c r="H1554" s="91" t="s">
        <v>6669</v>
      </c>
      <c r="I1554" s="91"/>
    </row>
    <row r="1555" spans="1:9">
      <c r="A1555" s="145">
        <v>1551</v>
      </c>
      <c r="B1555" s="146" t="s">
        <v>1244</v>
      </c>
      <c r="C1555" s="91"/>
      <c r="D1555" s="91">
        <v>1</v>
      </c>
      <c r="E1555" s="91">
        <v>17</v>
      </c>
      <c r="F1555" s="146" t="s">
        <v>1926</v>
      </c>
      <c r="G1555" s="99">
        <v>541</v>
      </c>
      <c r="H1555" s="91">
        <v>9</v>
      </c>
      <c r="I1555" s="91"/>
    </row>
    <row r="1556" spans="1:9">
      <c r="A1556" s="145">
        <v>1552</v>
      </c>
      <c r="B1556" s="146" t="s">
        <v>1246</v>
      </c>
      <c r="C1556" s="91"/>
      <c r="D1556" s="91">
        <v>1</v>
      </c>
      <c r="E1556" s="91">
        <v>18</v>
      </c>
      <c r="F1556" s="146" t="s">
        <v>1927</v>
      </c>
      <c r="G1556" s="99">
        <v>541</v>
      </c>
      <c r="H1556" s="91">
        <v>11</v>
      </c>
      <c r="I1556" s="91"/>
    </row>
    <row r="1557" spans="1:9">
      <c r="A1557" s="145">
        <v>1553</v>
      </c>
      <c r="B1557" s="146" t="s">
        <v>1248</v>
      </c>
      <c r="C1557" s="91"/>
      <c r="D1557" s="91">
        <v>1</v>
      </c>
      <c r="E1557" s="91">
        <v>19</v>
      </c>
      <c r="F1557" s="146" t="s">
        <v>1928</v>
      </c>
      <c r="G1557" s="99">
        <v>541</v>
      </c>
      <c r="H1557" s="91">
        <v>13</v>
      </c>
      <c r="I1557" s="91"/>
    </row>
    <row r="1558" spans="1:9">
      <c r="A1558" s="145">
        <v>1554</v>
      </c>
      <c r="B1558" s="146" t="s">
        <v>1250</v>
      </c>
      <c r="C1558" s="91"/>
      <c r="D1558" s="91">
        <v>1</v>
      </c>
      <c r="E1558" s="91">
        <v>20</v>
      </c>
      <c r="F1558" s="146" t="s">
        <v>1929</v>
      </c>
      <c r="G1558" s="99">
        <v>541</v>
      </c>
      <c r="H1558" s="91">
        <v>15</v>
      </c>
      <c r="I1558" s="91"/>
    </row>
    <row r="1559" spans="1:9">
      <c r="A1559" s="145">
        <v>1555</v>
      </c>
      <c r="B1559" s="146" t="s">
        <v>1252</v>
      </c>
      <c r="C1559" s="91" t="s">
        <v>6461</v>
      </c>
      <c r="D1559" s="91">
        <v>1</v>
      </c>
      <c r="E1559" s="91">
        <v>24</v>
      </c>
      <c r="F1559" s="146" t="s">
        <v>1930</v>
      </c>
      <c r="G1559" s="99">
        <v>541</v>
      </c>
      <c r="H1559" s="91">
        <v>34</v>
      </c>
      <c r="I1559" s="91"/>
    </row>
    <row r="1560" spans="1:9">
      <c r="A1560" s="145">
        <v>1556</v>
      </c>
      <c r="B1560" s="146" t="s">
        <v>1254</v>
      </c>
      <c r="C1560" s="91" t="s">
        <v>6461</v>
      </c>
      <c r="D1560" s="91">
        <v>1</v>
      </c>
      <c r="E1560" s="91">
        <v>25</v>
      </c>
      <c r="F1560" s="146" t="s">
        <v>1931</v>
      </c>
      <c r="G1560" s="99">
        <v>541</v>
      </c>
      <c r="H1560" s="91">
        <v>44</v>
      </c>
      <c r="I1560" s="91"/>
    </row>
    <row r="1561" spans="1:9">
      <c r="A1561" s="145">
        <v>1557</v>
      </c>
      <c r="B1561" s="146" t="s">
        <v>1256</v>
      </c>
      <c r="C1561" s="91" t="s">
        <v>6461</v>
      </c>
      <c r="D1561" s="91">
        <v>1</v>
      </c>
      <c r="E1561" s="91">
        <v>26</v>
      </c>
      <c r="F1561" s="146" t="s">
        <v>1932</v>
      </c>
      <c r="G1561" s="99">
        <v>541</v>
      </c>
      <c r="H1561" s="91">
        <v>54</v>
      </c>
      <c r="I1561" s="91"/>
    </row>
    <row r="1562" spans="1:9">
      <c r="A1562" s="145">
        <v>1558</v>
      </c>
      <c r="B1562" s="146" t="s">
        <v>1240</v>
      </c>
      <c r="C1562" s="146"/>
      <c r="D1562" s="91">
        <v>1</v>
      </c>
      <c r="E1562" s="91">
        <v>15</v>
      </c>
      <c r="F1562" s="146" t="s">
        <v>1933</v>
      </c>
      <c r="G1562" s="99">
        <v>544</v>
      </c>
      <c r="H1562" s="91">
        <v>3</v>
      </c>
      <c r="I1562" s="146"/>
    </row>
    <row r="1563" spans="1:9">
      <c r="A1563" s="145">
        <v>1559</v>
      </c>
      <c r="B1563" s="146" t="s">
        <v>1242</v>
      </c>
      <c r="C1563" s="91"/>
      <c r="D1563" s="91">
        <v>5</v>
      </c>
      <c r="E1563" s="91">
        <v>16</v>
      </c>
      <c r="F1563" s="146" t="s">
        <v>1934</v>
      </c>
      <c r="G1563" s="147">
        <v>544</v>
      </c>
      <c r="H1563" s="91" t="s">
        <v>6669</v>
      </c>
      <c r="I1563" s="91"/>
    </row>
    <row r="1564" spans="1:9">
      <c r="A1564" s="145">
        <v>1560</v>
      </c>
      <c r="B1564" s="146" t="s">
        <v>1244</v>
      </c>
      <c r="C1564" s="91"/>
      <c r="D1564" s="91">
        <v>1</v>
      </c>
      <c r="E1564" s="91">
        <v>17</v>
      </c>
      <c r="F1564" s="146" t="s">
        <v>1935</v>
      </c>
      <c r="G1564" s="99">
        <v>544</v>
      </c>
      <c r="H1564" s="91">
        <v>9</v>
      </c>
      <c r="I1564" s="91"/>
    </row>
    <row r="1565" spans="1:9">
      <c r="A1565" s="145">
        <v>1561</v>
      </c>
      <c r="B1565" s="146" t="s">
        <v>1246</v>
      </c>
      <c r="C1565" s="91"/>
      <c r="D1565" s="91">
        <v>1</v>
      </c>
      <c r="E1565" s="91">
        <v>18</v>
      </c>
      <c r="F1565" s="146" t="s">
        <v>1936</v>
      </c>
      <c r="G1565" s="99">
        <v>544</v>
      </c>
      <c r="H1565" s="91">
        <v>11</v>
      </c>
      <c r="I1565" s="91"/>
    </row>
    <row r="1566" spans="1:9">
      <c r="A1566" s="145">
        <v>1562</v>
      </c>
      <c r="B1566" s="146" t="s">
        <v>1248</v>
      </c>
      <c r="C1566" s="91"/>
      <c r="D1566" s="91">
        <v>1</v>
      </c>
      <c r="E1566" s="91">
        <v>19</v>
      </c>
      <c r="F1566" s="146" t="s">
        <v>1937</v>
      </c>
      <c r="G1566" s="99">
        <v>544</v>
      </c>
      <c r="H1566" s="91">
        <v>13</v>
      </c>
      <c r="I1566" s="91"/>
    </row>
    <row r="1567" spans="1:9">
      <c r="A1567" s="145">
        <v>1563</v>
      </c>
      <c r="B1567" s="146" t="s">
        <v>1250</v>
      </c>
      <c r="C1567" s="91"/>
      <c r="D1567" s="91">
        <v>1</v>
      </c>
      <c r="E1567" s="91">
        <v>20</v>
      </c>
      <c r="F1567" s="146" t="s">
        <v>1938</v>
      </c>
      <c r="G1567" s="99">
        <v>544</v>
      </c>
      <c r="H1567" s="91">
        <v>15</v>
      </c>
      <c r="I1567" s="91"/>
    </row>
    <row r="1568" spans="1:9">
      <c r="A1568" s="145">
        <v>1564</v>
      </c>
      <c r="B1568" s="146" t="s">
        <v>1252</v>
      </c>
      <c r="C1568" s="91" t="s">
        <v>6461</v>
      </c>
      <c r="D1568" s="91">
        <v>1</v>
      </c>
      <c r="E1568" s="91">
        <v>24</v>
      </c>
      <c r="F1568" s="146" t="s">
        <v>1939</v>
      </c>
      <c r="G1568" s="99">
        <v>544</v>
      </c>
      <c r="H1568" s="91">
        <v>34</v>
      </c>
      <c r="I1568" s="91"/>
    </row>
    <row r="1569" spans="1:9">
      <c r="A1569" s="145">
        <v>1565</v>
      </c>
      <c r="B1569" s="146" t="s">
        <v>1254</v>
      </c>
      <c r="C1569" s="91" t="s">
        <v>6461</v>
      </c>
      <c r="D1569" s="91">
        <v>1</v>
      </c>
      <c r="E1569" s="91">
        <v>25</v>
      </c>
      <c r="F1569" s="146" t="s">
        <v>1940</v>
      </c>
      <c r="G1569" s="99">
        <v>544</v>
      </c>
      <c r="H1569" s="91">
        <v>44</v>
      </c>
      <c r="I1569" s="91"/>
    </row>
    <row r="1570" spans="1:9">
      <c r="A1570" s="145">
        <v>1566</v>
      </c>
      <c r="B1570" s="146" t="s">
        <v>1256</v>
      </c>
      <c r="C1570" s="91" t="s">
        <v>6461</v>
      </c>
      <c r="D1570" s="91">
        <v>1</v>
      </c>
      <c r="E1570" s="91">
        <v>26</v>
      </c>
      <c r="F1570" s="146" t="s">
        <v>1941</v>
      </c>
      <c r="G1570" s="99">
        <v>544</v>
      </c>
      <c r="H1570" s="91">
        <v>54</v>
      </c>
      <c r="I1570" s="91"/>
    </row>
    <row r="1571" spans="1:9">
      <c r="A1571" s="145">
        <v>1567</v>
      </c>
      <c r="B1571" s="146" t="s">
        <v>1240</v>
      </c>
      <c r="C1571" s="146"/>
      <c r="D1571" s="91">
        <v>1</v>
      </c>
      <c r="E1571" s="91">
        <v>15</v>
      </c>
      <c r="F1571" s="146" t="s">
        <v>1942</v>
      </c>
      <c r="G1571" s="99">
        <v>547</v>
      </c>
      <c r="H1571" s="91">
        <v>3</v>
      </c>
      <c r="I1571" s="146"/>
    </row>
    <row r="1572" spans="1:9">
      <c r="A1572" s="145">
        <v>1568</v>
      </c>
      <c r="B1572" s="146" t="s">
        <v>1242</v>
      </c>
      <c r="C1572" s="91"/>
      <c r="D1572" s="91">
        <v>5</v>
      </c>
      <c r="E1572" s="91">
        <v>16</v>
      </c>
      <c r="F1572" s="146" t="s">
        <v>1943</v>
      </c>
      <c r="G1572" s="147">
        <v>547</v>
      </c>
      <c r="H1572" s="91" t="s">
        <v>6669</v>
      </c>
      <c r="I1572" s="91"/>
    </row>
    <row r="1573" spans="1:9">
      <c r="A1573" s="145">
        <v>1569</v>
      </c>
      <c r="B1573" s="146" t="s">
        <v>1244</v>
      </c>
      <c r="C1573" s="91"/>
      <c r="D1573" s="91">
        <v>1</v>
      </c>
      <c r="E1573" s="91">
        <v>17</v>
      </c>
      <c r="F1573" s="146" t="s">
        <v>1944</v>
      </c>
      <c r="G1573" s="99">
        <v>547</v>
      </c>
      <c r="H1573" s="91">
        <v>9</v>
      </c>
      <c r="I1573" s="91"/>
    </row>
    <row r="1574" spans="1:9">
      <c r="A1574" s="145">
        <v>1570</v>
      </c>
      <c r="B1574" s="146" t="s">
        <v>1246</v>
      </c>
      <c r="C1574" s="91"/>
      <c r="D1574" s="91">
        <v>1</v>
      </c>
      <c r="E1574" s="91">
        <v>18</v>
      </c>
      <c r="F1574" s="146" t="s">
        <v>1945</v>
      </c>
      <c r="G1574" s="99">
        <v>547</v>
      </c>
      <c r="H1574" s="91">
        <v>11</v>
      </c>
      <c r="I1574" s="91"/>
    </row>
    <row r="1575" spans="1:9">
      <c r="A1575" s="145">
        <v>1571</v>
      </c>
      <c r="B1575" s="146" t="s">
        <v>1248</v>
      </c>
      <c r="C1575" s="91"/>
      <c r="D1575" s="91">
        <v>1</v>
      </c>
      <c r="E1575" s="91">
        <v>19</v>
      </c>
      <c r="F1575" s="146" t="s">
        <v>1946</v>
      </c>
      <c r="G1575" s="99">
        <v>547</v>
      </c>
      <c r="H1575" s="91">
        <v>13</v>
      </c>
      <c r="I1575" s="91"/>
    </row>
    <row r="1576" spans="1:9">
      <c r="A1576" s="145">
        <v>1572</v>
      </c>
      <c r="B1576" s="146" t="s">
        <v>1250</v>
      </c>
      <c r="C1576" s="91"/>
      <c r="D1576" s="91">
        <v>1</v>
      </c>
      <c r="E1576" s="91">
        <v>20</v>
      </c>
      <c r="F1576" s="146" t="s">
        <v>1947</v>
      </c>
      <c r="G1576" s="99">
        <v>547</v>
      </c>
      <c r="H1576" s="91">
        <v>15</v>
      </c>
      <c r="I1576" s="91"/>
    </row>
    <row r="1577" spans="1:9">
      <c r="A1577" s="145">
        <v>1573</v>
      </c>
      <c r="B1577" s="146" t="s">
        <v>1252</v>
      </c>
      <c r="C1577" s="91" t="s">
        <v>6461</v>
      </c>
      <c r="D1577" s="91">
        <v>1</v>
      </c>
      <c r="E1577" s="91">
        <v>24</v>
      </c>
      <c r="F1577" s="146" t="s">
        <v>1948</v>
      </c>
      <c r="G1577" s="99">
        <v>547</v>
      </c>
      <c r="H1577" s="91">
        <v>34</v>
      </c>
      <c r="I1577" s="91"/>
    </row>
    <row r="1578" spans="1:9">
      <c r="A1578" s="145">
        <v>1574</v>
      </c>
      <c r="B1578" s="146" t="s">
        <v>1254</v>
      </c>
      <c r="C1578" s="91" t="s">
        <v>6461</v>
      </c>
      <c r="D1578" s="91">
        <v>1</v>
      </c>
      <c r="E1578" s="91">
        <v>25</v>
      </c>
      <c r="F1578" s="146" t="s">
        <v>1949</v>
      </c>
      <c r="G1578" s="99">
        <v>547</v>
      </c>
      <c r="H1578" s="91">
        <v>44</v>
      </c>
      <c r="I1578" s="91"/>
    </row>
    <row r="1579" spans="1:9">
      <c r="A1579" s="145">
        <v>1575</v>
      </c>
      <c r="B1579" s="146" t="s">
        <v>1256</v>
      </c>
      <c r="C1579" s="91" t="s">
        <v>6461</v>
      </c>
      <c r="D1579" s="91">
        <v>1</v>
      </c>
      <c r="E1579" s="91">
        <v>26</v>
      </c>
      <c r="F1579" s="146" t="s">
        <v>1950</v>
      </c>
      <c r="G1579" s="99">
        <v>547</v>
      </c>
      <c r="H1579" s="91">
        <v>54</v>
      </c>
      <c r="I1579" s="91"/>
    </row>
    <row r="1580" spans="1:9">
      <c r="A1580" s="145">
        <v>1576</v>
      </c>
      <c r="B1580" s="146" t="s">
        <v>1240</v>
      </c>
      <c r="C1580" s="146"/>
      <c r="D1580" s="91">
        <v>1</v>
      </c>
      <c r="E1580" s="91">
        <v>15</v>
      </c>
      <c r="F1580" s="146" t="s">
        <v>1951</v>
      </c>
      <c r="G1580" s="99">
        <v>550</v>
      </c>
      <c r="H1580" s="91">
        <v>3</v>
      </c>
      <c r="I1580" s="146"/>
    </row>
    <row r="1581" spans="1:9">
      <c r="A1581" s="145">
        <v>1577</v>
      </c>
      <c r="B1581" s="146" t="s">
        <v>1242</v>
      </c>
      <c r="C1581" s="91"/>
      <c r="D1581" s="91">
        <v>5</v>
      </c>
      <c r="E1581" s="91">
        <v>16</v>
      </c>
      <c r="F1581" s="146" t="s">
        <v>1952</v>
      </c>
      <c r="G1581" s="147">
        <v>550</v>
      </c>
      <c r="H1581" s="91" t="s">
        <v>6669</v>
      </c>
      <c r="I1581" s="91"/>
    </row>
    <row r="1582" spans="1:9">
      <c r="A1582" s="145">
        <v>1578</v>
      </c>
      <c r="B1582" s="146" t="s">
        <v>1244</v>
      </c>
      <c r="C1582" s="91"/>
      <c r="D1582" s="91">
        <v>1</v>
      </c>
      <c r="E1582" s="91">
        <v>17</v>
      </c>
      <c r="F1582" s="146" t="s">
        <v>1953</v>
      </c>
      <c r="G1582" s="99">
        <v>550</v>
      </c>
      <c r="H1582" s="91">
        <v>9</v>
      </c>
      <c r="I1582" s="91"/>
    </row>
    <row r="1583" spans="1:9">
      <c r="A1583" s="145">
        <v>1579</v>
      </c>
      <c r="B1583" s="146" t="s">
        <v>1246</v>
      </c>
      <c r="C1583" s="91"/>
      <c r="D1583" s="91">
        <v>1</v>
      </c>
      <c r="E1583" s="91">
        <v>18</v>
      </c>
      <c r="F1583" s="146" t="s">
        <v>1954</v>
      </c>
      <c r="G1583" s="99">
        <v>550</v>
      </c>
      <c r="H1583" s="91">
        <v>11</v>
      </c>
      <c r="I1583" s="91"/>
    </row>
    <row r="1584" spans="1:9">
      <c r="A1584" s="145">
        <v>1580</v>
      </c>
      <c r="B1584" s="146" t="s">
        <v>1248</v>
      </c>
      <c r="C1584" s="91"/>
      <c r="D1584" s="91">
        <v>1</v>
      </c>
      <c r="E1584" s="91">
        <v>19</v>
      </c>
      <c r="F1584" s="146" t="s">
        <v>1955</v>
      </c>
      <c r="G1584" s="99">
        <v>550</v>
      </c>
      <c r="H1584" s="91">
        <v>13</v>
      </c>
      <c r="I1584" s="91"/>
    </row>
    <row r="1585" spans="1:9">
      <c r="A1585" s="145">
        <v>1581</v>
      </c>
      <c r="B1585" s="146" t="s">
        <v>1250</v>
      </c>
      <c r="C1585" s="91"/>
      <c r="D1585" s="91">
        <v>1</v>
      </c>
      <c r="E1585" s="91">
        <v>20</v>
      </c>
      <c r="F1585" s="146" t="s">
        <v>1956</v>
      </c>
      <c r="G1585" s="99">
        <v>550</v>
      </c>
      <c r="H1585" s="91">
        <v>15</v>
      </c>
      <c r="I1585" s="91"/>
    </row>
    <row r="1586" spans="1:9">
      <c r="A1586" s="145">
        <v>1582</v>
      </c>
      <c r="B1586" s="146" t="s">
        <v>1252</v>
      </c>
      <c r="C1586" s="91" t="s">
        <v>6461</v>
      </c>
      <c r="D1586" s="91">
        <v>1</v>
      </c>
      <c r="E1586" s="91">
        <v>24</v>
      </c>
      <c r="F1586" s="146" t="s">
        <v>1957</v>
      </c>
      <c r="G1586" s="99">
        <v>550</v>
      </c>
      <c r="H1586" s="91">
        <v>34</v>
      </c>
      <c r="I1586" s="91"/>
    </row>
    <row r="1587" spans="1:9">
      <c r="A1587" s="145">
        <v>1583</v>
      </c>
      <c r="B1587" s="146" t="s">
        <v>1254</v>
      </c>
      <c r="C1587" s="91" t="s">
        <v>6461</v>
      </c>
      <c r="D1587" s="91">
        <v>1</v>
      </c>
      <c r="E1587" s="91">
        <v>25</v>
      </c>
      <c r="F1587" s="146" t="s">
        <v>1958</v>
      </c>
      <c r="G1587" s="99">
        <v>550</v>
      </c>
      <c r="H1587" s="91">
        <v>44</v>
      </c>
      <c r="I1587" s="91"/>
    </row>
    <row r="1588" spans="1:9">
      <c r="A1588" s="145">
        <v>1584</v>
      </c>
      <c r="B1588" s="146" t="s">
        <v>1256</v>
      </c>
      <c r="C1588" s="91" t="s">
        <v>6461</v>
      </c>
      <c r="D1588" s="91">
        <v>1</v>
      </c>
      <c r="E1588" s="91">
        <v>26</v>
      </c>
      <c r="F1588" s="146" t="s">
        <v>1959</v>
      </c>
      <c r="G1588" s="99">
        <v>550</v>
      </c>
      <c r="H1588" s="91">
        <v>54</v>
      </c>
      <c r="I1588" s="91"/>
    </row>
    <row r="1589" spans="1:9">
      <c r="A1589" s="145">
        <v>1585</v>
      </c>
      <c r="B1589" s="146" t="s">
        <v>1240</v>
      </c>
      <c r="C1589" s="146"/>
      <c r="D1589" s="91">
        <v>1</v>
      </c>
      <c r="E1589" s="91">
        <v>15</v>
      </c>
      <c r="F1589" s="146" t="s">
        <v>1960</v>
      </c>
      <c r="G1589" s="99">
        <v>553</v>
      </c>
      <c r="H1589" s="91">
        <v>3</v>
      </c>
      <c r="I1589" s="146"/>
    </row>
    <row r="1590" spans="1:9">
      <c r="A1590" s="145">
        <v>1586</v>
      </c>
      <c r="B1590" s="146" t="s">
        <v>1242</v>
      </c>
      <c r="C1590" s="91"/>
      <c r="D1590" s="91">
        <v>5</v>
      </c>
      <c r="E1590" s="91">
        <v>16</v>
      </c>
      <c r="F1590" s="146" t="s">
        <v>1961</v>
      </c>
      <c r="G1590" s="147">
        <v>553</v>
      </c>
      <c r="H1590" s="91" t="s">
        <v>6669</v>
      </c>
      <c r="I1590" s="91"/>
    </row>
    <row r="1591" spans="1:9">
      <c r="A1591" s="145">
        <v>1587</v>
      </c>
      <c r="B1591" s="146" t="s">
        <v>1244</v>
      </c>
      <c r="C1591" s="91"/>
      <c r="D1591" s="91">
        <v>1</v>
      </c>
      <c r="E1591" s="91">
        <v>17</v>
      </c>
      <c r="F1591" s="146" t="s">
        <v>1962</v>
      </c>
      <c r="G1591" s="99">
        <v>553</v>
      </c>
      <c r="H1591" s="91">
        <v>9</v>
      </c>
      <c r="I1591" s="91"/>
    </row>
    <row r="1592" spans="1:9">
      <c r="A1592" s="145">
        <v>1588</v>
      </c>
      <c r="B1592" s="146" t="s">
        <v>1246</v>
      </c>
      <c r="C1592" s="91"/>
      <c r="D1592" s="91">
        <v>1</v>
      </c>
      <c r="E1592" s="91">
        <v>18</v>
      </c>
      <c r="F1592" s="146" t="s">
        <v>1963</v>
      </c>
      <c r="G1592" s="99">
        <v>553</v>
      </c>
      <c r="H1592" s="91">
        <v>11</v>
      </c>
      <c r="I1592" s="91"/>
    </row>
    <row r="1593" spans="1:9">
      <c r="A1593" s="145">
        <v>1589</v>
      </c>
      <c r="B1593" s="146" t="s">
        <v>1248</v>
      </c>
      <c r="C1593" s="91"/>
      <c r="D1593" s="91">
        <v>1</v>
      </c>
      <c r="E1593" s="91">
        <v>19</v>
      </c>
      <c r="F1593" s="146" t="s">
        <v>1964</v>
      </c>
      <c r="G1593" s="99">
        <v>553</v>
      </c>
      <c r="H1593" s="91">
        <v>13</v>
      </c>
      <c r="I1593" s="91"/>
    </row>
    <row r="1594" spans="1:9">
      <c r="A1594" s="145">
        <v>1590</v>
      </c>
      <c r="B1594" s="146" t="s">
        <v>1250</v>
      </c>
      <c r="C1594" s="91"/>
      <c r="D1594" s="91">
        <v>1</v>
      </c>
      <c r="E1594" s="91">
        <v>20</v>
      </c>
      <c r="F1594" s="146" t="s">
        <v>1965</v>
      </c>
      <c r="G1594" s="99">
        <v>553</v>
      </c>
      <c r="H1594" s="91">
        <v>15</v>
      </c>
      <c r="I1594" s="91"/>
    </row>
    <row r="1595" spans="1:9">
      <c r="A1595" s="145">
        <v>1591</v>
      </c>
      <c r="B1595" s="146" t="s">
        <v>1252</v>
      </c>
      <c r="C1595" s="91" t="s">
        <v>6461</v>
      </c>
      <c r="D1595" s="91">
        <v>1</v>
      </c>
      <c r="E1595" s="91">
        <v>24</v>
      </c>
      <c r="F1595" s="146" t="s">
        <v>1966</v>
      </c>
      <c r="G1595" s="99">
        <v>553</v>
      </c>
      <c r="H1595" s="91">
        <v>34</v>
      </c>
      <c r="I1595" s="91"/>
    </row>
    <row r="1596" spans="1:9">
      <c r="A1596" s="145">
        <v>1592</v>
      </c>
      <c r="B1596" s="146" t="s">
        <v>1254</v>
      </c>
      <c r="C1596" s="91" t="s">
        <v>6461</v>
      </c>
      <c r="D1596" s="91">
        <v>1</v>
      </c>
      <c r="E1596" s="91">
        <v>25</v>
      </c>
      <c r="F1596" s="146" t="s">
        <v>1967</v>
      </c>
      <c r="G1596" s="99">
        <v>553</v>
      </c>
      <c r="H1596" s="91">
        <v>44</v>
      </c>
      <c r="I1596" s="91"/>
    </row>
    <row r="1597" spans="1:9">
      <c r="A1597" s="145">
        <v>1593</v>
      </c>
      <c r="B1597" s="146" t="s">
        <v>1256</v>
      </c>
      <c r="C1597" s="91" t="s">
        <v>6461</v>
      </c>
      <c r="D1597" s="91">
        <v>1</v>
      </c>
      <c r="E1597" s="91">
        <v>26</v>
      </c>
      <c r="F1597" s="146" t="s">
        <v>1968</v>
      </c>
      <c r="G1597" s="99">
        <v>553</v>
      </c>
      <c r="H1597" s="91">
        <v>54</v>
      </c>
      <c r="I1597" s="91"/>
    </row>
    <row r="1598" spans="1:9">
      <c r="A1598" s="145">
        <v>1594</v>
      </c>
      <c r="B1598" s="146" t="s">
        <v>1240</v>
      </c>
      <c r="C1598" s="146"/>
      <c r="D1598" s="91">
        <v>1</v>
      </c>
      <c r="E1598" s="91">
        <v>15</v>
      </c>
      <c r="F1598" s="146" t="s">
        <v>1969</v>
      </c>
      <c r="G1598" s="99">
        <v>556</v>
      </c>
      <c r="H1598" s="91">
        <v>3</v>
      </c>
      <c r="I1598" s="146"/>
    </row>
    <row r="1599" spans="1:9">
      <c r="A1599" s="145">
        <v>1595</v>
      </c>
      <c r="B1599" s="146" t="s">
        <v>1242</v>
      </c>
      <c r="C1599" s="91"/>
      <c r="D1599" s="91">
        <v>5</v>
      </c>
      <c r="E1599" s="91">
        <v>16</v>
      </c>
      <c r="F1599" s="146" t="s">
        <v>1970</v>
      </c>
      <c r="G1599" s="147">
        <v>556</v>
      </c>
      <c r="H1599" s="91" t="s">
        <v>6669</v>
      </c>
      <c r="I1599" s="91"/>
    </row>
    <row r="1600" spans="1:9">
      <c r="A1600" s="145">
        <v>1596</v>
      </c>
      <c r="B1600" s="146" t="s">
        <v>1244</v>
      </c>
      <c r="C1600" s="91"/>
      <c r="D1600" s="91">
        <v>1</v>
      </c>
      <c r="E1600" s="91">
        <v>17</v>
      </c>
      <c r="F1600" s="146" t="s">
        <v>1971</v>
      </c>
      <c r="G1600" s="99">
        <v>556</v>
      </c>
      <c r="H1600" s="91">
        <v>9</v>
      </c>
      <c r="I1600" s="91"/>
    </row>
    <row r="1601" spans="1:9">
      <c r="A1601" s="145">
        <v>1597</v>
      </c>
      <c r="B1601" s="146" t="s">
        <v>1246</v>
      </c>
      <c r="C1601" s="91"/>
      <c r="D1601" s="91">
        <v>1</v>
      </c>
      <c r="E1601" s="91">
        <v>18</v>
      </c>
      <c r="F1601" s="146" t="s">
        <v>1972</v>
      </c>
      <c r="G1601" s="99">
        <v>556</v>
      </c>
      <c r="H1601" s="91">
        <v>11</v>
      </c>
      <c r="I1601" s="91"/>
    </row>
    <row r="1602" spans="1:9">
      <c r="A1602" s="145">
        <v>1598</v>
      </c>
      <c r="B1602" s="146" t="s">
        <v>1248</v>
      </c>
      <c r="C1602" s="91"/>
      <c r="D1602" s="91">
        <v>1</v>
      </c>
      <c r="E1602" s="91">
        <v>19</v>
      </c>
      <c r="F1602" s="146" t="s">
        <v>1973</v>
      </c>
      <c r="G1602" s="99">
        <v>556</v>
      </c>
      <c r="H1602" s="91">
        <v>13</v>
      </c>
      <c r="I1602" s="91"/>
    </row>
    <row r="1603" spans="1:9">
      <c r="A1603" s="145">
        <v>1599</v>
      </c>
      <c r="B1603" s="146" t="s">
        <v>1250</v>
      </c>
      <c r="C1603" s="91"/>
      <c r="D1603" s="91">
        <v>1</v>
      </c>
      <c r="E1603" s="91">
        <v>20</v>
      </c>
      <c r="F1603" s="146" t="s">
        <v>1974</v>
      </c>
      <c r="G1603" s="99">
        <v>556</v>
      </c>
      <c r="H1603" s="91">
        <v>15</v>
      </c>
      <c r="I1603" s="91"/>
    </row>
    <row r="1604" spans="1:9">
      <c r="A1604" s="145">
        <v>1600</v>
      </c>
      <c r="B1604" s="146" t="s">
        <v>1252</v>
      </c>
      <c r="C1604" s="91" t="s">
        <v>6461</v>
      </c>
      <c r="D1604" s="91">
        <v>1</v>
      </c>
      <c r="E1604" s="91">
        <v>24</v>
      </c>
      <c r="F1604" s="146" t="s">
        <v>1975</v>
      </c>
      <c r="G1604" s="99">
        <v>556</v>
      </c>
      <c r="H1604" s="91">
        <v>34</v>
      </c>
      <c r="I1604" s="91"/>
    </row>
    <row r="1605" spans="1:9">
      <c r="A1605" s="145">
        <v>1601</v>
      </c>
      <c r="B1605" s="146" t="s">
        <v>1254</v>
      </c>
      <c r="C1605" s="91" t="s">
        <v>6461</v>
      </c>
      <c r="D1605" s="91">
        <v>1</v>
      </c>
      <c r="E1605" s="91">
        <v>25</v>
      </c>
      <c r="F1605" s="146" t="s">
        <v>1976</v>
      </c>
      <c r="G1605" s="99">
        <v>556</v>
      </c>
      <c r="H1605" s="91">
        <v>44</v>
      </c>
      <c r="I1605" s="91"/>
    </row>
    <row r="1606" spans="1:9">
      <c r="A1606" s="145">
        <v>1602</v>
      </c>
      <c r="B1606" s="146" t="s">
        <v>1256</v>
      </c>
      <c r="C1606" s="91" t="s">
        <v>6461</v>
      </c>
      <c r="D1606" s="91">
        <v>1</v>
      </c>
      <c r="E1606" s="91">
        <v>26</v>
      </c>
      <c r="F1606" s="146" t="s">
        <v>1977</v>
      </c>
      <c r="G1606" s="99">
        <v>556</v>
      </c>
      <c r="H1606" s="91">
        <v>54</v>
      </c>
      <c r="I1606" s="91"/>
    </row>
    <row r="1607" spans="1:9">
      <c r="A1607" s="145">
        <v>1603</v>
      </c>
      <c r="B1607" s="146" t="s">
        <v>1240</v>
      </c>
      <c r="C1607" s="146"/>
      <c r="D1607" s="91">
        <v>1</v>
      </c>
      <c r="E1607" s="91">
        <v>15</v>
      </c>
      <c r="F1607" s="146" t="s">
        <v>1978</v>
      </c>
      <c r="G1607" s="99">
        <v>559</v>
      </c>
      <c r="H1607" s="91">
        <v>3</v>
      </c>
      <c r="I1607" s="146"/>
    </row>
    <row r="1608" spans="1:9">
      <c r="A1608" s="145">
        <v>1604</v>
      </c>
      <c r="B1608" s="146" t="s">
        <v>1242</v>
      </c>
      <c r="C1608" s="91"/>
      <c r="D1608" s="91">
        <v>5</v>
      </c>
      <c r="E1608" s="91">
        <v>16</v>
      </c>
      <c r="F1608" s="146" t="s">
        <v>1979</v>
      </c>
      <c r="G1608" s="147">
        <v>559</v>
      </c>
      <c r="H1608" s="91" t="s">
        <v>6669</v>
      </c>
      <c r="I1608" s="91"/>
    </row>
    <row r="1609" spans="1:9">
      <c r="A1609" s="145">
        <v>1605</v>
      </c>
      <c r="B1609" s="146" t="s">
        <v>1244</v>
      </c>
      <c r="C1609" s="91"/>
      <c r="D1609" s="91">
        <v>1</v>
      </c>
      <c r="E1609" s="91">
        <v>17</v>
      </c>
      <c r="F1609" s="146" t="s">
        <v>1980</v>
      </c>
      <c r="G1609" s="99">
        <v>559</v>
      </c>
      <c r="H1609" s="91">
        <v>9</v>
      </c>
      <c r="I1609" s="91"/>
    </row>
    <row r="1610" spans="1:9">
      <c r="A1610" s="145">
        <v>1606</v>
      </c>
      <c r="B1610" s="146" t="s">
        <v>1246</v>
      </c>
      <c r="C1610" s="91"/>
      <c r="D1610" s="91">
        <v>1</v>
      </c>
      <c r="E1610" s="91">
        <v>18</v>
      </c>
      <c r="F1610" s="146" t="s">
        <v>1981</v>
      </c>
      <c r="G1610" s="99">
        <v>559</v>
      </c>
      <c r="H1610" s="91">
        <v>11</v>
      </c>
      <c r="I1610" s="91"/>
    </row>
    <row r="1611" spans="1:9">
      <c r="A1611" s="145">
        <v>1607</v>
      </c>
      <c r="B1611" s="146" t="s">
        <v>1248</v>
      </c>
      <c r="C1611" s="91"/>
      <c r="D1611" s="91">
        <v>1</v>
      </c>
      <c r="E1611" s="91">
        <v>19</v>
      </c>
      <c r="F1611" s="146" t="s">
        <v>1982</v>
      </c>
      <c r="G1611" s="99">
        <v>559</v>
      </c>
      <c r="H1611" s="91">
        <v>13</v>
      </c>
      <c r="I1611" s="91"/>
    </row>
    <row r="1612" spans="1:9">
      <c r="A1612" s="145">
        <v>1608</v>
      </c>
      <c r="B1612" s="146" t="s">
        <v>1250</v>
      </c>
      <c r="C1612" s="91"/>
      <c r="D1612" s="91">
        <v>1</v>
      </c>
      <c r="E1612" s="91">
        <v>20</v>
      </c>
      <c r="F1612" s="146" t="s">
        <v>1983</v>
      </c>
      <c r="G1612" s="99">
        <v>559</v>
      </c>
      <c r="H1612" s="91">
        <v>15</v>
      </c>
      <c r="I1612" s="91"/>
    </row>
    <row r="1613" spans="1:9">
      <c r="A1613" s="145">
        <v>1609</v>
      </c>
      <c r="B1613" s="146" t="s">
        <v>1252</v>
      </c>
      <c r="C1613" s="91" t="s">
        <v>6461</v>
      </c>
      <c r="D1613" s="91">
        <v>1</v>
      </c>
      <c r="E1613" s="91">
        <v>24</v>
      </c>
      <c r="F1613" s="146" t="s">
        <v>1984</v>
      </c>
      <c r="G1613" s="99">
        <v>559</v>
      </c>
      <c r="H1613" s="91">
        <v>34</v>
      </c>
      <c r="I1613" s="91"/>
    </row>
    <row r="1614" spans="1:9">
      <c r="A1614" s="145">
        <v>1610</v>
      </c>
      <c r="B1614" s="146" t="s">
        <v>1254</v>
      </c>
      <c r="C1614" s="91" t="s">
        <v>6461</v>
      </c>
      <c r="D1614" s="91">
        <v>1</v>
      </c>
      <c r="E1614" s="91">
        <v>25</v>
      </c>
      <c r="F1614" s="146" t="s">
        <v>1985</v>
      </c>
      <c r="G1614" s="99">
        <v>559</v>
      </c>
      <c r="H1614" s="91">
        <v>44</v>
      </c>
      <c r="I1614" s="91"/>
    </row>
    <row r="1615" spans="1:9">
      <c r="A1615" s="145">
        <v>1611</v>
      </c>
      <c r="B1615" s="146" t="s">
        <v>1256</v>
      </c>
      <c r="C1615" s="91" t="s">
        <v>6461</v>
      </c>
      <c r="D1615" s="91">
        <v>1</v>
      </c>
      <c r="E1615" s="91">
        <v>26</v>
      </c>
      <c r="F1615" s="146" t="s">
        <v>1986</v>
      </c>
      <c r="G1615" s="99">
        <v>559</v>
      </c>
      <c r="H1615" s="91">
        <v>54</v>
      </c>
      <c r="I1615" s="91"/>
    </row>
    <row r="1616" spans="1:9">
      <c r="A1616" s="145">
        <v>1612</v>
      </c>
      <c r="B1616" s="146" t="s">
        <v>1240</v>
      </c>
      <c r="C1616" s="146"/>
      <c r="D1616" s="91">
        <v>1</v>
      </c>
      <c r="E1616" s="91">
        <v>15</v>
      </c>
      <c r="F1616" s="146" t="s">
        <v>1987</v>
      </c>
      <c r="G1616" s="99">
        <v>562</v>
      </c>
      <c r="H1616" s="91">
        <v>3</v>
      </c>
      <c r="I1616" s="146"/>
    </row>
    <row r="1617" spans="1:9">
      <c r="A1617" s="145">
        <v>1613</v>
      </c>
      <c r="B1617" s="146" t="s">
        <v>1242</v>
      </c>
      <c r="C1617" s="91"/>
      <c r="D1617" s="91">
        <v>5</v>
      </c>
      <c r="E1617" s="91">
        <v>16</v>
      </c>
      <c r="F1617" s="146" t="s">
        <v>1988</v>
      </c>
      <c r="G1617" s="147">
        <v>562</v>
      </c>
      <c r="H1617" s="91" t="s">
        <v>6669</v>
      </c>
      <c r="I1617" s="91"/>
    </row>
    <row r="1618" spans="1:9">
      <c r="A1618" s="145">
        <v>1614</v>
      </c>
      <c r="B1618" s="146" t="s">
        <v>1244</v>
      </c>
      <c r="C1618" s="91"/>
      <c r="D1618" s="91">
        <v>1</v>
      </c>
      <c r="E1618" s="91">
        <v>17</v>
      </c>
      <c r="F1618" s="146" t="s">
        <v>1989</v>
      </c>
      <c r="G1618" s="99">
        <v>562</v>
      </c>
      <c r="H1618" s="91">
        <v>9</v>
      </c>
      <c r="I1618" s="91"/>
    </row>
    <row r="1619" spans="1:9">
      <c r="A1619" s="145">
        <v>1615</v>
      </c>
      <c r="B1619" s="146" t="s">
        <v>1246</v>
      </c>
      <c r="C1619" s="91"/>
      <c r="D1619" s="91">
        <v>1</v>
      </c>
      <c r="E1619" s="91">
        <v>18</v>
      </c>
      <c r="F1619" s="146" t="s">
        <v>1990</v>
      </c>
      <c r="G1619" s="99">
        <v>562</v>
      </c>
      <c r="H1619" s="91">
        <v>11</v>
      </c>
      <c r="I1619" s="91"/>
    </row>
    <row r="1620" spans="1:9">
      <c r="A1620" s="145">
        <v>1616</v>
      </c>
      <c r="B1620" s="146" t="s">
        <v>1248</v>
      </c>
      <c r="C1620" s="91"/>
      <c r="D1620" s="91">
        <v>1</v>
      </c>
      <c r="E1620" s="91">
        <v>19</v>
      </c>
      <c r="F1620" s="146" t="s">
        <v>1991</v>
      </c>
      <c r="G1620" s="99">
        <v>562</v>
      </c>
      <c r="H1620" s="91">
        <v>13</v>
      </c>
      <c r="I1620" s="91"/>
    </row>
    <row r="1621" spans="1:9">
      <c r="A1621" s="145">
        <v>1617</v>
      </c>
      <c r="B1621" s="146" t="s">
        <v>1250</v>
      </c>
      <c r="C1621" s="91"/>
      <c r="D1621" s="91">
        <v>1</v>
      </c>
      <c r="E1621" s="91">
        <v>20</v>
      </c>
      <c r="F1621" s="146" t="s">
        <v>1992</v>
      </c>
      <c r="G1621" s="99">
        <v>562</v>
      </c>
      <c r="H1621" s="91">
        <v>15</v>
      </c>
      <c r="I1621" s="91"/>
    </row>
    <row r="1622" spans="1:9">
      <c r="A1622" s="145">
        <v>1618</v>
      </c>
      <c r="B1622" s="146" t="s">
        <v>1252</v>
      </c>
      <c r="C1622" s="91" t="s">
        <v>6461</v>
      </c>
      <c r="D1622" s="91">
        <v>1</v>
      </c>
      <c r="E1622" s="91">
        <v>24</v>
      </c>
      <c r="F1622" s="146" t="s">
        <v>1993</v>
      </c>
      <c r="G1622" s="99">
        <v>562</v>
      </c>
      <c r="H1622" s="91">
        <v>34</v>
      </c>
      <c r="I1622" s="91"/>
    </row>
    <row r="1623" spans="1:9">
      <c r="A1623" s="145">
        <v>1619</v>
      </c>
      <c r="B1623" s="146" t="s">
        <v>1254</v>
      </c>
      <c r="C1623" s="91" t="s">
        <v>6461</v>
      </c>
      <c r="D1623" s="91">
        <v>1</v>
      </c>
      <c r="E1623" s="91">
        <v>25</v>
      </c>
      <c r="F1623" s="146" t="s">
        <v>1994</v>
      </c>
      <c r="G1623" s="99">
        <v>562</v>
      </c>
      <c r="H1623" s="91">
        <v>44</v>
      </c>
      <c r="I1623" s="91"/>
    </row>
    <row r="1624" spans="1:9">
      <c r="A1624" s="145">
        <v>1620</v>
      </c>
      <c r="B1624" s="146" t="s">
        <v>1256</v>
      </c>
      <c r="C1624" s="91" t="s">
        <v>6461</v>
      </c>
      <c r="D1624" s="91">
        <v>1</v>
      </c>
      <c r="E1624" s="91">
        <v>26</v>
      </c>
      <c r="F1624" s="146" t="s">
        <v>1995</v>
      </c>
      <c r="G1624" s="99">
        <v>562</v>
      </c>
      <c r="H1624" s="91">
        <v>54</v>
      </c>
      <c r="I1624" s="91"/>
    </row>
    <row r="1625" spans="1:9">
      <c r="A1625" s="145">
        <v>1621</v>
      </c>
      <c r="B1625" s="146" t="s">
        <v>1240</v>
      </c>
      <c r="C1625" s="146"/>
      <c r="D1625" s="91">
        <v>1</v>
      </c>
      <c r="E1625" s="91">
        <v>15</v>
      </c>
      <c r="F1625" s="146" t="s">
        <v>1996</v>
      </c>
      <c r="G1625" s="99">
        <v>565</v>
      </c>
      <c r="H1625" s="91">
        <v>3</v>
      </c>
      <c r="I1625" s="146"/>
    </row>
    <row r="1626" spans="1:9">
      <c r="A1626" s="145">
        <v>1622</v>
      </c>
      <c r="B1626" s="146" t="s">
        <v>1242</v>
      </c>
      <c r="C1626" s="91"/>
      <c r="D1626" s="91">
        <v>5</v>
      </c>
      <c r="E1626" s="91">
        <v>16</v>
      </c>
      <c r="F1626" s="146" t="s">
        <v>1997</v>
      </c>
      <c r="G1626" s="147">
        <v>565</v>
      </c>
      <c r="H1626" s="91" t="s">
        <v>6669</v>
      </c>
      <c r="I1626" s="91"/>
    </row>
    <row r="1627" spans="1:9">
      <c r="A1627" s="145">
        <v>1623</v>
      </c>
      <c r="B1627" s="146" t="s">
        <v>1244</v>
      </c>
      <c r="C1627" s="91"/>
      <c r="D1627" s="91">
        <v>1</v>
      </c>
      <c r="E1627" s="91">
        <v>17</v>
      </c>
      <c r="F1627" s="146" t="s">
        <v>1998</v>
      </c>
      <c r="G1627" s="99">
        <v>565</v>
      </c>
      <c r="H1627" s="91">
        <v>9</v>
      </c>
      <c r="I1627" s="91"/>
    </row>
    <row r="1628" spans="1:9">
      <c r="A1628" s="145">
        <v>1624</v>
      </c>
      <c r="B1628" s="146" t="s">
        <v>1246</v>
      </c>
      <c r="C1628" s="91"/>
      <c r="D1628" s="91">
        <v>1</v>
      </c>
      <c r="E1628" s="91">
        <v>18</v>
      </c>
      <c r="F1628" s="146" t="s">
        <v>1999</v>
      </c>
      <c r="G1628" s="99">
        <v>565</v>
      </c>
      <c r="H1628" s="91">
        <v>11</v>
      </c>
      <c r="I1628" s="91"/>
    </row>
    <row r="1629" spans="1:9">
      <c r="A1629" s="145">
        <v>1625</v>
      </c>
      <c r="B1629" s="146" t="s">
        <v>1248</v>
      </c>
      <c r="C1629" s="91"/>
      <c r="D1629" s="91">
        <v>1</v>
      </c>
      <c r="E1629" s="91">
        <v>19</v>
      </c>
      <c r="F1629" s="146" t="s">
        <v>2000</v>
      </c>
      <c r="G1629" s="99">
        <v>565</v>
      </c>
      <c r="H1629" s="91">
        <v>13</v>
      </c>
      <c r="I1629" s="91"/>
    </row>
    <row r="1630" spans="1:9">
      <c r="A1630" s="145">
        <v>1626</v>
      </c>
      <c r="B1630" s="146" t="s">
        <v>1250</v>
      </c>
      <c r="C1630" s="91"/>
      <c r="D1630" s="91">
        <v>1</v>
      </c>
      <c r="E1630" s="91">
        <v>20</v>
      </c>
      <c r="F1630" s="146" t="s">
        <v>2001</v>
      </c>
      <c r="G1630" s="99">
        <v>565</v>
      </c>
      <c r="H1630" s="91">
        <v>15</v>
      </c>
      <c r="I1630" s="91"/>
    </row>
    <row r="1631" spans="1:9">
      <c r="A1631" s="145">
        <v>1627</v>
      </c>
      <c r="B1631" s="146" t="s">
        <v>1252</v>
      </c>
      <c r="C1631" s="91" t="s">
        <v>6461</v>
      </c>
      <c r="D1631" s="91">
        <v>1</v>
      </c>
      <c r="E1631" s="91">
        <v>24</v>
      </c>
      <c r="F1631" s="146" t="s">
        <v>2002</v>
      </c>
      <c r="G1631" s="99">
        <v>565</v>
      </c>
      <c r="H1631" s="91">
        <v>34</v>
      </c>
      <c r="I1631" s="91"/>
    </row>
    <row r="1632" spans="1:9">
      <c r="A1632" s="145">
        <v>1628</v>
      </c>
      <c r="B1632" s="146" t="s">
        <v>1254</v>
      </c>
      <c r="C1632" s="91" t="s">
        <v>6461</v>
      </c>
      <c r="D1632" s="91">
        <v>1</v>
      </c>
      <c r="E1632" s="91">
        <v>25</v>
      </c>
      <c r="F1632" s="146" t="s">
        <v>2003</v>
      </c>
      <c r="G1632" s="99">
        <v>565</v>
      </c>
      <c r="H1632" s="91">
        <v>44</v>
      </c>
      <c r="I1632" s="91"/>
    </row>
    <row r="1633" spans="1:9">
      <c r="A1633" s="145">
        <v>1629</v>
      </c>
      <c r="B1633" s="146" t="s">
        <v>1256</v>
      </c>
      <c r="C1633" s="91" t="s">
        <v>6461</v>
      </c>
      <c r="D1633" s="91">
        <v>1</v>
      </c>
      <c r="E1633" s="91">
        <v>26</v>
      </c>
      <c r="F1633" s="146" t="s">
        <v>2004</v>
      </c>
      <c r="G1633" s="99">
        <v>565</v>
      </c>
      <c r="H1633" s="91">
        <v>54</v>
      </c>
      <c r="I1633" s="91"/>
    </row>
    <row r="1634" spans="1:9">
      <c r="A1634" s="145">
        <v>1630</v>
      </c>
      <c r="B1634" s="146" t="s">
        <v>1240</v>
      </c>
      <c r="C1634" s="146"/>
      <c r="D1634" s="91">
        <v>1</v>
      </c>
      <c r="E1634" s="91">
        <v>15</v>
      </c>
      <c r="F1634" s="146" t="s">
        <v>2005</v>
      </c>
      <c r="G1634" s="99">
        <v>568</v>
      </c>
      <c r="H1634" s="91">
        <v>3</v>
      </c>
      <c r="I1634" s="146"/>
    </row>
    <row r="1635" spans="1:9">
      <c r="A1635" s="145">
        <v>1631</v>
      </c>
      <c r="B1635" s="146" t="s">
        <v>1242</v>
      </c>
      <c r="C1635" s="91"/>
      <c r="D1635" s="91">
        <v>5</v>
      </c>
      <c r="E1635" s="91">
        <v>16</v>
      </c>
      <c r="F1635" s="146" t="s">
        <v>2006</v>
      </c>
      <c r="G1635" s="147">
        <v>568</v>
      </c>
      <c r="H1635" s="91" t="s">
        <v>6669</v>
      </c>
      <c r="I1635" s="91"/>
    </row>
    <row r="1636" spans="1:9">
      <c r="A1636" s="145">
        <v>1632</v>
      </c>
      <c r="B1636" s="146" t="s">
        <v>1244</v>
      </c>
      <c r="C1636" s="91"/>
      <c r="D1636" s="91">
        <v>1</v>
      </c>
      <c r="E1636" s="91">
        <v>17</v>
      </c>
      <c r="F1636" s="146" t="s">
        <v>2007</v>
      </c>
      <c r="G1636" s="99">
        <v>568</v>
      </c>
      <c r="H1636" s="91">
        <v>9</v>
      </c>
      <c r="I1636" s="91"/>
    </row>
    <row r="1637" spans="1:9">
      <c r="A1637" s="145">
        <v>1633</v>
      </c>
      <c r="B1637" s="146" t="s">
        <v>1246</v>
      </c>
      <c r="C1637" s="91"/>
      <c r="D1637" s="91">
        <v>1</v>
      </c>
      <c r="E1637" s="91">
        <v>18</v>
      </c>
      <c r="F1637" s="146" t="s">
        <v>2008</v>
      </c>
      <c r="G1637" s="99">
        <v>568</v>
      </c>
      <c r="H1637" s="91">
        <v>11</v>
      </c>
      <c r="I1637" s="91"/>
    </row>
    <row r="1638" spans="1:9">
      <c r="A1638" s="145">
        <v>1634</v>
      </c>
      <c r="B1638" s="146" t="s">
        <v>1248</v>
      </c>
      <c r="C1638" s="91"/>
      <c r="D1638" s="91">
        <v>1</v>
      </c>
      <c r="E1638" s="91">
        <v>19</v>
      </c>
      <c r="F1638" s="146" t="s">
        <v>2009</v>
      </c>
      <c r="G1638" s="99">
        <v>568</v>
      </c>
      <c r="H1638" s="91">
        <v>13</v>
      </c>
      <c r="I1638" s="91"/>
    </row>
    <row r="1639" spans="1:9">
      <c r="A1639" s="145">
        <v>1635</v>
      </c>
      <c r="B1639" s="146" t="s">
        <v>1250</v>
      </c>
      <c r="C1639" s="91"/>
      <c r="D1639" s="91">
        <v>1</v>
      </c>
      <c r="E1639" s="91">
        <v>20</v>
      </c>
      <c r="F1639" s="146" t="s">
        <v>2010</v>
      </c>
      <c r="G1639" s="99">
        <v>568</v>
      </c>
      <c r="H1639" s="91">
        <v>15</v>
      </c>
      <c r="I1639" s="91"/>
    </row>
    <row r="1640" spans="1:9">
      <c r="A1640" s="145">
        <v>1636</v>
      </c>
      <c r="B1640" s="146" t="s">
        <v>1252</v>
      </c>
      <c r="C1640" s="91" t="s">
        <v>6461</v>
      </c>
      <c r="D1640" s="91">
        <v>1</v>
      </c>
      <c r="E1640" s="91">
        <v>24</v>
      </c>
      <c r="F1640" s="146" t="s">
        <v>2011</v>
      </c>
      <c r="G1640" s="99">
        <v>568</v>
      </c>
      <c r="H1640" s="91">
        <v>34</v>
      </c>
      <c r="I1640" s="91"/>
    </row>
    <row r="1641" spans="1:9">
      <c r="A1641" s="145">
        <v>1637</v>
      </c>
      <c r="B1641" s="146" t="s">
        <v>1254</v>
      </c>
      <c r="C1641" s="91" t="s">
        <v>6461</v>
      </c>
      <c r="D1641" s="91">
        <v>1</v>
      </c>
      <c r="E1641" s="91">
        <v>25</v>
      </c>
      <c r="F1641" s="146" t="s">
        <v>2012</v>
      </c>
      <c r="G1641" s="99">
        <v>568</v>
      </c>
      <c r="H1641" s="91">
        <v>44</v>
      </c>
      <c r="I1641" s="91"/>
    </row>
    <row r="1642" spans="1:9">
      <c r="A1642" s="145">
        <v>1638</v>
      </c>
      <c r="B1642" s="146" t="s">
        <v>1256</v>
      </c>
      <c r="C1642" s="91" t="s">
        <v>6461</v>
      </c>
      <c r="D1642" s="91">
        <v>1</v>
      </c>
      <c r="E1642" s="91">
        <v>26</v>
      </c>
      <c r="F1642" s="146" t="s">
        <v>2013</v>
      </c>
      <c r="G1642" s="99">
        <v>568</v>
      </c>
      <c r="H1642" s="91">
        <v>54</v>
      </c>
      <c r="I1642" s="91"/>
    </row>
    <row r="1643" spans="1:9">
      <c r="A1643" s="145">
        <v>1639</v>
      </c>
      <c r="B1643" s="146" t="s">
        <v>1240</v>
      </c>
      <c r="C1643" s="146"/>
      <c r="D1643" s="91">
        <v>1</v>
      </c>
      <c r="E1643" s="91">
        <v>15</v>
      </c>
      <c r="F1643" s="146" t="s">
        <v>2014</v>
      </c>
      <c r="G1643" s="99">
        <v>571</v>
      </c>
      <c r="H1643" s="91">
        <v>3</v>
      </c>
      <c r="I1643" s="146"/>
    </row>
    <row r="1644" spans="1:9">
      <c r="A1644" s="145">
        <v>1640</v>
      </c>
      <c r="B1644" s="146" t="s">
        <v>1242</v>
      </c>
      <c r="C1644" s="91"/>
      <c r="D1644" s="91">
        <v>5</v>
      </c>
      <c r="E1644" s="91">
        <v>16</v>
      </c>
      <c r="F1644" s="146" t="s">
        <v>2015</v>
      </c>
      <c r="G1644" s="147">
        <v>571</v>
      </c>
      <c r="H1644" s="91" t="s">
        <v>6669</v>
      </c>
      <c r="I1644" s="91"/>
    </row>
    <row r="1645" spans="1:9">
      <c r="A1645" s="145">
        <v>1641</v>
      </c>
      <c r="B1645" s="146" t="s">
        <v>1244</v>
      </c>
      <c r="C1645" s="91"/>
      <c r="D1645" s="91">
        <v>1</v>
      </c>
      <c r="E1645" s="91">
        <v>17</v>
      </c>
      <c r="F1645" s="146" t="s">
        <v>2016</v>
      </c>
      <c r="G1645" s="99">
        <v>571</v>
      </c>
      <c r="H1645" s="91">
        <v>9</v>
      </c>
      <c r="I1645" s="91"/>
    </row>
    <row r="1646" spans="1:9">
      <c r="A1646" s="145">
        <v>1642</v>
      </c>
      <c r="B1646" s="146" t="s">
        <v>1246</v>
      </c>
      <c r="C1646" s="91"/>
      <c r="D1646" s="91">
        <v>1</v>
      </c>
      <c r="E1646" s="91">
        <v>18</v>
      </c>
      <c r="F1646" s="146" t="s">
        <v>2017</v>
      </c>
      <c r="G1646" s="99">
        <v>571</v>
      </c>
      <c r="H1646" s="91">
        <v>11</v>
      </c>
      <c r="I1646" s="91"/>
    </row>
    <row r="1647" spans="1:9">
      <c r="A1647" s="145">
        <v>1643</v>
      </c>
      <c r="B1647" s="146" t="s">
        <v>1248</v>
      </c>
      <c r="C1647" s="91"/>
      <c r="D1647" s="91">
        <v>1</v>
      </c>
      <c r="E1647" s="91">
        <v>19</v>
      </c>
      <c r="F1647" s="146" t="s">
        <v>2018</v>
      </c>
      <c r="G1647" s="99">
        <v>571</v>
      </c>
      <c r="H1647" s="91">
        <v>13</v>
      </c>
      <c r="I1647" s="91"/>
    </row>
    <row r="1648" spans="1:9">
      <c r="A1648" s="145">
        <v>1644</v>
      </c>
      <c r="B1648" s="146" t="s">
        <v>1250</v>
      </c>
      <c r="C1648" s="91"/>
      <c r="D1648" s="91">
        <v>1</v>
      </c>
      <c r="E1648" s="91">
        <v>20</v>
      </c>
      <c r="F1648" s="146" t="s">
        <v>2019</v>
      </c>
      <c r="G1648" s="99">
        <v>571</v>
      </c>
      <c r="H1648" s="91">
        <v>15</v>
      </c>
      <c r="I1648" s="91"/>
    </row>
    <row r="1649" spans="1:9">
      <c r="A1649" s="145">
        <v>1645</v>
      </c>
      <c r="B1649" s="146" t="s">
        <v>1252</v>
      </c>
      <c r="C1649" s="91" t="s">
        <v>6461</v>
      </c>
      <c r="D1649" s="91">
        <v>1</v>
      </c>
      <c r="E1649" s="91">
        <v>24</v>
      </c>
      <c r="F1649" s="146" t="s">
        <v>2020</v>
      </c>
      <c r="G1649" s="99">
        <v>571</v>
      </c>
      <c r="H1649" s="91">
        <v>34</v>
      </c>
      <c r="I1649" s="91"/>
    </row>
    <row r="1650" spans="1:9">
      <c r="A1650" s="145">
        <v>1646</v>
      </c>
      <c r="B1650" s="146" t="s">
        <v>1254</v>
      </c>
      <c r="C1650" s="91" t="s">
        <v>6461</v>
      </c>
      <c r="D1650" s="91">
        <v>1</v>
      </c>
      <c r="E1650" s="91">
        <v>25</v>
      </c>
      <c r="F1650" s="146" t="s">
        <v>2021</v>
      </c>
      <c r="G1650" s="99">
        <v>571</v>
      </c>
      <c r="H1650" s="91">
        <v>44</v>
      </c>
      <c r="I1650" s="91"/>
    </row>
    <row r="1651" spans="1:9">
      <c r="A1651" s="145">
        <v>1647</v>
      </c>
      <c r="B1651" s="146" t="s">
        <v>1256</v>
      </c>
      <c r="C1651" s="91" t="s">
        <v>6461</v>
      </c>
      <c r="D1651" s="91">
        <v>1</v>
      </c>
      <c r="E1651" s="91">
        <v>26</v>
      </c>
      <c r="F1651" s="146" t="s">
        <v>2022</v>
      </c>
      <c r="G1651" s="99">
        <v>571</v>
      </c>
      <c r="H1651" s="91">
        <v>54</v>
      </c>
      <c r="I1651" s="91"/>
    </row>
    <row r="1652" spans="1:9">
      <c r="A1652" s="145">
        <v>1648</v>
      </c>
      <c r="B1652" s="146" t="s">
        <v>1240</v>
      </c>
      <c r="C1652" s="146"/>
      <c r="D1652" s="91">
        <v>1</v>
      </c>
      <c r="E1652" s="91">
        <v>15</v>
      </c>
      <c r="F1652" s="146" t="s">
        <v>2023</v>
      </c>
      <c r="G1652" s="99">
        <v>574</v>
      </c>
      <c r="H1652" s="91">
        <v>3</v>
      </c>
      <c r="I1652" s="146"/>
    </row>
    <row r="1653" spans="1:9">
      <c r="A1653" s="145">
        <v>1649</v>
      </c>
      <c r="B1653" s="146" t="s">
        <v>1242</v>
      </c>
      <c r="C1653" s="91"/>
      <c r="D1653" s="91">
        <v>5</v>
      </c>
      <c r="E1653" s="91">
        <v>16</v>
      </c>
      <c r="F1653" s="146" t="s">
        <v>2024</v>
      </c>
      <c r="G1653" s="147">
        <v>574</v>
      </c>
      <c r="H1653" s="91" t="s">
        <v>6669</v>
      </c>
      <c r="I1653" s="91"/>
    </row>
    <row r="1654" spans="1:9">
      <c r="A1654" s="145">
        <v>1650</v>
      </c>
      <c r="B1654" s="146" t="s">
        <v>1244</v>
      </c>
      <c r="C1654" s="91"/>
      <c r="D1654" s="91">
        <v>1</v>
      </c>
      <c r="E1654" s="91">
        <v>17</v>
      </c>
      <c r="F1654" s="146" t="s">
        <v>2025</v>
      </c>
      <c r="G1654" s="99">
        <v>574</v>
      </c>
      <c r="H1654" s="91">
        <v>9</v>
      </c>
      <c r="I1654" s="91"/>
    </row>
    <row r="1655" spans="1:9">
      <c r="A1655" s="145">
        <v>1651</v>
      </c>
      <c r="B1655" s="146" t="s">
        <v>1246</v>
      </c>
      <c r="C1655" s="91"/>
      <c r="D1655" s="91">
        <v>1</v>
      </c>
      <c r="E1655" s="91">
        <v>18</v>
      </c>
      <c r="F1655" s="146" t="s">
        <v>2026</v>
      </c>
      <c r="G1655" s="99">
        <v>574</v>
      </c>
      <c r="H1655" s="91">
        <v>11</v>
      </c>
      <c r="I1655" s="91"/>
    </row>
    <row r="1656" spans="1:9">
      <c r="A1656" s="145">
        <v>1652</v>
      </c>
      <c r="B1656" s="146" t="s">
        <v>1248</v>
      </c>
      <c r="C1656" s="91"/>
      <c r="D1656" s="91">
        <v>1</v>
      </c>
      <c r="E1656" s="91">
        <v>19</v>
      </c>
      <c r="F1656" s="146" t="s">
        <v>2027</v>
      </c>
      <c r="G1656" s="99">
        <v>574</v>
      </c>
      <c r="H1656" s="91">
        <v>13</v>
      </c>
      <c r="I1656" s="91"/>
    </row>
    <row r="1657" spans="1:9">
      <c r="A1657" s="145">
        <v>1653</v>
      </c>
      <c r="B1657" s="146" t="s">
        <v>1250</v>
      </c>
      <c r="C1657" s="91"/>
      <c r="D1657" s="91">
        <v>1</v>
      </c>
      <c r="E1657" s="91">
        <v>20</v>
      </c>
      <c r="F1657" s="146" t="s">
        <v>2028</v>
      </c>
      <c r="G1657" s="99">
        <v>574</v>
      </c>
      <c r="H1657" s="91">
        <v>15</v>
      </c>
      <c r="I1657" s="91"/>
    </row>
    <row r="1658" spans="1:9">
      <c r="A1658" s="145">
        <v>1654</v>
      </c>
      <c r="B1658" s="146" t="s">
        <v>1252</v>
      </c>
      <c r="C1658" s="91" t="s">
        <v>6461</v>
      </c>
      <c r="D1658" s="91">
        <v>1</v>
      </c>
      <c r="E1658" s="91">
        <v>24</v>
      </c>
      <c r="F1658" s="146" t="s">
        <v>2029</v>
      </c>
      <c r="G1658" s="99">
        <v>574</v>
      </c>
      <c r="H1658" s="91">
        <v>34</v>
      </c>
      <c r="I1658" s="91"/>
    </row>
    <row r="1659" spans="1:9">
      <c r="A1659" s="145">
        <v>1655</v>
      </c>
      <c r="B1659" s="146" t="s">
        <v>1254</v>
      </c>
      <c r="C1659" s="91" t="s">
        <v>6461</v>
      </c>
      <c r="D1659" s="91">
        <v>1</v>
      </c>
      <c r="E1659" s="91">
        <v>25</v>
      </c>
      <c r="F1659" s="146" t="s">
        <v>2030</v>
      </c>
      <c r="G1659" s="99">
        <v>574</v>
      </c>
      <c r="H1659" s="91">
        <v>44</v>
      </c>
      <c r="I1659" s="91"/>
    </row>
    <row r="1660" spans="1:9">
      <c r="A1660" s="145">
        <v>1656</v>
      </c>
      <c r="B1660" s="146" t="s">
        <v>1256</v>
      </c>
      <c r="C1660" s="91" t="s">
        <v>6461</v>
      </c>
      <c r="D1660" s="91">
        <v>1</v>
      </c>
      <c r="E1660" s="91">
        <v>26</v>
      </c>
      <c r="F1660" s="146" t="s">
        <v>2031</v>
      </c>
      <c r="G1660" s="99">
        <v>574</v>
      </c>
      <c r="H1660" s="91">
        <v>54</v>
      </c>
      <c r="I1660" s="91"/>
    </row>
    <row r="1661" spans="1:9">
      <c r="A1661" s="145">
        <v>1657</v>
      </c>
      <c r="B1661" s="146" t="s">
        <v>1240</v>
      </c>
      <c r="C1661" s="146"/>
      <c r="D1661" s="91">
        <v>1</v>
      </c>
      <c r="E1661" s="91">
        <v>15</v>
      </c>
      <c r="F1661" s="146" t="s">
        <v>2032</v>
      </c>
      <c r="G1661" s="99">
        <v>577</v>
      </c>
      <c r="H1661" s="91">
        <v>3</v>
      </c>
      <c r="I1661" s="146"/>
    </row>
    <row r="1662" spans="1:9">
      <c r="A1662" s="145">
        <v>1658</v>
      </c>
      <c r="B1662" s="146" t="s">
        <v>1242</v>
      </c>
      <c r="C1662" s="91"/>
      <c r="D1662" s="91">
        <v>5</v>
      </c>
      <c r="E1662" s="91">
        <v>16</v>
      </c>
      <c r="F1662" s="146" t="s">
        <v>2033</v>
      </c>
      <c r="G1662" s="147">
        <v>577</v>
      </c>
      <c r="H1662" s="91" t="s">
        <v>6669</v>
      </c>
      <c r="I1662" s="91"/>
    </row>
    <row r="1663" spans="1:9">
      <c r="A1663" s="145">
        <v>1659</v>
      </c>
      <c r="B1663" s="146" t="s">
        <v>1244</v>
      </c>
      <c r="C1663" s="91"/>
      <c r="D1663" s="91">
        <v>1</v>
      </c>
      <c r="E1663" s="91">
        <v>17</v>
      </c>
      <c r="F1663" s="146" t="s">
        <v>2034</v>
      </c>
      <c r="G1663" s="99">
        <v>577</v>
      </c>
      <c r="H1663" s="91">
        <v>9</v>
      </c>
      <c r="I1663" s="91"/>
    </row>
    <row r="1664" spans="1:9">
      <c r="A1664" s="145">
        <v>1660</v>
      </c>
      <c r="B1664" s="146" t="s">
        <v>1246</v>
      </c>
      <c r="C1664" s="91"/>
      <c r="D1664" s="91">
        <v>1</v>
      </c>
      <c r="E1664" s="91">
        <v>18</v>
      </c>
      <c r="F1664" s="146" t="s">
        <v>2035</v>
      </c>
      <c r="G1664" s="99">
        <v>577</v>
      </c>
      <c r="H1664" s="91">
        <v>11</v>
      </c>
      <c r="I1664" s="91"/>
    </row>
    <row r="1665" spans="1:9">
      <c r="A1665" s="145">
        <v>1661</v>
      </c>
      <c r="B1665" s="146" t="s">
        <v>1248</v>
      </c>
      <c r="C1665" s="91"/>
      <c r="D1665" s="91">
        <v>1</v>
      </c>
      <c r="E1665" s="91">
        <v>19</v>
      </c>
      <c r="F1665" s="146" t="s">
        <v>2036</v>
      </c>
      <c r="G1665" s="99">
        <v>577</v>
      </c>
      <c r="H1665" s="91">
        <v>13</v>
      </c>
      <c r="I1665" s="91"/>
    </row>
    <row r="1666" spans="1:9">
      <c r="A1666" s="145">
        <v>1662</v>
      </c>
      <c r="B1666" s="146" t="s">
        <v>1250</v>
      </c>
      <c r="C1666" s="91"/>
      <c r="D1666" s="91">
        <v>1</v>
      </c>
      <c r="E1666" s="91">
        <v>20</v>
      </c>
      <c r="F1666" s="146" t="s">
        <v>2037</v>
      </c>
      <c r="G1666" s="99">
        <v>577</v>
      </c>
      <c r="H1666" s="91">
        <v>15</v>
      </c>
      <c r="I1666" s="91"/>
    </row>
    <row r="1667" spans="1:9">
      <c r="A1667" s="145">
        <v>1663</v>
      </c>
      <c r="B1667" s="146" t="s">
        <v>1252</v>
      </c>
      <c r="C1667" s="91" t="s">
        <v>6461</v>
      </c>
      <c r="D1667" s="91">
        <v>1</v>
      </c>
      <c r="E1667" s="91">
        <v>24</v>
      </c>
      <c r="F1667" s="146" t="s">
        <v>2038</v>
      </c>
      <c r="G1667" s="99">
        <v>577</v>
      </c>
      <c r="H1667" s="91">
        <v>34</v>
      </c>
      <c r="I1667" s="91"/>
    </row>
    <row r="1668" spans="1:9">
      <c r="A1668" s="145">
        <v>1664</v>
      </c>
      <c r="B1668" s="146" t="s">
        <v>1254</v>
      </c>
      <c r="C1668" s="91" t="s">
        <v>6461</v>
      </c>
      <c r="D1668" s="91">
        <v>1</v>
      </c>
      <c r="E1668" s="91">
        <v>25</v>
      </c>
      <c r="F1668" s="146" t="s">
        <v>2039</v>
      </c>
      <c r="G1668" s="99">
        <v>577</v>
      </c>
      <c r="H1668" s="91">
        <v>44</v>
      </c>
      <c r="I1668" s="91"/>
    </row>
    <row r="1669" spans="1:9">
      <c r="A1669" s="145">
        <v>1665</v>
      </c>
      <c r="B1669" s="146" t="s">
        <v>1256</v>
      </c>
      <c r="C1669" s="91" t="s">
        <v>6461</v>
      </c>
      <c r="D1669" s="91">
        <v>1</v>
      </c>
      <c r="E1669" s="91">
        <v>26</v>
      </c>
      <c r="F1669" s="146" t="s">
        <v>2040</v>
      </c>
      <c r="G1669" s="99">
        <v>577</v>
      </c>
      <c r="H1669" s="91">
        <v>54</v>
      </c>
      <c r="I1669" s="91"/>
    </row>
    <row r="1670" spans="1:9">
      <c r="A1670" s="145">
        <v>1666</v>
      </c>
      <c r="B1670" s="146" t="s">
        <v>1240</v>
      </c>
      <c r="C1670" s="146"/>
      <c r="D1670" s="91">
        <v>1</v>
      </c>
      <c r="E1670" s="91">
        <v>15</v>
      </c>
      <c r="F1670" s="146" t="s">
        <v>2041</v>
      </c>
      <c r="G1670" s="99">
        <v>580</v>
      </c>
      <c r="H1670" s="91">
        <v>3</v>
      </c>
      <c r="I1670" s="146"/>
    </row>
    <row r="1671" spans="1:9">
      <c r="A1671" s="145">
        <v>1667</v>
      </c>
      <c r="B1671" s="146" t="s">
        <v>1242</v>
      </c>
      <c r="C1671" s="91"/>
      <c r="D1671" s="91">
        <v>5</v>
      </c>
      <c r="E1671" s="91">
        <v>16</v>
      </c>
      <c r="F1671" s="146" t="s">
        <v>2042</v>
      </c>
      <c r="G1671" s="147">
        <v>580</v>
      </c>
      <c r="H1671" s="91" t="s">
        <v>6669</v>
      </c>
      <c r="I1671" s="91"/>
    </row>
    <row r="1672" spans="1:9">
      <c r="A1672" s="145">
        <v>1668</v>
      </c>
      <c r="B1672" s="146" t="s">
        <v>1244</v>
      </c>
      <c r="C1672" s="91"/>
      <c r="D1672" s="91">
        <v>1</v>
      </c>
      <c r="E1672" s="91">
        <v>17</v>
      </c>
      <c r="F1672" s="146" t="s">
        <v>2043</v>
      </c>
      <c r="G1672" s="99">
        <v>580</v>
      </c>
      <c r="H1672" s="91">
        <v>9</v>
      </c>
      <c r="I1672" s="91"/>
    </row>
    <row r="1673" spans="1:9">
      <c r="A1673" s="145">
        <v>1669</v>
      </c>
      <c r="B1673" s="146" t="s">
        <v>1246</v>
      </c>
      <c r="C1673" s="91"/>
      <c r="D1673" s="91">
        <v>1</v>
      </c>
      <c r="E1673" s="91">
        <v>18</v>
      </c>
      <c r="F1673" s="146" t="s">
        <v>2044</v>
      </c>
      <c r="G1673" s="99">
        <v>580</v>
      </c>
      <c r="H1673" s="91">
        <v>11</v>
      </c>
      <c r="I1673" s="91"/>
    </row>
    <row r="1674" spans="1:9">
      <c r="A1674" s="145">
        <v>1670</v>
      </c>
      <c r="B1674" s="146" t="s">
        <v>1248</v>
      </c>
      <c r="C1674" s="91"/>
      <c r="D1674" s="91">
        <v>1</v>
      </c>
      <c r="E1674" s="91">
        <v>19</v>
      </c>
      <c r="F1674" s="146" t="s">
        <v>2045</v>
      </c>
      <c r="G1674" s="99">
        <v>580</v>
      </c>
      <c r="H1674" s="91">
        <v>13</v>
      </c>
      <c r="I1674" s="91"/>
    </row>
    <row r="1675" spans="1:9">
      <c r="A1675" s="145">
        <v>1671</v>
      </c>
      <c r="B1675" s="146" t="s">
        <v>1250</v>
      </c>
      <c r="C1675" s="91"/>
      <c r="D1675" s="91">
        <v>1</v>
      </c>
      <c r="E1675" s="91">
        <v>20</v>
      </c>
      <c r="F1675" s="146" t="s">
        <v>2046</v>
      </c>
      <c r="G1675" s="99">
        <v>580</v>
      </c>
      <c r="H1675" s="91">
        <v>15</v>
      </c>
      <c r="I1675" s="91"/>
    </row>
    <row r="1676" spans="1:9">
      <c r="A1676" s="145">
        <v>1672</v>
      </c>
      <c r="B1676" s="146" t="s">
        <v>1252</v>
      </c>
      <c r="C1676" s="91" t="s">
        <v>6461</v>
      </c>
      <c r="D1676" s="91">
        <v>1</v>
      </c>
      <c r="E1676" s="91">
        <v>24</v>
      </c>
      <c r="F1676" s="146" t="s">
        <v>2047</v>
      </c>
      <c r="G1676" s="99">
        <v>580</v>
      </c>
      <c r="H1676" s="91">
        <v>34</v>
      </c>
      <c r="I1676" s="91"/>
    </row>
    <row r="1677" spans="1:9">
      <c r="A1677" s="145">
        <v>1673</v>
      </c>
      <c r="B1677" s="146" t="s">
        <v>1254</v>
      </c>
      <c r="C1677" s="91" t="s">
        <v>6461</v>
      </c>
      <c r="D1677" s="91">
        <v>1</v>
      </c>
      <c r="E1677" s="91">
        <v>25</v>
      </c>
      <c r="F1677" s="146" t="s">
        <v>2048</v>
      </c>
      <c r="G1677" s="99">
        <v>580</v>
      </c>
      <c r="H1677" s="91">
        <v>44</v>
      </c>
      <c r="I1677" s="91"/>
    </row>
    <row r="1678" spans="1:9">
      <c r="A1678" s="145">
        <v>1674</v>
      </c>
      <c r="B1678" s="146" t="s">
        <v>1256</v>
      </c>
      <c r="C1678" s="91" t="s">
        <v>6461</v>
      </c>
      <c r="D1678" s="91">
        <v>1</v>
      </c>
      <c r="E1678" s="91">
        <v>26</v>
      </c>
      <c r="F1678" s="146" t="s">
        <v>2049</v>
      </c>
      <c r="G1678" s="99">
        <v>580</v>
      </c>
      <c r="H1678" s="91">
        <v>54</v>
      </c>
      <c r="I1678" s="91"/>
    </row>
    <row r="1679" spans="1:9">
      <c r="A1679" s="145">
        <v>1675</v>
      </c>
      <c r="B1679" s="146" t="s">
        <v>1240</v>
      </c>
      <c r="C1679" s="146"/>
      <c r="D1679" s="91">
        <v>1</v>
      </c>
      <c r="E1679" s="91">
        <v>15</v>
      </c>
      <c r="F1679" s="146" t="s">
        <v>2050</v>
      </c>
      <c r="G1679" s="99">
        <v>583</v>
      </c>
      <c r="H1679" s="91">
        <v>3</v>
      </c>
      <c r="I1679" s="146"/>
    </row>
    <row r="1680" spans="1:9">
      <c r="A1680" s="145">
        <v>1676</v>
      </c>
      <c r="B1680" s="146" t="s">
        <v>1242</v>
      </c>
      <c r="C1680" s="91"/>
      <c r="D1680" s="91">
        <v>5</v>
      </c>
      <c r="E1680" s="91">
        <v>16</v>
      </c>
      <c r="F1680" s="146" t="s">
        <v>2051</v>
      </c>
      <c r="G1680" s="147">
        <v>583</v>
      </c>
      <c r="H1680" s="91" t="s">
        <v>6669</v>
      </c>
      <c r="I1680" s="91"/>
    </row>
    <row r="1681" spans="1:9">
      <c r="A1681" s="145">
        <v>1677</v>
      </c>
      <c r="B1681" s="146" t="s">
        <v>1244</v>
      </c>
      <c r="C1681" s="91"/>
      <c r="D1681" s="91">
        <v>1</v>
      </c>
      <c r="E1681" s="91">
        <v>17</v>
      </c>
      <c r="F1681" s="146" t="s">
        <v>2052</v>
      </c>
      <c r="G1681" s="99">
        <v>583</v>
      </c>
      <c r="H1681" s="91">
        <v>9</v>
      </c>
      <c r="I1681" s="91"/>
    </row>
    <row r="1682" spans="1:9">
      <c r="A1682" s="145">
        <v>1678</v>
      </c>
      <c r="B1682" s="146" t="s">
        <v>1246</v>
      </c>
      <c r="C1682" s="91"/>
      <c r="D1682" s="91">
        <v>1</v>
      </c>
      <c r="E1682" s="91">
        <v>18</v>
      </c>
      <c r="F1682" s="146" t="s">
        <v>2053</v>
      </c>
      <c r="G1682" s="99">
        <v>583</v>
      </c>
      <c r="H1682" s="91">
        <v>11</v>
      </c>
      <c r="I1682" s="91"/>
    </row>
    <row r="1683" spans="1:9">
      <c r="A1683" s="145">
        <v>1679</v>
      </c>
      <c r="B1683" s="146" t="s">
        <v>1248</v>
      </c>
      <c r="C1683" s="91"/>
      <c r="D1683" s="91">
        <v>1</v>
      </c>
      <c r="E1683" s="91">
        <v>19</v>
      </c>
      <c r="F1683" s="146" t="s">
        <v>2054</v>
      </c>
      <c r="G1683" s="99">
        <v>583</v>
      </c>
      <c r="H1683" s="91">
        <v>13</v>
      </c>
      <c r="I1683" s="91"/>
    </row>
    <row r="1684" spans="1:9">
      <c r="A1684" s="145">
        <v>1680</v>
      </c>
      <c r="B1684" s="146" t="s">
        <v>1250</v>
      </c>
      <c r="C1684" s="91"/>
      <c r="D1684" s="91">
        <v>1</v>
      </c>
      <c r="E1684" s="91">
        <v>20</v>
      </c>
      <c r="F1684" s="146" t="s">
        <v>2055</v>
      </c>
      <c r="G1684" s="99">
        <v>583</v>
      </c>
      <c r="H1684" s="91">
        <v>15</v>
      </c>
      <c r="I1684" s="91"/>
    </row>
    <row r="1685" spans="1:9">
      <c r="A1685" s="145">
        <v>1681</v>
      </c>
      <c r="B1685" s="146" t="s">
        <v>1252</v>
      </c>
      <c r="C1685" s="91" t="s">
        <v>6461</v>
      </c>
      <c r="D1685" s="91">
        <v>1</v>
      </c>
      <c r="E1685" s="91">
        <v>24</v>
      </c>
      <c r="F1685" s="146" t="s">
        <v>2056</v>
      </c>
      <c r="G1685" s="99">
        <v>583</v>
      </c>
      <c r="H1685" s="91">
        <v>34</v>
      </c>
      <c r="I1685" s="91"/>
    </row>
    <row r="1686" spans="1:9">
      <c r="A1686" s="145">
        <v>1682</v>
      </c>
      <c r="B1686" s="146" t="s">
        <v>1254</v>
      </c>
      <c r="C1686" s="91" t="s">
        <v>6461</v>
      </c>
      <c r="D1686" s="91">
        <v>1</v>
      </c>
      <c r="E1686" s="91">
        <v>25</v>
      </c>
      <c r="F1686" s="146" t="s">
        <v>2057</v>
      </c>
      <c r="G1686" s="99">
        <v>583</v>
      </c>
      <c r="H1686" s="91">
        <v>44</v>
      </c>
      <c r="I1686" s="91"/>
    </row>
    <row r="1687" spans="1:9">
      <c r="A1687" s="145">
        <v>1683</v>
      </c>
      <c r="B1687" s="146" t="s">
        <v>1256</v>
      </c>
      <c r="C1687" s="91" t="s">
        <v>6461</v>
      </c>
      <c r="D1687" s="91">
        <v>1</v>
      </c>
      <c r="E1687" s="91">
        <v>26</v>
      </c>
      <c r="F1687" s="146" t="s">
        <v>2058</v>
      </c>
      <c r="G1687" s="99">
        <v>583</v>
      </c>
      <c r="H1687" s="91">
        <v>54</v>
      </c>
      <c r="I1687" s="91"/>
    </row>
    <row r="1688" spans="1:9">
      <c r="A1688" s="145">
        <v>1684</v>
      </c>
      <c r="B1688" s="146" t="s">
        <v>1240</v>
      </c>
      <c r="C1688" s="146"/>
      <c r="D1688" s="91">
        <v>1</v>
      </c>
      <c r="E1688" s="91">
        <v>15</v>
      </c>
      <c r="F1688" s="146" t="s">
        <v>2059</v>
      </c>
      <c r="G1688" s="99">
        <v>586</v>
      </c>
      <c r="H1688" s="91">
        <v>3</v>
      </c>
      <c r="I1688" s="146"/>
    </row>
    <row r="1689" spans="1:9">
      <c r="A1689" s="145">
        <v>1685</v>
      </c>
      <c r="B1689" s="146" t="s">
        <v>1242</v>
      </c>
      <c r="C1689" s="91"/>
      <c r="D1689" s="91">
        <v>5</v>
      </c>
      <c r="E1689" s="91">
        <v>16</v>
      </c>
      <c r="F1689" s="146" t="s">
        <v>2060</v>
      </c>
      <c r="G1689" s="147">
        <v>586</v>
      </c>
      <c r="H1689" s="91" t="s">
        <v>6669</v>
      </c>
      <c r="I1689" s="91"/>
    </row>
    <row r="1690" spans="1:9">
      <c r="A1690" s="145">
        <v>1686</v>
      </c>
      <c r="B1690" s="146" t="s">
        <v>1244</v>
      </c>
      <c r="C1690" s="91"/>
      <c r="D1690" s="91">
        <v>1</v>
      </c>
      <c r="E1690" s="91">
        <v>17</v>
      </c>
      <c r="F1690" s="146" t="s">
        <v>2061</v>
      </c>
      <c r="G1690" s="99">
        <v>586</v>
      </c>
      <c r="H1690" s="91">
        <v>9</v>
      </c>
      <c r="I1690" s="91"/>
    </row>
    <row r="1691" spans="1:9">
      <c r="A1691" s="145">
        <v>1687</v>
      </c>
      <c r="B1691" s="146" t="s">
        <v>1246</v>
      </c>
      <c r="C1691" s="91"/>
      <c r="D1691" s="91">
        <v>1</v>
      </c>
      <c r="E1691" s="91">
        <v>18</v>
      </c>
      <c r="F1691" s="146" t="s">
        <v>2062</v>
      </c>
      <c r="G1691" s="99">
        <v>586</v>
      </c>
      <c r="H1691" s="91">
        <v>11</v>
      </c>
      <c r="I1691" s="91"/>
    </row>
    <row r="1692" spans="1:9">
      <c r="A1692" s="145">
        <v>1688</v>
      </c>
      <c r="B1692" s="146" t="s">
        <v>1248</v>
      </c>
      <c r="C1692" s="91"/>
      <c r="D1692" s="91">
        <v>1</v>
      </c>
      <c r="E1692" s="91">
        <v>19</v>
      </c>
      <c r="F1692" s="146" t="s">
        <v>2063</v>
      </c>
      <c r="G1692" s="99">
        <v>586</v>
      </c>
      <c r="H1692" s="91">
        <v>13</v>
      </c>
      <c r="I1692" s="91"/>
    </row>
    <row r="1693" spans="1:9">
      <c r="A1693" s="145">
        <v>1689</v>
      </c>
      <c r="B1693" s="146" t="s">
        <v>1250</v>
      </c>
      <c r="C1693" s="91"/>
      <c r="D1693" s="91">
        <v>1</v>
      </c>
      <c r="E1693" s="91">
        <v>20</v>
      </c>
      <c r="F1693" s="146" t="s">
        <v>2064</v>
      </c>
      <c r="G1693" s="99">
        <v>586</v>
      </c>
      <c r="H1693" s="91">
        <v>15</v>
      </c>
      <c r="I1693" s="91"/>
    </row>
    <row r="1694" spans="1:9">
      <c r="A1694" s="145">
        <v>1690</v>
      </c>
      <c r="B1694" s="146" t="s">
        <v>1252</v>
      </c>
      <c r="C1694" s="91" t="s">
        <v>6461</v>
      </c>
      <c r="D1694" s="91">
        <v>1</v>
      </c>
      <c r="E1694" s="91">
        <v>24</v>
      </c>
      <c r="F1694" s="146" t="s">
        <v>2065</v>
      </c>
      <c r="G1694" s="99">
        <v>586</v>
      </c>
      <c r="H1694" s="91">
        <v>34</v>
      </c>
      <c r="I1694" s="91"/>
    </row>
    <row r="1695" spans="1:9">
      <c r="A1695" s="145">
        <v>1691</v>
      </c>
      <c r="B1695" s="146" t="s">
        <v>1254</v>
      </c>
      <c r="C1695" s="91" t="s">
        <v>6461</v>
      </c>
      <c r="D1695" s="91">
        <v>1</v>
      </c>
      <c r="E1695" s="91">
        <v>25</v>
      </c>
      <c r="F1695" s="146" t="s">
        <v>2066</v>
      </c>
      <c r="G1695" s="99">
        <v>586</v>
      </c>
      <c r="H1695" s="91">
        <v>44</v>
      </c>
      <c r="I1695" s="91"/>
    </row>
    <row r="1696" spans="1:9">
      <c r="A1696" s="145">
        <v>1692</v>
      </c>
      <c r="B1696" s="146" t="s">
        <v>1256</v>
      </c>
      <c r="C1696" s="91" t="s">
        <v>6461</v>
      </c>
      <c r="D1696" s="91">
        <v>1</v>
      </c>
      <c r="E1696" s="91">
        <v>26</v>
      </c>
      <c r="F1696" s="146" t="s">
        <v>2067</v>
      </c>
      <c r="G1696" s="99">
        <v>586</v>
      </c>
      <c r="H1696" s="91">
        <v>54</v>
      </c>
      <c r="I1696" s="91"/>
    </row>
    <row r="1697" spans="1:9">
      <c r="A1697" s="145">
        <v>1693</v>
      </c>
      <c r="B1697" s="146" t="s">
        <v>1240</v>
      </c>
      <c r="C1697" s="146"/>
      <c r="D1697" s="91">
        <v>1</v>
      </c>
      <c r="E1697" s="91">
        <v>15</v>
      </c>
      <c r="F1697" s="146" t="s">
        <v>2068</v>
      </c>
      <c r="G1697" s="99">
        <v>589</v>
      </c>
      <c r="H1697" s="91">
        <v>3</v>
      </c>
      <c r="I1697" s="146"/>
    </row>
    <row r="1698" spans="1:9">
      <c r="A1698" s="145">
        <v>1694</v>
      </c>
      <c r="B1698" s="146" t="s">
        <v>1242</v>
      </c>
      <c r="C1698" s="91"/>
      <c r="D1698" s="91">
        <v>5</v>
      </c>
      <c r="E1698" s="91">
        <v>16</v>
      </c>
      <c r="F1698" s="146" t="s">
        <v>2069</v>
      </c>
      <c r="G1698" s="147">
        <v>589</v>
      </c>
      <c r="H1698" s="91" t="s">
        <v>6669</v>
      </c>
      <c r="I1698" s="91"/>
    </row>
    <row r="1699" spans="1:9">
      <c r="A1699" s="145">
        <v>1695</v>
      </c>
      <c r="B1699" s="146" t="s">
        <v>1244</v>
      </c>
      <c r="C1699" s="91"/>
      <c r="D1699" s="91">
        <v>1</v>
      </c>
      <c r="E1699" s="91">
        <v>17</v>
      </c>
      <c r="F1699" s="146" t="s">
        <v>2070</v>
      </c>
      <c r="G1699" s="99">
        <v>589</v>
      </c>
      <c r="H1699" s="91">
        <v>9</v>
      </c>
      <c r="I1699" s="91"/>
    </row>
    <row r="1700" spans="1:9">
      <c r="A1700" s="145">
        <v>1696</v>
      </c>
      <c r="B1700" s="146" t="s">
        <v>1246</v>
      </c>
      <c r="C1700" s="91"/>
      <c r="D1700" s="91">
        <v>1</v>
      </c>
      <c r="E1700" s="91">
        <v>18</v>
      </c>
      <c r="F1700" s="146" t="s">
        <v>2071</v>
      </c>
      <c r="G1700" s="99">
        <v>589</v>
      </c>
      <c r="H1700" s="91">
        <v>11</v>
      </c>
      <c r="I1700" s="91"/>
    </row>
    <row r="1701" spans="1:9">
      <c r="A1701" s="145">
        <v>1697</v>
      </c>
      <c r="B1701" s="146" t="s">
        <v>1248</v>
      </c>
      <c r="C1701" s="91"/>
      <c r="D1701" s="91">
        <v>1</v>
      </c>
      <c r="E1701" s="91">
        <v>19</v>
      </c>
      <c r="F1701" s="146" t="s">
        <v>2072</v>
      </c>
      <c r="G1701" s="99">
        <v>589</v>
      </c>
      <c r="H1701" s="91">
        <v>13</v>
      </c>
      <c r="I1701" s="91"/>
    </row>
    <row r="1702" spans="1:9">
      <c r="A1702" s="145">
        <v>1698</v>
      </c>
      <c r="B1702" s="146" t="s">
        <v>1250</v>
      </c>
      <c r="C1702" s="91"/>
      <c r="D1702" s="91">
        <v>1</v>
      </c>
      <c r="E1702" s="91">
        <v>20</v>
      </c>
      <c r="F1702" s="146" t="s">
        <v>2073</v>
      </c>
      <c r="G1702" s="99">
        <v>589</v>
      </c>
      <c r="H1702" s="91">
        <v>15</v>
      </c>
      <c r="I1702" s="91"/>
    </row>
    <row r="1703" spans="1:9">
      <c r="A1703" s="145">
        <v>1699</v>
      </c>
      <c r="B1703" s="146" t="s">
        <v>1252</v>
      </c>
      <c r="C1703" s="91" t="s">
        <v>6461</v>
      </c>
      <c r="D1703" s="91">
        <v>1</v>
      </c>
      <c r="E1703" s="91">
        <v>24</v>
      </c>
      <c r="F1703" s="146" t="s">
        <v>2074</v>
      </c>
      <c r="G1703" s="99">
        <v>589</v>
      </c>
      <c r="H1703" s="91">
        <v>34</v>
      </c>
      <c r="I1703" s="91"/>
    </row>
    <row r="1704" spans="1:9">
      <c r="A1704" s="145">
        <v>1700</v>
      </c>
      <c r="B1704" s="146" t="s">
        <v>1254</v>
      </c>
      <c r="C1704" s="91" t="s">
        <v>6461</v>
      </c>
      <c r="D1704" s="91">
        <v>1</v>
      </c>
      <c r="E1704" s="91">
        <v>25</v>
      </c>
      <c r="F1704" s="146" t="s">
        <v>2075</v>
      </c>
      <c r="G1704" s="99">
        <v>589</v>
      </c>
      <c r="H1704" s="91">
        <v>44</v>
      </c>
      <c r="I1704" s="91"/>
    </row>
    <row r="1705" spans="1:9">
      <c r="A1705" s="145">
        <v>1701</v>
      </c>
      <c r="B1705" s="146" t="s">
        <v>1256</v>
      </c>
      <c r="C1705" s="91" t="s">
        <v>6461</v>
      </c>
      <c r="D1705" s="91">
        <v>1</v>
      </c>
      <c r="E1705" s="91">
        <v>26</v>
      </c>
      <c r="F1705" s="146" t="s">
        <v>2076</v>
      </c>
      <c r="G1705" s="99">
        <v>589</v>
      </c>
      <c r="H1705" s="91">
        <v>54</v>
      </c>
      <c r="I1705" s="91"/>
    </row>
    <row r="1706" spans="1:9">
      <c r="A1706" s="145">
        <v>1702</v>
      </c>
      <c r="B1706" s="146" t="s">
        <v>1240</v>
      </c>
      <c r="C1706" s="146"/>
      <c r="D1706" s="91">
        <v>1</v>
      </c>
      <c r="E1706" s="91">
        <v>15</v>
      </c>
      <c r="F1706" s="146" t="s">
        <v>2077</v>
      </c>
      <c r="G1706" s="99">
        <v>592</v>
      </c>
      <c r="H1706" s="91">
        <v>3</v>
      </c>
      <c r="I1706" s="146"/>
    </row>
    <row r="1707" spans="1:9">
      <c r="A1707" s="145">
        <v>1703</v>
      </c>
      <c r="B1707" s="146" t="s">
        <v>1242</v>
      </c>
      <c r="C1707" s="91"/>
      <c r="D1707" s="91">
        <v>5</v>
      </c>
      <c r="E1707" s="91">
        <v>16</v>
      </c>
      <c r="F1707" s="146" t="s">
        <v>2078</v>
      </c>
      <c r="G1707" s="147">
        <v>592</v>
      </c>
      <c r="H1707" s="91" t="s">
        <v>6669</v>
      </c>
      <c r="I1707" s="91"/>
    </row>
    <row r="1708" spans="1:9">
      <c r="A1708" s="145">
        <v>1704</v>
      </c>
      <c r="B1708" s="146" t="s">
        <v>1244</v>
      </c>
      <c r="C1708" s="91"/>
      <c r="D1708" s="91">
        <v>1</v>
      </c>
      <c r="E1708" s="91">
        <v>17</v>
      </c>
      <c r="F1708" s="146" t="s">
        <v>2079</v>
      </c>
      <c r="G1708" s="99">
        <v>592</v>
      </c>
      <c r="H1708" s="91">
        <v>9</v>
      </c>
      <c r="I1708" s="91"/>
    </row>
    <row r="1709" spans="1:9">
      <c r="A1709" s="145">
        <v>1705</v>
      </c>
      <c r="B1709" s="146" t="s">
        <v>1246</v>
      </c>
      <c r="C1709" s="91"/>
      <c r="D1709" s="91">
        <v>1</v>
      </c>
      <c r="E1709" s="91">
        <v>18</v>
      </c>
      <c r="F1709" s="146" t="s">
        <v>2080</v>
      </c>
      <c r="G1709" s="99">
        <v>592</v>
      </c>
      <c r="H1709" s="91">
        <v>11</v>
      </c>
      <c r="I1709" s="91"/>
    </row>
    <row r="1710" spans="1:9">
      <c r="A1710" s="145">
        <v>1706</v>
      </c>
      <c r="B1710" s="146" t="s">
        <v>1248</v>
      </c>
      <c r="C1710" s="91"/>
      <c r="D1710" s="91">
        <v>1</v>
      </c>
      <c r="E1710" s="91">
        <v>19</v>
      </c>
      <c r="F1710" s="146" t="s">
        <v>2081</v>
      </c>
      <c r="G1710" s="99">
        <v>592</v>
      </c>
      <c r="H1710" s="91">
        <v>13</v>
      </c>
      <c r="I1710" s="91"/>
    </row>
    <row r="1711" spans="1:9">
      <c r="A1711" s="145">
        <v>1707</v>
      </c>
      <c r="B1711" s="146" t="s">
        <v>1250</v>
      </c>
      <c r="C1711" s="91"/>
      <c r="D1711" s="91">
        <v>1</v>
      </c>
      <c r="E1711" s="91">
        <v>20</v>
      </c>
      <c r="F1711" s="146" t="s">
        <v>2082</v>
      </c>
      <c r="G1711" s="99">
        <v>592</v>
      </c>
      <c r="H1711" s="91">
        <v>15</v>
      </c>
      <c r="I1711" s="91"/>
    </row>
    <row r="1712" spans="1:9">
      <c r="A1712" s="145">
        <v>1708</v>
      </c>
      <c r="B1712" s="146" t="s">
        <v>1252</v>
      </c>
      <c r="C1712" s="91" t="s">
        <v>6461</v>
      </c>
      <c r="D1712" s="91">
        <v>1</v>
      </c>
      <c r="E1712" s="91">
        <v>24</v>
      </c>
      <c r="F1712" s="146" t="s">
        <v>2083</v>
      </c>
      <c r="G1712" s="99">
        <v>592</v>
      </c>
      <c r="H1712" s="91">
        <v>34</v>
      </c>
      <c r="I1712" s="91"/>
    </row>
    <row r="1713" spans="1:9">
      <c r="A1713" s="145">
        <v>1709</v>
      </c>
      <c r="B1713" s="146" t="s">
        <v>1254</v>
      </c>
      <c r="C1713" s="91" t="s">
        <v>6461</v>
      </c>
      <c r="D1713" s="91">
        <v>1</v>
      </c>
      <c r="E1713" s="91">
        <v>25</v>
      </c>
      <c r="F1713" s="146" t="s">
        <v>2084</v>
      </c>
      <c r="G1713" s="99">
        <v>592</v>
      </c>
      <c r="H1713" s="91">
        <v>44</v>
      </c>
      <c r="I1713" s="91"/>
    </row>
    <row r="1714" spans="1:9">
      <c r="A1714" s="145">
        <v>1710</v>
      </c>
      <c r="B1714" s="146" t="s">
        <v>1256</v>
      </c>
      <c r="C1714" s="91" t="s">
        <v>6461</v>
      </c>
      <c r="D1714" s="91">
        <v>1</v>
      </c>
      <c r="E1714" s="91">
        <v>26</v>
      </c>
      <c r="F1714" s="146" t="s">
        <v>2085</v>
      </c>
      <c r="G1714" s="99">
        <v>592</v>
      </c>
      <c r="H1714" s="91">
        <v>54</v>
      </c>
      <c r="I1714" s="91"/>
    </row>
    <row r="1715" spans="1:9">
      <c r="A1715" s="145">
        <v>1711</v>
      </c>
      <c r="B1715" s="146" t="s">
        <v>1240</v>
      </c>
      <c r="C1715" s="146"/>
      <c r="D1715" s="91">
        <v>1</v>
      </c>
      <c r="E1715" s="91">
        <v>15</v>
      </c>
      <c r="F1715" s="146" t="s">
        <v>2086</v>
      </c>
      <c r="G1715" s="99">
        <v>595</v>
      </c>
      <c r="H1715" s="91">
        <v>3</v>
      </c>
      <c r="I1715" s="146"/>
    </row>
    <row r="1716" spans="1:9">
      <c r="A1716" s="145">
        <v>1712</v>
      </c>
      <c r="B1716" s="146" t="s">
        <v>1242</v>
      </c>
      <c r="C1716" s="91"/>
      <c r="D1716" s="91">
        <v>5</v>
      </c>
      <c r="E1716" s="91">
        <v>16</v>
      </c>
      <c r="F1716" s="146" t="s">
        <v>2087</v>
      </c>
      <c r="G1716" s="147">
        <v>595</v>
      </c>
      <c r="H1716" s="91" t="s">
        <v>6669</v>
      </c>
      <c r="I1716" s="91"/>
    </row>
    <row r="1717" spans="1:9">
      <c r="A1717" s="145">
        <v>1713</v>
      </c>
      <c r="B1717" s="146" t="s">
        <v>1244</v>
      </c>
      <c r="C1717" s="91"/>
      <c r="D1717" s="91">
        <v>1</v>
      </c>
      <c r="E1717" s="91">
        <v>17</v>
      </c>
      <c r="F1717" s="146" t="s">
        <v>2088</v>
      </c>
      <c r="G1717" s="99">
        <v>595</v>
      </c>
      <c r="H1717" s="91">
        <v>9</v>
      </c>
      <c r="I1717" s="91"/>
    </row>
    <row r="1718" spans="1:9">
      <c r="A1718" s="145">
        <v>1714</v>
      </c>
      <c r="B1718" s="146" t="s">
        <v>1246</v>
      </c>
      <c r="C1718" s="91"/>
      <c r="D1718" s="91">
        <v>1</v>
      </c>
      <c r="E1718" s="91">
        <v>18</v>
      </c>
      <c r="F1718" s="146" t="s">
        <v>2089</v>
      </c>
      <c r="G1718" s="99">
        <v>595</v>
      </c>
      <c r="H1718" s="91">
        <v>11</v>
      </c>
      <c r="I1718" s="91"/>
    </row>
    <row r="1719" spans="1:9">
      <c r="A1719" s="145">
        <v>1715</v>
      </c>
      <c r="B1719" s="146" t="s">
        <v>1248</v>
      </c>
      <c r="C1719" s="91"/>
      <c r="D1719" s="91">
        <v>1</v>
      </c>
      <c r="E1719" s="91">
        <v>19</v>
      </c>
      <c r="F1719" s="146" t="s">
        <v>2090</v>
      </c>
      <c r="G1719" s="99">
        <v>595</v>
      </c>
      <c r="H1719" s="91">
        <v>13</v>
      </c>
      <c r="I1719" s="91"/>
    </row>
    <row r="1720" spans="1:9">
      <c r="A1720" s="145">
        <v>1716</v>
      </c>
      <c r="B1720" s="146" t="s">
        <v>1250</v>
      </c>
      <c r="C1720" s="91"/>
      <c r="D1720" s="91">
        <v>1</v>
      </c>
      <c r="E1720" s="91">
        <v>20</v>
      </c>
      <c r="F1720" s="146" t="s">
        <v>2091</v>
      </c>
      <c r="G1720" s="99">
        <v>595</v>
      </c>
      <c r="H1720" s="91">
        <v>15</v>
      </c>
      <c r="I1720" s="91"/>
    </row>
    <row r="1721" spans="1:9">
      <c r="A1721" s="145">
        <v>1717</v>
      </c>
      <c r="B1721" s="146" t="s">
        <v>1252</v>
      </c>
      <c r="C1721" s="91" t="s">
        <v>6461</v>
      </c>
      <c r="D1721" s="91">
        <v>1</v>
      </c>
      <c r="E1721" s="91">
        <v>24</v>
      </c>
      <c r="F1721" s="146" t="s">
        <v>2092</v>
      </c>
      <c r="G1721" s="99">
        <v>595</v>
      </c>
      <c r="H1721" s="91">
        <v>34</v>
      </c>
      <c r="I1721" s="91"/>
    </row>
    <row r="1722" spans="1:9">
      <c r="A1722" s="145">
        <v>1718</v>
      </c>
      <c r="B1722" s="146" t="s">
        <v>1254</v>
      </c>
      <c r="C1722" s="91" t="s">
        <v>6461</v>
      </c>
      <c r="D1722" s="91">
        <v>1</v>
      </c>
      <c r="E1722" s="91">
        <v>25</v>
      </c>
      <c r="F1722" s="146" t="s">
        <v>2093</v>
      </c>
      <c r="G1722" s="99">
        <v>595</v>
      </c>
      <c r="H1722" s="91">
        <v>44</v>
      </c>
      <c r="I1722" s="91"/>
    </row>
    <row r="1723" spans="1:9">
      <c r="A1723" s="145">
        <v>1719</v>
      </c>
      <c r="B1723" s="146" t="s">
        <v>1256</v>
      </c>
      <c r="C1723" s="91" t="s">
        <v>6461</v>
      </c>
      <c r="D1723" s="91">
        <v>1</v>
      </c>
      <c r="E1723" s="91">
        <v>26</v>
      </c>
      <c r="F1723" s="146" t="s">
        <v>2094</v>
      </c>
      <c r="G1723" s="99">
        <v>595</v>
      </c>
      <c r="H1723" s="91">
        <v>54</v>
      </c>
      <c r="I1723" s="91"/>
    </row>
    <row r="1724" spans="1:9">
      <c r="A1724" s="145">
        <v>1720</v>
      </c>
      <c r="B1724" s="146" t="s">
        <v>1240</v>
      </c>
      <c r="C1724" s="146"/>
      <c r="D1724" s="91">
        <v>1</v>
      </c>
      <c r="E1724" s="91">
        <v>15</v>
      </c>
      <c r="F1724" s="146" t="s">
        <v>2095</v>
      </c>
      <c r="G1724" s="99">
        <v>598</v>
      </c>
      <c r="H1724" s="91">
        <v>3</v>
      </c>
      <c r="I1724" s="146"/>
    </row>
    <row r="1725" spans="1:9">
      <c r="A1725" s="145">
        <v>1721</v>
      </c>
      <c r="B1725" s="146" t="s">
        <v>1242</v>
      </c>
      <c r="C1725" s="91"/>
      <c r="D1725" s="91">
        <v>5</v>
      </c>
      <c r="E1725" s="91">
        <v>16</v>
      </c>
      <c r="F1725" s="146" t="s">
        <v>2096</v>
      </c>
      <c r="G1725" s="147">
        <v>598</v>
      </c>
      <c r="H1725" s="91" t="s">
        <v>6669</v>
      </c>
      <c r="I1725" s="91"/>
    </row>
    <row r="1726" spans="1:9">
      <c r="A1726" s="145">
        <v>1722</v>
      </c>
      <c r="B1726" s="146" t="s">
        <v>1244</v>
      </c>
      <c r="C1726" s="91"/>
      <c r="D1726" s="91">
        <v>1</v>
      </c>
      <c r="E1726" s="91">
        <v>17</v>
      </c>
      <c r="F1726" s="146" t="s">
        <v>2097</v>
      </c>
      <c r="G1726" s="99">
        <v>598</v>
      </c>
      <c r="H1726" s="91">
        <v>9</v>
      </c>
      <c r="I1726" s="91"/>
    </row>
    <row r="1727" spans="1:9">
      <c r="A1727" s="145">
        <v>1723</v>
      </c>
      <c r="B1727" s="146" t="s">
        <v>1246</v>
      </c>
      <c r="C1727" s="91"/>
      <c r="D1727" s="91">
        <v>1</v>
      </c>
      <c r="E1727" s="91">
        <v>18</v>
      </c>
      <c r="F1727" s="146" t="s">
        <v>2098</v>
      </c>
      <c r="G1727" s="99">
        <v>598</v>
      </c>
      <c r="H1727" s="91">
        <v>11</v>
      </c>
      <c r="I1727" s="91"/>
    </row>
    <row r="1728" spans="1:9">
      <c r="A1728" s="145">
        <v>1724</v>
      </c>
      <c r="B1728" s="146" t="s">
        <v>1248</v>
      </c>
      <c r="C1728" s="91"/>
      <c r="D1728" s="91">
        <v>1</v>
      </c>
      <c r="E1728" s="91">
        <v>19</v>
      </c>
      <c r="F1728" s="146" t="s">
        <v>2099</v>
      </c>
      <c r="G1728" s="99">
        <v>598</v>
      </c>
      <c r="H1728" s="91">
        <v>13</v>
      </c>
      <c r="I1728" s="91"/>
    </row>
    <row r="1729" spans="1:9">
      <c r="A1729" s="145">
        <v>1725</v>
      </c>
      <c r="B1729" s="146" t="s">
        <v>1250</v>
      </c>
      <c r="C1729" s="91"/>
      <c r="D1729" s="91">
        <v>1</v>
      </c>
      <c r="E1729" s="91">
        <v>20</v>
      </c>
      <c r="F1729" s="146" t="s">
        <v>2100</v>
      </c>
      <c r="G1729" s="99">
        <v>598</v>
      </c>
      <c r="H1729" s="91">
        <v>15</v>
      </c>
      <c r="I1729" s="91"/>
    </row>
    <row r="1730" spans="1:9">
      <c r="A1730" s="145">
        <v>1726</v>
      </c>
      <c r="B1730" s="146" t="s">
        <v>1252</v>
      </c>
      <c r="C1730" s="91" t="s">
        <v>6461</v>
      </c>
      <c r="D1730" s="91">
        <v>1</v>
      </c>
      <c r="E1730" s="91">
        <v>24</v>
      </c>
      <c r="F1730" s="146" t="s">
        <v>2101</v>
      </c>
      <c r="G1730" s="99">
        <v>598</v>
      </c>
      <c r="H1730" s="91">
        <v>34</v>
      </c>
      <c r="I1730" s="91"/>
    </row>
    <row r="1731" spans="1:9">
      <c r="A1731" s="145">
        <v>1727</v>
      </c>
      <c r="B1731" s="146" t="s">
        <v>1254</v>
      </c>
      <c r="C1731" s="91" t="s">
        <v>6461</v>
      </c>
      <c r="D1731" s="91">
        <v>1</v>
      </c>
      <c r="E1731" s="91">
        <v>25</v>
      </c>
      <c r="F1731" s="146" t="s">
        <v>2102</v>
      </c>
      <c r="G1731" s="99">
        <v>598</v>
      </c>
      <c r="H1731" s="91">
        <v>44</v>
      </c>
      <c r="I1731" s="91"/>
    </row>
    <row r="1732" spans="1:9">
      <c r="A1732" s="145">
        <v>1728</v>
      </c>
      <c r="B1732" s="146" t="s">
        <v>1256</v>
      </c>
      <c r="C1732" s="91" t="s">
        <v>6461</v>
      </c>
      <c r="D1732" s="91">
        <v>1</v>
      </c>
      <c r="E1732" s="91">
        <v>26</v>
      </c>
      <c r="F1732" s="146" t="s">
        <v>2103</v>
      </c>
      <c r="G1732" s="99">
        <v>598</v>
      </c>
      <c r="H1732" s="91">
        <v>54</v>
      </c>
      <c r="I1732" s="91"/>
    </row>
    <row r="1733" spans="1:9">
      <c r="A1733" s="145">
        <v>1729</v>
      </c>
      <c r="B1733" s="146" t="s">
        <v>1240</v>
      </c>
      <c r="C1733" s="146"/>
      <c r="D1733" s="91">
        <v>1</v>
      </c>
      <c r="E1733" s="91">
        <v>15</v>
      </c>
      <c r="F1733" s="146" t="s">
        <v>2104</v>
      </c>
      <c r="G1733" s="99">
        <v>601</v>
      </c>
      <c r="H1733" s="91">
        <v>3</v>
      </c>
      <c r="I1733" s="146"/>
    </row>
    <row r="1734" spans="1:9">
      <c r="A1734" s="145">
        <v>1730</v>
      </c>
      <c r="B1734" s="146" t="s">
        <v>1242</v>
      </c>
      <c r="C1734" s="91"/>
      <c r="D1734" s="91">
        <v>5</v>
      </c>
      <c r="E1734" s="91">
        <v>16</v>
      </c>
      <c r="F1734" s="146" t="s">
        <v>2105</v>
      </c>
      <c r="G1734" s="147">
        <v>601</v>
      </c>
      <c r="H1734" s="91" t="s">
        <v>6669</v>
      </c>
      <c r="I1734" s="91"/>
    </row>
    <row r="1735" spans="1:9">
      <c r="A1735" s="145">
        <v>1731</v>
      </c>
      <c r="B1735" s="146" t="s">
        <v>1244</v>
      </c>
      <c r="C1735" s="91"/>
      <c r="D1735" s="91">
        <v>1</v>
      </c>
      <c r="E1735" s="91">
        <v>17</v>
      </c>
      <c r="F1735" s="146" t="s">
        <v>2106</v>
      </c>
      <c r="G1735" s="99">
        <v>601</v>
      </c>
      <c r="H1735" s="91">
        <v>9</v>
      </c>
      <c r="I1735" s="91"/>
    </row>
    <row r="1736" spans="1:9">
      <c r="A1736" s="145">
        <v>1732</v>
      </c>
      <c r="B1736" s="146" t="s">
        <v>1246</v>
      </c>
      <c r="C1736" s="91"/>
      <c r="D1736" s="91">
        <v>1</v>
      </c>
      <c r="E1736" s="91">
        <v>18</v>
      </c>
      <c r="F1736" s="146" t="s">
        <v>2107</v>
      </c>
      <c r="G1736" s="99">
        <v>601</v>
      </c>
      <c r="H1736" s="91">
        <v>11</v>
      </c>
      <c r="I1736" s="91"/>
    </row>
    <row r="1737" spans="1:9">
      <c r="A1737" s="145">
        <v>1733</v>
      </c>
      <c r="B1737" s="146" t="s">
        <v>1248</v>
      </c>
      <c r="C1737" s="91"/>
      <c r="D1737" s="91">
        <v>1</v>
      </c>
      <c r="E1737" s="91">
        <v>19</v>
      </c>
      <c r="F1737" s="146" t="s">
        <v>2108</v>
      </c>
      <c r="G1737" s="99">
        <v>601</v>
      </c>
      <c r="H1737" s="91">
        <v>13</v>
      </c>
      <c r="I1737" s="91"/>
    </row>
    <row r="1738" spans="1:9">
      <c r="A1738" s="145">
        <v>1734</v>
      </c>
      <c r="B1738" s="146" t="s">
        <v>1250</v>
      </c>
      <c r="C1738" s="91"/>
      <c r="D1738" s="91">
        <v>1</v>
      </c>
      <c r="E1738" s="91">
        <v>20</v>
      </c>
      <c r="F1738" s="146" t="s">
        <v>2109</v>
      </c>
      <c r="G1738" s="99">
        <v>601</v>
      </c>
      <c r="H1738" s="91">
        <v>15</v>
      </c>
      <c r="I1738" s="91"/>
    </row>
    <row r="1739" spans="1:9">
      <c r="A1739" s="145">
        <v>1735</v>
      </c>
      <c r="B1739" s="146" t="s">
        <v>1252</v>
      </c>
      <c r="C1739" s="91" t="s">
        <v>6461</v>
      </c>
      <c r="D1739" s="91">
        <v>1</v>
      </c>
      <c r="E1739" s="91">
        <v>24</v>
      </c>
      <c r="F1739" s="146" t="s">
        <v>2110</v>
      </c>
      <c r="G1739" s="99">
        <v>601</v>
      </c>
      <c r="H1739" s="91">
        <v>34</v>
      </c>
      <c r="I1739" s="91"/>
    </row>
    <row r="1740" spans="1:9">
      <c r="A1740" s="145">
        <v>1736</v>
      </c>
      <c r="B1740" s="146" t="s">
        <v>1254</v>
      </c>
      <c r="C1740" s="91" t="s">
        <v>6461</v>
      </c>
      <c r="D1740" s="91">
        <v>1</v>
      </c>
      <c r="E1740" s="91">
        <v>25</v>
      </c>
      <c r="F1740" s="146" t="s">
        <v>2111</v>
      </c>
      <c r="G1740" s="99">
        <v>601</v>
      </c>
      <c r="H1740" s="91">
        <v>44</v>
      </c>
      <c r="I1740" s="91"/>
    </row>
    <row r="1741" spans="1:9">
      <c r="A1741" s="145">
        <v>1737</v>
      </c>
      <c r="B1741" s="146" t="s">
        <v>1256</v>
      </c>
      <c r="C1741" s="91" t="s">
        <v>6461</v>
      </c>
      <c r="D1741" s="91">
        <v>1</v>
      </c>
      <c r="E1741" s="91">
        <v>26</v>
      </c>
      <c r="F1741" s="146" t="s">
        <v>2112</v>
      </c>
      <c r="G1741" s="99">
        <v>601</v>
      </c>
      <c r="H1741" s="91">
        <v>54</v>
      </c>
      <c r="I1741" s="91"/>
    </row>
    <row r="1742" spans="1:9">
      <c r="A1742" s="145">
        <v>1738</v>
      </c>
      <c r="B1742" s="146" t="s">
        <v>1240</v>
      </c>
      <c r="C1742" s="146"/>
      <c r="D1742" s="91">
        <v>1</v>
      </c>
      <c r="E1742" s="91">
        <v>15</v>
      </c>
      <c r="F1742" s="146" t="s">
        <v>2113</v>
      </c>
      <c r="G1742" s="99">
        <v>604</v>
      </c>
      <c r="H1742" s="91">
        <v>3</v>
      </c>
      <c r="I1742" s="146"/>
    </row>
    <row r="1743" spans="1:9">
      <c r="A1743" s="145">
        <v>1739</v>
      </c>
      <c r="B1743" s="146" t="s">
        <v>1242</v>
      </c>
      <c r="C1743" s="91"/>
      <c r="D1743" s="91">
        <v>5</v>
      </c>
      <c r="E1743" s="91">
        <v>16</v>
      </c>
      <c r="F1743" s="146" t="s">
        <v>2114</v>
      </c>
      <c r="G1743" s="147">
        <v>604</v>
      </c>
      <c r="H1743" s="91" t="s">
        <v>6669</v>
      </c>
      <c r="I1743" s="91"/>
    </row>
    <row r="1744" spans="1:9">
      <c r="A1744" s="145">
        <v>1740</v>
      </c>
      <c r="B1744" s="146" t="s">
        <v>1244</v>
      </c>
      <c r="C1744" s="91"/>
      <c r="D1744" s="91">
        <v>1</v>
      </c>
      <c r="E1744" s="91">
        <v>17</v>
      </c>
      <c r="F1744" s="146" t="s">
        <v>2115</v>
      </c>
      <c r="G1744" s="99">
        <v>604</v>
      </c>
      <c r="H1744" s="91">
        <v>9</v>
      </c>
      <c r="I1744" s="91"/>
    </row>
    <row r="1745" spans="1:9">
      <c r="A1745" s="145">
        <v>1741</v>
      </c>
      <c r="B1745" s="146" t="s">
        <v>1246</v>
      </c>
      <c r="C1745" s="91"/>
      <c r="D1745" s="91">
        <v>1</v>
      </c>
      <c r="E1745" s="91">
        <v>18</v>
      </c>
      <c r="F1745" s="146" t="s">
        <v>2116</v>
      </c>
      <c r="G1745" s="99">
        <v>604</v>
      </c>
      <c r="H1745" s="91">
        <v>11</v>
      </c>
      <c r="I1745" s="91"/>
    </row>
    <row r="1746" spans="1:9">
      <c r="A1746" s="145">
        <v>1742</v>
      </c>
      <c r="B1746" s="146" t="s">
        <v>1248</v>
      </c>
      <c r="C1746" s="91"/>
      <c r="D1746" s="91">
        <v>1</v>
      </c>
      <c r="E1746" s="91">
        <v>19</v>
      </c>
      <c r="F1746" s="146" t="s">
        <v>2117</v>
      </c>
      <c r="G1746" s="99">
        <v>604</v>
      </c>
      <c r="H1746" s="91">
        <v>13</v>
      </c>
      <c r="I1746" s="91"/>
    </row>
    <row r="1747" spans="1:9">
      <c r="A1747" s="145">
        <v>1743</v>
      </c>
      <c r="B1747" s="146" t="s">
        <v>1250</v>
      </c>
      <c r="C1747" s="91"/>
      <c r="D1747" s="91">
        <v>1</v>
      </c>
      <c r="E1747" s="91">
        <v>20</v>
      </c>
      <c r="F1747" s="146" t="s">
        <v>2118</v>
      </c>
      <c r="G1747" s="99">
        <v>604</v>
      </c>
      <c r="H1747" s="91">
        <v>15</v>
      </c>
      <c r="I1747" s="91"/>
    </row>
    <row r="1748" spans="1:9">
      <c r="A1748" s="145">
        <v>1744</v>
      </c>
      <c r="B1748" s="146" t="s">
        <v>1252</v>
      </c>
      <c r="C1748" s="91" t="s">
        <v>6461</v>
      </c>
      <c r="D1748" s="91">
        <v>1</v>
      </c>
      <c r="E1748" s="91">
        <v>24</v>
      </c>
      <c r="F1748" s="146" t="s">
        <v>2119</v>
      </c>
      <c r="G1748" s="99">
        <v>604</v>
      </c>
      <c r="H1748" s="91">
        <v>34</v>
      </c>
      <c r="I1748" s="91"/>
    </row>
    <row r="1749" spans="1:9">
      <c r="A1749" s="145">
        <v>1745</v>
      </c>
      <c r="B1749" s="146" t="s">
        <v>1254</v>
      </c>
      <c r="C1749" s="91" t="s">
        <v>6461</v>
      </c>
      <c r="D1749" s="91">
        <v>1</v>
      </c>
      <c r="E1749" s="91">
        <v>25</v>
      </c>
      <c r="F1749" s="146" t="s">
        <v>2120</v>
      </c>
      <c r="G1749" s="99">
        <v>604</v>
      </c>
      <c r="H1749" s="91">
        <v>44</v>
      </c>
      <c r="I1749" s="91"/>
    </row>
    <row r="1750" spans="1:9">
      <c r="A1750" s="145">
        <v>1746</v>
      </c>
      <c r="B1750" s="146" t="s">
        <v>1256</v>
      </c>
      <c r="C1750" s="91" t="s">
        <v>6461</v>
      </c>
      <c r="D1750" s="91">
        <v>1</v>
      </c>
      <c r="E1750" s="91">
        <v>26</v>
      </c>
      <c r="F1750" s="146" t="s">
        <v>2121</v>
      </c>
      <c r="G1750" s="99">
        <v>604</v>
      </c>
      <c r="H1750" s="91">
        <v>54</v>
      </c>
      <c r="I1750" s="91"/>
    </row>
    <row r="1751" spans="1:9">
      <c r="A1751" s="145">
        <v>1747</v>
      </c>
      <c r="B1751" s="146" t="s">
        <v>1240</v>
      </c>
      <c r="C1751" s="146"/>
      <c r="D1751" s="91">
        <v>1</v>
      </c>
      <c r="E1751" s="91">
        <v>15</v>
      </c>
      <c r="F1751" s="146" t="s">
        <v>2122</v>
      </c>
      <c r="G1751" s="99">
        <v>607</v>
      </c>
      <c r="H1751" s="91">
        <v>3</v>
      </c>
      <c r="I1751" s="146"/>
    </row>
    <row r="1752" spans="1:9">
      <c r="A1752" s="145">
        <v>1748</v>
      </c>
      <c r="B1752" s="146" t="s">
        <v>1242</v>
      </c>
      <c r="C1752" s="91"/>
      <c r="D1752" s="91">
        <v>5</v>
      </c>
      <c r="E1752" s="91">
        <v>16</v>
      </c>
      <c r="F1752" s="146" t="s">
        <v>2123</v>
      </c>
      <c r="G1752" s="147">
        <v>607</v>
      </c>
      <c r="H1752" s="91" t="s">
        <v>6669</v>
      </c>
      <c r="I1752" s="91"/>
    </row>
    <row r="1753" spans="1:9">
      <c r="A1753" s="145">
        <v>1749</v>
      </c>
      <c r="B1753" s="146" t="s">
        <v>1244</v>
      </c>
      <c r="C1753" s="91"/>
      <c r="D1753" s="91">
        <v>1</v>
      </c>
      <c r="E1753" s="91">
        <v>17</v>
      </c>
      <c r="F1753" s="146" t="s">
        <v>2124</v>
      </c>
      <c r="G1753" s="99">
        <v>607</v>
      </c>
      <c r="H1753" s="91">
        <v>9</v>
      </c>
      <c r="I1753" s="91"/>
    </row>
    <row r="1754" spans="1:9">
      <c r="A1754" s="145">
        <v>1750</v>
      </c>
      <c r="B1754" s="146" t="s">
        <v>1246</v>
      </c>
      <c r="C1754" s="91"/>
      <c r="D1754" s="91">
        <v>1</v>
      </c>
      <c r="E1754" s="91">
        <v>18</v>
      </c>
      <c r="F1754" s="146" t="s">
        <v>2125</v>
      </c>
      <c r="G1754" s="99">
        <v>607</v>
      </c>
      <c r="H1754" s="91">
        <v>11</v>
      </c>
      <c r="I1754" s="91"/>
    </row>
    <row r="1755" spans="1:9">
      <c r="A1755" s="145">
        <v>1751</v>
      </c>
      <c r="B1755" s="146" t="s">
        <v>1248</v>
      </c>
      <c r="C1755" s="91"/>
      <c r="D1755" s="91">
        <v>1</v>
      </c>
      <c r="E1755" s="91">
        <v>19</v>
      </c>
      <c r="F1755" s="146" t="s">
        <v>2126</v>
      </c>
      <c r="G1755" s="99">
        <v>607</v>
      </c>
      <c r="H1755" s="91">
        <v>13</v>
      </c>
      <c r="I1755" s="91"/>
    </row>
    <row r="1756" spans="1:9">
      <c r="A1756" s="145">
        <v>1752</v>
      </c>
      <c r="B1756" s="146" t="s">
        <v>1250</v>
      </c>
      <c r="C1756" s="91"/>
      <c r="D1756" s="91">
        <v>1</v>
      </c>
      <c r="E1756" s="91">
        <v>20</v>
      </c>
      <c r="F1756" s="146" t="s">
        <v>2127</v>
      </c>
      <c r="G1756" s="99">
        <v>607</v>
      </c>
      <c r="H1756" s="91">
        <v>15</v>
      </c>
      <c r="I1756" s="91"/>
    </row>
    <row r="1757" spans="1:9">
      <c r="A1757" s="145">
        <v>1753</v>
      </c>
      <c r="B1757" s="146" t="s">
        <v>1252</v>
      </c>
      <c r="C1757" s="91" t="s">
        <v>6461</v>
      </c>
      <c r="D1757" s="91">
        <v>1</v>
      </c>
      <c r="E1757" s="91">
        <v>24</v>
      </c>
      <c r="F1757" s="146" t="s">
        <v>2128</v>
      </c>
      <c r="G1757" s="99">
        <v>607</v>
      </c>
      <c r="H1757" s="91">
        <v>34</v>
      </c>
      <c r="I1757" s="91"/>
    </row>
    <row r="1758" spans="1:9">
      <c r="A1758" s="145">
        <v>1754</v>
      </c>
      <c r="B1758" s="146" t="s">
        <v>1254</v>
      </c>
      <c r="C1758" s="91" t="s">
        <v>6461</v>
      </c>
      <c r="D1758" s="91">
        <v>1</v>
      </c>
      <c r="E1758" s="91">
        <v>25</v>
      </c>
      <c r="F1758" s="146" t="s">
        <v>2129</v>
      </c>
      <c r="G1758" s="99">
        <v>607</v>
      </c>
      <c r="H1758" s="91">
        <v>44</v>
      </c>
      <c r="I1758" s="91"/>
    </row>
    <row r="1759" spans="1:9">
      <c r="A1759" s="145">
        <v>1755</v>
      </c>
      <c r="B1759" s="146" t="s">
        <v>1256</v>
      </c>
      <c r="C1759" s="91" t="s">
        <v>6461</v>
      </c>
      <c r="D1759" s="91">
        <v>1</v>
      </c>
      <c r="E1759" s="91">
        <v>26</v>
      </c>
      <c r="F1759" s="146" t="s">
        <v>2130</v>
      </c>
      <c r="G1759" s="99">
        <v>607</v>
      </c>
      <c r="H1759" s="91">
        <v>54</v>
      </c>
      <c r="I1759" s="91"/>
    </row>
    <row r="1760" spans="1:9">
      <c r="A1760" s="145">
        <v>1756</v>
      </c>
      <c r="B1760" s="146" t="s">
        <v>1240</v>
      </c>
      <c r="C1760" s="146"/>
      <c r="D1760" s="91">
        <v>1</v>
      </c>
      <c r="E1760" s="91">
        <v>15</v>
      </c>
      <c r="F1760" s="146" t="s">
        <v>2131</v>
      </c>
      <c r="G1760" s="99">
        <v>610</v>
      </c>
      <c r="H1760" s="91">
        <v>3</v>
      </c>
      <c r="I1760" s="146"/>
    </row>
    <row r="1761" spans="1:9">
      <c r="A1761" s="145">
        <v>1757</v>
      </c>
      <c r="B1761" s="146" t="s">
        <v>1242</v>
      </c>
      <c r="C1761" s="91"/>
      <c r="D1761" s="91">
        <v>5</v>
      </c>
      <c r="E1761" s="91">
        <v>16</v>
      </c>
      <c r="F1761" s="146" t="s">
        <v>2132</v>
      </c>
      <c r="G1761" s="147">
        <v>610</v>
      </c>
      <c r="H1761" s="91" t="s">
        <v>6669</v>
      </c>
      <c r="I1761" s="91"/>
    </row>
    <row r="1762" spans="1:9">
      <c r="A1762" s="145">
        <v>1758</v>
      </c>
      <c r="B1762" s="146" t="s">
        <v>1244</v>
      </c>
      <c r="C1762" s="91"/>
      <c r="D1762" s="91">
        <v>1</v>
      </c>
      <c r="E1762" s="91">
        <v>17</v>
      </c>
      <c r="F1762" s="146" t="s">
        <v>2133</v>
      </c>
      <c r="G1762" s="99">
        <v>610</v>
      </c>
      <c r="H1762" s="91">
        <v>9</v>
      </c>
      <c r="I1762" s="91"/>
    </row>
    <row r="1763" spans="1:9">
      <c r="A1763" s="145">
        <v>1759</v>
      </c>
      <c r="B1763" s="146" t="s">
        <v>1246</v>
      </c>
      <c r="C1763" s="91"/>
      <c r="D1763" s="91">
        <v>1</v>
      </c>
      <c r="E1763" s="91">
        <v>18</v>
      </c>
      <c r="F1763" s="146" t="s">
        <v>2134</v>
      </c>
      <c r="G1763" s="99">
        <v>610</v>
      </c>
      <c r="H1763" s="91">
        <v>11</v>
      </c>
      <c r="I1763" s="91"/>
    </row>
    <row r="1764" spans="1:9">
      <c r="A1764" s="145">
        <v>1760</v>
      </c>
      <c r="B1764" s="146" t="s">
        <v>1248</v>
      </c>
      <c r="C1764" s="91"/>
      <c r="D1764" s="91">
        <v>1</v>
      </c>
      <c r="E1764" s="91">
        <v>19</v>
      </c>
      <c r="F1764" s="146" t="s">
        <v>2135</v>
      </c>
      <c r="G1764" s="99">
        <v>610</v>
      </c>
      <c r="H1764" s="91">
        <v>13</v>
      </c>
      <c r="I1764" s="91"/>
    </row>
    <row r="1765" spans="1:9">
      <c r="A1765" s="145">
        <v>1761</v>
      </c>
      <c r="B1765" s="146" t="s">
        <v>1250</v>
      </c>
      <c r="C1765" s="91"/>
      <c r="D1765" s="91">
        <v>1</v>
      </c>
      <c r="E1765" s="91">
        <v>20</v>
      </c>
      <c r="F1765" s="146" t="s">
        <v>2136</v>
      </c>
      <c r="G1765" s="99">
        <v>610</v>
      </c>
      <c r="H1765" s="91">
        <v>15</v>
      </c>
      <c r="I1765" s="91"/>
    </row>
    <row r="1766" spans="1:9">
      <c r="A1766" s="145">
        <v>1762</v>
      </c>
      <c r="B1766" s="146" t="s">
        <v>1252</v>
      </c>
      <c r="C1766" s="91" t="s">
        <v>6461</v>
      </c>
      <c r="D1766" s="91">
        <v>1</v>
      </c>
      <c r="E1766" s="91">
        <v>24</v>
      </c>
      <c r="F1766" s="146" t="s">
        <v>2137</v>
      </c>
      <c r="G1766" s="99">
        <v>610</v>
      </c>
      <c r="H1766" s="91">
        <v>34</v>
      </c>
      <c r="I1766" s="91"/>
    </row>
    <row r="1767" spans="1:9">
      <c r="A1767" s="145">
        <v>1763</v>
      </c>
      <c r="B1767" s="146" t="s">
        <v>1254</v>
      </c>
      <c r="C1767" s="91" t="s">
        <v>6461</v>
      </c>
      <c r="D1767" s="91">
        <v>1</v>
      </c>
      <c r="E1767" s="91">
        <v>25</v>
      </c>
      <c r="F1767" s="146" t="s">
        <v>2138</v>
      </c>
      <c r="G1767" s="99">
        <v>610</v>
      </c>
      <c r="H1767" s="91">
        <v>44</v>
      </c>
      <c r="I1767" s="91"/>
    </row>
    <row r="1768" spans="1:9">
      <c r="A1768" s="145">
        <v>1764</v>
      </c>
      <c r="B1768" s="146" t="s">
        <v>1256</v>
      </c>
      <c r="C1768" s="91" t="s">
        <v>6461</v>
      </c>
      <c r="D1768" s="91">
        <v>1</v>
      </c>
      <c r="E1768" s="91">
        <v>26</v>
      </c>
      <c r="F1768" s="146" t="s">
        <v>2139</v>
      </c>
      <c r="G1768" s="99">
        <v>610</v>
      </c>
      <c r="H1768" s="91">
        <v>54</v>
      </c>
      <c r="I1768" s="91"/>
    </row>
    <row r="1769" spans="1:9">
      <c r="A1769" s="145">
        <v>1765</v>
      </c>
      <c r="B1769" s="146" t="s">
        <v>1240</v>
      </c>
      <c r="C1769" s="146"/>
      <c r="D1769" s="91">
        <v>1</v>
      </c>
      <c r="E1769" s="91">
        <v>15</v>
      </c>
      <c r="F1769" s="146" t="s">
        <v>2140</v>
      </c>
      <c r="G1769" s="99">
        <v>613</v>
      </c>
      <c r="H1769" s="91">
        <v>3</v>
      </c>
      <c r="I1769" s="146"/>
    </row>
    <row r="1770" spans="1:9">
      <c r="A1770" s="145">
        <v>1766</v>
      </c>
      <c r="B1770" s="146" t="s">
        <v>1242</v>
      </c>
      <c r="C1770" s="91"/>
      <c r="D1770" s="91">
        <v>5</v>
      </c>
      <c r="E1770" s="91">
        <v>16</v>
      </c>
      <c r="F1770" s="146" t="s">
        <v>2141</v>
      </c>
      <c r="G1770" s="147">
        <v>613</v>
      </c>
      <c r="H1770" s="91" t="s">
        <v>6669</v>
      </c>
      <c r="I1770" s="91"/>
    </row>
    <row r="1771" spans="1:9">
      <c r="A1771" s="145">
        <v>1767</v>
      </c>
      <c r="B1771" s="146" t="s">
        <v>1244</v>
      </c>
      <c r="C1771" s="91"/>
      <c r="D1771" s="91">
        <v>1</v>
      </c>
      <c r="E1771" s="91">
        <v>17</v>
      </c>
      <c r="F1771" s="146" t="s">
        <v>2142</v>
      </c>
      <c r="G1771" s="99">
        <v>613</v>
      </c>
      <c r="H1771" s="91">
        <v>9</v>
      </c>
      <c r="I1771" s="91"/>
    </row>
    <row r="1772" spans="1:9">
      <c r="A1772" s="145">
        <v>1768</v>
      </c>
      <c r="B1772" s="146" t="s">
        <v>1246</v>
      </c>
      <c r="C1772" s="91"/>
      <c r="D1772" s="91">
        <v>1</v>
      </c>
      <c r="E1772" s="91">
        <v>18</v>
      </c>
      <c r="F1772" s="146" t="s">
        <v>2143</v>
      </c>
      <c r="G1772" s="99">
        <v>613</v>
      </c>
      <c r="H1772" s="91">
        <v>11</v>
      </c>
      <c r="I1772" s="91"/>
    </row>
    <row r="1773" spans="1:9">
      <c r="A1773" s="145">
        <v>1769</v>
      </c>
      <c r="B1773" s="146" t="s">
        <v>1248</v>
      </c>
      <c r="C1773" s="91"/>
      <c r="D1773" s="91">
        <v>1</v>
      </c>
      <c r="E1773" s="91">
        <v>19</v>
      </c>
      <c r="F1773" s="146" t="s">
        <v>2144</v>
      </c>
      <c r="G1773" s="99">
        <v>613</v>
      </c>
      <c r="H1773" s="91">
        <v>13</v>
      </c>
      <c r="I1773" s="91"/>
    </row>
    <row r="1774" spans="1:9">
      <c r="A1774" s="145">
        <v>1770</v>
      </c>
      <c r="B1774" s="146" t="s">
        <v>1250</v>
      </c>
      <c r="C1774" s="91"/>
      <c r="D1774" s="91">
        <v>1</v>
      </c>
      <c r="E1774" s="91">
        <v>20</v>
      </c>
      <c r="F1774" s="146" t="s">
        <v>2145</v>
      </c>
      <c r="G1774" s="99">
        <v>613</v>
      </c>
      <c r="H1774" s="91">
        <v>15</v>
      </c>
      <c r="I1774" s="91"/>
    </row>
    <row r="1775" spans="1:9">
      <c r="A1775" s="145">
        <v>1771</v>
      </c>
      <c r="B1775" s="146" t="s">
        <v>1252</v>
      </c>
      <c r="C1775" s="91" t="s">
        <v>6461</v>
      </c>
      <c r="D1775" s="91">
        <v>1</v>
      </c>
      <c r="E1775" s="91">
        <v>24</v>
      </c>
      <c r="F1775" s="146" t="s">
        <v>2146</v>
      </c>
      <c r="G1775" s="99">
        <v>613</v>
      </c>
      <c r="H1775" s="91">
        <v>34</v>
      </c>
      <c r="I1775" s="91"/>
    </row>
    <row r="1776" spans="1:9">
      <c r="A1776" s="145">
        <v>1772</v>
      </c>
      <c r="B1776" s="146" t="s">
        <v>1254</v>
      </c>
      <c r="C1776" s="91" t="s">
        <v>6461</v>
      </c>
      <c r="D1776" s="91">
        <v>1</v>
      </c>
      <c r="E1776" s="91">
        <v>25</v>
      </c>
      <c r="F1776" s="146" t="s">
        <v>2147</v>
      </c>
      <c r="G1776" s="99">
        <v>613</v>
      </c>
      <c r="H1776" s="91">
        <v>44</v>
      </c>
      <c r="I1776" s="91"/>
    </row>
    <row r="1777" spans="1:9">
      <c r="A1777" s="145">
        <v>1773</v>
      </c>
      <c r="B1777" s="146" t="s">
        <v>1256</v>
      </c>
      <c r="C1777" s="91" t="s">
        <v>6461</v>
      </c>
      <c r="D1777" s="91">
        <v>1</v>
      </c>
      <c r="E1777" s="91">
        <v>26</v>
      </c>
      <c r="F1777" s="146" t="s">
        <v>2148</v>
      </c>
      <c r="G1777" s="99">
        <v>613</v>
      </c>
      <c r="H1777" s="91">
        <v>54</v>
      </c>
      <c r="I1777" s="91"/>
    </row>
    <row r="1778" spans="1:9">
      <c r="A1778" s="145">
        <v>1774</v>
      </c>
      <c r="B1778" s="146" t="s">
        <v>1240</v>
      </c>
      <c r="C1778" s="146"/>
      <c r="D1778" s="91">
        <v>1</v>
      </c>
      <c r="E1778" s="91">
        <v>15</v>
      </c>
      <c r="F1778" s="146" t="s">
        <v>2149</v>
      </c>
      <c r="G1778" s="99">
        <v>618</v>
      </c>
      <c r="H1778" s="91">
        <v>3</v>
      </c>
      <c r="I1778" s="146"/>
    </row>
    <row r="1779" spans="1:9">
      <c r="A1779" s="145">
        <v>1775</v>
      </c>
      <c r="B1779" s="146" t="s">
        <v>1242</v>
      </c>
      <c r="C1779" s="91"/>
      <c r="D1779" s="91">
        <v>5</v>
      </c>
      <c r="E1779" s="91">
        <v>16</v>
      </c>
      <c r="F1779" s="146" t="s">
        <v>2150</v>
      </c>
      <c r="G1779" s="147">
        <v>618</v>
      </c>
      <c r="H1779" s="91" t="s">
        <v>6669</v>
      </c>
      <c r="I1779" s="91"/>
    </row>
    <row r="1780" spans="1:9">
      <c r="A1780" s="145">
        <v>1776</v>
      </c>
      <c r="B1780" s="146" t="s">
        <v>1244</v>
      </c>
      <c r="C1780" s="91"/>
      <c r="D1780" s="91">
        <v>1</v>
      </c>
      <c r="E1780" s="91">
        <v>17</v>
      </c>
      <c r="F1780" s="146" t="s">
        <v>2151</v>
      </c>
      <c r="G1780" s="99">
        <v>618</v>
      </c>
      <c r="H1780" s="91">
        <v>9</v>
      </c>
      <c r="I1780" s="91"/>
    </row>
    <row r="1781" spans="1:9">
      <c r="A1781" s="145">
        <v>1777</v>
      </c>
      <c r="B1781" s="146" t="s">
        <v>1246</v>
      </c>
      <c r="C1781" s="91"/>
      <c r="D1781" s="91">
        <v>1</v>
      </c>
      <c r="E1781" s="91">
        <v>18</v>
      </c>
      <c r="F1781" s="146" t="s">
        <v>2152</v>
      </c>
      <c r="G1781" s="99">
        <v>618</v>
      </c>
      <c r="H1781" s="91">
        <v>11</v>
      </c>
      <c r="I1781" s="91"/>
    </row>
    <row r="1782" spans="1:9">
      <c r="A1782" s="145">
        <v>1778</v>
      </c>
      <c r="B1782" s="146" t="s">
        <v>1248</v>
      </c>
      <c r="C1782" s="91"/>
      <c r="D1782" s="91">
        <v>1</v>
      </c>
      <c r="E1782" s="91">
        <v>19</v>
      </c>
      <c r="F1782" s="146" t="s">
        <v>2153</v>
      </c>
      <c r="G1782" s="99">
        <v>618</v>
      </c>
      <c r="H1782" s="91">
        <v>13</v>
      </c>
      <c r="I1782" s="91"/>
    </row>
    <row r="1783" spans="1:9">
      <c r="A1783" s="145">
        <v>1779</v>
      </c>
      <c r="B1783" s="146" t="s">
        <v>1250</v>
      </c>
      <c r="C1783" s="91"/>
      <c r="D1783" s="91">
        <v>1</v>
      </c>
      <c r="E1783" s="91">
        <v>20</v>
      </c>
      <c r="F1783" s="146" t="s">
        <v>2154</v>
      </c>
      <c r="G1783" s="99">
        <v>618</v>
      </c>
      <c r="H1783" s="91">
        <v>15</v>
      </c>
      <c r="I1783" s="91"/>
    </row>
    <row r="1784" spans="1:9">
      <c r="A1784" s="145">
        <v>1780</v>
      </c>
      <c r="B1784" s="146" t="s">
        <v>1252</v>
      </c>
      <c r="C1784" s="91" t="s">
        <v>6461</v>
      </c>
      <c r="D1784" s="91">
        <v>1</v>
      </c>
      <c r="E1784" s="91">
        <v>24</v>
      </c>
      <c r="F1784" s="146" t="s">
        <v>2155</v>
      </c>
      <c r="G1784" s="99">
        <v>618</v>
      </c>
      <c r="H1784" s="91">
        <v>34</v>
      </c>
      <c r="I1784" s="91"/>
    </row>
    <row r="1785" spans="1:9">
      <c r="A1785" s="145">
        <v>1781</v>
      </c>
      <c r="B1785" s="146" t="s">
        <v>1254</v>
      </c>
      <c r="C1785" s="91" t="s">
        <v>6461</v>
      </c>
      <c r="D1785" s="91">
        <v>1</v>
      </c>
      <c r="E1785" s="91">
        <v>25</v>
      </c>
      <c r="F1785" s="146" t="s">
        <v>2156</v>
      </c>
      <c r="G1785" s="99">
        <v>618</v>
      </c>
      <c r="H1785" s="91">
        <v>44</v>
      </c>
      <c r="I1785" s="91"/>
    </row>
    <row r="1786" spans="1:9">
      <c r="A1786" s="145">
        <v>1782</v>
      </c>
      <c r="B1786" s="146" t="s">
        <v>1256</v>
      </c>
      <c r="C1786" s="91" t="s">
        <v>6461</v>
      </c>
      <c r="D1786" s="91">
        <v>1</v>
      </c>
      <c r="E1786" s="91">
        <v>26</v>
      </c>
      <c r="F1786" s="146" t="s">
        <v>2157</v>
      </c>
      <c r="G1786" s="99">
        <v>618</v>
      </c>
      <c r="H1786" s="91">
        <v>54</v>
      </c>
      <c r="I1786" s="91"/>
    </row>
    <row r="1787" spans="1:9">
      <c r="A1787" s="145">
        <v>1783</v>
      </c>
      <c r="B1787" s="146" t="s">
        <v>1240</v>
      </c>
      <c r="C1787" s="146"/>
      <c r="D1787" s="91">
        <v>1</v>
      </c>
      <c r="E1787" s="91">
        <v>15</v>
      </c>
      <c r="F1787" s="146" t="s">
        <v>2158</v>
      </c>
      <c r="G1787" s="99">
        <v>621</v>
      </c>
      <c r="H1787" s="91">
        <v>3</v>
      </c>
      <c r="I1787" s="146"/>
    </row>
    <row r="1788" spans="1:9">
      <c r="A1788" s="145">
        <v>1784</v>
      </c>
      <c r="B1788" s="146" t="s">
        <v>1242</v>
      </c>
      <c r="C1788" s="91"/>
      <c r="D1788" s="91">
        <v>5</v>
      </c>
      <c r="E1788" s="91">
        <v>16</v>
      </c>
      <c r="F1788" s="146" t="s">
        <v>2159</v>
      </c>
      <c r="G1788" s="147">
        <v>621</v>
      </c>
      <c r="H1788" s="91" t="s">
        <v>6669</v>
      </c>
      <c r="I1788" s="91"/>
    </row>
    <row r="1789" spans="1:9">
      <c r="A1789" s="145">
        <v>1785</v>
      </c>
      <c r="B1789" s="146" t="s">
        <v>1244</v>
      </c>
      <c r="C1789" s="91"/>
      <c r="D1789" s="91">
        <v>1</v>
      </c>
      <c r="E1789" s="91">
        <v>17</v>
      </c>
      <c r="F1789" s="146" t="s">
        <v>2160</v>
      </c>
      <c r="G1789" s="99">
        <v>621</v>
      </c>
      <c r="H1789" s="91">
        <v>9</v>
      </c>
      <c r="I1789" s="91"/>
    </row>
    <row r="1790" spans="1:9">
      <c r="A1790" s="145">
        <v>1786</v>
      </c>
      <c r="B1790" s="146" t="s">
        <v>1246</v>
      </c>
      <c r="C1790" s="91"/>
      <c r="D1790" s="91">
        <v>1</v>
      </c>
      <c r="E1790" s="91">
        <v>18</v>
      </c>
      <c r="F1790" s="146" t="s">
        <v>2161</v>
      </c>
      <c r="G1790" s="99">
        <v>621</v>
      </c>
      <c r="H1790" s="91">
        <v>11</v>
      </c>
      <c r="I1790" s="91"/>
    </row>
    <row r="1791" spans="1:9">
      <c r="A1791" s="145">
        <v>1787</v>
      </c>
      <c r="B1791" s="146" t="s">
        <v>1248</v>
      </c>
      <c r="C1791" s="91"/>
      <c r="D1791" s="91">
        <v>1</v>
      </c>
      <c r="E1791" s="91">
        <v>19</v>
      </c>
      <c r="F1791" s="146" t="s">
        <v>2162</v>
      </c>
      <c r="G1791" s="99">
        <v>621</v>
      </c>
      <c r="H1791" s="91">
        <v>13</v>
      </c>
      <c r="I1791" s="91"/>
    </row>
    <row r="1792" spans="1:9">
      <c r="A1792" s="145">
        <v>1788</v>
      </c>
      <c r="B1792" s="146" t="s">
        <v>1250</v>
      </c>
      <c r="C1792" s="91"/>
      <c r="D1792" s="91">
        <v>1</v>
      </c>
      <c r="E1792" s="91">
        <v>20</v>
      </c>
      <c r="F1792" s="146" t="s">
        <v>2163</v>
      </c>
      <c r="G1792" s="99">
        <v>621</v>
      </c>
      <c r="H1792" s="91">
        <v>15</v>
      </c>
      <c r="I1792" s="91"/>
    </row>
    <row r="1793" spans="1:9">
      <c r="A1793" s="145">
        <v>1789</v>
      </c>
      <c r="B1793" s="146" t="s">
        <v>1252</v>
      </c>
      <c r="C1793" s="91" t="s">
        <v>6461</v>
      </c>
      <c r="D1793" s="91">
        <v>1</v>
      </c>
      <c r="E1793" s="91">
        <v>24</v>
      </c>
      <c r="F1793" s="146" t="s">
        <v>2164</v>
      </c>
      <c r="G1793" s="99">
        <v>621</v>
      </c>
      <c r="H1793" s="91">
        <v>34</v>
      </c>
      <c r="I1793" s="91"/>
    </row>
    <row r="1794" spans="1:9">
      <c r="A1794" s="145">
        <v>1790</v>
      </c>
      <c r="B1794" s="146" t="s">
        <v>1254</v>
      </c>
      <c r="C1794" s="91" t="s">
        <v>6461</v>
      </c>
      <c r="D1794" s="91">
        <v>1</v>
      </c>
      <c r="E1794" s="91">
        <v>25</v>
      </c>
      <c r="F1794" s="146" t="s">
        <v>2165</v>
      </c>
      <c r="G1794" s="99">
        <v>621</v>
      </c>
      <c r="H1794" s="91">
        <v>44</v>
      </c>
      <c r="I1794" s="91"/>
    </row>
    <row r="1795" spans="1:9">
      <c r="A1795" s="145">
        <v>1791</v>
      </c>
      <c r="B1795" s="146" t="s">
        <v>1256</v>
      </c>
      <c r="C1795" s="91" t="s">
        <v>6461</v>
      </c>
      <c r="D1795" s="91">
        <v>1</v>
      </c>
      <c r="E1795" s="91">
        <v>26</v>
      </c>
      <c r="F1795" s="146" t="s">
        <v>2166</v>
      </c>
      <c r="G1795" s="99">
        <v>621</v>
      </c>
      <c r="H1795" s="91">
        <v>54</v>
      </c>
      <c r="I1795" s="91"/>
    </row>
    <row r="1796" spans="1:9">
      <c r="A1796" s="145">
        <v>1792</v>
      </c>
      <c r="B1796" s="146" t="s">
        <v>1240</v>
      </c>
      <c r="C1796" s="146"/>
      <c r="D1796" s="91">
        <v>1</v>
      </c>
      <c r="E1796" s="91">
        <v>15</v>
      </c>
      <c r="F1796" s="146" t="s">
        <v>2167</v>
      </c>
      <c r="G1796" s="99">
        <v>624</v>
      </c>
      <c r="H1796" s="91">
        <v>3</v>
      </c>
      <c r="I1796" s="146"/>
    </row>
    <row r="1797" spans="1:9">
      <c r="A1797" s="145">
        <v>1793</v>
      </c>
      <c r="B1797" s="146" t="s">
        <v>1242</v>
      </c>
      <c r="C1797" s="91"/>
      <c r="D1797" s="91">
        <v>5</v>
      </c>
      <c r="E1797" s="91">
        <v>16</v>
      </c>
      <c r="F1797" s="146" t="s">
        <v>2168</v>
      </c>
      <c r="G1797" s="147">
        <v>624</v>
      </c>
      <c r="H1797" s="91" t="s">
        <v>6669</v>
      </c>
      <c r="I1797" s="91"/>
    </row>
    <row r="1798" spans="1:9">
      <c r="A1798" s="145">
        <v>1794</v>
      </c>
      <c r="B1798" s="146" t="s">
        <v>1244</v>
      </c>
      <c r="C1798" s="91"/>
      <c r="D1798" s="91">
        <v>1</v>
      </c>
      <c r="E1798" s="91">
        <v>17</v>
      </c>
      <c r="F1798" s="146" t="s">
        <v>2169</v>
      </c>
      <c r="G1798" s="99">
        <v>624</v>
      </c>
      <c r="H1798" s="91">
        <v>9</v>
      </c>
      <c r="I1798" s="91"/>
    </row>
    <row r="1799" spans="1:9">
      <c r="A1799" s="145">
        <v>1795</v>
      </c>
      <c r="B1799" s="146" t="s">
        <v>1246</v>
      </c>
      <c r="C1799" s="91"/>
      <c r="D1799" s="91">
        <v>1</v>
      </c>
      <c r="E1799" s="91">
        <v>18</v>
      </c>
      <c r="F1799" s="146" t="s">
        <v>2170</v>
      </c>
      <c r="G1799" s="99">
        <v>624</v>
      </c>
      <c r="H1799" s="91">
        <v>11</v>
      </c>
      <c r="I1799" s="91"/>
    </row>
    <row r="1800" spans="1:9">
      <c r="A1800" s="145">
        <v>1796</v>
      </c>
      <c r="B1800" s="146" t="s">
        <v>1248</v>
      </c>
      <c r="C1800" s="91"/>
      <c r="D1800" s="91">
        <v>1</v>
      </c>
      <c r="E1800" s="91">
        <v>19</v>
      </c>
      <c r="F1800" s="146" t="s">
        <v>2171</v>
      </c>
      <c r="G1800" s="99">
        <v>624</v>
      </c>
      <c r="H1800" s="91">
        <v>13</v>
      </c>
      <c r="I1800" s="91"/>
    </row>
    <row r="1801" spans="1:9">
      <c r="A1801" s="145">
        <v>1797</v>
      </c>
      <c r="B1801" s="146" t="s">
        <v>1250</v>
      </c>
      <c r="C1801" s="91"/>
      <c r="D1801" s="91">
        <v>1</v>
      </c>
      <c r="E1801" s="91">
        <v>20</v>
      </c>
      <c r="F1801" s="146" t="s">
        <v>2172</v>
      </c>
      <c r="G1801" s="99">
        <v>624</v>
      </c>
      <c r="H1801" s="91">
        <v>15</v>
      </c>
      <c r="I1801" s="91"/>
    </row>
    <row r="1802" spans="1:9">
      <c r="A1802" s="145">
        <v>1798</v>
      </c>
      <c r="B1802" s="146" t="s">
        <v>1252</v>
      </c>
      <c r="C1802" s="91" t="s">
        <v>6461</v>
      </c>
      <c r="D1802" s="91">
        <v>1</v>
      </c>
      <c r="E1802" s="91">
        <v>24</v>
      </c>
      <c r="F1802" s="146" t="s">
        <v>2173</v>
      </c>
      <c r="G1802" s="99">
        <v>624</v>
      </c>
      <c r="H1802" s="91">
        <v>34</v>
      </c>
      <c r="I1802" s="91"/>
    </row>
    <row r="1803" spans="1:9">
      <c r="A1803" s="145">
        <v>1799</v>
      </c>
      <c r="B1803" s="146" t="s">
        <v>1254</v>
      </c>
      <c r="C1803" s="91" t="s">
        <v>6461</v>
      </c>
      <c r="D1803" s="91">
        <v>1</v>
      </c>
      <c r="E1803" s="91">
        <v>25</v>
      </c>
      <c r="F1803" s="146" t="s">
        <v>2174</v>
      </c>
      <c r="G1803" s="99">
        <v>624</v>
      </c>
      <c r="H1803" s="91">
        <v>44</v>
      </c>
      <c r="I1803" s="91"/>
    </row>
    <row r="1804" spans="1:9">
      <c r="A1804" s="145">
        <v>1800</v>
      </c>
      <c r="B1804" s="146" t="s">
        <v>1256</v>
      </c>
      <c r="C1804" s="91" t="s">
        <v>6461</v>
      </c>
      <c r="D1804" s="91">
        <v>1</v>
      </c>
      <c r="E1804" s="91">
        <v>26</v>
      </c>
      <c r="F1804" s="146" t="s">
        <v>2175</v>
      </c>
      <c r="G1804" s="99">
        <v>624</v>
      </c>
      <c r="H1804" s="91">
        <v>54</v>
      </c>
      <c r="I1804" s="91"/>
    </row>
    <row r="1805" spans="1:9">
      <c r="A1805" s="145">
        <v>1801</v>
      </c>
      <c r="B1805" s="146" t="s">
        <v>1240</v>
      </c>
      <c r="C1805" s="146"/>
      <c r="D1805" s="91">
        <v>1</v>
      </c>
      <c r="E1805" s="91">
        <v>15</v>
      </c>
      <c r="F1805" s="146" t="s">
        <v>2176</v>
      </c>
      <c r="G1805" s="99">
        <v>627</v>
      </c>
      <c r="H1805" s="91">
        <v>3</v>
      </c>
      <c r="I1805" s="146"/>
    </row>
    <row r="1806" spans="1:9">
      <c r="A1806" s="145">
        <v>1802</v>
      </c>
      <c r="B1806" s="146" t="s">
        <v>1242</v>
      </c>
      <c r="C1806" s="91"/>
      <c r="D1806" s="91">
        <v>5</v>
      </c>
      <c r="E1806" s="91">
        <v>16</v>
      </c>
      <c r="F1806" s="146" t="s">
        <v>2177</v>
      </c>
      <c r="G1806" s="147">
        <v>627</v>
      </c>
      <c r="H1806" s="91" t="s">
        <v>6669</v>
      </c>
      <c r="I1806" s="91"/>
    </row>
    <row r="1807" spans="1:9">
      <c r="A1807" s="145">
        <v>1803</v>
      </c>
      <c r="B1807" s="146" t="s">
        <v>1244</v>
      </c>
      <c r="C1807" s="91"/>
      <c r="D1807" s="91">
        <v>1</v>
      </c>
      <c r="E1807" s="91">
        <v>17</v>
      </c>
      <c r="F1807" s="146" t="s">
        <v>2178</v>
      </c>
      <c r="G1807" s="99">
        <v>627</v>
      </c>
      <c r="H1807" s="91">
        <v>9</v>
      </c>
      <c r="I1807" s="91"/>
    </row>
    <row r="1808" spans="1:9">
      <c r="A1808" s="145">
        <v>1804</v>
      </c>
      <c r="B1808" s="146" t="s">
        <v>1246</v>
      </c>
      <c r="C1808" s="91"/>
      <c r="D1808" s="91">
        <v>1</v>
      </c>
      <c r="E1808" s="91">
        <v>18</v>
      </c>
      <c r="F1808" s="146" t="s">
        <v>2179</v>
      </c>
      <c r="G1808" s="99">
        <v>627</v>
      </c>
      <c r="H1808" s="91">
        <v>11</v>
      </c>
      <c r="I1808" s="91"/>
    </row>
    <row r="1809" spans="1:9">
      <c r="A1809" s="145">
        <v>1805</v>
      </c>
      <c r="B1809" s="146" t="s">
        <v>1248</v>
      </c>
      <c r="C1809" s="91"/>
      <c r="D1809" s="91">
        <v>1</v>
      </c>
      <c r="E1809" s="91">
        <v>19</v>
      </c>
      <c r="F1809" s="146" t="s">
        <v>2180</v>
      </c>
      <c r="G1809" s="99">
        <v>627</v>
      </c>
      <c r="H1809" s="91">
        <v>13</v>
      </c>
      <c r="I1809" s="91"/>
    </row>
    <row r="1810" spans="1:9">
      <c r="A1810" s="145">
        <v>1806</v>
      </c>
      <c r="B1810" s="146" t="s">
        <v>1250</v>
      </c>
      <c r="C1810" s="91"/>
      <c r="D1810" s="91">
        <v>1</v>
      </c>
      <c r="E1810" s="91">
        <v>20</v>
      </c>
      <c r="F1810" s="146" t="s">
        <v>2181</v>
      </c>
      <c r="G1810" s="99">
        <v>627</v>
      </c>
      <c r="H1810" s="91">
        <v>15</v>
      </c>
      <c r="I1810" s="91"/>
    </row>
    <row r="1811" spans="1:9">
      <c r="A1811" s="145">
        <v>1807</v>
      </c>
      <c r="B1811" s="146" t="s">
        <v>1252</v>
      </c>
      <c r="C1811" s="91" t="s">
        <v>6461</v>
      </c>
      <c r="D1811" s="91">
        <v>1</v>
      </c>
      <c r="E1811" s="91">
        <v>24</v>
      </c>
      <c r="F1811" s="146" t="s">
        <v>2182</v>
      </c>
      <c r="G1811" s="99">
        <v>627</v>
      </c>
      <c r="H1811" s="91">
        <v>34</v>
      </c>
      <c r="I1811" s="91"/>
    </row>
    <row r="1812" spans="1:9">
      <c r="A1812" s="145">
        <v>1808</v>
      </c>
      <c r="B1812" s="146" t="s">
        <v>1254</v>
      </c>
      <c r="C1812" s="91" t="s">
        <v>6461</v>
      </c>
      <c r="D1812" s="91">
        <v>1</v>
      </c>
      <c r="E1812" s="91">
        <v>25</v>
      </c>
      <c r="F1812" s="146" t="s">
        <v>2183</v>
      </c>
      <c r="G1812" s="99">
        <v>627</v>
      </c>
      <c r="H1812" s="91">
        <v>44</v>
      </c>
      <c r="I1812" s="91"/>
    </row>
    <row r="1813" spans="1:9">
      <c r="A1813" s="145">
        <v>1809</v>
      </c>
      <c r="B1813" s="146" t="s">
        <v>1256</v>
      </c>
      <c r="C1813" s="91" t="s">
        <v>6461</v>
      </c>
      <c r="D1813" s="91">
        <v>1</v>
      </c>
      <c r="E1813" s="91">
        <v>26</v>
      </c>
      <c r="F1813" s="146" t="s">
        <v>2184</v>
      </c>
      <c r="G1813" s="99">
        <v>627</v>
      </c>
      <c r="H1813" s="91">
        <v>54</v>
      </c>
      <c r="I1813" s="91"/>
    </row>
    <row r="1814" spans="1:9">
      <c r="A1814" s="145">
        <v>1810</v>
      </c>
      <c r="B1814" s="146" t="s">
        <v>1240</v>
      </c>
      <c r="C1814" s="146"/>
      <c r="D1814" s="91">
        <v>1</v>
      </c>
      <c r="E1814" s="91">
        <v>15</v>
      </c>
      <c r="F1814" s="146" t="s">
        <v>2185</v>
      </c>
      <c r="G1814" s="99">
        <v>630</v>
      </c>
      <c r="H1814" s="91">
        <v>3</v>
      </c>
      <c r="I1814" s="146"/>
    </row>
    <row r="1815" spans="1:9">
      <c r="A1815" s="145">
        <v>1811</v>
      </c>
      <c r="B1815" s="146" t="s">
        <v>1242</v>
      </c>
      <c r="C1815" s="91"/>
      <c r="D1815" s="91">
        <v>5</v>
      </c>
      <c r="E1815" s="91">
        <v>16</v>
      </c>
      <c r="F1815" s="146" t="s">
        <v>2186</v>
      </c>
      <c r="G1815" s="147">
        <v>630</v>
      </c>
      <c r="H1815" s="91" t="s">
        <v>6669</v>
      </c>
      <c r="I1815" s="91"/>
    </row>
    <row r="1816" spans="1:9">
      <c r="A1816" s="145">
        <v>1812</v>
      </c>
      <c r="B1816" s="146" t="s">
        <v>1244</v>
      </c>
      <c r="C1816" s="91"/>
      <c r="D1816" s="91">
        <v>1</v>
      </c>
      <c r="E1816" s="91">
        <v>17</v>
      </c>
      <c r="F1816" s="146" t="s">
        <v>2187</v>
      </c>
      <c r="G1816" s="99">
        <v>630</v>
      </c>
      <c r="H1816" s="91">
        <v>9</v>
      </c>
      <c r="I1816" s="91"/>
    </row>
    <row r="1817" spans="1:9">
      <c r="A1817" s="145">
        <v>1813</v>
      </c>
      <c r="B1817" s="146" t="s">
        <v>1246</v>
      </c>
      <c r="C1817" s="91"/>
      <c r="D1817" s="91">
        <v>1</v>
      </c>
      <c r="E1817" s="91">
        <v>18</v>
      </c>
      <c r="F1817" s="146" t="s">
        <v>2188</v>
      </c>
      <c r="G1817" s="99">
        <v>630</v>
      </c>
      <c r="H1817" s="91">
        <v>11</v>
      </c>
      <c r="I1817" s="91"/>
    </row>
    <row r="1818" spans="1:9">
      <c r="A1818" s="145">
        <v>1814</v>
      </c>
      <c r="B1818" s="146" t="s">
        <v>1248</v>
      </c>
      <c r="C1818" s="91"/>
      <c r="D1818" s="91">
        <v>1</v>
      </c>
      <c r="E1818" s="91">
        <v>19</v>
      </c>
      <c r="F1818" s="146" t="s">
        <v>2189</v>
      </c>
      <c r="G1818" s="99">
        <v>630</v>
      </c>
      <c r="H1818" s="91">
        <v>13</v>
      </c>
      <c r="I1818" s="91"/>
    </row>
    <row r="1819" spans="1:9">
      <c r="A1819" s="145">
        <v>1815</v>
      </c>
      <c r="B1819" s="146" t="s">
        <v>1250</v>
      </c>
      <c r="C1819" s="91"/>
      <c r="D1819" s="91">
        <v>1</v>
      </c>
      <c r="E1819" s="91">
        <v>20</v>
      </c>
      <c r="F1819" s="146" t="s">
        <v>2190</v>
      </c>
      <c r="G1819" s="99">
        <v>630</v>
      </c>
      <c r="H1819" s="91">
        <v>15</v>
      </c>
      <c r="I1819" s="91"/>
    </row>
    <row r="1820" spans="1:9">
      <c r="A1820" s="145">
        <v>1816</v>
      </c>
      <c r="B1820" s="146" t="s">
        <v>1252</v>
      </c>
      <c r="C1820" s="91" t="s">
        <v>6461</v>
      </c>
      <c r="D1820" s="91">
        <v>1</v>
      </c>
      <c r="E1820" s="91">
        <v>24</v>
      </c>
      <c r="F1820" s="146" t="s">
        <v>2191</v>
      </c>
      <c r="G1820" s="99">
        <v>630</v>
      </c>
      <c r="H1820" s="91">
        <v>34</v>
      </c>
      <c r="I1820" s="91"/>
    </row>
    <row r="1821" spans="1:9">
      <c r="A1821" s="145">
        <v>1817</v>
      </c>
      <c r="B1821" s="146" t="s">
        <v>1254</v>
      </c>
      <c r="C1821" s="91" t="s">
        <v>6461</v>
      </c>
      <c r="D1821" s="91">
        <v>1</v>
      </c>
      <c r="E1821" s="91">
        <v>25</v>
      </c>
      <c r="F1821" s="146" t="s">
        <v>2192</v>
      </c>
      <c r="G1821" s="99">
        <v>630</v>
      </c>
      <c r="H1821" s="91">
        <v>44</v>
      </c>
      <c r="I1821" s="91"/>
    </row>
    <row r="1822" spans="1:9">
      <c r="A1822" s="145">
        <v>1818</v>
      </c>
      <c r="B1822" s="146" t="s">
        <v>1256</v>
      </c>
      <c r="C1822" s="91" t="s">
        <v>6461</v>
      </c>
      <c r="D1822" s="91">
        <v>1</v>
      </c>
      <c r="E1822" s="91">
        <v>26</v>
      </c>
      <c r="F1822" s="146" t="s">
        <v>2193</v>
      </c>
      <c r="G1822" s="99">
        <v>630</v>
      </c>
      <c r="H1822" s="91">
        <v>54</v>
      </c>
      <c r="I1822" s="91"/>
    </row>
    <row r="1823" spans="1:9">
      <c r="A1823" s="145">
        <v>1819</v>
      </c>
      <c r="B1823" s="146" t="s">
        <v>1240</v>
      </c>
      <c r="C1823" s="146"/>
      <c r="D1823" s="91">
        <v>1</v>
      </c>
      <c r="E1823" s="91">
        <v>15</v>
      </c>
      <c r="F1823" s="146" t="s">
        <v>2194</v>
      </c>
      <c r="G1823" s="99">
        <v>633</v>
      </c>
      <c r="H1823" s="91">
        <v>3</v>
      </c>
      <c r="I1823" s="146"/>
    </row>
    <row r="1824" spans="1:9">
      <c r="A1824" s="145">
        <v>1820</v>
      </c>
      <c r="B1824" s="146" t="s">
        <v>1242</v>
      </c>
      <c r="C1824" s="91"/>
      <c r="D1824" s="91">
        <v>5</v>
      </c>
      <c r="E1824" s="91">
        <v>16</v>
      </c>
      <c r="F1824" s="146" t="s">
        <v>2195</v>
      </c>
      <c r="G1824" s="147">
        <v>633</v>
      </c>
      <c r="H1824" s="91" t="s">
        <v>6669</v>
      </c>
      <c r="I1824" s="91"/>
    </row>
    <row r="1825" spans="1:9">
      <c r="A1825" s="145">
        <v>1821</v>
      </c>
      <c r="B1825" s="146" t="s">
        <v>1244</v>
      </c>
      <c r="C1825" s="91"/>
      <c r="D1825" s="91">
        <v>1</v>
      </c>
      <c r="E1825" s="91">
        <v>17</v>
      </c>
      <c r="F1825" s="146" t="s">
        <v>2196</v>
      </c>
      <c r="G1825" s="99">
        <v>633</v>
      </c>
      <c r="H1825" s="91">
        <v>9</v>
      </c>
      <c r="I1825" s="91"/>
    </row>
    <row r="1826" spans="1:9">
      <c r="A1826" s="145">
        <v>1822</v>
      </c>
      <c r="B1826" s="146" t="s">
        <v>1246</v>
      </c>
      <c r="C1826" s="91"/>
      <c r="D1826" s="91">
        <v>1</v>
      </c>
      <c r="E1826" s="91">
        <v>18</v>
      </c>
      <c r="F1826" s="146" t="s">
        <v>2197</v>
      </c>
      <c r="G1826" s="99">
        <v>633</v>
      </c>
      <c r="H1826" s="91">
        <v>11</v>
      </c>
      <c r="I1826" s="91"/>
    </row>
    <row r="1827" spans="1:9">
      <c r="A1827" s="145">
        <v>1823</v>
      </c>
      <c r="B1827" s="146" t="s">
        <v>1248</v>
      </c>
      <c r="C1827" s="91"/>
      <c r="D1827" s="91">
        <v>1</v>
      </c>
      <c r="E1827" s="91">
        <v>19</v>
      </c>
      <c r="F1827" s="146" t="s">
        <v>2198</v>
      </c>
      <c r="G1827" s="99">
        <v>633</v>
      </c>
      <c r="H1827" s="91">
        <v>13</v>
      </c>
      <c r="I1827" s="91"/>
    </row>
    <row r="1828" spans="1:9">
      <c r="A1828" s="145">
        <v>1824</v>
      </c>
      <c r="B1828" s="146" t="s">
        <v>1250</v>
      </c>
      <c r="C1828" s="91"/>
      <c r="D1828" s="91">
        <v>1</v>
      </c>
      <c r="E1828" s="91">
        <v>20</v>
      </c>
      <c r="F1828" s="146" t="s">
        <v>2199</v>
      </c>
      <c r="G1828" s="99">
        <v>633</v>
      </c>
      <c r="H1828" s="91">
        <v>15</v>
      </c>
      <c r="I1828" s="91"/>
    </row>
    <row r="1829" spans="1:9">
      <c r="A1829" s="145">
        <v>1825</v>
      </c>
      <c r="B1829" s="146" t="s">
        <v>1252</v>
      </c>
      <c r="C1829" s="91" t="s">
        <v>6461</v>
      </c>
      <c r="D1829" s="91">
        <v>1</v>
      </c>
      <c r="E1829" s="91">
        <v>24</v>
      </c>
      <c r="F1829" s="146" t="s">
        <v>2200</v>
      </c>
      <c r="G1829" s="99">
        <v>633</v>
      </c>
      <c r="H1829" s="91">
        <v>34</v>
      </c>
      <c r="I1829" s="91"/>
    </row>
    <row r="1830" spans="1:9">
      <c r="A1830" s="145">
        <v>1826</v>
      </c>
      <c r="B1830" s="146" t="s">
        <v>1254</v>
      </c>
      <c r="C1830" s="91" t="s">
        <v>6461</v>
      </c>
      <c r="D1830" s="91">
        <v>1</v>
      </c>
      <c r="E1830" s="91">
        <v>25</v>
      </c>
      <c r="F1830" s="146" t="s">
        <v>2201</v>
      </c>
      <c r="G1830" s="99">
        <v>633</v>
      </c>
      <c r="H1830" s="91">
        <v>44</v>
      </c>
      <c r="I1830" s="91"/>
    </row>
    <row r="1831" spans="1:9">
      <c r="A1831" s="145">
        <v>1827</v>
      </c>
      <c r="B1831" s="146" t="s">
        <v>1256</v>
      </c>
      <c r="C1831" s="91" t="s">
        <v>6461</v>
      </c>
      <c r="D1831" s="91">
        <v>1</v>
      </c>
      <c r="E1831" s="91">
        <v>26</v>
      </c>
      <c r="F1831" s="146" t="s">
        <v>2202</v>
      </c>
      <c r="G1831" s="99">
        <v>633</v>
      </c>
      <c r="H1831" s="91">
        <v>54</v>
      </c>
      <c r="I1831" s="91"/>
    </row>
    <row r="1832" spans="1:9">
      <c r="A1832" s="145">
        <v>1828</v>
      </c>
      <c r="B1832" s="146" t="s">
        <v>1240</v>
      </c>
      <c r="C1832" s="146"/>
      <c r="D1832" s="91">
        <v>1</v>
      </c>
      <c r="E1832" s="91">
        <v>15</v>
      </c>
      <c r="F1832" s="146" t="s">
        <v>2203</v>
      </c>
      <c r="G1832" s="99">
        <v>636</v>
      </c>
      <c r="H1832" s="91">
        <v>3</v>
      </c>
      <c r="I1832" s="146"/>
    </row>
    <row r="1833" spans="1:9">
      <c r="A1833" s="145">
        <v>1829</v>
      </c>
      <c r="B1833" s="146" t="s">
        <v>1242</v>
      </c>
      <c r="C1833" s="91"/>
      <c r="D1833" s="91">
        <v>5</v>
      </c>
      <c r="E1833" s="91">
        <v>16</v>
      </c>
      <c r="F1833" s="146" t="s">
        <v>2204</v>
      </c>
      <c r="G1833" s="147">
        <v>636</v>
      </c>
      <c r="H1833" s="91" t="s">
        <v>6669</v>
      </c>
      <c r="I1833" s="91"/>
    </row>
    <row r="1834" spans="1:9">
      <c r="A1834" s="145">
        <v>1830</v>
      </c>
      <c r="B1834" s="146" t="s">
        <v>1244</v>
      </c>
      <c r="C1834" s="91"/>
      <c r="D1834" s="91">
        <v>1</v>
      </c>
      <c r="E1834" s="91">
        <v>17</v>
      </c>
      <c r="F1834" s="146" t="s">
        <v>2205</v>
      </c>
      <c r="G1834" s="99">
        <v>636</v>
      </c>
      <c r="H1834" s="91">
        <v>9</v>
      </c>
      <c r="I1834" s="91"/>
    </row>
    <row r="1835" spans="1:9">
      <c r="A1835" s="145">
        <v>1831</v>
      </c>
      <c r="B1835" s="146" t="s">
        <v>1246</v>
      </c>
      <c r="C1835" s="91"/>
      <c r="D1835" s="91">
        <v>1</v>
      </c>
      <c r="E1835" s="91">
        <v>18</v>
      </c>
      <c r="F1835" s="146" t="s">
        <v>2206</v>
      </c>
      <c r="G1835" s="99">
        <v>636</v>
      </c>
      <c r="H1835" s="91">
        <v>11</v>
      </c>
      <c r="I1835" s="91"/>
    </row>
    <row r="1836" spans="1:9">
      <c r="A1836" s="145">
        <v>1832</v>
      </c>
      <c r="B1836" s="146" t="s">
        <v>1248</v>
      </c>
      <c r="C1836" s="91"/>
      <c r="D1836" s="91">
        <v>1</v>
      </c>
      <c r="E1836" s="91">
        <v>19</v>
      </c>
      <c r="F1836" s="146" t="s">
        <v>2207</v>
      </c>
      <c r="G1836" s="99">
        <v>636</v>
      </c>
      <c r="H1836" s="91">
        <v>13</v>
      </c>
      <c r="I1836" s="91"/>
    </row>
    <row r="1837" spans="1:9">
      <c r="A1837" s="145">
        <v>1833</v>
      </c>
      <c r="B1837" s="146" t="s">
        <v>1250</v>
      </c>
      <c r="C1837" s="91"/>
      <c r="D1837" s="91">
        <v>1</v>
      </c>
      <c r="E1837" s="91">
        <v>20</v>
      </c>
      <c r="F1837" s="146" t="s">
        <v>2208</v>
      </c>
      <c r="G1837" s="99">
        <v>636</v>
      </c>
      <c r="H1837" s="91">
        <v>15</v>
      </c>
      <c r="I1837" s="91"/>
    </row>
    <row r="1838" spans="1:9">
      <c r="A1838" s="145">
        <v>1834</v>
      </c>
      <c r="B1838" s="146" t="s">
        <v>1252</v>
      </c>
      <c r="C1838" s="91" t="s">
        <v>6461</v>
      </c>
      <c r="D1838" s="91">
        <v>1</v>
      </c>
      <c r="E1838" s="91">
        <v>24</v>
      </c>
      <c r="F1838" s="146" t="s">
        <v>2209</v>
      </c>
      <c r="G1838" s="99">
        <v>636</v>
      </c>
      <c r="H1838" s="91">
        <v>34</v>
      </c>
      <c r="I1838" s="91"/>
    </row>
    <row r="1839" spans="1:9">
      <c r="A1839" s="145">
        <v>1835</v>
      </c>
      <c r="B1839" s="146" t="s">
        <v>1254</v>
      </c>
      <c r="C1839" s="91" t="s">
        <v>6461</v>
      </c>
      <c r="D1839" s="91">
        <v>1</v>
      </c>
      <c r="E1839" s="91">
        <v>25</v>
      </c>
      <c r="F1839" s="146" t="s">
        <v>2210</v>
      </c>
      <c r="G1839" s="99">
        <v>636</v>
      </c>
      <c r="H1839" s="91">
        <v>44</v>
      </c>
      <c r="I1839" s="91"/>
    </row>
    <row r="1840" spans="1:9">
      <c r="A1840" s="145">
        <v>1836</v>
      </c>
      <c r="B1840" s="146" t="s">
        <v>1256</v>
      </c>
      <c r="C1840" s="91" t="s">
        <v>6461</v>
      </c>
      <c r="D1840" s="91">
        <v>1</v>
      </c>
      <c r="E1840" s="91">
        <v>26</v>
      </c>
      <c r="F1840" s="146" t="s">
        <v>2211</v>
      </c>
      <c r="G1840" s="99">
        <v>636</v>
      </c>
      <c r="H1840" s="91">
        <v>54</v>
      </c>
      <c r="I1840" s="91"/>
    </row>
    <row r="1841" spans="1:9">
      <c r="A1841" s="145">
        <v>1837</v>
      </c>
      <c r="B1841" s="146" t="s">
        <v>1240</v>
      </c>
      <c r="C1841" s="146"/>
      <c r="D1841" s="91">
        <v>1</v>
      </c>
      <c r="E1841" s="91">
        <v>15</v>
      </c>
      <c r="F1841" s="146" t="s">
        <v>2212</v>
      </c>
      <c r="G1841" s="99">
        <v>639</v>
      </c>
      <c r="H1841" s="91">
        <v>3</v>
      </c>
      <c r="I1841" s="146"/>
    </row>
    <row r="1842" spans="1:9">
      <c r="A1842" s="145">
        <v>1838</v>
      </c>
      <c r="B1842" s="146" t="s">
        <v>1242</v>
      </c>
      <c r="C1842" s="91"/>
      <c r="D1842" s="91">
        <v>5</v>
      </c>
      <c r="E1842" s="91">
        <v>16</v>
      </c>
      <c r="F1842" s="146" t="s">
        <v>2213</v>
      </c>
      <c r="G1842" s="147">
        <v>639</v>
      </c>
      <c r="H1842" s="91" t="s">
        <v>6669</v>
      </c>
      <c r="I1842" s="91"/>
    </row>
    <row r="1843" spans="1:9">
      <c r="A1843" s="145">
        <v>1839</v>
      </c>
      <c r="B1843" s="146" t="s">
        <v>1244</v>
      </c>
      <c r="C1843" s="91"/>
      <c r="D1843" s="91">
        <v>1</v>
      </c>
      <c r="E1843" s="91">
        <v>17</v>
      </c>
      <c r="F1843" s="146" t="s">
        <v>2214</v>
      </c>
      <c r="G1843" s="99">
        <v>639</v>
      </c>
      <c r="H1843" s="91">
        <v>9</v>
      </c>
      <c r="I1843" s="91"/>
    </row>
    <row r="1844" spans="1:9">
      <c r="A1844" s="145">
        <v>1840</v>
      </c>
      <c r="B1844" s="146" t="s">
        <v>1246</v>
      </c>
      <c r="C1844" s="91"/>
      <c r="D1844" s="91">
        <v>1</v>
      </c>
      <c r="E1844" s="91">
        <v>18</v>
      </c>
      <c r="F1844" s="146" t="s">
        <v>2215</v>
      </c>
      <c r="G1844" s="99">
        <v>639</v>
      </c>
      <c r="H1844" s="91">
        <v>11</v>
      </c>
      <c r="I1844" s="91"/>
    </row>
    <row r="1845" spans="1:9">
      <c r="A1845" s="145">
        <v>1841</v>
      </c>
      <c r="B1845" s="146" t="s">
        <v>1248</v>
      </c>
      <c r="C1845" s="91"/>
      <c r="D1845" s="91">
        <v>1</v>
      </c>
      <c r="E1845" s="91">
        <v>19</v>
      </c>
      <c r="F1845" s="146" t="s">
        <v>2216</v>
      </c>
      <c r="G1845" s="99">
        <v>639</v>
      </c>
      <c r="H1845" s="91">
        <v>13</v>
      </c>
      <c r="I1845" s="91"/>
    </row>
    <row r="1846" spans="1:9">
      <c r="A1846" s="145">
        <v>1842</v>
      </c>
      <c r="B1846" s="146" t="s">
        <v>1250</v>
      </c>
      <c r="C1846" s="91"/>
      <c r="D1846" s="91">
        <v>1</v>
      </c>
      <c r="E1846" s="91">
        <v>20</v>
      </c>
      <c r="F1846" s="146" t="s">
        <v>2217</v>
      </c>
      <c r="G1846" s="99">
        <v>639</v>
      </c>
      <c r="H1846" s="91">
        <v>15</v>
      </c>
      <c r="I1846" s="91"/>
    </row>
    <row r="1847" spans="1:9">
      <c r="A1847" s="145">
        <v>1843</v>
      </c>
      <c r="B1847" s="146" t="s">
        <v>1252</v>
      </c>
      <c r="C1847" s="91" t="s">
        <v>6461</v>
      </c>
      <c r="D1847" s="91">
        <v>1</v>
      </c>
      <c r="E1847" s="91">
        <v>24</v>
      </c>
      <c r="F1847" s="146" t="s">
        <v>2218</v>
      </c>
      <c r="G1847" s="99">
        <v>639</v>
      </c>
      <c r="H1847" s="91">
        <v>34</v>
      </c>
      <c r="I1847" s="91"/>
    </row>
    <row r="1848" spans="1:9">
      <c r="A1848" s="145">
        <v>1844</v>
      </c>
      <c r="B1848" s="146" t="s">
        <v>1254</v>
      </c>
      <c r="C1848" s="91" t="s">
        <v>6461</v>
      </c>
      <c r="D1848" s="91">
        <v>1</v>
      </c>
      <c r="E1848" s="91">
        <v>25</v>
      </c>
      <c r="F1848" s="146" t="s">
        <v>2219</v>
      </c>
      <c r="G1848" s="99">
        <v>639</v>
      </c>
      <c r="H1848" s="91">
        <v>44</v>
      </c>
      <c r="I1848" s="91"/>
    </row>
    <row r="1849" spans="1:9">
      <c r="A1849" s="145">
        <v>1845</v>
      </c>
      <c r="B1849" s="146" t="s">
        <v>1256</v>
      </c>
      <c r="C1849" s="91" t="s">
        <v>6461</v>
      </c>
      <c r="D1849" s="91">
        <v>1</v>
      </c>
      <c r="E1849" s="91">
        <v>26</v>
      </c>
      <c r="F1849" s="146" t="s">
        <v>2220</v>
      </c>
      <c r="G1849" s="99">
        <v>639</v>
      </c>
      <c r="H1849" s="91">
        <v>54</v>
      </c>
      <c r="I1849" s="91"/>
    </row>
    <row r="1850" spans="1:9">
      <c r="A1850" s="145">
        <v>1846</v>
      </c>
      <c r="B1850" s="146" t="s">
        <v>1240</v>
      </c>
      <c r="C1850" s="146"/>
      <c r="D1850" s="91">
        <v>1</v>
      </c>
      <c r="E1850" s="91">
        <v>15</v>
      </c>
      <c r="F1850" s="146" t="s">
        <v>2221</v>
      </c>
      <c r="G1850" s="99">
        <v>642</v>
      </c>
      <c r="H1850" s="91">
        <v>3</v>
      </c>
      <c r="I1850" s="146"/>
    </row>
    <row r="1851" spans="1:9">
      <c r="A1851" s="145">
        <v>1847</v>
      </c>
      <c r="B1851" s="146" t="s">
        <v>1242</v>
      </c>
      <c r="C1851" s="91"/>
      <c r="D1851" s="91">
        <v>5</v>
      </c>
      <c r="E1851" s="91">
        <v>16</v>
      </c>
      <c r="F1851" s="146" t="s">
        <v>2222</v>
      </c>
      <c r="G1851" s="147">
        <v>642</v>
      </c>
      <c r="H1851" s="91" t="s">
        <v>6669</v>
      </c>
      <c r="I1851" s="91"/>
    </row>
    <row r="1852" spans="1:9">
      <c r="A1852" s="145">
        <v>1848</v>
      </c>
      <c r="B1852" s="146" t="s">
        <v>1244</v>
      </c>
      <c r="C1852" s="91"/>
      <c r="D1852" s="91">
        <v>1</v>
      </c>
      <c r="E1852" s="91">
        <v>17</v>
      </c>
      <c r="F1852" s="146" t="s">
        <v>2223</v>
      </c>
      <c r="G1852" s="99">
        <v>642</v>
      </c>
      <c r="H1852" s="91">
        <v>9</v>
      </c>
      <c r="I1852" s="91"/>
    </row>
    <row r="1853" spans="1:9">
      <c r="A1853" s="145">
        <v>1849</v>
      </c>
      <c r="B1853" s="146" t="s">
        <v>1246</v>
      </c>
      <c r="C1853" s="91"/>
      <c r="D1853" s="91">
        <v>1</v>
      </c>
      <c r="E1853" s="91">
        <v>18</v>
      </c>
      <c r="F1853" s="146" t="s">
        <v>2224</v>
      </c>
      <c r="G1853" s="99">
        <v>642</v>
      </c>
      <c r="H1853" s="91">
        <v>11</v>
      </c>
      <c r="I1853" s="91"/>
    </row>
    <row r="1854" spans="1:9">
      <c r="A1854" s="145">
        <v>1850</v>
      </c>
      <c r="B1854" s="146" t="s">
        <v>1248</v>
      </c>
      <c r="C1854" s="91"/>
      <c r="D1854" s="91">
        <v>1</v>
      </c>
      <c r="E1854" s="91">
        <v>19</v>
      </c>
      <c r="F1854" s="146" t="s">
        <v>2225</v>
      </c>
      <c r="G1854" s="99">
        <v>642</v>
      </c>
      <c r="H1854" s="91">
        <v>13</v>
      </c>
      <c r="I1854" s="91"/>
    </row>
    <row r="1855" spans="1:9">
      <c r="A1855" s="145">
        <v>1851</v>
      </c>
      <c r="B1855" s="146" t="s">
        <v>1250</v>
      </c>
      <c r="C1855" s="91"/>
      <c r="D1855" s="91">
        <v>1</v>
      </c>
      <c r="E1855" s="91">
        <v>20</v>
      </c>
      <c r="F1855" s="146" t="s">
        <v>2226</v>
      </c>
      <c r="G1855" s="99">
        <v>642</v>
      </c>
      <c r="H1855" s="91">
        <v>15</v>
      </c>
      <c r="I1855" s="91"/>
    </row>
    <row r="1856" spans="1:9">
      <c r="A1856" s="145">
        <v>1852</v>
      </c>
      <c r="B1856" s="146" t="s">
        <v>1252</v>
      </c>
      <c r="C1856" s="91" t="s">
        <v>6461</v>
      </c>
      <c r="D1856" s="91">
        <v>1</v>
      </c>
      <c r="E1856" s="91">
        <v>24</v>
      </c>
      <c r="F1856" s="146" t="s">
        <v>2227</v>
      </c>
      <c r="G1856" s="99">
        <v>642</v>
      </c>
      <c r="H1856" s="91">
        <v>34</v>
      </c>
      <c r="I1856" s="91"/>
    </row>
    <row r="1857" spans="1:9">
      <c r="A1857" s="145">
        <v>1853</v>
      </c>
      <c r="B1857" s="146" t="s">
        <v>1254</v>
      </c>
      <c r="C1857" s="91" t="s">
        <v>6461</v>
      </c>
      <c r="D1857" s="91">
        <v>1</v>
      </c>
      <c r="E1857" s="91">
        <v>25</v>
      </c>
      <c r="F1857" s="146" t="s">
        <v>2228</v>
      </c>
      <c r="G1857" s="99">
        <v>642</v>
      </c>
      <c r="H1857" s="91">
        <v>44</v>
      </c>
      <c r="I1857" s="91"/>
    </row>
    <row r="1858" spans="1:9">
      <c r="A1858" s="145">
        <v>1854</v>
      </c>
      <c r="B1858" s="146" t="s">
        <v>1256</v>
      </c>
      <c r="C1858" s="91" t="s">
        <v>6461</v>
      </c>
      <c r="D1858" s="91">
        <v>1</v>
      </c>
      <c r="E1858" s="91">
        <v>26</v>
      </c>
      <c r="F1858" s="146" t="s">
        <v>2229</v>
      </c>
      <c r="G1858" s="99">
        <v>642</v>
      </c>
      <c r="H1858" s="91">
        <v>54</v>
      </c>
      <c r="I1858" s="91"/>
    </row>
    <row r="1859" spans="1:9">
      <c r="A1859" s="145">
        <v>1855</v>
      </c>
      <c r="B1859" s="146" t="s">
        <v>1240</v>
      </c>
      <c r="C1859" s="146"/>
      <c r="D1859" s="91">
        <v>1</v>
      </c>
      <c r="E1859" s="91">
        <v>15</v>
      </c>
      <c r="F1859" s="146" t="s">
        <v>2230</v>
      </c>
      <c r="G1859" s="99">
        <v>645</v>
      </c>
      <c r="H1859" s="91">
        <v>3</v>
      </c>
      <c r="I1859" s="146"/>
    </row>
    <row r="1860" spans="1:9">
      <c r="A1860" s="145">
        <v>1856</v>
      </c>
      <c r="B1860" s="146" t="s">
        <v>1242</v>
      </c>
      <c r="C1860" s="91"/>
      <c r="D1860" s="91">
        <v>5</v>
      </c>
      <c r="E1860" s="91">
        <v>16</v>
      </c>
      <c r="F1860" s="146" t="s">
        <v>2231</v>
      </c>
      <c r="G1860" s="147">
        <v>645</v>
      </c>
      <c r="H1860" s="91" t="s">
        <v>6669</v>
      </c>
      <c r="I1860" s="91"/>
    </row>
    <row r="1861" spans="1:9">
      <c r="A1861" s="145">
        <v>1857</v>
      </c>
      <c r="B1861" s="146" t="s">
        <v>1244</v>
      </c>
      <c r="C1861" s="91"/>
      <c r="D1861" s="91">
        <v>1</v>
      </c>
      <c r="E1861" s="91">
        <v>17</v>
      </c>
      <c r="F1861" s="146" t="s">
        <v>2232</v>
      </c>
      <c r="G1861" s="99">
        <v>645</v>
      </c>
      <c r="H1861" s="91">
        <v>9</v>
      </c>
      <c r="I1861" s="91"/>
    </row>
    <row r="1862" spans="1:9">
      <c r="A1862" s="145">
        <v>1858</v>
      </c>
      <c r="B1862" s="146" t="s">
        <v>1246</v>
      </c>
      <c r="C1862" s="91"/>
      <c r="D1862" s="91">
        <v>1</v>
      </c>
      <c r="E1862" s="91">
        <v>18</v>
      </c>
      <c r="F1862" s="146" t="s">
        <v>2233</v>
      </c>
      <c r="G1862" s="99">
        <v>645</v>
      </c>
      <c r="H1862" s="91">
        <v>11</v>
      </c>
      <c r="I1862" s="91"/>
    </row>
    <row r="1863" spans="1:9">
      <c r="A1863" s="145">
        <v>1859</v>
      </c>
      <c r="B1863" s="146" t="s">
        <v>1248</v>
      </c>
      <c r="C1863" s="91"/>
      <c r="D1863" s="91">
        <v>1</v>
      </c>
      <c r="E1863" s="91">
        <v>19</v>
      </c>
      <c r="F1863" s="146" t="s">
        <v>2234</v>
      </c>
      <c r="G1863" s="99">
        <v>645</v>
      </c>
      <c r="H1863" s="91">
        <v>13</v>
      </c>
      <c r="I1863" s="91"/>
    </row>
    <row r="1864" spans="1:9">
      <c r="A1864" s="145">
        <v>1860</v>
      </c>
      <c r="B1864" s="146" t="s">
        <v>1250</v>
      </c>
      <c r="C1864" s="91"/>
      <c r="D1864" s="91">
        <v>1</v>
      </c>
      <c r="E1864" s="91">
        <v>20</v>
      </c>
      <c r="F1864" s="146" t="s">
        <v>2235</v>
      </c>
      <c r="G1864" s="99">
        <v>645</v>
      </c>
      <c r="H1864" s="91">
        <v>15</v>
      </c>
      <c r="I1864" s="91"/>
    </row>
    <row r="1865" spans="1:9">
      <c r="A1865" s="145">
        <v>1861</v>
      </c>
      <c r="B1865" s="146" t="s">
        <v>1252</v>
      </c>
      <c r="C1865" s="91" t="s">
        <v>6461</v>
      </c>
      <c r="D1865" s="91">
        <v>1</v>
      </c>
      <c r="E1865" s="91">
        <v>24</v>
      </c>
      <c r="F1865" s="146" t="s">
        <v>2236</v>
      </c>
      <c r="G1865" s="99">
        <v>645</v>
      </c>
      <c r="H1865" s="91">
        <v>34</v>
      </c>
      <c r="I1865" s="91"/>
    </row>
    <row r="1866" spans="1:9">
      <c r="A1866" s="145">
        <v>1862</v>
      </c>
      <c r="B1866" s="146" t="s">
        <v>1254</v>
      </c>
      <c r="C1866" s="91" t="s">
        <v>6461</v>
      </c>
      <c r="D1866" s="91">
        <v>1</v>
      </c>
      <c r="E1866" s="91">
        <v>25</v>
      </c>
      <c r="F1866" s="146" t="s">
        <v>2237</v>
      </c>
      <c r="G1866" s="99">
        <v>645</v>
      </c>
      <c r="H1866" s="91">
        <v>44</v>
      </c>
      <c r="I1866" s="91"/>
    </row>
    <row r="1867" spans="1:9">
      <c r="A1867" s="145">
        <v>1863</v>
      </c>
      <c r="B1867" s="146" t="s">
        <v>1256</v>
      </c>
      <c r="C1867" s="91" t="s">
        <v>6461</v>
      </c>
      <c r="D1867" s="91">
        <v>1</v>
      </c>
      <c r="E1867" s="91">
        <v>26</v>
      </c>
      <c r="F1867" s="146" t="s">
        <v>2238</v>
      </c>
      <c r="G1867" s="99">
        <v>645</v>
      </c>
      <c r="H1867" s="91">
        <v>54</v>
      </c>
      <c r="I1867" s="91"/>
    </row>
    <row r="1868" spans="1:9">
      <c r="A1868" s="145">
        <v>1864</v>
      </c>
      <c r="B1868" s="146" t="s">
        <v>1240</v>
      </c>
      <c r="C1868" s="146"/>
      <c r="D1868" s="91">
        <v>1</v>
      </c>
      <c r="E1868" s="91">
        <v>15</v>
      </c>
      <c r="F1868" s="146" t="s">
        <v>2239</v>
      </c>
      <c r="G1868" s="99">
        <v>648</v>
      </c>
      <c r="H1868" s="91">
        <v>3</v>
      </c>
      <c r="I1868" s="146"/>
    </row>
    <row r="1869" spans="1:9">
      <c r="A1869" s="145">
        <v>1865</v>
      </c>
      <c r="B1869" s="146" t="s">
        <v>1242</v>
      </c>
      <c r="C1869" s="91"/>
      <c r="D1869" s="91">
        <v>5</v>
      </c>
      <c r="E1869" s="91">
        <v>16</v>
      </c>
      <c r="F1869" s="146" t="s">
        <v>2240</v>
      </c>
      <c r="G1869" s="147">
        <v>648</v>
      </c>
      <c r="H1869" s="91" t="s">
        <v>6669</v>
      </c>
      <c r="I1869" s="91"/>
    </row>
    <row r="1870" spans="1:9">
      <c r="A1870" s="145">
        <v>1866</v>
      </c>
      <c r="B1870" s="146" t="s">
        <v>1244</v>
      </c>
      <c r="C1870" s="91"/>
      <c r="D1870" s="91">
        <v>1</v>
      </c>
      <c r="E1870" s="91">
        <v>17</v>
      </c>
      <c r="F1870" s="146" t="s">
        <v>2241</v>
      </c>
      <c r="G1870" s="99">
        <v>648</v>
      </c>
      <c r="H1870" s="91">
        <v>9</v>
      </c>
      <c r="I1870" s="91"/>
    </row>
    <row r="1871" spans="1:9">
      <c r="A1871" s="145">
        <v>1867</v>
      </c>
      <c r="B1871" s="146" t="s">
        <v>1246</v>
      </c>
      <c r="C1871" s="91"/>
      <c r="D1871" s="91">
        <v>1</v>
      </c>
      <c r="E1871" s="91">
        <v>18</v>
      </c>
      <c r="F1871" s="146" t="s">
        <v>2242</v>
      </c>
      <c r="G1871" s="99">
        <v>648</v>
      </c>
      <c r="H1871" s="91">
        <v>11</v>
      </c>
      <c r="I1871" s="91"/>
    </row>
    <row r="1872" spans="1:9">
      <c r="A1872" s="145">
        <v>1868</v>
      </c>
      <c r="B1872" s="146" t="s">
        <v>1248</v>
      </c>
      <c r="C1872" s="91"/>
      <c r="D1872" s="91">
        <v>1</v>
      </c>
      <c r="E1872" s="91">
        <v>19</v>
      </c>
      <c r="F1872" s="146" t="s">
        <v>2243</v>
      </c>
      <c r="G1872" s="99">
        <v>648</v>
      </c>
      <c r="H1872" s="91">
        <v>13</v>
      </c>
      <c r="I1872" s="91"/>
    </row>
    <row r="1873" spans="1:9">
      <c r="A1873" s="145">
        <v>1869</v>
      </c>
      <c r="B1873" s="146" t="s">
        <v>1250</v>
      </c>
      <c r="C1873" s="91"/>
      <c r="D1873" s="91">
        <v>1</v>
      </c>
      <c r="E1873" s="91">
        <v>20</v>
      </c>
      <c r="F1873" s="146" t="s">
        <v>2244</v>
      </c>
      <c r="G1873" s="99">
        <v>648</v>
      </c>
      <c r="H1873" s="91">
        <v>15</v>
      </c>
      <c r="I1873" s="91"/>
    </row>
    <row r="1874" spans="1:9">
      <c r="A1874" s="145">
        <v>1870</v>
      </c>
      <c r="B1874" s="146" t="s">
        <v>1252</v>
      </c>
      <c r="C1874" s="91" t="s">
        <v>6461</v>
      </c>
      <c r="D1874" s="91">
        <v>1</v>
      </c>
      <c r="E1874" s="91">
        <v>24</v>
      </c>
      <c r="F1874" s="146" t="s">
        <v>2245</v>
      </c>
      <c r="G1874" s="99">
        <v>648</v>
      </c>
      <c r="H1874" s="91">
        <v>34</v>
      </c>
      <c r="I1874" s="91"/>
    </row>
    <row r="1875" spans="1:9">
      <c r="A1875" s="145">
        <v>1871</v>
      </c>
      <c r="B1875" s="146" t="s">
        <v>1254</v>
      </c>
      <c r="C1875" s="91" t="s">
        <v>6461</v>
      </c>
      <c r="D1875" s="91">
        <v>1</v>
      </c>
      <c r="E1875" s="91">
        <v>25</v>
      </c>
      <c r="F1875" s="146" t="s">
        <v>2246</v>
      </c>
      <c r="G1875" s="99">
        <v>648</v>
      </c>
      <c r="H1875" s="91">
        <v>44</v>
      </c>
      <c r="I1875" s="91"/>
    </row>
    <row r="1876" spans="1:9">
      <c r="A1876" s="145">
        <v>1872</v>
      </c>
      <c r="B1876" s="146" t="s">
        <v>1256</v>
      </c>
      <c r="C1876" s="91" t="s">
        <v>6461</v>
      </c>
      <c r="D1876" s="91">
        <v>1</v>
      </c>
      <c r="E1876" s="91">
        <v>26</v>
      </c>
      <c r="F1876" s="146" t="s">
        <v>2247</v>
      </c>
      <c r="G1876" s="99">
        <v>648</v>
      </c>
      <c r="H1876" s="91">
        <v>54</v>
      </c>
      <c r="I1876" s="91"/>
    </row>
    <row r="1877" spans="1:9">
      <c r="A1877" s="145">
        <v>1873</v>
      </c>
      <c r="B1877" s="146" t="s">
        <v>1240</v>
      </c>
      <c r="C1877" s="146"/>
      <c r="D1877" s="91">
        <v>1</v>
      </c>
      <c r="E1877" s="91">
        <v>15</v>
      </c>
      <c r="F1877" s="146" t="s">
        <v>2248</v>
      </c>
      <c r="G1877" s="99">
        <v>651</v>
      </c>
      <c r="H1877" s="91">
        <v>3</v>
      </c>
      <c r="I1877" s="146"/>
    </row>
    <row r="1878" spans="1:9">
      <c r="A1878" s="145">
        <v>1874</v>
      </c>
      <c r="B1878" s="146" t="s">
        <v>1242</v>
      </c>
      <c r="C1878" s="91"/>
      <c r="D1878" s="91">
        <v>5</v>
      </c>
      <c r="E1878" s="91">
        <v>16</v>
      </c>
      <c r="F1878" s="146" t="s">
        <v>2249</v>
      </c>
      <c r="G1878" s="147">
        <v>651</v>
      </c>
      <c r="H1878" s="91" t="s">
        <v>6669</v>
      </c>
      <c r="I1878" s="91"/>
    </row>
    <row r="1879" spans="1:9">
      <c r="A1879" s="145">
        <v>1875</v>
      </c>
      <c r="B1879" s="146" t="s">
        <v>1244</v>
      </c>
      <c r="C1879" s="91"/>
      <c r="D1879" s="91">
        <v>1</v>
      </c>
      <c r="E1879" s="91">
        <v>17</v>
      </c>
      <c r="F1879" s="146" t="s">
        <v>2250</v>
      </c>
      <c r="G1879" s="99">
        <v>651</v>
      </c>
      <c r="H1879" s="91">
        <v>9</v>
      </c>
      <c r="I1879" s="91"/>
    </row>
    <row r="1880" spans="1:9">
      <c r="A1880" s="145">
        <v>1876</v>
      </c>
      <c r="B1880" s="146" t="s">
        <v>1246</v>
      </c>
      <c r="C1880" s="91"/>
      <c r="D1880" s="91">
        <v>1</v>
      </c>
      <c r="E1880" s="91">
        <v>18</v>
      </c>
      <c r="F1880" s="146" t="s">
        <v>2251</v>
      </c>
      <c r="G1880" s="99">
        <v>651</v>
      </c>
      <c r="H1880" s="91">
        <v>11</v>
      </c>
      <c r="I1880" s="91"/>
    </row>
    <row r="1881" spans="1:9">
      <c r="A1881" s="145">
        <v>1877</v>
      </c>
      <c r="B1881" s="146" t="s">
        <v>1248</v>
      </c>
      <c r="C1881" s="91"/>
      <c r="D1881" s="91">
        <v>1</v>
      </c>
      <c r="E1881" s="91">
        <v>19</v>
      </c>
      <c r="F1881" s="146" t="s">
        <v>2252</v>
      </c>
      <c r="G1881" s="99">
        <v>651</v>
      </c>
      <c r="H1881" s="91">
        <v>13</v>
      </c>
      <c r="I1881" s="91"/>
    </row>
    <row r="1882" spans="1:9">
      <c r="A1882" s="145">
        <v>1878</v>
      </c>
      <c r="B1882" s="146" t="s">
        <v>1250</v>
      </c>
      <c r="C1882" s="91"/>
      <c r="D1882" s="91">
        <v>1</v>
      </c>
      <c r="E1882" s="91">
        <v>20</v>
      </c>
      <c r="F1882" s="146" t="s">
        <v>2253</v>
      </c>
      <c r="G1882" s="99">
        <v>651</v>
      </c>
      <c r="H1882" s="91">
        <v>15</v>
      </c>
      <c r="I1882" s="91"/>
    </row>
    <row r="1883" spans="1:9">
      <c r="A1883" s="145">
        <v>1879</v>
      </c>
      <c r="B1883" s="146" t="s">
        <v>1252</v>
      </c>
      <c r="C1883" s="91" t="s">
        <v>6461</v>
      </c>
      <c r="D1883" s="91">
        <v>1</v>
      </c>
      <c r="E1883" s="91">
        <v>24</v>
      </c>
      <c r="F1883" s="146" t="s">
        <v>2254</v>
      </c>
      <c r="G1883" s="99">
        <v>651</v>
      </c>
      <c r="H1883" s="91">
        <v>34</v>
      </c>
      <c r="I1883" s="91"/>
    </row>
    <row r="1884" spans="1:9">
      <c r="A1884" s="145">
        <v>1880</v>
      </c>
      <c r="B1884" s="146" t="s">
        <v>1254</v>
      </c>
      <c r="C1884" s="91" t="s">
        <v>6461</v>
      </c>
      <c r="D1884" s="91">
        <v>1</v>
      </c>
      <c r="E1884" s="91">
        <v>25</v>
      </c>
      <c r="F1884" s="146" t="s">
        <v>2255</v>
      </c>
      <c r="G1884" s="99">
        <v>651</v>
      </c>
      <c r="H1884" s="91">
        <v>44</v>
      </c>
      <c r="I1884" s="91"/>
    </row>
    <row r="1885" spans="1:9">
      <c r="A1885" s="145">
        <v>1881</v>
      </c>
      <c r="B1885" s="146" t="s">
        <v>1256</v>
      </c>
      <c r="C1885" s="91" t="s">
        <v>6461</v>
      </c>
      <c r="D1885" s="91">
        <v>1</v>
      </c>
      <c r="E1885" s="91">
        <v>26</v>
      </c>
      <c r="F1885" s="146" t="s">
        <v>2256</v>
      </c>
      <c r="G1885" s="99">
        <v>651</v>
      </c>
      <c r="H1885" s="91">
        <v>54</v>
      </c>
      <c r="I1885" s="91"/>
    </row>
    <row r="1886" spans="1:9">
      <c r="A1886" s="145">
        <v>1882</v>
      </c>
      <c r="B1886" s="146" t="s">
        <v>1240</v>
      </c>
      <c r="C1886" s="146"/>
      <c r="D1886" s="91">
        <v>1</v>
      </c>
      <c r="E1886" s="91">
        <v>15</v>
      </c>
      <c r="F1886" s="146" t="s">
        <v>2257</v>
      </c>
      <c r="G1886" s="99">
        <v>654</v>
      </c>
      <c r="H1886" s="91">
        <v>3</v>
      </c>
      <c r="I1886" s="146"/>
    </row>
    <row r="1887" spans="1:9">
      <c r="A1887" s="145">
        <v>1883</v>
      </c>
      <c r="B1887" s="146" t="s">
        <v>1242</v>
      </c>
      <c r="C1887" s="91"/>
      <c r="D1887" s="91">
        <v>5</v>
      </c>
      <c r="E1887" s="91">
        <v>16</v>
      </c>
      <c r="F1887" s="146" t="s">
        <v>2258</v>
      </c>
      <c r="G1887" s="147">
        <v>654</v>
      </c>
      <c r="H1887" s="91" t="s">
        <v>6669</v>
      </c>
      <c r="I1887" s="91"/>
    </row>
    <row r="1888" spans="1:9">
      <c r="A1888" s="145">
        <v>1884</v>
      </c>
      <c r="B1888" s="146" t="s">
        <v>1244</v>
      </c>
      <c r="C1888" s="91"/>
      <c r="D1888" s="91">
        <v>1</v>
      </c>
      <c r="E1888" s="91">
        <v>17</v>
      </c>
      <c r="F1888" s="146" t="s">
        <v>2259</v>
      </c>
      <c r="G1888" s="99">
        <v>654</v>
      </c>
      <c r="H1888" s="91">
        <v>9</v>
      </c>
      <c r="I1888" s="91"/>
    </row>
    <row r="1889" spans="1:9">
      <c r="A1889" s="145">
        <v>1885</v>
      </c>
      <c r="B1889" s="146" t="s">
        <v>1246</v>
      </c>
      <c r="C1889" s="91"/>
      <c r="D1889" s="91">
        <v>1</v>
      </c>
      <c r="E1889" s="91">
        <v>18</v>
      </c>
      <c r="F1889" s="146" t="s">
        <v>2260</v>
      </c>
      <c r="G1889" s="99">
        <v>654</v>
      </c>
      <c r="H1889" s="91">
        <v>11</v>
      </c>
      <c r="I1889" s="91"/>
    </row>
    <row r="1890" spans="1:9">
      <c r="A1890" s="145">
        <v>1886</v>
      </c>
      <c r="B1890" s="146" t="s">
        <v>1248</v>
      </c>
      <c r="C1890" s="91"/>
      <c r="D1890" s="91">
        <v>1</v>
      </c>
      <c r="E1890" s="91">
        <v>19</v>
      </c>
      <c r="F1890" s="146" t="s">
        <v>2261</v>
      </c>
      <c r="G1890" s="99">
        <v>654</v>
      </c>
      <c r="H1890" s="91">
        <v>13</v>
      </c>
      <c r="I1890" s="91"/>
    </row>
    <row r="1891" spans="1:9">
      <c r="A1891" s="145">
        <v>1887</v>
      </c>
      <c r="B1891" s="146" t="s">
        <v>1250</v>
      </c>
      <c r="C1891" s="91"/>
      <c r="D1891" s="91">
        <v>1</v>
      </c>
      <c r="E1891" s="91">
        <v>20</v>
      </c>
      <c r="F1891" s="146" t="s">
        <v>2262</v>
      </c>
      <c r="G1891" s="99">
        <v>654</v>
      </c>
      <c r="H1891" s="91">
        <v>15</v>
      </c>
      <c r="I1891" s="91"/>
    </row>
    <row r="1892" spans="1:9">
      <c r="A1892" s="145">
        <v>1888</v>
      </c>
      <c r="B1892" s="146" t="s">
        <v>1252</v>
      </c>
      <c r="C1892" s="91" t="s">
        <v>6461</v>
      </c>
      <c r="D1892" s="91">
        <v>1</v>
      </c>
      <c r="E1892" s="91">
        <v>24</v>
      </c>
      <c r="F1892" s="146" t="s">
        <v>2263</v>
      </c>
      <c r="G1892" s="99">
        <v>654</v>
      </c>
      <c r="H1892" s="91">
        <v>34</v>
      </c>
      <c r="I1892" s="91"/>
    </row>
    <row r="1893" spans="1:9">
      <c r="A1893" s="145">
        <v>1889</v>
      </c>
      <c r="B1893" s="146" t="s">
        <v>1254</v>
      </c>
      <c r="C1893" s="91" t="s">
        <v>6461</v>
      </c>
      <c r="D1893" s="91">
        <v>1</v>
      </c>
      <c r="E1893" s="91">
        <v>25</v>
      </c>
      <c r="F1893" s="146" t="s">
        <v>2264</v>
      </c>
      <c r="G1893" s="99">
        <v>654</v>
      </c>
      <c r="H1893" s="91">
        <v>44</v>
      </c>
      <c r="I1893" s="91"/>
    </row>
    <row r="1894" spans="1:9">
      <c r="A1894" s="145">
        <v>1890</v>
      </c>
      <c r="B1894" s="146" t="s">
        <v>1256</v>
      </c>
      <c r="C1894" s="91" t="s">
        <v>6461</v>
      </c>
      <c r="D1894" s="91">
        <v>1</v>
      </c>
      <c r="E1894" s="91">
        <v>26</v>
      </c>
      <c r="F1894" s="146" t="s">
        <v>2265</v>
      </c>
      <c r="G1894" s="99">
        <v>654</v>
      </c>
      <c r="H1894" s="91">
        <v>54</v>
      </c>
      <c r="I1894" s="91"/>
    </row>
    <row r="1895" spans="1:9">
      <c r="A1895" s="145">
        <v>1891</v>
      </c>
      <c r="B1895" s="146" t="s">
        <v>1240</v>
      </c>
      <c r="C1895" s="146"/>
      <c r="D1895" s="91">
        <v>1</v>
      </c>
      <c r="E1895" s="91">
        <v>15</v>
      </c>
      <c r="F1895" s="146" t="s">
        <v>2266</v>
      </c>
      <c r="G1895" s="99">
        <v>657</v>
      </c>
      <c r="H1895" s="91">
        <v>3</v>
      </c>
      <c r="I1895" s="146"/>
    </row>
    <row r="1896" spans="1:9">
      <c r="A1896" s="145">
        <v>1892</v>
      </c>
      <c r="B1896" s="146" t="s">
        <v>1242</v>
      </c>
      <c r="C1896" s="91"/>
      <c r="D1896" s="91">
        <v>5</v>
      </c>
      <c r="E1896" s="91">
        <v>16</v>
      </c>
      <c r="F1896" s="146" t="s">
        <v>2267</v>
      </c>
      <c r="G1896" s="147">
        <v>657</v>
      </c>
      <c r="H1896" s="91" t="s">
        <v>6669</v>
      </c>
      <c r="I1896" s="91"/>
    </row>
    <row r="1897" spans="1:9">
      <c r="A1897" s="145">
        <v>1893</v>
      </c>
      <c r="B1897" s="146" t="s">
        <v>1244</v>
      </c>
      <c r="C1897" s="91"/>
      <c r="D1897" s="91">
        <v>1</v>
      </c>
      <c r="E1897" s="91">
        <v>17</v>
      </c>
      <c r="F1897" s="146" t="s">
        <v>2268</v>
      </c>
      <c r="G1897" s="99">
        <v>657</v>
      </c>
      <c r="H1897" s="91">
        <v>9</v>
      </c>
      <c r="I1897" s="91"/>
    </row>
    <row r="1898" spans="1:9">
      <c r="A1898" s="145">
        <v>1894</v>
      </c>
      <c r="B1898" s="146" t="s">
        <v>1246</v>
      </c>
      <c r="C1898" s="91"/>
      <c r="D1898" s="91">
        <v>1</v>
      </c>
      <c r="E1898" s="91">
        <v>18</v>
      </c>
      <c r="F1898" s="146" t="s">
        <v>2269</v>
      </c>
      <c r="G1898" s="99">
        <v>657</v>
      </c>
      <c r="H1898" s="91">
        <v>11</v>
      </c>
      <c r="I1898" s="91"/>
    </row>
    <row r="1899" spans="1:9">
      <c r="A1899" s="145">
        <v>1895</v>
      </c>
      <c r="B1899" s="146" t="s">
        <v>1248</v>
      </c>
      <c r="C1899" s="91"/>
      <c r="D1899" s="91">
        <v>1</v>
      </c>
      <c r="E1899" s="91">
        <v>19</v>
      </c>
      <c r="F1899" s="146" t="s">
        <v>2270</v>
      </c>
      <c r="G1899" s="99">
        <v>657</v>
      </c>
      <c r="H1899" s="91">
        <v>13</v>
      </c>
      <c r="I1899" s="91"/>
    </row>
    <row r="1900" spans="1:9">
      <c r="A1900" s="145">
        <v>1896</v>
      </c>
      <c r="B1900" s="146" t="s">
        <v>1250</v>
      </c>
      <c r="C1900" s="91"/>
      <c r="D1900" s="91">
        <v>1</v>
      </c>
      <c r="E1900" s="91">
        <v>20</v>
      </c>
      <c r="F1900" s="146" t="s">
        <v>2271</v>
      </c>
      <c r="G1900" s="99">
        <v>657</v>
      </c>
      <c r="H1900" s="91">
        <v>15</v>
      </c>
      <c r="I1900" s="91"/>
    </row>
    <row r="1901" spans="1:9">
      <c r="A1901" s="145">
        <v>1897</v>
      </c>
      <c r="B1901" s="146" t="s">
        <v>1252</v>
      </c>
      <c r="C1901" s="91" t="s">
        <v>6461</v>
      </c>
      <c r="D1901" s="91">
        <v>1</v>
      </c>
      <c r="E1901" s="91">
        <v>24</v>
      </c>
      <c r="F1901" s="146" t="s">
        <v>2272</v>
      </c>
      <c r="G1901" s="99">
        <v>657</v>
      </c>
      <c r="H1901" s="91">
        <v>34</v>
      </c>
      <c r="I1901" s="91"/>
    </row>
    <row r="1902" spans="1:9">
      <c r="A1902" s="145">
        <v>1898</v>
      </c>
      <c r="B1902" s="146" t="s">
        <v>1254</v>
      </c>
      <c r="C1902" s="91" t="s">
        <v>6461</v>
      </c>
      <c r="D1902" s="91">
        <v>1</v>
      </c>
      <c r="E1902" s="91">
        <v>25</v>
      </c>
      <c r="F1902" s="146" t="s">
        <v>2273</v>
      </c>
      <c r="G1902" s="99">
        <v>657</v>
      </c>
      <c r="H1902" s="91">
        <v>44</v>
      </c>
      <c r="I1902" s="91"/>
    </row>
    <row r="1903" spans="1:9">
      <c r="A1903" s="145">
        <v>1899</v>
      </c>
      <c r="B1903" s="146" t="s">
        <v>1256</v>
      </c>
      <c r="C1903" s="91" t="s">
        <v>6461</v>
      </c>
      <c r="D1903" s="91">
        <v>1</v>
      </c>
      <c r="E1903" s="91">
        <v>26</v>
      </c>
      <c r="F1903" s="146" t="s">
        <v>2274</v>
      </c>
      <c r="G1903" s="99">
        <v>657</v>
      </c>
      <c r="H1903" s="91">
        <v>54</v>
      </c>
      <c r="I1903" s="91"/>
    </row>
    <row r="1904" spans="1:9">
      <c r="A1904" s="145">
        <v>1900</v>
      </c>
      <c r="B1904" s="146" t="s">
        <v>1240</v>
      </c>
      <c r="C1904" s="146"/>
      <c r="D1904" s="91">
        <v>1</v>
      </c>
      <c r="E1904" s="91">
        <v>15</v>
      </c>
      <c r="F1904" s="146" t="s">
        <v>2275</v>
      </c>
      <c r="G1904" s="99">
        <v>660</v>
      </c>
      <c r="H1904" s="91">
        <v>3</v>
      </c>
      <c r="I1904" s="146"/>
    </row>
    <row r="1905" spans="1:9">
      <c r="A1905" s="145">
        <v>1901</v>
      </c>
      <c r="B1905" s="146" t="s">
        <v>1242</v>
      </c>
      <c r="C1905" s="91"/>
      <c r="D1905" s="91">
        <v>5</v>
      </c>
      <c r="E1905" s="91">
        <v>16</v>
      </c>
      <c r="F1905" s="146" t="s">
        <v>2276</v>
      </c>
      <c r="G1905" s="147">
        <v>660</v>
      </c>
      <c r="H1905" s="91" t="s">
        <v>6669</v>
      </c>
      <c r="I1905" s="91"/>
    </row>
    <row r="1906" spans="1:9">
      <c r="A1906" s="145">
        <v>1902</v>
      </c>
      <c r="B1906" s="146" t="s">
        <v>1244</v>
      </c>
      <c r="C1906" s="91"/>
      <c r="D1906" s="91">
        <v>1</v>
      </c>
      <c r="E1906" s="91">
        <v>17</v>
      </c>
      <c r="F1906" s="146" t="s">
        <v>2277</v>
      </c>
      <c r="G1906" s="99">
        <v>660</v>
      </c>
      <c r="H1906" s="91">
        <v>9</v>
      </c>
      <c r="I1906" s="91"/>
    </row>
    <row r="1907" spans="1:9">
      <c r="A1907" s="145">
        <v>1903</v>
      </c>
      <c r="B1907" s="146" t="s">
        <v>1246</v>
      </c>
      <c r="C1907" s="91"/>
      <c r="D1907" s="91">
        <v>1</v>
      </c>
      <c r="E1907" s="91">
        <v>18</v>
      </c>
      <c r="F1907" s="146" t="s">
        <v>2278</v>
      </c>
      <c r="G1907" s="99">
        <v>660</v>
      </c>
      <c r="H1907" s="91">
        <v>11</v>
      </c>
      <c r="I1907" s="91"/>
    </row>
    <row r="1908" spans="1:9">
      <c r="A1908" s="145">
        <v>1904</v>
      </c>
      <c r="B1908" s="146" t="s">
        <v>1248</v>
      </c>
      <c r="C1908" s="91"/>
      <c r="D1908" s="91">
        <v>1</v>
      </c>
      <c r="E1908" s="91">
        <v>19</v>
      </c>
      <c r="F1908" s="146" t="s">
        <v>2279</v>
      </c>
      <c r="G1908" s="99">
        <v>660</v>
      </c>
      <c r="H1908" s="91">
        <v>13</v>
      </c>
      <c r="I1908" s="91"/>
    </row>
    <row r="1909" spans="1:9">
      <c r="A1909" s="145">
        <v>1905</v>
      </c>
      <c r="B1909" s="146" t="s">
        <v>1250</v>
      </c>
      <c r="C1909" s="91"/>
      <c r="D1909" s="91">
        <v>1</v>
      </c>
      <c r="E1909" s="91">
        <v>20</v>
      </c>
      <c r="F1909" s="146" t="s">
        <v>2280</v>
      </c>
      <c r="G1909" s="99">
        <v>660</v>
      </c>
      <c r="H1909" s="91">
        <v>15</v>
      </c>
      <c r="I1909" s="91"/>
    </row>
    <row r="1910" spans="1:9">
      <c r="A1910" s="145">
        <v>1906</v>
      </c>
      <c r="B1910" s="146" t="s">
        <v>1252</v>
      </c>
      <c r="C1910" s="91" t="s">
        <v>6461</v>
      </c>
      <c r="D1910" s="91">
        <v>1</v>
      </c>
      <c r="E1910" s="91">
        <v>24</v>
      </c>
      <c r="F1910" s="146" t="s">
        <v>2281</v>
      </c>
      <c r="G1910" s="99">
        <v>660</v>
      </c>
      <c r="H1910" s="91">
        <v>34</v>
      </c>
      <c r="I1910" s="91"/>
    </row>
    <row r="1911" spans="1:9">
      <c r="A1911" s="145">
        <v>1907</v>
      </c>
      <c r="B1911" s="146" t="s">
        <v>1254</v>
      </c>
      <c r="C1911" s="91" t="s">
        <v>6461</v>
      </c>
      <c r="D1911" s="91">
        <v>1</v>
      </c>
      <c r="E1911" s="91">
        <v>25</v>
      </c>
      <c r="F1911" s="146" t="s">
        <v>2282</v>
      </c>
      <c r="G1911" s="99">
        <v>660</v>
      </c>
      <c r="H1911" s="91">
        <v>44</v>
      </c>
      <c r="I1911" s="91"/>
    </row>
    <row r="1912" spans="1:9">
      <c r="A1912" s="145">
        <v>1908</v>
      </c>
      <c r="B1912" s="146" t="s">
        <v>1256</v>
      </c>
      <c r="C1912" s="91" t="s">
        <v>6461</v>
      </c>
      <c r="D1912" s="91">
        <v>1</v>
      </c>
      <c r="E1912" s="91">
        <v>26</v>
      </c>
      <c r="F1912" s="146" t="s">
        <v>2283</v>
      </c>
      <c r="G1912" s="99">
        <v>660</v>
      </c>
      <c r="H1912" s="91">
        <v>54</v>
      </c>
      <c r="I1912" s="91"/>
    </row>
    <row r="1913" spans="1:9">
      <c r="A1913" s="145">
        <v>1909</v>
      </c>
      <c r="B1913" s="146" t="s">
        <v>1240</v>
      </c>
      <c r="C1913" s="146"/>
      <c r="D1913" s="91">
        <v>1</v>
      </c>
      <c r="E1913" s="91">
        <v>15</v>
      </c>
      <c r="F1913" s="146" t="s">
        <v>2284</v>
      </c>
      <c r="G1913" s="99">
        <v>663</v>
      </c>
      <c r="H1913" s="91">
        <v>3</v>
      </c>
      <c r="I1913" s="146"/>
    </row>
    <row r="1914" spans="1:9">
      <c r="A1914" s="145">
        <v>1910</v>
      </c>
      <c r="B1914" s="146" t="s">
        <v>1242</v>
      </c>
      <c r="C1914" s="91"/>
      <c r="D1914" s="91">
        <v>5</v>
      </c>
      <c r="E1914" s="91">
        <v>16</v>
      </c>
      <c r="F1914" s="146" t="s">
        <v>2285</v>
      </c>
      <c r="G1914" s="147">
        <v>663</v>
      </c>
      <c r="H1914" s="91" t="s">
        <v>6669</v>
      </c>
      <c r="I1914" s="91"/>
    </row>
    <row r="1915" spans="1:9">
      <c r="A1915" s="145">
        <v>1911</v>
      </c>
      <c r="B1915" s="146" t="s">
        <v>1244</v>
      </c>
      <c r="C1915" s="91"/>
      <c r="D1915" s="91">
        <v>1</v>
      </c>
      <c r="E1915" s="91">
        <v>17</v>
      </c>
      <c r="F1915" s="146" t="s">
        <v>2286</v>
      </c>
      <c r="G1915" s="99">
        <v>663</v>
      </c>
      <c r="H1915" s="91">
        <v>9</v>
      </c>
      <c r="I1915" s="91"/>
    </row>
    <row r="1916" spans="1:9">
      <c r="A1916" s="145">
        <v>1912</v>
      </c>
      <c r="B1916" s="146" t="s">
        <v>1246</v>
      </c>
      <c r="C1916" s="91"/>
      <c r="D1916" s="91">
        <v>1</v>
      </c>
      <c r="E1916" s="91">
        <v>18</v>
      </c>
      <c r="F1916" s="146" t="s">
        <v>2287</v>
      </c>
      <c r="G1916" s="99">
        <v>663</v>
      </c>
      <c r="H1916" s="91">
        <v>11</v>
      </c>
      <c r="I1916" s="91"/>
    </row>
    <row r="1917" spans="1:9">
      <c r="A1917" s="145">
        <v>1913</v>
      </c>
      <c r="B1917" s="146" t="s">
        <v>1248</v>
      </c>
      <c r="C1917" s="91"/>
      <c r="D1917" s="91">
        <v>1</v>
      </c>
      <c r="E1917" s="91">
        <v>19</v>
      </c>
      <c r="F1917" s="146" t="s">
        <v>2288</v>
      </c>
      <c r="G1917" s="99">
        <v>663</v>
      </c>
      <c r="H1917" s="91">
        <v>13</v>
      </c>
      <c r="I1917" s="91"/>
    </row>
    <row r="1918" spans="1:9">
      <c r="A1918" s="145">
        <v>1914</v>
      </c>
      <c r="B1918" s="146" t="s">
        <v>1250</v>
      </c>
      <c r="C1918" s="91"/>
      <c r="D1918" s="91">
        <v>1</v>
      </c>
      <c r="E1918" s="91">
        <v>20</v>
      </c>
      <c r="F1918" s="146" t="s">
        <v>2289</v>
      </c>
      <c r="G1918" s="99">
        <v>663</v>
      </c>
      <c r="H1918" s="91">
        <v>15</v>
      </c>
      <c r="I1918" s="91"/>
    </row>
    <row r="1919" spans="1:9">
      <c r="A1919" s="145">
        <v>1915</v>
      </c>
      <c r="B1919" s="146" t="s">
        <v>1252</v>
      </c>
      <c r="C1919" s="91" t="s">
        <v>6461</v>
      </c>
      <c r="D1919" s="91">
        <v>1</v>
      </c>
      <c r="E1919" s="91">
        <v>24</v>
      </c>
      <c r="F1919" s="146" t="s">
        <v>2290</v>
      </c>
      <c r="G1919" s="99">
        <v>663</v>
      </c>
      <c r="H1919" s="91">
        <v>34</v>
      </c>
      <c r="I1919" s="91"/>
    </row>
    <row r="1920" spans="1:9">
      <c r="A1920" s="145">
        <v>1916</v>
      </c>
      <c r="B1920" s="146" t="s">
        <v>1254</v>
      </c>
      <c r="C1920" s="91" t="s">
        <v>6461</v>
      </c>
      <c r="D1920" s="91">
        <v>1</v>
      </c>
      <c r="E1920" s="91">
        <v>25</v>
      </c>
      <c r="F1920" s="146" t="s">
        <v>2291</v>
      </c>
      <c r="G1920" s="99">
        <v>663</v>
      </c>
      <c r="H1920" s="91">
        <v>44</v>
      </c>
      <c r="I1920" s="91"/>
    </row>
    <row r="1921" spans="1:9">
      <c r="A1921" s="145">
        <v>1917</v>
      </c>
      <c r="B1921" s="146" t="s">
        <v>1256</v>
      </c>
      <c r="C1921" s="91" t="s">
        <v>6461</v>
      </c>
      <c r="D1921" s="91">
        <v>1</v>
      </c>
      <c r="E1921" s="91">
        <v>26</v>
      </c>
      <c r="F1921" s="146" t="s">
        <v>2292</v>
      </c>
      <c r="G1921" s="99">
        <v>663</v>
      </c>
      <c r="H1921" s="91">
        <v>54</v>
      </c>
      <c r="I1921" s="91"/>
    </row>
    <row r="1922" spans="1:9">
      <c r="A1922" s="145">
        <v>1918</v>
      </c>
      <c r="B1922" s="146" t="s">
        <v>1240</v>
      </c>
      <c r="C1922" s="146"/>
      <c r="D1922" s="91">
        <v>1</v>
      </c>
      <c r="E1922" s="91">
        <v>15</v>
      </c>
      <c r="F1922" s="146" t="s">
        <v>2293</v>
      </c>
      <c r="G1922" s="99">
        <v>666</v>
      </c>
      <c r="H1922" s="91">
        <v>3</v>
      </c>
      <c r="I1922" s="146"/>
    </row>
    <row r="1923" spans="1:9">
      <c r="A1923" s="145">
        <v>1919</v>
      </c>
      <c r="B1923" s="146" t="s">
        <v>1242</v>
      </c>
      <c r="C1923" s="91"/>
      <c r="D1923" s="91">
        <v>5</v>
      </c>
      <c r="E1923" s="91">
        <v>16</v>
      </c>
      <c r="F1923" s="146" t="s">
        <v>2294</v>
      </c>
      <c r="G1923" s="147">
        <v>666</v>
      </c>
      <c r="H1923" s="91" t="s">
        <v>6669</v>
      </c>
      <c r="I1923" s="91"/>
    </row>
    <row r="1924" spans="1:9">
      <c r="A1924" s="145">
        <v>1920</v>
      </c>
      <c r="B1924" s="146" t="s">
        <v>1244</v>
      </c>
      <c r="C1924" s="91"/>
      <c r="D1924" s="91">
        <v>1</v>
      </c>
      <c r="E1924" s="91">
        <v>17</v>
      </c>
      <c r="F1924" s="146" t="s">
        <v>2295</v>
      </c>
      <c r="G1924" s="99">
        <v>666</v>
      </c>
      <c r="H1924" s="91">
        <v>9</v>
      </c>
      <c r="I1924" s="91"/>
    </row>
    <row r="1925" spans="1:9">
      <c r="A1925" s="145">
        <v>1921</v>
      </c>
      <c r="B1925" s="146" t="s">
        <v>1246</v>
      </c>
      <c r="C1925" s="91"/>
      <c r="D1925" s="91">
        <v>1</v>
      </c>
      <c r="E1925" s="91">
        <v>18</v>
      </c>
      <c r="F1925" s="146" t="s">
        <v>2296</v>
      </c>
      <c r="G1925" s="99">
        <v>666</v>
      </c>
      <c r="H1925" s="91">
        <v>11</v>
      </c>
      <c r="I1925" s="91"/>
    </row>
    <row r="1926" spans="1:9">
      <c r="A1926" s="145">
        <v>1922</v>
      </c>
      <c r="B1926" s="146" t="s">
        <v>1248</v>
      </c>
      <c r="C1926" s="91"/>
      <c r="D1926" s="91">
        <v>1</v>
      </c>
      <c r="E1926" s="91">
        <v>19</v>
      </c>
      <c r="F1926" s="146" t="s">
        <v>2297</v>
      </c>
      <c r="G1926" s="99">
        <v>666</v>
      </c>
      <c r="H1926" s="91">
        <v>13</v>
      </c>
      <c r="I1926" s="91"/>
    </row>
    <row r="1927" spans="1:9">
      <c r="A1927" s="145">
        <v>1923</v>
      </c>
      <c r="B1927" s="146" t="s">
        <v>1250</v>
      </c>
      <c r="C1927" s="91"/>
      <c r="D1927" s="91">
        <v>1</v>
      </c>
      <c r="E1927" s="91">
        <v>20</v>
      </c>
      <c r="F1927" s="146" t="s">
        <v>2298</v>
      </c>
      <c r="G1927" s="99">
        <v>666</v>
      </c>
      <c r="H1927" s="91">
        <v>15</v>
      </c>
      <c r="I1927" s="91"/>
    </row>
    <row r="1928" spans="1:9">
      <c r="A1928" s="145">
        <v>1924</v>
      </c>
      <c r="B1928" s="146" t="s">
        <v>1252</v>
      </c>
      <c r="C1928" s="91" t="s">
        <v>6461</v>
      </c>
      <c r="D1928" s="91">
        <v>1</v>
      </c>
      <c r="E1928" s="91">
        <v>24</v>
      </c>
      <c r="F1928" s="146" t="s">
        <v>2299</v>
      </c>
      <c r="G1928" s="99">
        <v>666</v>
      </c>
      <c r="H1928" s="91">
        <v>34</v>
      </c>
      <c r="I1928" s="91"/>
    </row>
    <row r="1929" spans="1:9">
      <c r="A1929" s="145">
        <v>1925</v>
      </c>
      <c r="B1929" s="146" t="s">
        <v>1254</v>
      </c>
      <c r="C1929" s="91" t="s">
        <v>6461</v>
      </c>
      <c r="D1929" s="91">
        <v>1</v>
      </c>
      <c r="E1929" s="91">
        <v>25</v>
      </c>
      <c r="F1929" s="146" t="s">
        <v>2300</v>
      </c>
      <c r="G1929" s="99">
        <v>666</v>
      </c>
      <c r="H1929" s="91">
        <v>44</v>
      </c>
      <c r="I1929" s="91"/>
    </row>
    <row r="1930" spans="1:9">
      <c r="A1930" s="145">
        <v>1926</v>
      </c>
      <c r="B1930" s="146" t="s">
        <v>1256</v>
      </c>
      <c r="C1930" s="91" t="s">
        <v>6461</v>
      </c>
      <c r="D1930" s="91">
        <v>1</v>
      </c>
      <c r="E1930" s="91">
        <v>26</v>
      </c>
      <c r="F1930" s="146" t="s">
        <v>2301</v>
      </c>
      <c r="G1930" s="99">
        <v>666</v>
      </c>
      <c r="H1930" s="91">
        <v>54</v>
      </c>
      <c r="I1930" s="91"/>
    </row>
    <row r="1931" spans="1:9">
      <c r="A1931" s="145">
        <v>1927</v>
      </c>
      <c r="B1931" s="146" t="s">
        <v>1240</v>
      </c>
      <c r="C1931" s="146"/>
      <c r="D1931" s="91">
        <v>1</v>
      </c>
      <c r="E1931" s="91">
        <v>15</v>
      </c>
      <c r="F1931" s="146" t="s">
        <v>2302</v>
      </c>
      <c r="G1931" s="99">
        <v>669</v>
      </c>
      <c r="H1931" s="91">
        <v>3</v>
      </c>
      <c r="I1931" s="146"/>
    </row>
    <row r="1932" spans="1:9">
      <c r="A1932" s="145">
        <v>1928</v>
      </c>
      <c r="B1932" s="146" t="s">
        <v>1242</v>
      </c>
      <c r="C1932" s="91"/>
      <c r="D1932" s="91">
        <v>5</v>
      </c>
      <c r="E1932" s="91">
        <v>16</v>
      </c>
      <c r="F1932" s="146" t="s">
        <v>2303</v>
      </c>
      <c r="G1932" s="147">
        <v>669</v>
      </c>
      <c r="H1932" s="91" t="s">
        <v>6669</v>
      </c>
      <c r="I1932" s="91"/>
    </row>
    <row r="1933" spans="1:9">
      <c r="A1933" s="145">
        <v>1929</v>
      </c>
      <c r="B1933" s="146" t="s">
        <v>1244</v>
      </c>
      <c r="C1933" s="91"/>
      <c r="D1933" s="91">
        <v>1</v>
      </c>
      <c r="E1933" s="91">
        <v>17</v>
      </c>
      <c r="F1933" s="146" t="s">
        <v>2304</v>
      </c>
      <c r="G1933" s="99">
        <v>669</v>
      </c>
      <c r="H1933" s="91">
        <v>9</v>
      </c>
      <c r="I1933" s="91"/>
    </row>
    <row r="1934" spans="1:9">
      <c r="A1934" s="145">
        <v>1930</v>
      </c>
      <c r="B1934" s="146" t="s">
        <v>1246</v>
      </c>
      <c r="C1934" s="91"/>
      <c r="D1934" s="91">
        <v>1</v>
      </c>
      <c r="E1934" s="91">
        <v>18</v>
      </c>
      <c r="F1934" s="146" t="s">
        <v>2305</v>
      </c>
      <c r="G1934" s="99">
        <v>669</v>
      </c>
      <c r="H1934" s="91">
        <v>11</v>
      </c>
      <c r="I1934" s="91"/>
    </row>
    <row r="1935" spans="1:9">
      <c r="A1935" s="145">
        <v>1931</v>
      </c>
      <c r="B1935" s="146" t="s">
        <v>1248</v>
      </c>
      <c r="C1935" s="91"/>
      <c r="D1935" s="91">
        <v>1</v>
      </c>
      <c r="E1935" s="91">
        <v>19</v>
      </c>
      <c r="F1935" s="146" t="s">
        <v>2306</v>
      </c>
      <c r="G1935" s="99">
        <v>669</v>
      </c>
      <c r="H1935" s="91">
        <v>13</v>
      </c>
      <c r="I1935" s="91"/>
    </row>
    <row r="1936" spans="1:9">
      <c r="A1936" s="145">
        <v>1932</v>
      </c>
      <c r="B1936" s="146" t="s">
        <v>1250</v>
      </c>
      <c r="C1936" s="91"/>
      <c r="D1936" s="91">
        <v>1</v>
      </c>
      <c r="E1936" s="91">
        <v>20</v>
      </c>
      <c r="F1936" s="146" t="s">
        <v>2307</v>
      </c>
      <c r="G1936" s="99">
        <v>669</v>
      </c>
      <c r="H1936" s="91">
        <v>15</v>
      </c>
      <c r="I1936" s="91"/>
    </row>
    <row r="1937" spans="1:9">
      <c r="A1937" s="145">
        <v>1933</v>
      </c>
      <c r="B1937" s="146" t="s">
        <v>1252</v>
      </c>
      <c r="C1937" s="91" t="s">
        <v>6461</v>
      </c>
      <c r="D1937" s="91">
        <v>1</v>
      </c>
      <c r="E1937" s="91">
        <v>24</v>
      </c>
      <c r="F1937" s="146" t="s">
        <v>2308</v>
      </c>
      <c r="G1937" s="99">
        <v>669</v>
      </c>
      <c r="H1937" s="91">
        <v>34</v>
      </c>
      <c r="I1937" s="91"/>
    </row>
    <row r="1938" spans="1:9">
      <c r="A1938" s="145">
        <v>1934</v>
      </c>
      <c r="B1938" s="146" t="s">
        <v>1254</v>
      </c>
      <c r="C1938" s="91" t="s">
        <v>6461</v>
      </c>
      <c r="D1938" s="91">
        <v>1</v>
      </c>
      <c r="E1938" s="91">
        <v>25</v>
      </c>
      <c r="F1938" s="146" t="s">
        <v>2309</v>
      </c>
      <c r="G1938" s="99">
        <v>669</v>
      </c>
      <c r="H1938" s="91">
        <v>44</v>
      </c>
      <c r="I1938" s="91"/>
    </row>
    <row r="1939" spans="1:9">
      <c r="A1939" s="145">
        <v>1935</v>
      </c>
      <c r="B1939" s="146" t="s">
        <v>1256</v>
      </c>
      <c r="C1939" s="91" t="s">
        <v>6461</v>
      </c>
      <c r="D1939" s="91">
        <v>1</v>
      </c>
      <c r="E1939" s="91">
        <v>26</v>
      </c>
      <c r="F1939" s="146" t="s">
        <v>2310</v>
      </c>
      <c r="G1939" s="99">
        <v>669</v>
      </c>
      <c r="H1939" s="91">
        <v>54</v>
      </c>
      <c r="I1939" s="91"/>
    </row>
    <row r="1940" spans="1:9">
      <c r="A1940" s="145">
        <v>1936</v>
      </c>
      <c r="B1940" s="146" t="s">
        <v>1240</v>
      </c>
      <c r="C1940" s="146"/>
      <c r="D1940" s="91">
        <v>1</v>
      </c>
      <c r="E1940" s="91">
        <v>15</v>
      </c>
      <c r="F1940" s="146" t="s">
        <v>2311</v>
      </c>
      <c r="G1940" s="99">
        <v>672</v>
      </c>
      <c r="H1940" s="91">
        <v>3</v>
      </c>
      <c r="I1940" s="146"/>
    </row>
    <row r="1941" spans="1:9">
      <c r="A1941" s="145">
        <v>1937</v>
      </c>
      <c r="B1941" s="146" t="s">
        <v>1242</v>
      </c>
      <c r="C1941" s="91"/>
      <c r="D1941" s="91">
        <v>5</v>
      </c>
      <c r="E1941" s="91">
        <v>16</v>
      </c>
      <c r="F1941" s="146" t="s">
        <v>2312</v>
      </c>
      <c r="G1941" s="147">
        <v>672</v>
      </c>
      <c r="H1941" s="91" t="s">
        <v>6669</v>
      </c>
      <c r="I1941" s="91"/>
    </row>
    <row r="1942" spans="1:9">
      <c r="A1942" s="145">
        <v>1938</v>
      </c>
      <c r="B1942" s="146" t="s">
        <v>1244</v>
      </c>
      <c r="C1942" s="91"/>
      <c r="D1942" s="91">
        <v>1</v>
      </c>
      <c r="E1942" s="91">
        <v>17</v>
      </c>
      <c r="F1942" s="146" t="s">
        <v>2313</v>
      </c>
      <c r="G1942" s="99">
        <v>672</v>
      </c>
      <c r="H1942" s="91">
        <v>9</v>
      </c>
      <c r="I1942" s="91"/>
    </row>
    <row r="1943" spans="1:9">
      <c r="A1943" s="145">
        <v>1939</v>
      </c>
      <c r="B1943" s="146" t="s">
        <v>1246</v>
      </c>
      <c r="C1943" s="91"/>
      <c r="D1943" s="91">
        <v>1</v>
      </c>
      <c r="E1943" s="91">
        <v>18</v>
      </c>
      <c r="F1943" s="146" t="s">
        <v>2314</v>
      </c>
      <c r="G1943" s="99">
        <v>672</v>
      </c>
      <c r="H1943" s="91">
        <v>11</v>
      </c>
      <c r="I1943" s="91"/>
    </row>
    <row r="1944" spans="1:9">
      <c r="A1944" s="145">
        <v>1940</v>
      </c>
      <c r="B1944" s="146" t="s">
        <v>1248</v>
      </c>
      <c r="C1944" s="91"/>
      <c r="D1944" s="91">
        <v>1</v>
      </c>
      <c r="E1944" s="91">
        <v>19</v>
      </c>
      <c r="F1944" s="146" t="s">
        <v>2315</v>
      </c>
      <c r="G1944" s="99">
        <v>672</v>
      </c>
      <c r="H1944" s="91">
        <v>13</v>
      </c>
      <c r="I1944" s="91"/>
    </row>
    <row r="1945" spans="1:9">
      <c r="A1945" s="145">
        <v>1941</v>
      </c>
      <c r="B1945" s="146" t="s">
        <v>1250</v>
      </c>
      <c r="C1945" s="91"/>
      <c r="D1945" s="91">
        <v>1</v>
      </c>
      <c r="E1945" s="91">
        <v>20</v>
      </c>
      <c r="F1945" s="146" t="s">
        <v>2316</v>
      </c>
      <c r="G1945" s="99">
        <v>672</v>
      </c>
      <c r="H1945" s="91">
        <v>15</v>
      </c>
      <c r="I1945" s="91"/>
    </row>
    <row r="1946" spans="1:9">
      <c r="A1946" s="145">
        <v>1942</v>
      </c>
      <c r="B1946" s="146" t="s">
        <v>1252</v>
      </c>
      <c r="C1946" s="91" t="s">
        <v>6461</v>
      </c>
      <c r="D1946" s="91">
        <v>1</v>
      </c>
      <c r="E1946" s="91">
        <v>24</v>
      </c>
      <c r="F1946" s="146" t="s">
        <v>2317</v>
      </c>
      <c r="G1946" s="99">
        <v>672</v>
      </c>
      <c r="H1946" s="91">
        <v>34</v>
      </c>
      <c r="I1946" s="91"/>
    </row>
    <row r="1947" spans="1:9">
      <c r="A1947" s="145">
        <v>1943</v>
      </c>
      <c r="B1947" s="146" t="s">
        <v>1254</v>
      </c>
      <c r="C1947" s="91" t="s">
        <v>6461</v>
      </c>
      <c r="D1947" s="91">
        <v>1</v>
      </c>
      <c r="E1947" s="91">
        <v>25</v>
      </c>
      <c r="F1947" s="146" t="s">
        <v>2318</v>
      </c>
      <c r="G1947" s="99">
        <v>672</v>
      </c>
      <c r="H1947" s="91">
        <v>44</v>
      </c>
      <c r="I1947" s="91"/>
    </row>
    <row r="1948" spans="1:9">
      <c r="A1948" s="145">
        <v>1944</v>
      </c>
      <c r="B1948" s="146" t="s">
        <v>1256</v>
      </c>
      <c r="C1948" s="91" t="s">
        <v>6461</v>
      </c>
      <c r="D1948" s="91">
        <v>1</v>
      </c>
      <c r="E1948" s="91">
        <v>26</v>
      </c>
      <c r="F1948" s="146" t="s">
        <v>2319</v>
      </c>
      <c r="G1948" s="99">
        <v>672</v>
      </c>
      <c r="H1948" s="91">
        <v>54</v>
      </c>
      <c r="I1948" s="91"/>
    </row>
    <row r="1949" spans="1:9">
      <c r="A1949" s="145">
        <v>1945</v>
      </c>
      <c r="B1949" s="146" t="s">
        <v>1240</v>
      </c>
      <c r="C1949" s="146"/>
      <c r="D1949" s="91">
        <v>1</v>
      </c>
      <c r="E1949" s="91">
        <v>15</v>
      </c>
      <c r="F1949" s="146" t="s">
        <v>2320</v>
      </c>
      <c r="G1949" s="99">
        <v>675</v>
      </c>
      <c r="H1949" s="91">
        <v>3</v>
      </c>
      <c r="I1949" s="146"/>
    </row>
    <row r="1950" spans="1:9">
      <c r="A1950" s="145">
        <v>1946</v>
      </c>
      <c r="B1950" s="146" t="s">
        <v>1242</v>
      </c>
      <c r="C1950" s="91"/>
      <c r="D1950" s="91">
        <v>5</v>
      </c>
      <c r="E1950" s="91">
        <v>16</v>
      </c>
      <c r="F1950" s="146" t="s">
        <v>2321</v>
      </c>
      <c r="G1950" s="147">
        <v>675</v>
      </c>
      <c r="H1950" s="91" t="s">
        <v>6669</v>
      </c>
      <c r="I1950" s="91"/>
    </row>
    <row r="1951" spans="1:9">
      <c r="A1951" s="145">
        <v>1947</v>
      </c>
      <c r="B1951" s="146" t="s">
        <v>1244</v>
      </c>
      <c r="C1951" s="91"/>
      <c r="D1951" s="91">
        <v>1</v>
      </c>
      <c r="E1951" s="91">
        <v>17</v>
      </c>
      <c r="F1951" s="146" t="s">
        <v>2322</v>
      </c>
      <c r="G1951" s="99">
        <v>675</v>
      </c>
      <c r="H1951" s="91">
        <v>9</v>
      </c>
      <c r="I1951" s="91"/>
    </row>
    <row r="1952" spans="1:9">
      <c r="A1952" s="145">
        <v>1948</v>
      </c>
      <c r="B1952" s="146" t="s">
        <v>1246</v>
      </c>
      <c r="C1952" s="91"/>
      <c r="D1952" s="91">
        <v>1</v>
      </c>
      <c r="E1952" s="91">
        <v>18</v>
      </c>
      <c r="F1952" s="146" t="s">
        <v>2323</v>
      </c>
      <c r="G1952" s="99">
        <v>675</v>
      </c>
      <c r="H1952" s="91">
        <v>11</v>
      </c>
      <c r="I1952" s="91"/>
    </row>
    <row r="1953" spans="1:9">
      <c r="A1953" s="145">
        <v>1949</v>
      </c>
      <c r="B1953" s="146" t="s">
        <v>1248</v>
      </c>
      <c r="C1953" s="91"/>
      <c r="D1953" s="91">
        <v>1</v>
      </c>
      <c r="E1953" s="91">
        <v>19</v>
      </c>
      <c r="F1953" s="146" t="s">
        <v>2324</v>
      </c>
      <c r="G1953" s="99">
        <v>675</v>
      </c>
      <c r="H1953" s="91">
        <v>13</v>
      </c>
      <c r="I1953" s="91"/>
    </row>
    <row r="1954" spans="1:9">
      <c r="A1954" s="145">
        <v>1950</v>
      </c>
      <c r="B1954" s="146" t="s">
        <v>1250</v>
      </c>
      <c r="C1954" s="91"/>
      <c r="D1954" s="91">
        <v>1</v>
      </c>
      <c r="E1954" s="91">
        <v>20</v>
      </c>
      <c r="F1954" s="146" t="s">
        <v>2325</v>
      </c>
      <c r="G1954" s="99">
        <v>675</v>
      </c>
      <c r="H1954" s="91">
        <v>15</v>
      </c>
      <c r="I1954" s="91"/>
    </row>
    <row r="1955" spans="1:9">
      <c r="A1955" s="145">
        <v>1951</v>
      </c>
      <c r="B1955" s="146" t="s">
        <v>1252</v>
      </c>
      <c r="C1955" s="91" t="s">
        <v>6461</v>
      </c>
      <c r="D1955" s="91">
        <v>1</v>
      </c>
      <c r="E1955" s="91">
        <v>24</v>
      </c>
      <c r="F1955" s="146" t="s">
        <v>2326</v>
      </c>
      <c r="G1955" s="99">
        <v>675</v>
      </c>
      <c r="H1955" s="91">
        <v>34</v>
      </c>
      <c r="I1955" s="91"/>
    </row>
    <row r="1956" spans="1:9">
      <c r="A1956" s="145">
        <v>1952</v>
      </c>
      <c r="B1956" s="146" t="s">
        <v>1254</v>
      </c>
      <c r="C1956" s="91" t="s">
        <v>6461</v>
      </c>
      <c r="D1956" s="91">
        <v>1</v>
      </c>
      <c r="E1956" s="91">
        <v>25</v>
      </c>
      <c r="F1956" s="146" t="s">
        <v>2327</v>
      </c>
      <c r="G1956" s="99">
        <v>675</v>
      </c>
      <c r="H1956" s="91">
        <v>44</v>
      </c>
      <c r="I1956" s="91"/>
    </row>
    <row r="1957" spans="1:9">
      <c r="A1957" s="145">
        <v>1953</v>
      </c>
      <c r="B1957" s="146" t="s">
        <v>1256</v>
      </c>
      <c r="C1957" s="91" t="s">
        <v>6461</v>
      </c>
      <c r="D1957" s="91">
        <v>1</v>
      </c>
      <c r="E1957" s="91">
        <v>26</v>
      </c>
      <c r="F1957" s="146" t="s">
        <v>2328</v>
      </c>
      <c r="G1957" s="99">
        <v>675</v>
      </c>
      <c r="H1957" s="91">
        <v>54</v>
      </c>
      <c r="I1957" s="91"/>
    </row>
    <row r="1958" spans="1:9">
      <c r="A1958" s="145">
        <v>1954</v>
      </c>
      <c r="B1958" s="146" t="s">
        <v>1240</v>
      </c>
      <c r="C1958" s="146"/>
      <c r="D1958" s="91">
        <v>1</v>
      </c>
      <c r="E1958" s="91">
        <v>15</v>
      </c>
      <c r="F1958" s="146" t="s">
        <v>2329</v>
      </c>
      <c r="G1958" s="99">
        <v>678</v>
      </c>
      <c r="H1958" s="91">
        <v>3</v>
      </c>
      <c r="I1958" s="146"/>
    </row>
    <row r="1959" spans="1:9">
      <c r="A1959" s="145">
        <v>1955</v>
      </c>
      <c r="B1959" s="146" t="s">
        <v>1242</v>
      </c>
      <c r="C1959" s="91"/>
      <c r="D1959" s="91">
        <v>5</v>
      </c>
      <c r="E1959" s="91">
        <v>16</v>
      </c>
      <c r="F1959" s="146" t="s">
        <v>2330</v>
      </c>
      <c r="G1959" s="147">
        <v>678</v>
      </c>
      <c r="H1959" s="91" t="s">
        <v>6669</v>
      </c>
      <c r="I1959" s="91"/>
    </row>
    <row r="1960" spans="1:9">
      <c r="A1960" s="145">
        <v>1956</v>
      </c>
      <c r="B1960" s="146" t="s">
        <v>1244</v>
      </c>
      <c r="C1960" s="91"/>
      <c r="D1960" s="91">
        <v>1</v>
      </c>
      <c r="E1960" s="91">
        <v>17</v>
      </c>
      <c r="F1960" s="146" t="s">
        <v>2331</v>
      </c>
      <c r="G1960" s="99">
        <v>678</v>
      </c>
      <c r="H1960" s="91">
        <v>9</v>
      </c>
      <c r="I1960" s="91"/>
    </row>
    <row r="1961" spans="1:9">
      <c r="A1961" s="145">
        <v>1957</v>
      </c>
      <c r="B1961" s="146" t="s">
        <v>1246</v>
      </c>
      <c r="C1961" s="91"/>
      <c r="D1961" s="91">
        <v>1</v>
      </c>
      <c r="E1961" s="91">
        <v>18</v>
      </c>
      <c r="F1961" s="146" t="s">
        <v>2332</v>
      </c>
      <c r="G1961" s="99">
        <v>678</v>
      </c>
      <c r="H1961" s="91">
        <v>11</v>
      </c>
      <c r="I1961" s="91"/>
    </row>
    <row r="1962" spans="1:9">
      <c r="A1962" s="145">
        <v>1958</v>
      </c>
      <c r="B1962" s="146" t="s">
        <v>1248</v>
      </c>
      <c r="C1962" s="91"/>
      <c r="D1962" s="91">
        <v>1</v>
      </c>
      <c r="E1962" s="91">
        <v>19</v>
      </c>
      <c r="F1962" s="146" t="s">
        <v>2333</v>
      </c>
      <c r="G1962" s="99">
        <v>678</v>
      </c>
      <c r="H1962" s="91">
        <v>13</v>
      </c>
      <c r="I1962" s="91"/>
    </row>
    <row r="1963" spans="1:9">
      <c r="A1963" s="145">
        <v>1959</v>
      </c>
      <c r="B1963" s="146" t="s">
        <v>1250</v>
      </c>
      <c r="C1963" s="91"/>
      <c r="D1963" s="91">
        <v>1</v>
      </c>
      <c r="E1963" s="91">
        <v>20</v>
      </c>
      <c r="F1963" s="146" t="s">
        <v>2334</v>
      </c>
      <c r="G1963" s="99">
        <v>678</v>
      </c>
      <c r="H1963" s="91">
        <v>15</v>
      </c>
      <c r="I1963" s="91"/>
    </row>
    <row r="1964" spans="1:9">
      <c r="A1964" s="145">
        <v>1960</v>
      </c>
      <c r="B1964" s="146" t="s">
        <v>1252</v>
      </c>
      <c r="C1964" s="91" t="s">
        <v>6461</v>
      </c>
      <c r="D1964" s="91">
        <v>1</v>
      </c>
      <c r="E1964" s="91">
        <v>24</v>
      </c>
      <c r="F1964" s="146" t="s">
        <v>2335</v>
      </c>
      <c r="G1964" s="99">
        <v>678</v>
      </c>
      <c r="H1964" s="91">
        <v>34</v>
      </c>
      <c r="I1964" s="91"/>
    </row>
    <row r="1965" spans="1:9">
      <c r="A1965" s="145">
        <v>1961</v>
      </c>
      <c r="B1965" s="146" t="s">
        <v>1254</v>
      </c>
      <c r="C1965" s="91" t="s">
        <v>6461</v>
      </c>
      <c r="D1965" s="91">
        <v>1</v>
      </c>
      <c r="E1965" s="91">
        <v>25</v>
      </c>
      <c r="F1965" s="146" t="s">
        <v>2336</v>
      </c>
      <c r="G1965" s="99">
        <v>678</v>
      </c>
      <c r="H1965" s="91">
        <v>44</v>
      </c>
      <c r="I1965" s="91"/>
    </row>
    <row r="1966" spans="1:9">
      <c r="A1966" s="145">
        <v>1962</v>
      </c>
      <c r="B1966" s="146" t="s">
        <v>1256</v>
      </c>
      <c r="C1966" s="91" t="s">
        <v>6461</v>
      </c>
      <c r="D1966" s="91">
        <v>1</v>
      </c>
      <c r="E1966" s="91">
        <v>26</v>
      </c>
      <c r="F1966" s="146" t="s">
        <v>2337</v>
      </c>
      <c r="G1966" s="99">
        <v>678</v>
      </c>
      <c r="H1966" s="91">
        <v>54</v>
      </c>
      <c r="I1966" s="91"/>
    </row>
    <row r="1967" spans="1:9">
      <c r="A1967" s="145">
        <v>1963</v>
      </c>
      <c r="B1967" s="146" t="s">
        <v>1240</v>
      </c>
      <c r="C1967" s="146"/>
      <c r="D1967" s="91">
        <v>1</v>
      </c>
      <c r="E1967" s="91">
        <v>15</v>
      </c>
      <c r="F1967" s="146" t="s">
        <v>2338</v>
      </c>
      <c r="G1967" s="99">
        <v>681</v>
      </c>
      <c r="H1967" s="91">
        <v>3</v>
      </c>
      <c r="I1967" s="146"/>
    </row>
    <row r="1968" spans="1:9">
      <c r="A1968" s="145">
        <v>1964</v>
      </c>
      <c r="B1968" s="146" t="s">
        <v>1242</v>
      </c>
      <c r="C1968" s="91"/>
      <c r="D1968" s="91">
        <v>5</v>
      </c>
      <c r="E1968" s="91">
        <v>16</v>
      </c>
      <c r="F1968" s="146" t="s">
        <v>2339</v>
      </c>
      <c r="G1968" s="147">
        <v>681</v>
      </c>
      <c r="H1968" s="91" t="s">
        <v>6669</v>
      </c>
      <c r="I1968" s="91"/>
    </row>
    <row r="1969" spans="1:9">
      <c r="A1969" s="145">
        <v>1965</v>
      </c>
      <c r="B1969" s="146" t="s">
        <v>1244</v>
      </c>
      <c r="C1969" s="91"/>
      <c r="D1969" s="91">
        <v>1</v>
      </c>
      <c r="E1969" s="91">
        <v>17</v>
      </c>
      <c r="F1969" s="146" t="s">
        <v>2340</v>
      </c>
      <c r="G1969" s="99">
        <v>681</v>
      </c>
      <c r="H1969" s="91">
        <v>9</v>
      </c>
      <c r="I1969" s="91"/>
    </row>
    <row r="1970" spans="1:9">
      <c r="A1970" s="145">
        <v>1966</v>
      </c>
      <c r="B1970" s="146" t="s">
        <v>1246</v>
      </c>
      <c r="C1970" s="91"/>
      <c r="D1970" s="91">
        <v>1</v>
      </c>
      <c r="E1970" s="91">
        <v>18</v>
      </c>
      <c r="F1970" s="146" t="s">
        <v>2341</v>
      </c>
      <c r="G1970" s="99">
        <v>681</v>
      </c>
      <c r="H1970" s="91">
        <v>11</v>
      </c>
      <c r="I1970" s="91"/>
    </row>
    <row r="1971" spans="1:9">
      <c r="A1971" s="145">
        <v>1967</v>
      </c>
      <c r="B1971" s="146" t="s">
        <v>1248</v>
      </c>
      <c r="C1971" s="91"/>
      <c r="D1971" s="91">
        <v>1</v>
      </c>
      <c r="E1971" s="91">
        <v>19</v>
      </c>
      <c r="F1971" s="146" t="s">
        <v>2342</v>
      </c>
      <c r="G1971" s="99">
        <v>681</v>
      </c>
      <c r="H1971" s="91">
        <v>13</v>
      </c>
      <c r="I1971" s="91"/>
    </row>
    <row r="1972" spans="1:9">
      <c r="A1972" s="145">
        <v>1968</v>
      </c>
      <c r="B1972" s="146" t="s">
        <v>1250</v>
      </c>
      <c r="C1972" s="91"/>
      <c r="D1972" s="91">
        <v>1</v>
      </c>
      <c r="E1972" s="91">
        <v>20</v>
      </c>
      <c r="F1972" s="146" t="s">
        <v>2343</v>
      </c>
      <c r="G1972" s="99">
        <v>681</v>
      </c>
      <c r="H1972" s="91">
        <v>15</v>
      </c>
      <c r="I1972" s="91"/>
    </row>
    <row r="1973" spans="1:9">
      <c r="A1973" s="145">
        <v>1969</v>
      </c>
      <c r="B1973" s="146" t="s">
        <v>1252</v>
      </c>
      <c r="C1973" s="91" t="s">
        <v>6461</v>
      </c>
      <c r="D1973" s="91">
        <v>1</v>
      </c>
      <c r="E1973" s="91">
        <v>24</v>
      </c>
      <c r="F1973" s="146" t="s">
        <v>2344</v>
      </c>
      <c r="G1973" s="99">
        <v>681</v>
      </c>
      <c r="H1973" s="91">
        <v>34</v>
      </c>
      <c r="I1973" s="91"/>
    </row>
    <row r="1974" spans="1:9">
      <c r="A1974" s="145">
        <v>1970</v>
      </c>
      <c r="B1974" s="146" t="s">
        <v>1254</v>
      </c>
      <c r="C1974" s="91" t="s">
        <v>6461</v>
      </c>
      <c r="D1974" s="91">
        <v>1</v>
      </c>
      <c r="E1974" s="91">
        <v>25</v>
      </c>
      <c r="F1974" s="146" t="s">
        <v>2345</v>
      </c>
      <c r="G1974" s="99">
        <v>681</v>
      </c>
      <c r="H1974" s="91">
        <v>44</v>
      </c>
      <c r="I1974" s="91"/>
    </row>
    <row r="1975" spans="1:9">
      <c r="A1975" s="145">
        <v>1971</v>
      </c>
      <c r="B1975" s="146" t="s">
        <v>1256</v>
      </c>
      <c r="C1975" s="91" t="s">
        <v>6461</v>
      </c>
      <c r="D1975" s="91">
        <v>1</v>
      </c>
      <c r="E1975" s="91">
        <v>26</v>
      </c>
      <c r="F1975" s="146" t="s">
        <v>2346</v>
      </c>
      <c r="G1975" s="99">
        <v>681</v>
      </c>
      <c r="H1975" s="91">
        <v>54</v>
      </c>
      <c r="I1975" s="91"/>
    </row>
    <row r="1976" spans="1:9">
      <c r="A1976" s="145">
        <v>1972</v>
      </c>
      <c r="B1976" s="146" t="s">
        <v>1240</v>
      </c>
      <c r="C1976" s="146"/>
      <c r="D1976" s="91">
        <v>1</v>
      </c>
      <c r="E1976" s="91">
        <v>15</v>
      </c>
      <c r="F1976" s="146" t="s">
        <v>2347</v>
      </c>
      <c r="G1976" s="99">
        <v>684</v>
      </c>
      <c r="H1976" s="91">
        <v>3</v>
      </c>
      <c r="I1976" s="146"/>
    </row>
    <row r="1977" spans="1:9">
      <c r="A1977" s="145">
        <v>1973</v>
      </c>
      <c r="B1977" s="146" t="s">
        <v>1242</v>
      </c>
      <c r="C1977" s="91"/>
      <c r="D1977" s="91">
        <v>5</v>
      </c>
      <c r="E1977" s="91">
        <v>16</v>
      </c>
      <c r="F1977" s="146" t="s">
        <v>2348</v>
      </c>
      <c r="G1977" s="147">
        <v>684</v>
      </c>
      <c r="H1977" s="91" t="s">
        <v>6669</v>
      </c>
      <c r="I1977" s="91"/>
    </row>
    <row r="1978" spans="1:9">
      <c r="A1978" s="145">
        <v>1974</v>
      </c>
      <c r="B1978" s="146" t="s">
        <v>1244</v>
      </c>
      <c r="C1978" s="91"/>
      <c r="D1978" s="91">
        <v>1</v>
      </c>
      <c r="E1978" s="91">
        <v>17</v>
      </c>
      <c r="F1978" s="146" t="s">
        <v>2349</v>
      </c>
      <c r="G1978" s="99">
        <v>684</v>
      </c>
      <c r="H1978" s="91">
        <v>9</v>
      </c>
      <c r="I1978" s="91"/>
    </row>
    <row r="1979" spans="1:9">
      <c r="A1979" s="145">
        <v>1975</v>
      </c>
      <c r="B1979" s="146" t="s">
        <v>1246</v>
      </c>
      <c r="C1979" s="91"/>
      <c r="D1979" s="91">
        <v>1</v>
      </c>
      <c r="E1979" s="91">
        <v>18</v>
      </c>
      <c r="F1979" s="146" t="s">
        <v>2350</v>
      </c>
      <c r="G1979" s="99">
        <v>684</v>
      </c>
      <c r="H1979" s="91">
        <v>11</v>
      </c>
      <c r="I1979" s="91"/>
    </row>
    <row r="1980" spans="1:9">
      <c r="A1980" s="145">
        <v>1976</v>
      </c>
      <c r="B1980" s="146" t="s">
        <v>1248</v>
      </c>
      <c r="C1980" s="91"/>
      <c r="D1980" s="91">
        <v>1</v>
      </c>
      <c r="E1980" s="91">
        <v>19</v>
      </c>
      <c r="F1980" s="146" t="s">
        <v>2351</v>
      </c>
      <c r="G1980" s="99">
        <v>684</v>
      </c>
      <c r="H1980" s="91">
        <v>13</v>
      </c>
      <c r="I1980" s="91"/>
    </row>
    <row r="1981" spans="1:9">
      <c r="A1981" s="145">
        <v>1977</v>
      </c>
      <c r="B1981" s="146" t="s">
        <v>1250</v>
      </c>
      <c r="C1981" s="91"/>
      <c r="D1981" s="91">
        <v>1</v>
      </c>
      <c r="E1981" s="91">
        <v>20</v>
      </c>
      <c r="F1981" s="146" t="s">
        <v>2352</v>
      </c>
      <c r="G1981" s="99">
        <v>684</v>
      </c>
      <c r="H1981" s="91">
        <v>15</v>
      </c>
      <c r="I1981" s="91"/>
    </row>
    <row r="1982" spans="1:9">
      <c r="A1982" s="145">
        <v>1978</v>
      </c>
      <c r="B1982" s="146" t="s">
        <v>1252</v>
      </c>
      <c r="C1982" s="91" t="s">
        <v>6461</v>
      </c>
      <c r="D1982" s="91">
        <v>1</v>
      </c>
      <c r="E1982" s="91">
        <v>24</v>
      </c>
      <c r="F1982" s="146" t="s">
        <v>2353</v>
      </c>
      <c r="G1982" s="99">
        <v>684</v>
      </c>
      <c r="H1982" s="91">
        <v>34</v>
      </c>
      <c r="I1982" s="91"/>
    </row>
    <row r="1983" spans="1:9">
      <c r="A1983" s="145">
        <v>1979</v>
      </c>
      <c r="B1983" s="146" t="s">
        <v>1254</v>
      </c>
      <c r="C1983" s="91" t="s">
        <v>6461</v>
      </c>
      <c r="D1983" s="91">
        <v>1</v>
      </c>
      <c r="E1983" s="91">
        <v>25</v>
      </c>
      <c r="F1983" s="146" t="s">
        <v>2354</v>
      </c>
      <c r="G1983" s="99">
        <v>684</v>
      </c>
      <c r="H1983" s="91">
        <v>44</v>
      </c>
      <c r="I1983" s="91"/>
    </row>
    <row r="1984" spans="1:9">
      <c r="A1984" s="145">
        <v>1980</v>
      </c>
      <c r="B1984" s="146" t="s">
        <v>1256</v>
      </c>
      <c r="C1984" s="91" t="s">
        <v>6461</v>
      </c>
      <c r="D1984" s="91">
        <v>1</v>
      </c>
      <c r="E1984" s="91">
        <v>26</v>
      </c>
      <c r="F1984" s="146" t="s">
        <v>2355</v>
      </c>
      <c r="G1984" s="99">
        <v>684</v>
      </c>
      <c r="H1984" s="91">
        <v>54</v>
      </c>
      <c r="I1984" s="91"/>
    </row>
    <row r="1985" spans="1:9">
      <c r="A1985" s="145">
        <v>1981</v>
      </c>
      <c r="B1985" s="146" t="s">
        <v>1240</v>
      </c>
      <c r="C1985" s="146"/>
      <c r="D1985" s="91">
        <v>1</v>
      </c>
      <c r="E1985" s="91">
        <v>15</v>
      </c>
      <c r="F1985" s="146" t="s">
        <v>2356</v>
      </c>
      <c r="G1985" s="99">
        <v>687</v>
      </c>
      <c r="H1985" s="91">
        <v>3</v>
      </c>
      <c r="I1985" s="146"/>
    </row>
    <row r="1986" spans="1:9">
      <c r="A1986" s="145">
        <v>1982</v>
      </c>
      <c r="B1986" s="146" t="s">
        <v>1242</v>
      </c>
      <c r="C1986" s="91"/>
      <c r="D1986" s="91">
        <v>5</v>
      </c>
      <c r="E1986" s="91">
        <v>16</v>
      </c>
      <c r="F1986" s="146" t="s">
        <v>2357</v>
      </c>
      <c r="G1986" s="147">
        <v>687</v>
      </c>
      <c r="H1986" s="91" t="s">
        <v>6669</v>
      </c>
      <c r="I1986" s="91"/>
    </row>
    <row r="1987" spans="1:9">
      <c r="A1987" s="145">
        <v>1983</v>
      </c>
      <c r="B1987" s="146" t="s">
        <v>1244</v>
      </c>
      <c r="C1987" s="91"/>
      <c r="D1987" s="91">
        <v>1</v>
      </c>
      <c r="E1987" s="91">
        <v>17</v>
      </c>
      <c r="F1987" s="146" t="s">
        <v>2358</v>
      </c>
      <c r="G1987" s="99">
        <v>687</v>
      </c>
      <c r="H1987" s="91">
        <v>9</v>
      </c>
      <c r="I1987" s="91"/>
    </row>
    <row r="1988" spans="1:9">
      <c r="A1988" s="145">
        <v>1984</v>
      </c>
      <c r="B1988" s="146" t="s">
        <v>1246</v>
      </c>
      <c r="C1988" s="91"/>
      <c r="D1988" s="91">
        <v>1</v>
      </c>
      <c r="E1988" s="91">
        <v>18</v>
      </c>
      <c r="F1988" s="146" t="s">
        <v>2359</v>
      </c>
      <c r="G1988" s="99">
        <v>687</v>
      </c>
      <c r="H1988" s="91">
        <v>11</v>
      </c>
      <c r="I1988" s="91"/>
    </row>
    <row r="1989" spans="1:9">
      <c r="A1989" s="145">
        <v>1985</v>
      </c>
      <c r="B1989" s="146" t="s">
        <v>1248</v>
      </c>
      <c r="C1989" s="91"/>
      <c r="D1989" s="91">
        <v>1</v>
      </c>
      <c r="E1989" s="91">
        <v>19</v>
      </c>
      <c r="F1989" s="146" t="s">
        <v>2360</v>
      </c>
      <c r="G1989" s="99">
        <v>687</v>
      </c>
      <c r="H1989" s="91">
        <v>13</v>
      </c>
      <c r="I1989" s="91"/>
    </row>
    <row r="1990" spans="1:9">
      <c r="A1990" s="145">
        <v>1986</v>
      </c>
      <c r="B1990" s="146" t="s">
        <v>1250</v>
      </c>
      <c r="C1990" s="91"/>
      <c r="D1990" s="91">
        <v>1</v>
      </c>
      <c r="E1990" s="91">
        <v>20</v>
      </c>
      <c r="F1990" s="146" t="s">
        <v>2361</v>
      </c>
      <c r="G1990" s="99">
        <v>687</v>
      </c>
      <c r="H1990" s="91">
        <v>15</v>
      </c>
      <c r="I1990" s="91"/>
    </row>
    <row r="1991" spans="1:9">
      <c r="A1991" s="145">
        <v>1987</v>
      </c>
      <c r="B1991" s="146" t="s">
        <v>1252</v>
      </c>
      <c r="C1991" s="91" t="s">
        <v>6461</v>
      </c>
      <c r="D1991" s="91">
        <v>1</v>
      </c>
      <c r="E1991" s="91">
        <v>24</v>
      </c>
      <c r="F1991" s="146" t="s">
        <v>2362</v>
      </c>
      <c r="G1991" s="99">
        <v>687</v>
      </c>
      <c r="H1991" s="91">
        <v>34</v>
      </c>
      <c r="I1991" s="91"/>
    </row>
    <row r="1992" spans="1:9">
      <c r="A1992" s="145">
        <v>1988</v>
      </c>
      <c r="B1992" s="146" t="s">
        <v>1254</v>
      </c>
      <c r="C1992" s="91" t="s">
        <v>6461</v>
      </c>
      <c r="D1992" s="91">
        <v>1</v>
      </c>
      <c r="E1992" s="91">
        <v>25</v>
      </c>
      <c r="F1992" s="146" t="s">
        <v>2363</v>
      </c>
      <c r="G1992" s="99">
        <v>687</v>
      </c>
      <c r="H1992" s="91">
        <v>44</v>
      </c>
      <c r="I1992" s="91"/>
    </row>
    <row r="1993" spans="1:9">
      <c r="A1993" s="145">
        <v>1989</v>
      </c>
      <c r="B1993" s="146" t="s">
        <v>1256</v>
      </c>
      <c r="C1993" s="91" t="s">
        <v>6461</v>
      </c>
      <c r="D1993" s="91">
        <v>1</v>
      </c>
      <c r="E1993" s="91">
        <v>26</v>
      </c>
      <c r="F1993" s="146" t="s">
        <v>2364</v>
      </c>
      <c r="G1993" s="99">
        <v>687</v>
      </c>
      <c r="H1993" s="91">
        <v>54</v>
      </c>
      <c r="I1993" s="91"/>
    </row>
    <row r="1994" spans="1:9">
      <c r="A1994" s="145">
        <v>1990</v>
      </c>
      <c r="B1994" s="146" t="s">
        <v>1240</v>
      </c>
      <c r="C1994" s="146"/>
      <c r="D1994" s="91">
        <v>1</v>
      </c>
      <c r="E1994" s="91">
        <v>15</v>
      </c>
      <c r="F1994" s="146" t="s">
        <v>2365</v>
      </c>
      <c r="G1994" s="99">
        <v>690</v>
      </c>
      <c r="H1994" s="91">
        <v>3</v>
      </c>
      <c r="I1994" s="146"/>
    </row>
    <row r="1995" spans="1:9">
      <c r="A1995" s="145">
        <v>1991</v>
      </c>
      <c r="B1995" s="146" t="s">
        <v>1242</v>
      </c>
      <c r="C1995" s="91"/>
      <c r="D1995" s="91">
        <v>5</v>
      </c>
      <c r="E1995" s="91">
        <v>16</v>
      </c>
      <c r="F1995" s="146" t="s">
        <v>2366</v>
      </c>
      <c r="G1995" s="147">
        <v>690</v>
      </c>
      <c r="H1995" s="91" t="s">
        <v>6669</v>
      </c>
      <c r="I1995" s="91"/>
    </row>
    <row r="1996" spans="1:9">
      <c r="A1996" s="145">
        <v>1992</v>
      </c>
      <c r="B1996" s="146" t="s">
        <v>1244</v>
      </c>
      <c r="C1996" s="91"/>
      <c r="D1996" s="91">
        <v>1</v>
      </c>
      <c r="E1996" s="91">
        <v>17</v>
      </c>
      <c r="F1996" s="146" t="s">
        <v>2367</v>
      </c>
      <c r="G1996" s="99">
        <v>690</v>
      </c>
      <c r="H1996" s="91">
        <v>9</v>
      </c>
      <c r="I1996" s="91"/>
    </row>
    <row r="1997" spans="1:9">
      <c r="A1997" s="145">
        <v>1993</v>
      </c>
      <c r="B1997" s="146" t="s">
        <v>1246</v>
      </c>
      <c r="C1997" s="91"/>
      <c r="D1997" s="91">
        <v>1</v>
      </c>
      <c r="E1997" s="91">
        <v>18</v>
      </c>
      <c r="F1997" s="146" t="s">
        <v>2368</v>
      </c>
      <c r="G1997" s="99">
        <v>690</v>
      </c>
      <c r="H1997" s="91">
        <v>11</v>
      </c>
      <c r="I1997" s="91"/>
    </row>
    <row r="1998" spans="1:9">
      <c r="A1998" s="145">
        <v>1994</v>
      </c>
      <c r="B1998" s="146" t="s">
        <v>1248</v>
      </c>
      <c r="C1998" s="91"/>
      <c r="D1998" s="91">
        <v>1</v>
      </c>
      <c r="E1998" s="91">
        <v>19</v>
      </c>
      <c r="F1998" s="146" t="s">
        <v>2369</v>
      </c>
      <c r="G1998" s="99">
        <v>690</v>
      </c>
      <c r="H1998" s="91">
        <v>13</v>
      </c>
      <c r="I1998" s="91"/>
    </row>
    <row r="1999" spans="1:9">
      <c r="A1999" s="145">
        <v>1995</v>
      </c>
      <c r="B1999" s="146" t="s">
        <v>1250</v>
      </c>
      <c r="C1999" s="91"/>
      <c r="D1999" s="91">
        <v>1</v>
      </c>
      <c r="E1999" s="91">
        <v>20</v>
      </c>
      <c r="F1999" s="146" t="s">
        <v>2370</v>
      </c>
      <c r="G1999" s="99">
        <v>690</v>
      </c>
      <c r="H1999" s="91">
        <v>15</v>
      </c>
      <c r="I1999" s="91"/>
    </row>
    <row r="2000" spans="1:9">
      <c r="A2000" s="145">
        <v>1996</v>
      </c>
      <c r="B2000" s="146" t="s">
        <v>1252</v>
      </c>
      <c r="C2000" s="91" t="s">
        <v>6461</v>
      </c>
      <c r="D2000" s="91">
        <v>1</v>
      </c>
      <c r="E2000" s="91">
        <v>24</v>
      </c>
      <c r="F2000" s="146" t="s">
        <v>2371</v>
      </c>
      <c r="G2000" s="99">
        <v>690</v>
      </c>
      <c r="H2000" s="91">
        <v>34</v>
      </c>
      <c r="I2000" s="91"/>
    </row>
    <row r="2001" spans="1:9">
      <c r="A2001" s="145">
        <v>1997</v>
      </c>
      <c r="B2001" s="146" t="s">
        <v>1254</v>
      </c>
      <c r="C2001" s="91" t="s">
        <v>6461</v>
      </c>
      <c r="D2001" s="91">
        <v>1</v>
      </c>
      <c r="E2001" s="91">
        <v>25</v>
      </c>
      <c r="F2001" s="146" t="s">
        <v>2372</v>
      </c>
      <c r="G2001" s="99">
        <v>690</v>
      </c>
      <c r="H2001" s="91">
        <v>44</v>
      </c>
      <c r="I2001" s="91"/>
    </row>
    <row r="2002" spans="1:9">
      <c r="A2002" s="145">
        <v>1998</v>
      </c>
      <c r="B2002" s="146" t="s">
        <v>1256</v>
      </c>
      <c r="C2002" s="91" t="s">
        <v>6461</v>
      </c>
      <c r="D2002" s="91">
        <v>1</v>
      </c>
      <c r="E2002" s="91">
        <v>26</v>
      </c>
      <c r="F2002" s="146" t="s">
        <v>2373</v>
      </c>
      <c r="G2002" s="99">
        <v>690</v>
      </c>
      <c r="H2002" s="91">
        <v>54</v>
      </c>
      <c r="I2002" s="91"/>
    </row>
    <row r="2003" spans="1:9">
      <c r="A2003" s="145">
        <v>1999</v>
      </c>
      <c r="B2003" s="146" t="s">
        <v>1240</v>
      </c>
      <c r="C2003" s="146"/>
      <c r="D2003" s="91">
        <v>1</v>
      </c>
      <c r="E2003" s="91">
        <v>15</v>
      </c>
      <c r="F2003" s="146" t="s">
        <v>2374</v>
      </c>
      <c r="G2003" s="99">
        <v>695</v>
      </c>
      <c r="H2003" s="91">
        <v>3</v>
      </c>
      <c r="I2003" s="146"/>
    </row>
    <row r="2004" spans="1:9">
      <c r="A2004" s="145">
        <v>2000</v>
      </c>
      <c r="B2004" s="146" t="s">
        <v>1242</v>
      </c>
      <c r="C2004" s="91"/>
      <c r="D2004" s="91">
        <v>5</v>
      </c>
      <c r="E2004" s="91">
        <v>16</v>
      </c>
      <c r="F2004" s="146" t="s">
        <v>2375</v>
      </c>
      <c r="G2004" s="147">
        <v>695</v>
      </c>
      <c r="H2004" s="91" t="s">
        <v>6669</v>
      </c>
      <c r="I2004" s="91"/>
    </row>
    <row r="2005" spans="1:9">
      <c r="A2005" s="145">
        <v>2001</v>
      </c>
      <c r="B2005" s="146" t="s">
        <v>1244</v>
      </c>
      <c r="C2005" s="91"/>
      <c r="D2005" s="91">
        <v>1</v>
      </c>
      <c r="E2005" s="91">
        <v>17</v>
      </c>
      <c r="F2005" s="146" t="s">
        <v>2376</v>
      </c>
      <c r="G2005" s="99">
        <v>695</v>
      </c>
      <c r="H2005" s="91">
        <v>9</v>
      </c>
      <c r="I2005" s="91"/>
    </row>
    <row r="2006" spans="1:9">
      <c r="A2006" s="145">
        <v>2002</v>
      </c>
      <c r="B2006" s="146" t="s">
        <v>1246</v>
      </c>
      <c r="C2006" s="91"/>
      <c r="D2006" s="91">
        <v>1</v>
      </c>
      <c r="E2006" s="91">
        <v>18</v>
      </c>
      <c r="F2006" s="146" t="s">
        <v>2377</v>
      </c>
      <c r="G2006" s="99">
        <v>695</v>
      </c>
      <c r="H2006" s="91">
        <v>11</v>
      </c>
      <c r="I2006" s="91"/>
    </row>
    <row r="2007" spans="1:9">
      <c r="A2007" s="145">
        <v>2003</v>
      </c>
      <c r="B2007" s="146" t="s">
        <v>1248</v>
      </c>
      <c r="C2007" s="91"/>
      <c r="D2007" s="91">
        <v>1</v>
      </c>
      <c r="E2007" s="91">
        <v>19</v>
      </c>
      <c r="F2007" s="146" t="s">
        <v>2378</v>
      </c>
      <c r="G2007" s="99">
        <v>695</v>
      </c>
      <c r="H2007" s="91">
        <v>13</v>
      </c>
      <c r="I2007" s="91"/>
    </row>
    <row r="2008" spans="1:9">
      <c r="A2008" s="145">
        <v>2004</v>
      </c>
      <c r="B2008" s="146" t="s">
        <v>1250</v>
      </c>
      <c r="C2008" s="91"/>
      <c r="D2008" s="91">
        <v>1</v>
      </c>
      <c r="E2008" s="91">
        <v>20</v>
      </c>
      <c r="F2008" s="146" t="s">
        <v>2379</v>
      </c>
      <c r="G2008" s="99">
        <v>695</v>
      </c>
      <c r="H2008" s="91">
        <v>15</v>
      </c>
      <c r="I2008" s="91"/>
    </row>
    <row r="2009" spans="1:9">
      <c r="A2009" s="145">
        <v>2005</v>
      </c>
      <c r="B2009" s="146" t="s">
        <v>1252</v>
      </c>
      <c r="C2009" s="91" t="s">
        <v>6461</v>
      </c>
      <c r="D2009" s="91">
        <v>1</v>
      </c>
      <c r="E2009" s="91">
        <v>24</v>
      </c>
      <c r="F2009" s="146" t="s">
        <v>2380</v>
      </c>
      <c r="G2009" s="99">
        <v>695</v>
      </c>
      <c r="H2009" s="91">
        <v>34</v>
      </c>
      <c r="I2009" s="91"/>
    </row>
    <row r="2010" spans="1:9">
      <c r="A2010" s="145">
        <v>2006</v>
      </c>
      <c r="B2010" s="146" t="s">
        <v>1254</v>
      </c>
      <c r="C2010" s="91" t="s">
        <v>6461</v>
      </c>
      <c r="D2010" s="91">
        <v>1</v>
      </c>
      <c r="E2010" s="91">
        <v>25</v>
      </c>
      <c r="F2010" s="146" t="s">
        <v>2381</v>
      </c>
      <c r="G2010" s="99">
        <v>695</v>
      </c>
      <c r="H2010" s="91">
        <v>44</v>
      </c>
      <c r="I2010" s="91"/>
    </row>
    <row r="2011" spans="1:9">
      <c r="A2011" s="145">
        <v>2007</v>
      </c>
      <c r="B2011" s="146" t="s">
        <v>1256</v>
      </c>
      <c r="C2011" s="91" t="s">
        <v>6461</v>
      </c>
      <c r="D2011" s="91">
        <v>1</v>
      </c>
      <c r="E2011" s="91">
        <v>26</v>
      </c>
      <c r="F2011" s="146" t="s">
        <v>2382</v>
      </c>
      <c r="G2011" s="99">
        <v>695</v>
      </c>
      <c r="H2011" s="91">
        <v>54</v>
      </c>
      <c r="I2011" s="91"/>
    </row>
    <row r="2012" spans="1:9">
      <c r="A2012" s="145">
        <v>2008</v>
      </c>
      <c r="B2012" s="146" t="s">
        <v>1240</v>
      </c>
      <c r="C2012" s="146"/>
      <c r="D2012" s="91">
        <v>1</v>
      </c>
      <c r="E2012" s="91">
        <v>15</v>
      </c>
      <c r="F2012" s="146" t="s">
        <v>2383</v>
      </c>
      <c r="G2012" s="99">
        <v>698</v>
      </c>
      <c r="H2012" s="91">
        <v>3</v>
      </c>
      <c r="I2012" s="146"/>
    </row>
    <row r="2013" spans="1:9">
      <c r="A2013" s="145">
        <v>2009</v>
      </c>
      <c r="B2013" s="146" t="s">
        <v>1242</v>
      </c>
      <c r="C2013" s="91"/>
      <c r="D2013" s="91">
        <v>5</v>
      </c>
      <c r="E2013" s="91">
        <v>16</v>
      </c>
      <c r="F2013" s="146" t="s">
        <v>2384</v>
      </c>
      <c r="G2013" s="147">
        <v>698</v>
      </c>
      <c r="H2013" s="91" t="s">
        <v>6669</v>
      </c>
      <c r="I2013" s="91"/>
    </row>
    <row r="2014" spans="1:9">
      <c r="A2014" s="145">
        <v>2010</v>
      </c>
      <c r="B2014" s="146" t="s">
        <v>1244</v>
      </c>
      <c r="C2014" s="91"/>
      <c r="D2014" s="91">
        <v>1</v>
      </c>
      <c r="E2014" s="91">
        <v>17</v>
      </c>
      <c r="F2014" s="146" t="s">
        <v>2385</v>
      </c>
      <c r="G2014" s="99">
        <v>698</v>
      </c>
      <c r="H2014" s="91">
        <v>9</v>
      </c>
      <c r="I2014" s="91"/>
    </row>
    <row r="2015" spans="1:9">
      <c r="A2015" s="145">
        <v>2011</v>
      </c>
      <c r="B2015" s="146" t="s">
        <v>1246</v>
      </c>
      <c r="C2015" s="91"/>
      <c r="D2015" s="91">
        <v>1</v>
      </c>
      <c r="E2015" s="91">
        <v>18</v>
      </c>
      <c r="F2015" s="146" t="s">
        <v>2386</v>
      </c>
      <c r="G2015" s="99">
        <v>698</v>
      </c>
      <c r="H2015" s="91">
        <v>11</v>
      </c>
      <c r="I2015" s="91"/>
    </row>
    <row r="2016" spans="1:9">
      <c r="A2016" s="145">
        <v>2012</v>
      </c>
      <c r="B2016" s="146" t="s">
        <v>1248</v>
      </c>
      <c r="C2016" s="91"/>
      <c r="D2016" s="91">
        <v>1</v>
      </c>
      <c r="E2016" s="91">
        <v>19</v>
      </c>
      <c r="F2016" s="146" t="s">
        <v>2387</v>
      </c>
      <c r="G2016" s="99">
        <v>698</v>
      </c>
      <c r="H2016" s="91">
        <v>13</v>
      </c>
      <c r="I2016" s="91"/>
    </row>
    <row r="2017" spans="1:9">
      <c r="A2017" s="145">
        <v>2013</v>
      </c>
      <c r="B2017" s="146" t="s">
        <v>1250</v>
      </c>
      <c r="C2017" s="91"/>
      <c r="D2017" s="91">
        <v>1</v>
      </c>
      <c r="E2017" s="91">
        <v>20</v>
      </c>
      <c r="F2017" s="146" t="s">
        <v>2388</v>
      </c>
      <c r="G2017" s="99">
        <v>698</v>
      </c>
      <c r="H2017" s="91">
        <v>15</v>
      </c>
      <c r="I2017" s="91"/>
    </row>
    <row r="2018" spans="1:9">
      <c r="A2018" s="145">
        <v>2014</v>
      </c>
      <c r="B2018" s="146" t="s">
        <v>1252</v>
      </c>
      <c r="C2018" s="91" t="s">
        <v>6461</v>
      </c>
      <c r="D2018" s="91">
        <v>1</v>
      </c>
      <c r="E2018" s="91">
        <v>24</v>
      </c>
      <c r="F2018" s="146" t="s">
        <v>2389</v>
      </c>
      <c r="G2018" s="99">
        <v>698</v>
      </c>
      <c r="H2018" s="91">
        <v>34</v>
      </c>
      <c r="I2018" s="91"/>
    </row>
    <row r="2019" spans="1:9">
      <c r="A2019" s="145">
        <v>2015</v>
      </c>
      <c r="B2019" s="146" t="s">
        <v>1254</v>
      </c>
      <c r="C2019" s="91" t="s">
        <v>6461</v>
      </c>
      <c r="D2019" s="91">
        <v>1</v>
      </c>
      <c r="E2019" s="91">
        <v>25</v>
      </c>
      <c r="F2019" s="146" t="s">
        <v>2390</v>
      </c>
      <c r="G2019" s="99">
        <v>698</v>
      </c>
      <c r="H2019" s="91">
        <v>44</v>
      </c>
      <c r="I2019" s="91"/>
    </row>
    <row r="2020" spans="1:9">
      <c r="A2020" s="145">
        <v>2016</v>
      </c>
      <c r="B2020" s="146" t="s">
        <v>1256</v>
      </c>
      <c r="C2020" s="91" t="s">
        <v>6461</v>
      </c>
      <c r="D2020" s="91">
        <v>1</v>
      </c>
      <c r="E2020" s="91">
        <v>26</v>
      </c>
      <c r="F2020" s="146" t="s">
        <v>2391</v>
      </c>
      <c r="G2020" s="99">
        <v>698</v>
      </c>
      <c r="H2020" s="91">
        <v>54</v>
      </c>
      <c r="I2020" s="91"/>
    </row>
    <row r="2021" spans="1:9">
      <c r="A2021" s="145">
        <v>2017</v>
      </c>
      <c r="B2021" s="146" t="s">
        <v>1240</v>
      </c>
      <c r="C2021" s="146"/>
      <c r="D2021" s="91">
        <v>1</v>
      </c>
      <c r="E2021" s="91">
        <v>15</v>
      </c>
      <c r="F2021" s="146" t="s">
        <v>2392</v>
      </c>
      <c r="G2021" s="99">
        <v>701</v>
      </c>
      <c r="H2021" s="91">
        <v>3</v>
      </c>
      <c r="I2021" s="146"/>
    </row>
    <row r="2022" spans="1:9">
      <c r="A2022" s="145">
        <v>2018</v>
      </c>
      <c r="B2022" s="146" t="s">
        <v>1242</v>
      </c>
      <c r="C2022" s="91"/>
      <c r="D2022" s="91">
        <v>5</v>
      </c>
      <c r="E2022" s="91">
        <v>16</v>
      </c>
      <c r="F2022" s="146" t="s">
        <v>2393</v>
      </c>
      <c r="G2022" s="147">
        <v>701</v>
      </c>
      <c r="H2022" s="91" t="s">
        <v>6669</v>
      </c>
      <c r="I2022" s="91"/>
    </row>
    <row r="2023" spans="1:9">
      <c r="A2023" s="145">
        <v>2019</v>
      </c>
      <c r="B2023" s="146" t="s">
        <v>1244</v>
      </c>
      <c r="C2023" s="91"/>
      <c r="D2023" s="91">
        <v>1</v>
      </c>
      <c r="E2023" s="91">
        <v>17</v>
      </c>
      <c r="F2023" s="146" t="s">
        <v>2394</v>
      </c>
      <c r="G2023" s="99">
        <v>701</v>
      </c>
      <c r="H2023" s="91">
        <v>9</v>
      </c>
      <c r="I2023" s="91"/>
    </row>
    <row r="2024" spans="1:9">
      <c r="A2024" s="145">
        <v>2020</v>
      </c>
      <c r="B2024" s="146" t="s">
        <v>1246</v>
      </c>
      <c r="C2024" s="91"/>
      <c r="D2024" s="91">
        <v>1</v>
      </c>
      <c r="E2024" s="91">
        <v>18</v>
      </c>
      <c r="F2024" s="146" t="s">
        <v>2395</v>
      </c>
      <c r="G2024" s="99">
        <v>701</v>
      </c>
      <c r="H2024" s="91">
        <v>11</v>
      </c>
      <c r="I2024" s="91"/>
    </row>
    <row r="2025" spans="1:9">
      <c r="A2025" s="145">
        <v>2021</v>
      </c>
      <c r="B2025" s="146" t="s">
        <v>1248</v>
      </c>
      <c r="C2025" s="91"/>
      <c r="D2025" s="91">
        <v>1</v>
      </c>
      <c r="E2025" s="91">
        <v>19</v>
      </c>
      <c r="F2025" s="146" t="s">
        <v>2396</v>
      </c>
      <c r="G2025" s="99">
        <v>701</v>
      </c>
      <c r="H2025" s="91">
        <v>13</v>
      </c>
      <c r="I2025" s="91"/>
    </row>
    <row r="2026" spans="1:9">
      <c r="A2026" s="145">
        <v>2022</v>
      </c>
      <c r="B2026" s="146" t="s">
        <v>1250</v>
      </c>
      <c r="C2026" s="91"/>
      <c r="D2026" s="91">
        <v>1</v>
      </c>
      <c r="E2026" s="91">
        <v>20</v>
      </c>
      <c r="F2026" s="146" t="s">
        <v>2397</v>
      </c>
      <c r="G2026" s="99">
        <v>701</v>
      </c>
      <c r="H2026" s="91">
        <v>15</v>
      </c>
      <c r="I2026" s="91"/>
    </row>
    <row r="2027" spans="1:9">
      <c r="A2027" s="145">
        <v>2023</v>
      </c>
      <c r="B2027" s="146" t="s">
        <v>1252</v>
      </c>
      <c r="C2027" s="91" t="s">
        <v>6461</v>
      </c>
      <c r="D2027" s="91">
        <v>1</v>
      </c>
      <c r="E2027" s="91">
        <v>24</v>
      </c>
      <c r="F2027" s="146" t="s">
        <v>2398</v>
      </c>
      <c r="G2027" s="99">
        <v>701</v>
      </c>
      <c r="H2027" s="91">
        <v>34</v>
      </c>
      <c r="I2027" s="91"/>
    </row>
    <row r="2028" spans="1:9">
      <c r="A2028" s="145">
        <v>2024</v>
      </c>
      <c r="B2028" s="146" t="s">
        <v>1254</v>
      </c>
      <c r="C2028" s="91" t="s">
        <v>6461</v>
      </c>
      <c r="D2028" s="91">
        <v>1</v>
      </c>
      <c r="E2028" s="91">
        <v>25</v>
      </c>
      <c r="F2028" s="146" t="s">
        <v>2399</v>
      </c>
      <c r="G2028" s="99">
        <v>701</v>
      </c>
      <c r="H2028" s="91">
        <v>44</v>
      </c>
      <c r="I2028" s="91"/>
    </row>
    <row r="2029" spans="1:9">
      <c r="A2029" s="145">
        <v>2025</v>
      </c>
      <c r="B2029" s="146" t="s">
        <v>1256</v>
      </c>
      <c r="C2029" s="91" t="s">
        <v>6461</v>
      </c>
      <c r="D2029" s="91">
        <v>1</v>
      </c>
      <c r="E2029" s="91">
        <v>26</v>
      </c>
      <c r="F2029" s="146" t="s">
        <v>2400</v>
      </c>
      <c r="G2029" s="99">
        <v>701</v>
      </c>
      <c r="H2029" s="91">
        <v>54</v>
      </c>
      <c r="I2029" s="91"/>
    </row>
    <row r="2030" spans="1:9">
      <c r="A2030" s="145">
        <v>2026</v>
      </c>
      <c r="B2030" s="146" t="s">
        <v>1240</v>
      </c>
      <c r="C2030" s="146"/>
      <c r="D2030" s="91">
        <v>1</v>
      </c>
      <c r="E2030" s="91">
        <v>15</v>
      </c>
      <c r="F2030" s="146" t="s">
        <v>2401</v>
      </c>
      <c r="G2030" s="99">
        <v>704</v>
      </c>
      <c r="H2030" s="91">
        <v>3</v>
      </c>
      <c r="I2030" s="146"/>
    </row>
    <row r="2031" spans="1:9">
      <c r="A2031" s="145">
        <v>2027</v>
      </c>
      <c r="B2031" s="146" t="s">
        <v>1242</v>
      </c>
      <c r="C2031" s="91"/>
      <c r="D2031" s="91">
        <v>5</v>
      </c>
      <c r="E2031" s="91">
        <v>16</v>
      </c>
      <c r="F2031" s="146" t="s">
        <v>2402</v>
      </c>
      <c r="G2031" s="147">
        <v>704</v>
      </c>
      <c r="H2031" s="91" t="s">
        <v>6669</v>
      </c>
      <c r="I2031" s="91"/>
    </row>
    <row r="2032" spans="1:9">
      <c r="A2032" s="145">
        <v>2028</v>
      </c>
      <c r="B2032" s="146" t="s">
        <v>1244</v>
      </c>
      <c r="C2032" s="91"/>
      <c r="D2032" s="91">
        <v>1</v>
      </c>
      <c r="E2032" s="91">
        <v>17</v>
      </c>
      <c r="F2032" s="146" t="s">
        <v>2403</v>
      </c>
      <c r="G2032" s="99">
        <v>704</v>
      </c>
      <c r="H2032" s="91">
        <v>9</v>
      </c>
      <c r="I2032" s="91"/>
    </row>
    <row r="2033" spans="1:9">
      <c r="A2033" s="145">
        <v>2029</v>
      </c>
      <c r="B2033" s="146" t="s">
        <v>1246</v>
      </c>
      <c r="C2033" s="91"/>
      <c r="D2033" s="91">
        <v>1</v>
      </c>
      <c r="E2033" s="91">
        <v>18</v>
      </c>
      <c r="F2033" s="146" t="s">
        <v>2404</v>
      </c>
      <c r="G2033" s="99">
        <v>704</v>
      </c>
      <c r="H2033" s="91">
        <v>11</v>
      </c>
      <c r="I2033" s="91"/>
    </row>
    <row r="2034" spans="1:9">
      <c r="A2034" s="145">
        <v>2030</v>
      </c>
      <c r="B2034" s="146" t="s">
        <v>1248</v>
      </c>
      <c r="C2034" s="91"/>
      <c r="D2034" s="91">
        <v>1</v>
      </c>
      <c r="E2034" s="91">
        <v>19</v>
      </c>
      <c r="F2034" s="146" t="s">
        <v>2405</v>
      </c>
      <c r="G2034" s="99">
        <v>704</v>
      </c>
      <c r="H2034" s="91">
        <v>13</v>
      </c>
      <c r="I2034" s="91"/>
    </row>
    <row r="2035" spans="1:9">
      <c r="A2035" s="145">
        <v>2031</v>
      </c>
      <c r="B2035" s="146" t="s">
        <v>1250</v>
      </c>
      <c r="C2035" s="91"/>
      <c r="D2035" s="91">
        <v>1</v>
      </c>
      <c r="E2035" s="91">
        <v>20</v>
      </c>
      <c r="F2035" s="146" t="s">
        <v>2406</v>
      </c>
      <c r="G2035" s="99">
        <v>704</v>
      </c>
      <c r="H2035" s="91">
        <v>15</v>
      </c>
      <c r="I2035" s="91"/>
    </row>
    <row r="2036" spans="1:9">
      <c r="A2036" s="145">
        <v>2032</v>
      </c>
      <c r="B2036" s="146" t="s">
        <v>1252</v>
      </c>
      <c r="C2036" s="91" t="s">
        <v>6461</v>
      </c>
      <c r="D2036" s="91">
        <v>1</v>
      </c>
      <c r="E2036" s="91">
        <v>24</v>
      </c>
      <c r="F2036" s="146" t="s">
        <v>2407</v>
      </c>
      <c r="G2036" s="99">
        <v>704</v>
      </c>
      <c r="H2036" s="91">
        <v>34</v>
      </c>
      <c r="I2036" s="91"/>
    </row>
    <row r="2037" spans="1:9">
      <c r="A2037" s="145">
        <v>2033</v>
      </c>
      <c r="B2037" s="146" t="s">
        <v>1254</v>
      </c>
      <c r="C2037" s="91" t="s">
        <v>6461</v>
      </c>
      <c r="D2037" s="91">
        <v>1</v>
      </c>
      <c r="E2037" s="91">
        <v>25</v>
      </c>
      <c r="F2037" s="146" t="s">
        <v>2408</v>
      </c>
      <c r="G2037" s="99">
        <v>704</v>
      </c>
      <c r="H2037" s="91">
        <v>44</v>
      </c>
      <c r="I2037" s="91"/>
    </row>
    <row r="2038" spans="1:9">
      <c r="A2038" s="145">
        <v>2034</v>
      </c>
      <c r="B2038" s="146" t="s">
        <v>1256</v>
      </c>
      <c r="C2038" s="91" t="s">
        <v>6461</v>
      </c>
      <c r="D2038" s="91">
        <v>1</v>
      </c>
      <c r="E2038" s="91">
        <v>26</v>
      </c>
      <c r="F2038" s="146" t="s">
        <v>2409</v>
      </c>
      <c r="G2038" s="99">
        <v>704</v>
      </c>
      <c r="H2038" s="91">
        <v>54</v>
      </c>
      <c r="I2038" s="91"/>
    </row>
    <row r="2039" spans="1:9">
      <c r="A2039" s="145">
        <v>2035</v>
      </c>
      <c r="B2039" s="146" t="s">
        <v>1240</v>
      </c>
      <c r="C2039" s="146"/>
      <c r="D2039" s="91">
        <v>1</v>
      </c>
      <c r="E2039" s="91">
        <v>15</v>
      </c>
      <c r="F2039" s="146" t="s">
        <v>2410</v>
      </c>
      <c r="G2039" s="99">
        <v>707</v>
      </c>
      <c r="H2039" s="91">
        <v>3</v>
      </c>
      <c r="I2039" s="146"/>
    </row>
    <row r="2040" spans="1:9">
      <c r="A2040" s="145">
        <v>2036</v>
      </c>
      <c r="B2040" s="146" t="s">
        <v>1242</v>
      </c>
      <c r="C2040" s="91"/>
      <c r="D2040" s="91">
        <v>5</v>
      </c>
      <c r="E2040" s="91">
        <v>16</v>
      </c>
      <c r="F2040" s="146" t="s">
        <v>2411</v>
      </c>
      <c r="G2040" s="147">
        <v>707</v>
      </c>
      <c r="H2040" s="91" t="s">
        <v>6669</v>
      </c>
      <c r="I2040" s="91"/>
    </row>
    <row r="2041" spans="1:9">
      <c r="A2041" s="145">
        <v>2037</v>
      </c>
      <c r="B2041" s="146" t="s">
        <v>1244</v>
      </c>
      <c r="C2041" s="91"/>
      <c r="D2041" s="91">
        <v>1</v>
      </c>
      <c r="E2041" s="91">
        <v>17</v>
      </c>
      <c r="F2041" s="146" t="s">
        <v>2412</v>
      </c>
      <c r="G2041" s="99">
        <v>707</v>
      </c>
      <c r="H2041" s="91">
        <v>9</v>
      </c>
      <c r="I2041" s="91"/>
    </row>
    <row r="2042" spans="1:9">
      <c r="A2042" s="145">
        <v>2038</v>
      </c>
      <c r="B2042" s="146" t="s">
        <v>1246</v>
      </c>
      <c r="C2042" s="91"/>
      <c r="D2042" s="91">
        <v>1</v>
      </c>
      <c r="E2042" s="91">
        <v>18</v>
      </c>
      <c r="F2042" s="146" t="s">
        <v>2413</v>
      </c>
      <c r="G2042" s="99">
        <v>707</v>
      </c>
      <c r="H2042" s="91">
        <v>11</v>
      </c>
      <c r="I2042" s="91"/>
    </row>
    <row r="2043" spans="1:9">
      <c r="A2043" s="145">
        <v>2039</v>
      </c>
      <c r="B2043" s="146" t="s">
        <v>1248</v>
      </c>
      <c r="C2043" s="91"/>
      <c r="D2043" s="91">
        <v>1</v>
      </c>
      <c r="E2043" s="91">
        <v>19</v>
      </c>
      <c r="F2043" s="146" t="s">
        <v>2414</v>
      </c>
      <c r="G2043" s="99">
        <v>707</v>
      </c>
      <c r="H2043" s="91">
        <v>13</v>
      </c>
      <c r="I2043" s="91"/>
    </row>
    <row r="2044" spans="1:9">
      <c r="A2044" s="145">
        <v>2040</v>
      </c>
      <c r="B2044" s="146" t="s">
        <v>1250</v>
      </c>
      <c r="C2044" s="91"/>
      <c r="D2044" s="91">
        <v>1</v>
      </c>
      <c r="E2044" s="91">
        <v>20</v>
      </c>
      <c r="F2044" s="146" t="s">
        <v>2415</v>
      </c>
      <c r="G2044" s="99">
        <v>707</v>
      </c>
      <c r="H2044" s="91">
        <v>15</v>
      </c>
      <c r="I2044" s="91"/>
    </row>
    <row r="2045" spans="1:9">
      <c r="A2045" s="145">
        <v>2041</v>
      </c>
      <c r="B2045" s="146" t="s">
        <v>1252</v>
      </c>
      <c r="C2045" s="91" t="s">
        <v>6461</v>
      </c>
      <c r="D2045" s="91">
        <v>1</v>
      </c>
      <c r="E2045" s="91">
        <v>24</v>
      </c>
      <c r="F2045" s="146" t="s">
        <v>2416</v>
      </c>
      <c r="G2045" s="99">
        <v>707</v>
      </c>
      <c r="H2045" s="91">
        <v>34</v>
      </c>
      <c r="I2045" s="91"/>
    </row>
    <row r="2046" spans="1:9">
      <c r="A2046" s="145">
        <v>2042</v>
      </c>
      <c r="B2046" s="146" t="s">
        <v>1254</v>
      </c>
      <c r="C2046" s="91" t="s">
        <v>6461</v>
      </c>
      <c r="D2046" s="91">
        <v>1</v>
      </c>
      <c r="E2046" s="91">
        <v>25</v>
      </c>
      <c r="F2046" s="146" t="s">
        <v>2417</v>
      </c>
      <c r="G2046" s="99">
        <v>707</v>
      </c>
      <c r="H2046" s="91">
        <v>44</v>
      </c>
      <c r="I2046" s="91"/>
    </row>
    <row r="2047" spans="1:9">
      <c r="A2047" s="145">
        <v>2043</v>
      </c>
      <c r="B2047" s="146" t="s">
        <v>1256</v>
      </c>
      <c r="C2047" s="91" t="s">
        <v>6461</v>
      </c>
      <c r="D2047" s="91">
        <v>1</v>
      </c>
      <c r="E2047" s="91">
        <v>26</v>
      </c>
      <c r="F2047" s="146" t="s">
        <v>2418</v>
      </c>
      <c r="G2047" s="99">
        <v>707</v>
      </c>
      <c r="H2047" s="91">
        <v>54</v>
      </c>
      <c r="I2047" s="91"/>
    </row>
    <row r="2048" spans="1:9">
      <c r="A2048" s="145">
        <v>2044</v>
      </c>
      <c r="B2048" s="146" t="s">
        <v>1240</v>
      </c>
      <c r="C2048" s="146"/>
      <c r="D2048" s="91">
        <v>1</v>
      </c>
      <c r="E2048" s="91">
        <v>15</v>
      </c>
      <c r="F2048" s="146" t="s">
        <v>2419</v>
      </c>
      <c r="G2048" s="99">
        <v>710</v>
      </c>
      <c r="H2048" s="91">
        <v>3</v>
      </c>
      <c r="I2048" s="146"/>
    </row>
    <row r="2049" spans="1:9">
      <c r="A2049" s="145">
        <v>2045</v>
      </c>
      <c r="B2049" s="146" t="s">
        <v>1242</v>
      </c>
      <c r="C2049" s="91"/>
      <c r="D2049" s="91">
        <v>5</v>
      </c>
      <c r="E2049" s="91">
        <v>16</v>
      </c>
      <c r="F2049" s="146" t="s">
        <v>2420</v>
      </c>
      <c r="G2049" s="147">
        <v>710</v>
      </c>
      <c r="H2049" s="91" t="s">
        <v>6669</v>
      </c>
      <c r="I2049" s="91"/>
    </row>
    <row r="2050" spans="1:9">
      <c r="A2050" s="145">
        <v>2046</v>
      </c>
      <c r="B2050" s="146" t="s">
        <v>1244</v>
      </c>
      <c r="C2050" s="91"/>
      <c r="D2050" s="91">
        <v>1</v>
      </c>
      <c r="E2050" s="91">
        <v>17</v>
      </c>
      <c r="F2050" s="146" t="s">
        <v>2421</v>
      </c>
      <c r="G2050" s="99">
        <v>710</v>
      </c>
      <c r="H2050" s="91">
        <v>9</v>
      </c>
      <c r="I2050" s="91"/>
    </row>
    <row r="2051" spans="1:9">
      <c r="A2051" s="145">
        <v>2047</v>
      </c>
      <c r="B2051" s="146" t="s">
        <v>1246</v>
      </c>
      <c r="C2051" s="91"/>
      <c r="D2051" s="91">
        <v>1</v>
      </c>
      <c r="E2051" s="91">
        <v>18</v>
      </c>
      <c r="F2051" s="146" t="s">
        <v>2422</v>
      </c>
      <c r="G2051" s="99">
        <v>710</v>
      </c>
      <c r="H2051" s="91">
        <v>11</v>
      </c>
      <c r="I2051" s="91"/>
    </row>
    <row r="2052" spans="1:9">
      <c r="A2052" s="145">
        <v>2048</v>
      </c>
      <c r="B2052" s="146" t="s">
        <v>1248</v>
      </c>
      <c r="C2052" s="91"/>
      <c r="D2052" s="91">
        <v>1</v>
      </c>
      <c r="E2052" s="91">
        <v>19</v>
      </c>
      <c r="F2052" s="146" t="s">
        <v>2423</v>
      </c>
      <c r="G2052" s="99">
        <v>710</v>
      </c>
      <c r="H2052" s="91">
        <v>13</v>
      </c>
      <c r="I2052" s="91"/>
    </row>
    <row r="2053" spans="1:9">
      <c r="A2053" s="145">
        <v>2049</v>
      </c>
      <c r="B2053" s="146" t="s">
        <v>1250</v>
      </c>
      <c r="C2053" s="91"/>
      <c r="D2053" s="91">
        <v>1</v>
      </c>
      <c r="E2053" s="91">
        <v>20</v>
      </c>
      <c r="F2053" s="146" t="s">
        <v>2424</v>
      </c>
      <c r="G2053" s="99">
        <v>710</v>
      </c>
      <c r="H2053" s="91">
        <v>15</v>
      </c>
      <c r="I2053" s="91"/>
    </row>
    <row r="2054" spans="1:9">
      <c r="A2054" s="145">
        <v>2050</v>
      </c>
      <c r="B2054" s="146" t="s">
        <v>1252</v>
      </c>
      <c r="C2054" s="91" t="s">
        <v>6461</v>
      </c>
      <c r="D2054" s="91">
        <v>1</v>
      </c>
      <c r="E2054" s="91">
        <v>24</v>
      </c>
      <c r="F2054" s="146" t="s">
        <v>2425</v>
      </c>
      <c r="G2054" s="99">
        <v>710</v>
      </c>
      <c r="H2054" s="91">
        <v>34</v>
      </c>
      <c r="I2054" s="91"/>
    </row>
    <row r="2055" spans="1:9">
      <c r="A2055" s="145">
        <v>2051</v>
      </c>
      <c r="B2055" s="146" t="s">
        <v>1254</v>
      </c>
      <c r="C2055" s="91" t="s">
        <v>6461</v>
      </c>
      <c r="D2055" s="91">
        <v>1</v>
      </c>
      <c r="E2055" s="91">
        <v>25</v>
      </c>
      <c r="F2055" s="146" t="s">
        <v>2426</v>
      </c>
      <c r="G2055" s="99">
        <v>710</v>
      </c>
      <c r="H2055" s="91">
        <v>44</v>
      </c>
      <c r="I2055" s="91"/>
    </row>
    <row r="2056" spans="1:9">
      <c r="A2056" s="145">
        <v>2052</v>
      </c>
      <c r="B2056" s="146" t="s">
        <v>1256</v>
      </c>
      <c r="C2056" s="91" t="s">
        <v>6461</v>
      </c>
      <c r="D2056" s="91">
        <v>1</v>
      </c>
      <c r="E2056" s="91">
        <v>26</v>
      </c>
      <c r="F2056" s="146" t="s">
        <v>2427</v>
      </c>
      <c r="G2056" s="99">
        <v>710</v>
      </c>
      <c r="H2056" s="91">
        <v>54</v>
      </c>
      <c r="I2056" s="91"/>
    </row>
    <row r="2057" spans="1:9">
      <c r="A2057" s="145">
        <v>2053</v>
      </c>
      <c r="B2057" s="146" t="s">
        <v>1240</v>
      </c>
      <c r="C2057" s="146"/>
      <c r="D2057" s="91">
        <v>1</v>
      </c>
      <c r="E2057" s="91">
        <v>15</v>
      </c>
      <c r="F2057" s="146" t="s">
        <v>2428</v>
      </c>
      <c r="G2057" s="99">
        <v>713</v>
      </c>
      <c r="H2057" s="91">
        <v>3</v>
      </c>
      <c r="I2057" s="146"/>
    </row>
    <row r="2058" spans="1:9">
      <c r="A2058" s="145">
        <v>2054</v>
      </c>
      <c r="B2058" s="146" t="s">
        <v>1242</v>
      </c>
      <c r="C2058" s="91"/>
      <c r="D2058" s="91">
        <v>5</v>
      </c>
      <c r="E2058" s="91">
        <v>16</v>
      </c>
      <c r="F2058" s="146" t="s">
        <v>2429</v>
      </c>
      <c r="G2058" s="147">
        <v>713</v>
      </c>
      <c r="H2058" s="91" t="s">
        <v>6669</v>
      </c>
      <c r="I2058" s="91"/>
    </row>
    <row r="2059" spans="1:9">
      <c r="A2059" s="145">
        <v>2055</v>
      </c>
      <c r="B2059" s="146" t="s">
        <v>1244</v>
      </c>
      <c r="C2059" s="91"/>
      <c r="D2059" s="91">
        <v>1</v>
      </c>
      <c r="E2059" s="91">
        <v>17</v>
      </c>
      <c r="F2059" s="146" t="s">
        <v>2430</v>
      </c>
      <c r="G2059" s="99">
        <v>713</v>
      </c>
      <c r="H2059" s="91">
        <v>9</v>
      </c>
      <c r="I2059" s="91"/>
    </row>
    <row r="2060" spans="1:9">
      <c r="A2060" s="145">
        <v>2056</v>
      </c>
      <c r="B2060" s="146" t="s">
        <v>1246</v>
      </c>
      <c r="C2060" s="91"/>
      <c r="D2060" s="91">
        <v>1</v>
      </c>
      <c r="E2060" s="91">
        <v>18</v>
      </c>
      <c r="F2060" s="146" t="s">
        <v>2431</v>
      </c>
      <c r="G2060" s="99">
        <v>713</v>
      </c>
      <c r="H2060" s="91">
        <v>11</v>
      </c>
      <c r="I2060" s="91"/>
    </row>
    <row r="2061" spans="1:9">
      <c r="A2061" s="145">
        <v>2057</v>
      </c>
      <c r="B2061" s="146" t="s">
        <v>1248</v>
      </c>
      <c r="C2061" s="91"/>
      <c r="D2061" s="91">
        <v>1</v>
      </c>
      <c r="E2061" s="91">
        <v>19</v>
      </c>
      <c r="F2061" s="146" t="s">
        <v>2432</v>
      </c>
      <c r="G2061" s="99">
        <v>713</v>
      </c>
      <c r="H2061" s="91">
        <v>13</v>
      </c>
      <c r="I2061" s="91"/>
    </row>
    <row r="2062" spans="1:9">
      <c r="A2062" s="145">
        <v>2058</v>
      </c>
      <c r="B2062" s="146" t="s">
        <v>1250</v>
      </c>
      <c r="C2062" s="91"/>
      <c r="D2062" s="91">
        <v>1</v>
      </c>
      <c r="E2062" s="91">
        <v>20</v>
      </c>
      <c r="F2062" s="146" t="s">
        <v>2433</v>
      </c>
      <c r="G2062" s="99">
        <v>713</v>
      </c>
      <c r="H2062" s="91">
        <v>15</v>
      </c>
      <c r="I2062" s="91"/>
    </row>
    <row r="2063" spans="1:9">
      <c r="A2063" s="145">
        <v>2059</v>
      </c>
      <c r="B2063" s="146" t="s">
        <v>1252</v>
      </c>
      <c r="C2063" s="91" t="s">
        <v>6461</v>
      </c>
      <c r="D2063" s="91">
        <v>1</v>
      </c>
      <c r="E2063" s="91">
        <v>24</v>
      </c>
      <c r="F2063" s="146" t="s">
        <v>2434</v>
      </c>
      <c r="G2063" s="99">
        <v>713</v>
      </c>
      <c r="H2063" s="91">
        <v>34</v>
      </c>
      <c r="I2063" s="91"/>
    </row>
    <row r="2064" spans="1:9">
      <c r="A2064" s="145">
        <v>2060</v>
      </c>
      <c r="B2064" s="146" t="s">
        <v>1254</v>
      </c>
      <c r="C2064" s="91" t="s">
        <v>6461</v>
      </c>
      <c r="D2064" s="91">
        <v>1</v>
      </c>
      <c r="E2064" s="91">
        <v>25</v>
      </c>
      <c r="F2064" s="146" t="s">
        <v>2435</v>
      </c>
      <c r="G2064" s="99">
        <v>713</v>
      </c>
      <c r="H2064" s="91">
        <v>44</v>
      </c>
      <c r="I2064" s="91"/>
    </row>
    <row r="2065" spans="1:9">
      <c r="A2065" s="145">
        <v>2061</v>
      </c>
      <c r="B2065" s="146" t="s">
        <v>1256</v>
      </c>
      <c r="C2065" s="91" t="s">
        <v>6461</v>
      </c>
      <c r="D2065" s="91">
        <v>1</v>
      </c>
      <c r="E2065" s="91">
        <v>26</v>
      </c>
      <c r="F2065" s="146" t="s">
        <v>2436</v>
      </c>
      <c r="G2065" s="99">
        <v>713</v>
      </c>
      <c r="H2065" s="91">
        <v>54</v>
      </c>
      <c r="I2065" s="91"/>
    </row>
    <row r="2066" spans="1:9">
      <c r="A2066" s="145">
        <v>2062</v>
      </c>
      <c r="B2066" s="146" t="s">
        <v>1240</v>
      </c>
      <c r="C2066" s="146"/>
      <c r="D2066" s="91">
        <v>1</v>
      </c>
      <c r="E2066" s="91">
        <v>15</v>
      </c>
      <c r="F2066" s="146" t="s">
        <v>2437</v>
      </c>
      <c r="G2066" s="99">
        <v>716</v>
      </c>
      <c r="H2066" s="91">
        <v>3</v>
      </c>
      <c r="I2066" s="146"/>
    </row>
    <row r="2067" spans="1:9">
      <c r="A2067" s="145">
        <v>2063</v>
      </c>
      <c r="B2067" s="146" t="s">
        <v>1242</v>
      </c>
      <c r="C2067" s="91"/>
      <c r="D2067" s="91">
        <v>5</v>
      </c>
      <c r="E2067" s="91">
        <v>16</v>
      </c>
      <c r="F2067" s="146" t="s">
        <v>2438</v>
      </c>
      <c r="G2067" s="147">
        <v>716</v>
      </c>
      <c r="H2067" s="91" t="s">
        <v>6669</v>
      </c>
      <c r="I2067" s="91"/>
    </row>
    <row r="2068" spans="1:9">
      <c r="A2068" s="145">
        <v>2064</v>
      </c>
      <c r="B2068" s="146" t="s">
        <v>1244</v>
      </c>
      <c r="C2068" s="91"/>
      <c r="D2068" s="91">
        <v>1</v>
      </c>
      <c r="E2068" s="91">
        <v>17</v>
      </c>
      <c r="F2068" s="146" t="s">
        <v>2439</v>
      </c>
      <c r="G2068" s="99">
        <v>716</v>
      </c>
      <c r="H2068" s="91">
        <v>9</v>
      </c>
      <c r="I2068" s="91"/>
    </row>
    <row r="2069" spans="1:9">
      <c r="A2069" s="145">
        <v>2065</v>
      </c>
      <c r="B2069" s="146" t="s">
        <v>1246</v>
      </c>
      <c r="C2069" s="91"/>
      <c r="D2069" s="91">
        <v>1</v>
      </c>
      <c r="E2069" s="91">
        <v>18</v>
      </c>
      <c r="F2069" s="146" t="s">
        <v>2440</v>
      </c>
      <c r="G2069" s="99">
        <v>716</v>
      </c>
      <c r="H2069" s="91">
        <v>11</v>
      </c>
      <c r="I2069" s="91"/>
    </row>
    <row r="2070" spans="1:9">
      <c r="A2070" s="145">
        <v>2066</v>
      </c>
      <c r="B2070" s="146" t="s">
        <v>1248</v>
      </c>
      <c r="C2070" s="91"/>
      <c r="D2070" s="91">
        <v>1</v>
      </c>
      <c r="E2070" s="91">
        <v>19</v>
      </c>
      <c r="F2070" s="146" t="s">
        <v>2441</v>
      </c>
      <c r="G2070" s="99">
        <v>716</v>
      </c>
      <c r="H2070" s="91">
        <v>13</v>
      </c>
      <c r="I2070" s="91"/>
    </row>
    <row r="2071" spans="1:9">
      <c r="A2071" s="145">
        <v>2067</v>
      </c>
      <c r="B2071" s="146" t="s">
        <v>1250</v>
      </c>
      <c r="C2071" s="91"/>
      <c r="D2071" s="91">
        <v>1</v>
      </c>
      <c r="E2071" s="91">
        <v>20</v>
      </c>
      <c r="F2071" s="146" t="s">
        <v>2442</v>
      </c>
      <c r="G2071" s="99">
        <v>716</v>
      </c>
      <c r="H2071" s="91">
        <v>15</v>
      </c>
      <c r="I2071" s="91"/>
    </row>
    <row r="2072" spans="1:9">
      <c r="A2072" s="145">
        <v>2068</v>
      </c>
      <c r="B2072" s="146" t="s">
        <v>1252</v>
      </c>
      <c r="C2072" s="91" t="s">
        <v>6461</v>
      </c>
      <c r="D2072" s="91">
        <v>1</v>
      </c>
      <c r="E2072" s="91">
        <v>24</v>
      </c>
      <c r="F2072" s="146" t="s">
        <v>2443</v>
      </c>
      <c r="G2072" s="99">
        <v>716</v>
      </c>
      <c r="H2072" s="91">
        <v>34</v>
      </c>
      <c r="I2072" s="91"/>
    </row>
    <row r="2073" spans="1:9">
      <c r="A2073" s="145">
        <v>2069</v>
      </c>
      <c r="B2073" s="146" t="s">
        <v>1254</v>
      </c>
      <c r="C2073" s="91" t="s">
        <v>6461</v>
      </c>
      <c r="D2073" s="91">
        <v>1</v>
      </c>
      <c r="E2073" s="91">
        <v>25</v>
      </c>
      <c r="F2073" s="146" t="s">
        <v>2444</v>
      </c>
      <c r="G2073" s="99">
        <v>716</v>
      </c>
      <c r="H2073" s="91">
        <v>44</v>
      </c>
      <c r="I2073" s="91"/>
    </row>
    <row r="2074" spans="1:9">
      <c r="A2074" s="145">
        <v>2070</v>
      </c>
      <c r="B2074" s="146" t="s">
        <v>1256</v>
      </c>
      <c r="C2074" s="91" t="s">
        <v>6461</v>
      </c>
      <c r="D2074" s="91">
        <v>1</v>
      </c>
      <c r="E2074" s="91">
        <v>26</v>
      </c>
      <c r="F2074" s="146" t="s">
        <v>2445</v>
      </c>
      <c r="G2074" s="99">
        <v>716</v>
      </c>
      <c r="H2074" s="91">
        <v>54</v>
      </c>
      <c r="I2074" s="91"/>
    </row>
    <row r="2075" spans="1:9">
      <c r="A2075" s="145">
        <v>2071</v>
      </c>
      <c r="B2075" s="146" t="s">
        <v>1240</v>
      </c>
      <c r="C2075" s="146"/>
      <c r="D2075" s="91">
        <v>1</v>
      </c>
      <c r="E2075" s="91">
        <v>15</v>
      </c>
      <c r="F2075" s="146" t="s">
        <v>2446</v>
      </c>
      <c r="G2075" s="99">
        <v>719</v>
      </c>
      <c r="H2075" s="91">
        <v>3</v>
      </c>
      <c r="I2075" s="146"/>
    </row>
    <row r="2076" spans="1:9">
      <c r="A2076" s="145">
        <v>2072</v>
      </c>
      <c r="B2076" s="146" t="s">
        <v>1242</v>
      </c>
      <c r="C2076" s="91"/>
      <c r="D2076" s="91">
        <v>5</v>
      </c>
      <c r="E2076" s="91">
        <v>16</v>
      </c>
      <c r="F2076" s="146" t="s">
        <v>2447</v>
      </c>
      <c r="G2076" s="147">
        <v>719</v>
      </c>
      <c r="H2076" s="91" t="s">
        <v>6669</v>
      </c>
      <c r="I2076" s="91"/>
    </row>
    <row r="2077" spans="1:9">
      <c r="A2077" s="145">
        <v>2073</v>
      </c>
      <c r="B2077" s="146" t="s">
        <v>1244</v>
      </c>
      <c r="C2077" s="91"/>
      <c r="D2077" s="91">
        <v>1</v>
      </c>
      <c r="E2077" s="91">
        <v>17</v>
      </c>
      <c r="F2077" s="146" t="s">
        <v>2448</v>
      </c>
      <c r="G2077" s="99">
        <v>719</v>
      </c>
      <c r="H2077" s="91">
        <v>9</v>
      </c>
      <c r="I2077" s="91"/>
    </row>
    <row r="2078" spans="1:9">
      <c r="A2078" s="145">
        <v>2074</v>
      </c>
      <c r="B2078" s="146" t="s">
        <v>1246</v>
      </c>
      <c r="C2078" s="91"/>
      <c r="D2078" s="91">
        <v>1</v>
      </c>
      <c r="E2078" s="91">
        <v>18</v>
      </c>
      <c r="F2078" s="146" t="s">
        <v>2449</v>
      </c>
      <c r="G2078" s="99">
        <v>719</v>
      </c>
      <c r="H2078" s="91">
        <v>11</v>
      </c>
      <c r="I2078" s="91"/>
    </row>
    <row r="2079" spans="1:9">
      <c r="A2079" s="145">
        <v>2075</v>
      </c>
      <c r="B2079" s="146" t="s">
        <v>1248</v>
      </c>
      <c r="C2079" s="91"/>
      <c r="D2079" s="91">
        <v>1</v>
      </c>
      <c r="E2079" s="91">
        <v>19</v>
      </c>
      <c r="F2079" s="146" t="s">
        <v>2450</v>
      </c>
      <c r="G2079" s="99">
        <v>719</v>
      </c>
      <c r="H2079" s="91">
        <v>13</v>
      </c>
      <c r="I2079" s="91"/>
    </row>
    <row r="2080" spans="1:9">
      <c r="A2080" s="145">
        <v>2076</v>
      </c>
      <c r="B2080" s="146" t="s">
        <v>1250</v>
      </c>
      <c r="C2080" s="91"/>
      <c r="D2080" s="91">
        <v>1</v>
      </c>
      <c r="E2080" s="91">
        <v>20</v>
      </c>
      <c r="F2080" s="146" t="s">
        <v>2451</v>
      </c>
      <c r="G2080" s="99">
        <v>719</v>
      </c>
      <c r="H2080" s="91">
        <v>15</v>
      </c>
      <c r="I2080" s="91"/>
    </row>
    <row r="2081" spans="1:9">
      <c r="A2081" s="145">
        <v>2077</v>
      </c>
      <c r="B2081" s="146" t="s">
        <v>1252</v>
      </c>
      <c r="C2081" s="91" t="s">
        <v>6461</v>
      </c>
      <c r="D2081" s="91">
        <v>1</v>
      </c>
      <c r="E2081" s="91">
        <v>24</v>
      </c>
      <c r="F2081" s="146" t="s">
        <v>2452</v>
      </c>
      <c r="G2081" s="99">
        <v>719</v>
      </c>
      <c r="H2081" s="91">
        <v>34</v>
      </c>
      <c r="I2081" s="91"/>
    </row>
    <row r="2082" spans="1:9">
      <c r="A2082" s="145">
        <v>2078</v>
      </c>
      <c r="B2082" s="146" t="s">
        <v>1254</v>
      </c>
      <c r="C2082" s="91" t="s">
        <v>6461</v>
      </c>
      <c r="D2082" s="91">
        <v>1</v>
      </c>
      <c r="E2082" s="91">
        <v>25</v>
      </c>
      <c r="F2082" s="146" t="s">
        <v>2453</v>
      </c>
      <c r="G2082" s="99">
        <v>719</v>
      </c>
      <c r="H2082" s="91">
        <v>44</v>
      </c>
      <c r="I2082" s="91"/>
    </row>
    <row r="2083" spans="1:9">
      <c r="A2083" s="145">
        <v>2079</v>
      </c>
      <c r="B2083" s="146" t="s">
        <v>1256</v>
      </c>
      <c r="C2083" s="91" t="s">
        <v>6461</v>
      </c>
      <c r="D2083" s="91">
        <v>1</v>
      </c>
      <c r="E2083" s="91">
        <v>26</v>
      </c>
      <c r="F2083" s="146" t="s">
        <v>2454</v>
      </c>
      <c r="G2083" s="99">
        <v>719</v>
      </c>
      <c r="H2083" s="91">
        <v>54</v>
      </c>
      <c r="I2083" s="91"/>
    </row>
    <row r="2084" spans="1:9">
      <c r="A2084" s="145">
        <v>2080</v>
      </c>
      <c r="B2084" s="146" t="s">
        <v>1240</v>
      </c>
      <c r="C2084" s="146"/>
      <c r="D2084" s="91">
        <v>1</v>
      </c>
      <c r="E2084" s="91">
        <v>15</v>
      </c>
      <c r="F2084" s="146" t="s">
        <v>2455</v>
      </c>
      <c r="G2084" s="99">
        <v>722</v>
      </c>
      <c r="H2084" s="91">
        <v>3</v>
      </c>
      <c r="I2084" s="146"/>
    </row>
    <row r="2085" spans="1:9">
      <c r="A2085" s="145">
        <v>2081</v>
      </c>
      <c r="B2085" s="146" t="s">
        <v>1242</v>
      </c>
      <c r="C2085" s="91"/>
      <c r="D2085" s="91">
        <v>5</v>
      </c>
      <c r="E2085" s="91">
        <v>16</v>
      </c>
      <c r="F2085" s="146" t="s">
        <v>2456</v>
      </c>
      <c r="G2085" s="147">
        <v>722</v>
      </c>
      <c r="H2085" s="91" t="s">
        <v>6669</v>
      </c>
      <c r="I2085" s="91"/>
    </row>
    <row r="2086" spans="1:9">
      <c r="A2086" s="145">
        <v>2082</v>
      </c>
      <c r="B2086" s="146" t="s">
        <v>1244</v>
      </c>
      <c r="C2086" s="91"/>
      <c r="D2086" s="91">
        <v>1</v>
      </c>
      <c r="E2086" s="91">
        <v>17</v>
      </c>
      <c r="F2086" s="146" t="s">
        <v>2457</v>
      </c>
      <c r="G2086" s="99">
        <v>722</v>
      </c>
      <c r="H2086" s="91">
        <v>9</v>
      </c>
      <c r="I2086" s="91"/>
    </row>
    <row r="2087" spans="1:9">
      <c r="A2087" s="145">
        <v>2083</v>
      </c>
      <c r="B2087" s="146" t="s">
        <v>1246</v>
      </c>
      <c r="C2087" s="91"/>
      <c r="D2087" s="91">
        <v>1</v>
      </c>
      <c r="E2087" s="91">
        <v>18</v>
      </c>
      <c r="F2087" s="146" t="s">
        <v>2458</v>
      </c>
      <c r="G2087" s="99">
        <v>722</v>
      </c>
      <c r="H2087" s="91">
        <v>11</v>
      </c>
      <c r="I2087" s="91"/>
    </row>
    <row r="2088" spans="1:9">
      <c r="A2088" s="145">
        <v>2084</v>
      </c>
      <c r="B2088" s="146" t="s">
        <v>1248</v>
      </c>
      <c r="C2088" s="91"/>
      <c r="D2088" s="91">
        <v>1</v>
      </c>
      <c r="E2088" s="91">
        <v>19</v>
      </c>
      <c r="F2088" s="146" t="s">
        <v>2459</v>
      </c>
      <c r="G2088" s="99">
        <v>722</v>
      </c>
      <c r="H2088" s="91">
        <v>13</v>
      </c>
      <c r="I2088" s="91"/>
    </row>
    <row r="2089" spans="1:9">
      <c r="A2089" s="145">
        <v>2085</v>
      </c>
      <c r="B2089" s="146" t="s">
        <v>1250</v>
      </c>
      <c r="C2089" s="91"/>
      <c r="D2089" s="91">
        <v>1</v>
      </c>
      <c r="E2089" s="91">
        <v>20</v>
      </c>
      <c r="F2089" s="146" t="s">
        <v>2460</v>
      </c>
      <c r="G2089" s="99">
        <v>722</v>
      </c>
      <c r="H2089" s="91">
        <v>15</v>
      </c>
      <c r="I2089" s="91"/>
    </row>
    <row r="2090" spans="1:9">
      <c r="A2090" s="145">
        <v>2086</v>
      </c>
      <c r="B2090" s="146" t="s">
        <v>1252</v>
      </c>
      <c r="C2090" s="91" t="s">
        <v>6461</v>
      </c>
      <c r="D2090" s="91">
        <v>1</v>
      </c>
      <c r="E2090" s="91">
        <v>24</v>
      </c>
      <c r="F2090" s="146" t="s">
        <v>2461</v>
      </c>
      <c r="G2090" s="99">
        <v>722</v>
      </c>
      <c r="H2090" s="91">
        <v>34</v>
      </c>
      <c r="I2090" s="91"/>
    </row>
    <row r="2091" spans="1:9">
      <c r="A2091" s="145">
        <v>2087</v>
      </c>
      <c r="B2091" s="146" t="s">
        <v>1254</v>
      </c>
      <c r="C2091" s="91" t="s">
        <v>6461</v>
      </c>
      <c r="D2091" s="91">
        <v>1</v>
      </c>
      <c r="E2091" s="91">
        <v>25</v>
      </c>
      <c r="F2091" s="146" t="s">
        <v>2462</v>
      </c>
      <c r="G2091" s="99">
        <v>722</v>
      </c>
      <c r="H2091" s="91">
        <v>44</v>
      </c>
      <c r="I2091" s="91"/>
    </row>
    <row r="2092" spans="1:9">
      <c r="A2092" s="145">
        <v>2088</v>
      </c>
      <c r="B2092" s="146" t="s">
        <v>1256</v>
      </c>
      <c r="C2092" s="91" t="s">
        <v>6461</v>
      </c>
      <c r="D2092" s="91">
        <v>1</v>
      </c>
      <c r="E2092" s="91">
        <v>26</v>
      </c>
      <c r="F2092" s="146" t="s">
        <v>2463</v>
      </c>
      <c r="G2092" s="99">
        <v>722</v>
      </c>
      <c r="H2092" s="91">
        <v>54</v>
      </c>
      <c r="I2092" s="91"/>
    </row>
    <row r="2093" spans="1:9">
      <c r="A2093" s="145">
        <v>2089</v>
      </c>
      <c r="B2093" s="146" t="s">
        <v>1240</v>
      </c>
      <c r="C2093" s="146"/>
      <c r="D2093" s="91">
        <v>1</v>
      </c>
      <c r="E2093" s="91">
        <v>15</v>
      </c>
      <c r="F2093" s="146" t="s">
        <v>2464</v>
      </c>
      <c r="G2093" s="99">
        <v>725</v>
      </c>
      <c r="H2093" s="91">
        <v>3</v>
      </c>
      <c r="I2093" s="146"/>
    </row>
    <row r="2094" spans="1:9">
      <c r="A2094" s="145">
        <v>2090</v>
      </c>
      <c r="B2094" s="146" t="s">
        <v>1242</v>
      </c>
      <c r="C2094" s="91"/>
      <c r="D2094" s="91">
        <v>5</v>
      </c>
      <c r="E2094" s="91">
        <v>16</v>
      </c>
      <c r="F2094" s="146" t="s">
        <v>2465</v>
      </c>
      <c r="G2094" s="147">
        <v>725</v>
      </c>
      <c r="H2094" s="91" t="s">
        <v>6669</v>
      </c>
      <c r="I2094" s="91"/>
    </row>
    <row r="2095" spans="1:9">
      <c r="A2095" s="145">
        <v>2091</v>
      </c>
      <c r="B2095" s="146" t="s">
        <v>1244</v>
      </c>
      <c r="C2095" s="91"/>
      <c r="D2095" s="91">
        <v>1</v>
      </c>
      <c r="E2095" s="91">
        <v>17</v>
      </c>
      <c r="F2095" s="146" t="s">
        <v>2466</v>
      </c>
      <c r="G2095" s="99">
        <v>725</v>
      </c>
      <c r="H2095" s="91">
        <v>9</v>
      </c>
      <c r="I2095" s="91"/>
    </row>
    <row r="2096" spans="1:9">
      <c r="A2096" s="145">
        <v>2092</v>
      </c>
      <c r="B2096" s="146" t="s">
        <v>1246</v>
      </c>
      <c r="C2096" s="91"/>
      <c r="D2096" s="91">
        <v>1</v>
      </c>
      <c r="E2096" s="91">
        <v>18</v>
      </c>
      <c r="F2096" s="146" t="s">
        <v>2467</v>
      </c>
      <c r="G2096" s="99">
        <v>725</v>
      </c>
      <c r="H2096" s="91">
        <v>11</v>
      </c>
      <c r="I2096" s="91"/>
    </row>
    <row r="2097" spans="1:9">
      <c r="A2097" s="145">
        <v>2093</v>
      </c>
      <c r="B2097" s="146" t="s">
        <v>1248</v>
      </c>
      <c r="C2097" s="91"/>
      <c r="D2097" s="91">
        <v>1</v>
      </c>
      <c r="E2097" s="91">
        <v>19</v>
      </c>
      <c r="F2097" s="146" t="s">
        <v>2468</v>
      </c>
      <c r="G2097" s="99">
        <v>725</v>
      </c>
      <c r="H2097" s="91">
        <v>13</v>
      </c>
      <c r="I2097" s="91"/>
    </row>
    <row r="2098" spans="1:9">
      <c r="A2098" s="145">
        <v>2094</v>
      </c>
      <c r="B2098" s="146" t="s">
        <v>1250</v>
      </c>
      <c r="C2098" s="91"/>
      <c r="D2098" s="91">
        <v>1</v>
      </c>
      <c r="E2098" s="91">
        <v>20</v>
      </c>
      <c r="F2098" s="146" t="s">
        <v>2469</v>
      </c>
      <c r="G2098" s="99">
        <v>725</v>
      </c>
      <c r="H2098" s="91">
        <v>15</v>
      </c>
      <c r="I2098" s="91"/>
    </row>
    <row r="2099" spans="1:9">
      <c r="A2099" s="145">
        <v>2095</v>
      </c>
      <c r="B2099" s="146" t="s">
        <v>1252</v>
      </c>
      <c r="C2099" s="91" t="s">
        <v>6461</v>
      </c>
      <c r="D2099" s="91">
        <v>1</v>
      </c>
      <c r="E2099" s="91">
        <v>24</v>
      </c>
      <c r="F2099" s="146" t="s">
        <v>2470</v>
      </c>
      <c r="G2099" s="99">
        <v>725</v>
      </c>
      <c r="H2099" s="91">
        <v>34</v>
      </c>
      <c r="I2099" s="91"/>
    </row>
    <row r="2100" spans="1:9">
      <c r="A2100" s="145">
        <v>2096</v>
      </c>
      <c r="B2100" s="146" t="s">
        <v>1254</v>
      </c>
      <c r="C2100" s="91" t="s">
        <v>6461</v>
      </c>
      <c r="D2100" s="91">
        <v>1</v>
      </c>
      <c r="E2100" s="91">
        <v>25</v>
      </c>
      <c r="F2100" s="146" t="s">
        <v>2471</v>
      </c>
      <c r="G2100" s="99">
        <v>725</v>
      </c>
      <c r="H2100" s="91">
        <v>44</v>
      </c>
      <c r="I2100" s="91"/>
    </row>
    <row r="2101" spans="1:9">
      <c r="A2101" s="145">
        <v>2097</v>
      </c>
      <c r="B2101" s="146" t="s">
        <v>1256</v>
      </c>
      <c r="C2101" s="91" t="s">
        <v>6461</v>
      </c>
      <c r="D2101" s="91">
        <v>1</v>
      </c>
      <c r="E2101" s="91">
        <v>26</v>
      </c>
      <c r="F2101" s="146" t="s">
        <v>2472</v>
      </c>
      <c r="G2101" s="99">
        <v>725</v>
      </c>
      <c r="H2101" s="91">
        <v>54</v>
      </c>
      <c r="I2101" s="91"/>
    </row>
    <row r="2102" spans="1:9">
      <c r="A2102" s="145">
        <v>2098</v>
      </c>
      <c r="B2102" s="146" t="s">
        <v>1240</v>
      </c>
      <c r="C2102" s="146"/>
      <c r="D2102" s="91">
        <v>1</v>
      </c>
      <c r="E2102" s="91">
        <v>15</v>
      </c>
      <c r="F2102" s="146" t="s">
        <v>2473</v>
      </c>
      <c r="G2102" s="99">
        <v>728</v>
      </c>
      <c r="H2102" s="91">
        <v>3</v>
      </c>
      <c r="I2102" s="146"/>
    </row>
    <row r="2103" spans="1:9">
      <c r="A2103" s="145">
        <v>2099</v>
      </c>
      <c r="B2103" s="146" t="s">
        <v>1242</v>
      </c>
      <c r="C2103" s="91"/>
      <c r="D2103" s="91">
        <v>5</v>
      </c>
      <c r="E2103" s="91">
        <v>16</v>
      </c>
      <c r="F2103" s="146" t="s">
        <v>2474</v>
      </c>
      <c r="G2103" s="147">
        <v>728</v>
      </c>
      <c r="H2103" s="91" t="s">
        <v>6669</v>
      </c>
      <c r="I2103" s="91"/>
    </row>
    <row r="2104" spans="1:9">
      <c r="A2104" s="145">
        <v>2100</v>
      </c>
      <c r="B2104" s="146" t="s">
        <v>1244</v>
      </c>
      <c r="C2104" s="91"/>
      <c r="D2104" s="91">
        <v>1</v>
      </c>
      <c r="E2104" s="91">
        <v>17</v>
      </c>
      <c r="F2104" s="146" t="s">
        <v>2475</v>
      </c>
      <c r="G2104" s="99">
        <v>728</v>
      </c>
      <c r="H2104" s="91">
        <v>9</v>
      </c>
      <c r="I2104" s="91"/>
    </row>
    <row r="2105" spans="1:9">
      <c r="A2105" s="145">
        <v>2101</v>
      </c>
      <c r="B2105" s="146" t="s">
        <v>1246</v>
      </c>
      <c r="C2105" s="91"/>
      <c r="D2105" s="91">
        <v>1</v>
      </c>
      <c r="E2105" s="91">
        <v>18</v>
      </c>
      <c r="F2105" s="146" t="s">
        <v>2476</v>
      </c>
      <c r="G2105" s="99">
        <v>728</v>
      </c>
      <c r="H2105" s="91">
        <v>11</v>
      </c>
      <c r="I2105" s="91"/>
    </row>
    <row r="2106" spans="1:9">
      <c r="A2106" s="145">
        <v>2102</v>
      </c>
      <c r="B2106" s="146" t="s">
        <v>1248</v>
      </c>
      <c r="C2106" s="91"/>
      <c r="D2106" s="91">
        <v>1</v>
      </c>
      <c r="E2106" s="91">
        <v>19</v>
      </c>
      <c r="F2106" s="146" t="s">
        <v>2477</v>
      </c>
      <c r="G2106" s="99">
        <v>728</v>
      </c>
      <c r="H2106" s="91">
        <v>13</v>
      </c>
      <c r="I2106" s="91"/>
    </row>
    <row r="2107" spans="1:9">
      <c r="A2107" s="145">
        <v>2103</v>
      </c>
      <c r="B2107" s="146" t="s">
        <v>1250</v>
      </c>
      <c r="C2107" s="91"/>
      <c r="D2107" s="91">
        <v>1</v>
      </c>
      <c r="E2107" s="91">
        <v>20</v>
      </c>
      <c r="F2107" s="146" t="s">
        <v>2478</v>
      </c>
      <c r="G2107" s="99">
        <v>728</v>
      </c>
      <c r="H2107" s="91">
        <v>15</v>
      </c>
      <c r="I2107" s="91"/>
    </row>
    <row r="2108" spans="1:9">
      <c r="A2108" s="145">
        <v>2104</v>
      </c>
      <c r="B2108" s="146" t="s">
        <v>1252</v>
      </c>
      <c r="C2108" s="91" t="s">
        <v>6461</v>
      </c>
      <c r="D2108" s="91">
        <v>1</v>
      </c>
      <c r="E2108" s="91">
        <v>24</v>
      </c>
      <c r="F2108" s="146" t="s">
        <v>2479</v>
      </c>
      <c r="G2108" s="99">
        <v>728</v>
      </c>
      <c r="H2108" s="91">
        <v>34</v>
      </c>
      <c r="I2108" s="91"/>
    </row>
    <row r="2109" spans="1:9">
      <c r="A2109" s="145">
        <v>2105</v>
      </c>
      <c r="B2109" s="146" t="s">
        <v>1254</v>
      </c>
      <c r="C2109" s="91" t="s">
        <v>6461</v>
      </c>
      <c r="D2109" s="91">
        <v>1</v>
      </c>
      <c r="E2109" s="91">
        <v>25</v>
      </c>
      <c r="F2109" s="146" t="s">
        <v>2480</v>
      </c>
      <c r="G2109" s="99">
        <v>728</v>
      </c>
      <c r="H2109" s="91">
        <v>44</v>
      </c>
      <c r="I2109" s="91"/>
    </row>
    <row r="2110" spans="1:9">
      <c r="A2110" s="145">
        <v>2106</v>
      </c>
      <c r="B2110" s="146" t="s">
        <v>1256</v>
      </c>
      <c r="C2110" s="91" t="s">
        <v>6461</v>
      </c>
      <c r="D2110" s="91">
        <v>1</v>
      </c>
      <c r="E2110" s="91">
        <v>26</v>
      </c>
      <c r="F2110" s="146" t="s">
        <v>2481</v>
      </c>
      <c r="G2110" s="99">
        <v>728</v>
      </c>
      <c r="H2110" s="91">
        <v>54</v>
      </c>
      <c r="I2110" s="91"/>
    </row>
    <row r="2111" spans="1:9">
      <c r="A2111" s="145">
        <v>2107</v>
      </c>
      <c r="B2111" s="146" t="s">
        <v>1240</v>
      </c>
      <c r="C2111" s="146"/>
      <c r="D2111" s="91">
        <v>1</v>
      </c>
      <c r="E2111" s="91">
        <v>15</v>
      </c>
      <c r="F2111" s="146" t="s">
        <v>2482</v>
      </c>
      <c r="G2111" s="99">
        <v>731</v>
      </c>
      <c r="H2111" s="91">
        <v>3</v>
      </c>
      <c r="I2111" s="146"/>
    </row>
    <row r="2112" spans="1:9">
      <c r="A2112" s="145">
        <v>2108</v>
      </c>
      <c r="B2112" s="146" t="s">
        <v>1242</v>
      </c>
      <c r="C2112" s="91"/>
      <c r="D2112" s="91">
        <v>5</v>
      </c>
      <c r="E2112" s="91">
        <v>16</v>
      </c>
      <c r="F2112" s="146" t="s">
        <v>2483</v>
      </c>
      <c r="G2112" s="147">
        <v>731</v>
      </c>
      <c r="H2112" s="91" t="s">
        <v>6669</v>
      </c>
      <c r="I2112" s="91"/>
    </row>
    <row r="2113" spans="1:9">
      <c r="A2113" s="145">
        <v>2109</v>
      </c>
      <c r="B2113" s="146" t="s">
        <v>1244</v>
      </c>
      <c r="C2113" s="91"/>
      <c r="D2113" s="91">
        <v>1</v>
      </c>
      <c r="E2113" s="91">
        <v>17</v>
      </c>
      <c r="F2113" s="146" t="s">
        <v>2484</v>
      </c>
      <c r="G2113" s="99">
        <v>731</v>
      </c>
      <c r="H2113" s="91">
        <v>9</v>
      </c>
      <c r="I2113" s="91"/>
    </row>
    <row r="2114" spans="1:9">
      <c r="A2114" s="145">
        <v>2110</v>
      </c>
      <c r="B2114" s="146" t="s">
        <v>1246</v>
      </c>
      <c r="C2114" s="91"/>
      <c r="D2114" s="91">
        <v>1</v>
      </c>
      <c r="E2114" s="91">
        <v>18</v>
      </c>
      <c r="F2114" s="146" t="s">
        <v>2485</v>
      </c>
      <c r="G2114" s="99">
        <v>731</v>
      </c>
      <c r="H2114" s="91">
        <v>11</v>
      </c>
      <c r="I2114" s="91"/>
    </row>
    <row r="2115" spans="1:9">
      <c r="A2115" s="145">
        <v>2111</v>
      </c>
      <c r="B2115" s="146" t="s">
        <v>1248</v>
      </c>
      <c r="C2115" s="91"/>
      <c r="D2115" s="91">
        <v>1</v>
      </c>
      <c r="E2115" s="91">
        <v>19</v>
      </c>
      <c r="F2115" s="146" t="s">
        <v>2486</v>
      </c>
      <c r="G2115" s="99">
        <v>731</v>
      </c>
      <c r="H2115" s="91">
        <v>13</v>
      </c>
      <c r="I2115" s="91"/>
    </row>
    <row r="2116" spans="1:9">
      <c r="A2116" s="145">
        <v>2112</v>
      </c>
      <c r="B2116" s="146" t="s">
        <v>1250</v>
      </c>
      <c r="C2116" s="91"/>
      <c r="D2116" s="91">
        <v>1</v>
      </c>
      <c r="E2116" s="91">
        <v>20</v>
      </c>
      <c r="F2116" s="146" t="s">
        <v>2487</v>
      </c>
      <c r="G2116" s="99">
        <v>731</v>
      </c>
      <c r="H2116" s="91">
        <v>15</v>
      </c>
      <c r="I2116" s="91"/>
    </row>
    <row r="2117" spans="1:9">
      <c r="A2117" s="145">
        <v>2113</v>
      </c>
      <c r="B2117" s="146" t="s">
        <v>1252</v>
      </c>
      <c r="C2117" s="91" t="s">
        <v>6461</v>
      </c>
      <c r="D2117" s="91">
        <v>1</v>
      </c>
      <c r="E2117" s="91">
        <v>24</v>
      </c>
      <c r="F2117" s="146" t="s">
        <v>2488</v>
      </c>
      <c r="G2117" s="99">
        <v>731</v>
      </c>
      <c r="H2117" s="91">
        <v>34</v>
      </c>
      <c r="I2117" s="91"/>
    </row>
    <row r="2118" spans="1:9">
      <c r="A2118" s="145">
        <v>2114</v>
      </c>
      <c r="B2118" s="146" t="s">
        <v>1254</v>
      </c>
      <c r="C2118" s="91" t="s">
        <v>6461</v>
      </c>
      <c r="D2118" s="91">
        <v>1</v>
      </c>
      <c r="E2118" s="91">
        <v>25</v>
      </c>
      <c r="F2118" s="146" t="s">
        <v>2489</v>
      </c>
      <c r="G2118" s="99">
        <v>731</v>
      </c>
      <c r="H2118" s="91">
        <v>44</v>
      </c>
      <c r="I2118" s="91"/>
    </row>
    <row r="2119" spans="1:9">
      <c r="A2119" s="145">
        <v>2115</v>
      </c>
      <c r="B2119" s="146" t="s">
        <v>1256</v>
      </c>
      <c r="C2119" s="91" t="s">
        <v>6461</v>
      </c>
      <c r="D2119" s="91">
        <v>1</v>
      </c>
      <c r="E2119" s="91">
        <v>26</v>
      </c>
      <c r="F2119" s="146" t="s">
        <v>2490</v>
      </c>
      <c r="G2119" s="99">
        <v>731</v>
      </c>
      <c r="H2119" s="91">
        <v>54</v>
      </c>
      <c r="I2119" s="91"/>
    </row>
    <row r="2120" spans="1:9">
      <c r="A2120" s="145">
        <v>2116</v>
      </c>
      <c r="B2120" s="146" t="s">
        <v>1240</v>
      </c>
      <c r="C2120" s="146"/>
      <c r="D2120" s="91">
        <v>1</v>
      </c>
      <c r="E2120" s="91">
        <v>15</v>
      </c>
      <c r="F2120" s="146" t="s">
        <v>2491</v>
      </c>
      <c r="G2120" s="99">
        <v>734</v>
      </c>
      <c r="H2120" s="91">
        <v>3</v>
      </c>
      <c r="I2120" s="146"/>
    </row>
    <row r="2121" spans="1:9">
      <c r="A2121" s="145">
        <v>2117</v>
      </c>
      <c r="B2121" s="146" t="s">
        <v>1242</v>
      </c>
      <c r="C2121" s="91"/>
      <c r="D2121" s="91">
        <v>5</v>
      </c>
      <c r="E2121" s="91">
        <v>16</v>
      </c>
      <c r="F2121" s="146" t="s">
        <v>2492</v>
      </c>
      <c r="G2121" s="147">
        <v>734</v>
      </c>
      <c r="H2121" s="91" t="s">
        <v>6669</v>
      </c>
      <c r="I2121" s="91"/>
    </row>
    <row r="2122" spans="1:9">
      <c r="A2122" s="145">
        <v>2118</v>
      </c>
      <c r="B2122" s="146" t="s">
        <v>1244</v>
      </c>
      <c r="C2122" s="91"/>
      <c r="D2122" s="91">
        <v>1</v>
      </c>
      <c r="E2122" s="91">
        <v>17</v>
      </c>
      <c r="F2122" s="146" t="s">
        <v>2493</v>
      </c>
      <c r="G2122" s="99">
        <v>734</v>
      </c>
      <c r="H2122" s="91">
        <v>9</v>
      </c>
      <c r="I2122" s="91"/>
    </row>
    <row r="2123" spans="1:9">
      <c r="A2123" s="145">
        <v>2119</v>
      </c>
      <c r="B2123" s="146" t="s">
        <v>1246</v>
      </c>
      <c r="C2123" s="91"/>
      <c r="D2123" s="91">
        <v>1</v>
      </c>
      <c r="E2123" s="91">
        <v>18</v>
      </c>
      <c r="F2123" s="146" t="s">
        <v>2494</v>
      </c>
      <c r="G2123" s="99">
        <v>734</v>
      </c>
      <c r="H2123" s="91">
        <v>11</v>
      </c>
      <c r="I2123" s="91"/>
    </row>
    <row r="2124" spans="1:9">
      <c r="A2124" s="145">
        <v>2120</v>
      </c>
      <c r="B2124" s="146" t="s">
        <v>1248</v>
      </c>
      <c r="C2124" s="91"/>
      <c r="D2124" s="91">
        <v>1</v>
      </c>
      <c r="E2124" s="91">
        <v>19</v>
      </c>
      <c r="F2124" s="146" t="s">
        <v>2495</v>
      </c>
      <c r="G2124" s="99">
        <v>734</v>
      </c>
      <c r="H2124" s="91">
        <v>13</v>
      </c>
      <c r="I2124" s="91"/>
    </row>
    <row r="2125" spans="1:9">
      <c r="A2125" s="145">
        <v>2121</v>
      </c>
      <c r="B2125" s="146" t="s">
        <v>1250</v>
      </c>
      <c r="C2125" s="91"/>
      <c r="D2125" s="91">
        <v>1</v>
      </c>
      <c r="E2125" s="91">
        <v>20</v>
      </c>
      <c r="F2125" s="146" t="s">
        <v>2496</v>
      </c>
      <c r="G2125" s="99">
        <v>734</v>
      </c>
      <c r="H2125" s="91">
        <v>15</v>
      </c>
      <c r="I2125" s="91"/>
    </row>
    <row r="2126" spans="1:9">
      <c r="A2126" s="145">
        <v>2122</v>
      </c>
      <c r="B2126" s="146" t="s">
        <v>1252</v>
      </c>
      <c r="C2126" s="91" t="s">
        <v>6461</v>
      </c>
      <c r="D2126" s="91">
        <v>1</v>
      </c>
      <c r="E2126" s="91">
        <v>24</v>
      </c>
      <c r="F2126" s="146" t="s">
        <v>2497</v>
      </c>
      <c r="G2126" s="99">
        <v>734</v>
      </c>
      <c r="H2126" s="91">
        <v>34</v>
      </c>
      <c r="I2126" s="91"/>
    </row>
    <row r="2127" spans="1:9">
      <c r="A2127" s="145">
        <v>2123</v>
      </c>
      <c r="B2127" s="146" t="s">
        <v>1254</v>
      </c>
      <c r="C2127" s="91" t="s">
        <v>6461</v>
      </c>
      <c r="D2127" s="91">
        <v>1</v>
      </c>
      <c r="E2127" s="91">
        <v>25</v>
      </c>
      <c r="F2127" s="146" t="s">
        <v>2498</v>
      </c>
      <c r="G2127" s="99">
        <v>734</v>
      </c>
      <c r="H2127" s="91">
        <v>44</v>
      </c>
      <c r="I2127" s="91"/>
    </row>
    <row r="2128" spans="1:9">
      <c r="A2128" s="145">
        <v>2124</v>
      </c>
      <c r="B2128" s="146" t="s">
        <v>1256</v>
      </c>
      <c r="C2128" s="91" t="s">
        <v>6461</v>
      </c>
      <c r="D2128" s="91">
        <v>1</v>
      </c>
      <c r="E2128" s="91">
        <v>26</v>
      </c>
      <c r="F2128" s="146" t="s">
        <v>2499</v>
      </c>
      <c r="G2128" s="99">
        <v>734</v>
      </c>
      <c r="H2128" s="91">
        <v>54</v>
      </c>
      <c r="I2128" s="91"/>
    </row>
    <row r="2129" spans="1:9">
      <c r="A2129" s="145">
        <v>2125</v>
      </c>
      <c r="B2129" s="146" t="s">
        <v>1240</v>
      </c>
      <c r="C2129" s="146"/>
      <c r="D2129" s="91">
        <v>1</v>
      </c>
      <c r="E2129" s="91">
        <v>15</v>
      </c>
      <c r="F2129" s="146" t="s">
        <v>2500</v>
      </c>
      <c r="G2129" s="99">
        <v>737</v>
      </c>
      <c r="H2129" s="91">
        <v>3</v>
      </c>
      <c r="I2129" s="146"/>
    </row>
    <row r="2130" spans="1:9">
      <c r="A2130" s="145">
        <v>2126</v>
      </c>
      <c r="B2130" s="146" t="s">
        <v>1242</v>
      </c>
      <c r="C2130" s="91"/>
      <c r="D2130" s="91">
        <v>5</v>
      </c>
      <c r="E2130" s="91">
        <v>16</v>
      </c>
      <c r="F2130" s="146" t="s">
        <v>2501</v>
      </c>
      <c r="G2130" s="147">
        <v>737</v>
      </c>
      <c r="H2130" s="91" t="s">
        <v>6669</v>
      </c>
      <c r="I2130" s="91"/>
    </row>
    <row r="2131" spans="1:9">
      <c r="A2131" s="145">
        <v>2127</v>
      </c>
      <c r="B2131" s="146" t="s">
        <v>1244</v>
      </c>
      <c r="C2131" s="91"/>
      <c r="D2131" s="91">
        <v>1</v>
      </c>
      <c r="E2131" s="91">
        <v>17</v>
      </c>
      <c r="F2131" s="146" t="s">
        <v>2502</v>
      </c>
      <c r="G2131" s="99">
        <v>737</v>
      </c>
      <c r="H2131" s="91">
        <v>9</v>
      </c>
      <c r="I2131" s="91"/>
    </row>
    <row r="2132" spans="1:9">
      <c r="A2132" s="145">
        <v>2128</v>
      </c>
      <c r="B2132" s="146" t="s">
        <v>1246</v>
      </c>
      <c r="C2132" s="91"/>
      <c r="D2132" s="91">
        <v>1</v>
      </c>
      <c r="E2132" s="91">
        <v>18</v>
      </c>
      <c r="F2132" s="146" t="s">
        <v>2503</v>
      </c>
      <c r="G2132" s="99">
        <v>737</v>
      </c>
      <c r="H2132" s="91">
        <v>11</v>
      </c>
      <c r="I2132" s="91"/>
    </row>
    <row r="2133" spans="1:9">
      <c r="A2133" s="145">
        <v>2129</v>
      </c>
      <c r="B2133" s="146" t="s">
        <v>1248</v>
      </c>
      <c r="C2133" s="91"/>
      <c r="D2133" s="91">
        <v>1</v>
      </c>
      <c r="E2133" s="91">
        <v>19</v>
      </c>
      <c r="F2133" s="146" t="s">
        <v>2504</v>
      </c>
      <c r="G2133" s="99">
        <v>737</v>
      </c>
      <c r="H2133" s="91">
        <v>13</v>
      </c>
      <c r="I2133" s="91"/>
    </row>
    <row r="2134" spans="1:9">
      <c r="A2134" s="145">
        <v>2130</v>
      </c>
      <c r="B2134" s="146" t="s">
        <v>1250</v>
      </c>
      <c r="C2134" s="91"/>
      <c r="D2134" s="91">
        <v>1</v>
      </c>
      <c r="E2134" s="91">
        <v>20</v>
      </c>
      <c r="F2134" s="146" t="s">
        <v>2505</v>
      </c>
      <c r="G2134" s="99">
        <v>737</v>
      </c>
      <c r="H2134" s="91">
        <v>15</v>
      </c>
      <c r="I2134" s="91"/>
    </row>
    <row r="2135" spans="1:9">
      <c r="A2135" s="145">
        <v>2131</v>
      </c>
      <c r="B2135" s="146" t="s">
        <v>1252</v>
      </c>
      <c r="C2135" s="91" t="s">
        <v>6461</v>
      </c>
      <c r="D2135" s="91">
        <v>1</v>
      </c>
      <c r="E2135" s="91">
        <v>24</v>
      </c>
      <c r="F2135" s="146" t="s">
        <v>2506</v>
      </c>
      <c r="G2135" s="99">
        <v>737</v>
      </c>
      <c r="H2135" s="91">
        <v>34</v>
      </c>
      <c r="I2135" s="91"/>
    </row>
    <row r="2136" spans="1:9">
      <c r="A2136" s="145">
        <v>2132</v>
      </c>
      <c r="B2136" s="146" t="s">
        <v>1254</v>
      </c>
      <c r="C2136" s="91" t="s">
        <v>6461</v>
      </c>
      <c r="D2136" s="91">
        <v>1</v>
      </c>
      <c r="E2136" s="91">
        <v>25</v>
      </c>
      <c r="F2136" s="146" t="s">
        <v>2507</v>
      </c>
      <c r="G2136" s="99">
        <v>737</v>
      </c>
      <c r="H2136" s="91">
        <v>44</v>
      </c>
      <c r="I2136" s="91"/>
    </row>
    <row r="2137" spans="1:9">
      <c r="A2137" s="145">
        <v>2133</v>
      </c>
      <c r="B2137" s="146" t="s">
        <v>1256</v>
      </c>
      <c r="C2137" s="91" t="s">
        <v>6461</v>
      </c>
      <c r="D2137" s="91">
        <v>1</v>
      </c>
      <c r="E2137" s="91">
        <v>26</v>
      </c>
      <c r="F2137" s="146" t="s">
        <v>2508</v>
      </c>
      <c r="G2137" s="99">
        <v>737</v>
      </c>
      <c r="H2137" s="91">
        <v>54</v>
      </c>
      <c r="I2137" s="91"/>
    </row>
    <row r="2138" spans="1:9">
      <c r="A2138" s="145">
        <v>2134</v>
      </c>
      <c r="B2138" s="146" t="s">
        <v>1240</v>
      </c>
      <c r="C2138" s="146"/>
      <c r="D2138" s="91">
        <v>1</v>
      </c>
      <c r="E2138" s="91">
        <v>15</v>
      </c>
      <c r="F2138" s="146" t="s">
        <v>2509</v>
      </c>
      <c r="G2138" s="99">
        <v>740</v>
      </c>
      <c r="H2138" s="91">
        <v>3</v>
      </c>
      <c r="I2138" s="146"/>
    </row>
    <row r="2139" spans="1:9">
      <c r="A2139" s="145">
        <v>2135</v>
      </c>
      <c r="B2139" s="146" t="s">
        <v>1242</v>
      </c>
      <c r="C2139" s="91"/>
      <c r="D2139" s="91">
        <v>5</v>
      </c>
      <c r="E2139" s="91">
        <v>16</v>
      </c>
      <c r="F2139" s="146" t="s">
        <v>2510</v>
      </c>
      <c r="G2139" s="147">
        <v>740</v>
      </c>
      <c r="H2139" s="91" t="s">
        <v>6669</v>
      </c>
      <c r="I2139" s="91"/>
    </row>
    <row r="2140" spans="1:9">
      <c r="A2140" s="145">
        <v>2136</v>
      </c>
      <c r="B2140" s="146" t="s">
        <v>1244</v>
      </c>
      <c r="C2140" s="91"/>
      <c r="D2140" s="91">
        <v>1</v>
      </c>
      <c r="E2140" s="91">
        <v>17</v>
      </c>
      <c r="F2140" s="146" t="s">
        <v>2511</v>
      </c>
      <c r="G2140" s="99">
        <v>740</v>
      </c>
      <c r="H2140" s="91">
        <v>9</v>
      </c>
      <c r="I2140" s="91"/>
    </row>
    <row r="2141" spans="1:9">
      <c r="A2141" s="145">
        <v>2137</v>
      </c>
      <c r="B2141" s="146" t="s">
        <v>1246</v>
      </c>
      <c r="C2141" s="91"/>
      <c r="D2141" s="91">
        <v>1</v>
      </c>
      <c r="E2141" s="91">
        <v>18</v>
      </c>
      <c r="F2141" s="146" t="s">
        <v>2512</v>
      </c>
      <c r="G2141" s="99">
        <v>740</v>
      </c>
      <c r="H2141" s="91">
        <v>11</v>
      </c>
      <c r="I2141" s="91"/>
    </row>
    <row r="2142" spans="1:9">
      <c r="A2142" s="145">
        <v>2138</v>
      </c>
      <c r="B2142" s="146" t="s">
        <v>1248</v>
      </c>
      <c r="C2142" s="91"/>
      <c r="D2142" s="91">
        <v>1</v>
      </c>
      <c r="E2142" s="91">
        <v>19</v>
      </c>
      <c r="F2142" s="146" t="s">
        <v>2513</v>
      </c>
      <c r="G2142" s="99">
        <v>740</v>
      </c>
      <c r="H2142" s="91">
        <v>13</v>
      </c>
      <c r="I2142" s="91"/>
    </row>
    <row r="2143" spans="1:9">
      <c r="A2143" s="145">
        <v>2139</v>
      </c>
      <c r="B2143" s="146" t="s">
        <v>1250</v>
      </c>
      <c r="C2143" s="91"/>
      <c r="D2143" s="91">
        <v>1</v>
      </c>
      <c r="E2143" s="91">
        <v>20</v>
      </c>
      <c r="F2143" s="146" t="s">
        <v>2514</v>
      </c>
      <c r="G2143" s="99">
        <v>740</v>
      </c>
      <c r="H2143" s="91">
        <v>15</v>
      </c>
      <c r="I2143" s="91"/>
    </row>
    <row r="2144" spans="1:9">
      <c r="A2144" s="145">
        <v>2140</v>
      </c>
      <c r="B2144" s="146" t="s">
        <v>1252</v>
      </c>
      <c r="C2144" s="91" t="s">
        <v>6461</v>
      </c>
      <c r="D2144" s="91">
        <v>1</v>
      </c>
      <c r="E2144" s="91">
        <v>24</v>
      </c>
      <c r="F2144" s="146" t="s">
        <v>2515</v>
      </c>
      <c r="G2144" s="99">
        <v>740</v>
      </c>
      <c r="H2144" s="91">
        <v>34</v>
      </c>
      <c r="I2144" s="91"/>
    </row>
    <row r="2145" spans="1:9">
      <c r="A2145" s="145">
        <v>2141</v>
      </c>
      <c r="B2145" s="146" t="s">
        <v>1254</v>
      </c>
      <c r="C2145" s="91" t="s">
        <v>6461</v>
      </c>
      <c r="D2145" s="91">
        <v>1</v>
      </c>
      <c r="E2145" s="91">
        <v>25</v>
      </c>
      <c r="F2145" s="146" t="s">
        <v>2516</v>
      </c>
      <c r="G2145" s="99">
        <v>740</v>
      </c>
      <c r="H2145" s="91">
        <v>44</v>
      </c>
      <c r="I2145" s="91"/>
    </row>
    <row r="2146" spans="1:9">
      <c r="A2146" s="145">
        <v>2142</v>
      </c>
      <c r="B2146" s="146" t="s">
        <v>1256</v>
      </c>
      <c r="C2146" s="91" t="s">
        <v>6461</v>
      </c>
      <c r="D2146" s="91">
        <v>1</v>
      </c>
      <c r="E2146" s="91">
        <v>26</v>
      </c>
      <c r="F2146" s="146" t="s">
        <v>2517</v>
      </c>
      <c r="G2146" s="99">
        <v>740</v>
      </c>
      <c r="H2146" s="91">
        <v>54</v>
      </c>
      <c r="I2146" s="91"/>
    </row>
    <row r="2147" spans="1:9">
      <c r="A2147" s="145">
        <v>2143</v>
      </c>
      <c r="B2147" s="146" t="s">
        <v>1240</v>
      </c>
      <c r="C2147" s="146"/>
      <c r="D2147" s="91">
        <v>1</v>
      </c>
      <c r="E2147" s="91">
        <v>15</v>
      </c>
      <c r="F2147" s="146" t="s">
        <v>2518</v>
      </c>
      <c r="G2147" s="99">
        <v>743</v>
      </c>
      <c r="H2147" s="91">
        <v>3</v>
      </c>
      <c r="I2147" s="146"/>
    </row>
    <row r="2148" spans="1:9">
      <c r="A2148" s="145">
        <v>2144</v>
      </c>
      <c r="B2148" s="146" t="s">
        <v>1242</v>
      </c>
      <c r="C2148" s="91"/>
      <c r="D2148" s="91">
        <v>5</v>
      </c>
      <c r="E2148" s="91">
        <v>16</v>
      </c>
      <c r="F2148" s="146" t="s">
        <v>2519</v>
      </c>
      <c r="G2148" s="147">
        <v>743</v>
      </c>
      <c r="H2148" s="91" t="s">
        <v>6669</v>
      </c>
      <c r="I2148" s="91"/>
    </row>
    <row r="2149" spans="1:9">
      <c r="A2149" s="145">
        <v>2145</v>
      </c>
      <c r="B2149" s="146" t="s">
        <v>1244</v>
      </c>
      <c r="C2149" s="91"/>
      <c r="D2149" s="91">
        <v>1</v>
      </c>
      <c r="E2149" s="91">
        <v>17</v>
      </c>
      <c r="F2149" s="146" t="s">
        <v>2520</v>
      </c>
      <c r="G2149" s="99">
        <v>743</v>
      </c>
      <c r="H2149" s="91">
        <v>9</v>
      </c>
      <c r="I2149" s="91"/>
    </row>
    <row r="2150" spans="1:9">
      <c r="A2150" s="145">
        <v>2146</v>
      </c>
      <c r="B2150" s="146" t="s">
        <v>1246</v>
      </c>
      <c r="C2150" s="91"/>
      <c r="D2150" s="91">
        <v>1</v>
      </c>
      <c r="E2150" s="91">
        <v>18</v>
      </c>
      <c r="F2150" s="146" t="s">
        <v>2521</v>
      </c>
      <c r="G2150" s="99">
        <v>743</v>
      </c>
      <c r="H2150" s="91">
        <v>11</v>
      </c>
      <c r="I2150" s="91"/>
    </row>
    <row r="2151" spans="1:9">
      <c r="A2151" s="145">
        <v>2147</v>
      </c>
      <c r="B2151" s="146" t="s">
        <v>1248</v>
      </c>
      <c r="C2151" s="91"/>
      <c r="D2151" s="91">
        <v>1</v>
      </c>
      <c r="E2151" s="91">
        <v>19</v>
      </c>
      <c r="F2151" s="146" t="s">
        <v>2522</v>
      </c>
      <c r="G2151" s="99">
        <v>743</v>
      </c>
      <c r="H2151" s="91">
        <v>13</v>
      </c>
      <c r="I2151" s="91"/>
    </row>
    <row r="2152" spans="1:9">
      <c r="A2152" s="145">
        <v>2148</v>
      </c>
      <c r="B2152" s="146" t="s">
        <v>1250</v>
      </c>
      <c r="C2152" s="91"/>
      <c r="D2152" s="91">
        <v>1</v>
      </c>
      <c r="E2152" s="91">
        <v>20</v>
      </c>
      <c r="F2152" s="146" t="s">
        <v>2523</v>
      </c>
      <c r="G2152" s="99">
        <v>743</v>
      </c>
      <c r="H2152" s="91">
        <v>15</v>
      </c>
      <c r="I2152" s="91"/>
    </row>
    <row r="2153" spans="1:9">
      <c r="A2153" s="145">
        <v>2149</v>
      </c>
      <c r="B2153" s="146" t="s">
        <v>1252</v>
      </c>
      <c r="C2153" s="91" t="s">
        <v>6461</v>
      </c>
      <c r="D2153" s="91">
        <v>1</v>
      </c>
      <c r="E2153" s="91">
        <v>24</v>
      </c>
      <c r="F2153" s="146" t="s">
        <v>2524</v>
      </c>
      <c r="G2153" s="99">
        <v>743</v>
      </c>
      <c r="H2153" s="91">
        <v>34</v>
      </c>
      <c r="I2153" s="91"/>
    </row>
    <row r="2154" spans="1:9">
      <c r="A2154" s="145">
        <v>2150</v>
      </c>
      <c r="B2154" s="146" t="s">
        <v>1254</v>
      </c>
      <c r="C2154" s="91" t="s">
        <v>6461</v>
      </c>
      <c r="D2154" s="91">
        <v>1</v>
      </c>
      <c r="E2154" s="91">
        <v>25</v>
      </c>
      <c r="F2154" s="146" t="s">
        <v>2525</v>
      </c>
      <c r="G2154" s="99">
        <v>743</v>
      </c>
      <c r="H2154" s="91">
        <v>44</v>
      </c>
      <c r="I2154" s="91"/>
    </row>
    <row r="2155" spans="1:9">
      <c r="A2155" s="145">
        <v>2151</v>
      </c>
      <c r="B2155" s="146" t="s">
        <v>1256</v>
      </c>
      <c r="C2155" s="91" t="s">
        <v>6461</v>
      </c>
      <c r="D2155" s="91">
        <v>1</v>
      </c>
      <c r="E2155" s="91">
        <v>26</v>
      </c>
      <c r="F2155" s="146" t="s">
        <v>2526</v>
      </c>
      <c r="G2155" s="99">
        <v>743</v>
      </c>
      <c r="H2155" s="91">
        <v>54</v>
      </c>
      <c r="I2155" s="91"/>
    </row>
    <row r="2156" spans="1:9">
      <c r="A2156" s="145">
        <v>2152</v>
      </c>
      <c r="B2156" s="146" t="s">
        <v>1240</v>
      </c>
      <c r="C2156" s="146"/>
      <c r="D2156" s="91">
        <v>1</v>
      </c>
      <c r="E2156" s="91">
        <v>15</v>
      </c>
      <c r="F2156" s="146" t="s">
        <v>2527</v>
      </c>
      <c r="G2156" s="99">
        <v>746</v>
      </c>
      <c r="H2156" s="91">
        <v>3</v>
      </c>
      <c r="I2156" s="146"/>
    </row>
    <row r="2157" spans="1:9">
      <c r="A2157" s="145">
        <v>2153</v>
      </c>
      <c r="B2157" s="146" t="s">
        <v>1242</v>
      </c>
      <c r="C2157" s="91"/>
      <c r="D2157" s="91">
        <v>5</v>
      </c>
      <c r="E2157" s="91">
        <v>16</v>
      </c>
      <c r="F2157" s="146" t="s">
        <v>2528</v>
      </c>
      <c r="G2157" s="147">
        <v>746</v>
      </c>
      <c r="H2157" s="91" t="s">
        <v>6669</v>
      </c>
      <c r="I2157" s="91"/>
    </row>
    <row r="2158" spans="1:9">
      <c r="A2158" s="145">
        <v>2154</v>
      </c>
      <c r="B2158" s="146" t="s">
        <v>1244</v>
      </c>
      <c r="C2158" s="91"/>
      <c r="D2158" s="91">
        <v>1</v>
      </c>
      <c r="E2158" s="91">
        <v>17</v>
      </c>
      <c r="F2158" s="146" t="s">
        <v>2529</v>
      </c>
      <c r="G2158" s="99">
        <v>746</v>
      </c>
      <c r="H2158" s="91">
        <v>9</v>
      </c>
      <c r="I2158" s="91"/>
    </row>
    <row r="2159" spans="1:9">
      <c r="A2159" s="145">
        <v>2155</v>
      </c>
      <c r="B2159" s="146" t="s">
        <v>1246</v>
      </c>
      <c r="C2159" s="91"/>
      <c r="D2159" s="91">
        <v>1</v>
      </c>
      <c r="E2159" s="91">
        <v>18</v>
      </c>
      <c r="F2159" s="146" t="s">
        <v>2530</v>
      </c>
      <c r="G2159" s="99">
        <v>746</v>
      </c>
      <c r="H2159" s="91">
        <v>11</v>
      </c>
      <c r="I2159" s="91"/>
    </row>
    <row r="2160" spans="1:9">
      <c r="A2160" s="145">
        <v>2156</v>
      </c>
      <c r="B2160" s="146" t="s">
        <v>1248</v>
      </c>
      <c r="C2160" s="91"/>
      <c r="D2160" s="91">
        <v>1</v>
      </c>
      <c r="E2160" s="91">
        <v>19</v>
      </c>
      <c r="F2160" s="146" t="s">
        <v>2531</v>
      </c>
      <c r="G2160" s="99">
        <v>746</v>
      </c>
      <c r="H2160" s="91">
        <v>13</v>
      </c>
      <c r="I2160" s="91"/>
    </row>
    <row r="2161" spans="1:9">
      <c r="A2161" s="145">
        <v>2157</v>
      </c>
      <c r="B2161" s="146" t="s">
        <v>1250</v>
      </c>
      <c r="C2161" s="91"/>
      <c r="D2161" s="91">
        <v>1</v>
      </c>
      <c r="E2161" s="91">
        <v>20</v>
      </c>
      <c r="F2161" s="146" t="s">
        <v>2532</v>
      </c>
      <c r="G2161" s="99">
        <v>746</v>
      </c>
      <c r="H2161" s="91">
        <v>15</v>
      </c>
      <c r="I2161" s="91"/>
    </row>
    <row r="2162" spans="1:9">
      <c r="A2162" s="145">
        <v>2158</v>
      </c>
      <c r="B2162" s="146" t="s">
        <v>1252</v>
      </c>
      <c r="C2162" s="91" t="s">
        <v>6461</v>
      </c>
      <c r="D2162" s="91">
        <v>1</v>
      </c>
      <c r="E2162" s="91">
        <v>24</v>
      </c>
      <c r="F2162" s="146" t="s">
        <v>2533</v>
      </c>
      <c r="G2162" s="99">
        <v>746</v>
      </c>
      <c r="H2162" s="91">
        <v>34</v>
      </c>
      <c r="I2162" s="91"/>
    </row>
    <row r="2163" spans="1:9">
      <c r="A2163" s="145">
        <v>2159</v>
      </c>
      <c r="B2163" s="146" t="s">
        <v>1254</v>
      </c>
      <c r="C2163" s="91" t="s">
        <v>6461</v>
      </c>
      <c r="D2163" s="91">
        <v>1</v>
      </c>
      <c r="E2163" s="91">
        <v>25</v>
      </c>
      <c r="F2163" s="146" t="s">
        <v>2534</v>
      </c>
      <c r="G2163" s="99">
        <v>746</v>
      </c>
      <c r="H2163" s="91">
        <v>44</v>
      </c>
      <c r="I2163" s="91"/>
    </row>
    <row r="2164" spans="1:9">
      <c r="A2164" s="145">
        <v>2160</v>
      </c>
      <c r="B2164" s="146" t="s">
        <v>1256</v>
      </c>
      <c r="C2164" s="91" t="s">
        <v>6461</v>
      </c>
      <c r="D2164" s="91">
        <v>1</v>
      </c>
      <c r="E2164" s="91">
        <v>26</v>
      </c>
      <c r="F2164" s="146" t="s">
        <v>2535</v>
      </c>
      <c r="G2164" s="99">
        <v>746</v>
      </c>
      <c r="H2164" s="91">
        <v>54</v>
      </c>
      <c r="I2164" s="91"/>
    </row>
    <row r="2165" spans="1:9">
      <c r="A2165" s="145">
        <v>2161</v>
      </c>
      <c r="B2165" s="146" t="s">
        <v>1240</v>
      </c>
      <c r="C2165" s="146"/>
      <c r="D2165" s="91">
        <v>1</v>
      </c>
      <c r="E2165" s="91">
        <v>15</v>
      </c>
      <c r="F2165" s="146" t="s">
        <v>2536</v>
      </c>
      <c r="G2165" s="99">
        <v>749</v>
      </c>
      <c r="H2165" s="91">
        <v>3</v>
      </c>
      <c r="I2165" s="146"/>
    </row>
    <row r="2166" spans="1:9">
      <c r="A2166" s="145">
        <v>2162</v>
      </c>
      <c r="B2166" s="146" t="s">
        <v>1242</v>
      </c>
      <c r="C2166" s="91"/>
      <c r="D2166" s="91">
        <v>5</v>
      </c>
      <c r="E2166" s="91">
        <v>16</v>
      </c>
      <c r="F2166" s="146" t="s">
        <v>2537</v>
      </c>
      <c r="G2166" s="147">
        <v>749</v>
      </c>
      <c r="H2166" s="91" t="s">
        <v>6669</v>
      </c>
      <c r="I2166" s="91"/>
    </row>
    <row r="2167" spans="1:9">
      <c r="A2167" s="145">
        <v>2163</v>
      </c>
      <c r="B2167" s="146" t="s">
        <v>1244</v>
      </c>
      <c r="C2167" s="91"/>
      <c r="D2167" s="91">
        <v>1</v>
      </c>
      <c r="E2167" s="91">
        <v>17</v>
      </c>
      <c r="F2167" s="146" t="s">
        <v>2538</v>
      </c>
      <c r="G2167" s="99">
        <v>749</v>
      </c>
      <c r="H2167" s="91">
        <v>9</v>
      </c>
      <c r="I2167" s="91"/>
    </row>
    <row r="2168" spans="1:9">
      <c r="A2168" s="145">
        <v>2164</v>
      </c>
      <c r="B2168" s="146" t="s">
        <v>1246</v>
      </c>
      <c r="C2168" s="91"/>
      <c r="D2168" s="91">
        <v>1</v>
      </c>
      <c r="E2168" s="91">
        <v>18</v>
      </c>
      <c r="F2168" s="146" t="s">
        <v>2539</v>
      </c>
      <c r="G2168" s="99">
        <v>749</v>
      </c>
      <c r="H2168" s="91">
        <v>11</v>
      </c>
      <c r="I2168" s="91"/>
    </row>
    <row r="2169" spans="1:9">
      <c r="A2169" s="145">
        <v>2165</v>
      </c>
      <c r="B2169" s="146" t="s">
        <v>1248</v>
      </c>
      <c r="C2169" s="91"/>
      <c r="D2169" s="91">
        <v>1</v>
      </c>
      <c r="E2169" s="91">
        <v>19</v>
      </c>
      <c r="F2169" s="146" t="s">
        <v>2540</v>
      </c>
      <c r="G2169" s="99">
        <v>749</v>
      </c>
      <c r="H2169" s="91">
        <v>13</v>
      </c>
      <c r="I2169" s="91"/>
    </row>
    <row r="2170" spans="1:9">
      <c r="A2170" s="145">
        <v>2166</v>
      </c>
      <c r="B2170" s="146" t="s">
        <v>1250</v>
      </c>
      <c r="C2170" s="91"/>
      <c r="D2170" s="91">
        <v>1</v>
      </c>
      <c r="E2170" s="91">
        <v>20</v>
      </c>
      <c r="F2170" s="146" t="s">
        <v>2541</v>
      </c>
      <c r="G2170" s="99">
        <v>749</v>
      </c>
      <c r="H2170" s="91">
        <v>15</v>
      </c>
      <c r="I2170" s="91"/>
    </row>
    <row r="2171" spans="1:9">
      <c r="A2171" s="145">
        <v>2167</v>
      </c>
      <c r="B2171" s="146" t="s">
        <v>1252</v>
      </c>
      <c r="C2171" s="91" t="s">
        <v>6461</v>
      </c>
      <c r="D2171" s="91">
        <v>1</v>
      </c>
      <c r="E2171" s="91">
        <v>24</v>
      </c>
      <c r="F2171" s="146" t="s">
        <v>2542</v>
      </c>
      <c r="G2171" s="99">
        <v>749</v>
      </c>
      <c r="H2171" s="91">
        <v>34</v>
      </c>
      <c r="I2171" s="91"/>
    </row>
    <row r="2172" spans="1:9">
      <c r="A2172" s="145">
        <v>2168</v>
      </c>
      <c r="B2172" s="146" t="s">
        <v>1254</v>
      </c>
      <c r="C2172" s="91" t="s">
        <v>6461</v>
      </c>
      <c r="D2172" s="91">
        <v>1</v>
      </c>
      <c r="E2172" s="91">
        <v>25</v>
      </c>
      <c r="F2172" s="146" t="s">
        <v>2543</v>
      </c>
      <c r="G2172" s="99">
        <v>749</v>
      </c>
      <c r="H2172" s="91">
        <v>44</v>
      </c>
      <c r="I2172" s="91"/>
    </row>
    <row r="2173" spans="1:9">
      <c r="A2173" s="145">
        <v>2169</v>
      </c>
      <c r="B2173" s="146" t="s">
        <v>1256</v>
      </c>
      <c r="C2173" s="91" t="s">
        <v>6461</v>
      </c>
      <c r="D2173" s="91">
        <v>1</v>
      </c>
      <c r="E2173" s="91">
        <v>26</v>
      </c>
      <c r="F2173" s="146" t="s">
        <v>2544</v>
      </c>
      <c r="G2173" s="99">
        <v>749</v>
      </c>
      <c r="H2173" s="91">
        <v>54</v>
      </c>
      <c r="I2173" s="91"/>
    </row>
    <row r="2174" spans="1:9">
      <c r="A2174" s="145">
        <v>2170</v>
      </c>
      <c r="B2174" s="146" t="s">
        <v>1240</v>
      </c>
      <c r="C2174" s="146"/>
      <c r="D2174" s="91">
        <v>1</v>
      </c>
      <c r="E2174" s="91">
        <v>15</v>
      </c>
      <c r="F2174" s="146" t="s">
        <v>2545</v>
      </c>
      <c r="G2174" s="99">
        <v>752</v>
      </c>
      <c r="H2174" s="91">
        <v>3</v>
      </c>
      <c r="I2174" s="146"/>
    </row>
    <row r="2175" spans="1:9">
      <c r="A2175" s="145">
        <v>2171</v>
      </c>
      <c r="B2175" s="146" t="s">
        <v>1242</v>
      </c>
      <c r="C2175" s="91"/>
      <c r="D2175" s="91">
        <v>5</v>
      </c>
      <c r="E2175" s="91">
        <v>16</v>
      </c>
      <c r="F2175" s="146" t="s">
        <v>2546</v>
      </c>
      <c r="G2175" s="147">
        <v>752</v>
      </c>
      <c r="H2175" s="91" t="s">
        <v>6669</v>
      </c>
      <c r="I2175" s="91"/>
    </row>
    <row r="2176" spans="1:9">
      <c r="A2176" s="145">
        <v>2172</v>
      </c>
      <c r="B2176" s="146" t="s">
        <v>1244</v>
      </c>
      <c r="C2176" s="91"/>
      <c r="D2176" s="91">
        <v>1</v>
      </c>
      <c r="E2176" s="91">
        <v>17</v>
      </c>
      <c r="F2176" s="146" t="s">
        <v>2547</v>
      </c>
      <c r="G2176" s="99">
        <v>752</v>
      </c>
      <c r="H2176" s="91">
        <v>9</v>
      </c>
      <c r="I2176" s="91"/>
    </row>
    <row r="2177" spans="1:9">
      <c r="A2177" s="145">
        <v>2173</v>
      </c>
      <c r="B2177" s="146" t="s">
        <v>1246</v>
      </c>
      <c r="C2177" s="91"/>
      <c r="D2177" s="91">
        <v>1</v>
      </c>
      <c r="E2177" s="91">
        <v>18</v>
      </c>
      <c r="F2177" s="146" t="s">
        <v>2548</v>
      </c>
      <c r="G2177" s="99">
        <v>752</v>
      </c>
      <c r="H2177" s="91">
        <v>11</v>
      </c>
      <c r="I2177" s="91"/>
    </row>
    <row r="2178" spans="1:9">
      <c r="A2178" s="145">
        <v>2174</v>
      </c>
      <c r="B2178" s="146" t="s">
        <v>1248</v>
      </c>
      <c r="C2178" s="91"/>
      <c r="D2178" s="91">
        <v>1</v>
      </c>
      <c r="E2178" s="91">
        <v>19</v>
      </c>
      <c r="F2178" s="146" t="s">
        <v>2549</v>
      </c>
      <c r="G2178" s="99">
        <v>752</v>
      </c>
      <c r="H2178" s="91">
        <v>13</v>
      </c>
      <c r="I2178" s="91"/>
    </row>
    <row r="2179" spans="1:9">
      <c r="A2179" s="145">
        <v>2175</v>
      </c>
      <c r="B2179" s="146" t="s">
        <v>1250</v>
      </c>
      <c r="C2179" s="91"/>
      <c r="D2179" s="91">
        <v>1</v>
      </c>
      <c r="E2179" s="91">
        <v>20</v>
      </c>
      <c r="F2179" s="146" t="s">
        <v>2550</v>
      </c>
      <c r="G2179" s="99">
        <v>752</v>
      </c>
      <c r="H2179" s="91">
        <v>15</v>
      </c>
      <c r="I2179" s="91"/>
    </row>
    <row r="2180" spans="1:9">
      <c r="A2180" s="145">
        <v>2176</v>
      </c>
      <c r="B2180" s="146" t="s">
        <v>1252</v>
      </c>
      <c r="C2180" s="91" t="s">
        <v>6461</v>
      </c>
      <c r="D2180" s="91">
        <v>1</v>
      </c>
      <c r="E2180" s="91">
        <v>24</v>
      </c>
      <c r="F2180" s="146" t="s">
        <v>2551</v>
      </c>
      <c r="G2180" s="99">
        <v>752</v>
      </c>
      <c r="H2180" s="91">
        <v>34</v>
      </c>
      <c r="I2180" s="91"/>
    </row>
    <row r="2181" spans="1:9">
      <c r="A2181" s="145">
        <v>2177</v>
      </c>
      <c r="B2181" s="146" t="s">
        <v>1254</v>
      </c>
      <c r="C2181" s="91" t="s">
        <v>6461</v>
      </c>
      <c r="D2181" s="91">
        <v>1</v>
      </c>
      <c r="E2181" s="91">
        <v>25</v>
      </c>
      <c r="F2181" s="146" t="s">
        <v>2552</v>
      </c>
      <c r="G2181" s="99">
        <v>752</v>
      </c>
      <c r="H2181" s="91">
        <v>44</v>
      </c>
      <c r="I2181" s="91"/>
    </row>
    <row r="2182" spans="1:9">
      <c r="A2182" s="145">
        <v>2178</v>
      </c>
      <c r="B2182" s="146" t="s">
        <v>1256</v>
      </c>
      <c r="C2182" s="91" t="s">
        <v>6461</v>
      </c>
      <c r="D2182" s="91">
        <v>1</v>
      </c>
      <c r="E2182" s="91">
        <v>26</v>
      </c>
      <c r="F2182" s="146" t="s">
        <v>2553</v>
      </c>
      <c r="G2182" s="99">
        <v>752</v>
      </c>
      <c r="H2182" s="91">
        <v>54</v>
      </c>
      <c r="I2182" s="91"/>
    </row>
    <row r="2183" spans="1:9">
      <c r="A2183" s="145">
        <v>2179</v>
      </c>
      <c r="B2183" s="146" t="s">
        <v>1240</v>
      </c>
      <c r="C2183" s="146"/>
      <c r="D2183" s="91">
        <v>1</v>
      </c>
      <c r="E2183" s="91">
        <v>15</v>
      </c>
      <c r="F2183" s="146" t="s">
        <v>2554</v>
      </c>
      <c r="G2183" s="99">
        <v>755</v>
      </c>
      <c r="H2183" s="91">
        <v>3</v>
      </c>
      <c r="I2183" s="146"/>
    </row>
    <row r="2184" spans="1:9">
      <c r="A2184" s="145">
        <v>2180</v>
      </c>
      <c r="B2184" s="146" t="s">
        <v>1242</v>
      </c>
      <c r="C2184" s="91"/>
      <c r="D2184" s="91">
        <v>5</v>
      </c>
      <c r="E2184" s="91">
        <v>16</v>
      </c>
      <c r="F2184" s="146" t="s">
        <v>2555</v>
      </c>
      <c r="G2184" s="147">
        <v>755</v>
      </c>
      <c r="H2184" s="91" t="s">
        <v>6669</v>
      </c>
      <c r="I2184" s="91"/>
    </row>
    <row r="2185" spans="1:9">
      <c r="A2185" s="145">
        <v>2181</v>
      </c>
      <c r="B2185" s="146" t="s">
        <v>1244</v>
      </c>
      <c r="C2185" s="91"/>
      <c r="D2185" s="91">
        <v>1</v>
      </c>
      <c r="E2185" s="91">
        <v>17</v>
      </c>
      <c r="F2185" s="146" t="s">
        <v>2556</v>
      </c>
      <c r="G2185" s="99">
        <v>755</v>
      </c>
      <c r="H2185" s="91">
        <v>9</v>
      </c>
      <c r="I2185" s="91"/>
    </row>
    <row r="2186" spans="1:9">
      <c r="A2186" s="145">
        <v>2182</v>
      </c>
      <c r="B2186" s="146" t="s">
        <v>1246</v>
      </c>
      <c r="C2186" s="91"/>
      <c r="D2186" s="91">
        <v>1</v>
      </c>
      <c r="E2186" s="91">
        <v>18</v>
      </c>
      <c r="F2186" s="146" t="s">
        <v>2557</v>
      </c>
      <c r="G2186" s="99">
        <v>755</v>
      </c>
      <c r="H2186" s="91">
        <v>11</v>
      </c>
      <c r="I2186" s="91"/>
    </row>
    <row r="2187" spans="1:9">
      <c r="A2187" s="145">
        <v>2183</v>
      </c>
      <c r="B2187" s="146" t="s">
        <v>1248</v>
      </c>
      <c r="C2187" s="91"/>
      <c r="D2187" s="91">
        <v>1</v>
      </c>
      <c r="E2187" s="91">
        <v>19</v>
      </c>
      <c r="F2187" s="146" t="s">
        <v>2558</v>
      </c>
      <c r="G2187" s="99">
        <v>755</v>
      </c>
      <c r="H2187" s="91">
        <v>13</v>
      </c>
      <c r="I2187" s="91"/>
    </row>
    <row r="2188" spans="1:9">
      <c r="A2188" s="145">
        <v>2184</v>
      </c>
      <c r="B2188" s="146" t="s">
        <v>1250</v>
      </c>
      <c r="C2188" s="91"/>
      <c r="D2188" s="91">
        <v>1</v>
      </c>
      <c r="E2188" s="91">
        <v>20</v>
      </c>
      <c r="F2188" s="146" t="s">
        <v>2559</v>
      </c>
      <c r="G2188" s="99">
        <v>755</v>
      </c>
      <c r="H2188" s="91">
        <v>15</v>
      </c>
      <c r="I2188" s="91"/>
    </row>
    <row r="2189" spans="1:9">
      <c r="A2189" s="145">
        <v>2185</v>
      </c>
      <c r="B2189" s="146" t="s">
        <v>1252</v>
      </c>
      <c r="C2189" s="91" t="s">
        <v>6461</v>
      </c>
      <c r="D2189" s="91">
        <v>1</v>
      </c>
      <c r="E2189" s="91">
        <v>24</v>
      </c>
      <c r="F2189" s="146" t="s">
        <v>2560</v>
      </c>
      <c r="G2189" s="99">
        <v>755</v>
      </c>
      <c r="H2189" s="91">
        <v>34</v>
      </c>
      <c r="I2189" s="91"/>
    </row>
    <row r="2190" spans="1:9">
      <c r="A2190" s="145">
        <v>2186</v>
      </c>
      <c r="B2190" s="146" t="s">
        <v>1254</v>
      </c>
      <c r="C2190" s="91" t="s">
        <v>6461</v>
      </c>
      <c r="D2190" s="91">
        <v>1</v>
      </c>
      <c r="E2190" s="91">
        <v>25</v>
      </c>
      <c r="F2190" s="146" t="s">
        <v>2561</v>
      </c>
      <c r="G2190" s="99">
        <v>755</v>
      </c>
      <c r="H2190" s="91">
        <v>44</v>
      </c>
      <c r="I2190" s="91"/>
    </row>
    <row r="2191" spans="1:9">
      <c r="A2191" s="145">
        <v>2187</v>
      </c>
      <c r="B2191" s="146" t="s">
        <v>1256</v>
      </c>
      <c r="C2191" s="91" t="s">
        <v>6461</v>
      </c>
      <c r="D2191" s="91">
        <v>1</v>
      </c>
      <c r="E2191" s="91">
        <v>26</v>
      </c>
      <c r="F2191" s="146" t="s">
        <v>2562</v>
      </c>
      <c r="G2191" s="99">
        <v>755</v>
      </c>
      <c r="H2191" s="91">
        <v>54</v>
      </c>
      <c r="I2191" s="91"/>
    </row>
    <row r="2192" spans="1:9">
      <c r="A2192" s="145">
        <v>2188</v>
      </c>
      <c r="B2192" s="146" t="s">
        <v>1240</v>
      </c>
      <c r="C2192" s="146"/>
      <c r="D2192" s="91">
        <v>1</v>
      </c>
      <c r="E2192" s="91">
        <v>15</v>
      </c>
      <c r="F2192" s="146" t="s">
        <v>2563</v>
      </c>
      <c r="G2192" s="99">
        <v>758</v>
      </c>
      <c r="H2192" s="91">
        <v>3</v>
      </c>
      <c r="I2192" s="146"/>
    </row>
    <row r="2193" spans="1:9">
      <c r="A2193" s="145">
        <v>2189</v>
      </c>
      <c r="B2193" s="146" t="s">
        <v>1242</v>
      </c>
      <c r="C2193" s="91"/>
      <c r="D2193" s="91">
        <v>5</v>
      </c>
      <c r="E2193" s="91">
        <v>16</v>
      </c>
      <c r="F2193" s="146" t="s">
        <v>2564</v>
      </c>
      <c r="G2193" s="147">
        <v>758</v>
      </c>
      <c r="H2193" s="91" t="s">
        <v>6669</v>
      </c>
      <c r="I2193" s="91"/>
    </row>
    <row r="2194" spans="1:9">
      <c r="A2194" s="145">
        <v>2190</v>
      </c>
      <c r="B2194" s="146" t="s">
        <v>1244</v>
      </c>
      <c r="C2194" s="91"/>
      <c r="D2194" s="91">
        <v>1</v>
      </c>
      <c r="E2194" s="91">
        <v>17</v>
      </c>
      <c r="F2194" s="146" t="s">
        <v>2565</v>
      </c>
      <c r="G2194" s="99">
        <v>758</v>
      </c>
      <c r="H2194" s="91">
        <v>9</v>
      </c>
      <c r="I2194" s="91"/>
    </row>
    <row r="2195" spans="1:9">
      <c r="A2195" s="145">
        <v>2191</v>
      </c>
      <c r="B2195" s="146" t="s">
        <v>1246</v>
      </c>
      <c r="C2195" s="91"/>
      <c r="D2195" s="91">
        <v>1</v>
      </c>
      <c r="E2195" s="91">
        <v>18</v>
      </c>
      <c r="F2195" s="146" t="s">
        <v>2566</v>
      </c>
      <c r="G2195" s="99">
        <v>758</v>
      </c>
      <c r="H2195" s="91">
        <v>11</v>
      </c>
      <c r="I2195" s="91"/>
    </row>
    <row r="2196" spans="1:9">
      <c r="A2196" s="145">
        <v>2192</v>
      </c>
      <c r="B2196" s="146" t="s">
        <v>1248</v>
      </c>
      <c r="C2196" s="91"/>
      <c r="D2196" s="91">
        <v>1</v>
      </c>
      <c r="E2196" s="91">
        <v>19</v>
      </c>
      <c r="F2196" s="146" t="s">
        <v>2567</v>
      </c>
      <c r="G2196" s="99">
        <v>758</v>
      </c>
      <c r="H2196" s="91">
        <v>13</v>
      </c>
      <c r="I2196" s="91"/>
    </row>
    <row r="2197" spans="1:9">
      <c r="A2197" s="145">
        <v>2193</v>
      </c>
      <c r="B2197" s="146" t="s">
        <v>1250</v>
      </c>
      <c r="C2197" s="91"/>
      <c r="D2197" s="91">
        <v>1</v>
      </c>
      <c r="E2197" s="91">
        <v>20</v>
      </c>
      <c r="F2197" s="146" t="s">
        <v>2568</v>
      </c>
      <c r="G2197" s="99">
        <v>758</v>
      </c>
      <c r="H2197" s="91">
        <v>15</v>
      </c>
      <c r="I2197" s="91"/>
    </row>
    <row r="2198" spans="1:9">
      <c r="A2198" s="145">
        <v>2194</v>
      </c>
      <c r="B2198" s="146" t="s">
        <v>1252</v>
      </c>
      <c r="C2198" s="91" t="s">
        <v>6461</v>
      </c>
      <c r="D2198" s="91">
        <v>1</v>
      </c>
      <c r="E2198" s="91">
        <v>24</v>
      </c>
      <c r="F2198" s="146" t="s">
        <v>2569</v>
      </c>
      <c r="G2198" s="99">
        <v>758</v>
      </c>
      <c r="H2198" s="91">
        <v>34</v>
      </c>
      <c r="I2198" s="91"/>
    </row>
    <row r="2199" spans="1:9">
      <c r="A2199" s="145">
        <v>2195</v>
      </c>
      <c r="B2199" s="146" t="s">
        <v>1254</v>
      </c>
      <c r="C2199" s="91" t="s">
        <v>6461</v>
      </c>
      <c r="D2199" s="91">
        <v>1</v>
      </c>
      <c r="E2199" s="91">
        <v>25</v>
      </c>
      <c r="F2199" s="146" t="s">
        <v>2570</v>
      </c>
      <c r="G2199" s="99">
        <v>758</v>
      </c>
      <c r="H2199" s="91">
        <v>44</v>
      </c>
      <c r="I2199" s="91"/>
    </row>
    <row r="2200" spans="1:9">
      <c r="A2200" s="145">
        <v>2196</v>
      </c>
      <c r="B2200" s="146" t="s">
        <v>1256</v>
      </c>
      <c r="C2200" s="91" t="s">
        <v>6461</v>
      </c>
      <c r="D2200" s="91">
        <v>1</v>
      </c>
      <c r="E2200" s="91">
        <v>26</v>
      </c>
      <c r="F2200" s="146" t="s">
        <v>2571</v>
      </c>
      <c r="G2200" s="99">
        <v>758</v>
      </c>
      <c r="H2200" s="91">
        <v>54</v>
      </c>
      <c r="I2200" s="91"/>
    </row>
    <row r="2201" spans="1:9">
      <c r="A2201" s="145">
        <v>2197</v>
      </c>
      <c r="B2201" s="146" t="s">
        <v>1240</v>
      </c>
      <c r="C2201" s="146"/>
      <c r="D2201" s="91">
        <v>1</v>
      </c>
      <c r="E2201" s="91">
        <v>15</v>
      </c>
      <c r="F2201" s="146" t="s">
        <v>2572</v>
      </c>
      <c r="G2201" s="99">
        <v>761</v>
      </c>
      <c r="H2201" s="91">
        <v>3</v>
      </c>
      <c r="I2201" s="146"/>
    </row>
    <row r="2202" spans="1:9">
      <c r="A2202" s="145">
        <v>2198</v>
      </c>
      <c r="B2202" s="146" t="s">
        <v>1242</v>
      </c>
      <c r="C2202" s="91"/>
      <c r="D2202" s="91">
        <v>5</v>
      </c>
      <c r="E2202" s="91">
        <v>16</v>
      </c>
      <c r="F2202" s="146" t="s">
        <v>2573</v>
      </c>
      <c r="G2202" s="147">
        <v>761</v>
      </c>
      <c r="H2202" s="91" t="s">
        <v>6669</v>
      </c>
      <c r="I2202" s="91"/>
    </row>
    <row r="2203" spans="1:9">
      <c r="A2203" s="145">
        <v>2199</v>
      </c>
      <c r="B2203" s="146" t="s">
        <v>1244</v>
      </c>
      <c r="C2203" s="91"/>
      <c r="D2203" s="91">
        <v>1</v>
      </c>
      <c r="E2203" s="91">
        <v>17</v>
      </c>
      <c r="F2203" s="146" t="s">
        <v>2574</v>
      </c>
      <c r="G2203" s="99">
        <v>761</v>
      </c>
      <c r="H2203" s="91">
        <v>9</v>
      </c>
      <c r="I2203" s="91"/>
    </row>
    <row r="2204" spans="1:9">
      <c r="A2204" s="145">
        <v>2200</v>
      </c>
      <c r="B2204" s="146" t="s">
        <v>1246</v>
      </c>
      <c r="C2204" s="91"/>
      <c r="D2204" s="91">
        <v>1</v>
      </c>
      <c r="E2204" s="91">
        <v>18</v>
      </c>
      <c r="F2204" s="146" t="s">
        <v>2575</v>
      </c>
      <c r="G2204" s="99">
        <v>761</v>
      </c>
      <c r="H2204" s="91">
        <v>11</v>
      </c>
      <c r="I2204" s="91"/>
    </row>
    <row r="2205" spans="1:9">
      <c r="A2205" s="145">
        <v>2201</v>
      </c>
      <c r="B2205" s="146" t="s">
        <v>1248</v>
      </c>
      <c r="C2205" s="91"/>
      <c r="D2205" s="91">
        <v>1</v>
      </c>
      <c r="E2205" s="91">
        <v>19</v>
      </c>
      <c r="F2205" s="146" t="s">
        <v>2576</v>
      </c>
      <c r="G2205" s="99">
        <v>761</v>
      </c>
      <c r="H2205" s="91">
        <v>13</v>
      </c>
      <c r="I2205" s="91"/>
    </row>
    <row r="2206" spans="1:9">
      <c r="A2206" s="145">
        <v>2202</v>
      </c>
      <c r="B2206" s="146" t="s">
        <v>1250</v>
      </c>
      <c r="C2206" s="91"/>
      <c r="D2206" s="91">
        <v>1</v>
      </c>
      <c r="E2206" s="91">
        <v>20</v>
      </c>
      <c r="F2206" s="146" t="s">
        <v>2577</v>
      </c>
      <c r="G2206" s="99">
        <v>761</v>
      </c>
      <c r="H2206" s="91">
        <v>15</v>
      </c>
      <c r="I2206" s="91"/>
    </row>
    <row r="2207" spans="1:9">
      <c r="A2207" s="145">
        <v>2203</v>
      </c>
      <c r="B2207" s="146" t="s">
        <v>1252</v>
      </c>
      <c r="C2207" s="91" t="s">
        <v>6461</v>
      </c>
      <c r="D2207" s="91">
        <v>1</v>
      </c>
      <c r="E2207" s="91">
        <v>24</v>
      </c>
      <c r="F2207" s="146" t="s">
        <v>2578</v>
      </c>
      <c r="G2207" s="99">
        <v>761</v>
      </c>
      <c r="H2207" s="91">
        <v>34</v>
      </c>
      <c r="I2207" s="91"/>
    </row>
    <row r="2208" spans="1:9">
      <c r="A2208" s="145">
        <v>2204</v>
      </c>
      <c r="B2208" s="146" t="s">
        <v>1254</v>
      </c>
      <c r="C2208" s="91" t="s">
        <v>6461</v>
      </c>
      <c r="D2208" s="91">
        <v>1</v>
      </c>
      <c r="E2208" s="91">
        <v>25</v>
      </c>
      <c r="F2208" s="146" t="s">
        <v>2579</v>
      </c>
      <c r="G2208" s="99">
        <v>761</v>
      </c>
      <c r="H2208" s="91">
        <v>44</v>
      </c>
      <c r="I2208" s="91"/>
    </row>
    <row r="2209" spans="1:9">
      <c r="A2209" s="145">
        <v>2205</v>
      </c>
      <c r="B2209" s="146" t="s">
        <v>1256</v>
      </c>
      <c r="C2209" s="91" t="s">
        <v>6461</v>
      </c>
      <c r="D2209" s="91">
        <v>1</v>
      </c>
      <c r="E2209" s="91">
        <v>26</v>
      </c>
      <c r="F2209" s="146" t="s">
        <v>2580</v>
      </c>
      <c r="G2209" s="99">
        <v>761</v>
      </c>
      <c r="H2209" s="91">
        <v>54</v>
      </c>
      <c r="I2209" s="91"/>
    </row>
    <row r="2210" spans="1:9">
      <c r="A2210" s="145">
        <v>2206</v>
      </c>
      <c r="B2210" s="146" t="s">
        <v>1240</v>
      </c>
      <c r="C2210" s="146"/>
      <c r="D2210" s="91">
        <v>1</v>
      </c>
      <c r="E2210" s="91">
        <v>15</v>
      </c>
      <c r="F2210" s="146" t="s">
        <v>2581</v>
      </c>
      <c r="G2210" s="99">
        <v>764</v>
      </c>
      <c r="H2210" s="91">
        <v>3</v>
      </c>
      <c r="I2210" s="146"/>
    </row>
    <row r="2211" spans="1:9">
      <c r="A2211" s="145">
        <v>2207</v>
      </c>
      <c r="B2211" s="146" t="s">
        <v>1242</v>
      </c>
      <c r="C2211" s="91"/>
      <c r="D2211" s="91">
        <v>5</v>
      </c>
      <c r="E2211" s="91">
        <v>16</v>
      </c>
      <c r="F2211" s="146" t="s">
        <v>2582</v>
      </c>
      <c r="G2211" s="147">
        <v>764</v>
      </c>
      <c r="H2211" s="91" t="s">
        <v>6669</v>
      </c>
      <c r="I2211" s="91"/>
    </row>
    <row r="2212" spans="1:9">
      <c r="A2212" s="145">
        <v>2208</v>
      </c>
      <c r="B2212" s="146" t="s">
        <v>1244</v>
      </c>
      <c r="C2212" s="91"/>
      <c r="D2212" s="91">
        <v>1</v>
      </c>
      <c r="E2212" s="91">
        <v>17</v>
      </c>
      <c r="F2212" s="146" t="s">
        <v>2583</v>
      </c>
      <c r="G2212" s="99">
        <v>764</v>
      </c>
      <c r="H2212" s="91">
        <v>9</v>
      </c>
      <c r="I2212" s="91"/>
    </row>
    <row r="2213" spans="1:9">
      <c r="A2213" s="145">
        <v>2209</v>
      </c>
      <c r="B2213" s="146" t="s">
        <v>1246</v>
      </c>
      <c r="C2213" s="91"/>
      <c r="D2213" s="91">
        <v>1</v>
      </c>
      <c r="E2213" s="91">
        <v>18</v>
      </c>
      <c r="F2213" s="146" t="s">
        <v>2584</v>
      </c>
      <c r="G2213" s="99">
        <v>764</v>
      </c>
      <c r="H2213" s="91">
        <v>11</v>
      </c>
      <c r="I2213" s="91"/>
    </row>
    <row r="2214" spans="1:9">
      <c r="A2214" s="145">
        <v>2210</v>
      </c>
      <c r="B2214" s="146" t="s">
        <v>1248</v>
      </c>
      <c r="C2214" s="91"/>
      <c r="D2214" s="91">
        <v>1</v>
      </c>
      <c r="E2214" s="91">
        <v>19</v>
      </c>
      <c r="F2214" s="146" t="s">
        <v>2585</v>
      </c>
      <c r="G2214" s="99">
        <v>764</v>
      </c>
      <c r="H2214" s="91">
        <v>13</v>
      </c>
      <c r="I2214" s="91"/>
    </row>
    <row r="2215" spans="1:9">
      <c r="A2215" s="145">
        <v>2211</v>
      </c>
      <c r="B2215" s="146" t="s">
        <v>1250</v>
      </c>
      <c r="C2215" s="91"/>
      <c r="D2215" s="91">
        <v>1</v>
      </c>
      <c r="E2215" s="91">
        <v>20</v>
      </c>
      <c r="F2215" s="146" t="s">
        <v>2586</v>
      </c>
      <c r="G2215" s="99">
        <v>764</v>
      </c>
      <c r="H2215" s="91">
        <v>15</v>
      </c>
      <c r="I2215" s="91"/>
    </row>
    <row r="2216" spans="1:9">
      <c r="A2216" s="145">
        <v>2212</v>
      </c>
      <c r="B2216" s="146" t="s">
        <v>1252</v>
      </c>
      <c r="C2216" s="91" t="s">
        <v>6461</v>
      </c>
      <c r="D2216" s="91">
        <v>1</v>
      </c>
      <c r="E2216" s="91">
        <v>24</v>
      </c>
      <c r="F2216" s="146" t="s">
        <v>2587</v>
      </c>
      <c r="G2216" s="99">
        <v>764</v>
      </c>
      <c r="H2216" s="91">
        <v>34</v>
      </c>
      <c r="I2216" s="91"/>
    </row>
    <row r="2217" spans="1:9">
      <c r="A2217" s="145">
        <v>2213</v>
      </c>
      <c r="B2217" s="146" t="s">
        <v>1254</v>
      </c>
      <c r="C2217" s="91" t="s">
        <v>6461</v>
      </c>
      <c r="D2217" s="91">
        <v>1</v>
      </c>
      <c r="E2217" s="91">
        <v>25</v>
      </c>
      <c r="F2217" s="146" t="s">
        <v>2588</v>
      </c>
      <c r="G2217" s="99">
        <v>764</v>
      </c>
      <c r="H2217" s="91">
        <v>44</v>
      </c>
      <c r="I2217" s="91"/>
    </row>
    <row r="2218" spans="1:9">
      <c r="A2218" s="145">
        <v>2214</v>
      </c>
      <c r="B2218" s="146" t="s">
        <v>1256</v>
      </c>
      <c r="C2218" s="91" t="s">
        <v>6461</v>
      </c>
      <c r="D2218" s="91">
        <v>1</v>
      </c>
      <c r="E2218" s="91">
        <v>26</v>
      </c>
      <c r="F2218" s="146" t="s">
        <v>2589</v>
      </c>
      <c r="G2218" s="99">
        <v>764</v>
      </c>
      <c r="H2218" s="91">
        <v>54</v>
      </c>
      <c r="I2218" s="91"/>
    </row>
    <row r="2219" spans="1:9">
      <c r="A2219" s="145">
        <v>2215</v>
      </c>
      <c r="B2219" s="146" t="s">
        <v>1240</v>
      </c>
      <c r="C2219" s="146"/>
      <c r="D2219" s="91">
        <v>1</v>
      </c>
      <c r="E2219" s="91">
        <v>15</v>
      </c>
      <c r="F2219" s="146" t="s">
        <v>2590</v>
      </c>
      <c r="G2219" s="99">
        <v>767</v>
      </c>
      <c r="H2219" s="91">
        <v>3</v>
      </c>
      <c r="I2219" s="146"/>
    </row>
    <row r="2220" spans="1:9">
      <c r="A2220" s="145">
        <v>2216</v>
      </c>
      <c r="B2220" s="146" t="s">
        <v>1242</v>
      </c>
      <c r="C2220" s="91"/>
      <c r="D2220" s="91">
        <v>5</v>
      </c>
      <c r="E2220" s="91">
        <v>16</v>
      </c>
      <c r="F2220" s="146" t="s">
        <v>2591</v>
      </c>
      <c r="G2220" s="147">
        <v>767</v>
      </c>
      <c r="H2220" s="91" t="s">
        <v>6669</v>
      </c>
      <c r="I2220" s="91"/>
    </row>
    <row r="2221" spans="1:9">
      <c r="A2221" s="145">
        <v>2217</v>
      </c>
      <c r="B2221" s="146" t="s">
        <v>1244</v>
      </c>
      <c r="C2221" s="91"/>
      <c r="D2221" s="91">
        <v>1</v>
      </c>
      <c r="E2221" s="91">
        <v>17</v>
      </c>
      <c r="F2221" s="146" t="s">
        <v>2592</v>
      </c>
      <c r="G2221" s="99">
        <v>767</v>
      </c>
      <c r="H2221" s="91">
        <v>9</v>
      </c>
      <c r="I2221" s="91"/>
    </row>
    <row r="2222" spans="1:9">
      <c r="A2222" s="145">
        <v>2218</v>
      </c>
      <c r="B2222" s="146" t="s">
        <v>1246</v>
      </c>
      <c r="C2222" s="91"/>
      <c r="D2222" s="91">
        <v>1</v>
      </c>
      <c r="E2222" s="91">
        <v>18</v>
      </c>
      <c r="F2222" s="146" t="s">
        <v>2593</v>
      </c>
      <c r="G2222" s="99">
        <v>767</v>
      </c>
      <c r="H2222" s="91">
        <v>11</v>
      </c>
      <c r="I2222" s="91"/>
    </row>
    <row r="2223" spans="1:9">
      <c r="A2223" s="145">
        <v>2219</v>
      </c>
      <c r="B2223" s="146" t="s">
        <v>1248</v>
      </c>
      <c r="C2223" s="91"/>
      <c r="D2223" s="91">
        <v>1</v>
      </c>
      <c r="E2223" s="91">
        <v>19</v>
      </c>
      <c r="F2223" s="146" t="s">
        <v>2594</v>
      </c>
      <c r="G2223" s="99">
        <v>767</v>
      </c>
      <c r="H2223" s="91">
        <v>13</v>
      </c>
      <c r="I2223" s="91"/>
    </row>
    <row r="2224" spans="1:9">
      <c r="A2224" s="145">
        <v>2220</v>
      </c>
      <c r="B2224" s="146" t="s">
        <v>1250</v>
      </c>
      <c r="C2224" s="91"/>
      <c r="D2224" s="91">
        <v>1</v>
      </c>
      <c r="E2224" s="91">
        <v>20</v>
      </c>
      <c r="F2224" s="146" t="s">
        <v>2595</v>
      </c>
      <c r="G2224" s="99">
        <v>767</v>
      </c>
      <c r="H2224" s="91">
        <v>15</v>
      </c>
      <c r="I2224" s="91"/>
    </row>
    <row r="2225" spans="1:9">
      <c r="A2225" s="145">
        <v>2221</v>
      </c>
      <c r="B2225" s="146" t="s">
        <v>1252</v>
      </c>
      <c r="C2225" s="91" t="s">
        <v>6461</v>
      </c>
      <c r="D2225" s="91">
        <v>1</v>
      </c>
      <c r="E2225" s="91">
        <v>24</v>
      </c>
      <c r="F2225" s="146" t="s">
        <v>2596</v>
      </c>
      <c r="G2225" s="99">
        <v>767</v>
      </c>
      <c r="H2225" s="91">
        <v>34</v>
      </c>
      <c r="I2225" s="91"/>
    </row>
    <row r="2226" spans="1:9">
      <c r="A2226" s="145">
        <v>2222</v>
      </c>
      <c r="B2226" s="146" t="s">
        <v>1254</v>
      </c>
      <c r="C2226" s="91" t="s">
        <v>6461</v>
      </c>
      <c r="D2226" s="91">
        <v>1</v>
      </c>
      <c r="E2226" s="91">
        <v>25</v>
      </c>
      <c r="F2226" s="146" t="s">
        <v>2597</v>
      </c>
      <c r="G2226" s="99">
        <v>767</v>
      </c>
      <c r="H2226" s="91">
        <v>44</v>
      </c>
      <c r="I2226" s="91"/>
    </row>
    <row r="2227" spans="1:9">
      <c r="A2227" s="145">
        <v>2223</v>
      </c>
      <c r="B2227" s="146" t="s">
        <v>1256</v>
      </c>
      <c r="C2227" s="91" t="s">
        <v>6461</v>
      </c>
      <c r="D2227" s="91">
        <v>1</v>
      </c>
      <c r="E2227" s="91">
        <v>26</v>
      </c>
      <c r="F2227" s="146" t="s">
        <v>2598</v>
      </c>
      <c r="G2227" s="99">
        <v>767</v>
      </c>
      <c r="H2227" s="91">
        <v>54</v>
      </c>
      <c r="I2227" s="91"/>
    </row>
  </sheetData>
  <mergeCells count="2">
    <mergeCell ref="C3:E3"/>
    <mergeCell ref="F3:I3"/>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A1:I2227"/>
  <sheetViews>
    <sheetView workbookViewId="0"/>
  </sheetViews>
  <sheetFormatPr defaultRowHeight="13.5"/>
  <cols>
    <col min="1" max="1" width="6.375" style="93" bestFit="1" customWidth="1"/>
    <col min="2" max="2" width="40" style="31" bestFit="1" customWidth="1"/>
    <col min="3" max="3" width="4.625" style="123" bestFit="1" customWidth="1"/>
    <col min="4" max="4" width="8.625" style="123" bestFit="1" customWidth="1"/>
    <col min="5" max="5" width="5.375" style="123" customWidth="1"/>
    <col min="6" max="6" width="15.375" style="11" bestFit="1" customWidth="1"/>
    <col min="7" max="16384" width="9" style="11"/>
  </cols>
  <sheetData>
    <row r="1" spans="1:9" ht="26.25" customHeight="1">
      <c r="A1" s="81" t="s">
        <v>6447</v>
      </c>
      <c r="B1" s="82" t="s">
        <v>6686</v>
      </c>
      <c r="C1" s="281"/>
      <c r="D1" s="281"/>
      <c r="E1" s="281"/>
      <c r="F1" s="281"/>
      <c r="G1" s="281"/>
      <c r="H1" s="281"/>
      <c r="I1" s="281"/>
    </row>
    <row r="2" spans="1:9" ht="21" customHeight="1">
      <c r="A2" s="83"/>
      <c r="B2" s="31" t="s">
        <v>6449</v>
      </c>
      <c r="C2" s="281"/>
      <c r="D2" s="281"/>
      <c r="E2" s="281"/>
      <c r="F2" s="281"/>
      <c r="G2" s="281"/>
      <c r="H2" s="281"/>
      <c r="I2" s="281"/>
    </row>
    <row r="3" spans="1:9" ht="13.5" customHeight="1">
      <c r="A3" s="141" t="s">
        <v>6450</v>
      </c>
      <c r="B3" s="84">
        <v>2223</v>
      </c>
      <c r="C3" s="517" t="s">
        <v>6451</v>
      </c>
      <c r="D3" s="518"/>
      <c r="E3" s="519"/>
      <c r="F3" s="517" t="s">
        <v>6452</v>
      </c>
      <c r="G3" s="518"/>
      <c r="H3" s="518"/>
      <c r="I3" s="519"/>
    </row>
    <row r="4" spans="1:9" ht="22.5">
      <c r="A4" s="85" t="s">
        <v>6453</v>
      </c>
      <c r="B4" s="86" t="s">
        <v>274</v>
      </c>
      <c r="C4" s="87" t="s">
        <v>6454</v>
      </c>
      <c r="D4" s="300" t="s">
        <v>6455</v>
      </c>
      <c r="E4" s="300" t="s">
        <v>6456</v>
      </c>
      <c r="F4" s="88" t="s">
        <v>6457</v>
      </c>
      <c r="G4" s="88" t="s">
        <v>6458</v>
      </c>
      <c r="H4" s="88" t="s">
        <v>6459</v>
      </c>
      <c r="I4" s="88" t="s">
        <v>275</v>
      </c>
    </row>
    <row r="5" spans="1:9">
      <c r="A5" s="145">
        <v>1</v>
      </c>
      <c r="B5" s="92" t="s">
        <v>6677</v>
      </c>
      <c r="C5" s="91"/>
      <c r="D5" s="91">
        <v>1</v>
      </c>
      <c r="E5" s="91">
        <v>15</v>
      </c>
      <c r="F5" s="91" t="s">
        <v>276</v>
      </c>
      <c r="G5" s="99">
        <v>10</v>
      </c>
      <c r="H5" s="91">
        <v>3</v>
      </c>
      <c r="I5" s="91"/>
    </row>
    <row r="6" spans="1:9">
      <c r="A6" s="145">
        <v>2</v>
      </c>
      <c r="B6" s="92" t="s">
        <v>6678</v>
      </c>
      <c r="C6" s="91"/>
      <c r="D6" s="91">
        <v>5</v>
      </c>
      <c r="E6" s="91">
        <v>16</v>
      </c>
      <c r="F6" s="91" t="s">
        <v>6668</v>
      </c>
      <c r="G6" s="147">
        <v>10</v>
      </c>
      <c r="H6" s="91" t="s">
        <v>6669</v>
      </c>
      <c r="I6" s="91"/>
    </row>
    <row r="7" spans="1:9">
      <c r="A7" s="145">
        <v>3</v>
      </c>
      <c r="B7" s="92" t="s">
        <v>6679</v>
      </c>
      <c r="C7" s="91"/>
      <c r="D7" s="91">
        <v>1</v>
      </c>
      <c r="E7" s="91">
        <v>17</v>
      </c>
      <c r="F7" s="91" t="s">
        <v>277</v>
      </c>
      <c r="G7" s="99">
        <v>10</v>
      </c>
      <c r="H7" s="91">
        <v>9</v>
      </c>
      <c r="I7" s="91"/>
    </row>
    <row r="8" spans="1:9">
      <c r="A8" s="145">
        <v>4</v>
      </c>
      <c r="B8" s="92" t="s">
        <v>6680</v>
      </c>
      <c r="C8" s="91"/>
      <c r="D8" s="91">
        <v>1</v>
      </c>
      <c r="E8" s="91">
        <v>18</v>
      </c>
      <c r="F8" s="91" t="s">
        <v>278</v>
      </c>
      <c r="G8" s="99">
        <v>10</v>
      </c>
      <c r="H8" s="91">
        <v>11</v>
      </c>
      <c r="I8" s="91"/>
    </row>
    <row r="9" spans="1:9">
      <c r="A9" s="145">
        <v>5</v>
      </c>
      <c r="B9" s="92" t="s">
        <v>6681</v>
      </c>
      <c r="C9" s="91"/>
      <c r="D9" s="91">
        <v>1</v>
      </c>
      <c r="E9" s="91">
        <v>19</v>
      </c>
      <c r="F9" s="91" t="s">
        <v>279</v>
      </c>
      <c r="G9" s="99">
        <v>10</v>
      </c>
      <c r="H9" s="91">
        <v>13</v>
      </c>
      <c r="I9" s="91"/>
    </row>
    <row r="10" spans="1:9">
      <c r="A10" s="145">
        <v>6</v>
      </c>
      <c r="B10" s="92" t="s">
        <v>6682</v>
      </c>
      <c r="C10" s="91"/>
      <c r="D10" s="91">
        <v>1</v>
      </c>
      <c r="E10" s="91">
        <v>20</v>
      </c>
      <c r="F10" s="91" t="s">
        <v>280</v>
      </c>
      <c r="G10" s="99">
        <v>10</v>
      </c>
      <c r="H10" s="91">
        <v>15</v>
      </c>
      <c r="I10" s="91"/>
    </row>
    <row r="11" spans="1:9">
      <c r="A11" s="145">
        <v>7</v>
      </c>
      <c r="B11" s="92" t="s">
        <v>6683</v>
      </c>
      <c r="C11" s="91" t="s">
        <v>6461</v>
      </c>
      <c r="D11" s="91">
        <v>1</v>
      </c>
      <c r="E11" s="91">
        <v>24</v>
      </c>
      <c r="F11" s="91" t="s">
        <v>281</v>
      </c>
      <c r="G11" s="99">
        <v>10</v>
      </c>
      <c r="H11" s="91">
        <v>34</v>
      </c>
      <c r="I11" s="91"/>
    </row>
    <row r="12" spans="1:9">
      <c r="A12" s="145">
        <v>8</v>
      </c>
      <c r="B12" s="92" t="s">
        <v>6684</v>
      </c>
      <c r="C12" s="91" t="s">
        <v>6461</v>
      </c>
      <c r="D12" s="91">
        <v>1</v>
      </c>
      <c r="E12" s="91">
        <v>25</v>
      </c>
      <c r="F12" s="91" t="s">
        <v>282</v>
      </c>
      <c r="G12" s="99">
        <v>10</v>
      </c>
      <c r="H12" s="91">
        <v>44</v>
      </c>
      <c r="I12" s="91"/>
    </row>
    <row r="13" spans="1:9">
      <c r="A13" s="145">
        <v>9</v>
      </c>
      <c r="B13" s="92" t="s">
        <v>6685</v>
      </c>
      <c r="C13" s="91" t="s">
        <v>6461</v>
      </c>
      <c r="D13" s="91">
        <v>1</v>
      </c>
      <c r="E13" s="91">
        <v>26</v>
      </c>
      <c r="F13" s="91" t="s">
        <v>283</v>
      </c>
      <c r="G13" s="99">
        <v>10</v>
      </c>
      <c r="H13" s="91">
        <v>54</v>
      </c>
      <c r="I13" s="91"/>
    </row>
    <row r="14" spans="1:9">
      <c r="A14" s="145">
        <v>10</v>
      </c>
      <c r="B14" s="92" t="s">
        <v>6677</v>
      </c>
      <c r="C14" s="91"/>
      <c r="D14" s="91">
        <v>1</v>
      </c>
      <c r="E14" s="91">
        <v>15</v>
      </c>
      <c r="F14" s="91" t="s">
        <v>284</v>
      </c>
      <c r="G14" s="99">
        <v>13</v>
      </c>
      <c r="H14" s="91">
        <v>3</v>
      </c>
      <c r="I14" s="91"/>
    </row>
    <row r="15" spans="1:9">
      <c r="A15" s="145">
        <v>11</v>
      </c>
      <c r="B15" s="92" t="s">
        <v>6678</v>
      </c>
      <c r="C15" s="91"/>
      <c r="D15" s="91">
        <v>5</v>
      </c>
      <c r="E15" s="91">
        <v>16</v>
      </c>
      <c r="F15" s="91" t="s">
        <v>1144</v>
      </c>
      <c r="G15" s="147">
        <v>13</v>
      </c>
      <c r="H15" s="91" t="s">
        <v>6669</v>
      </c>
      <c r="I15" s="91"/>
    </row>
    <row r="16" spans="1:9">
      <c r="A16" s="145">
        <v>12</v>
      </c>
      <c r="B16" s="92" t="s">
        <v>6679</v>
      </c>
      <c r="C16" s="91"/>
      <c r="D16" s="91">
        <v>1</v>
      </c>
      <c r="E16" s="91">
        <v>17</v>
      </c>
      <c r="F16" s="91" t="s">
        <v>285</v>
      </c>
      <c r="G16" s="99">
        <v>13</v>
      </c>
      <c r="H16" s="91">
        <v>9</v>
      </c>
      <c r="I16" s="91"/>
    </row>
    <row r="17" spans="1:9">
      <c r="A17" s="145">
        <v>13</v>
      </c>
      <c r="B17" s="92" t="s">
        <v>6680</v>
      </c>
      <c r="C17" s="91"/>
      <c r="D17" s="91">
        <v>1</v>
      </c>
      <c r="E17" s="91">
        <v>18</v>
      </c>
      <c r="F17" s="91" t="s">
        <v>286</v>
      </c>
      <c r="G17" s="99">
        <v>13</v>
      </c>
      <c r="H17" s="91">
        <v>11</v>
      </c>
      <c r="I17" s="91"/>
    </row>
    <row r="18" spans="1:9">
      <c r="A18" s="145">
        <v>14</v>
      </c>
      <c r="B18" s="92" t="s">
        <v>6681</v>
      </c>
      <c r="C18" s="91"/>
      <c r="D18" s="91">
        <v>1</v>
      </c>
      <c r="E18" s="91">
        <v>19</v>
      </c>
      <c r="F18" s="91" t="s">
        <v>287</v>
      </c>
      <c r="G18" s="99">
        <v>13</v>
      </c>
      <c r="H18" s="91">
        <v>13</v>
      </c>
      <c r="I18" s="91"/>
    </row>
    <row r="19" spans="1:9">
      <c r="A19" s="145">
        <v>15</v>
      </c>
      <c r="B19" s="92" t="s">
        <v>6682</v>
      </c>
      <c r="C19" s="91"/>
      <c r="D19" s="91">
        <v>1</v>
      </c>
      <c r="E19" s="91">
        <v>20</v>
      </c>
      <c r="F19" s="91" t="s">
        <v>288</v>
      </c>
      <c r="G19" s="99">
        <v>13</v>
      </c>
      <c r="H19" s="91">
        <v>15</v>
      </c>
      <c r="I19" s="91"/>
    </row>
    <row r="20" spans="1:9">
      <c r="A20" s="145">
        <v>16</v>
      </c>
      <c r="B20" s="92" t="s">
        <v>6683</v>
      </c>
      <c r="C20" s="91" t="s">
        <v>6461</v>
      </c>
      <c r="D20" s="91">
        <v>1</v>
      </c>
      <c r="E20" s="91">
        <v>24</v>
      </c>
      <c r="F20" s="91" t="s">
        <v>289</v>
      </c>
      <c r="G20" s="99">
        <v>13</v>
      </c>
      <c r="H20" s="91">
        <v>34</v>
      </c>
      <c r="I20" s="91"/>
    </row>
    <row r="21" spans="1:9">
      <c r="A21" s="145">
        <v>17</v>
      </c>
      <c r="B21" s="92" t="s">
        <v>6684</v>
      </c>
      <c r="C21" s="91" t="s">
        <v>6461</v>
      </c>
      <c r="D21" s="91">
        <v>1</v>
      </c>
      <c r="E21" s="91">
        <v>25</v>
      </c>
      <c r="F21" s="91" t="s">
        <v>290</v>
      </c>
      <c r="G21" s="99">
        <v>13</v>
      </c>
      <c r="H21" s="91">
        <v>44</v>
      </c>
      <c r="I21" s="91"/>
    </row>
    <row r="22" spans="1:9">
      <c r="A22" s="145">
        <v>18</v>
      </c>
      <c r="B22" s="92" t="s">
        <v>6685</v>
      </c>
      <c r="C22" s="91" t="s">
        <v>6461</v>
      </c>
      <c r="D22" s="91">
        <v>1</v>
      </c>
      <c r="E22" s="91">
        <v>26</v>
      </c>
      <c r="F22" s="91" t="s">
        <v>291</v>
      </c>
      <c r="G22" s="99">
        <v>13</v>
      </c>
      <c r="H22" s="91">
        <v>54</v>
      </c>
      <c r="I22" s="91"/>
    </row>
    <row r="23" spans="1:9">
      <c r="A23" s="145">
        <v>19</v>
      </c>
      <c r="B23" s="92" t="s">
        <v>6677</v>
      </c>
      <c r="C23" s="91"/>
      <c r="D23" s="91">
        <v>1</v>
      </c>
      <c r="E23" s="91">
        <v>15</v>
      </c>
      <c r="F23" s="91" t="s">
        <v>292</v>
      </c>
      <c r="G23" s="99">
        <v>16</v>
      </c>
      <c r="H23" s="91">
        <v>3</v>
      </c>
      <c r="I23" s="91"/>
    </row>
    <row r="24" spans="1:9">
      <c r="A24" s="145">
        <v>20</v>
      </c>
      <c r="B24" s="92" t="s">
        <v>6678</v>
      </c>
      <c r="C24" s="91"/>
      <c r="D24" s="91">
        <v>5</v>
      </c>
      <c r="E24" s="91">
        <v>16</v>
      </c>
      <c r="F24" s="91" t="s">
        <v>1145</v>
      </c>
      <c r="G24" s="147">
        <v>16</v>
      </c>
      <c r="H24" s="91" t="s">
        <v>6669</v>
      </c>
      <c r="I24" s="91"/>
    </row>
    <row r="25" spans="1:9">
      <c r="A25" s="145">
        <v>21</v>
      </c>
      <c r="B25" s="92" t="s">
        <v>6679</v>
      </c>
      <c r="C25" s="91"/>
      <c r="D25" s="91">
        <v>1</v>
      </c>
      <c r="E25" s="91">
        <v>17</v>
      </c>
      <c r="F25" s="91" t="s">
        <v>293</v>
      </c>
      <c r="G25" s="99">
        <v>16</v>
      </c>
      <c r="H25" s="91">
        <v>9</v>
      </c>
      <c r="I25" s="91"/>
    </row>
    <row r="26" spans="1:9">
      <c r="A26" s="145">
        <v>22</v>
      </c>
      <c r="B26" s="92" t="s">
        <v>6680</v>
      </c>
      <c r="C26" s="91"/>
      <c r="D26" s="91">
        <v>1</v>
      </c>
      <c r="E26" s="91">
        <v>18</v>
      </c>
      <c r="F26" s="91" t="s">
        <v>294</v>
      </c>
      <c r="G26" s="99">
        <v>16</v>
      </c>
      <c r="H26" s="91">
        <v>11</v>
      </c>
      <c r="I26" s="91"/>
    </row>
    <row r="27" spans="1:9">
      <c r="A27" s="145">
        <v>23</v>
      </c>
      <c r="B27" s="92" t="s">
        <v>6681</v>
      </c>
      <c r="C27" s="91"/>
      <c r="D27" s="91">
        <v>1</v>
      </c>
      <c r="E27" s="91">
        <v>19</v>
      </c>
      <c r="F27" s="91" t="s">
        <v>295</v>
      </c>
      <c r="G27" s="99">
        <v>16</v>
      </c>
      <c r="H27" s="91">
        <v>13</v>
      </c>
      <c r="I27" s="91"/>
    </row>
    <row r="28" spans="1:9">
      <c r="A28" s="145">
        <v>24</v>
      </c>
      <c r="B28" s="92" t="s">
        <v>6682</v>
      </c>
      <c r="C28" s="91"/>
      <c r="D28" s="91">
        <v>1</v>
      </c>
      <c r="E28" s="91">
        <v>20</v>
      </c>
      <c r="F28" s="91" t="s">
        <v>296</v>
      </c>
      <c r="G28" s="99">
        <v>16</v>
      </c>
      <c r="H28" s="91">
        <v>15</v>
      </c>
      <c r="I28" s="91"/>
    </row>
    <row r="29" spans="1:9">
      <c r="A29" s="145">
        <v>25</v>
      </c>
      <c r="B29" s="92" t="s">
        <v>6683</v>
      </c>
      <c r="C29" s="91" t="s">
        <v>6461</v>
      </c>
      <c r="D29" s="91">
        <v>1</v>
      </c>
      <c r="E29" s="91">
        <v>24</v>
      </c>
      <c r="F29" s="91" t="s">
        <v>297</v>
      </c>
      <c r="G29" s="99">
        <v>16</v>
      </c>
      <c r="H29" s="91">
        <v>34</v>
      </c>
      <c r="I29" s="91"/>
    </row>
    <row r="30" spans="1:9">
      <c r="A30" s="145">
        <v>26</v>
      </c>
      <c r="B30" s="92" t="s">
        <v>6684</v>
      </c>
      <c r="C30" s="91" t="s">
        <v>6461</v>
      </c>
      <c r="D30" s="91">
        <v>1</v>
      </c>
      <c r="E30" s="91">
        <v>25</v>
      </c>
      <c r="F30" s="91" t="s">
        <v>298</v>
      </c>
      <c r="G30" s="99">
        <v>16</v>
      </c>
      <c r="H30" s="91">
        <v>44</v>
      </c>
      <c r="I30" s="91"/>
    </row>
    <row r="31" spans="1:9">
      <c r="A31" s="145">
        <v>27</v>
      </c>
      <c r="B31" s="92" t="s">
        <v>6685</v>
      </c>
      <c r="C31" s="91" t="s">
        <v>6461</v>
      </c>
      <c r="D31" s="91">
        <v>1</v>
      </c>
      <c r="E31" s="91">
        <v>26</v>
      </c>
      <c r="F31" s="91" t="s">
        <v>299</v>
      </c>
      <c r="G31" s="99">
        <v>16</v>
      </c>
      <c r="H31" s="91">
        <v>54</v>
      </c>
      <c r="I31" s="91"/>
    </row>
    <row r="32" spans="1:9">
      <c r="A32" s="145">
        <v>28</v>
      </c>
      <c r="B32" s="92" t="s">
        <v>6677</v>
      </c>
      <c r="C32" s="91"/>
      <c r="D32" s="91">
        <v>1</v>
      </c>
      <c r="E32" s="91">
        <v>15</v>
      </c>
      <c r="F32" s="91" t="s">
        <v>300</v>
      </c>
      <c r="G32" s="99">
        <v>19</v>
      </c>
      <c r="H32" s="91">
        <v>3</v>
      </c>
      <c r="I32" s="91"/>
    </row>
    <row r="33" spans="1:9">
      <c r="A33" s="145">
        <v>29</v>
      </c>
      <c r="B33" s="92" t="s">
        <v>6678</v>
      </c>
      <c r="C33" s="91"/>
      <c r="D33" s="91">
        <v>5</v>
      </c>
      <c r="E33" s="91">
        <v>16</v>
      </c>
      <c r="F33" s="91" t="s">
        <v>1146</v>
      </c>
      <c r="G33" s="147">
        <v>19</v>
      </c>
      <c r="H33" s="91" t="s">
        <v>6669</v>
      </c>
      <c r="I33" s="91"/>
    </row>
    <row r="34" spans="1:9">
      <c r="A34" s="145">
        <v>30</v>
      </c>
      <c r="B34" s="92" t="s">
        <v>6679</v>
      </c>
      <c r="C34" s="91"/>
      <c r="D34" s="91">
        <v>1</v>
      </c>
      <c r="E34" s="91">
        <v>17</v>
      </c>
      <c r="F34" s="91" t="s">
        <v>301</v>
      </c>
      <c r="G34" s="99">
        <v>19</v>
      </c>
      <c r="H34" s="91">
        <v>9</v>
      </c>
      <c r="I34" s="91"/>
    </row>
    <row r="35" spans="1:9">
      <c r="A35" s="145">
        <v>31</v>
      </c>
      <c r="B35" s="92" t="s">
        <v>6680</v>
      </c>
      <c r="C35" s="91"/>
      <c r="D35" s="91">
        <v>1</v>
      </c>
      <c r="E35" s="91">
        <v>18</v>
      </c>
      <c r="F35" s="91" t="s">
        <v>302</v>
      </c>
      <c r="G35" s="99">
        <v>19</v>
      </c>
      <c r="H35" s="91">
        <v>11</v>
      </c>
      <c r="I35" s="91"/>
    </row>
    <row r="36" spans="1:9">
      <c r="A36" s="145">
        <v>32</v>
      </c>
      <c r="B36" s="92" t="s">
        <v>6681</v>
      </c>
      <c r="C36" s="91"/>
      <c r="D36" s="91">
        <v>1</v>
      </c>
      <c r="E36" s="91">
        <v>19</v>
      </c>
      <c r="F36" s="91" t="s">
        <v>303</v>
      </c>
      <c r="G36" s="99">
        <v>19</v>
      </c>
      <c r="H36" s="91">
        <v>13</v>
      </c>
      <c r="I36" s="91"/>
    </row>
    <row r="37" spans="1:9">
      <c r="A37" s="145">
        <v>33</v>
      </c>
      <c r="B37" s="92" t="s">
        <v>6682</v>
      </c>
      <c r="C37" s="91"/>
      <c r="D37" s="91">
        <v>1</v>
      </c>
      <c r="E37" s="91">
        <v>20</v>
      </c>
      <c r="F37" s="91" t="s">
        <v>304</v>
      </c>
      <c r="G37" s="99">
        <v>19</v>
      </c>
      <c r="H37" s="91">
        <v>15</v>
      </c>
      <c r="I37" s="91"/>
    </row>
    <row r="38" spans="1:9">
      <c r="A38" s="145">
        <v>34</v>
      </c>
      <c r="B38" s="92" t="s">
        <v>6683</v>
      </c>
      <c r="C38" s="91" t="s">
        <v>6461</v>
      </c>
      <c r="D38" s="91">
        <v>1</v>
      </c>
      <c r="E38" s="91">
        <v>24</v>
      </c>
      <c r="F38" s="91" t="s">
        <v>305</v>
      </c>
      <c r="G38" s="99">
        <v>19</v>
      </c>
      <c r="H38" s="91">
        <v>34</v>
      </c>
      <c r="I38" s="91"/>
    </row>
    <row r="39" spans="1:9">
      <c r="A39" s="145">
        <v>35</v>
      </c>
      <c r="B39" s="92" t="s">
        <v>6684</v>
      </c>
      <c r="C39" s="91" t="s">
        <v>6461</v>
      </c>
      <c r="D39" s="91">
        <v>1</v>
      </c>
      <c r="E39" s="91">
        <v>25</v>
      </c>
      <c r="F39" s="91" t="s">
        <v>306</v>
      </c>
      <c r="G39" s="99">
        <v>19</v>
      </c>
      <c r="H39" s="91">
        <v>44</v>
      </c>
      <c r="I39" s="91"/>
    </row>
    <row r="40" spans="1:9">
      <c r="A40" s="145">
        <v>36</v>
      </c>
      <c r="B40" s="92" t="s">
        <v>6685</v>
      </c>
      <c r="C40" s="91" t="s">
        <v>6461</v>
      </c>
      <c r="D40" s="91">
        <v>1</v>
      </c>
      <c r="E40" s="91">
        <v>26</v>
      </c>
      <c r="F40" s="91" t="s">
        <v>307</v>
      </c>
      <c r="G40" s="99">
        <v>19</v>
      </c>
      <c r="H40" s="91">
        <v>54</v>
      </c>
      <c r="I40" s="91"/>
    </row>
    <row r="41" spans="1:9">
      <c r="A41" s="145">
        <v>37</v>
      </c>
      <c r="B41" s="92" t="s">
        <v>6677</v>
      </c>
      <c r="C41" s="91"/>
      <c r="D41" s="91">
        <v>1</v>
      </c>
      <c r="E41" s="91">
        <v>15</v>
      </c>
      <c r="F41" s="91" t="s">
        <v>308</v>
      </c>
      <c r="G41" s="99">
        <v>22</v>
      </c>
      <c r="H41" s="91">
        <v>3</v>
      </c>
      <c r="I41" s="91"/>
    </row>
    <row r="42" spans="1:9">
      <c r="A42" s="145">
        <v>38</v>
      </c>
      <c r="B42" s="92" t="s">
        <v>6678</v>
      </c>
      <c r="C42" s="91"/>
      <c r="D42" s="91">
        <v>5</v>
      </c>
      <c r="E42" s="91">
        <v>16</v>
      </c>
      <c r="F42" s="91" t="s">
        <v>1147</v>
      </c>
      <c r="G42" s="147">
        <v>22</v>
      </c>
      <c r="H42" s="91" t="s">
        <v>6669</v>
      </c>
      <c r="I42" s="91"/>
    </row>
    <row r="43" spans="1:9">
      <c r="A43" s="145">
        <v>39</v>
      </c>
      <c r="B43" s="92" t="s">
        <v>6679</v>
      </c>
      <c r="C43" s="91"/>
      <c r="D43" s="91">
        <v>1</v>
      </c>
      <c r="E43" s="91">
        <v>17</v>
      </c>
      <c r="F43" s="91" t="s">
        <v>309</v>
      </c>
      <c r="G43" s="99">
        <v>22</v>
      </c>
      <c r="H43" s="91">
        <v>9</v>
      </c>
      <c r="I43" s="91"/>
    </row>
    <row r="44" spans="1:9">
      <c r="A44" s="145">
        <v>40</v>
      </c>
      <c r="B44" s="92" t="s">
        <v>6680</v>
      </c>
      <c r="C44" s="91"/>
      <c r="D44" s="91">
        <v>1</v>
      </c>
      <c r="E44" s="91">
        <v>18</v>
      </c>
      <c r="F44" s="91" t="s">
        <v>310</v>
      </c>
      <c r="G44" s="99">
        <v>22</v>
      </c>
      <c r="H44" s="91">
        <v>11</v>
      </c>
      <c r="I44" s="91"/>
    </row>
    <row r="45" spans="1:9">
      <c r="A45" s="145">
        <v>41</v>
      </c>
      <c r="B45" s="92" t="s">
        <v>6681</v>
      </c>
      <c r="C45" s="91"/>
      <c r="D45" s="91">
        <v>1</v>
      </c>
      <c r="E45" s="91">
        <v>19</v>
      </c>
      <c r="F45" s="91" t="s">
        <v>311</v>
      </c>
      <c r="G45" s="99">
        <v>22</v>
      </c>
      <c r="H45" s="91">
        <v>13</v>
      </c>
      <c r="I45" s="91"/>
    </row>
    <row r="46" spans="1:9">
      <c r="A46" s="145">
        <v>42</v>
      </c>
      <c r="B46" s="92" t="s">
        <v>6682</v>
      </c>
      <c r="C46" s="91"/>
      <c r="D46" s="91">
        <v>1</v>
      </c>
      <c r="E46" s="91">
        <v>20</v>
      </c>
      <c r="F46" s="91" t="s">
        <v>312</v>
      </c>
      <c r="G46" s="99">
        <v>22</v>
      </c>
      <c r="H46" s="91">
        <v>15</v>
      </c>
      <c r="I46" s="91"/>
    </row>
    <row r="47" spans="1:9">
      <c r="A47" s="145">
        <v>43</v>
      </c>
      <c r="B47" s="92" t="s">
        <v>6683</v>
      </c>
      <c r="C47" s="91" t="s">
        <v>6461</v>
      </c>
      <c r="D47" s="91">
        <v>1</v>
      </c>
      <c r="E47" s="91">
        <v>24</v>
      </c>
      <c r="F47" s="91" t="s">
        <v>313</v>
      </c>
      <c r="G47" s="99">
        <v>22</v>
      </c>
      <c r="H47" s="91">
        <v>34</v>
      </c>
      <c r="I47" s="91"/>
    </row>
    <row r="48" spans="1:9">
      <c r="A48" s="145">
        <v>44</v>
      </c>
      <c r="B48" s="92" t="s">
        <v>6684</v>
      </c>
      <c r="C48" s="91" t="s">
        <v>6461</v>
      </c>
      <c r="D48" s="91">
        <v>1</v>
      </c>
      <c r="E48" s="91">
        <v>25</v>
      </c>
      <c r="F48" s="91" t="s">
        <v>314</v>
      </c>
      <c r="G48" s="99">
        <v>22</v>
      </c>
      <c r="H48" s="91">
        <v>44</v>
      </c>
      <c r="I48" s="91"/>
    </row>
    <row r="49" spans="1:9">
      <c r="A49" s="145">
        <v>45</v>
      </c>
      <c r="B49" s="92" t="s">
        <v>6685</v>
      </c>
      <c r="C49" s="91" t="s">
        <v>6461</v>
      </c>
      <c r="D49" s="91">
        <v>1</v>
      </c>
      <c r="E49" s="91">
        <v>26</v>
      </c>
      <c r="F49" s="91" t="s">
        <v>315</v>
      </c>
      <c r="G49" s="99">
        <v>22</v>
      </c>
      <c r="H49" s="91">
        <v>54</v>
      </c>
      <c r="I49" s="91"/>
    </row>
    <row r="50" spans="1:9">
      <c r="A50" s="145">
        <v>46</v>
      </c>
      <c r="B50" s="92" t="s">
        <v>6677</v>
      </c>
      <c r="C50" s="91"/>
      <c r="D50" s="91">
        <v>1</v>
      </c>
      <c r="E50" s="91">
        <v>15</v>
      </c>
      <c r="F50" s="91" t="s">
        <v>316</v>
      </c>
      <c r="G50" s="99">
        <v>25</v>
      </c>
      <c r="H50" s="91">
        <v>3</v>
      </c>
      <c r="I50" s="91"/>
    </row>
    <row r="51" spans="1:9">
      <c r="A51" s="145">
        <v>47</v>
      </c>
      <c r="B51" s="92" t="s">
        <v>6678</v>
      </c>
      <c r="C51" s="91"/>
      <c r="D51" s="91">
        <v>5</v>
      </c>
      <c r="E51" s="91">
        <v>16</v>
      </c>
      <c r="F51" s="91" t="s">
        <v>1148</v>
      </c>
      <c r="G51" s="147">
        <v>25</v>
      </c>
      <c r="H51" s="91" t="s">
        <v>6669</v>
      </c>
      <c r="I51" s="91"/>
    </row>
    <row r="52" spans="1:9">
      <c r="A52" s="145">
        <v>48</v>
      </c>
      <c r="B52" s="92" t="s">
        <v>6679</v>
      </c>
      <c r="C52" s="91"/>
      <c r="D52" s="91">
        <v>1</v>
      </c>
      <c r="E52" s="91">
        <v>17</v>
      </c>
      <c r="F52" s="91" t="s">
        <v>317</v>
      </c>
      <c r="G52" s="99">
        <v>25</v>
      </c>
      <c r="H52" s="91">
        <v>9</v>
      </c>
      <c r="I52" s="91"/>
    </row>
    <row r="53" spans="1:9">
      <c r="A53" s="145">
        <v>49</v>
      </c>
      <c r="B53" s="92" t="s">
        <v>6680</v>
      </c>
      <c r="C53" s="91"/>
      <c r="D53" s="91">
        <v>1</v>
      </c>
      <c r="E53" s="91">
        <v>18</v>
      </c>
      <c r="F53" s="91" t="s">
        <v>318</v>
      </c>
      <c r="G53" s="99">
        <v>25</v>
      </c>
      <c r="H53" s="91">
        <v>11</v>
      </c>
      <c r="I53" s="91"/>
    </row>
    <row r="54" spans="1:9">
      <c r="A54" s="145">
        <v>50</v>
      </c>
      <c r="B54" s="92" t="s">
        <v>6681</v>
      </c>
      <c r="C54" s="91"/>
      <c r="D54" s="91">
        <v>1</v>
      </c>
      <c r="E54" s="91">
        <v>19</v>
      </c>
      <c r="F54" s="91" t="s">
        <v>319</v>
      </c>
      <c r="G54" s="99">
        <v>25</v>
      </c>
      <c r="H54" s="91">
        <v>13</v>
      </c>
      <c r="I54" s="91"/>
    </row>
    <row r="55" spans="1:9">
      <c r="A55" s="145">
        <v>51</v>
      </c>
      <c r="B55" s="92" t="s">
        <v>6682</v>
      </c>
      <c r="C55" s="91"/>
      <c r="D55" s="91">
        <v>1</v>
      </c>
      <c r="E55" s="91">
        <v>20</v>
      </c>
      <c r="F55" s="91" t="s">
        <v>320</v>
      </c>
      <c r="G55" s="99">
        <v>25</v>
      </c>
      <c r="H55" s="91">
        <v>15</v>
      </c>
      <c r="I55" s="91"/>
    </row>
    <row r="56" spans="1:9">
      <c r="A56" s="145">
        <v>52</v>
      </c>
      <c r="B56" s="92" t="s">
        <v>6683</v>
      </c>
      <c r="C56" s="91" t="s">
        <v>6461</v>
      </c>
      <c r="D56" s="91">
        <v>1</v>
      </c>
      <c r="E56" s="91">
        <v>24</v>
      </c>
      <c r="F56" s="91" t="s">
        <v>321</v>
      </c>
      <c r="G56" s="99">
        <v>25</v>
      </c>
      <c r="H56" s="91">
        <v>34</v>
      </c>
      <c r="I56" s="91"/>
    </row>
    <row r="57" spans="1:9">
      <c r="A57" s="145">
        <v>53</v>
      </c>
      <c r="B57" s="92" t="s">
        <v>6684</v>
      </c>
      <c r="C57" s="91" t="s">
        <v>6461</v>
      </c>
      <c r="D57" s="91">
        <v>1</v>
      </c>
      <c r="E57" s="91">
        <v>25</v>
      </c>
      <c r="F57" s="91" t="s">
        <v>322</v>
      </c>
      <c r="G57" s="99">
        <v>25</v>
      </c>
      <c r="H57" s="91">
        <v>44</v>
      </c>
      <c r="I57" s="91"/>
    </row>
    <row r="58" spans="1:9">
      <c r="A58" s="145">
        <v>54</v>
      </c>
      <c r="B58" s="92" t="s">
        <v>6685</v>
      </c>
      <c r="C58" s="91" t="s">
        <v>6461</v>
      </c>
      <c r="D58" s="91">
        <v>1</v>
      </c>
      <c r="E58" s="91">
        <v>26</v>
      </c>
      <c r="F58" s="91" t="s">
        <v>323</v>
      </c>
      <c r="G58" s="99">
        <v>25</v>
      </c>
      <c r="H58" s="91">
        <v>54</v>
      </c>
      <c r="I58" s="91"/>
    </row>
    <row r="59" spans="1:9">
      <c r="A59" s="145">
        <v>55</v>
      </c>
      <c r="B59" s="92" t="s">
        <v>6677</v>
      </c>
      <c r="C59" s="91"/>
      <c r="D59" s="91">
        <v>1</v>
      </c>
      <c r="E59" s="91">
        <v>15</v>
      </c>
      <c r="F59" s="91" t="s">
        <v>324</v>
      </c>
      <c r="G59" s="99">
        <v>28</v>
      </c>
      <c r="H59" s="91">
        <v>3</v>
      </c>
      <c r="I59" s="91"/>
    </row>
    <row r="60" spans="1:9">
      <c r="A60" s="145">
        <v>56</v>
      </c>
      <c r="B60" s="92" t="s">
        <v>6678</v>
      </c>
      <c r="C60" s="91"/>
      <c r="D60" s="91">
        <v>5</v>
      </c>
      <c r="E60" s="91">
        <v>16</v>
      </c>
      <c r="F60" s="91" t="s">
        <v>1149</v>
      </c>
      <c r="G60" s="147">
        <v>28</v>
      </c>
      <c r="H60" s="91" t="s">
        <v>6669</v>
      </c>
      <c r="I60" s="91"/>
    </row>
    <row r="61" spans="1:9">
      <c r="A61" s="145">
        <v>57</v>
      </c>
      <c r="B61" s="92" t="s">
        <v>6679</v>
      </c>
      <c r="C61" s="91"/>
      <c r="D61" s="91">
        <v>1</v>
      </c>
      <c r="E61" s="91">
        <v>17</v>
      </c>
      <c r="F61" s="91" t="s">
        <v>325</v>
      </c>
      <c r="G61" s="99">
        <v>28</v>
      </c>
      <c r="H61" s="91">
        <v>9</v>
      </c>
      <c r="I61" s="91"/>
    </row>
    <row r="62" spans="1:9">
      <c r="A62" s="145">
        <v>58</v>
      </c>
      <c r="B62" s="92" t="s">
        <v>6680</v>
      </c>
      <c r="C62" s="91"/>
      <c r="D62" s="91">
        <v>1</v>
      </c>
      <c r="E62" s="91">
        <v>18</v>
      </c>
      <c r="F62" s="91" t="s">
        <v>326</v>
      </c>
      <c r="G62" s="99">
        <v>28</v>
      </c>
      <c r="H62" s="91">
        <v>11</v>
      </c>
      <c r="I62" s="91"/>
    </row>
    <row r="63" spans="1:9">
      <c r="A63" s="145">
        <v>59</v>
      </c>
      <c r="B63" s="92" t="s">
        <v>6681</v>
      </c>
      <c r="C63" s="91"/>
      <c r="D63" s="91">
        <v>1</v>
      </c>
      <c r="E63" s="91">
        <v>19</v>
      </c>
      <c r="F63" s="91" t="s">
        <v>327</v>
      </c>
      <c r="G63" s="99">
        <v>28</v>
      </c>
      <c r="H63" s="91">
        <v>13</v>
      </c>
      <c r="I63" s="91"/>
    </row>
    <row r="64" spans="1:9">
      <c r="A64" s="145">
        <v>60</v>
      </c>
      <c r="B64" s="92" t="s">
        <v>6682</v>
      </c>
      <c r="C64" s="91"/>
      <c r="D64" s="91">
        <v>1</v>
      </c>
      <c r="E64" s="91">
        <v>20</v>
      </c>
      <c r="F64" s="91" t="s">
        <v>328</v>
      </c>
      <c r="G64" s="99">
        <v>28</v>
      </c>
      <c r="H64" s="91">
        <v>15</v>
      </c>
      <c r="I64" s="91"/>
    </row>
    <row r="65" spans="1:9">
      <c r="A65" s="145">
        <v>61</v>
      </c>
      <c r="B65" s="92" t="s">
        <v>6683</v>
      </c>
      <c r="C65" s="91" t="s">
        <v>6461</v>
      </c>
      <c r="D65" s="91">
        <v>1</v>
      </c>
      <c r="E65" s="91">
        <v>24</v>
      </c>
      <c r="F65" s="91" t="s">
        <v>329</v>
      </c>
      <c r="G65" s="99">
        <v>28</v>
      </c>
      <c r="H65" s="91">
        <v>34</v>
      </c>
      <c r="I65" s="91"/>
    </row>
    <row r="66" spans="1:9">
      <c r="A66" s="145">
        <v>62</v>
      </c>
      <c r="B66" s="92" t="s">
        <v>6684</v>
      </c>
      <c r="C66" s="91" t="s">
        <v>6461</v>
      </c>
      <c r="D66" s="91">
        <v>1</v>
      </c>
      <c r="E66" s="91">
        <v>25</v>
      </c>
      <c r="F66" s="91" t="s">
        <v>330</v>
      </c>
      <c r="G66" s="99">
        <v>28</v>
      </c>
      <c r="H66" s="91">
        <v>44</v>
      </c>
      <c r="I66" s="91"/>
    </row>
    <row r="67" spans="1:9">
      <c r="A67" s="145">
        <v>63</v>
      </c>
      <c r="B67" s="92" t="s">
        <v>6685</v>
      </c>
      <c r="C67" s="91" t="s">
        <v>6461</v>
      </c>
      <c r="D67" s="91">
        <v>1</v>
      </c>
      <c r="E67" s="91">
        <v>26</v>
      </c>
      <c r="F67" s="91" t="s">
        <v>331</v>
      </c>
      <c r="G67" s="99">
        <v>28</v>
      </c>
      <c r="H67" s="91">
        <v>54</v>
      </c>
      <c r="I67" s="91"/>
    </row>
    <row r="68" spans="1:9">
      <c r="A68" s="145">
        <v>64</v>
      </c>
      <c r="B68" s="92" t="s">
        <v>6677</v>
      </c>
      <c r="C68" s="91"/>
      <c r="D68" s="91">
        <v>1</v>
      </c>
      <c r="E68" s="91">
        <v>15</v>
      </c>
      <c r="F68" s="91" t="s">
        <v>332</v>
      </c>
      <c r="G68" s="99">
        <v>31</v>
      </c>
      <c r="H68" s="91">
        <v>3</v>
      </c>
      <c r="I68" s="91"/>
    </row>
    <row r="69" spans="1:9">
      <c r="A69" s="145">
        <v>65</v>
      </c>
      <c r="B69" s="92" t="s">
        <v>6678</v>
      </c>
      <c r="C69" s="91"/>
      <c r="D69" s="91">
        <v>5</v>
      </c>
      <c r="E69" s="91">
        <v>16</v>
      </c>
      <c r="F69" s="91" t="s">
        <v>1150</v>
      </c>
      <c r="G69" s="147">
        <v>31</v>
      </c>
      <c r="H69" s="91" t="s">
        <v>6669</v>
      </c>
      <c r="I69" s="91"/>
    </row>
    <row r="70" spans="1:9">
      <c r="A70" s="145">
        <v>66</v>
      </c>
      <c r="B70" s="92" t="s">
        <v>6679</v>
      </c>
      <c r="C70" s="91"/>
      <c r="D70" s="91">
        <v>1</v>
      </c>
      <c r="E70" s="91">
        <v>17</v>
      </c>
      <c r="F70" s="91" t="s">
        <v>333</v>
      </c>
      <c r="G70" s="99">
        <v>31</v>
      </c>
      <c r="H70" s="91">
        <v>9</v>
      </c>
      <c r="I70" s="91"/>
    </row>
    <row r="71" spans="1:9">
      <c r="A71" s="145">
        <v>67</v>
      </c>
      <c r="B71" s="92" t="s">
        <v>6680</v>
      </c>
      <c r="C71" s="91"/>
      <c r="D71" s="91">
        <v>1</v>
      </c>
      <c r="E71" s="91">
        <v>18</v>
      </c>
      <c r="F71" s="91" t="s">
        <v>334</v>
      </c>
      <c r="G71" s="99">
        <v>31</v>
      </c>
      <c r="H71" s="91">
        <v>11</v>
      </c>
      <c r="I71" s="91"/>
    </row>
    <row r="72" spans="1:9">
      <c r="A72" s="145">
        <v>68</v>
      </c>
      <c r="B72" s="92" t="s">
        <v>6681</v>
      </c>
      <c r="C72" s="91"/>
      <c r="D72" s="91">
        <v>1</v>
      </c>
      <c r="E72" s="91">
        <v>19</v>
      </c>
      <c r="F72" s="91" t="s">
        <v>335</v>
      </c>
      <c r="G72" s="99">
        <v>31</v>
      </c>
      <c r="H72" s="91">
        <v>13</v>
      </c>
      <c r="I72" s="91"/>
    </row>
    <row r="73" spans="1:9">
      <c r="A73" s="145">
        <v>69</v>
      </c>
      <c r="B73" s="92" t="s">
        <v>6682</v>
      </c>
      <c r="C73" s="91"/>
      <c r="D73" s="91">
        <v>1</v>
      </c>
      <c r="E73" s="91">
        <v>20</v>
      </c>
      <c r="F73" s="91" t="s">
        <v>336</v>
      </c>
      <c r="G73" s="99">
        <v>31</v>
      </c>
      <c r="H73" s="91">
        <v>15</v>
      </c>
      <c r="I73" s="91"/>
    </row>
    <row r="74" spans="1:9">
      <c r="A74" s="145">
        <v>70</v>
      </c>
      <c r="B74" s="92" t="s">
        <v>6683</v>
      </c>
      <c r="C74" s="91" t="s">
        <v>6461</v>
      </c>
      <c r="D74" s="91">
        <v>1</v>
      </c>
      <c r="E74" s="91">
        <v>24</v>
      </c>
      <c r="F74" s="91" t="s">
        <v>337</v>
      </c>
      <c r="G74" s="99">
        <v>31</v>
      </c>
      <c r="H74" s="91">
        <v>34</v>
      </c>
      <c r="I74" s="91"/>
    </row>
    <row r="75" spans="1:9">
      <c r="A75" s="145">
        <v>71</v>
      </c>
      <c r="B75" s="92" t="s">
        <v>6684</v>
      </c>
      <c r="C75" s="91" t="s">
        <v>6461</v>
      </c>
      <c r="D75" s="91">
        <v>1</v>
      </c>
      <c r="E75" s="91">
        <v>25</v>
      </c>
      <c r="F75" s="91" t="s">
        <v>338</v>
      </c>
      <c r="G75" s="99">
        <v>31</v>
      </c>
      <c r="H75" s="91">
        <v>44</v>
      </c>
      <c r="I75" s="91"/>
    </row>
    <row r="76" spans="1:9">
      <c r="A76" s="145">
        <v>72</v>
      </c>
      <c r="B76" s="92" t="s">
        <v>6685</v>
      </c>
      <c r="C76" s="91" t="s">
        <v>6461</v>
      </c>
      <c r="D76" s="91">
        <v>1</v>
      </c>
      <c r="E76" s="91">
        <v>26</v>
      </c>
      <c r="F76" s="91" t="s">
        <v>339</v>
      </c>
      <c r="G76" s="99">
        <v>31</v>
      </c>
      <c r="H76" s="91">
        <v>54</v>
      </c>
      <c r="I76" s="91"/>
    </row>
    <row r="77" spans="1:9">
      <c r="A77" s="145">
        <v>73</v>
      </c>
      <c r="B77" s="92" t="s">
        <v>6677</v>
      </c>
      <c r="C77" s="91"/>
      <c r="D77" s="91">
        <v>1</v>
      </c>
      <c r="E77" s="91">
        <v>15</v>
      </c>
      <c r="F77" s="91" t="s">
        <v>340</v>
      </c>
      <c r="G77" s="99">
        <v>34</v>
      </c>
      <c r="H77" s="91">
        <v>3</v>
      </c>
      <c r="I77" s="91"/>
    </row>
    <row r="78" spans="1:9">
      <c r="A78" s="145">
        <v>74</v>
      </c>
      <c r="B78" s="92" t="s">
        <v>6678</v>
      </c>
      <c r="C78" s="91"/>
      <c r="D78" s="91">
        <v>5</v>
      </c>
      <c r="E78" s="91">
        <v>16</v>
      </c>
      <c r="F78" s="91" t="s">
        <v>1151</v>
      </c>
      <c r="G78" s="147">
        <v>34</v>
      </c>
      <c r="H78" s="91" t="s">
        <v>6669</v>
      </c>
      <c r="I78" s="91"/>
    </row>
    <row r="79" spans="1:9">
      <c r="A79" s="145">
        <v>75</v>
      </c>
      <c r="B79" s="92" t="s">
        <v>6679</v>
      </c>
      <c r="C79" s="91"/>
      <c r="D79" s="91">
        <v>1</v>
      </c>
      <c r="E79" s="91">
        <v>17</v>
      </c>
      <c r="F79" s="91" t="s">
        <v>341</v>
      </c>
      <c r="G79" s="99">
        <v>34</v>
      </c>
      <c r="H79" s="91">
        <v>9</v>
      </c>
      <c r="I79" s="91"/>
    </row>
    <row r="80" spans="1:9">
      <c r="A80" s="145">
        <v>76</v>
      </c>
      <c r="B80" s="92" t="s">
        <v>6680</v>
      </c>
      <c r="C80" s="91"/>
      <c r="D80" s="91">
        <v>1</v>
      </c>
      <c r="E80" s="91">
        <v>18</v>
      </c>
      <c r="F80" s="91" t="s">
        <v>342</v>
      </c>
      <c r="G80" s="99">
        <v>34</v>
      </c>
      <c r="H80" s="91">
        <v>11</v>
      </c>
      <c r="I80" s="91"/>
    </row>
    <row r="81" spans="1:9">
      <c r="A81" s="145">
        <v>77</v>
      </c>
      <c r="B81" s="92" t="s">
        <v>6681</v>
      </c>
      <c r="C81" s="91"/>
      <c r="D81" s="91">
        <v>1</v>
      </c>
      <c r="E81" s="91">
        <v>19</v>
      </c>
      <c r="F81" s="91" t="s">
        <v>343</v>
      </c>
      <c r="G81" s="99">
        <v>34</v>
      </c>
      <c r="H81" s="91">
        <v>13</v>
      </c>
      <c r="I81" s="91"/>
    </row>
    <row r="82" spans="1:9">
      <c r="A82" s="145">
        <v>78</v>
      </c>
      <c r="B82" s="92" t="s">
        <v>6682</v>
      </c>
      <c r="C82" s="91"/>
      <c r="D82" s="91">
        <v>1</v>
      </c>
      <c r="E82" s="91">
        <v>20</v>
      </c>
      <c r="F82" s="91" t="s">
        <v>344</v>
      </c>
      <c r="G82" s="99">
        <v>34</v>
      </c>
      <c r="H82" s="91">
        <v>15</v>
      </c>
      <c r="I82" s="91"/>
    </row>
    <row r="83" spans="1:9">
      <c r="A83" s="145">
        <v>79</v>
      </c>
      <c r="B83" s="92" t="s">
        <v>6683</v>
      </c>
      <c r="C83" s="91" t="s">
        <v>6461</v>
      </c>
      <c r="D83" s="91">
        <v>1</v>
      </c>
      <c r="E83" s="91">
        <v>24</v>
      </c>
      <c r="F83" s="91" t="s">
        <v>345</v>
      </c>
      <c r="G83" s="99">
        <v>34</v>
      </c>
      <c r="H83" s="91">
        <v>34</v>
      </c>
      <c r="I83" s="91"/>
    </row>
    <row r="84" spans="1:9">
      <c r="A84" s="145">
        <v>80</v>
      </c>
      <c r="B84" s="92" t="s">
        <v>6684</v>
      </c>
      <c r="C84" s="91" t="s">
        <v>6461</v>
      </c>
      <c r="D84" s="91">
        <v>1</v>
      </c>
      <c r="E84" s="91">
        <v>25</v>
      </c>
      <c r="F84" s="91" t="s">
        <v>346</v>
      </c>
      <c r="G84" s="99">
        <v>34</v>
      </c>
      <c r="H84" s="91">
        <v>44</v>
      </c>
      <c r="I84" s="91"/>
    </row>
    <row r="85" spans="1:9">
      <c r="A85" s="145">
        <v>81</v>
      </c>
      <c r="B85" s="92" t="s">
        <v>6685</v>
      </c>
      <c r="C85" s="91" t="s">
        <v>6461</v>
      </c>
      <c r="D85" s="91">
        <v>1</v>
      </c>
      <c r="E85" s="91">
        <v>26</v>
      </c>
      <c r="F85" s="91" t="s">
        <v>347</v>
      </c>
      <c r="G85" s="99">
        <v>34</v>
      </c>
      <c r="H85" s="91">
        <v>54</v>
      </c>
      <c r="I85" s="91"/>
    </row>
    <row r="86" spans="1:9">
      <c r="A86" s="145">
        <v>82</v>
      </c>
      <c r="B86" s="92" t="s">
        <v>6677</v>
      </c>
      <c r="C86" s="91"/>
      <c r="D86" s="91">
        <v>1</v>
      </c>
      <c r="E86" s="91">
        <v>15</v>
      </c>
      <c r="F86" s="91" t="s">
        <v>348</v>
      </c>
      <c r="G86" s="99">
        <v>37</v>
      </c>
      <c r="H86" s="91">
        <v>3</v>
      </c>
      <c r="I86" s="91"/>
    </row>
    <row r="87" spans="1:9">
      <c r="A87" s="145">
        <v>83</v>
      </c>
      <c r="B87" s="92" t="s">
        <v>6678</v>
      </c>
      <c r="C87" s="91"/>
      <c r="D87" s="91">
        <v>5</v>
      </c>
      <c r="E87" s="91">
        <v>16</v>
      </c>
      <c r="F87" s="91" t="s">
        <v>1152</v>
      </c>
      <c r="G87" s="147">
        <v>37</v>
      </c>
      <c r="H87" s="91" t="s">
        <v>6669</v>
      </c>
      <c r="I87" s="91"/>
    </row>
    <row r="88" spans="1:9">
      <c r="A88" s="145">
        <v>84</v>
      </c>
      <c r="B88" s="92" t="s">
        <v>6679</v>
      </c>
      <c r="C88" s="91"/>
      <c r="D88" s="91">
        <v>1</v>
      </c>
      <c r="E88" s="91">
        <v>17</v>
      </c>
      <c r="F88" s="91" t="s">
        <v>349</v>
      </c>
      <c r="G88" s="99">
        <v>37</v>
      </c>
      <c r="H88" s="91">
        <v>9</v>
      </c>
      <c r="I88" s="91"/>
    </row>
    <row r="89" spans="1:9">
      <c r="A89" s="145">
        <v>85</v>
      </c>
      <c r="B89" s="92" t="s">
        <v>6680</v>
      </c>
      <c r="C89" s="91"/>
      <c r="D89" s="91">
        <v>1</v>
      </c>
      <c r="E89" s="91">
        <v>18</v>
      </c>
      <c r="F89" s="91" t="s">
        <v>350</v>
      </c>
      <c r="G89" s="99">
        <v>37</v>
      </c>
      <c r="H89" s="91">
        <v>11</v>
      </c>
      <c r="I89" s="91"/>
    </row>
    <row r="90" spans="1:9">
      <c r="A90" s="145">
        <v>86</v>
      </c>
      <c r="B90" s="92" t="s">
        <v>6681</v>
      </c>
      <c r="C90" s="91"/>
      <c r="D90" s="91">
        <v>1</v>
      </c>
      <c r="E90" s="91">
        <v>19</v>
      </c>
      <c r="F90" s="91" t="s">
        <v>351</v>
      </c>
      <c r="G90" s="99">
        <v>37</v>
      </c>
      <c r="H90" s="91">
        <v>13</v>
      </c>
      <c r="I90" s="91"/>
    </row>
    <row r="91" spans="1:9">
      <c r="A91" s="145">
        <v>87</v>
      </c>
      <c r="B91" s="92" t="s">
        <v>6682</v>
      </c>
      <c r="C91" s="91"/>
      <c r="D91" s="91">
        <v>1</v>
      </c>
      <c r="E91" s="91">
        <v>20</v>
      </c>
      <c r="F91" s="91" t="s">
        <v>352</v>
      </c>
      <c r="G91" s="99">
        <v>37</v>
      </c>
      <c r="H91" s="91">
        <v>15</v>
      </c>
      <c r="I91" s="91"/>
    </row>
    <row r="92" spans="1:9">
      <c r="A92" s="145">
        <v>88</v>
      </c>
      <c r="B92" s="92" t="s">
        <v>6683</v>
      </c>
      <c r="C92" s="91" t="s">
        <v>6461</v>
      </c>
      <c r="D92" s="91">
        <v>1</v>
      </c>
      <c r="E92" s="91">
        <v>24</v>
      </c>
      <c r="F92" s="91" t="s">
        <v>353</v>
      </c>
      <c r="G92" s="99">
        <v>37</v>
      </c>
      <c r="H92" s="91">
        <v>34</v>
      </c>
      <c r="I92" s="91"/>
    </row>
    <row r="93" spans="1:9">
      <c r="A93" s="145">
        <v>89</v>
      </c>
      <c r="B93" s="92" t="s">
        <v>6684</v>
      </c>
      <c r="C93" s="91" t="s">
        <v>6461</v>
      </c>
      <c r="D93" s="91">
        <v>1</v>
      </c>
      <c r="E93" s="91">
        <v>25</v>
      </c>
      <c r="F93" s="91" t="s">
        <v>354</v>
      </c>
      <c r="G93" s="99">
        <v>37</v>
      </c>
      <c r="H93" s="91">
        <v>44</v>
      </c>
      <c r="I93" s="91"/>
    </row>
    <row r="94" spans="1:9">
      <c r="A94" s="145">
        <v>90</v>
      </c>
      <c r="B94" s="92" t="s">
        <v>6685</v>
      </c>
      <c r="C94" s="91" t="s">
        <v>6461</v>
      </c>
      <c r="D94" s="91">
        <v>1</v>
      </c>
      <c r="E94" s="91">
        <v>26</v>
      </c>
      <c r="F94" s="91" t="s">
        <v>355</v>
      </c>
      <c r="G94" s="99">
        <v>37</v>
      </c>
      <c r="H94" s="91">
        <v>54</v>
      </c>
      <c r="I94" s="91"/>
    </row>
    <row r="95" spans="1:9">
      <c r="A95" s="145">
        <v>91</v>
      </c>
      <c r="B95" s="92" t="s">
        <v>6677</v>
      </c>
      <c r="C95" s="91"/>
      <c r="D95" s="91">
        <v>1</v>
      </c>
      <c r="E95" s="91">
        <v>15</v>
      </c>
      <c r="F95" s="91" t="s">
        <v>356</v>
      </c>
      <c r="G95" s="99">
        <v>40</v>
      </c>
      <c r="H95" s="91">
        <v>3</v>
      </c>
      <c r="I95" s="91"/>
    </row>
    <row r="96" spans="1:9">
      <c r="A96" s="145">
        <v>92</v>
      </c>
      <c r="B96" s="92" t="s">
        <v>6678</v>
      </c>
      <c r="C96" s="91"/>
      <c r="D96" s="91">
        <v>5</v>
      </c>
      <c r="E96" s="91">
        <v>16</v>
      </c>
      <c r="F96" s="91" t="s">
        <v>1153</v>
      </c>
      <c r="G96" s="147">
        <v>40</v>
      </c>
      <c r="H96" s="91" t="s">
        <v>6669</v>
      </c>
      <c r="I96" s="91"/>
    </row>
    <row r="97" spans="1:9">
      <c r="A97" s="145">
        <v>93</v>
      </c>
      <c r="B97" s="92" t="s">
        <v>6679</v>
      </c>
      <c r="C97" s="91"/>
      <c r="D97" s="91">
        <v>1</v>
      </c>
      <c r="E97" s="91">
        <v>17</v>
      </c>
      <c r="F97" s="91" t="s">
        <v>357</v>
      </c>
      <c r="G97" s="99">
        <v>40</v>
      </c>
      <c r="H97" s="91">
        <v>9</v>
      </c>
      <c r="I97" s="91"/>
    </row>
    <row r="98" spans="1:9">
      <c r="A98" s="145">
        <v>94</v>
      </c>
      <c r="B98" s="92" t="s">
        <v>6680</v>
      </c>
      <c r="C98" s="91"/>
      <c r="D98" s="91">
        <v>1</v>
      </c>
      <c r="E98" s="91">
        <v>18</v>
      </c>
      <c r="F98" s="91" t="s">
        <v>358</v>
      </c>
      <c r="G98" s="99">
        <v>40</v>
      </c>
      <c r="H98" s="91">
        <v>11</v>
      </c>
      <c r="I98" s="91"/>
    </row>
    <row r="99" spans="1:9">
      <c r="A99" s="145">
        <v>95</v>
      </c>
      <c r="B99" s="92" t="s">
        <v>6681</v>
      </c>
      <c r="C99" s="91"/>
      <c r="D99" s="91">
        <v>1</v>
      </c>
      <c r="E99" s="91">
        <v>19</v>
      </c>
      <c r="F99" s="91" t="s">
        <v>359</v>
      </c>
      <c r="G99" s="99">
        <v>40</v>
      </c>
      <c r="H99" s="91">
        <v>13</v>
      </c>
      <c r="I99" s="91"/>
    </row>
    <row r="100" spans="1:9">
      <c r="A100" s="145">
        <v>96</v>
      </c>
      <c r="B100" s="92" t="s">
        <v>6682</v>
      </c>
      <c r="C100" s="91"/>
      <c r="D100" s="91">
        <v>1</v>
      </c>
      <c r="E100" s="91">
        <v>20</v>
      </c>
      <c r="F100" s="91" t="s">
        <v>360</v>
      </c>
      <c r="G100" s="99">
        <v>40</v>
      </c>
      <c r="H100" s="91">
        <v>15</v>
      </c>
      <c r="I100" s="91"/>
    </row>
    <row r="101" spans="1:9">
      <c r="A101" s="145">
        <v>97</v>
      </c>
      <c r="B101" s="92" t="s">
        <v>6683</v>
      </c>
      <c r="C101" s="91" t="s">
        <v>6461</v>
      </c>
      <c r="D101" s="91">
        <v>1</v>
      </c>
      <c r="E101" s="91">
        <v>24</v>
      </c>
      <c r="F101" s="91" t="s">
        <v>361</v>
      </c>
      <c r="G101" s="99">
        <v>40</v>
      </c>
      <c r="H101" s="91">
        <v>34</v>
      </c>
      <c r="I101" s="91"/>
    </row>
    <row r="102" spans="1:9">
      <c r="A102" s="145">
        <v>98</v>
      </c>
      <c r="B102" s="92" t="s">
        <v>6684</v>
      </c>
      <c r="C102" s="91" t="s">
        <v>6461</v>
      </c>
      <c r="D102" s="91">
        <v>1</v>
      </c>
      <c r="E102" s="91">
        <v>25</v>
      </c>
      <c r="F102" s="91" t="s">
        <v>362</v>
      </c>
      <c r="G102" s="99">
        <v>40</v>
      </c>
      <c r="H102" s="91">
        <v>44</v>
      </c>
      <c r="I102" s="91"/>
    </row>
    <row r="103" spans="1:9">
      <c r="A103" s="145">
        <v>99</v>
      </c>
      <c r="B103" s="92" t="s">
        <v>6685</v>
      </c>
      <c r="C103" s="91" t="s">
        <v>6461</v>
      </c>
      <c r="D103" s="91">
        <v>1</v>
      </c>
      <c r="E103" s="91">
        <v>26</v>
      </c>
      <c r="F103" s="91" t="s">
        <v>363</v>
      </c>
      <c r="G103" s="99">
        <v>40</v>
      </c>
      <c r="H103" s="91">
        <v>54</v>
      </c>
      <c r="I103" s="91"/>
    </row>
    <row r="104" spans="1:9">
      <c r="A104" s="145">
        <v>100</v>
      </c>
      <c r="B104" s="92" t="s">
        <v>6677</v>
      </c>
      <c r="C104" s="91"/>
      <c r="D104" s="91">
        <v>1</v>
      </c>
      <c r="E104" s="91">
        <v>15</v>
      </c>
      <c r="F104" s="91" t="s">
        <v>364</v>
      </c>
      <c r="G104" s="99">
        <v>43</v>
      </c>
      <c r="H104" s="91">
        <v>3</v>
      </c>
      <c r="I104" s="91"/>
    </row>
    <row r="105" spans="1:9">
      <c r="A105" s="145">
        <v>101</v>
      </c>
      <c r="B105" s="92" t="s">
        <v>6678</v>
      </c>
      <c r="C105" s="91"/>
      <c r="D105" s="91">
        <v>5</v>
      </c>
      <c r="E105" s="91">
        <v>16</v>
      </c>
      <c r="F105" s="91" t="s">
        <v>1154</v>
      </c>
      <c r="G105" s="147">
        <v>43</v>
      </c>
      <c r="H105" s="91" t="s">
        <v>6669</v>
      </c>
      <c r="I105" s="91"/>
    </row>
    <row r="106" spans="1:9">
      <c r="A106" s="145">
        <v>102</v>
      </c>
      <c r="B106" s="92" t="s">
        <v>6679</v>
      </c>
      <c r="C106" s="91"/>
      <c r="D106" s="91">
        <v>1</v>
      </c>
      <c r="E106" s="91">
        <v>17</v>
      </c>
      <c r="F106" s="91" t="s">
        <v>365</v>
      </c>
      <c r="G106" s="99">
        <v>43</v>
      </c>
      <c r="H106" s="91">
        <v>9</v>
      </c>
      <c r="I106" s="91"/>
    </row>
    <row r="107" spans="1:9">
      <c r="A107" s="145">
        <v>103</v>
      </c>
      <c r="B107" s="92" t="s">
        <v>6680</v>
      </c>
      <c r="C107" s="91"/>
      <c r="D107" s="91">
        <v>1</v>
      </c>
      <c r="E107" s="91">
        <v>18</v>
      </c>
      <c r="F107" s="91" t="s">
        <v>366</v>
      </c>
      <c r="G107" s="99">
        <v>43</v>
      </c>
      <c r="H107" s="91">
        <v>11</v>
      </c>
      <c r="I107" s="91"/>
    </row>
    <row r="108" spans="1:9">
      <c r="A108" s="145">
        <v>104</v>
      </c>
      <c r="B108" s="92" t="s">
        <v>6681</v>
      </c>
      <c r="C108" s="91"/>
      <c r="D108" s="91">
        <v>1</v>
      </c>
      <c r="E108" s="91">
        <v>19</v>
      </c>
      <c r="F108" s="91" t="s">
        <v>367</v>
      </c>
      <c r="G108" s="99">
        <v>43</v>
      </c>
      <c r="H108" s="91">
        <v>13</v>
      </c>
      <c r="I108" s="91"/>
    </row>
    <row r="109" spans="1:9">
      <c r="A109" s="145">
        <v>105</v>
      </c>
      <c r="B109" s="92" t="s">
        <v>6682</v>
      </c>
      <c r="C109" s="91"/>
      <c r="D109" s="91">
        <v>1</v>
      </c>
      <c r="E109" s="91">
        <v>20</v>
      </c>
      <c r="F109" s="91" t="s">
        <v>368</v>
      </c>
      <c r="G109" s="99">
        <v>43</v>
      </c>
      <c r="H109" s="91">
        <v>15</v>
      </c>
      <c r="I109" s="91"/>
    </row>
    <row r="110" spans="1:9">
      <c r="A110" s="145">
        <v>106</v>
      </c>
      <c r="B110" s="92" t="s">
        <v>6683</v>
      </c>
      <c r="C110" s="91" t="s">
        <v>6461</v>
      </c>
      <c r="D110" s="91">
        <v>1</v>
      </c>
      <c r="E110" s="91">
        <v>24</v>
      </c>
      <c r="F110" s="91" t="s">
        <v>369</v>
      </c>
      <c r="G110" s="99">
        <v>43</v>
      </c>
      <c r="H110" s="91">
        <v>34</v>
      </c>
      <c r="I110" s="91"/>
    </row>
    <row r="111" spans="1:9">
      <c r="A111" s="145">
        <v>107</v>
      </c>
      <c r="B111" s="92" t="s">
        <v>6684</v>
      </c>
      <c r="C111" s="91" t="s">
        <v>6461</v>
      </c>
      <c r="D111" s="91">
        <v>1</v>
      </c>
      <c r="E111" s="91">
        <v>25</v>
      </c>
      <c r="F111" s="91" t="s">
        <v>370</v>
      </c>
      <c r="G111" s="99">
        <v>43</v>
      </c>
      <c r="H111" s="91">
        <v>44</v>
      </c>
      <c r="I111" s="91"/>
    </row>
    <row r="112" spans="1:9">
      <c r="A112" s="145">
        <v>108</v>
      </c>
      <c r="B112" s="92" t="s">
        <v>6685</v>
      </c>
      <c r="C112" s="91" t="s">
        <v>6461</v>
      </c>
      <c r="D112" s="91">
        <v>1</v>
      </c>
      <c r="E112" s="91">
        <v>26</v>
      </c>
      <c r="F112" s="91" t="s">
        <v>371</v>
      </c>
      <c r="G112" s="99">
        <v>43</v>
      </c>
      <c r="H112" s="91">
        <v>54</v>
      </c>
      <c r="I112" s="91"/>
    </row>
    <row r="113" spans="1:9">
      <c r="A113" s="145">
        <v>109</v>
      </c>
      <c r="B113" s="92" t="s">
        <v>6677</v>
      </c>
      <c r="C113" s="91"/>
      <c r="D113" s="91">
        <v>1</v>
      </c>
      <c r="E113" s="91">
        <v>15</v>
      </c>
      <c r="F113" s="91" t="s">
        <v>372</v>
      </c>
      <c r="G113" s="99">
        <v>46</v>
      </c>
      <c r="H113" s="91">
        <v>3</v>
      </c>
      <c r="I113" s="91"/>
    </row>
    <row r="114" spans="1:9">
      <c r="A114" s="145">
        <v>110</v>
      </c>
      <c r="B114" s="92" t="s">
        <v>6678</v>
      </c>
      <c r="C114" s="91"/>
      <c r="D114" s="91">
        <v>5</v>
      </c>
      <c r="E114" s="91">
        <v>16</v>
      </c>
      <c r="F114" s="91" t="s">
        <v>1155</v>
      </c>
      <c r="G114" s="147">
        <v>46</v>
      </c>
      <c r="H114" s="91" t="s">
        <v>6669</v>
      </c>
      <c r="I114" s="91"/>
    </row>
    <row r="115" spans="1:9">
      <c r="A115" s="145">
        <v>111</v>
      </c>
      <c r="B115" s="92" t="s">
        <v>6679</v>
      </c>
      <c r="C115" s="91"/>
      <c r="D115" s="91">
        <v>1</v>
      </c>
      <c r="E115" s="91">
        <v>17</v>
      </c>
      <c r="F115" s="91" t="s">
        <v>373</v>
      </c>
      <c r="G115" s="99">
        <v>46</v>
      </c>
      <c r="H115" s="91">
        <v>9</v>
      </c>
      <c r="I115" s="91"/>
    </row>
    <row r="116" spans="1:9">
      <c r="A116" s="145">
        <v>112</v>
      </c>
      <c r="B116" s="92" t="s">
        <v>6680</v>
      </c>
      <c r="C116" s="91"/>
      <c r="D116" s="91">
        <v>1</v>
      </c>
      <c r="E116" s="91">
        <v>18</v>
      </c>
      <c r="F116" s="91" t="s">
        <v>374</v>
      </c>
      <c r="G116" s="99">
        <v>46</v>
      </c>
      <c r="H116" s="91">
        <v>11</v>
      </c>
      <c r="I116" s="91"/>
    </row>
    <row r="117" spans="1:9">
      <c r="A117" s="145">
        <v>113</v>
      </c>
      <c r="B117" s="92" t="s">
        <v>6681</v>
      </c>
      <c r="C117" s="91"/>
      <c r="D117" s="91">
        <v>1</v>
      </c>
      <c r="E117" s="91">
        <v>19</v>
      </c>
      <c r="F117" s="91" t="s">
        <v>375</v>
      </c>
      <c r="G117" s="99">
        <v>46</v>
      </c>
      <c r="H117" s="91">
        <v>13</v>
      </c>
      <c r="I117" s="91"/>
    </row>
    <row r="118" spans="1:9">
      <c r="A118" s="145">
        <v>114</v>
      </c>
      <c r="B118" s="92" t="s">
        <v>6682</v>
      </c>
      <c r="C118" s="91"/>
      <c r="D118" s="91">
        <v>1</v>
      </c>
      <c r="E118" s="91">
        <v>20</v>
      </c>
      <c r="F118" s="91" t="s">
        <v>376</v>
      </c>
      <c r="G118" s="99">
        <v>46</v>
      </c>
      <c r="H118" s="91">
        <v>15</v>
      </c>
      <c r="I118" s="91"/>
    </row>
    <row r="119" spans="1:9">
      <c r="A119" s="145">
        <v>115</v>
      </c>
      <c r="B119" s="92" t="s">
        <v>6683</v>
      </c>
      <c r="C119" s="91" t="s">
        <v>6461</v>
      </c>
      <c r="D119" s="91">
        <v>1</v>
      </c>
      <c r="E119" s="91">
        <v>24</v>
      </c>
      <c r="F119" s="91" t="s">
        <v>377</v>
      </c>
      <c r="G119" s="99">
        <v>46</v>
      </c>
      <c r="H119" s="91">
        <v>34</v>
      </c>
      <c r="I119" s="91"/>
    </row>
    <row r="120" spans="1:9">
      <c r="A120" s="145">
        <v>116</v>
      </c>
      <c r="B120" s="92" t="s">
        <v>6684</v>
      </c>
      <c r="C120" s="91" t="s">
        <v>6461</v>
      </c>
      <c r="D120" s="91">
        <v>1</v>
      </c>
      <c r="E120" s="91">
        <v>25</v>
      </c>
      <c r="F120" s="91" t="s">
        <v>378</v>
      </c>
      <c r="G120" s="99">
        <v>46</v>
      </c>
      <c r="H120" s="91">
        <v>44</v>
      </c>
      <c r="I120" s="91"/>
    </row>
    <row r="121" spans="1:9">
      <c r="A121" s="145">
        <v>117</v>
      </c>
      <c r="B121" s="92" t="s">
        <v>6685</v>
      </c>
      <c r="C121" s="91" t="s">
        <v>6461</v>
      </c>
      <c r="D121" s="91">
        <v>1</v>
      </c>
      <c r="E121" s="91">
        <v>26</v>
      </c>
      <c r="F121" s="91" t="s">
        <v>379</v>
      </c>
      <c r="G121" s="99">
        <v>46</v>
      </c>
      <c r="H121" s="91">
        <v>54</v>
      </c>
      <c r="I121" s="91"/>
    </row>
    <row r="122" spans="1:9">
      <c r="A122" s="145">
        <v>118</v>
      </c>
      <c r="B122" s="92" t="s">
        <v>6677</v>
      </c>
      <c r="C122" s="91"/>
      <c r="D122" s="91">
        <v>1</v>
      </c>
      <c r="E122" s="91">
        <v>15</v>
      </c>
      <c r="F122" s="91" t="s">
        <v>380</v>
      </c>
      <c r="G122" s="99">
        <v>49</v>
      </c>
      <c r="H122" s="91">
        <v>3</v>
      </c>
      <c r="I122" s="91"/>
    </row>
    <row r="123" spans="1:9">
      <c r="A123" s="145">
        <v>119</v>
      </c>
      <c r="B123" s="92" t="s">
        <v>6678</v>
      </c>
      <c r="C123" s="91"/>
      <c r="D123" s="91">
        <v>5</v>
      </c>
      <c r="E123" s="91">
        <v>16</v>
      </c>
      <c r="F123" s="91" t="s">
        <v>1156</v>
      </c>
      <c r="G123" s="147">
        <v>49</v>
      </c>
      <c r="H123" s="91" t="s">
        <v>6669</v>
      </c>
      <c r="I123" s="91"/>
    </row>
    <row r="124" spans="1:9">
      <c r="A124" s="145">
        <v>120</v>
      </c>
      <c r="B124" s="92" t="s">
        <v>6679</v>
      </c>
      <c r="C124" s="91"/>
      <c r="D124" s="91">
        <v>1</v>
      </c>
      <c r="E124" s="91">
        <v>17</v>
      </c>
      <c r="F124" s="91" t="s">
        <v>381</v>
      </c>
      <c r="G124" s="99">
        <v>49</v>
      </c>
      <c r="H124" s="91">
        <v>9</v>
      </c>
      <c r="I124" s="91"/>
    </row>
    <row r="125" spans="1:9">
      <c r="A125" s="145">
        <v>121</v>
      </c>
      <c r="B125" s="92" t="s">
        <v>6680</v>
      </c>
      <c r="C125" s="91"/>
      <c r="D125" s="91">
        <v>1</v>
      </c>
      <c r="E125" s="91">
        <v>18</v>
      </c>
      <c r="F125" s="91" t="s">
        <v>382</v>
      </c>
      <c r="G125" s="99">
        <v>49</v>
      </c>
      <c r="H125" s="91">
        <v>11</v>
      </c>
      <c r="I125" s="91"/>
    </row>
    <row r="126" spans="1:9">
      <c r="A126" s="145">
        <v>122</v>
      </c>
      <c r="B126" s="92" t="s">
        <v>6681</v>
      </c>
      <c r="C126" s="91"/>
      <c r="D126" s="91">
        <v>1</v>
      </c>
      <c r="E126" s="91">
        <v>19</v>
      </c>
      <c r="F126" s="91" t="s">
        <v>383</v>
      </c>
      <c r="G126" s="99">
        <v>49</v>
      </c>
      <c r="H126" s="91">
        <v>13</v>
      </c>
      <c r="I126" s="91"/>
    </row>
    <row r="127" spans="1:9">
      <c r="A127" s="145">
        <v>123</v>
      </c>
      <c r="B127" s="92" t="s">
        <v>6682</v>
      </c>
      <c r="C127" s="91"/>
      <c r="D127" s="91">
        <v>1</v>
      </c>
      <c r="E127" s="91">
        <v>20</v>
      </c>
      <c r="F127" s="91" t="s">
        <v>384</v>
      </c>
      <c r="G127" s="99">
        <v>49</v>
      </c>
      <c r="H127" s="91">
        <v>15</v>
      </c>
      <c r="I127" s="91"/>
    </row>
    <row r="128" spans="1:9">
      <c r="A128" s="145">
        <v>124</v>
      </c>
      <c r="B128" s="92" t="s">
        <v>6683</v>
      </c>
      <c r="C128" s="91" t="s">
        <v>6461</v>
      </c>
      <c r="D128" s="91">
        <v>1</v>
      </c>
      <c r="E128" s="91">
        <v>24</v>
      </c>
      <c r="F128" s="91" t="s">
        <v>385</v>
      </c>
      <c r="G128" s="99">
        <v>49</v>
      </c>
      <c r="H128" s="91">
        <v>34</v>
      </c>
      <c r="I128" s="91"/>
    </row>
    <row r="129" spans="1:9">
      <c r="A129" s="145">
        <v>125</v>
      </c>
      <c r="B129" s="92" t="s">
        <v>6684</v>
      </c>
      <c r="C129" s="91" t="s">
        <v>6461</v>
      </c>
      <c r="D129" s="91">
        <v>1</v>
      </c>
      <c r="E129" s="91">
        <v>25</v>
      </c>
      <c r="F129" s="91" t="s">
        <v>386</v>
      </c>
      <c r="G129" s="99">
        <v>49</v>
      </c>
      <c r="H129" s="91">
        <v>44</v>
      </c>
      <c r="I129" s="91"/>
    </row>
    <row r="130" spans="1:9">
      <c r="A130" s="145">
        <v>126</v>
      </c>
      <c r="B130" s="92" t="s">
        <v>6685</v>
      </c>
      <c r="C130" s="91" t="s">
        <v>6461</v>
      </c>
      <c r="D130" s="91">
        <v>1</v>
      </c>
      <c r="E130" s="91">
        <v>26</v>
      </c>
      <c r="F130" s="91" t="s">
        <v>387</v>
      </c>
      <c r="G130" s="99">
        <v>49</v>
      </c>
      <c r="H130" s="91">
        <v>54</v>
      </c>
      <c r="I130" s="91"/>
    </row>
    <row r="131" spans="1:9">
      <c r="A131" s="145">
        <v>127</v>
      </c>
      <c r="B131" s="92" t="s">
        <v>6677</v>
      </c>
      <c r="C131" s="91"/>
      <c r="D131" s="91">
        <v>1</v>
      </c>
      <c r="E131" s="91">
        <v>15</v>
      </c>
      <c r="F131" s="91" t="s">
        <v>388</v>
      </c>
      <c r="G131" s="99">
        <v>52</v>
      </c>
      <c r="H131" s="91">
        <v>3</v>
      </c>
      <c r="I131" s="91"/>
    </row>
    <row r="132" spans="1:9">
      <c r="A132" s="145">
        <v>128</v>
      </c>
      <c r="B132" s="92" t="s">
        <v>6678</v>
      </c>
      <c r="C132" s="91"/>
      <c r="D132" s="91">
        <v>5</v>
      </c>
      <c r="E132" s="91">
        <v>16</v>
      </c>
      <c r="F132" s="91" t="s">
        <v>1157</v>
      </c>
      <c r="G132" s="147">
        <v>52</v>
      </c>
      <c r="H132" s="91" t="s">
        <v>6669</v>
      </c>
      <c r="I132" s="91"/>
    </row>
    <row r="133" spans="1:9">
      <c r="A133" s="145">
        <v>129</v>
      </c>
      <c r="B133" s="92" t="s">
        <v>6679</v>
      </c>
      <c r="C133" s="91"/>
      <c r="D133" s="91">
        <v>1</v>
      </c>
      <c r="E133" s="91">
        <v>17</v>
      </c>
      <c r="F133" s="91" t="s">
        <v>389</v>
      </c>
      <c r="G133" s="99">
        <v>52</v>
      </c>
      <c r="H133" s="91">
        <v>9</v>
      </c>
      <c r="I133" s="91"/>
    </row>
    <row r="134" spans="1:9">
      <c r="A134" s="145">
        <v>130</v>
      </c>
      <c r="B134" s="92" t="s">
        <v>6680</v>
      </c>
      <c r="C134" s="91"/>
      <c r="D134" s="91">
        <v>1</v>
      </c>
      <c r="E134" s="91">
        <v>18</v>
      </c>
      <c r="F134" s="91" t="s">
        <v>390</v>
      </c>
      <c r="G134" s="99">
        <v>52</v>
      </c>
      <c r="H134" s="91">
        <v>11</v>
      </c>
      <c r="I134" s="91"/>
    </row>
    <row r="135" spans="1:9">
      <c r="A135" s="145">
        <v>131</v>
      </c>
      <c r="B135" s="92" t="s">
        <v>6681</v>
      </c>
      <c r="C135" s="91"/>
      <c r="D135" s="91">
        <v>1</v>
      </c>
      <c r="E135" s="91">
        <v>19</v>
      </c>
      <c r="F135" s="91" t="s">
        <v>391</v>
      </c>
      <c r="G135" s="99">
        <v>52</v>
      </c>
      <c r="H135" s="91">
        <v>13</v>
      </c>
      <c r="I135" s="91"/>
    </row>
    <row r="136" spans="1:9">
      <c r="A136" s="145">
        <v>132</v>
      </c>
      <c r="B136" s="92" t="s">
        <v>6682</v>
      </c>
      <c r="C136" s="91"/>
      <c r="D136" s="91">
        <v>1</v>
      </c>
      <c r="E136" s="91">
        <v>20</v>
      </c>
      <c r="F136" s="91" t="s">
        <v>392</v>
      </c>
      <c r="G136" s="99">
        <v>52</v>
      </c>
      <c r="H136" s="91">
        <v>15</v>
      </c>
      <c r="I136" s="91"/>
    </row>
    <row r="137" spans="1:9">
      <c r="A137" s="145">
        <v>133</v>
      </c>
      <c r="B137" s="92" t="s">
        <v>6683</v>
      </c>
      <c r="C137" s="91" t="s">
        <v>6461</v>
      </c>
      <c r="D137" s="91">
        <v>1</v>
      </c>
      <c r="E137" s="91">
        <v>24</v>
      </c>
      <c r="F137" s="91" t="s">
        <v>393</v>
      </c>
      <c r="G137" s="99">
        <v>52</v>
      </c>
      <c r="H137" s="91">
        <v>34</v>
      </c>
      <c r="I137" s="91"/>
    </row>
    <row r="138" spans="1:9">
      <c r="A138" s="145">
        <v>134</v>
      </c>
      <c r="B138" s="92" t="s">
        <v>6684</v>
      </c>
      <c r="C138" s="91" t="s">
        <v>6461</v>
      </c>
      <c r="D138" s="91">
        <v>1</v>
      </c>
      <c r="E138" s="91">
        <v>25</v>
      </c>
      <c r="F138" s="91" t="s">
        <v>394</v>
      </c>
      <c r="G138" s="99">
        <v>52</v>
      </c>
      <c r="H138" s="91">
        <v>44</v>
      </c>
      <c r="I138" s="91"/>
    </row>
    <row r="139" spans="1:9">
      <c r="A139" s="145">
        <v>135</v>
      </c>
      <c r="B139" s="92" t="s">
        <v>6685</v>
      </c>
      <c r="C139" s="91" t="s">
        <v>6461</v>
      </c>
      <c r="D139" s="91">
        <v>1</v>
      </c>
      <c r="E139" s="91">
        <v>26</v>
      </c>
      <c r="F139" s="91" t="s">
        <v>395</v>
      </c>
      <c r="G139" s="99">
        <v>52</v>
      </c>
      <c r="H139" s="91">
        <v>54</v>
      </c>
      <c r="I139" s="91"/>
    </row>
    <row r="140" spans="1:9">
      <c r="A140" s="145">
        <v>136</v>
      </c>
      <c r="B140" s="92" t="s">
        <v>6677</v>
      </c>
      <c r="C140" s="91"/>
      <c r="D140" s="91">
        <v>1</v>
      </c>
      <c r="E140" s="91">
        <v>15</v>
      </c>
      <c r="F140" s="91" t="s">
        <v>396</v>
      </c>
      <c r="G140" s="99">
        <v>55</v>
      </c>
      <c r="H140" s="91">
        <v>3</v>
      </c>
      <c r="I140" s="91"/>
    </row>
    <row r="141" spans="1:9">
      <c r="A141" s="145">
        <v>137</v>
      </c>
      <c r="B141" s="92" t="s">
        <v>6678</v>
      </c>
      <c r="C141" s="91"/>
      <c r="D141" s="91">
        <v>5</v>
      </c>
      <c r="E141" s="91">
        <v>16</v>
      </c>
      <c r="F141" s="91" t="s">
        <v>1158</v>
      </c>
      <c r="G141" s="147">
        <v>55</v>
      </c>
      <c r="H141" s="91" t="s">
        <v>6669</v>
      </c>
      <c r="I141" s="91"/>
    </row>
    <row r="142" spans="1:9">
      <c r="A142" s="145">
        <v>138</v>
      </c>
      <c r="B142" s="92" t="s">
        <v>6679</v>
      </c>
      <c r="C142" s="91"/>
      <c r="D142" s="91">
        <v>1</v>
      </c>
      <c r="E142" s="91">
        <v>17</v>
      </c>
      <c r="F142" s="91" t="s">
        <v>397</v>
      </c>
      <c r="G142" s="99">
        <v>55</v>
      </c>
      <c r="H142" s="91">
        <v>9</v>
      </c>
      <c r="I142" s="91"/>
    </row>
    <row r="143" spans="1:9">
      <c r="A143" s="145">
        <v>139</v>
      </c>
      <c r="B143" s="92" t="s">
        <v>6680</v>
      </c>
      <c r="C143" s="91"/>
      <c r="D143" s="91">
        <v>1</v>
      </c>
      <c r="E143" s="91">
        <v>18</v>
      </c>
      <c r="F143" s="91" t="s">
        <v>398</v>
      </c>
      <c r="G143" s="99">
        <v>55</v>
      </c>
      <c r="H143" s="91">
        <v>11</v>
      </c>
      <c r="I143" s="91"/>
    </row>
    <row r="144" spans="1:9">
      <c r="A144" s="145">
        <v>140</v>
      </c>
      <c r="B144" s="92" t="s">
        <v>6681</v>
      </c>
      <c r="C144" s="91"/>
      <c r="D144" s="91">
        <v>1</v>
      </c>
      <c r="E144" s="91">
        <v>19</v>
      </c>
      <c r="F144" s="91" t="s">
        <v>399</v>
      </c>
      <c r="G144" s="99">
        <v>55</v>
      </c>
      <c r="H144" s="91">
        <v>13</v>
      </c>
      <c r="I144" s="91"/>
    </row>
    <row r="145" spans="1:9">
      <c r="A145" s="145">
        <v>141</v>
      </c>
      <c r="B145" s="92" t="s">
        <v>6682</v>
      </c>
      <c r="C145" s="91"/>
      <c r="D145" s="91">
        <v>1</v>
      </c>
      <c r="E145" s="91">
        <v>20</v>
      </c>
      <c r="F145" s="91" t="s">
        <v>400</v>
      </c>
      <c r="G145" s="99">
        <v>55</v>
      </c>
      <c r="H145" s="91">
        <v>15</v>
      </c>
      <c r="I145" s="91"/>
    </row>
    <row r="146" spans="1:9">
      <c r="A146" s="145">
        <v>142</v>
      </c>
      <c r="B146" s="92" t="s">
        <v>6683</v>
      </c>
      <c r="C146" s="91" t="s">
        <v>6461</v>
      </c>
      <c r="D146" s="91">
        <v>1</v>
      </c>
      <c r="E146" s="91">
        <v>24</v>
      </c>
      <c r="F146" s="91" t="s">
        <v>401</v>
      </c>
      <c r="G146" s="99">
        <v>55</v>
      </c>
      <c r="H146" s="91">
        <v>34</v>
      </c>
      <c r="I146" s="91"/>
    </row>
    <row r="147" spans="1:9">
      <c r="A147" s="145">
        <v>143</v>
      </c>
      <c r="B147" s="92" t="s">
        <v>6684</v>
      </c>
      <c r="C147" s="91" t="s">
        <v>6461</v>
      </c>
      <c r="D147" s="91">
        <v>1</v>
      </c>
      <c r="E147" s="91">
        <v>25</v>
      </c>
      <c r="F147" s="91" t="s">
        <v>402</v>
      </c>
      <c r="G147" s="99">
        <v>55</v>
      </c>
      <c r="H147" s="91">
        <v>44</v>
      </c>
      <c r="I147" s="91"/>
    </row>
    <row r="148" spans="1:9">
      <c r="A148" s="145">
        <v>144</v>
      </c>
      <c r="B148" s="92" t="s">
        <v>6685</v>
      </c>
      <c r="C148" s="91" t="s">
        <v>6461</v>
      </c>
      <c r="D148" s="91">
        <v>1</v>
      </c>
      <c r="E148" s="91">
        <v>26</v>
      </c>
      <c r="F148" s="91" t="s">
        <v>403</v>
      </c>
      <c r="G148" s="99">
        <v>55</v>
      </c>
      <c r="H148" s="91">
        <v>54</v>
      </c>
      <c r="I148" s="91"/>
    </row>
    <row r="149" spans="1:9">
      <c r="A149" s="145">
        <v>145</v>
      </c>
      <c r="B149" s="92" t="s">
        <v>6677</v>
      </c>
      <c r="C149" s="91"/>
      <c r="D149" s="91">
        <v>1</v>
      </c>
      <c r="E149" s="91">
        <v>15</v>
      </c>
      <c r="F149" s="91" t="s">
        <v>404</v>
      </c>
      <c r="G149" s="99">
        <v>58</v>
      </c>
      <c r="H149" s="91">
        <v>3</v>
      </c>
      <c r="I149" s="91"/>
    </row>
    <row r="150" spans="1:9">
      <c r="A150" s="145">
        <v>146</v>
      </c>
      <c r="B150" s="92" t="s">
        <v>6678</v>
      </c>
      <c r="C150" s="91"/>
      <c r="D150" s="91">
        <v>5</v>
      </c>
      <c r="E150" s="91">
        <v>16</v>
      </c>
      <c r="F150" s="91" t="s">
        <v>1159</v>
      </c>
      <c r="G150" s="147">
        <v>58</v>
      </c>
      <c r="H150" s="91" t="s">
        <v>6669</v>
      </c>
      <c r="I150" s="91"/>
    </row>
    <row r="151" spans="1:9">
      <c r="A151" s="145">
        <v>147</v>
      </c>
      <c r="B151" s="92" t="s">
        <v>6679</v>
      </c>
      <c r="C151" s="91"/>
      <c r="D151" s="91">
        <v>1</v>
      </c>
      <c r="E151" s="91">
        <v>17</v>
      </c>
      <c r="F151" s="91" t="s">
        <v>405</v>
      </c>
      <c r="G151" s="99">
        <v>58</v>
      </c>
      <c r="H151" s="91">
        <v>9</v>
      </c>
      <c r="I151" s="91"/>
    </row>
    <row r="152" spans="1:9">
      <c r="A152" s="145">
        <v>148</v>
      </c>
      <c r="B152" s="92" t="s">
        <v>6680</v>
      </c>
      <c r="C152" s="91"/>
      <c r="D152" s="91">
        <v>1</v>
      </c>
      <c r="E152" s="91">
        <v>18</v>
      </c>
      <c r="F152" s="91" t="s">
        <v>406</v>
      </c>
      <c r="G152" s="99">
        <v>58</v>
      </c>
      <c r="H152" s="91">
        <v>11</v>
      </c>
      <c r="I152" s="91"/>
    </row>
    <row r="153" spans="1:9">
      <c r="A153" s="145">
        <v>149</v>
      </c>
      <c r="B153" s="92" t="s">
        <v>6681</v>
      </c>
      <c r="C153" s="91"/>
      <c r="D153" s="91">
        <v>1</v>
      </c>
      <c r="E153" s="91">
        <v>19</v>
      </c>
      <c r="F153" s="91" t="s">
        <v>407</v>
      </c>
      <c r="G153" s="99">
        <v>58</v>
      </c>
      <c r="H153" s="91">
        <v>13</v>
      </c>
      <c r="I153" s="91"/>
    </row>
    <row r="154" spans="1:9">
      <c r="A154" s="145">
        <v>150</v>
      </c>
      <c r="B154" s="92" t="s">
        <v>6682</v>
      </c>
      <c r="C154" s="91"/>
      <c r="D154" s="91">
        <v>1</v>
      </c>
      <c r="E154" s="91">
        <v>20</v>
      </c>
      <c r="F154" s="91" t="s">
        <v>408</v>
      </c>
      <c r="G154" s="99">
        <v>58</v>
      </c>
      <c r="H154" s="91">
        <v>15</v>
      </c>
      <c r="I154" s="91"/>
    </row>
    <row r="155" spans="1:9">
      <c r="A155" s="145">
        <v>151</v>
      </c>
      <c r="B155" s="92" t="s">
        <v>6683</v>
      </c>
      <c r="C155" s="91" t="s">
        <v>6461</v>
      </c>
      <c r="D155" s="91">
        <v>1</v>
      </c>
      <c r="E155" s="91">
        <v>24</v>
      </c>
      <c r="F155" s="91" t="s">
        <v>409</v>
      </c>
      <c r="G155" s="99">
        <v>58</v>
      </c>
      <c r="H155" s="91">
        <v>34</v>
      </c>
      <c r="I155" s="91"/>
    </row>
    <row r="156" spans="1:9">
      <c r="A156" s="145">
        <v>152</v>
      </c>
      <c r="B156" s="92" t="s">
        <v>6684</v>
      </c>
      <c r="C156" s="91" t="s">
        <v>6461</v>
      </c>
      <c r="D156" s="91">
        <v>1</v>
      </c>
      <c r="E156" s="91">
        <v>25</v>
      </c>
      <c r="F156" s="91" t="s">
        <v>410</v>
      </c>
      <c r="G156" s="99">
        <v>58</v>
      </c>
      <c r="H156" s="91">
        <v>44</v>
      </c>
      <c r="I156" s="91"/>
    </row>
    <row r="157" spans="1:9">
      <c r="A157" s="145">
        <v>153</v>
      </c>
      <c r="B157" s="92" t="s">
        <v>6685</v>
      </c>
      <c r="C157" s="91" t="s">
        <v>6461</v>
      </c>
      <c r="D157" s="91">
        <v>1</v>
      </c>
      <c r="E157" s="91">
        <v>26</v>
      </c>
      <c r="F157" s="91" t="s">
        <v>411</v>
      </c>
      <c r="G157" s="99">
        <v>58</v>
      </c>
      <c r="H157" s="91">
        <v>54</v>
      </c>
      <c r="I157" s="91"/>
    </row>
    <row r="158" spans="1:9">
      <c r="A158" s="145">
        <v>154</v>
      </c>
      <c r="B158" s="92" t="s">
        <v>6677</v>
      </c>
      <c r="C158" s="91"/>
      <c r="D158" s="91">
        <v>1</v>
      </c>
      <c r="E158" s="91">
        <v>15</v>
      </c>
      <c r="F158" s="91" t="s">
        <v>412</v>
      </c>
      <c r="G158" s="99">
        <v>61</v>
      </c>
      <c r="H158" s="91">
        <v>3</v>
      </c>
      <c r="I158" s="91"/>
    </row>
    <row r="159" spans="1:9">
      <c r="A159" s="145">
        <v>155</v>
      </c>
      <c r="B159" s="92" t="s">
        <v>6678</v>
      </c>
      <c r="C159" s="91"/>
      <c r="D159" s="91">
        <v>5</v>
      </c>
      <c r="E159" s="91">
        <v>16</v>
      </c>
      <c r="F159" s="91" t="s">
        <v>1160</v>
      </c>
      <c r="G159" s="147">
        <v>61</v>
      </c>
      <c r="H159" s="91" t="s">
        <v>6669</v>
      </c>
      <c r="I159" s="91"/>
    </row>
    <row r="160" spans="1:9">
      <c r="A160" s="145">
        <v>156</v>
      </c>
      <c r="B160" s="92" t="s">
        <v>6679</v>
      </c>
      <c r="C160" s="91"/>
      <c r="D160" s="91">
        <v>1</v>
      </c>
      <c r="E160" s="91">
        <v>17</v>
      </c>
      <c r="F160" s="91" t="s">
        <v>413</v>
      </c>
      <c r="G160" s="99">
        <v>61</v>
      </c>
      <c r="H160" s="91">
        <v>9</v>
      </c>
      <c r="I160" s="91"/>
    </row>
    <row r="161" spans="1:9">
      <c r="A161" s="145">
        <v>157</v>
      </c>
      <c r="B161" s="92" t="s">
        <v>6680</v>
      </c>
      <c r="C161" s="91"/>
      <c r="D161" s="91">
        <v>1</v>
      </c>
      <c r="E161" s="91">
        <v>18</v>
      </c>
      <c r="F161" s="91" t="s">
        <v>414</v>
      </c>
      <c r="G161" s="99">
        <v>61</v>
      </c>
      <c r="H161" s="91">
        <v>11</v>
      </c>
      <c r="I161" s="91"/>
    </row>
    <row r="162" spans="1:9">
      <c r="A162" s="145">
        <v>158</v>
      </c>
      <c r="B162" s="92" t="s">
        <v>6681</v>
      </c>
      <c r="C162" s="91"/>
      <c r="D162" s="91">
        <v>1</v>
      </c>
      <c r="E162" s="91">
        <v>19</v>
      </c>
      <c r="F162" s="91" t="s">
        <v>415</v>
      </c>
      <c r="G162" s="99">
        <v>61</v>
      </c>
      <c r="H162" s="91">
        <v>13</v>
      </c>
      <c r="I162" s="91"/>
    </row>
    <row r="163" spans="1:9">
      <c r="A163" s="145">
        <v>159</v>
      </c>
      <c r="B163" s="92" t="s">
        <v>6682</v>
      </c>
      <c r="C163" s="91"/>
      <c r="D163" s="91">
        <v>1</v>
      </c>
      <c r="E163" s="91">
        <v>20</v>
      </c>
      <c r="F163" s="91" t="s">
        <v>416</v>
      </c>
      <c r="G163" s="99">
        <v>61</v>
      </c>
      <c r="H163" s="91">
        <v>15</v>
      </c>
      <c r="I163" s="91"/>
    </row>
    <row r="164" spans="1:9">
      <c r="A164" s="145">
        <v>160</v>
      </c>
      <c r="B164" s="92" t="s">
        <v>6683</v>
      </c>
      <c r="C164" s="91" t="s">
        <v>6461</v>
      </c>
      <c r="D164" s="91">
        <v>1</v>
      </c>
      <c r="E164" s="91">
        <v>24</v>
      </c>
      <c r="F164" s="91" t="s">
        <v>417</v>
      </c>
      <c r="G164" s="99">
        <v>61</v>
      </c>
      <c r="H164" s="91">
        <v>34</v>
      </c>
      <c r="I164" s="91"/>
    </row>
    <row r="165" spans="1:9">
      <c r="A165" s="145">
        <v>161</v>
      </c>
      <c r="B165" s="92" t="s">
        <v>6684</v>
      </c>
      <c r="C165" s="91" t="s">
        <v>6461</v>
      </c>
      <c r="D165" s="91">
        <v>1</v>
      </c>
      <c r="E165" s="91">
        <v>25</v>
      </c>
      <c r="F165" s="91" t="s">
        <v>418</v>
      </c>
      <c r="G165" s="99">
        <v>61</v>
      </c>
      <c r="H165" s="91">
        <v>44</v>
      </c>
      <c r="I165" s="91"/>
    </row>
    <row r="166" spans="1:9">
      <c r="A166" s="145">
        <v>162</v>
      </c>
      <c r="B166" s="92" t="s">
        <v>6685</v>
      </c>
      <c r="C166" s="91" t="s">
        <v>6461</v>
      </c>
      <c r="D166" s="91">
        <v>1</v>
      </c>
      <c r="E166" s="91">
        <v>26</v>
      </c>
      <c r="F166" s="91" t="s">
        <v>419</v>
      </c>
      <c r="G166" s="99">
        <v>61</v>
      </c>
      <c r="H166" s="91">
        <v>54</v>
      </c>
      <c r="I166" s="91"/>
    </row>
    <row r="167" spans="1:9">
      <c r="A167" s="145">
        <v>163</v>
      </c>
      <c r="B167" s="92" t="s">
        <v>6677</v>
      </c>
      <c r="C167" s="91"/>
      <c r="D167" s="91">
        <v>1</v>
      </c>
      <c r="E167" s="91">
        <v>15</v>
      </c>
      <c r="F167" s="91" t="s">
        <v>420</v>
      </c>
      <c r="G167" s="99">
        <v>64</v>
      </c>
      <c r="H167" s="91">
        <v>3</v>
      </c>
      <c r="I167" s="91"/>
    </row>
    <row r="168" spans="1:9">
      <c r="A168" s="145">
        <v>164</v>
      </c>
      <c r="B168" s="92" t="s">
        <v>6678</v>
      </c>
      <c r="C168" s="91"/>
      <c r="D168" s="91">
        <v>5</v>
      </c>
      <c r="E168" s="91">
        <v>16</v>
      </c>
      <c r="F168" s="91" t="s">
        <v>1161</v>
      </c>
      <c r="G168" s="147">
        <v>64</v>
      </c>
      <c r="H168" s="91" t="s">
        <v>6669</v>
      </c>
      <c r="I168" s="91"/>
    </row>
    <row r="169" spans="1:9">
      <c r="A169" s="145">
        <v>165</v>
      </c>
      <c r="B169" s="92" t="s">
        <v>6679</v>
      </c>
      <c r="C169" s="91"/>
      <c r="D169" s="91">
        <v>1</v>
      </c>
      <c r="E169" s="91">
        <v>17</v>
      </c>
      <c r="F169" s="91" t="s">
        <v>421</v>
      </c>
      <c r="G169" s="99">
        <v>64</v>
      </c>
      <c r="H169" s="91">
        <v>9</v>
      </c>
      <c r="I169" s="91"/>
    </row>
    <row r="170" spans="1:9">
      <c r="A170" s="145">
        <v>166</v>
      </c>
      <c r="B170" s="92" t="s">
        <v>6680</v>
      </c>
      <c r="C170" s="91"/>
      <c r="D170" s="91">
        <v>1</v>
      </c>
      <c r="E170" s="91">
        <v>18</v>
      </c>
      <c r="F170" s="91" t="s">
        <v>422</v>
      </c>
      <c r="G170" s="99">
        <v>64</v>
      </c>
      <c r="H170" s="91">
        <v>11</v>
      </c>
      <c r="I170" s="91"/>
    </row>
    <row r="171" spans="1:9">
      <c r="A171" s="145">
        <v>167</v>
      </c>
      <c r="B171" s="92" t="s">
        <v>6681</v>
      </c>
      <c r="C171" s="91"/>
      <c r="D171" s="91">
        <v>1</v>
      </c>
      <c r="E171" s="91">
        <v>19</v>
      </c>
      <c r="F171" s="91" t="s">
        <v>423</v>
      </c>
      <c r="G171" s="99">
        <v>64</v>
      </c>
      <c r="H171" s="91">
        <v>13</v>
      </c>
      <c r="I171" s="91"/>
    </row>
    <row r="172" spans="1:9">
      <c r="A172" s="145">
        <v>168</v>
      </c>
      <c r="B172" s="92" t="s">
        <v>6682</v>
      </c>
      <c r="C172" s="91"/>
      <c r="D172" s="91">
        <v>1</v>
      </c>
      <c r="E172" s="91">
        <v>20</v>
      </c>
      <c r="F172" s="91" t="s">
        <v>424</v>
      </c>
      <c r="G172" s="99">
        <v>64</v>
      </c>
      <c r="H172" s="91">
        <v>15</v>
      </c>
      <c r="I172" s="91"/>
    </row>
    <row r="173" spans="1:9">
      <c r="A173" s="145">
        <v>169</v>
      </c>
      <c r="B173" s="92" t="s">
        <v>6683</v>
      </c>
      <c r="C173" s="91" t="s">
        <v>6461</v>
      </c>
      <c r="D173" s="91">
        <v>1</v>
      </c>
      <c r="E173" s="91">
        <v>24</v>
      </c>
      <c r="F173" s="91" t="s">
        <v>425</v>
      </c>
      <c r="G173" s="99">
        <v>64</v>
      </c>
      <c r="H173" s="91">
        <v>34</v>
      </c>
      <c r="I173" s="91"/>
    </row>
    <row r="174" spans="1:9">
      <c r="A174" s="145">
        <v>170</v>
      </c>
      <c r="B174" s="92" t="s">
        <v>6684</v>
      </c>
      <c r="C174" s="91" t="s">
        <v>6461</v>
      </c>
      <c r="D174" s="91">
        <v>1</v>
      </c>
      <c r="E174" s="91">
        <v>25</v>
      </c>
      <c r="F174" s="91" t="s">
        <v>426</v>
      </c>
      <c r="G174" s="99">
        <v>64</v>
      </c>
      <c r="H174" s="91">
        <v>44</v>
      </c>
      <c r="I174" s="91"/>
    </row>
    <row r="175" spans="1:9">
      <c r="A175" s="145">
        <v>171</v>
      </c>
      <c r="B175" s="92" t="s">
        <v>6685</v>
      </c>
      <c r="C175" s="91" t="s">
        <v>6461</v>
      </c>
      <c r="D175" s="91">
        <v>1</v>
      </c>
      <c r="E175" s="91">
        <v>26</v>
      </c>
      <c r="F175" s="91" t="s">
        <v>427</v>
      </c>
      <c r="G175" s="99">
        <v>64</v>
      </c>
      <c r="H175" s="91">
        <v>54</v>
      </c>
      <c r="I175" s="91"/>
    </row>
    <row r="176" spans="1:9">
      <c r="A176" s="145">
        <v>172</v>
      </c>
      <c r="B176" s="92" t="s">
        <v>6677</v>
      </c>
      <c r="C176" s="91"/>
      <c r="D176" s="91">
        <v>1</v>
      </c>
      <c r="E176" s="91">
        <v>15</v>
      </c>
      <c r="F176" s="91" t="s">
        <v>428</v>
      </c>
      <c r="G176" s="99">
        <v>67</v>
      </c>
      <c r="H176" s="91">
        <v>3</v>
      </c>
      <c r="I176" s="91"/>
    </row>
    <row r="177" spans="1:9">
      <c r="A177" s="145">
        <v>173</v>
      </c>
      <c r="B177" s="92" t="s">
        <v>6678</v>
      </c>
      <c r="C177" s="91"/>
      <c r="D177" s="91">
        <v>5</v>
      </c>
      <c r="E177" s="91">
        <v>16</v>
      </c>
      <c r="F177" s="91" t="s">
        <v>1162</v>
      </c>
      <c r="G177" s="147">
        <v>67</v>
      </c>
      <c r="H177" s="91" t="s">
        <v>6669</v>
      </c>
      <c r="I177" s="91"/>
    </row>
    <row r="178" spans="1:9">
      <c r="A178" s="145">
        <v>174</v>
      </c>
      <c r="B178" s="92" t="s">
        <v>6679</v>
      </c>
      <c r="C178" s="91"/>
      <c r="D178" s="91">
        <v>1</v>
      </c>
      <c r="E178" s="91">
        <v>17</v>
      </c>
      <c r="F178" s="91" t="s">
        <v>429</v>
      </c>
      <c r="G178" s="99">
        <v>67</v>
      </c>
      <c r="H178" s="91">
        <v>9</v>
      </c>
      <c r="I178" s="91"/>
    </row>
    <row r="179" spans="1:9">
      <c r="A179" s="145">
        <v>175</v>
      </c>
      <c r="B179" s="92" t="s">
        <v>6680</v>
      </c>
      <c r="C179" s="91"/>
      <c r="D179" s="91">
        <v>1</v>
      </c>
      <c r="E179" s="91">
        <v>18</v>
      </c>
      <c r="F179" s="91" t="s">
        <v>430</v>
      </c>
      <c r="G179" s="99">
        <v>67</v>
      </c>
      <c r="H179" s="91">
        <v>11</v>
      </c>
      <c r="I179" s="91"/>
    </row>
    <row r="180" spans="1:9">
      <c r="A180" s="145">
        <v>176</v>
      </c>
      <c r="B180" s="92" t="s">
        <v>6681</v>
      </c>
      <c r="C180" s="91"/>
      <c r="D180" s="91">
        <v>1</v>
      </c>
      <c r="E180" s="91">
        <v>19</v>
      </c>
      <c r="F180" s="91" t="s">
        <v>431</v>
      </c>
      <c r="G180" s="99">
        <v>67</v>
      </c>
      <c r="H180" s="91">
        <v>13</v>
      </c>
      <c r="I180" s="91"/>
    </row>
    <row r="181" spans="1:9">
      <c r="A181" s="145">
        <v>177</v>
      </c>
      <c r="B181" s="92" t="s">
        <v>6682</v>
      </c>
      <c r="C181" s="91"/>
      <c r="D181" s="91">
        <v>1</v>
      </c>
      <c r="E181" s="91">
        <v>20</v>
      </c>
      <c r="F181" s="91" t="s">
        <v>432</v>
      </c>
      <c r="G181" s="99">
        <v>67</v>
      </c>
      <c r="H181" s="91">
        <v>15</v>
      </c>
      <c r="I181" s="91"/>
    </row>
    <row r="182" spans="1:9">
      <c r="A182" s="145">
        <v>178</v>
      </c>
      <c r="B182" s="92" t="s">
        <v>6683</v>
      </c>
      <c r="C182" s="91" t="s">
        <v>6461</v>
      </c>
      <c r="D182" s="91">
        <v>1</v>
      </c>
      <c r="E182" s="91">
        <v>24</v>
      </c>
      <c r="F182" s="91" t="s">
        <v>433</v>
      </c>
      <c r="G182" s="99">
        <v>67</v>
      </c>
      <c r="H182" s="91">
        <v>34</v>
      </c>
      <c r="I182" s="91"/>
    </row>
    <row r="183" spans="1:9">
      <c r="A183" s="145">
        <v>179</v>
      </c>
      <c r="B183" s="92" t="s">
        <v>6684</v>
      </c>
      <c r="C183" s="91" t="s">
        <v>6461</v>
      </c>
      <c r="D183" s="91">
        <v>1</v>
      </c>
      <c r="E183" s="91">
        <v>25</v>
      </c>
      <c r="F183" s="91" t="s">
        <v>434</v>
      </c>
      <c r="G183" s="99">
        <v>67</v>
      </c>
      <c r="H183" s="91">
        <v>44</v>
      </c>
      <c r="I183" s="91"/>
    </row>
    <row r="184" spans="1:9">
      <c r="A184" s="145">
        <v>180</v>
      </c>
      <c r="B184" s="92" t="s">
        <v>6685</v>
      </c>
      <c r="C184" s="91" t="s">
        <v>6461</v>
      </c>
      <c r="D184" s="91">
        <v>1</v>
      </c>
      <c r="E184" s="91">
        <v>26</v>
      </c>
      <c r="F184" s="91" t="s">
        <v>435</v>
      </c>
      <c r="G184" s="99">
        <v>67</v>
      </c>
      <c r="H184" s="91">
        <v>54</v>
      </c>
      <c r="I184" s="91"/>
    </row>
    <row r="185" spans="1:9">
      <c r="A185" s="145">
        <v>181</v>
      </c>
      <c r="B185" s="92" t="s">
        <v>6677</v>
      </c>
      <c r="C185" s="91"/>
      <c r="D185" s="91">
        <v>1</v>
      </c>
      <c r="E185" s="91">
        <v>15</v>
      </c>
      <c r="F185" s="91" t="s">
        <v>436</v>
      </c>
      <c r="G185" s="99">
        <v>70</v>
      </c>
      <c r="H185" s="91">
        <v>3</v>
      </c>
      <c r="I185" s="91"/>
    </row>
    <row r="186" spans="1:9">
      <c r="A186" s="145">
        <v>182</v>
      </c>
      <c r="B186" s="92" t="s">
        <v>6678</v>
      </c>
      <c r="C186" s="91"/>
      <c r="D186" s="91">
        <v>5</v>
      </c>
      <c r="E186" s="91">
        <v>16</v>
      </c>
      <c r="F186" s="91" t="s">
        <v>1163</v>
      </c>
      <c r="G186" s="147">
        <v>70</v>
      </c>
      <c r="H186" s="91" t="s">
        <v>6669</v>
      </c>
      <c r="I186" s="91"/>
    </row>
    <row r="187" spans="1:9">
      <c r="A187" s="145">
        <v>183</v>
      </c>
      <c r="B187" s="92" t="s">
        <v>6679</v>
      </c>
      <c r="C187" s="91"/>
      <c r="D187" s="91">
        <v>1</v>
      </c>
      <c r="E187" s="91">
        <v>17</v>
      </c>
      <c r="F187" s="91" t="s">
        <v>437</v>
      </c>
      <c r="G187" s="99">
        <v>70</v>
      </c>
      <c r="H187" s="91">
        <v>9</v>
      </c>
      <c r="I187" s="91"/>
    </row>
    <row r="188" spans="1:9">
      <c r="A188" s="145">
        <v>184</v>
      </c>
      <c r="B188" s="92" t="s">
        <v>6680</v>
      </c>
      <c r="C188" s="91"/>
      <c r="D188" s="91">
        <v>1</v>
      </c>
      <c r="E188" s="91">
        <v>18</v>
      </c>
      <c r="F188" s="91" t="s">
        <v>438</v>
      </c>
      <c r="G188" s="99">
        <v>70</v>
      </c>
      <c r="H188" s="91">
        <v>11</v>
      </c>
      <c r="I188" s="91"/>
    </row>
    <row r="189" spans="1:9">
      <c r="A189" s="145">
        <v>185</v>
      </c>
      <c r="B189" s="92" t="s">
        <v>6681</v>
      </c>
      <c r="C189" s="91"/>
      <c r="D189" s="91">
        <v>1</v>
      </c>
      <c r="E189" s="91">
        <v>19</v>
      </c>
      <c r="F189" s="91" t="s">
        <v>439</v>
      </c>
      <c r="G189" s="99">
        <v>70</v>
      </c>
      <c r="H189" s="91">
        <v>13</v>
      </c>
      <c r="I189" s="91"/>
    </row>
    <row r="190" spans="1:9">
      <c r="A190" s="145">
        <v>186</v>
      </c>
      <c r="B190" s="92" t="s">
        <v>6682</v>
      </c>
      <c r="C190" s="91"/>
      <c r="D190" s="91">
        <v>1</v>
      </c>
      <c r="E190" s="91">
        <v>20</v>
      </c>
      <c r="F190" s="91" t="s">
        <v>440</v>
      </c>
      <c r="G190" s="99">
        <v>70</v>
      </c>
      <c r="H190" s="91">
        <v>15</v>
      </c>
      <c r="I190" s="91"/>
    </row>
    <row r="191" spans="1:9">
      <c r="A191" s="145">
        <v>187</v>
      </c>
      <c r="B191" s="92" t="s">
        <v>6683</v>
      </c>
      <c r="C191" s="91" t="s">
        <v>6461</v>
      </c>
      <c r="D191" s="91">
        <v>1</v>
      </c>
      <c r="E191" s="91">
        <v>24</v>
      </c>
      <c r="F191" s="91" t="s">
        <v>441</v>
      </c>
      <c r="G191" s="99">
        <v>70</v>
      </c>
      <c r="H191" s="91">
        <v>34</v>
      </c>
      <c r="I191" s="91"/>
    </row>
    <row r="192" spans="1:9">
      <c r="A192" s="145">
        <v>188</v>
      </c>
      <c r="B192" s="92" t="s">
        <v>6684</v>
      </c>
      <c r="C192" s="91" t="s">
        <v>6461</v>
      </c>
      <c r="D192" s="91">
        <v>1</v>
      </c>
      <c r="E192" s="91">
        <v>25</v>
      </c>
      <c r="F192" s="91" t="s">
        <v>442</v>
      </c>
      <c r="G192" s="99">
        <v>70</v>
      </c>
      <c r="H192" s="91">
        <v>44</v>
      </c>
      <c r="I192" s="91"/>
    </row>
    <row r="193" spans="1:9">
      <c r="A193" s="145">
        <v>189</v>
      </c>
      <c r="B193" s="92" t="s">
        <v>6685</v>
      </c>
      <c r="C193" s="91" t="s">
        <v>6461</v>
      </c>
      <c r="D193" s="91">
        <v>1</v>
      </c>
      <c r="E193" s="91">
        <v>26</v>
      </c>
      <c r="F193" s="91" t="s">
        <v>443</v>
      </c>
      <c r="G193" s="99">
        <v>70</v>
      </c>
      <c r="H193" s="91">
        <v>54</v>
      </c>
      <c r="I193" s="91"/>
    </row>
    <row r="194" spans="1:9">
      <c r="A194" s="145">
        <v>190</v>
      </c>
      <c r="B194" s="92" t="s">
        <v>6677</v>
      </c>
      <c r="C194" s="91"/>
      <c r="D194" s="91">
        <v>1</v>
      </c>
      <c r="E194" s="91">
        <v>15</v>
      </c>
      <c r="F194" s="91" t="s">
        <v>444</v>
      </c>
      <c r="G194" s="99">
        <v>73</v>
      </c>
      <c r="H194" s="91">
        <v>3</v>
      </c>
      <c r="I194" s="91"/>
    </row>
    <row r="195" spans="1:9">
      <c r="A195" s="145">
        <v>191</v>
      </c>
      <c r="B195" s="92" t="s">
        <v>6678</v>
      </c>
      <c r="C195" s="91"/>
      <c r="D195" s="91">
        <v>5</v>
      </c>
      <c r="E195" s="91">
        <v>16</v>
      </c>
      <c r="F195" s="91" t="s">
        <v>1164</v>
      </c>
      <c r="G195" s="147">
        <v>73</v>
      </c>
      <c r="H195" s="91" t="s">
        <v>6669</v>
      </c>
      <c r="I195" s="91"/>
    </row>
    <row r="196" spans="1:9">
      <c r="A196" s="145">
        <v>192</v>
      </c>
      <c r="B196" s="92" t="s">
        <v>6679</v>
      </c>
      <c r="C196" s="91"/>
      <c r="D196" s="91">
        <v>1</v>
      </c>
      <c r="E196" s="91">
        <v>17</v>
      </c>
      <c r="F196" s="91" t="s">
        <v>445</v>
      </c>
      <c r="G196" s="99">
        <v>73</v>
      </c>
      <c r="H196" s="91">
        <v>9</v>
      </c>
      <c r="I196" s="91"/>
    </row>
    <row r="197" spans="1:9">
      <c r="A197" s="145">
        <v>193</v>
      </c>
      <c r="B197" s="92" t="s">
        <v>6680</v>
      </c>
      <c r="C197" s="91"/>
      <c r="D197" s="91">
        <v>1</v>
      </c>
      <c r="E197" s="91">
        <v>18</v>
      </c>
      <c r="F197" s="91" t="s">
        <v>446</v>
      </c>
      <c r="G197" s="99">
        <v>73</v>
      </c>
      <c r="H197" s="91">
        <v>11</v>
      </c>
      <c r="I197" s="91"/>
    </row>
    <row r="198" spans="1:9">
      <c r="A198" s="145">
        <v>194</v>
      </c>
      <c r="B198" s="92" t="s">
        <v>6681</v>
      </c>
      <c r="C198" s="91"/>
      <c r="D198" s="91">
        <v>1</v>
      </c>
      <c r="E198" s="91">
        <v>19</v>
      </c>
      <c r="F198" s="91" t="s">
        <v>447</v>
      </c>
      <c r="G198" s="99">
        <v>73</v>
      </c>
      <c r="H198" s="91">
        <v>13</v>
      </c>
      <c r="I198" s="91"/>
    </row>
    <row r="199" spans="1:9">
      <c r="A199" s="145">
        <v>195</v>
      </c>
      <c r="B199" s="92" t="s">
        <v>6682</v>
      </c>
      <c r="C199" s="91"/>
      <c r="D199" s="91">
        <v>1</v>
      </c>
      <c r="E199" s="91">
        <v>20</v>
      </c>
      <c r="F199" s="91" t="s">
        <v>448</v>
      </c>
      <c r="G199" s="99">
        <v>73</v>
      </c>
      <c r="H199" s="91">
        <v>15</v>
      </c>
      <c r="I199" s="91"/>
    </row>
    <row r="200" spans="1:9">
      <c r="A200" s="145">
        <v>196</v>
      </c>
      <c r="B200" s="92" t="s">
        <v>6683</v>
      </c>
      <c r="C200" s="91" t="s">
        <v>6461</v>
      </c>
      <c r="D200" s="91">
        <v>1</v>
      </c>
      <c r="E200" s="91">
        <v>24</v>
      </c>
      <c r="F200" s="91" t="s">
        <v>449</v>
      </c>
      <c r="G200" s="99">
        <v>73</v>
      </c>
      <c r="H200" s="91">
        <v>34</v>
      </c>
      <c r="I200" s="91"/>
    </row>
    <row r="201" spans="1:9">
      <c r="A201" s="145">
        <v>197</v>
      </c>
      <c r="B201" s="92" t="s">
        <v>6684</v>
      </c>
      <c r="C201" s="91" t="s">
        <v>6461</v>
      </c>
      <c r="D201" s="91">
        <v>1</v>
      </c>
      <c r="E201" s="91">
        <v>25</v>
      </c>
      <c r="F201" s="91" t="s">
        <v>450</v>
      </c>
      <c r="G201" s="99">
        <v>73</v>
      </c>
      <c r="H201" s="91">
        <v>44</v>
      </c>
      <c r="I201" s="91"/>
    </row>
    <row r="202" spans="1:9">
      <c r="A202" s="145">
        <v>198</v>
      </c>
      <c r="B202" s="92" t="s">
        <v>6685</v>
      </c>
      <c r="C202" s="91" t="s">
        <v>6461</v>
      </c>
      <c r="D202" s="91">
        <v>1</v>
      </c>
      <c r="E202" s="91">
        <v>26</v>
      </c>
      <c r="F202" s="91" t="s">
        <v>451</v>
      </c>
      <c r="G202" s="99">
        <v>73</v>
      </c>
      <c r="H202" s="91">
        <v>54</v>
      </c>
      <c r="I202" s="91"/>
    </row>
    <row r="203" spans="1:9">
      <c r="A203" s="145">
        <v>199</v>
      </c>
      <c r="B203" s="146" t="s">
        <v>1240</v>
      </c>
      <c r="C203" s="91"/>
      <c r="D203" s="91">
        <v>1</v>
      </c>
      <c r="E203" s="91">
        <v>15</v>
      </c>
      <c r="F203" s="91" t="s">
        <v>452</v>
      </c>
      <c r="G203" s="99">
        <v>79</v>
      </c>
      <c r="H203" s="91">
        <v>3</v>
      </c>
      <c r="I203" s="91"/>
    </row>
    <row r="204" spans="1:9">
      <c r="A204" s="145">
        <v>200</v>
      </c>
      <c r="B204" s="146" t="s">
        <v>1242</v>
      </c>
      <c r="C204" s="91"/>
      <c r="D204" s="91">
        <v>5</v>
      </c>
      <c r="E204" s="91">
        <v>16</v>
      </c>
      <c r="F204" s="91" t="s">
        <v>1165</v>
      </c>
      <c r="G204" s="147">
        <v>79</v>
      </c>
      <c r="H204" s="91" t="s">
        <v>6669</v>
      </c>
      <c r="I204" s="91"/>
    </row>
    <row r="205" spans="1:9">
      <c r="A205" s="145">
        <v>201</v>
      </c>
      <c r="B205" s="146" t="s">
        <v>1244</v>
      </c>
      <c r="C205" s="91"/>
      <c r="D205" s="91">
        <v>1</v>
      </c>
      <c r="E205" s="91">
        <v>17</v>
      </c>
      <c r="F205" s="91" t="s">
        <v>453</v>
      </c>
      <c r="G205" s="99">
        <v>79</v>
      </c>
      <c r="H205" s="91">
        <v>9</v>
      </c>
      <c r="I205" s="91"/>
    </row>
    <row r="206" spans="1:9">
      <c r="A206" s="145">
        <v>202</v>
      </c>
      <c r="B206" s="146" t="s">
        <v>1246</v>
      </c>
      <c r="C206" s="91"/>
      <c r="D206" s="91">
        <v>1</v>
      </c>
      <c r="E206" s="91">
        <v>18</v>
      </c>
      <c r="F206" s="91" t="s">
        <v>454</v>
      </c>
      <c r="G206" s="99">
        <v>79</v>
      </c>
      <c r="H206" s="91">
        <v>11</v>
      </c>
      <c r="I206" s="91"/>
    </row>
    <row r="207" spans="1:9">
      <c r="A207" s="145">
        <v>203</v>
      </c>
      <c r="B207" s="146" t="s">
        <v>1248</v>
      </c>
      <c r="C207" s="91"/>
      <c r="D207" s="91">
        <v>1</v>
      </c>
      <c r="E207" s="91">
        <v>19</v>
      </c>
      <c r="F207" s="91" t="s">
        <v>455</v>
      </c>
      <c r="G207" s="99">
        <v>79</v>
      </c>
      <c r="H207" s="91">
        <v>13</v>
      </c>
      <c r="I207" s="91"/>
    </row>
    <row r="208" spans="1:9">
      <c r="A208" s="145">
        <v>204</v>
      </c>
      <c r="B208" s="146" t="s">
        <v>1250</v>
      </c>
      <c r="C208" s="91"/>
      <c r="D208" s="91">
        <v>1</v>
      </c>
      <c r="E208" s="91">
        <v>20</v>
      </c>
      <c r="F208" s="91" t="s">
        <v>456</v>
      </c>
      <c r="G208" s="99">
        <v>79</v>
      </c>
      <c r="H208" s="91">
        <v>15</v>
      </c>
      <c r="I208" s="91"/>
    </row>
    <row r="209" spans="1:9">
      <c r="A209" s="145">
        <v>205</v>
      </c>
      <c r="B209" s="146" t="s">
        <v>1252</v>
      </c>
      <c r="C209" s="91" t="s">
        <v>6461</v>
      </c>
      <c r="D209" s="91">
        <v>1</v>
      </c>
      <c r="E209" s="91">
        <v>24</v>
      </c>
      <c r="F209" s="91" t="s">
        <v>457</v>
      </c>
      <c r="G209" s="99">
        <v>79</v>
      </c>
      <c r="H209" s="91">
        <v>34</v>
      </c>
      <c r="I209" s="91"/>
    </row>
    <row r="210" spans="1:9">
      <c r="A210" s="145">
        <v>206</v>
      </c>
      <c r="B210" s="146" t="s">
        <v>1254</v>
      </c>
      <c r="C210" s="91" t="s">
        <v>6461</v>
      </c>
      <c r="D210" s="91">
        <v>1</v>
      </c>
      <c r="E210" s="91">
        <v>25</v>
      </c>
      <c r="F210" s="91" t="s">
        <v>458</v>
      </c>
      <c r="G210" s="99">
        <v>79</v>
      </c>
      <c r="H210" s="91">
        <v>44</v>
      </c>
      <c r="I210" s="91"/>
    </row>
    <row r="211" spans="1:9">
      <c r="A211" s="145">
        <v>207</v>
      </c>
      <c r="B211" s="146" t="s">
        <v>1256</v>
      </c>
      <c r="C211" s="91" t="s">
        <v>6461</v>
      </c>
      <c r="D211" s="91">
        <v>1</v>
      </c>
      <c r="E211" s="91">
        <v>26</v>
      </c>
      <c r="F211" s="91" t="s">
        <v>459</v>
      </c>
      <c r="G211" s="99">
        <v>79</v>
      </c>
      <c r="H211" s="91">
        <v>54</v>
      </c>
      <c r="I211" s="91"/>
    </row>
    <row r="212" spans="1:9">
      <c r="A212" s="145">
        <v>208</v>
      </c>
      <c r="B212" s="146" t="s">
        <v>1240</v>
      </c>
      <c r="C212" s="91"/>
      <c r="D212" s="91">
        <v>1</v>
      </c>
      <c r="E212" s="91">
        <v>15</v>
      </c>
      <c r="F212" s="91" t="s">
        <v>460</v>
      </c>
      <c r="G212" s="99">
        <v>82</v>
      </c>
      <c r="H212" s="91">
        <v>3</v>
      </c>
      <c r="I212" s="91"/>
    </row>
    <row r="213" spans="1:9">
      <c r="A213" s="145">
        <v>209</v>
      </c>
      <c r="B213" s="146" t="s">
        <v>1242</v>
      </c>
      <c r="C213" s="91"/>
      <c r="D213" s="91">
        <v>5</v>
      </c>
      <c r="E213" s="91">
        <v>16</v>
      </c>
      <c r="F213" s="91" t="s">
        <v>1166</v>
      </c>
      <c r="G213" s="147">
        <v>82</v>
      </c>
      <c r="H213" s="91" t="s">
        <v>6669</v>
      </c>
      <c r="I213" s="91"/>
    </row>
    <row r="214" spans="1:9">
      <c r="A214" s="145">
        <v>210</v>
      </c>
      <c r="B214" s="146" t="s">
        <v>1244</v>
      </c>
      <c r="C214" s="91"/>
      <c r="D214" s="91">
        <v>1</v>
      </c>
      <c r="E214" s="91">
        <v>17</v>
      </c>
      <c r="F214" s="91" t="s">
        <v>461</v>
      </c>
      <c r="G214" s="99">
        <v>82</v>
      </c>
      <c r="H214" s="91">
        <v>9</v>
      </c>
      <c r="I214" s="91"/>
    </row>
    <row r="215" spans="1:9">
      <c r="A215" s="145">
        <v>211</v>
      </c>
      <c r="B215" s="146" t="s">
        <v>1246</v>
      </c>
      <c r="C215" s="91"/>
      <c r="D215" s="91">
        <v>1</v>
      </c>
      <c r="E215" s="91">
        <v>18</v>
      </c>
      <c r="F215" s="91" t="s">
        <v>462</v>
      </c>
      <c r="G215" s="99">
        <v>82</v>
      </c>
      <c r="H215" s="91">
        <v>11</v>
      </c>
      <c r="I215" s="91"/>
    </row>
    <row r="216" spans="1:9">
      <c r="A216" s="145">
        <v>212</v>
      </c>
      <c r="B216" s="146" t="s">
        <v>1248</v>
      </c>
      <c r="C216" s="91"/>
      <c r="D216" s="91">
        <v>1</v>
      </c>
      <c r="E216" s="91">
        <v>19</v>
      </c>
      <c r="F216" s="91" t="s">
        <v>463</v>
      </c>
      <c r="G216" s="99">
        <v>82</v>
      </c>
      <c r="H216" s="91">
        <v>13</v>
      </c>
      <c r="I216" s="91"/>
    </row>
    <row r="217" spans="1:9">
      <c r="A217" s="145">
        <v>213</v>
      </c>
      <c r="B217" s="146" t="s">
        <v>1250</v>
      </c>
      <c r="C217" s="91"/>
      <c r="D217" s="91">
        <v>1</v>
      </c>
      <c r="E217" s="91">
        <v>20</v>
      </c>
      <c r="F217" s="91" t="s">
        <v>464</v>
      </c>
      <c r="G217" s="99">
        <v>82</v>
      </c>
      <c r="H217" s="91">
        <v>15</v>
      </c>
      <c r="I217" s="91"/>
    </row>
    <row r="218" spans="1:9">
      <c r="A218" s="145">
        <v>214</v>
      </c>
      <c r="B218" s="146" t="s">
        <v>1252</v>
      </c>
      <c r="C218" s="91" t="s">
        <v>6461</v>
      </c>
      <c r="D218" s="91">
        <v>1</v>
      </c>
      <c r="E218" s="91">
        <v>24</v>
      </c>
      <c r="F218" s="91" t="s">
        <v>465</v>
      </c>
      <c r="G218" s="99">
        <v>82</v>
      </c>
      <c r="H218" s="91">
        <v>34</v>
      </c>
      <c r="I218" s="91"/>
    </row>
    <row r="219" spans="1:9">
      <c r="A219" s="145">
        <v>215</v>
      </c>
      <c r="B219" s="146" t="s">
        <v>1254</v>
      </c>
      <c r="C219" s="91" t="s">
        <v>6461</v>
      </c>
      <c r="D219" s="91">
        <v>1</v>
      </c>
      <c r="E219" s="91">
        <v>25</v>
      </c>
      <c r="F219" s="91" t="s">
        <v>466</v>
      </c>
      <c r="G219" s="99">
        <v>82</v>
      </c>
      <c r="H219" s="91">
        <v>44</v>
      </c>
      <c r="I219" s="91"/>
    </row>
    <row r="220" spans="1:9">
      <c r="A220" s="145">
        <v>216</v>
      </c>
      <c r="B220" s="146" t="s">
        <v>1256</v>
      </c>
      <c r="C220" s="91" t="s">
        <v>6461</v>
      </c>
      <c r="D220" s="91">
        <v>1</v>
      </c>
      <c r="E220" s="91">
        <v>26</v>
      </c>
      <c r="F220" s="91" t="s">
        <v>467</v>
      </c>
      <c r="G220" s="99">
        <v>82</v>
      </c>
      <c r="H220" s="91">
        <v>54</v>
      </c>
      <c r="I220" s="91"/>
    </row>
    <row r="221" spans="1:9">
      <c r="A221" s="145">
        <v>217</v>
      </c>
      <c r="B221" s="146" t="s">
        <v>1240</v>
      </c>
      <c r="C221" s="91"/>
      <c r="D221" s="91">
        <v>1</v>
      </c>
      <c r="E221" s="91">
        <v>15</v>
      </c>
      <c r="F221" s="91" t="s">
        <v>468</v>
      </c>
      <c r="G221" s="99">
        <v>85</v>
      </c>
      <c r="H221" s="91">
        <v>3</v>
      </c>
      <c r="I221" s="91"/>
    </row>
    <row r="222" spans="1:9">
      <c r="A222" s="145">
        <v>218</v>
      </c>
      <c r="B222" s="146" t="s">
        <v>1242</v>
      </c>
      <c r="C222" s="91"/>
      <c r="D222" s="91">
        <v>5</v>
      </c>
      <c r="E222" s="91">
        <v>16</v>
      </c>
      <c r="F222" s="91" t="s">
        <v>1167</v>
      </c>
      <c r="G222" s="147">
        <v>85</v>
      </c>
      <c r="H222" s="91" t="s">
        <v>6669</v>
      </c>
      <c r="I222" s="91"/>
    </row>
    <row r="223" spans="1:9">
      <c r="A223" s="145">
        <v>219</v>
      </c>
      <c r="B223" s="146" t="s">
        <v>1244</v>
      </c>
      <c r="C223" s="91"/>
      <c r="D223" s="91">
        <v>1</v>
      </c>
      <c r="E223" s="91">
        <v>17</v>
      </c>
      <c r="F223" s="91" t="s">
        <v>469</v>
      </c>
      <c r="G223" s="99">
        <v>85</v>
      </c>
      <c r="H223" s="91">
        <v>9</v>
      </c>
      <c r="I223" s="91"/>
    </row>
    <row r="224" spans="1:9">
      <c r="A224" s="145">
        <v>220</v>
      </c>
      <c r="B224" s="146" t="s">
        <v>1246</v>
      </c>
      <c r="C224" s="91"/>
      <c r="D224" s="91">
        <v>1</v>
      </c>
      <c r="E224" s="91">
        <v>18</v>
      </c>
      <c r="F224" s="91" t="s">
        <v>470</v>
      </c>
      <c r="G224" s="99">
        <v>85</v>
      </c>
      <c r="H224" s="91">
        <v>11</v>
      </c>
      <c r="I224" s="91"/>
    </row>
    <row r="225" spans="1:9">
      <c r="A225" s="145">
        <v>221</v>
      </c>
      <c r="B225" s="146" t="s">
        <v>1248</v>
      </c>
      <c r="C225" s="91"/>
      <c r="D225" s="91">
        <v>1</v>
      </c>
      <c r="E225" s="91">
        <v>19</v>
      </c>
      <c r="F225" s="91" t="s">
        <v>471</v>
      </c>
      <c r="G225" s="99">
        <v>85</v>
      </c>
      <c r="H225" s="91">
        <v>13</v>
      </c>
      <c r="I225" s="91"/>
    </row>
    <row r="226" spans="1:9">
      <c r="A226" s="145">
        <v>222</v>
      </c>
      <c r="B226" s="146" t="s">
        <v>1250</v>
      </c>
      <c r="C226" s="91"/>
      <c r="D226" s="91">
        <v>1</v>
      </c>
      <c r="E226" s="91">
        <v>20</v>
      </c>
      <c r="F226" s="91" t="s">
        <v>472</v>
      </c>
      <c r="G226" s="99">
        <v>85</v>
      </c>
      <c r="H226" s="91">
        <v>15</v>
      </c>
      <c r="I226" s="91"/>
    </row>
    <row r="227" spans="1:9">
      <c r="A227" s="145">
        <v>223</v>
      </c>
      <c r="B227" s="146" t="s">
        <v>1252</v>
      </c>
      <c r="C227" s="91" t="s">
        <v>6461</v>
      </c>
      <c r="D227" s="91">
        <v>1</v>
      </c>
      <c r="E227" s="91">
        <v>24</v>
      </c>
      <c r="F227" s="91" t="s">
        <v>473</v>
      </c>
      <c r="G227" s="99">
        <v>85</v>
      </c>
      <c r="H227" s="91">
        <v>34</v>
      </c>
      <c r="I227" s="91"/>
    </row>
    <row r="228" spans="1:9">
      <c r="A228" s="145">
        <v>224</v>
      </c>
      <c r="B228" s="146" t="s">
        <v>1254</v>
      </c>
      <c r="C228" s="91" t="s">
        <v>6461</v>
      </c>
      <c r="D228" s="91">
        <v>1</v>
      </c>
      <c r="E228" s="91">
        <v>25</v>
      </c>
      <c r="F228" s="91" t="s">
        <v>474</v>
      </c>
      <c r="G228" s="99">
        <v>85</v>
      </c>
      <c r="H228" s="91">
        <v>44</v>
      </c>
      <c r="I228" s="91"/>
    </row>
    <row r="229" spans="1:9">
      <c r="A229" s="145">
        <v>225</v>
      </c>
      <c r="B229" s="146" t="s">
        <v>1256</v>
      </c>
      <c r="C229" s="91" t="s">
        <v>6461</v>
      </c>
      <c r="D229" s="91">
        <v>1</v>
      </c>
      <c r="E229" s="91">
        <v>26</v>
      </c>
      <c r="F229" s="91" t="s">
        <v>475</v>
      </c>
      <c r="G229" s="99">
        <v>85</v>
      </c>
      <c r="H229" s="91">
        <v>54</v>
      </c>
      <c r="I229" s="91"/>
    </row>
    <row r="230" spans="1:9">
      <c r="A230" s="145">
        <v>226</v>
      </c>
      <c r="B230" s="146" t="s">
        <v>1240</v>
      </c>
      <c r="C230" s="91"/>
      <c r="D230" s="91">
        <v>1</v>
      </c>
      <c r="E230" s="91">
        <v>15</v>
      </c>
      <c r="F230" s="91" t="s">
        <v>476</v>
      </c>
      <c r="G230" s="99">
        <v>88</v>
      </c>
      <c r="H230" s="91">
        <v>3</v>
      </c>
      <c r="I230" s="91"/>
    </row>
    <row r="231" spans="1:9">
      <c r="A231" s="145">
        <v>227</v>
      </c>
      <c r="B231" s="146" t="s">
        <v>1242</v>
      </c>
      <c r="C231" s="91"/>
      <c r="D231" s="91">
        <v>5</v>
      </c>
      <c r="E231" s="91">
        <v>16</v>
      </c>
      <c r="F231" s="91" t="s">
        <v>1168</v>
      </c>
      <c r="G231" s="147">
        <v>88</v>
      </c>
      <c r="H231" s="91" t="s">
        <v>6669</v>
      </c>
      <c r="I231" s="91"/>
    </row>
    <row r="232" spans="1:9">
      <c r="A232" s="145">
        <v>228</v>
      </c>
      <c r="B232" s="146" t="s">
        <v>1244</v>
      </c>
      <c r="C232" s="91"/>
      <c r="D232" s="91">
        <v>1</v>
      </c>
      <c r="E232" s="91">
        <v>17</v>
      </c>
      <c r="F232" s="91" t="s">
        <v>477</v>
      </c>
      <c r="G232" s="99">
        <v>88</v>
      </c>
      <c r="H232" s="91">
        <v>9</v>
      </c>
      <c r="I232" s="91"/>
    </row>
    <row r="233" spans="1:9">
      <c r="A233" s="145">
        <v>229</v>
      </c>
      <c r="B233" s="146" t="s">
        <v>1246</v>
      </c>
      <c r="C233" s="91"/>
      <c r="D233" s="91">
        <v>1</v>
      </c>
      <c r="E233" s="91">
        <v>18</v>
      </c>
      <c r="F233" s="91" t="s">
        <v>478</v>
      </c>
      <c r="G233" s="99">
        <v>88</v>
      </c>
      <c r="H233" s="91">
        <v>11</v>
      </c>
      <c r="I233" s="91"/>
    </row>
    <row r="234" spans="1:9">
      <c r="A234" s="145">
        <v>230</v>
      </c>
      <c r="B234" s="146" t="s">
        <v>1248</v>
      </c>
      <c r="C234" s="91"/>
      <c r="D234" s="91">
        <v>1</v>
      </c>
      <c r="E234" s="91">
        <v>19</v>
      </c>
      <c r="F234" s="91" t="s">
        <v>479</v>
      </c>
      <c r="G234" s="99">
        <v>88</v>
      </c>
      <c r="H234" s="91">
        <v>13</v>
      </c>
      <c r="I234" s="91"/>
    </row>
    <row r="235" spans="1:9">
      <c r="A235" s="145">
        <v>231</v>
      </c>
      <c r="B235" s="146" t="s">
        <v>1250</v>
      </c>
      <c r="C235" s="91"/>
      <c r="D235" s="91">
        <v>1</v>
      </c>
      <c r="E235" s="91">
        <v>20</v>
      </c>
      <c r="F235" s="91" t="s">
        <v>480</v>
      </c>
      <c r="G235" s="99">
        <v>88</v>
      </c>
      <c r="H235" s="91">
        <v>15</v>
      </c>
      <c r="I235" s="91"/>
    </row>
    <row r="236" spans="1:9">
      <c r="A236" s="145">
        <v>232</v>
      </c>
      <c r="B236" s="146" t="s">
        <v>1252</v>
      </c>
      <c r="C236" s="91" t="s">
        <v>6461</v>
      </c>
      <c r="D236" s="91">
        <v>1</v>
      </c>
      <c r="E236" s="91">
        <v>24</v>
      </c>
      <c r="F236" s="91" t="s">
        <v>481</v>
      </c>
      <c r="G236" s="99">
        <v>88</v>
      </c>
      <c r="H236" s="91">
        <v>34</v>
      </c>
      <c r="I236" s="91"/>
    </row>
    <row r="237" spans="1:9">
      <c r="A237" s="145">
        <v>233</v>
      </c>
      <c r="B237" s="146" t="s">
        <v>1254</v>
      </c>
      <c r="C237" s="91" t="s">
        <v>6461</v>
      </c>
      <c r="D237" s="91">
        <v>1</v>
      </c>
      <c r="E237" s="91">
        <v>25</v>
      </c>
      <c r="F237" s="91" t="s">
        <v>482</v>
      </c>
      <c r="G237" s="99">
        <v>88</v>
      </c>
      <c r="H237" s="91">
        <v>44</v>
      </c>
      <c r="I237" s="91"/>
    </row>
    <row r="238" spans="1:9">
      <c r="A238" s="145">
        <v>234</v>
      </c>
      <c r="B238" s="146" t="s">
        <v>1256</v>
      </c>
      <c r="C238" s="91" t="s">
        <v>6461</v>
      </c>
      <c r="D238" s="91">
        <v>1</v>
      </c>
      <c r="E238" s="91">
        <v>26</v>
      </c>
      <c r="F238" s="91" t="s">
        <v>483</v>
      </c>
      <c r="G238" s="99">
        <v>88</v>
      </c>
      <c r="H238" s="91">
        <v>54</v>
      </c>
      <c r="I238" s="91"/>
    </row>
    <row r="239" spans="1:9">
      <c r="A239" s="145">
        <v>235</v>
      </c>
      <c r="B239" s="146" t="s">
        <v>1240</v>
      </c>
      <c r="C239" s="91"/>
      <c r="D239" s="91">
        <v>1</v>
      </c>
      <c r="E239" s="91">
        <v>15</v>
      </c>
      <c r="F239" s="91" t="s">
        <v>484</v>
      </c>
      <c r="G239" s="99">
        <v>91</v>
      </c>
      <c r="H239" s="91">
        <v>3</v>
      </c>
      <c r="I239" s="91"/>
    </row>
    <row r="240" spans="1:9">
      <c r="A240" s="145">
        <v>236</v>
      </c>
      <c r="B240" s="146" t="s">
        <v>1242</v>
      </c>
      <c r="C240" s="91"/>
      <c r="D240" s="91">
        <v>5</v>
      </c>
      <c r="E240" s="91">
        <v>16</v>
      </c>
      <c r="F240" s="91" t="s">
        <v>1169</v>
      </c>
      <c r="G240" s="147">
        <v>91</v>
      </c>
      <c r="H240" s="91" t="s">
        <v>6669</v>
      </c>
      <c r="I240" s="91"/>
    </row>
    <row r="241" spans="1:9">
      <c r="A241" s="145">
        <v>237</v>
      </c>
      <c r="B241" s="146" t="s">
        <v>1244</v>
      </c>
      <c r="C241" s="91"/>
      <c r="D241" s="91">
        <v>1</v>
      </c>
      <c r="E241" s="91">
        <v>17</v>
      </c>
      <c r="F241" s="91" t="s">
        <v>485</v>
      </c>
      <c r="G241" s="99">
        <v>91</v>
      </c>
      <c r="H241" s="91">
        <v>9</v>
      </c>
      <c r="I241" s="91"/>
    </row>
    <row r="242" spans="1:9">
      <c r="A242" s="145">
        <v>238</v>
      </c>
      <c r="B242" s="146" t="s">
        <v>1246</v>
      </c>
      <c r="C242" s="91"/>
      <c r="D242" s="91">
        <v>1</v>
      </c>
      <c r="E242" s="91">
        <v>18</v>
      </c>
      <c r="F242" s="91" t="s">
        <v>486</v>
      </c>
      <c r="G242" s="99">
        <v>91</v>
      </c>
      <c r="H242" s="91">
        <v>11</v>
      </c>
      <c r="I242" s="91"/>
    </row>
    <row r="243" spans="1:9">
      <c r="A243" s="145">
        <v>239</v>
      </c>
      <c r="B243" s="146" t="s">
        <v>1248</v>
      </c>
      <c r="C243" s="91"/>
      <c r="D243" s="91">
        <v>1</v>
      </c>
      <c r="E243" s="91">
        <v>19</v>
      </c>
      <c r="F243" s="91" t="s">
        <v>487</v>
      </c>
      <c r="G243" s="99">
        <v>91</v>
      </c>
      <c r="H243" s="91">
        <v>13</v>
      </c>
      <c r="I243" s="91"/>
    </row>
    <row r="244" spans="1:9">
      <c r="A244" s="145">
        <v>240</v>
      </c>
      <c r="B244" s="146" t="s">
        <v>1250</v>
      </c>
      <c r="C244" s="91"/>
      <c r="D244" s="91">
        <v>1</v>
      </c>
      <c r="E244" s="91">
        <v>20</v>
      </c>
      <c r="F244" s="91" t="s">
        <v>488</v>
      </c>
      <c r="G244" s="99">
        <v>91</v>
      </c>
      <c r="H244" s="91">
        <v>15</v>
      </c>
      <c r="I244" s="91"/>
    </row>
    <row r="245" spans="1:9">
      <c r="A245" s="145">
        <v>241</v>
      </c>
      <c r="B245" s="146" t="s">
        <v>1252</v>
      </c>
      <c r="C245" s="91" t="s">
        <v>6461</v>
      </c>
      <c r="D245" s="91">
        <v>1</v>
      </c>
      <c r="E245" s="91">
        <v>24</v>
      </c>
      <c r="F245" s="91" t="s">
        <v>489</v>
      </c>
      <c r="G245" s="99">
        <v>91</v>
      </c>
      <c r="H245" s="91">
        <v>34</v>
      </c>
      <c r="I245" s="91"/>
    </row>
    <row r="246" spans="1:9">
      <c r="A246" s="145">
        <v>242</v>
      </c>
      <c r="B246" s="146" t="s">
        <v>1254</v>
      </c>
      <c r="C246" s="91" t="s">
        <v>6461</v>
      </c>
      <c r="D246" s="91">
        <v>1</v>
      </c>
      <c r="E246" s="91">
        <v>25</v>
      </c>
      <c r="F246" s="91" t="s">
        <v>490</v>
      </c>
      <c r="G246" s="99">
        <v>91</v>
      </c>
      <c r="H246" s="91">
        <v>44</v>
      </c>
      <c r="I246" s="91"/>
    </row>
    <row r="247" spans="1:9">
      <c r="A247" s="145">
        <v>243</v>
      </c>
      <c r="B247" s="146" t="s">
        <v>1256</v>
      </c>
      <c r="C247" s="91" t="s">
        <v>6461</v>
      </c>
      <c r="D247" s="91">
        <v>1</v>
      </c>
      <c r="E247" s="91">
        <v>26</v>
      </c>
      <c r="F247" s="91" t="s">
        <v>491</v>
      </c>
      <c r="G247" s="99">
        <v>91</v>
      </c>
      <c r="H247" s="91">
        <v>54</v>
      </c>
      <c r="I247" s="91"/>
    </row>
    <row r="248" spans="1:9">
      <c r="A248" s="145">
        <v>244</v>
      </c>
      <c r="B248" s="146" t="s">
        <v>1240</v>
      </c>
      <c r="C248" s="91"/>
      <c r="D248" s="91">
        <v>1</v>
      </c>
      <c r="E248" s="91">
        <v>15</v>
      </c>
      <c r="F248" s="91" t="s">
        <v>492</v>
      </c>
      <c r="G248" s="99">
        <v>94</v>
      </c>
      <c r="H248" s="91">
        <v>3</v>
      </c>
      <c r="I248" s="91"/>
    </row>
    <row r="249" spans="1:9">
      <c r="A249" s="145">
        <v>245</v>
      </c>
      <c r="B249" s="146" t="s">
        <v>1242</v>
      </c>
      <c r="C249" s="91"/>
      <c r="D249" s="91">
        <v>5</v>
      </c>
      <c r="E249" s="91">
        <v>16</v>
      </c>
      <c r="F249" s="91" t="s">
        <v>1170</v>
      </c>
      <c r="G249" s="147">
        <v>94</v>
      </c>
      <c r="H249" s="91" t="s">
        <v>6669</v>
      </c>
      <c r="I249" s="91"/>
    </row>
    <row r="250" spans="1:9">
      <c r="A250" s="145">
        <v>246</v>
      </c>
      <c r="B250" s="146" t="s">
        <v>1244</v>
      </c>
      <c r="C250" s="91"/>
      <c r="D250" s="91">
        <v>1</v>
      </c>
      <c r="E250" s="91">
        <v>17</v>
      </c>
      <c r="F250" s="91" t="s">
        <v>493</v>
      </c>
      <c r="G250" s="99">
        <v>94</v>
      </c>
      <c r="H250" s="91">
        <v>9</v>
      </c>
      <c r="I250" s="91"/>
    </row>
    <row r="251" spans="1:9">
      <c r="A251" s="145">
        <v>247</v>
      </c>
      <c r="B251" s="146" t="s">
        <v>1246</v>
      </c>
      <c r="C251" s="91"/>
      <c r="D251" s="91">
        <v>1</v>
      </c>
      <c r="E251" s="91">
        <v>18</v>
      </c>
      <c r="F251" s="91" t="s">
        <v>494</v>
      </c>
      <c r="G251" s="99">
        <v>94</v>
      </c>
      <c r="H251" s="91">
        <v>11</v>
      </c>
      <c r="I251" s="91"/>
    </row>
    <row r="252" spans="1:9">
      <c r="A252" s="145">
        <v>248</v>
      </c>
      <c r="B252" s="146" t="s">
        <v>1248</v>
      </c>
      <c r="C252" s="91"/>
      <c r="D252" s="91">
        <v>1</v>
      </c>
      <c r="E252" s="91">
        <v>19</v>
      </c>
      <c r="F252" s="91" t="s">
        <v>495</v>
      </c>
      <c r="G252" s="99">
        <v>94</v>
      </c>
      <c r="H252" s="91">
        <v>13</v>
      </c>
      <c r="I252" s="91"/>
    </row>
    <row r="253" spans="1:9">
      <c r="A253" s="145">
        <v>249</v>
      </c>
      <c r="B253" s="146" t="s">
        <v>1250</v>
      </c>
      <c r="C253" s="91"/>
      <c r="D253" s="91">
        <v>1</v>
      </c>
      <c r="E253" s="91">
        <v>20</v>
      </c>
      <c r="F253" s="91" t="s">
        <v>496</v>
      </c>
      <c r="G253" s="99">
        <v>94</v>
      </c>
      <c r="H253" s="91">
        <v>15</v>
      </c>
      <c r="I253" s="91"/>
    </row>
    <row r="254" spans="1:9">
      <c r="A254" s="145">
        <v>250</v>
      </c>
      <c r="B254" s="146" t="s">
        <v>1252</v>
      </c>
      <c r="C254" s="91" t="s">
        <v>6461</v>
      </c>
      <c r="D254" s="91">
        <v>1</v>
      </c>
      <c r="E254" s="91">
        <v>24</v>
      </c>
      <c r="F254" s="91" t="s">
        <v>497</v>
      </c>
      <c r="G254" s="99">
        <v>94</v>
      </c>
      <c r="H254" s="91">
        <v>34</v>
      </c>
      <c r="I254" s="91"/>
    </row>
    <row r="255" spans="1:9">
      <c r="A255" s="145">
        <v>251</v>
      </c>
      <c r="B255" s="146" t="s">
        <v>1254</v>
      </c>
      <c r="C255" s="91" t="s">
        <v>6461</v>
      </c>
      <c r="D255" s="91">
        <v>1</v>
      </c>
      <c r="E255" s="91">
        <v>25</v>
      </c>
      <c r="F255" s="91" t="s">
        <v>498</v>
      </c>
      <c r="G255" s="99">
        <v>94</v>
      </c>
      <c r="H255" s="91">
        <v>44</v>
      </c>
      <c r="I255" s="91"/>
    </row>
    <row r="256" spans="1:9">
      <c r="A256" s="145">
        <v>252</v>
      </c>
      <c r="B256" s="146" t="s">
        <v>1256</v>
      </c>
      <c r="C256" s="91" t="s">
        <v>6461</v>
      </c>
      <c r="D256" s="91">
        <v>1</v>
      </c>
      <c r="E256" s="91">
        <v>26</v>
      </c>
      <c r="F256" s="91" t="s">
        <v>499</v>
      </c>
      <c r="G256" s="99">
        <v>94</v>
      </c>
      <c r="H256" s="91">
        <v>54</v>
      </c>
      <c r="I256" s="91"/>
    </row>
    <row r="257" spans="1:9">
      <c r="A257" s="145">
        <v>253</v>
      </c>
      <c r="B257" s="146" t="s">
        <v>1240</v>
      </c>
      <c r="C257" s="91"/>
      <c r="D257" s="91">
        <v>1</v>
      </c>
      <c r="E257" s="91">
        <v>15</v>
      </c>
      <c r="F257" s="91" t="s">
        <v>500</v>
      </c>
      <c r="G257" s="99">
        <v>97</v>
      </c>
      <c r="H257" s="91">
        <v>3</v>
      </c>
      <c r="I257" s="91"/>
    </row>
    <row r="258" spans="1:9">
      <c r="A258" s="145">
        <v>254</v>
      </c>
      <c r="B258" s="146" t="s">
        <v>1242</v>
      </c>
      <c r="C258" s="91"/>
      <c r="D258" s="91">
        <v>5</v>
      </c>
      <c r="E258" s="91">
        <v>16</v>
      </c>
      <c r="F258" s="91" t="s">
        <v>1171</v>
      </c>
      <c r="G258" s="147">
        <v>97</v>
      </c>
      <c r="H258" s="91" t="s">
        <v>6669</v>
      </c>
      <c r="I258" s="91"/>
    </row>
    <row r="259" spans="1:9">
      <c r="A259" s="145">
        <v>255</v>
      </c>
      <c r="B259" s="146" t="s">
        <v>1244</v>
      </c>
      <c r="C259" s="91"/>
      <c r="D259" s="91">
        <v>1</v>
      </c>
      <c r="E259" s="91">
        <v>17</v>
      </c>
      <c r="F259" s="91" t="s">
        <v>501</v>
      </c>
      <c r="G259" s="99">
        <v>97</v>
      </c>
      <c r="H259" s="91">
        <v>9</v>
      </c>
      <c r="I259" s="91"/>
    </row>
    <row r="260" spans="1:9">
      <c r="A260" s="145">
        <v>256</v>
      </c>
      <c r="B260" s="146" t="s">
        <v>1246</v>
      </c>
      <c r="C260" s="91"/>
      <c r="D260" s="91">
        <v>1</v>
      </c>
      <c r="E260" s="91">
        <v>18</v>
      </c>
      <c r="F260" s="91" t="s">
        <v>502</v>
      </c>
      <c r="G260" s="99">
        <v>97</v>
      </c>
      <c r="H260" s="91">
        <v>11</v>
      </c>
      <c r="I260" s="91"/>
    </row>
    <row r="261" spans="1:9">
      <c r="A261" s="145">
        <v>257</v>
      </c>
      <c r="B261" s="146" t="s">
        <v>1248</v>
      </c>
      <c r="C261" s="91"/>
      <c r="D261" s="91">
        <v>1</v>
      </c>
      <c r="E261" s="91">
        <v>19</v>
      </c>
      <c r="F261" s="91" t="s">
        <v>503</v>
      </c>
      <c r="G261" s="99">
        <v>97</v>
      </c>
      <c r="H261" s="91">
        <v>13</v>
      </c>
      <c r="I261" s="91"/>
    </row>
    <row r="262" spans="1:9">
      <c r="A262" s="145">
        <v>258</v>
      </c>
      <c r="B262" s="146" t="s">
        <v>1250</v>
      </c>
      <c r="C262" s="91"/>
      <c r="D262" s="91">
        <v>1</v>
      </c>
      <c r="E262" s="91">
        <v>20</v>
      </c>
      <c r="F262" s="91" t="s">
        <v>504</v>
      </c>
      <c r="G262" s="99">
        <v>97</v>
      </c>
      <c r="H262" s="91">
        <v>15</v>
      </c>
      <c r="I262" s="91"/>
    </row>
    <row r="263" spans="1:9">
      <c r="A263" s="145">
        <v>259</v>
      </c>
      <c r="B263" s="146" t="s">
        <v>1252</v>
      </c>
      <c r="C263" s="91" t="s">
        <v>6461</v>
      </c>
      <c r="D263" s="91">
        <v>1</v>
      </c>
      <c r="E263" s="91">
        <v>24</v>
      </c>
      <c r="F263" s="91" t="s">
        <v>505</v>
      </c>
      <c r="G263" s="99">
        <v>97</v>
      </c>
      <c r="H263" s="91">
        <v>34</v>
      </c>
      <c r="I263" s="91"/>
    </row>
    <row r="264" spans="1:9">
      <c r="A264" s="145">
        <v>260</v>
      </c>
      <c r="B264" s="146" t="s">
        <v>1254</v>
      </c>
      <c r="C264" s="91" t="s">
        <v>6461</v>
      </c>
      <c r="D264" s="91">
        <v>1</v>
      </c>
      <c r="E264" s="91">
        <v>25</v>
      </c>
      <c r="F264" s="91" t="s">
        <v>506</v>
      </c>
      <c r="G264" s="99">
        <v>97</v>
      </c>
      <c r="H264" s="91">
        <v>44</v>
      </c>
      <c r="I264" s="91"/>
    </row>
    <row r="265" spans="1:9">
      <c r="A265" s="145">
        <v>261</v>
      </c>
      <c r="B265" s="146" t="s">
        <v>1256</v>
      </c>
      <c r="C265" s="91" t="s">
        <v>6461</v>
      </c>
      <c r="D265" s="91">
        <v>1</v>
      </c>
      <c r="E265" s="91">
        <v>26</v>
      </c>
      <c r="F265" s="91" t="s">
        <v>507</v>
      </c>
      <c r="G265" s="99">
        <v>97</v>
      </c>
      <c r="H265" s="91">
        <v>54</v>
      </c>
      <c r="I265" s="91"/>
    </row>
    <row r="266" spans="1:9">
      <c r="A266" s="145">
        <v>262</v>
      </c>
      <c r="B266" s="146" t="s">
        <v>1240</v>
      </c>
      <c r="C266" s="91"/>
      <c r="D266" s="91">
        <v>1</v>
      </c>
      <c r="E266" s="91">
        <v>15</v>
      </c>
      <c r="F266" s="91" t="s">
        <v>508</v>
      </c>
      <c r="G266" s="99">
        <v>100</v>
      </c>
      <c r="H266" s="91">
        <v>3</v>
      </c>
      <c r="I266" s="91"/>
    </row>
    <row r="267" spans="1:9">
      <c r="A267" s="145">
        <v>263</v>
      </c>
      <c r="B267" s="146" t="s">
        <v>1242</v>
      </c>
      <c r="C267" s="91"/>
      <c r="D267" s="91">
        <v>5</v>
      </c>
      <c r="E267" s="91">
        <v>16</v>
      </c>
      <c r="F267" s="91" t="s">
        <v>1172</v>
      </c>
      <c r="G267" s="147">
        <v>100</v>
      </c>
      <c r="H267" s="91" t="s">
        <v>6669</v>
      </c>
      <c r="I267" s="91"/>
    </row>
    <row r="268" spans="1:9">
      <c r="A268" s="145">
        <v>264</v>
      </c>
      <c r="B268" s="146" t="s">
        <v>1244</v>
      </c>
      <c r="C268" s="91"/>
      <c r="D268" s="91">
        <v>1</v>
      </c>
      <c r="E268" s="91">
        <v>17</v>
      </c>
      <c r="F268" s="91" t="s">
        <v>509</v>
      </c>
      <c r="G268" s="99">
        <v>100</v>
      </c>
      <c r="H268" s="91">
        <v>9</v>
      </c>
      <c r="I268" s="91"/>
    </row>
    <row r="269" spans="1:9">
      <c r="A269" s="145">
        <v>265</v>
      </c>
      <c r="B269" s="146" t="s">
        <v>1246</v>
      </c>
      <c r="C269" s="91"/>
      <c r="D269" s="91">
        <v>1</v>
      </c>
      <c r="E269" s="91">
        <v>18</v>
      </c>
      <c r="F269" s="91" t="s">
        <v>510</v>
      </c>
      <c r="G269" s="99">
        <v>100</v>
      </c>
      <c r="H269" s="91">
        <v>11</v>
      </c>
      <c r="I269" s="91"/>
    </row>
    <row r="270" spans="1:9">
      <c r="A270" s="145">
        <v>266</v>
      </c>
      <c r="B270" s="146" t="s">
        <v>1248</v>
      </c>
      <c r="C270" s="91"/>
      <c r="D270" s="91">
        <v>1</v>
      </c>
      <c r="E270" s="91">
        <v>19</v>
      </c>
      <c r="F270" s="91" t="s">
        <v>511</v>
      </c>
      <c r="G270" s="99">
        <v>100</v>
      </c>
      <c r="H270" s="91">
        <v>13</v>
      </c>
      <c r="I270" s="91"/>
    </row>
    <row r="271" spans="1:9">
      <c r="A271" s="145">
        <v>267</v>
      </c>
      <c r="B271" s="146" t="s">
        <v>1250</v>
      </c>
      <c r="C271" s="91"/>
      <c r="D271" s="91">
        <v>1</v>
      </c>
      <c r="E271" s="91">
        <v>20</v>
      </c>
      <c r="F271" s="91" t="s">
        <v>512</v>
      </c>
      <c r="G271" s="99">
        <v>100</v>
      </c>
      <c r="H271" s="91">
        <v>15</v>
      </c>
      <c r="I271" s="91"/>
    </row>
    <row r="272" spans="1:9">
      <c r="A272" s="145">
        <v>268</v>
      </c>
      <c r="B272" s="146" t="s">
        <v>1252</v>
      </c>
      <c r="C272" s="91" t="s">
        <v>6461</v>
      </c>
      <c r="D272" s="91">
        <v>1</v>
      </c>
      <c r="E272" s="91">
        <v>24</v>
      </c>
      <c r="F272" s="91" t="s">
        <v>513</v>
      </c>
      <c r="G272" s="99">
        <v>100</v>
      </c>
      <c r="H272" s="91">
        <v>34</v>
      </c>
      <c r="I272" s="91"/>
    </row>
    <row r="273" spans="1:9">
      <c r="A273" s="145">
        <v>269</v>
      </c>
      <c r="B273" s="146" t="s">
        <v>1254</v>
      </c>
      <c r="C273" s="91" t="s">
        <v>6461</v>
      </c>
      <c r="D273" s="91">
        <v>1</v>
      </c>
      <c r="E273" s="91">
        <v>25</v>
      </c>
      <c r="F273" s="91" t="s">
        <v>514</v>
      </c>
      <c r="G273" s="99">
        <v>100</v>
      </c>
      <c r="H273" s="91">
        <v>44</v>
      </c>
      <c r="I273" s="91"/>
    </row>
    <row r="274" spans="1:9">
      <c r="A274" s="145">
        <v>270</v>
      </c>
      <c r="B274" s="146" t="s">
        <v>1256</v>
      </c>
      <c r="C274" s="91" t="s">
        <v>6461</v>
      </c>
      <c r="D274" s="91">
        <v>1</v>
      </c>
      <c r="E274" s="91">
        <v>26</v>
      </c>
      <c r="F274" s="91" t="s">
        <v>515</v>
      </c>
      <c r="G274" s="99">
        <v>100</v>
      </c>
      <c r="H274" s="91">
        <v>54</v>
      </c>
      <c r="I274" s="91"/>
    </row>
    <row r="275" spans="1:9" s="123" customFormat="1">
      <c r="A275" s="145">
        <v>271</v>
      </c>
      <c r="B275" s="146" t="s">
        <v>1240</v>
      </c>
      <c r="C275" s="91"/>
      <c r="D275" s="91">
        <v>1</v>
      </c>
      <c r="E275" s="91">
        <v>15</v>
      </c>
      <c r="F275" s="91" t="s">
        <v>516</v>
      </c>
      <c r="G275" s="99">
        <v>103</v>
      </c>
      <c r="H275" s="91">
        <v>3</v>
      </c>
      <c r="I275" s="91"/>
    </row>
    <row r="276" spans="1:9">
      <c r="A276" s="145">
        <v>272</v>
      </c>
      <c r="B276" s="146" t="s">
        <v>1242</v>
      </c>
      <c r="C276" s="91"/>
      <c r="D276" s="91">
        <v>5</v>
      </c>
      <c r="E276" s="91">
        <v>16</v>
      </c>
      <c r="F276" s="91" t="s">
        <v>1173</v>
      </c>
      <c r="G276" s="147">
        <v>103</v>
      </c>
      <c r="H276" s="91" t="s">
        <v>6669</v>
      </c>
      <c r="I276" s="91"/>
    </row>
    <row r="277" spans="1:9">
      <c r="A277" s="145">
        <v>273</v>
      </c>
      <c r="B277" s="146" t="s">
        <v>1244</v>
      </c>
      <c r="C277" s="91"/>
      <c r="D277" s="91">
        <v>1</v>
      </c>
      <c r="E277" s="91">
        <v>17</v>
      </c>
      <c r="F277" s="91" t="s">
        <v>517</v>
      </c>
      <c r="G277" s="99">
        <v>103</v>
      </c>
      <c r="H277" s="91">
        <v>9</v>
      </c>
      <c r="I277" s="91"/>
    </row>
    <row r="278" spans="1:9">
      <c r="A278" s="145">
        <v>274</v>
      </c>
      <c r="B278" s="146" t="s">
        <v>1246</v>
      </c>
      <c r="C278" s="91"/>
      <c r="D278" s="91">
        <v>1</v>
      </c>
      <c r="E278" s="91">
        <v>18</v>
      </c>
      <c r="F278" s="91" t="s">
        <v>518</v>
      </c>
      <c r="G278" s="99">
        <v>103</v>
      </c>
      <c r="H278" s="91">
        <v>11</v>
      </c>
      <c r="I278" s="91"/>
    </row>
    <row r="279" spans="1:9">
      <c r="A279" s="145">
        <v>275</v>
      </c>
      <c r="B279" s="146" t="s">
        <v>1248</v>
      </c>
      <c r="C279" s="91"/>
      <c r="D279" s="91">
        <v>1</v>
      </c>
      <c r="E279" s="91">
        <v>19</v>
      </c>
      <c r="F279" s="91" t="s">
        <v>519</v>
      </c>
      <c r="G279" s="99">
        <v>103</v>
      </c>
      <c r="H279" s="91">
        <v>13</v>
      </c>
      <c r="I279" s="91"/>
    </row>
    <row r="280" spans="1:9">
      <c r="A280" s="145">
        <v>276</v>
      </c>
      <c r="B280" s="146" t="s">
        <v>1250</v>
      </c>
      <c r="C280" s="91"/>
      <c r="D280" s="91">
        <v>1</v>
      </c>
      <c r="E280" s="91">
        <v>20</v>
      </c>
      <c r="F280" s="91" t="s">
        <v>520</v>
      </c>
      <c r="G280" s="99">
        <v>103</v>
      </c>
      <c r="H280" s="91">
        <v>15</v>
      </c>
      <c r="I280" s="91"/>
    </row>
    <row r="281" spans="1:9">
      <c r="A281" s="145">
        <v>277</v>
      </c>
      <c r="B281" s="146" t="s">
        <v>1252</v>
      </c>
      <c r="C281" s="91" t="s">
        <v>6461</v>
      </c>
      <c r="D281" s="91">
        <v>1</v>
      </c>
      <c r="E281" s="91">
        <v>24</v>
      </c>
      <c r="F281" s="91" t="s">
        <v>521</v>
      </c>
      <c r="G281" s="99">
        <v>103</v>
      </c>
      <c r="H281" s="91">
        <v>34</v>
      </c>
      <c r="I281" s="91"/>
    </row>
    <row r="282" spans="1:9">
      <c r="A282" s="145">
        <v>278</v>
      </c>
      <c r="B282" s="146" t="s">
        <v>1254</v>
      </c>
      <c r="C282" s="91" t="s">
        <v>6461</v>
      </c>
      <c r="D282" s="91">
        <v>1</v>
      </c>
      <c r="E282" s="91">
        <v>25</v>
      </c>
      <c r="F282" s="91" t="s">
        <v>522</v>
      </c>
      <c r="G282" s="99">
        <v>103</v>
      </c>
      <c r="H282" s="91">
        <v>44</v>
      </c>
      <c r="I282" s="91"/>
    </row>
    <row r="283" spans="1:9">
      <c r="A283" s="145">
        <v>279</v>
      </c>
      <c r="B283" s="146" t="s">
        <v>1256</v>
      </c>
      <c r="C283" s="91" t="s">
        <v>6461</v>
      </c>
      <c r="D283" s="91">
        <v>1</v>
      </c>
      <c r="E283" s="91">
        <v>26</v>
      </c>
      <c r="F283" s="91" t="s">
        <v>523</v>
      </c>
      <c r="G283" s="99">
        <v>103</v>
      </c>
      <c r="H283" s="91">
        <v>54</v>
      </c>
      <c r="I283" s="91"/>
    </row>
    <row r="284" spans="1:9">
      <c r="A284" s="145">
        <v>280</v>
      </c>
      <c r="B284" s="146" t="s">
        <v>1240</v>
      </c>
      <c r="C284" s="91"/>
      <c r="D284" s="91">
        <v>1</v>
      </c>
      <c r="E284" s="91">
        <v>15</v>
      </c>
      <c r="F284" s="91" t="s">
        <v>524</v>
      </c>
      <c r="G284" s="99">
        <v>106</v>
      </c>
      <c r="H284" s="91">
        <v>3</v>
      </c>
      <c r="I284" s="91"/>
    </row>
    <row r="285" spans="1:9">
      <c r="A285" s="145">
        <v>281</v>
      </c>
      <c r="B285" s="146" t="s">
        <v>1242</v>
      </c>
      <c r="C285" s="91"/>
      <c r="D285" s="91">
        <v>5</v>
      </c>
      <c r="E285" s="91">
        <v>16</v>
      </c>
      <c r="F285" s="91" t="s">
        <v>1174</v>
      </c>
      <c r="G285" s="147">
        <v>106</v>
      </c>
      <c r="H285" s="91" t="s">
        <v>6669</v>
      </c>
      <c r="I285" s="91"/>
    </row>
    <row r="286" spans="1:9">
      <c r="A286" s="145">
        <v>282</v>
      </c>
      <c r="B286" s="146" t="s">
        <v>1244</v>
      </c>
      <c r="C286" s="91"/>
      <c r="D286" s="91">
        <v>1</v>
      </c>
      <c r="E286" s="91">
        <v>17</v>
      </c>
      <c r="F286" s="91" t="s">
        <v>525</v>
      </c>
      <c r="G286" s="99">
        <v>106</v>
      </c>
      <c r="H286" s="91">
        <v>9</v>
      </c>
      <c r="I286" s="91"/>
    </row>
    <row r="287" spans="1:9">
      <c r="A287" s="145">
        <v>283</v>
      </c>
      <c r="B287" s="146" t="s">
        <v>1246</v>
      </c>
      <c r="C287" s="91"/>
      <c r="D287" s="91">
        <v>1</v>
      </c>
      <c r="E287" s="91">
        <v>18</v>
      </c>
      <c r="F287" s="91" t="s">
        <v>526</v>
      </c>
      <c r="G287" s="99">
        <v>106</v>
      </c>
      <c r="H287" s="91">
        <v>11</v>
      </c>
      <c r="I287" s="91"/>
    </row>
    <row r="288" spans="1:9">
      <c r="A288" s="145">
        <v>284</v>
      </c>
      <c r="B288" s="146" t="s">
        <v>1248</v>
      </c>
      <c r="C288" s="91"/>
      <c r="D288" s="91">
        <v>1</v>
      </c>
      <c r="E288" s="91">
        <v>19</v>
      </c>
      <c r="F288" s="91" t="s">
        <v>527</v>
      </c>
      <c r="G288" s="99">
        <v>106</v>
      </c>
      <c r="H288" s="91">
        <v>13</v>
      </c>
      <c r="I288" s="91"/>
    </row>
    <row r="289" spans="1:9">
      <c r="A289" s="145">
        <v>285</v>
      </c>
      <c r="B289" s="146" t="s">
        <v>1250</v>
      </c>
      <c r="C289" s="91"/>
      <c r="D289" s="91">
        <v>1</v>
      </c>
      <c r="E289" s="91">
        <v>20</v>
      </c>
      <c r="F289" s="91" t="s">
        <v>528</v>
      </c>
      <c r="G289" s="99">
        <v>106</v>
      </c>
      <c r="H289" s="91">
        <v>15</v>
      </c>
      <c r="I289" s="91"/>
    </row>
    <row r="290" spans="1:9">
      <c r="A290" s="145">
        <v>286</v>
      </c>
      <c r="B290" s="146" t="s">
        <v>1252</v>
      </c>
      <c r="C290" s="91" t="s">
        <v>6461</v>
      </c>
      <c r="D290" s="91">
        <v>1</v>
      </c>
      <c r="E290" s="91">
        <v>24</v>
      </c>
      <c r="F290" s="91" t="s">
        <v>529</v>
      </c>
      <c r="G290" s="99">
        <v>106</v>
      </c>
      <c r="H290" s="91">
        <v>34</v>
      </c>
      <c r="I290" s="91"/>
    </row>
    <row r="291" spans="1:9">
      <c r="A291" s="145">
        <v>287</v>
      </c>
      <c r="B291" s="146" t="s">
        <v>1254</v>
      </c>
      <c r="C291" s="91" t="s">
        <v>6461</v>
      </c>
      <c r="D291" s="91">
        <v>1</v>
      </c>
      <c r="E291" s="91">
        <v>25</v>
      </c>
      <c r="F291" s="91" t="s">
        <v>530</v>
      </c>
      <c r="G291" s="99">
        <v>106</v>
      </c>
      <c r="H291" s="91">
        <v>44</v>
      </c>
      <c r="I291" s="91"/>
    </row>
    <row r="292" spans="1:9">
      <c r="A292" s="145">
        <v>288</v>
      </c>
      <c r="B292" s="146" t="s">
        <v>1256</v>
      </c>
      <c r="C292" s="91" t="s">
        <v>6461</v>
      </c>
      <c r="D292" s="91">
        <v>1</v>
      </c>
      <c r="E292" s="91">
        <v>26</v>
      </c>
      <c r="F292" s="91" t="s">
        <v>531</v>
      </c>
      <c r="G292" s="99">
        <v>106</v>
      </c>
      <c r="H292" s="91">
        <v>54</v>
      </c>
      <c r="I292" s="91"/>
    </row>
    <row r="293" spans="1:9">
      <c r="A293" s="145">
        <v>289</v>
      </c>
      <c r="B293" s="146" t="s">
        <v>1240</v>
      </c>
      <c r="C293" s="91"/>
      <c r="D293" s="91">
        <v>1</v>
      </c>
      <c r="E293" s="91">
        <v>15</v>
      </c>
      <c r="F293" s="91" t="s">
        <v>532</v>
      </c>
      <c r="G293" s="99">
        <v>109</v>
      </c>
      <c r="H293" s="91">
        <v>3</v>
      </c>
      <c r="I293" s="91"/>
    </row>
    <row r="294" spans="1:9">
      <c r="A294" s="145">
        <v>290</v>
      </c>
      <c r="B294" s="146" t="s">
        <v>1242</v>
      </c>
      <c r="C294" s="91"/>
      <c r="D294" s="91">
        <v>5</v>
      </c>
      <c r="E294" s="91">
        <v>16</v>
      </c>
      <c r="F294" s="91" t="s">
        <v>1175</v>
      </c>
      <c r="G294" s="147">
        <v>109</v>
      </c>
      <c r="H294" s="91" t="s">
        <v>6669</v>
      </c>
      <c r="I294" s="91"/>
    </row>
    <row r="295" spans="1:9">
      <c r="A295" s="145">
        <v>291</v>
      </c>
      <c r="B295" s="146" t="s">
        <v>1244</v>
      </c>
      <c r="C295" s="91"/>
      <c r="D295" s="91">
        <v>1</v>
      </c>
      <c r="E295" s="91">
        <v>17</v>
      </c>
      <c r="F295" s="91" t="s">
        <v>533</v>
      </c>
      <c r="G295" s="99">
        <v>109</v>
      </c>
      <c r="H295" s="91">
        <v>9</v>
      </c>
      <c r="I295" s="91"/>
    </row>
    <row r="296" spans="1:9">
      <c r="A296" s="145">
        <v>292</v>
      </c>
      <c r="B296" s="146" t="s">
        <v>1246</v>
      </c>
      <c r="C296" s="91"/>
      <c r="D296" s="91">
        <v>1</v>
      </c>
      <c r="E296" s="91">
        <v>18</v>
      </c>
      <c r="F296" s="91" t="s">
        <v>534</v>
      </c>
      <c r="G296" s="99">
        <v>109</v>
      </c>
      <c r="H296" s="91">
        <v>11</v>
      </c>
      <c r="I296" s="91"/>
    </row>
    <row r="297" spans="1:9">
      <c r="A297" s="145">
        <v>293</v>
      </c>
      <c r="B297" s="146" t="s">
        <v>1248</v>
      </c>
      <c r="C297" s="91"/>
      <c r="D297" s="91">
        <v>1</v>
      </c>
      <c r="E297" s="91">
        <v>19</v>
      </c>
      <c r="F297" s="91" t="s">
        <v>535</v>
      </c>
      <c r="G297" s="99">
        <v>109</v>
      </c>
      <c r="H297" s="91">
        <v>13</v>
      </c>
      <c r="I297" s="91"/>
    </row>
    <row r="298" spans="1:9">
      <c r="A298" s="145">
        <v>294</v>
      </c>
      <c r="B298" s="146" t="s">
        <v>1250</v>
      </c>
      <c r="C298" s="91"/>
      <c r="D298" s="91">
        <v>1</v>
      </c>
      <c r="E298" s="91">
        <v>20</v>
      </c>
      <c r="F298" s="91" t="s">
        <v>536</v>
      </c>
      <c r="G298" s="99">
        <v>109</v>
      </c>
      <c r="H298" s="91">
        <v>15</v>
      </c>
      <c r="I298" s="91"/>
    </row>
    <row r="299" spans="1:9">
      <c r="A299" s="145">
        <v>295</v>
      </c>
      <c r="B299" s="146" t="s">
        <v>1252</v>
      </c>
      <c r="C299" s="91" t="s">
        <v>6461</v>
      </c>
      <c r="D299" s="91">
        <v>1</v>
      </c>
      <c r="E299" s="91">
        <v>24</v>
      </c>
      <c r="F299" s="91" t="s">
        <v>537</v>
      </c>
      <c r="G299" s="99">
        <v>109</v>
      </c>
      <c r="H299" s="91">
        <v>34</v>
      </c>
      <c r="I299" s="91"/>
    </row>
    <row r="300" spans="1:9">
      <c r="A300" s="145">
        <v>296</v>
      </c>
      <c r="B300" s="146" t="s">
        <v>1254</v>
      </c>
      <c r="C300" s="91" t="s">
        <v>6461</v>
      </c>
      <c r="D300" s="91">
        <v>1</v>
      </c>
      <c r="E300" s="91">
        <v>25</v>
      </c>
      <c r="F300" s="91" t="s">
        <v>538</v>
      </c>
      <c r="G300" s="99">
        <v>109</v>
      </c>
      <c r="H300" s="91">
        <v>44</v>
      </c>
      <c r="I300" s="91"/>
    </row>
    <row r="301" spans="1:9">
      <c r="A301" s="145">
        <v>297</v>
      </c>
      <c r="B301" s="146" t="s">
        <v>1256</v>
      </c>
      <c r="C301" s="91" t="s">
        <v>6461</v>
      </c>
      <c r="D301" s="91">
        <v>1</v>
      </c>
      <c r="E301" s="91">
        <v>26</v>
      </c>
      <c r="F301" s="91" t="s">
        <v>539</v>
      </c>
      <c r="G301" s="99">
        <v>109</v>
      </c>
      <c r="H301" s="91">
        <v>54</v>
      </c>
      <c r="I301" s="91"/>
    </row>
    <row r="302" spans="1:9">
      <c r="A302" s="145">
        <v>298</v>
      </c>
      <c r="B302" s="146" t="s">
        <v>1240</v>
      </c>
      <c r="C302" s="91"/>
      <c r="D302" s="91">
        <v>1</v>
      </c>
      <c r="E302" s="91">
        <v>15</v>
      </c>
      <c r="F302" s="91" t="s">
        <v>540</v>
      </c>
      <c r="G302" s="99">
        <v>112</v>
      </c>
      <c r="H302" s="91">
        <v>3</v>
      </c>
      <c r="I302" s="91"/>
    </row>
    <row r="303" spans="1:9">
      <c r="A303" s="145">
        <v>299</v>
      </c>
      <c r="B303" s="146" t="s">
        <v>1242</v>
      </c>
      <c r="C303" s="91"/>
      <c r="D303" s="91">
        <v>5</v>
      </c>
      <c r="E303" s="91">
        <v>16</v>
      </c>
      <c r="F303" s="91" t="s">
        <v>1176</v>
      </c>
      <c r="G303" s="147">
        <v>112</v>
      </c>
      <c r="H303" s="91" t="s">
        <v>6669</v>
      </c>
      <c r="I303" s="91"/>
    </row>
    <row r="304" spans="1:9">
      <c r="A304" s="145">
        <v>300</v>
      </c>
      <c r="B304" s="146" t="s">
        <v>1244</v>
      </c>
      <c r="C304" s="91"/>
      <c r="D304" s="91">
        <v>1</v>
      </c>
      <c r="E304" s="91">
        <v>17</v>
      </c>
      <c r="F304" s="91" t="s">
        <v>541</v>
      </c>
      <c r="G304" s="99">
        <v>112</v>
      </c>
      <c r="H304" s="91">
        <v>9</v>
      </c>
      <c r="I304" s="91"/>
    </row>
    <row r="305" spans="1:9">
      <c r="A305" s="145">
        <v>301</v>
      </c>
      <c r="B305" s="146" t="s">
        <v>1246</v>
      </c>
      <c r="C305" s="91"/>
      <c r="D305" s="91">
        <v>1</v>
      </c>
      <c r="E305" s="91">
        <v>18</v>
      </c>
      <c r="F305" s="91" t="s">
        <v>542</v>
      </c>
      <c r="G305" s="99">
        <v>112</v>
      </c>
      <c r="H305" s="91">
        <v>11</v>
      </c>
      <c r="I305" s="91"/>
    </row>
    <row r="306" spans="1:9">
      <c r="A306" s="145">
        <v>302</v>
      </c>
      <c r="B306" s="146" t="s">
        <v>1248</v>
      </c>
      <c r="C306" s="91"/>
      <c r="D306" s="91">
        <v>1</v>
      </c>
      <c r="E306" s="91">
        <v>19</v>
      </c>
      <c r="F306" s="91" t="s">
        <v>543</v>
      </c>
      <c r="G306" s="99">
        <v>112</v>
      </c>
      <c r="H306" s="91">
        <v>13</v>
      </c>
      <c r="I306" s="91"/>
    </row>
    <row r="307" spans="1:9">
      <c r="A307" s="145">
        <v>303</v>
      </c>
      <c r="B307" s="146" t="s">
        <v>1250</v>
      </c>
      <c r="C307" s="91"/>
      <c r="D307" s="91">
        <v>1</v>
      </c>
      <c r="E307" s="91">
        <v>20</v>
      </c>
      <c r="F307" s="91" t="s">
        <v>544</v>
      </c>
      <c r="G307" s="99">
        <v>112</v>
      </c>
      <c r="H307" s="91">
        <v>15</v>
      </c>
      <c r="I307" s="91"/>
    </row>
    <row r="308" spans="1:9">
      <c r="A308" s="145">
        <v>304</v>
      </c>
      <c r="B308" s="146" t="s">
        <v>1252</v>
      </c>
      <c r="C308" s="91" t="s">
        <v>6461</v>
      </c>
      <c r="D308" s="91">
        <v>1</v>
      </c>
      <c r="E308" s="91">
        <v>24</v>
      </c>
      <c r="F308" s="91" t="s">
        <v>545</v>
      </c>
      <c r="G308" s="99">
        <v>112</v>
      </c>
      <c r="H308" s="91">
        <v>34</v>
      </c>
      <c r="I308" s="91"/>
    </row>
    <row r="309" spans="1:9">
      <c r="A309" s="145">
        <v>305</v>
      </c>
      <c r="B309" s="146" t="s">
        <v>1254</v>
      </c>
      <c r="C309" s="91" t="s">
        <v>6461</v>
      </c>
      <c r="D309" s="91">
        <v>1</v>
      </c>
      <c r="E309" s="91">
        <v>25</v>
      </c>
      <c r="F309" s="91" t="s">
        <v>546</v>
      </c>
      <c r="G309" s="99">
        <v>112</v>
      </c>
      <c r="H309" s="91">
        <v>44</v>
      </c>
      <c r="I309" s="91"/>
    </row>
    <row r="310" spans="1:9">
      <c r="A310" s="145">
        <v>306</v>
      </c>
      <c r="B310" s="146" t="s">
        <v>1256</v>
      </c>
      <c r="C310" s="91" t="s">
        <v>6461</v>
      </c>
      <c r="D310" s="91">
        <v>1</v>
      </c>
      <c r="E310" s="91">
        <v>26</v>
      </c>
      <c r="F310" s="91" t="s">
        <v>547</v>
      </c>
      <c r="G310" s="99">
        <v>112</v>
      </c>
      <c r="H310" s="91">
        <v>54</v>
      </c>
      <c r="I310" s="91"/>
    </row>
    <row r="311" spans="1:9">
      <c r="A311" s="145">
        <v>307</v>
      </c>
      <c r="B311" s="146" t="s">
        <v>1240</v>
      </c>
      <c r="C311" s="91"/>
      <c r="D311" s="91">
        <v>1</v>
      </c>
      <c r="E311" s="91">
        <v>15</v>
      </c>
      <c r="F311" s="91" t="s">
        <v>548</v>
      </c>
      <c r="G311" s="99">
        <v>115</v>
      </c>
      <c r="H311" s="91">
        <v>3</v>
      </c>
      <c r="I311" s="91"/>
    </row>
    <row r="312" spans="1:9">
      <c r="A312" s="145">
        <v>308</v>
      </c>
      <c r="B312" s="146" t="s">
        <v>1242</v>
      </c>
      <c r="C312" s="91"/>
      <c r="D312" s="91">
        <v>5</v>
      </c>
      <c r="E312" s="91">
        <v>16</v>
      </c>
      <c r="F312" s="91" t="s">
        <v>1177</v>
      </c>
      <c r="G312" s="147">
        <v>115</v>
      </c>
      <c r="H312" s="91" t="s">
        <v>6669</v>
      </c>
      <c r="I312" s="91"/>
    </row>
    <row r="313" spans="1:9">
      <c r="A313" s="145">
        <v>309</v>
      </c>
      <c r="B313" s="146" t="s">
        <v>1244</v>
      </c>
      <c r="C313" s="91"/>
      <c r="D313" s="91">
        <v>1</v>
      </c>
      <c r="E313" s="91">
        <v>17</v>
      </c>
      <c r="F313" s="91" t="s">
        <v>549</v>
      </c>
      <c r="G313" s="99">
        <v>115</v>
      </c>
      <c r="H313" s="91">
        <v>9</v>
      </c>
      <c r="I313" s="91"/>
    </row>
    <row r="314" spans="1:9">
      <c r="A314" s="145">
        <v>310</v>
      </c>
      <c r="B314" s="146" t="s">
        <v>1246</v>
      </c>
      <c r="C314" s="91"/>
      <c r="D314" s="91">
        <v>1</v>
      </c>
      <c r="E314" s="91">
        <v>18</v>
      </c>
      <c r="F314" s="91" t="s">
        <v>550</v>
      </c>
      <c r="G314" s="99">
        <v>115</v>
      </c>
      <c r="H314" s="91">
        <v>11</v>
      </c>
      <c r="I314" s="91"/>
    </row>
    <row r="315" spans="1:9">
      <c r="A315" s="145">
        <v>311</v>
      </c>
      <c r="B315" s="146" t="s">
        <v>1248</v>
      </c>
      <c r="C315" s="91"/>
      <c r="D315" s="91">
        <v>1</v>
      </c>
      <c r="E315" s="91">
        <v>19</v>
      </c>
      <c r="F315" s="91" t="s">
        <v>551</v>
      </c>
      <c r="G315" s="99">
        <v>115</v>
      </c>
      <c r="H315" s="91">
        <v>13</v>
      </c>
      <c r="I315" s="91"/>
    </row>
    <row r="316" spans="1:9">
      <c r="A316" s="145">
        <v>312</v>
      </c>
      <c r="B316" s="146" t="s">
        <v>1250</v>
      </c>
      <c r="C316" s="91"/>
      <c r="D316" s="91">
        <v>1</v>
      </c>
      <c r="E316" s="91">
        <v>20</v>
      </c>
      <c r="F316" s="91" t="s">
        <v>552</v>
      </c>
      <c r="G316" s="99">
        <v>115</v>
      </c>
      <c r="H316" s="91">
        <v>15</v>
      </c>
      <c r="I316" s="91"/>
    </row>
    <row r="317" spans="1:9">
      <c r="A317" s="145">
        <v>313</v>
      </c>
      <c r="B317" s="146" t="s">
        <v>1252</v>
      </c>
      <c r="C317" s="91" t="s">
        <v>6461</v>
      </c>
      <c r="D317" s="91">
        <v>1</v>
      </c>
      <c r="E317" s="91">
        <v>24</v>
      </c>
      <c r="F317" s="91" t="s">
        <v>553</v>
      </c>
      <c r="G317" s="99">
        <v>115</v>
      </c>
      <c r="H317" s="91">
        <v>34</v>
      </c>
      <c r="I317" s="91"/>
    </row>
    <row r="318" spans="1:9">
      <c r="A318" s="145">
        <v>314</v>
      </c>
      <c r="B318" s="146" t="s">
        <v>1254</v>
      </c>
      <c r="C318" s="91" t="s">
        <v>6461</v>
      </c>
      <c r="D318" s="91">
        <v>1</v>
      </c>
      <c r="E318" s="91">
        <v>25</v>
      </c>
      <c r="F318" s="91" t="s">
        <v>554</v>
      </c>
      <c r="G318" s="99">
        <v>115</v>
      </c>
      <c r="H318" s="91">
        <v>44</v>
      </c>
      <c r="I318" s="91"/>
    </row>
    <row r="319" spans="1:9">
      <c r="A319" s="145">
        <v>315</v>
      </c>
      <c r="B319" s="146" t="s">
        <v>1256</v>
      </c>
      <c r="C319" s="91" t="s">
        <v>6461</v>
      </c>
      <c r="D319" s="91">
        <v>1</v>
      </c>
      <c r="E319" s="91">
        <v>26</v>
      </c>
      <c r="F319" s="91" t="s">
        <v>555</v>
      </c>
      <c r="G319" s="99">
        <v>115</v>
      </c>
      <c r="H319" s="91">
        <v>54</v>
      </c>
      <c r="I319" s="91"/>
    </row>
    <row r="320" spans="1:9">
      <c r="A320" s="145">
        <v>316</v>
      </c>
      <c r="B320" s="146" t="s">
        <v>1240</v>
      </c>
      <c r="C320" s="91"/>
      <c r="D320" s="91">
        <v>1</v>
      </c>
      <c r="E320" s="91">
        <v>15</v>
      </c>
      <c r="F320" s="91" t="s">
        <v>556</v>
      </c>
      <c r="G320" s="99">
        <v>118</v>
      </c>
      <c r="H320" s="91">
        <v>3</v>
      </c>
      <c r="I320" s="91"/>
    </row>
    <row r="321" spans="1:9">
      <c r="A321" s="145">
        <v>317</v>
      </c>
      <c r="B321" s="146" t="s">
        <v>1242</v>
      </c>
      <c r="C321" s="91"/>
      <c r="D321" s="91">
        <v>5</v>
      </c>
      <c r="E321" s="91">
        <v>16</v>
      </c>
      <c r="F321" s="91" t="s">
        <v>1178</v>
      </c>
      <c r="G321" s="147">
        <v>118</v>
      </c>
      <c r="H321" s="91" t="s">
        <v>6669</v>
      </c>
      <c r="I321" s="91"/>
    </row>
    <row r="322" spans="1:9">
      <c r="A322" s="145">
        <v>318</v>
      </c>
      <c r="B322" s="146" t="s">
        <v>1244</v>
      </c>
      <c r="C322" s="91"/>
      <c r="D322" s="91">
        <v>1</v>
      </c>
      <c r="E322" s="91">
        <v>17</v>
      </c>
      <c r="F322" s="91" t="s">
        <v>557</v>
      </c>
      <c r="G322" s="99">
        <v>118</v>
      </c>
      <c r="H322" s="91">
        <v>9</v>
      </c>
      <c r="I322" s="91"/>
    </row>
    <row r="323" spans="1:9">
      <c r="A323" s="145">
        <v>319</v>
      </c>
      <c r="B323" s="146" t="s">
        <v>1246</v>
      </c>
      <c r="C323" s="91"/>
      <c r="D323" s="91">
        <v>1</v>
      </c>
      <c r="E323" s="91">
        <v>18</v>
      </c>
      <c r="F323" s="91" t="s">
        <v>558</v>
      </c>
      <c r="G323" s="99">
        <v>118</v>
      </c>
      <c r="H323" s="91">
        <v>11</v>
      </c>
      <c r="I323" s="91"/>
    </row>
    <row r="324" spans="1:9">
      <c r="A324" s="145">
        <v>320</v>
      </c>
      <c r="B324" s="146" t="s">
        <v>1248</v>
      </c>
      <c r="C324" s="91"/>
      <c r="D324" s="91">
        <v>1</v>
      </c>
      <c r="E324" s="91">
        <v>19</v>
      </c>
      <c r="F324" s="91" t="s">
        <v>559</v>
      </c>
      <c r="G324" s="99">
        <v>118</v>
      </c>
      <c r="H324" s="91">
        <v>13</v>
      </c>
      <c r="I324" s="91"/>
    </row>
    <row r="325" spans="1:9">
      <c r="A325" s="145">
        <v>321</v>
      </c>
      <c r="B325" s="146" t="s">
        <v>1250</v>
      </c>
      <c r="C325" s="91"/>
      <c r="D325" s="91">
        <v>1</v>
      </c>
      <c r="E325" s="91">
        <v>20</v>
      </c>
      <c r="F325" s="91" t="s">
        <v>560</v>
      </c>
      <c r="G325" s="99">
        <v>118</v>
      </c>
      <c r="H325" s="91">
        <v>15</v>
      </c>
      <c r="I325" s="91"/>
    </row>
    <row r="326" spans="1:9">
      <c r="A326" s="145">
        <v>322</v>
      </c>
      <c r="B326" s="146" t="s">
        <v>1252</v>
      </c>
      <c r="C326" s="91" t="s">
        <v>6461</v>
      </c>
      <c r="D326" s="91">
        <v>1</v>
      </c>
      <c r="E326" s="91">
        <v>24</v>
      </c>
      <c r="F326" s="91" t="s">
        <v>561</v>
      </c>
      <c r="G326" s="99">
        <v>118</v>
      </c>
      <c r="H326" s="91">
        <v>34</v>
      </c>
      <c r="I326" s="91"/>
    </row>
    <row r="327" spans="1:9">
      <c r="A327" s="145">
        <v>323</v>
      </c>
      <c r="B327" s="146" t="s">
        <v>1254</v>
      </c>
      <c r="C327" s="91" t="s">
        <v>6461</v>
      </c>
      <c r="D327" s="91">
        <v>1</v>
      </c>
      <c r="E327" s="91">
        <v>25</v>
      </c>
      <c r="F327" s="91" t="s">
        <v>562</v>
      </c>
      <c r="G327" s="99">
        <v>118</v>
      </c>
      <c r="H327" s="91">
        <v>44</v>
      </c>
      <c r="I327" s="91"/>
    </row>
    <row r="328" spans="1:9">
      <c r="A328" s="145">
        <v>324</v>
      </c>
      <c r="B328" s="146" t="s">
        <v>1256</v>
      </c>
      <c r="C328" s="91" t="s">
        <v>6461</v>
      </c>
      <c r="D328" s="91">
        <v>1</v>
      </c>
      <c r="E328" s="91">
        <v>26</v>
      </c>
      <c r="F328" s="91" t="s">
        <v>563</v>
      </c>
      <c r="G328" s="99">
        <v>118</v>
      </c>
      <c r="H328" s="91">
        <v>54</v>
      </c>
      <c r="I328" s="91"/>
    </row>
    <row r="329" spans="1:9">
      <c r="A329" s="145">
        <v>325</v>
      </c>
      <c r="B329" s="146" t="s">
        <v>1240</v>
      </c>
      <c r="C329" s="91"/>
      <c r="D329" s="91">
        <v>1</v>
      </c>
      <c r="E329" s="91">
        <v>15</v>
      </c>
      <c r="F329" s="91" t="s">
        <v>564</v>
      </c>
      <c r="G329" s="99">
        <v>121</v>
      </c>
      <c r="H329" s="91">
        <v>3</v>
      </c>
      <c r="I329" s="91"/>
    </row>
    <row r="330" spans="1:9">
      <c r="A330" s="145">
        <v>326</v>
      </c>
      <c r="B330" s="146" t="s">
        <v>1242</v>
      </c>
      <c r="C330" s="91"/>
      <c r="D330" s="91">
        <v>5</v>
      </c>
      <c r="E330" s="91">
        <v>16</v>
      </c>
      <c r="F330" s="91" t="s">
        <v>1179</v>
      </c>
      <c r="G330" s="147">
        <v>121</v>
      </c>
      <c r="H330" s="91" t="s">
        <v>6669</v>
      </c>
      <c r="I330" s="91"/>
    </row>
    <row r="331" spans="1:9">
      <c r="A331" s="145">
        <v>327</v>
      </c>
      <c r="B331" s="146" t="s">
        <v>1244</v>
      </c>
      <c r="C331" s="91"/>
      <c r="D331" s="91">
        <v>1</v>
      </c>
      <c r="E331" s="91">
        <v>17</v>
      </c>
      <c r="F331" s="91" t="s">
        <v>565</v>
      </c>
      <c r="G331" s="99">
        <v>121</v>
      </c>
      <c r="H331" s="91">
        <v>9</v>
      </c>
      <c r="I331" s="91"/>
    </row>
    <row r="332" spans="1:9">
      <c r="A332" s="145">
        <v>328</v>
      </c>
      <c r="B332" s="146" t="s">
        <v>1246</v>
      </c>
      <c r="C332" s="91"/>
      <c r="D332" s="91">
        <v>1</v>
      </c>
      <c r="E332" s="91">
        <v>18</v>
      </c>
      <c r="F332" s="91" t="s">
        <v>566</v>
      </c>
      <c r="G332" s="99">
        <v>121</v>
      </c>
      <c r="H332" s="91">
        <v>11</v>
      </c>
      <c r="I332" s="91"/>
    </row>
    <row r="333" spans="1:9">
      <c r="A333" s="145">
        <v>329</v>
      </c>
      <c r="B333" s="146" t="s">
        <v>1248</v>
      </c>
      <c r="C333" s="91"/>
      <c r="D333" s="91">
        <v>1</v>
      </c>
      <c r="E333" s="91">
        <v>19</v>
      </c>
      <c r="F333" s="91" t="s">
        <v>567</v>
      </c>
      <c r="G333" s="99">
        <v>121</v>
      </c>
      <c r="H333" s="91">
        <v>13</v>
      </c>
      <c r="I333" s="91"/>
    </row>
    <row r="334" spans="1:9">
      <c r="A334" s="145">
        <v>330</v>
      </c>
      <c r="B334" s="146" t="s">
        <v>1250</v>
      </c>
      <c r="C334" s="91"/>
      <c r="D334" s="91">
        <v>1</v>
      </c>
      <c r="E334" s="91">
        <v>20</v>
      </c>
      <c r="F334" s="91" t="s">
        <v>568</v>
      </c>
      <c r="G334" s="99">
        <v>121</v>
      </c>
      <c r="H334" s="91">
        <v>15</v>
      </c>
      <c r="I334" s="91"/>
    </row>
    <row r="335" spans="1:9">
      <c r="A335" s="145">
        <v>331</v>
      </c>
      <c r="B335" s="146" t="s">
        <v>1252</v>
      </c>
      <c r="C335" s="91" t="s">
        <v>6461</v>
      </c>
      <c r="D335" s="91">
        <v>1</v>
      </c>
      <c r="E335" s="91">
        <v>24</v>
      </c>
      <c r="F335" s="91" t="s">
        <v>569</v>
      </c>
      <c r="G335" s="99">
        <v>121</v>
      </c>
      <c r="H335" s="91">
        <v>34</v>
      </c>
      <c r="I335" s="91"/>
    </row>
    <row r="336" spans="1:9">
      <c r="A336" s="145">
        <v>332</v>
      </c>
      <c r="B336" s="146" t="s">
        <v>1254</v>
      </c>
      <c r="C336" s="91" t="s">
        <v>6461</v>
      </c>
      <c r="D336" s="91">
        <v>1</v>
      </c>
      <c r="E336" s="91">
        <v>25</v>
      </c>
      <c r="F336" s="91" t="s">
        <v>570</v>
      </c>
      <c r="G336" s="99">
        <v>121</v>
      </c>
      <c r="H336" s="91">
        <v>44</v>
      </c>
      <c r="I336" s="91"/>
    </row>
    <row r="337" spans="1:9">
      <c r="A337" s="145">
        <v>333</v>
      </c>
      <c r="B337" s="146" t="s">
        <v>1256</v>
      </c>
      <c r="C337" s="91" t="s">
        <v>6461</v>
      </c>
      <c r="D337" s="91">
        <v>1</v>
      </c>
      <c r="E337" s="91">
        <v>26</v>
      </c>
      <c r="F337" s="91" t="s">
        <v>571</v>
      </c>
      <c r="G337" s="99">
        <v>121</v>
      </c>
      <c r="H337" s="91">
        <v>54</v>
      </c>
      <c r="I337" s="91"/>
    </row>
    <row r="338" spans="1:9">
      <c r="A338" s="145">
        <v>334</v>
      </c>
      <c r="B338" s="146" t="s">
        <v>1240</v>
      </c>
      <c r="C338" s="91"/>
      <c r="D338" s="91">
        <v>1</v>
      </c>
      <c r="E338" s="91">
        <v>15</v>
      </c>
      <c r="F338" s="91" t="s">
        <v>572</v>
      </c>
      <c r="G338" s="99">
        <v>124</v>
      </c>
      <c r="H338" s="91">
        <v>3</v>
      </c>
      <c r="I338" s="91"/>
    </row>
    <row r="339" spans="1:9">
      <c r="A339" s="145">
        <v>335</v>
      </c>
      <c r="B339" s="146" t="s">
        <v>1242</v>
      </c>
      <c r="C339" s="91"/>
      <c r="D339" s="91">
        <v>5</v>
      </c>
      <c r="E339" s="91">
        <v>16</v>
      </c>
      <c r="F339" s="91" t="s">
        <v>1180</v>
      </c>
      <c r="G339" s="147">
        <v>124</v>
      </c>
      <c r="H339" s="91" t="s">
        <v>6669</v>
      </c>
      <c r="I339" s="91"/>
    </row>
    <row r="340" spans="1:9">
      <c r="A340" s="145">
        <v>336</v>
      </c>
      <c r="B340" s="146" t="s">
        <v>1244</v>
      </c>
      <c r="C340" s="91"/>
      <c r="D340" s="91">
        <v>1</v>
      </c>
      <c r="E340" s="91">
        <v>17</v>
      </c>
      <c r="F340" s="91" t="s">
        <v>573</v>
      </c>
      <c r="G340" s="99">
        <v>124</v>
      </c>
      <c r="H340" s="91">
        <v>9</v>
      </c>
      <c r="I340" s="91"/>
    </row>
    <row r="341" spans="1:9">
      <c r="A341" s="145">
        <v>337</v>
      </c>
      <c r="B341" s="146" t="s">
        <v>1246</v>
      </c>
      <c r="C341" s="91"/>
      <c r="D341" s="91">
        <v>1</v>
      </c>
      <c r="E341" s="91">
        <v>18</v>
      </c>
      <c r="F341" s="91" t="s">
        <v>574</v>
      </c>
      <c r="G341" s="99">
        <v>124</v>
      </c>
      <c r="H341" s="91">
        <v>11</v>
      </c>
      <c r="I341" s="91"/>
    </row>
    <row r="342" spans="1:9">
      <c r="A342" s="145">
        <v>338</v>
      </c>
      <c r="B342" s="146" t="s">
        <v>1248</v>
      </c>
      <c r="C342" s="91"/>
      <c r="D342" s="91">
        <v>1</v>
      </c>
      <c r="E342" s="91">
        <v>19</v>
      </c>
      <c r="F342" s="91" t="s">
        <v>575</v>
      </c>
      <c r="G342" s="99">
        <v>124</v>
      </c>
      <c r="H342" s="91">
        <v>13</v>
      </c>
      <c r="I342" s="91"/>
    </row>
    <row r="343" spans="1:9">
      <c r="A343" s="145">
        <v>339</v>
      </c>
      <c r="B343" s="146" t="s">
        <v>1250</v>
      </c>
      <c r="C343" s="91"/>
      <c r="D343" s="91">
        <v>1</v>
      </c>
      <c r="E343" s="91">
        <v>20</v>
      </c>
      <c r="F343" s="91" t="s">
        <v>576</v>
      </c>
      <c r="G343" s="99">
        <v>124</v>
      </c>
      <c r="H343" s="91">
        <v>15</v>
      </c>
      <c r="I343" s="91"/>
    </row>
    <row r="344" spans="1:9">
      <c r="A344" s="145">
        <v>340</v>
      </c>
      <c r="B344" s="146" t="s">
        <v>1252</v>
      </c>
      <c r="C344" s="91" t="s">
        <v>6461</v>
      </c>
      <c r="D344" s="91">
        <v>1</v>
      </c>
      <c r="E344" s="91">
        <v>24</v>
      </c>
      <c r="F344" s="91" t="s">
        <v>577</v>
      </c>
      <c r="G344" s="99">
        <v>124</v>
      </c>
      <c r="H344" s="91">
        <v>34</v>
      </c>
      <c r="I344" s="91"/>
    </row>
    <row r="345" spans="1:9">
      <c r="A345" s="145">
        <v>341</v>
      </c>
      <c r="B345" s="146" t="s">
        <v>1254</v>
      </c>
      <c r="C345" s="91" t="s">
        <v>6461</v>
      </c>
      <c r="D345" s="91">
        <v>1</v>
      </c>
      <c r="E345" s="91">
        <v>25</v>
      </c>
      <c r="F345" s="91" t="s">
        <v>578</v>
      </c>
      <c r="G345" s="99">
        <v>124</v>
      </c>
      <c r="H345" s="91">
        <v>44</v>
      </c>
      <c r="I345" s="91"/>
    </row>
    <row r="346" spans="1:9">
      <c r="A346" s="145">
        <v>342</v>
      </c>
      <c r="B346" s="146" t="s">
        <v>1256</v>
      </c>
      <c r="C346" s="91" t="s">
        <v>6461</v>
      </c>
      <c r="D346" s="91">
        <v>1</v>
      </c>
      <c r="E346" s="91">
        <v>26</v>
      </c>
      <c r="F346" s="91" t="s">
        <v>579</v>
      </c>
      <c r="G346" s="99">
        <v>124</v>
      </c>
      <c r="H346" s="91">
        <v>54</v>
      </c>
      <c r="I346" s="91"/>
    </row>
    <row r="347" spans="1:9">
      <c r="A347" s="145">
        <v>343</v>
      </c>
      <c r="B347" s="146" t="s">
        <v>1240</v>
      </c>
      <c r="C347" s="91"/>
      <c r="D347" s="91">
        <v>1</v>
      </c>
      <c r="E347" s="91">
        <v>15</v>
      </c>
      <c r="F347" s="91" t="s">
        <v>580</v>
      </c>
      <c r="G347" s="99">
        <v>127</v>
      </c>
      <c r="H347" s="91">
        <v>3</v>
      </c>
      <c r="I347" s="91"/>
    </row>
    <row r="348" spans="1:9">
      <c r="A348" s="145">
        <v>344</v>
      </c>
      <c r="B348" s="146" t="s">
        <v>1242</v>
      </c>
      <c r="C348" s="91"/>
      <c r="D348" s="91">
        <v>5</v>
      </c>
      <c r="E348" s="91">
        <v>16</v>
      </c>
      <c r="F348" s="91" t="s">
        <v>1181</v>
      </c>
      <c r="G348" s="147">
        <v>127</v>
      </c>
      <c r="H348" s="91" t="s">
        <v>6669</v>
      </c>
      <c r="I348" s="91"/>
    </row>
    <row r="349" spans="1:9">
      <c r="A349" s="145">
        <v>345</v>
      </c>
      <c r="B349" s="146" t="s">
        <v>1244</v>
      </c>
      <c r="C349" s="91"/>
      <c r="D349" s="91">
        <v>1</v>
      </c>
      <c r="E349" s="91">
        <v>17</v>
      </c>
      <c r="F349" s="91" t="s">
        <v>581</v>
      </c>
      <c r="G349" s="99">
        <v>127</v>
      </c>
      <c r="H349" s="91">
        <v>9</v>
      </c>
      <c r="I349" s="91"/>
    </row>
    <row r="350" spans="1:9">
      <c r="A350" s="145">
        <v>346</v>
      </c>
      <c r="B350" s="146" t="s">
        <v>1246</v>
      </c>
      <c r="C350" s="91"/>
      <c r="D350" s="91">
        <v>1</v>
      </c>
      <c r="E350" s="91">
        <v>18</v>
      </c>
      <c r="F350" s="91" t="s">
        <v>582</v>
      </c>
      <c r="G350" s="99">
        <v>127</v>
      </c>
      <c r="H350" s="91">
        <v>11</v>
      </c>
      <c r="I350" s="91"/>
    </row>
    <row r="351" spans="1:9">
      <c r="A351" s="145">
        <v>347</v>
      </c>
      <c r="B351" s="146" t="s">
        <v>1248</v>
      </c>
      <c r="C351" s="91"/>
      <c r="D351" s="91">
        <v>1</v>
      </c>
      <c r="E351" s="91">
        <v>19</v>
      </c>
      <c r="F351" s="91" t="s">
        <v>583</v>
      </c>
      <c r="G351" s="99">
        <v>127</v>
      </c>
      <c r="H351" s="91">
        <v>13</v>
      </c>
      <c r="I351" s="91"/>
    </row>
    <row r="352" spans="1:9">
      <c r="A352" s="145">
        <v>348</v>
      </c>
      <c r="B352" s="146" t="s">
        <v>1250</v>
      </c>
      <c r="C352" s="91"/>
      <c r="D352" s="91">
        <v>1</v>
      </c>
      <c r="E352" s="91">
        <v>20</v>
      </c>
      <c r="F352" s="91" t="s">
        <v>584</v>
      </c>
      <c r="G352" s="99">
        <v>127</v>
      </c>
      <c r="H352" s="91">
        <v>15</v>
      </c>
      <c r="I352" s="91"/>
    </row>
    <row r="353" spans="1:9">
      <c r="A353" s="145">
        <v>349</v>
      </c>
      <c r="B353" s="146" t="s">
        <v>1252</v>
      </c>
      <c r="C353" s="91" t="s">
        <v>6461</v>
      </c>
      <c r="D353" s="91">
        <v>1</v>
      </c>
      <c r="E353" s="91">
        <v>24</v>
      </c>
      <c r="F353" s="91" t="s">
        <v>585</v>
      </c>
      <c r="G353" s="99">
        <v>127</v>
      </c>
      <c r="H353" s="91">
        <v>34</v>
      </c>
      <c r="I353" s="91"/>
    </row>
    <row r="354" spans="1:9">
      <c r="A354" s="145">
        <v>350</v>
      </c>
      <c r="B354" s="146" t="s">
        <v>1254</v>
      </c>
      <c r="C354" s="91" t="s">
        <v>6461</v>
      </c>
      <c r="D354" s="91">
        <v>1</v>
      </c>
      <c r="E354" s="91">
        <v>25</v>
      </c>
      <c r="F354" s="91" t="s">
        <v>586</v>
      </c>
      <c r="G354" s="99">
        <v>127</v>
      </c>
      <c r="H354" s="91">
        <v>44</v>
      </c>
      <c r="I354" s="91"/>
    </row>
    <row r="355" spans="1:9">
      <c r="A355" s="145">
        <v>351</v>
      </c>
      <c r="B355" s="146" t="s">
        <v>1256</v>
      </c>
      <c r="C355" s="91" t="s">
        <v>6461</v>
      </c>
      <c r="D355" s="91">
        <v>1</v>
      </c>
      <c r="E355" s="91">
        <v>26</v>
      </c>
      <c r="F355" s="91" t="s">
        <v>587</v>
      </c>
      <c r="G355" s="99">
        <v>127</v>
      </c>
      <c r="H355" s="91">
        <v>54</v>
      </c>
      <c r="I355" s="91"/>
    </row>
    <row r="356" spans="1:9">
      <c r="A356" s="145">
        <v>352</v>
      </c>
      <c r="B356" s="146" t="s">
        <v>1240</v>
      </c>
      <c r="C356" s="91"/>
      <c r="D356" s="91">
        <v>1</v>
      </c>
      <c r="E356" s="91">
        <v>15</v>
      </c>
      <c r="F356" s="91" t="s">
        <v>588</v>
      </c>
      <c r="G356" s="99">
        <v>130</v>
      </c>
      <c r="H356" s="91">
        <v>3</v>
      </c>
      <c r="I356" s="91"/>
    </row>
    <row r="357" spans="1:9">
      <c r="A357" s="145">
        <v>353</v>
      </c>
      <c r="B357" s="146" t="s">
        <v>1242</v>
      </c>
      <c r="C357" s="91"/>
      <c r="D357" s="91">
        <v>5</v>
      </c>
      <c r="E357" s="91">
        <v>16</v>
      </c>
      <c r="F357" s="91" t="s">
        <v>1182</v>
      </c>
      <c r="G357" s="147">
        <v>130</v>
      </c>
      <c r="H357" s="91" t="s">
        <v>6669</v>
      </c>
      <c r="I357" s="91"/>
    </row>
    <row r="358" spans="1:9">
      <c r="A358" s="145">
        <v>354</v>
      </c>
      <c r="B358" s="146" t="s">
        <v>1244</v>
      </c>
      <c r="C358" s="91"/>
      <c r="D358" s="91">
        <v>1</v>
      </c>
      <c r="E358" s="91">
        <v>17</v>
      </c>
      <c r="F358" s="91" t="s">
        <v>589</v>
      </c>
      <c r="G358" s="99">
        <v>130</v>
      </c>
      <c r="H358" s="91">
        <v>9</v>
      </c>
      <c r="I358" s="91"/>
    </row>
    <row r="359" spans="1:9">
      <c r="A359" s="145">
        <v>355</v>
      </c>
      <c r="B359" s="146" t="s">
        <v>1246</v>
      </c>
      <c r="C359" s="91"/>
      <c r="D359" s="91">
        <v>1</v>
      </c>
      <c r="E359" s="91">
        <v>18</v>
      </c>
      <c r="F359" s="91" t="s">
        <v>590</v>
      </c>
      <c r="G359" s="99">
        <v>130</v>
      </c>
      <c r="H359" s="91">
        <v>11</v>
      </c>
      <c r="I359" s="91"/>
    </row>
    <row r="360" spans="1:9">
      <c r="A360" s="145">
        <v>356</v>
      </c>
      <c r="B360" s="146" t="s">
        <v>1248</v>
      </c>
      <c r="C360" s="91"/>
      <c r="D360" s="91">
        <v>1</v>
      </c>
      <c r="E360" s="91">
        <v>19</v>
      </c>
      <c r="F360" s="91" t="s">
        <v>591</v>
      </c>
      <c r="G360" s="99">
        <v>130</v>
      </c>
      <c r="H360" s="91">
        <v>13</v>
      </c>
      <c r="I360" s="91"/>
    </row>
    <row r="361" spans="1:9">
      <c r="A361" s="145">
        <v>357</v>
      </c>
      <c r="B361" s="146" t="s">
        <v>1250</v>
      </c>
      <c r="C361" s="91"/>
      <c r="D361" s="91">
        <v>1</v>
      </c>
      <c r="E361" s="91">
        <v>20</v>
      </c>
      <c r="F361" s="91" t="s">
        <v>592</v>
      </c>
      <c r="G361" s="99">
        <v>130</v>
      </c>
      <c r="H361" s="91">
        <v>15</v>
      </c>
      <c r="I361" s="91"/>
    </row>
    <row r="362" spans="1:9">
      <c r="A362" s="145">
        <v>358</v>
      </c>
      <c r="B362" s="146" t="s">
        <v>1252</v>
      </c>
      <c r="C362" s="91" t="s">
        <v>6461</v>
      </c>
      <c r="D362" s="91">
        <v>1</v>
      </c>
      <c r="E362" s="91">
        <v>24</v>
      </c>
      <c r="F362" s="91" t="s">
        <v>593</v>
      </c>
      <c r="G362" s="99">
        <v>130</v>
      </c>
      <c r="H362" s="91">
        <v>34</v>
      </c>
      <c r="I362" s="91"/>
    </row>
    <row r="363" spans="1:9">
      <c r="A363" s="145">
        <v>359</v>
      </c>
      <c r="B363" s="146" t="s">
        <v>1254</v>
      </c>
      <c r="C363" s="91" t="s">
        <v>6461</v>
      </c>
      <c r="D363" s="91">
        <v>1</v>
      </c>
      <c r="E363" s="91">
        <v>25</v>
      </c>
      <c r="F363" s="91" t="s">
        <v>594</v>
      </c>
      <c r="G363" s="99">
        <v>130</v>
      </c>
      <c r="H363" s="91">
        <v>44</v>
      </c>
      <c r="I363" s="91"/>
    </row>
    <row r="364" spans="1:9">
      <c r="A364" s="145">
        <v>360</v>
      </c>
      <c r="B364" s="146" t="s">
        <v>1256</v>
      </c>
      <c r="C364" s="91" t="s">
        <v>6461</v>
      </c>
      <c r="D364" s="91">
        <v>1</v>
      </c>
      <c r="E364" s="91">
        <v>26</v>
      </c>
      <c r="F364" s="91" t="s">
        <v>595</v>
      </c>
      <c r="G364" s="99">
        <v>130</v>
      </c>
      <c r="H364" s="91">
        <v>54</v>
      </c>
      <c r="I364" s="91"/>
    </row>
    <row r="365" spans="1:9">
      <c r="A365" s="145">
        <v>361</v>
      </c>
      <c r="B365" s="146" t="s">
        <v>1240</v>
      </c>
      <c r="C365" s="91"/>
      <c r="D365" s="91">
        <v>1</v>
      </c>
      <c r="E365" s="91">
        <v>15</v>
      </c>
      <c r="F365" s="91" t="s">
        <v>596</v>
      </c>
      <c r="G365" s="99">
        <v>133</v>
      </c>
      <c r="H365" s="91">
        <v>3</v>
      </c>
      <c r="I365" s="91"/>
    </row>
    <row r="366" spans="1:9">
      <c r="A366" s="145">
        <v>362</v>
      </c>
      <c r="B366" s="146" t="s">
        <v>1242</v>
      </c>
      <c r="C366" s="91"/>
      <c r="D366" s="91">
        <v>5</v>
      </c>
      <c r="E366" s="91">
        <v>16</v>
      </c>
      <c r="F366" s="91" t="s">
        <v>1183</v>
      </c>
      <c r="G366" s="147">
        <v>133</v>
      </c>
      <c r="H366" s="91" t="s">
        <v>6669</v>
      </c>
      <c r="I366" s="91"/>
    </row>
    <row r="367" spans="1:9">
      <c r="A367" s="145">
        <v>363</v>
      </c>
      <c r="B367" s="146" t="s">
        <v>1244</v>
      </c>
      <c r="C367" s="91"/>
      <c r="D367" s="91">
        <v>1</v>
      </c>
      <c r="E367" s="91">
        <v>17</v>
      </c>
      <c r="F367" s="91" t="s">
        <v>597</v>
      </c>
      <c r="G367" s="99">
        <v>133</v>
      </c>
      <c r="H367" s="91">
        <v>9</v>
      </c>
      <c r="I367" s="91"/>
    </row>
    <row r="368" spans="1:9">
      <c r="A368" s="145">
        <v>364</v>
      </c>
      <c r="B368" s="146" t="s">
        <v>1246</v>
      </c>
      <c r="C368" s="91"/>
      <c r="D368" s="91">
        <v>1</v>
      </c>
      <c r="E368" s="91">
        <v>18</v>
      </c>
      <c r="F368" s="91" t="s">
        <v>598</v>
      </c>
      <c r="G368" s="99">
        <v>133</v>
      </c>
      <c r="H368" s="91">
        <v>11</v>
      </c>
      <c r="I368" s="91"/>
    </row>
    <row r="369" spans="1:9">
      <c r="A369" s="145">
        <v>365</v>
      </c>
      <c r="B369" s="146" t="s">
        <v>1248</v>
      </c>
      <c r="C369" s="91"/>
      <c r="D369" s="91">
        <v>1</v>
      </c>
      <c r="E369" s="91">
        <v>19</v>
      </c>
      <c r="F369" s="91" t="s">
        <v>599</v>
      </c>
      <c r="G369" s="99">
        <v>133</v>
      </c>
      <c r="H369" s="91">
        <v>13</v>
      </c>
      <c r="I369" s="91"/>
    </row>
    <row r="370" spans="1:9">
      <c r="A370" s="145">
        <v>366</v>
      </c>
      <c r="B370" s="146" t="s">
        <v>1250</v>
      </c>
      <c r="C370" s="91"/>
      <c r="D370" s="91">
        <v>1</v>
      </c>
      <c r="E370" s="91">
        <v>20</v>
      </c>
      <c r="F370" s="91" t="s">
        <v>600</v>
      </c>
      <c r="G370" s="99">
        <v>133</v>
      </c>
      <c r="H370" s="91">
        <v>15</v>
      </c>
      <c r="I370" s="91"/>
    </row>
    <row r="371" spans="1:9">
      <c r="A371" s="145">
        <v>367</v>
      </c>
      <c r="B371" s="146" t="s">
        <v>1252</v>
      </c>
      <c r="C371" s="91" t="s">
        <v>6461</v>
      </c>
      <c r="D371" s="91">
        <v>1</v>
      </c>
      <c r="E371" s="91">
        <v>24</v>
      </c>
      <c r="F371" s="91" t="s">
        <v>601</v>
      </c>
      <c r="G371" s="99">
        <v>133</v>
      </c>
      <c r="H371" s="91">
        <v>34</v>
      </c>
      <c r="I371" s="91"/>
    </row>
    <row r="372" spans="1:9">
      <c r="A372" s="145">
        <v>368</v>
      </c>
      <c r="B372" s="146" t="s">
        <v>1254</v>
      </c>
      <c r="C372" s="91" t="s">
        <v>6461</v>
      </c>
      <c r="D372" s="91">
        <v>1</v>
      </c>
      <c r="E372" s="91">
        <v>25</v>
      </c>
      <c r="F372" s="91" t="s">
        <v>602</v>
      </c>
      <c r="G372" s="99">
        <v>133</v>
      </c>
      <c r="H372" s="91">
        <v>44</v>
      </c>
      <c r="I372" s="91"/>
    </row>
    <row r="373" spans="1:9">
      <c r="A373" s="145">
        <v>369</v>
      </c>
      <c r="B373" s="146" t="s">
        <v>1256</v>
      </c>
      <c r="C373" s="91" t="s">
        <v>6461</v>
      </c>
      <c r="D373" s="91">
        <v>1</v>
      </c>
      <c r="E373" s="91">
        <v>26</v>
      </c>
      <c r="F373" s="91" t="s">
        <v>603</v>
      </c>
      <c r="G373" s="99">
        <v>133</v>
      </c>
      <c r="H373" s="91">
        <v>54</v>
      </c>
      <c r="I373" s="91"/>
    </row>
    <row r="374" spans="1:9">
      <c r="A374" s="145">
        <v>370</v>
      </c>
      <c r="B374" s="146" t="s">
        <v>1240</v>
      </c>
      <c r="C374" s="91"/>
      <c r="D374" s="91">
        <v>1</v>
      </c>
      <c r="E374" s="91">
        <v>15</v>
      </c>
      <c r="F374" s="91" t="s">
        <v>604</v>
      </c>
      <c r="G374" s="99">
        <v>136</v>
      </c>
      <c r="H374" s="91">
        <v>3</v>
      </c>
      <c r="I374" s="91"/>
    </row>
    <row r="375" spans="1:9">
      <c r="A375" s="145">
        <v>371</v>
      </c>
      <c r="B375" s="146" t="s">
        <v>1242</v>
      </c>
      <c r="C375" s="91"/>
      <c r="D375" s="91">
        <v>5</v>
      </c>
      <c r="E375" s="91">
        <v>16</v>
      </c>
      <c r="F375" s="91" t="s">
        <v>1184</v>
      </c>
      <c r="G375" s="147">
        <v>136</v>
      </c>
      <c r="H375" s="91" t="s">
        <v>6669</v>
      </c>
      <c r="I375" s="91"/>
    </row>
    <row r="376" spans="1:9">
      <c r="A376" s="145">
        <v>372</v>
      </c>
      <c r="B376" s="146" t="s">
        <v>1244</v>
      </c>
      <c r="C376" s="91"/>
      <c r="D376" s="91">
        <v>1</v>
      </c>
      <c r="E376" s="91">
        <v>17</v>
      </c>
      <c r="F376" s="91" t="s">
        <v>605</v>
      </c>
      <c r="G376" s="99">
        <v>136</v>
      </c>
      <c r="H376" s="91">
        <v>9</v>
      </c>
      <c r="I376" s="91"/>
    </row>
    <row r="377" spans="1:9">
      <c r="A377" s="145">
        <v>373</v>
      </c>
      <c r="B377" s="146" t="s">
        <v>1246</v>
      </c>
      <c r="C377" s="91"/>
      <c r="D377" s="91">
        <v>1</v>
      </c>
      <c r="E377" s="91">
        <v>18</v>
      </c>
      <c r="F377" s="91" t="s">
        <v>606</v>
      </c>
      <c r="G377" s="99">
        <v>136</v>
      </c>
      <c r="H377" s="91">
        <v>11</v>
      </c>
      <c r="I377" s="91"/>
    </row>
    <row r="378" spans="1:9">
      <c r="A378" s="145">
        <v>374</v>
      </c>
      <c r="B378" s="146" t="s">
        <v>1248</v>
      </c>
      <c r="C378" s="91"/>
      <c r="D378" s="91">
        <v>1</v>
      </c>
      <c r="E378" s="91">
        <v>19</v>
      </c>
      <c r="F378" s="91" t="s">
        <v>607</v>
      </c>
      <c r="G378" s="99">
        <v>136</v>
      </c>
      <c r="H378" s="91">
        <v>13</v>
      </c>
      <c r="I378" s="91"/>
    </row>
    <row r="379" spans="1:9">
      <c r="A379" s="145">
        <v>375</v>
      </c>
      <c r="B379" s="146" t="s">
        <v>1250</v>
      </c>
      <c r="C379" s="91"/>
      <c r="D379" s="91">
        <v>1</v>
      </c>
      <c r="E379" s="91">
        <v>20</v>
      </c>
      <c r="F379" s="91" t="s">
        <v>608</v>
      </c>
      <c r="G379" s="99">
        <v>136</v>
      </c>
      <c r="H379" s="91">
        <v>15</v>
      </c>
      <c r="I379" s="91"/>
    </row>
    <row r="380" spans="1:9">
      <c r="A380" s="145">
        <v>376</v>
      </c>
      <c r="B380" s="146" t="s">
        <v>1252</v>
      </c>
      <c r="C380" s="91" t="s">
        <v>6461</v>
      </c>
      <c r="D380" s="91">
        <v>1</v>
      </c>
      <c r="E380" s="91">
        <v>24</v>
      </c>
      <c r="F380" s="91" t="s">
        <v>609</v>
      </c>
      <c r="G380" s="99">
        <v>136</v>
      </c>
      <c r="H380" s="91">
        <v>34</v>
      </c>
      <c r="I380" s="91"/>
    </row>
    <row r="381" spans="1:9">
      <c r="A381" s="145">
        <v>377</v>
      </c>
      <c r="B381" s="146" t="s">
        <v>1254</v>
      </c>
      <c r="C381" s="91" t="s">
        <v>6461</v>
      </c>
      <c r="D381" s="91">
        <v>1</v>
      </c>
      <c r="E381" s="91">
        <v>25</v>
      </c>
      <c r="F381" s="91" t="s">
        <v>610</v>
      </c>
      <c r="G381" s="99">
        <v>136</v>
      </c>
      <c r="H381" s="91">
        <v>44</v>
      </c>
      <c r="I381" s="91"/>
    </row>
    <row r="382" spans="1:9">
      <c r="A382" s="145">
        <v>378</v>
      </c>
      <c r="B382" s="146" t="s">
        <v>1256</v>
      </c>
      <c r="C382" s="91" t="s">
        <v>6461</v>
      </c>
      <c r="D382" s="91">
        <v>1</v>
      </c>
      <c r="E382" s="91">
        <v>26</v>
      </c>
      <c r="F382" s="91" t="s">
        <v>611</v>
      </c>
      <c r="G382" s="99">
        <v>136</v>
      </c>
      <c r="H382" s="91">
        <v>54</v>
      </c>
      <c r="I382" s="91"/>
    </row>
    <row r="383" spans="1:9">
      <c r="A383" s="145">
        <v>379</v>
      </c>
      <c r="B383" s="146" t="s">
        <v>1240</v>
      </c>
      <c r="C383" s="91"/>
      <c r="D383" s="91">
        <v>1</v>
      </c>
      <c r="E383" s="91">
        <v>15</v>
      </c>
      <c r="F383" s="91" t="s">
        <v>612</v>
      </c>
      <c r="G383" s="99">
        <v>139</v>
      </c>
      <c r="H383" s="91">
        <v>3</v>
      </c>
      <c r="I383" s="91"/>
    </row>
    <row r="384" spans="1:9">
      <c r="A384" s="145">
        <v>380</v>
      </c>
      <c r="B384" s="146" t="s">
        <v>1242</v>
      </c>
      <c r="C384" s="91"/>
      <c r="D384" s="91">
        <v>5</v>
      </c>
      <c r="E384" s="91">
        <v>16</v>
      </c>
      <c r="F384" s="91" t="s">
        <v>1185</v>
      </c>
      <c r="G384" s="147">
        <v>139</v>
      </c>
      <c r="H384" s="91" t="s">
        <v>6669</v>
      </c>
      <c r="I384" s="91"/>
    </row>
    <row r="385" spans="1:9">
      <c r="A385" s="145">
        <v>381</v>
      </c>
      <c r="B385" s="146" t="s">
        <v>1244</v>
      </c>
      <c r="C385" s="91"/>
      <c r="D385" s="91">
        <v>1</v>
      </c>
      <c r="E385" s="91">
        <v>17</v>
      </c>
      <c r="F385" s="91" t="s">
        <v>613</v>
      </c>
      <c r="G385" s="99">
        <v>139</v>
      </c>
      <c r="H385" s="91">
        <v>9</v>
      </c>
      <c r="I385" s="91"/>
    </row>
    <row r="386" spans="1:9">
      <c r="A386" s="145">
        <v>382</v>
      </c>
      <c r="B386" s="146" t="s">
        <v>1246</v>
      </c>
      <c r="C386" s="91"/>
      <c r="D386" s="91">
        <v>1</v>
      </c>
      <c r="E386" s="91">
        <v>18</v>
      </c>
      <c r="F386" s="91" t="s">
        <v>614</v>
      </c>
      <c r="G386" s="99">
        <v>139</v>
      </c>
      <c r="H386" s="91">
        <v>11</v>
      </c>
      <c r="I386" s="91"/>
    </row>
    <row r="387" spans="1:9">
      <c r="A387" s="145">
        <v>383</v>
      </c>
      <c r="B387" s="146" t="s">
        <v>1248</v>
      </c>
      <c r="C387" s="91"/>
      <c r="D387" s="91">
        <v>1</v>
      </c>
      <c r="E387" s="91">
        <v>19</v>
      </c>
      <c r="F387" s="91" t="s">
        <v>615</v>
      </c>
      <c r="G387" s="99">
        <v>139</v>
      </c>
      <c r="H387" s="91">
        <v>13</v>
      </c>
      <c r="I387" s="91"/>
    </row>
    <row r="388" spans="1:9">
      <c r="A388" s="145">
        <v>384</v>
      </c>
      <c r="B388" s="146" t="s">
        <v>1250</v>
      </c>
      <c r="C388" s="91"/>
      <c r="D388" s="91">
        <v>1</v>
      </c>
      <c r="E388" s="91">
        <v>20</v>
      </c>
      <c r="F388" s="91" t="s">
        <v>616</v>
      </c>
      <c r="G388" s="99">
        <v>139</v>
      </c>
      <c r="H388" s="91">
        <v>15</v>
      </c>
      <c r="I388" s="91"/>
    </row>
    <row r="389" spans="1:9">
      <c r="A389" s="145">
        <v>385</v>
      </c>
      <c r="B389" s="146" t="s">
        <v>1252</v>
      </c>
      <c r="C389" s="91" t="s">
        <v>6461</v>
      </c>
      <c r="D389" s="91">
        <v>1</v>
      </c>
      <c r="E389" s="91">
        <v>24</v>
      </c>
      <c r="F389" s="91" t="s">
        <v>617</v>
      </c>
      <c r="G389" s="99">
        <v>139</v>
      </c>
      <c r="H389" s="91">
        <v>34</v>
      </c>
      <c r="I389" s="91"/>
    </row>
    <row r="390" spans="1:9">
      <c r="A390" s="145">
        <v>386</v>
      </c>
      <c r="B390" s="146" t="s">
        <v>1254</v>
      </c>
      <c r="C390" s="91" t="s">
        <v>6461</v>
      </c>
      <c r="D390" s="91">
        <v>1</v>
      </c>
      <c r="E390" s="91">
        <v>25</v>
      </c>
      <c r="F390" s="91" t="s">
        <v>618</v>
      </c>
      <c r="G390" s="99">
        <v>139</v>
      </c>
      <c r="H390" s="91">
        <v>44</v>
      </c>
      <c r="I390" s="91"/>
    </row>
    <row r="391" spans="1:9">
      <c r="A391" s="145">
        <v>387</v>
      </c>
      <c r="B391" s="146" t="s">
        <v>1256</v>
      </c>
      <c r="C391" s="91" t="s">
        <v>6461</v>
      </c>
      <c r="D391" s="91">
        <v>1</v>
      </c>
      <c r="E391" s="91">
        <v>26</v>
      </c>
      <c r="F391" s="91" t="s">
        <v>619</v>
      </c>
      <c r="G391" s="99">
        <v>139</v>
      </c>
      <c r="H391" s="91">
        <v>54</v>
      </c>
      <c r="I391" s="91"/>
    </row>
    <row r="392" spans="1:9">
      <c r="A392" s="145">
        <v>388</v>
      </c>
      <c r="B392" s="146" t="s">
        <v>1240</v>
      </c>
      <c r="C392" s="91"/>
      <c r="D392" s="91">
        <v>1</v>
      </c>
      <c r="E392" s="91">
        <v>15</v>
      </c>
      <c r="F392" s="91" t="s">
        <v>620</v>
      </c>
      <c r="G392" s="99">
        <v>142</v>
      </c>
      <c r="H392" s="91">
        <v>3</v>
      </c>
      <c r="I392" s="91"/>
    </row>
    <row r="393" spans="1:9">
      <c r="A393" s="145">
        <v>389</v>
      </c>
      <c r="B393" s="146" t="s">
        <v>1242</v>
      </c>
      <c r="C393" s="91"/>
      <c r="D393" s="91">
        <v>5</v>
      </c>
      <c r="E393" s="91">
        <v>16</v>
      </c>
      <c r="F393" s="91" t="s">
        <v>1186</v>
      </c>
      <c r="G393" s="147">
        <v>142</v>
      </c>
      <c r="H393" s="91" t="s">
        <v>6669</v>
      </c>
      <c r="I393" s="91"/>
    </row>
    <row r="394" spans="1:9">
      <c r="A394" s="145">
        <v>390</v>
      </c>
      <c r="B394" s="146" t="s">
        <v>1244</v>
      </c>
      <c r="C394" s="91"/>
      <c r="D394" s="91">
        <v>1</v>
      </c>
      <c r="E394" s="91">
        <v>17</v>
      </c>
      <c r="F394" s="91" t="s">
        <v>621</v>
      </c>
      <c r="G394" s="99">
        <v>142</v>
      </c>
      <c r="H394" s="91">
        <v>9</v>
      </c>
      <c r="I394" s="91"/>
    </row>
    <row r="395" spans="1:9">
      <c r="A395" s="145">
        <v>391</v>
      </c>
      <c r="B395" s="146" t="s">
        <v>1246</v>
      </c>
      <c r="C395" s="91"/>
      <c r="D395" s="91">
        <v>1</v>
      </c>
      <c r="E395" s="91">
        <v>18</v>
      </c>
      <c r="F395" s="91" t="s">
        <v>622</v>
      </c>
      <c r="G395" s="99">
        <v>142</v>
      </c>
      <c r="H395" s="91">
        <v>11</v>
      </c>
      <c r="I395" s="91"/>
    </row>
    <row r="396" spans="1:9">
      <c r="A396" s="145">
        <v>392</v>
      </c>
      <c r="B396" s="146" t="s">
        <v>1248</v>
      </c>
      <c r="C396" s="91"/>
      <c r="D396" s="91">
        <v>1</v>
      </c>
      <c r="E396" s="91">
        <v>19</v>
      </c>
      <c r="F396" s="91" t="s">
        <v>623</v>
      </c>
      <c r="G396" s="99">
        <v>142</v>
      </c>
      <c r="H396" s="91">
        <v>13</v>
      </c>
      <c r="I396" s="91"/>
    </row>
    <row r="397" spans="1:9">
      <c r="A397" s="145">
        <v>393</v>
      </c>
      <c r="B397" s="146" t="s">
        <v>1250</v>
      </c>
      <c r="C397" s="91"/>
      <c r="D397" s="91">
        <v>1</v>
      </c>
      <c r="E397" s="91">
        <v>20</v>
      </c>
      <c r="F397" s="91" t="s">
        <v>624</v>
      </c>
      <c r="G397" s="99">
        <v>142</v>
      </c>
      <c r="H397" s="91">
        <v>15</v>
      </c>
      <c r="I397" s="91"/>
    </row>
    <row r="398" spans="1:9">
      <c r="A398" s="145">
        <v>394</v>
      </c>
      <c r="B398" s="146" t="s">
        <v>1252</v>
      </c>
      <c r="C398" s="91" t="s">
        <v>6461</v>
      </c>
      <c r="D398" s="91">
        <v>1</v>
      </c>
      <c r="E398" s="91">
        <v>24</v>
      </c>
      <c r="F398" s="91" t="s">
        <v>625</v>
      </c>
      <c r="G398" s="99">
        <v>142</v>
      </c>
      <c r="H398" s="91">
        <v>34</v>
      </c>
      <c r="I398" s="91"/>
    </row>
    <row r="399" spans="1:9">
      <c r="A399" s="145">
        <v>395</v>
      </c>
      <c r="B399" s="146" t="s">
        <v>1254</v>
      </c>
      <c r="C399" s="91" t="s">
        <v>6461</v>
      </c>
      <c r="D399" s="91">
        <v>1</v>
      </c>
      <c r="E399" s="91">
        <v>25</v>
      </c>
      <c r="F399" s="91" t="s">
        <v>626</v>
      </c>
      <c r="G399" s="99">
        <v>142</v>
      </c>
      <c r="H399" s="91">
        <v>44</v>
      </c>
      <c r="I399" s="91"/>
    </row>
    <row r="400" spans="1:9">
      <c r="A400" s="145">
        <v>396</v>
      </c>
      <c r="B400" s="146" t="s">
        <v>1256</v>
      </c>
      <c r="C400" s="91" t="s">
        <v>6461</v>
      </c>
      <c r="D400" s="91">
        <v>1</v>
      </c>
      <c r="E400" s="91">
        <v>26</v>
      </c>
      <c r="F400" s="91" t="s">
        <v>627</v>
      </c>
      <c r="G400" s="99">
        <v>142</v>
      </c>
      <c r="H400" s="91">
        <v>54</v>
      </c>
      <c r="I400" s="91"/>
    </row>
    <row r="401" spans="1:9">
      <c r="A401" s="145">
        <v>397</v>
      </c>
      <c r="B401" s="146" t="s">
        <v>1240</v>
      </c>
      <c r="C401" s="91"/>
      <c r="D401" s="91">
        <v>1</v>
      </c>
      <c r="E401" s="91">
        <v>15</v>
      </c>
      <c r="F401" s="91" t="s">
        <v>628</v>
      </c>
      <c r="G401" s="99">
        <v>145</v>
      </c>
      <c r="H401" s="91">
        <v>3</v>
      </c>
      <c r="I401" s="91"/>
    </row>
    <row r="402" spans="1:9">
      <c r="A402" s="145">
        <v>398</v>
      </c>
      <c r="B402" s="146" t="s">
        <v>1242</v>
      </c>
      <c r="C402" s="91"/>
      <c r="D402" s="91">
        <v>5</v>
      </c>
      <c r="E402" s="91">
        <v>16</v>
      </c>
      <c r="F402" s="91" t="s">
        <v>1187</v>
      </c>
      <c r="G402" s="147">
        <v>145</v>
      </c>
      <c r="H402" s="91" t="s">
        <v>6669</v>
      </c>
      <c r="I402" s="91"/>
    </row>
    <row r="403" spans="1:9">
      <c r="A403" s="145">
        <v>399</v>
      </c>
      <c r="B403" s="146" t="s">
        <v>1244</v>
      </c>
      <c r="C403" s="91"/>
      <c r="D403" s="91">
        <v>1</v>
      </c>
      <c r="E403" s="91">
        <v>17</v>
      </c>
      <c r="F403" s="91" t="s">
        <v>629</v>
      </c>
      <c r="G403" s="99">
        <v>145</v>
      </c>
      <c r="H403" s="91">
        <v>9</v>
      </c>
      <c r="I403" s="91"/>
    </row>
    <row r="404" spans="1:9">
      <c r="A404" s="145">
        <v>400</v>
      </c>
      <c r="B404" s="146" t="s">
        <v>1246</v>
      </c>
      <c r="C404" s="91"/>
      <c r="D404" s="91">
        <v>1</v>
      </c>
      <c r="E404" s="91">
        <v>18</v>
      </c>
      <c r="F404" s="91" t="s">
        <v>630</v>
      </c>
      <c r="G404" s="99">
        <v>145</v>
      </c>
      <c r="H404" s="91">
        <v>11</v>
      </c>
      <c r="I404" s="91"/>
    </row>
    <row r="405" spans="1:9">
      <c r="A405" s="145">
        <v>401</v>
      </c>
      <c r="B405" s="146" t="s">
        <v>1248</v>
      </c>
      <c r="C405" s="91"/>
      <c r="D405" s="91">
        <v>1</v>
      </c>
      <c r="E405" s="91">
        <v>19</v>
      </c>
      <c r="F405" s="91" t="s">
        <v>631</v>
      </c>
      <c r="G405" s="99">
        <v>145</v>
      </c>
      <c r="H405" s="91">
        <v>13</v>
      </c>
      <c r="I405" s="91"/>
    </row>
    <row r="406" spans="1:9">
      <c r="A406" s="145">
        <v>402</v>
      </c>
      <c r="B406" s="146" t="s">
        <v>1250</v>
      </c>
      <c r="C406" s="91"/>
      <c r="D406" s="91">
        <v>1</v>
      </c>
      <c r="E406" s="91">
        <v>20</v>
      </c>
      <c r="F406" s="91" t="s">
        <v>632</v>
      </c>
      <c r="G406" s="99">
        <v>145</v>
      </c>
      <c r="H406" s="91">
        <v>15</v>
      </c>
      <c r="I406" s="91"/>
    </row>
    <row r="407" spans="1:9">
      <c r="A407" s="145">
        <v>403</v>
      </c>
      <c r="B407" s="146" t="s">
        <v>1252</v>
      </c>
      <c r="C407" s="91" t="s">
        <v>6461</v>
      </c>
      <c r="D407" s="91">
        <v>1</v>
      </c>
      <c r="E407" s="91">
        <v>24</v>
      </c>
      <c r="F407" s="91" t="s">
        <v>633</v>
      </c>
      <c r="G407" s="99">
        <v>145</v>
      </c>
      <c r="H407" s="91">
        <v>34</v>
      </c>
      <c r="I407" s="91"/>
    </row>
    <row r="408" spans="1:9">
      <c r="A408" s="145">
        <v>404</v>
      </c>
      <c r="B408" s="146" t="s">
        <v>1254</v>
      </c>
      <c r="C408" s="91" t="s">
        <v>6461</v>
      </c>
      <c r="D408" s="91">
        <v>1</v>
      </c>
      <c r="E408" s="91">
        <v>25</v>
      </c>
      <c r="F408" s="91" t="s">
        <v>634</v>
      </c>
      <c r="G408" s="99">
        <v>145</v>
      </c>
      <c r="H408" s="91">
        <v>44</v>
      </c>
      <c r="I408" s="91"/>
    </row>
    <row r="409" spans="1:9">
      <c r="A409" s="145">
        <v>405</v>
      </c>
      <c r="B409" s="146" t="s">
        <v>1256</v>
      </c>
      <c r="C409" s="91" t="s">
        <v>6461</v>
      </c>
      <c r="D409" s="91">
        <v>1</v>
      </c>
      <c r="E409" s="91">
        <v>26</v>
      </c>
      <c r="F409" s="91" t="s">
        <v>635</v>
      </c>
      <c r="G409" s="99">
        <v>145</v>
      </c>
      <c r="H409" s="91">
        <v>54</v>
      </c>
      <c r="I409" s="91"/>
    </row>
    <row r="410" spans="1:9">
      <c r="A410" s="145">
        <v>406</v>
      </c>
      <c r="B410" s="146" t="s">
        <v>1240</v>
      </c>
      <c r="C410" s="91"/>
      <c r="D410" s="91">
        <v>1</v>
      </c>
      <c r="E410" s="91">
        <v>15</v>
      </c>
      <c r="F410" s="91" t="s">
        <v>636</v>
      </c>
      <c r="G410" s="99">
        <v>148</v>
      </c>
      <c r="H410" s="91">
        <v>3</v>
      </c>
      <c r="I410" s="91"/>
    </row>
    <row r="411" spans="1:9">
      <c r="A411" s="145">
        <v>407</v>
      </c>
      <c r="B411" s="146" t="s">
        <v>1242</v>
      </c>
      <c r="C411" s="91"/>
      <c r="D411" s="91">
        <v>5</v>
      </c>
      <c r="E411" s="91">
        <v>16</v>
      </c>
      <c r="F411" s="91" t="s">
        <v>1188</v>
      </c>
      <c r="G411" s="147">
        <v>148</v>
      </c>
      <c r="H411" s="91" t="s">
        <v>6669</v>
      </c>
      <c r="I411" s="91"/>
    </row>
    <row r="412" spans="1:9">
      <c r="A412" s="145">
        <v>408</v>
      </c>
      <c r="B412" s="146" t="s">
        <v>1244</v>
      </c>
      <c r="C412" s="91"/>
      <c r="D412" s="91">
        <v>1</v>
      </c>
      <c r="E412" s="91">
        <v>17</v>
      </c>
      <c r="F412" s="91" t="s">
        <v>637</v>
      </c>
      <c r="G412" s="99">
        <v>148</v>
      </c>
      <c r="H412" s="91">
        <v>9</v>
      </c>
      <c r="I412" s="91"/>
    </row>
    <row r="413" spans="1:9">
      <c r="A413" s="145">
        <v>409</v>
      </c>
      <c r="B413" s="146" t="s">
        <v>1246</v>
      </c>
      <c r="C413" s="91"/>
      <c r="D413" s="91">
        <v>1</v>
      </c>
      <c r="E413" s="91">
        <v>18</v>
      </c>
      <c r="F413" s="91" t="s">
        <v>638</v>
      </c>
      <c r="G413" s="99">
        <v>148</v>
      </c>
      <c r="H413" s="91">
        <v>11</v>
      </c>
      <c r="I413" s="91"/>
    </row>
    <row r="414" spans="1:9">
      <c r="A414" s="145">
        <v>410</v>
      </c>
      <c r="B414" s="146" t="s">
        <v>1248</v>
      </c>
      <c r="C414" s="91"/>
      <c r="D414" s="91">
        <v>1</v>
      </c>
      <c r="E414" s="91">
        <v>19</v>
      </c>
      <c r="F414" s="91" t="s">
        <v>639</v>
      </c>
      <c r="G414" s="99">
        <v>148</v>
      </c>
      <c r="H414" s="91">
        <v>13</v>
      </c>
      <c r="I414" s="91"/>
    </row>
    <row r="415" spans="1:9">
      <c r="A415" s="145">
        <v>411</v>
      </c>
      <c r="B415" s="146" t="s">
        <v>1250</v>
      </c>
      <c r="C415" s="91"/>
      <c r="D415" s="91">
        <v>1</v>
      </c>
      <c r="E415" s="91">
        <v>20</v>
      </c>
      <c r="F415" s="91" t="s">
        <v>640</v>
      </c>
      <c r="G415" s="99">
        <v>148</v>
      </c>
      <c r="H415" s="91">
        <v>15</v>
      </c>
      <c r="I415" s="91"/>
    </row>
    <row r="416" spans="1:9">
      <c r="A416" s="145">
        <v>412</v>
      </c>
      <c r="B416" s="146" t="s">
        <v>1252</v>
      </c>
      <c r="C416" s="91" t="s">
        <v>6461</v>
      </c>
      <c r="D416" s="91">
        <v>1</v>
      </c>
      <c r="E416" s="91">
        <v>24</v>
      </c>
      <c r="F416" s="91" t="s">
        <v>641</v>
      </c>
      <c r="G416" s="99">
        <v>148</v>
      </c>
      <c r="H416" s="91">
        <v>34</v>
      </c>
      <c r="I416" s="91"/>
    </row>
    <row r="417" spans="1:9">
      <c r="A417" s="145">
        <v>413</v>
      </c>
      <c r="B417" s="146" t="s">
        <v>1254</v>
      </c>
      <c r="C417" s="91" t="s">
        <v>6461</v>
      </c>
      <c r="D417" s="91">
        <v>1</v>
      </c>
      <c r="E417" s="91">
        <v>25</v>
      </c>
      <c r="F417" s="91" t="s">
        <v>642</v>
      </c>
      <c r="G417" s="99">
        <v>148</v>
      </c>
      <c r="H417" s="91">
        <v>44</v>
      </c>
      <c r="I417" s="91"/>
    </row>
    <row r="418" spans="1:9">
      <c r="A418" s="145">
        <v>414</v>
      </c>
      <c r="B418" s="146" t="s">
        <v>1256</v>
      </c>
      <c r="C418" s="91" t="s">
        <v>6461</v>
      </c>
      <c r="D418" s="91">
        <v>1</v>
      </c>
      <c r="E418" s="91">
        <v>26</v>
      </c>
      <c r="F418" s="91" t="s">
        <v>643</v>
      </c>
      <c r="G418" s="99">
        <v>148</v>
      </c>
      <c r="H418" s="91">
        <v>54</v>
      </c>
      <c r="I418" s="91"/>
    </row>
    <row r="419" spans="1:9">
      <c r="A419" s="145">
        <v>415</v>
      </c>
      <c r="B419" s="146" t="s">
        <v>1240</v>
      </c>
      <c r="C419" s="91"/>
      <c r="D419" s="91">
        <v>1</v>
      </c>
      <c r="E419" s="91">
        <v>15</v>
      </c>
      <c r="F419" s="91" t="s">
        <v>644</v>
      </c>
      <c r="G419" s="99">
        <v>151</v>
      </c>
      <c r="H419" s="91">
        <v>3</v>
      </c>
      <c r="I419" s="91"/>
    </row>
    <row r="420" spans="1:9">
      <c r="A420" s="145">
        <v>416</v>
      </c>
      <c r="B420" s="146" t="s">
        <v>1242</v>
      </c>
      <c r="C420" s="91"/>
      <c r="D420" s="91">
        <v>5</v>
      </c>
      <c r="E420" s="91">
        <v>16</v>
      </c>
      <c r="F420" s="91" t="s">
        <v>1189</v>
      </c>
      <c r="G420" s="147">
        <v>151</v>
      </c>
      <c r="H420" s="91" t="s">
        <v>6669</v>
      </c>
      <c r="I420" s="91"/>
    </row>
    <row r="421" spans="1:9">
      <c r="A421" s="145">
        <v>417</v>
      </c>
      <c r="B421" s="146" t="s">
        <v>1244</v>
      </c>
      <c r="C421" s="91"/>
      <c r="D421" s="91">
        <v>1</v>
      </c>
      <c r="E421" s="91">
        <v>17</v>
      </c>
      <c r="F421" s="91" t="s">
        <v>645</v>
      </c>
      <c r="G421" s="99">
        <v>151</v>
      </c>
      <c r="H421" s="91">
        <v>9</v>
      </c>
      <c r="I421" s="91"/>
    </row>
    <row r="422" spans="1:9">
      <c r="A422" s="145">
        <v>418</v>
      </c>
      <c r="B422" s="146" t="s">
        <v>1246</v>
      </c>
      <c r="C422" s="91"/>
      <c r="D422" s="91">
        <v>1</v>
      </c>
      <c r="E422" s="91">
        <v>18</v>
      </c>
      <c r="F422" s="91" t="s">
        <v>646</v>
      </c>
      <c r="G422" s="99">
        <v>151</v>
      </c>
      <c r="H422" s="91">
        <v>11</v>
      </c>
      <c r="I422" s="91"/>
    </row>
    <row r="423" spans="1:9">
      <c r="A423" s="145">
        <v>419</v>
      </c>
      <c r="B423" s="146" t="s">
        <v>1248</v>
      </c>
      <c r="C423" s="91"/>
      <c r="D423" s="91">
        <v>1</v>
      </c>
      <c r="E423" s="91">
        <v>19</v>
      </c>
      <c r="F423" s="91" t="s">
        <v>647</v>
      </c>
      <c r="G423" s="99">
        <v>151</v>
      </c>
      <c r="H423" s="91">
        <v>13</v>
      </c>
      <c r="I423" s="91"/>
    </row>
    <row r="424" spans="1:9">
      <c r="A424" s="145">
        <v>420</v>
      </c>
      <c r="B424" s="146" t="s">
        <v>1250</v>
      </c>
      <c r="C424" s="91"/>
      <c r="D424" s="91">
        <v>1</v>
      </c>
      <c r="E424" s="91">
        <v>20</v>
      </c>
      <c r="F424" s="91" t="s">
        <v>648</v>
      </c>
      <c r="G424" s="99">
        <v>151</v>
      </c>
      <c r="H424" s="91">
        <v>15</v>
      </c>
      <c r="I424" s="91"/>
    </row>
    <row r="425" spans="1:9">
      <c r="A425" s="145">
        <v>421</v>
      </c>
      <c r="B425" s="146" t="s">
        <v>1252</v>
      </c>
      <c r="C425" s="91" t="s">
        <v>6461</v>
      </c>
      <c r="D425" s="91">
        <v>1</v>
      </c>
      <c r="E425" s="91">
        <v>24</v>
      </c>
      <c r="F425" s="91" t="s">
        <v>649</v>
      </c>
      <c r="G425" s="99">
        <v>151</v>
      </c>
      <c r="H425" s="91">
        <v>34</v>
      </c>
      <c r="I425" s="91"/>
    </row>
    <row r="426" spans="1:9">
      <c r="A426" s="145">
        <v>422</v>
      </c>
      <c r="B426" s="146" t="s">
        <v>1254</v>
      </c>
      <c r="C426" s="91" t="s">
        <v>6461</v>
      </c>
      <c r="D426" s="91">
        <v>1</v>
      </c>
      <c r="E426" s="91">
        <v>25</v>
      </c>
      <c r="F426" s="91" t="s">
        <v>650</v>
      </c>
      <c r="G426" s="99">
        <v>151</v>
      </c>
      <c r="H426" s="91">
        <v>44</v>
      </c>
      <c r="I426" s="91"/>
    </row>
    <row r="427" spans="1:9">
      <c r="A427" s="145">
        <v>423</v>
      </c>
      <c r="B427" s="146" t="s">
        <v>1256</v>
      </c>
      <c r="C427" s="91" t="s">
        <v>6461</v>
      </c>
      <c r="D427" s="91">
        <v>1</v>
      </c>
      <c r="E427" s="91">
        <v>26</v>
      </c>
      <c r="F427" s="91" t="s">
        <v>651</v>
      </c>
      <c r="G427" s="99">
        <v>151</v>
      </c>
      <c r="H427" s="91">
        <v>54</v>
      </c>
      <c r="I427" s="91"/>
    </row>
    <row r="428" spans="1:9">
      <c r="A428" s="145">
        <v>424</v>
      </c>
      <c r="B428" s="146" t="s">
        <v>1240</v>
      </c>
      <c r="C428" s="91"/>
      <c r="D428" s="91">
        <v>1</v>
      </c>
      <c r="E428" s="91">
        <v>15</v>
      </c>
      <c r="F428" s="91" t="s">
        <v>652</v>
      </c>
      <c r="G428" s="99">
        <v>156</v>
      </c>
      <c r="H428" s="91">
        <v>3</v>
      </c>
      <c r="I428" s="91"/>
    </row>
    <row r="429" spans="1:9">
      <c r="A429" s="145">
        <v>425</v>
      </c>
      <c r="B429" s="146" t="s">
        <v>1242</v>
      </c>
      <c r="C429" s="91"/>
      <c r="D429" s="91">
        <v>5</v>
      </c>
      <c r="E429" s="91">
        <v>16</v>
      </c>
      <c r="F429" s="91" t="s">
        <v>1190</v>
      </c>
      <c r="G429" s="147">
        <v>156</v>
      </c>
      <c r="H429" s="91" t="s">
        <v>6669</v>
      </c>
      <c r="I429" s="91"/>
    </row>
    <row r="430" spans="1:9">
      <c r="A430" s="145">
        <v>426</v>
      </c>
      <c r="B430" s="146" t="s">
        <v>1244</v>
      </c>
      <c r="C430" s="91"/>
      <c r="D430" s="91">
        <v>1</v>
      </c>
      <c r="E430" s="91">
        <v>17</v>
      </c>
      <c r="F430" s="91" t="s">
        <v>653</v>
      </c>
      <c r="G430" s="99">
        <v>156</v>
      </c>
      <c r="H430" s="91">
        <v>9</v>
      </c>
      <c r="I430" s="91"/>
    </row>
    <row r="431" spans="1:9">
      <c r="A431" s="145">
        <v>427</v>
      </c>
      <c r="B431" s="146" t="s">
        <v>1246</v>
      </c>
      <c r="C431" s="91"/>
      <c r="D431" s="91">
        <v>1</v>
      </c>
      <c r="E431" s="91">
        <v>18</v>
      </c>
      <c r="F431" s="91" t="s">
        <v>654</v>
      </c>
      <c r="G431" s="99">
        <v>156</v>
      </c>
      <c r="H431" s="91">
        <v>11</v>
      </c>
      <c r="I431" s="91"/>
    </row>
    <row r="432" spans="1:9">
      <c r="A432" s="145">
        <v>428</v>
      </c>
      <c r="B432" s="146" t="s">
        <v>1248</v>
      </c>
      <c r="C432" s="91"/>
      <c r="D432" s="91">
        <v>1</v>
      </c>
      <c r="E432" s="91">
        <v>19</v>
      </c>
      <c r="F432" s="91" t="s">
        <v>655</v>
      </c>
      <c r="G432" s="99">
        <v>156</v>
      </c>
      <c r="H432" s="91">
        <v>13</v>
      </c>
      <c r="I432" s="91"/>
    </row>
    <row r="433" spans="1:9">
      <c r="A433" s="145">
        <v>429</v>
      </c>
      <c r="B433" s="146" t="s">
        <v>1250</v>
      </c>
      <c r="C433" s="91"/>
      <c r="D433" s="91">
        <v>1</v>
      </c>
      <c r="E433" s="91">
        <v>20</v>
      </c>
      <c r="F433" s="91" t="s">
        <v>656</v>
      </c>
      <c r="G433" s="99">
        <v>156</v>
      </c>
      <c r="H433" s="91">
        <v>15</v>
      </c>
      <c r="I433" s="91"/>
    </row>
    <row r="434" spans="1:9">
      <c r="A434" s="145">
        <v>430</v>
      </c>
      <c r="B434" s="146" t="s">
        <v>1252</v>
      </c>
      <c r="C434" s="91" t="s">
        <v>6461</v>
      </c>
      <c r="D434" s="91">
        <v>1</v>
      </c>
      <c r="E434" s="91">
        <v>24</v>
      </c>
      <c r="F434" s="91" t="s">
        <v>657</v>
      </c>
      <c r="G434" s="99">
        <v>156</v>
      </c>
      <c r="H434" s="91">
        <v>34</v>
      </c>
      <c r="I434" s="91"/>
    </row>
    <row r="435" spans="1:9">
      <c r="A435" s="145">
        <v>431</v>
      </c>
      <c r="B435" s="146" t="s">
        <v>1254</v>
      </c>
      <c r="C435" s="91" t="s">
        <v>6461</v>
      </c>
      <c r="D435" s="91">
        <v>1</v>
      </c>
      <c r="E435" s="91">
        <v>25</v>
      </c>
      <c r="F435" s="91" t="s">
        <v>658</v>
      </c>
      <c r="G435" s="99">
        <v>156</v>
      </c>
      <c r="H435" s="91">
        <v>44</v>
      </c>
      <c r="I435" s="91"/>
    </row>
    <row r="436" spans="1:9">
      <c r="A436" s="145">
        <v>432</v>
      </c>
      <c r="B436" s="146" t="s">
        <v>1256</v>
      </c>
      <c r="C436" s="91" t="s">
        <v>6461</v>
      </c>
      <c r="D436" s="91">
        <v>1</v>
      </c>
      <c r="E436" s="91">
        <v>26</v>
      </c>
      <c r="F436" s="91" t="s">
        <v>659</v>
      </c>
      <c r="G436" s="99">
        <v>156</v>
      </c>
      <c r="H436" s="91">
        <v>54</v>
      </c>
      <c r="I436" s="91"/>
    </row>
    <row r="437" spans="1:9">
      <c r="A437" s="145">
        <v>433</v>
      </c>
      <c r="B437" s="146" t="s">
        <v>1240</v>
      </c>
      <c r="C437" s="91"/>
      <c r="D437" s="91">
        <v>1</v>
      </c>
      <c r="E437" s="91">
        <v>15</v>
      </c>
      <c r="F437" s="91" t="s">
        <v>660</v>
      </c>
      <c r="G437" s="99">
        <v>159</v>
      </c>
      <c r="H437" s="91">
        <v>3</v>
      </c>
      <c r="I437" s="91"/>
    </row>
    <row r="438" spans="1:9">
      <c r="A438" s="145">
        <v>434</v>
      </c>
      <c r="B438" s="146" t="s">
        <v>1242</v>
      </c>
      <c r="C438" s="91"/>
      <c r="D438" s="91">
        <v>5</v>
      </c>
      <c r="E438" s="91">
        <v>16</v>
      </c>
      <c r="F438" s="91" t="s">
        <v>1191</v>
      </c>
      <c r="G438" s="147">
        <v>159</v>
      </c>
      <c r="H438" s="91" t="s">
        <v>6669</v>
      </c>
      <c r="I438" s="91"/>
    </row>
    <row r="439" spans="1:9">
      <c r="A439" s="145">
        <v>435</v>
      </c>
      <c r="B439" s="146" t="s">
        <v>1244</v>
      </c>
      <c r="C439" s="91"/>
      <c r="D439" s="91">
        <v>1</v>
      </c>
      <c r="E439" s="91">
        <v>17</v>
      </c>
      <c r="F439" s="91" t="s">
        <v>661</v>
      </c>
      <c r="G439" s="99">
        <v>159</v>
      </c>
      <c r="H439" s="91">
        <v>9</v>
      </c>
      <c r="I439" s="91"/>
    </row>
    <row r="440" spans="1:9">
      <c r="A440" s="145">
        <v>436</v>
      </c>
      <c r="B440" s="146" t="s">
        <v>1246</v>
      </c>
      <c r="C440" s="91"/>
      <c r="D440" s="91">
        <v>1</v>
      </c>
      <c r="E440" s="91">
        <v>18</v>
      </c>
      <c r="F440" s="91" t="s">
        <v>662</v>
      </c>
      <c r="G440" s="99">
        <v>159</v>
      </c>
      <c r="H440" s="91">
        <v>11</v>
      </c>
      <c r="I440" s="91"/>
    </row>
    <row r="441" spans="1:9">
      <c r="A441" s="145">
        <v>437</v>
      </c>
      <c r="B441" s="146" t="s">
        <v>1248</v>
      </c>
      <c r="C441" s="91"/>
      <c r="D441" s="91">
        <v>1</v>
      </c>
      <c r="E441" s="91">
        <v>19</v>
      </c>
      <c r="F441" s="91" t="s">
        <v>663</v>
      </c>
      <c r="G441" s="99">
        <v>159</v>
      </c>
      <c r="H441" s="91">
        <v>13</v>
      </c>
      <c r="I441" s="91"/>
    </row>
    <row r="442" spans="1:9">
      <c r="A442" s="145">
        <v>438</v>
      </c>
      <c r="B442" s="146" t="s">
        <v>1250</v>
      </c>
      <c r="C442" s="91"/>
      <c r="D442" s="91">
        <v>1</v>
      </c>
      <c r="E442" s="91">
        <v>20</v>
      </c>
      <c r="F442" s="91" t="s">
        <v>664</v>
      </c>
      <c r="G442" s="99">
        <v>159</v>
      </c>
      <c r="H442" s="91">
        <v>15</v>
      </c>
      <c r="I442" s="91"/>
    </row>
    <row r="443" spans="1:9">
      <c r="A443" s="145">
        <v>439</v>
      </c>
      <c r="B443" s="146" t="s">
        <v>1252</v>
      </c>
      <c r="C443" s="91" t="s">
        <v>6461</v>
      </c>
      <c r="D443" s="91">
        <v>1</v>
      </c>
      <c r="E443" s="91">
        <v>24</v>
      </c>
      <c r="F443" s="91" t="s">
        <v>665</v>
      </c>
      <c r="G443" s="99">
        <v>159</v>
      </c>
      <c r="H443" s="91">
        <v>34</v>
      </c>
      <c r="I443" s="91"/>
    </row>
    <row r="444" spans="1:9">
      <c r="A444" s="145">
        <v>440</v>
      </c>
      <c r="B444" s="146" t="s">
        <v>1254</v>
      </c>
      <c r="C444" s="91" t="s">
        <v>6461</v>
      </c>
      <c r="D444" s="91">
        <v>1</v>
      </c>
      <c r="E444" s="91">
        <v>25</v>
      </c>
      <c r="F444" s="91" t="s">
        <v>666</v>
      </c>
      <c r="G444" s="99">
        <v>159</v>
      </c>
      <c r="H444" s="91">
        <v>44</v>
      </c>
      <c r="I444" s="91"/>
    </row>
    <row r="445" spans="1:9">
      <c r="A445" s="145">
        <v>441</v>
      </c>
      <c r="B445" s="146" t="s">
        <v>1256</v>
      </c>
      <c r="C445" s="91" t="s">
        <v>6461</v>
      </c>
      <c r="D445" s="91">
        <v>1</v>
      </c>
      <c r="E445" s="91">
        <v>26</v>
      </c>
      <c r="F445" s="91" t="s">
        <v>667</v>
      </c>
      <c r="G445" s="99">
        <v>159</v>
      </c>
      <c r="H445" s="91">
        <v>54</v>
      </c>
      <c r="I445" s="91"/>
    </row>
    <row r="446" spans="1:9">
      <c r="A446" s="145">
        <v>442</v>
      </c>
      <c r="B446" s="146" t="s">
        <v>1240</v>
      </c>
      <c r="C446" s="91"/>
      <c r="D446" s="91">
        <v>1</v>
      </c>
      <c r="E446" s="91">
        <v>15</v>
      </c>
      <c r="F446" s="91" t="s">
        <v>668</v>
      </c>
      <c r="G446" s="99">
        <v>162</v>
      </c>
      <c r="H446" s="91">
        <v>3</v>
      </c>
      <c r="I446" s="91"/>
    </row>
    <row r="447" spans="1:9">
      <c r="A447" s="145">
        <v>443</v>
      </c>
      <c r="B447" s="146" t="s">
        <v>1242</v>
      </c>
      <c r="C447" s="91"/>
      <c r="D447" s="91">
        <v>5</v>
      </c>
      <c r="E447" s="91">
        <v>16</v>
      </c>
      <c r="F447" s="91" t="s">
        <v>1192</v>
      </c>
      <c r="G447" s="147">
        <v>162</v>
      </c>
      <c r="H447" s="91" t="s">
        <v>6669</v>
      </c>
      <c r="I447" s="91"/>
    </row>
    <row r="448" spans="1:9">
      <c r="A448" s="145">
        <v>444</v>
      </c>
      <c r="B448" s="146" t="s">
        <v>1244</v>
      </c>
      <c r="C448" s="91"/>
      <c r="D448" s="91">
        <v>1</v>
      </c>
      <c r="E448" s="91">
        <v>17</v>
      </c>
      <c r="F448" s="91" t="s">
        <v>669</v>
      </c>
      <c r="G448" s="99">
        <v>162</v>
      </c>
      <c r="H448" s="91">
        <v>9</v>
      </c>
      <c r="I448" s="91"/>
    </row>
    <row r="449" spans="1:9">
      <c r="A449" s="145">
        <v>445</v>
      </c>
      <c r="B449" s="146" t="s">
        <v>1246</v>
      </c>
      <c r="C449" s="91"/>
      <c r="D449" s="91">
        <v>1</v>
      </c>
      <c r="E449" s="91">
        <v>18</v>
      </c>
      <c r="F449" s="91" t="s">
        <v>670</v>
      </c>
      <c r="G449" s="99">
        <v>162</v>
      </c>
      <c r="H449" s="91">
        <v>11</v>
      </c>
      <c r="I449" s="91"/>
    </row>
    <row r="450" spans="1:9">
      <c r="A450" s="145">
        <v>446</v>
      </c>
      <c r="B450" s="146" t="s">
        <v>1248</v>
      </c>
      <c r="C450" s="91"/>
      <c r="D450" s="91">
        <v>1</v>
      </c>
      <c r="E450" s="91">
        <v>19</v>
      </c>
      <c r="F450" s="91" t="s">
        <v>671</v>
      </c>
      <c r="G450" s="99">
        <v>162</v>
      </c>
      <c r="H450" s="91">
        <v>13</v>
      </c>
      <c r="I450" s="91"/>
    </row>
    <row r="451" spans="1:9">
      <c r="A451" s="145">
        <v>447</v>
      </c>
      <c r="B451" s="146" t="s">
        <v>1250</v>
      </c>
      <c r="C451" s="91"/>
      <c r="D451" s="91">
        <v>1</v>
      </c>
      <c r="E451" s="91">
        <v>20</v>
      </c>
      <c r="F451" s="91" t="s">
        <v>672</v>
      </c>
      <c r="G451" s="99">
        <v>162</v>
      </c>
      <c r="H451" s="91">
        <v>15</v>
      </c>
      <c r="I451" s="91"/>
    </row>
    <row r="452" spans="1:9">
      <c r="A452" s="145">
        <v>448</v>
      </c>
      <c r="B452" s="146" t="s">
        <v>1252</v>
      </c>
      <c r="C452" s="91" t="s">
        <v>6461</v>
      </c>
      <c r="D452" s="91">
        <v>1</v>
      </c>
      <c r="E452" s="91">
        <v>24</v>
      </c>
      <c r="F452" s="91" t="s">
        <v>673</v>
      </c>
      <c r="G452" s="99">
        <v>162</v>
      </c>
      <c r="H452" s="91">
        <v>34</v>
      </c>
      <c r="I452" s="91"/>
    </row>
    <row r="453" spans="1:9">
      <c r="A453" s="145">
        <v>449</v>
      </c>
      <c r="B453" s="146" t="s">
        <v>1254</v>
      </c>
      <c r="C453" s="91" t="s">
        <v>6461</v>
      </c>
      <c r="D453" s="91">
        <v>1</v>
      </c>
      <c r="E453" s="91">
        <v>25</v>
      </c>
      <c r="F453" s="91" t="s">
        <v>674</v>
      </c>
      <c r="G453" s="99">
        <v>162</v>
      </c>
      <c r="H453" s="91">
        <v>44</v>
      </c>
      <c r="I453" s="91"/>
    </row>
    <row r="454" spans="1:9">
      <c r="A454" s="145">
        <v>450</v>
      </c>
      <c r="B454" s="146" t="s">
        <v>1256</v>
      </c>
      <c r="C454" s="91" t="s">
        <v>6461</v>
      </c>
      <c r="D454" s="91">
        <v>1</v>
      </c>
      <c r="E454" s="91">
        <v>26</v>
      </c>
      <c r="F454" s="91" t="s">
        <v>675</v>
      </c>
      <c r="G454" s="99">
        <v>162</v>
      </c>
      <c r="H454" s="91">
        <v>54</v>
      </c>
      <c r="I454" s="91"/>
    </row>
    <row r="455" spans="1:9">
      <c r="A455" s="145">
        <v>451</v>
      </c>
      <c r="B455" s="146" t="s">
        <v>1240</v>
      </c>
      <c r="C455" s="91"/>
      <c r="D455" s="91">
        <v>1</v>
      </c>
      <c r="E455" s="91">
        <v>15</v>
      </c>
      <c r="F455" s="91" t="s">
        <v>676</v>
      </c>
      <c r="G455" s="99">
        <v>165</v>
      </c>
      <c r="H455" s="91">
        <v>3</v>
      </c>
      <c r="I455" s="91"/>
    </row>
    <row r="456" spans="1:9">
      <c r="A456" s="145">
        <v>452</v>
      </c>
      <c r="B456" s="146" t="s">
        <v>1242</v>
      </c>
      <c r="C456" s="91"/>
      <c r="D456" s="91">
        <v>5</v>
      </c>
      <c r="E456" s="91">
        <v>16</v>
      </c>
      <c r="F456" s="91" t="s">
        <v>1193</v>
      </c>
      <c r="G456" s="147">
        <v>165</v>
      </c>
      <c r="H456" s="91" t="s">
        <v>6669</v>
      </c>
      <c r="I456" s="91"/>
    </row>
    <row r="457" spans="1:9">
      <c r="A457" s="145">
        <v>453</v>
      </c>
      <c r="B457" s="146" t="s">
        <v>1244</v>
      </c>
      <c r="C457" s="91"/>
      <c r="D457" s="91">
        <v>1</v>
      </c>
      <c r="E457" s="91">
        <v>17</v>
      </c>
      <c r="F457" s="91" t="s">
        <v>677</v>
      </c>
      <c r="G457" s="99">
        <v>165</v>
      </c>
      <c r="H457" s="91">
        <v>9</v>
      </c>
      <c r="I457" s="91"/>
    </row>
    <row r="458" spans="1:9">
      <c r="A458" s="145">
        <v>454</v>
      </c>
      <c r="B458" s="146" t="s">
        <v>1246</v>
      </c>
      <c r="C458" s="91"/>
      <c r="D458" s="91">
        <v>1</v>
      </c>
      <c r="E458" s="91">
        <v>18</v>
      </c>
      <c r="F458" s="91" t="s">
        <v>678</v>
      </c>
      <c r="G458" s="99">
        <v>165</v>
      </c>
      <c r="H458" s="91">
        <v>11</v>
      </c>
      <c r="I458" s="91"/>
    </row>
    <row r="459" spans="1:9">
      <c r="A459" s="145">
        <v>455</v>
      </c>
      <c r="B459" s="146" t="s">
        <v>1248</v>
      </c>
      <c r="C459" s="91"/>
      <c r="D459" s="91">
        <v>1</v>
      </c>
      <c r="E459" s="91">
        <v>19</v>
      </c>
      <c r="F459" s="91" t="s">
        <v>679</v>
      </c>
      <c r="G459" s="99">
        <v>165</v>
      </c>
      <c r="H459" s="91">
        <v>13</v>
      </c>
      <c r="I459" s="91"/>
    </row>
    <row r="460" spans="1:9">
      <c r="A460" s="145">
        <v>456</v>
      </c>
      <c r="B460" s="146" t="s">
        <v>1250</v>
      </c>
      <c r="C460" s="91"/>
      <c r="D460" s="91">
        <v>1</v>
      </c>
      <c r="E460" s="91">
        <v>20</v>
      </c>
      <c r="F460" s="91" t="s">
        <v>680</v>
      </c>
      <c r="G460" s="99">
        <v>165</v>
      </c>
      <c r="H460" s="91">
        <v>15</v>
      </c>
      <c r="I460" s="91"/>
    </row>
    <row r="461" spans="1:9">
      <c r="A461" s="145">
        <v>457</v>
      </c>
      <c r="B461" s="146" t="s">
        <v>1252</v>
      </c>
      <c r="C461" s="91" t="s">
        <v>6461</v>
      </c>
      <c r="D461" s="91">
        <v>1</v>
      </c>
      <c r="E461" s="91">
        <v>24</v>
      </c>
      <c r="F461" s="91" t="s">
        <v>681</v>
      </c>
      <c r="G461" s="99">
        <v>165</v>
      </c>
      <c r="H461" s="91">
        <v>34</v>
      </c>
      <c r="I461" s="91"/>
    </row>
    <row r="462" spans="1:9">
      <c r="A462" s="145">
        <v>458</v>
      </c>
      <c r="B462" s="146" t="s">
        <v>1254</v>
      </c>
      <c r="C462" s="91" t="s">
        <v>6461</v>
      </c>
      <c r="D462" s="91">
        <v>1</v>
      </c>
      <c r="E462" s="91">
        <v>25</v>
      </c>
      <c r="F462" s="91" t="s">
        <v>682</v>
      </c>
      <c r="G462" s="99">
        <v>165</v>
      </c>
      <c r="H462" s="91">
        <v>44</v>
      </c>
      <c r="I462" s="91"/>
    </row>
    <row r="463" spans="1:9">
      <c r="A463" s="145">
        <v>459</v>
      </c>
      <c r="B463" s="146" t="s">
        <v>1256</v>
      </c>
      <c r="C463" s="91" t="s">
        <v>6461</v>
      </c>
      <c r="D463" s="91">
        <v>1</v>
      </c>
      <c r="E463" s="91">
        <v>26</v>
      </c>
      <c r="F463" s="91" t="s">
        <v>683</v>
      </c>
      <c r="G463" s="99">
        <v>165</v>
      </c>
      <c r="H463" s="91">
        <v>54</v>
      </c>
      <c r="I463" s="91"/>
    </row>
    <row r="464" spans="1:9">
      <c r="A464" s="145">
        <v>460</v>
      </c>
      <c r="B464" s="146" t="s">
        <v>1240</v>
      </c>
      <c r="C464" s="91"/>
      <c r="D464" s="91">
        <v>1</v>
      </c>
      <c r="E464" s="91">
        <v>15</v>
      </c>
      <c r="F464" s="91" t="s">
        <v>684</v>
      </c>
      <c r="G464" s="99">
        <v>168</v>
      </c>
      <c r="H464" s="91">
        <v>3</v>
      </c>
      <c r="I464" s="91"/>
    </row>
    <row r="465" spans="1:9">
      <c r="A465" s="145">
        <v>461</v>
      </c>
      <c r="B465" s="146" t="s">
        <v>1242</v>
      </c>
      <c r="C465" s="91"/>
      <c r="D465" s="91">
        <v>5</v>
      </c>
      <c r="E465" s="91">
        <v>16</v>
      </c>
      <c r="F465" s="91" t="s">
        <v>1194</v>
      </c>
      <c r="G465" s="147">
        <v>168</v>
      </c>
      <c r="H465" s="91" t="s">
        <v>6669</v>
      </c>
      <c r="I465" s="91"/>
    </row>
    <row r="466" spans="1:9">
      <c r="A466" s="145">
        <v>462</v>
      </c>
      <c r="B466" s="146" t="s">
        <v>1244</v>
      </c>
      <c r="C466" s="91"/>
      <c r="D466" s="91">
        <v>1</v>
      </c>
      <c r="E466" s="91">
        <v>17</v>
      </c>
      <c r="F466" s="91" t="s">
        <v>685</v>
      </c>
      <c r="G466" s="99">
        <v>168</v>
      </c>
      <c r="H466" s="91">
        <v>9</v>
      </c>
      <c r="I466" s="91"/>
    </row>
    <row r="467" spans="1:9">
      <c r="A467" s="145">
        <v>463</v>
      </c>
      <c r="B467" s="146" t="s">
        <v>1246</v>
      </c>
      <c r="C467" s="91"/>
      <c r="D467" s="91">
        <v>1</v>
      </c>
      <c r="E467" s="91">
        <v>18</v>
      </c>
      <c r="F467" s="91" t="s">
        <v>686</v>
      </c>
      <c r="G467" s="99">
        <v>168</v>
      </c>
      <c r="H467" s="91">
        <v>11</v>
      </c>
      <c r="I467" s="91"/>
    </row>
    <row r="468" spans="1:9">
      <c r="A468" s="145">
        <v>464</v>
      </c>
      <c r="B468" s="146" t="s">
        <v>1248</v>
      </c>
      <c r="C468" s="91"/>
      <c r="D468" s="91">
        <v>1</v>
      </c>
      <c r="E468" s="91">
        <v>19</v>
      </c>
      <c r="F468" s="91" t="s">
        <v>687</v>
      </c>
      <c r="G468" s="99">
        <v>168</v>
      </c>
      <c r="H468" s="91">
        <v>13</v>
      </c>
      <c r="I468" s="91"/>
    </row>
    <row r="469" spans="1:9">
      <c r="A469" s="145">
        <v>465</v>
      </c>
      <c r="B469" s="146" t="s">
        <v>1250</v>
      </c>
      <c r="C469" s="91"/>
      <c r="D469" s="91">
        <v>1</v>
      </c>
      <c r="E469" s="91">
        <v>20</v>
      </c>
      <c r="F469" s="91" t="s">
        <v>688</v>
      </c>
      <c r="G469" s="99">
        <v>168</v>
      </c>
      <c r="H469" s="91">
        <v>15</v>
      </c>
      <c r="I469" s="91"/>
    </row>
    <row r="470" spans="1:9">
      <c r="A470" s="145">
        <v>466</v>
      </c>
      <c r="B470" s="146" t="s">
        <v>1252</v>
      </c>
      <c r="C470" s="91" t="s">
        <v>6461</v>
      </c>
      <c r="D470" s="91">
        <v>1</v>
      </c>
      <c r="E470" s="91">
        <v>24</v>
      </c>
      <c r="F470" s="91" t="s">
        <v>689</v>
      </c>
      <c r="G470" s="99">
        <v>168</v>
      </c>
      <c r="H470" s="91">
        <v>34</v>
      </c>
      <c r="I470" s="91"/>
    </row>
    <row r="471" spans="1:9">
      <c r="A471" s="145">
        <v>467</v>
      </c>
      <c r="B471" s="146" t="s">
        <v>1254</v>
      </c>
      <c r="C471" s="91" t="s">
        <v>6461</v>
      </c>
      <c r="D471" s="91">
        <v>1</v>
      </c>
      <c r="E471" s="91">
        <v>25</v>
      </c>
      <c r="F471" s="91" t="s">
        <v>690</v>
      </c>
      <c r="G471" s="99">
        <v>168</v>
      </c>
      <c r="H471" s="91">
        <v>44</v>
      </c>
      <c r="I471" s="91"/>
    </row>
    <row r="472" spans="1:9">
      <c r="A472" s="145">
        <v>468</v>
      </c>
      <c r="B472" s="146" t="s">
        <v>1256</v>
      </c>
      <c r="C472" s="91" t="s">
        <v>6461</v>
      </c>
      <c r="D472" s="91">
        <v>1</v>
      </c>
      <c r="E472" s="91">
        <v>26</v>
      </c>
      <c r="F472" s="91" t="s">
        <v>691</v>
      </c>
      <c r="G472" s="99">
        <v>168</v>
      </c>
      <c r="H472" s="91">
        <v>54</v>
      </c>
      <c r="I472" s="91"/>
    </row>
    <row r="473" spans="1:9">
      <c r="A473" s="145">
        <v>469</v>
      </c>
      <c r="B473" s="146" t="s">
        <v>1240</v>
      </c>
      <c r="C473" s="91"/>
      <c r="D473" s="91">
        <v>1</v>
      </c>
      <c r="E473" s="91">
        <v>15</v>
      </c>
      <c r="F473" s="91" t="s">
        <v>692</v>
      </c>
      <c r="G473" s="99">
        <v>171</v>
      </c>
      <c r="H473" s="91">
        <v>3</v>
      </c>
      <c r="I473" s="91"/>
    </row>
    <row r="474" spans="1:9">
      <c r="A474" s="145">
        <v>470</v>
      </c>
      <c r="B474" s="146" t="s">
        <v>1242</v>
      </c>
      <c r="C474" s="91"/>
      <c r="D474" s="91">
        <v>5</v>
      </c>
      <c r="E474" s="91">
        <v>16</v>
      </c>
      <c r="F474" s="91" t="s">
        <v>1195</v>
      </c>
      <c r="G474" s="147">
        <v>171</v>
      </c>
      <c r="H474" s="91" t="s">
        <v>6669</v>
      </c>
      <c r="I474" s="91"/>
    </row>
    <row r="475" spans="1:9">
      <c r="A475" s="145">
        <v>471</v>
      </c>
      <c r="B475" s="146" t="s">
        <v>1244</v>
      </c>
      <c r="C475" s="91"/>
      <c r="D475" s="91">
        <v>1</v>
      </c>
      <c r="E475" s="91">
        <v>17</v>
      </c>
      <c r="F475" s="91" t="s">
        <v>693</v>
      </c>
      <c r="G475" s="99">
        <v>171</v>
      </c>
      <c r="H475" s="91">
        <v>9</v>
      </c>
      <c r="I475" s="91"/>
    </row>
    <row r="476" spans="1:9">
      <c r="A476" s="145">
        <v>472</v>
      </c>
      <c r="B476" s="146" t="s">
        <v>1246</v>
      </c>
      <c r="C476" s="91"/>
      <c r="D476" s="91">
        <v>1</v>
      </c>
      <c r="E476" s="91">
        <v>18</v>
      </c>
      <c r="F476" s="91" t="s">
        <v>694</v>
      </c>
      <c r="G476" s="99">
        <v>171</v>
      </c>
      <c r="H476" s="91">
        <v>11</v>
      </c>
      <c r="I476" s="91"/>
    </row>
    <row r="477" spans="1:9">
      <c r="A477" s="145">
        <v>473</v>
      </c>
      <c r="B477" s="146" t="s">
        <v>1248</v>
      </c>
      <c r="C477" s="91"/>
      <c r="D477" s="91">
        <v>1</v>
      </c>
      <c r="E477" s="91">
        <v>19</v>
      </c>
      <c r="F477" s="91" t="s">
        <v>695</v>
      </c>
      <c r="G477" s="99">
        <v>171</v>
      </c>
      <c r="H477" s="91">
        <v>13</v>
      </c>
      <c r="I477" s="91"/>
    </row>
    <row r="478" spans="1:9">
      <c r="A478" s="145">
        <v>474</v>
      </c>
      <c r="B478" s="146" t="s">
        <v>1250</v>
      </c>
      <c r="C478" s="91"/>
      <c r="D478" s="91">
        <v>1</v>
      </c>
      <c r="E478" s="91">
        <v>20</v>
      </c>
      <c r="F478" s="91" t="s">
        <v>696</v>
      </c>
      <c r="G478" s="99">
        <v>171</v>
      </c>
      <c r="H478" s="91">
        <v>15</v>
      </c>
      <c r="I478" s="91"/>
    </row>
    <row r="479" spans="1:9">
      <c r="A479" s="145">
        <v>475</v>
      </c>
      <c r="B479" s="146" t="s">
        <v>1252</v>
      </c>
      <c r="C479" s="91" t="s">
        <v>6461</v>
      </c>
      <c r="D479" s="91">
        <v>1</v>
      </c>
      <c r="E479" s="91">
        <v>24</v>
      </c>
      <c r="F479" s="91" t="s">
        <v>697</v>
      </c>
      <c r="G479" s="99">
        <v>171</v>
      </c>
      <c r="H479" s="91">
        <v>34</v>
      </c>
      <c r="I479" s="91"/>
    </row>
    <row r="480" spans="1:9">
      <c r="A480" s="145">
        <v>476</v>
      </c>
      <c r="B480" s="146" t="s">
        <v>1254</v>
      </c>
      <c r="C480" s="91" t="s">
        <v>6461</v>
      </c>
      <c r="D480" s="91">
        <v>1</v>
      </c>
      <c r="E480" s="91">
        <v>25</v>
      </c>
      <c r="F480" s="91" t="s">
        <v>698</v>
      </c>
      <c r="G480" s="99">
        <v>171</v>
      </c>
      <c r="H480" s="91">
        <v>44</v>
      </c>
      <c r="I480" s="91"/>
    </row>
    <row r="481" spans="1:9">
      <c r="A481" s="145">
        <v>477</v>
      </c>
      <c r="B481" s="146" t="s">
        <v>1256</v>
      </c>
      <c r="C481" s="91" t="s">
        <v>6461</v>
      </c>
      <c r="D481" s="91">
        <v>1</v>
      </c>
      <c r="E481" s="91">
        <v>26</v>
      </c>
      <c r="F481" s="91" t="s">
        <v>699</v>
      </c>
      <c r="G481" s="99">
        <v>171</v>
      </c>
      <c r="H481" s="91">
        <v>54</v>
      </c>
      <c r="I481" s="91"/>
    </row>
    <row r="482" spans="1:9">
      <c r="A482" s="145">
        <v>478</v>
      </c>
      <c r="B482" s="146" t="s">
        <v>1240</v>
      </c>
      <c r="C482" s="91"/>
      <c r="D482" s="91">
        <v>1</v>
      </c>
      <c r="E482" s="91">
        <v>15</v>
      </c>
      <c r="F482" s="91" t="s">
        <v>700</v>
      </c>
      <c r="G482" s="99">
        <v>174</v>
      </c>
      <c r="H482" s="91">
        <v>3</v>
      </c>
      <c r="I482" s="91"/>
    </row>
    <row r="483" spans="1:9">
      <c r="A483" s="145">
        <v>479</v>
      </c>
      <c r="B483" s="146" t="s">
        <v>1242</v>
      </c>
      <c r="C483" s="91"/>
      <c r="D483" s="91">
        <v>5</v>
      </c>
      <c r="E483" s="91">
        <v>16</v>
      </c>
      <c r="F483" s="91" t="s">
        <v>1196</v>
      </c>
      <c r="G483" s="147">
        <v>174</v>
      </c>
      <c r="H483" s="91" t="s">
        <v>6669</v>
      </c>
      <c r="I483" s="91"/>
    </row>
    <row r="484" spans="1:9">
      <c r="A484" s="145">
        <v>480</v>
      </c>
      <c r="B484" s="146" t="s">
        <v>1244</v>
      </c>
      <c r="C484" s="91"/>
      <c r="D484" s="91">
        <v>1</v>
      </c>
      <c r="E484" s="91">
        <v>17</v>
      </c>
      <c r="F484" s="91" t="s">
        <v>701</v>
      </c>
      <c r="G484" s="99">
        <v>174</v>
      </c>
      <c r="H484" s="91">
        <v>9</v>
      </c>
      <c r="I484" s="91"/>
    </row>
    <row r="485" spans="1:9">
      <c r="A485" s="145">
        <v>481</v>
      </c>
      <c r="B485" s="146" t="s">
        <v>1246</v>
      </c>
      <c r="C485" s="91"/>
      <c r="D485" s="91">
        <v>1</v>
      </c>
      <c r="E485" s="91">
        <v>18</v>
      </c>
      <c r="F485" s="91" t="s">
        <v>702</v>
      </c>
      <c r="G485" s="99">
        <v>174</v>
      </c>
      <c r="H485" s="91">
        <v>11</v>
      </c>
      <c r="I485" s="91"/>
    </row>
    <row r="486" spans="1:9">
      <c r="A486" s="145">
        <v>482</v>
      </c>
      <c r="B486" s="146" t="s">
        <v>1248</v>
      </c>
      <c r="C486" s="91"/>
      <c r="D486" s="91">
        <v>1</v>
      </c>
      <c r="E486" s="91">
        <v>19</v>
      </c>
      <c r="F486" s="91" t="s">
        <v>703</v>
      </c>
      <c r="G486" s="99">
        <v>174</v>
      </c>
      <c r="H486" s="91">
        <v>13</v>
      </c>
      <c r="I486" s="91"/>
    </row>
    <row r="487" spans="1:9">
      <c r="A487" s="145">
        <v>483</v>
      </c>
      <c r="B487" s="146" t="s">
        <v>1250</v>
      </c>
      <c r="C487" s="91"/>
      <c r="D487" s="91">
        <v>1</v>
      </c>
      <c r="E487" s="91">
        <v>20</v>
      </c>
      <c r="F487" s="91" t="s">
        <v>704</v>
      </c>
      <c r="G487" s="99">
        <v>174</v>
      </c>
      <c r="H487" s="91">
        <v>15</v>
      </c>
      <c r="I487" s="91"/>
    </row>
    <row r="488" spans="1:9">
      <c r="A488" s="145">
        <v>484</v>
      </c>
      <c r="B488" s="146" t="s">
        <v>1252</v>
      </c>
      <c r="C488" s="91" t="s">
        <v>6461</v>
      </c>
      <c r="D488" s="91">
        <v>1</v>
      </c>
      <c r="E488" s="91">
        <v>24</v>
      </c>
      <c r="F488" s="91" t="s">
        <v>705</v>
      </c>
      <c r="G488" s="99">
        <v>174</v>
      </c>
      <c r="H488" s="91">
        <v>34</v>
      </c>
      <c r="I488" s="91"/>
    </row>
    <row r="489" spans="1:9">
      <c r="A489" s="145">
        <v>485</v>
      </c>
      <c r="B489" s="146" t="s">
        <v>1254</v>
      </c>
      <c r="C489" s="91" t="s">
        <v>6461</v>
      </c>
      <c r="D489" s="91">
        <v>1</v>
      </c>
      <c r="E489" s="91">
        <v>25</v>
      </c>
      <c r="F489" s="91" t="s">
        <v>706</v>
      </c>
      <c r="G489" s="99">
        <v>174</v>
      </c>
      <c r="H489" s="91">
        <v>44</v>
      </c>
      <c r="I489" s="91"/>
    </row>
    <row r="490" spans="1:9">
      <c r="A490" s="145">
        <v>486</v>
      </c>
      <c r="B490" s="146" t="s">
        <v>1256</v>
      </c>
      <c r="C490" s="91" t="s">
        <v>6461</v>
      </c>
      <c r="D490" s="91">
        <v>1</v>
      </c>
      <c r="E490" s="91">
        <v>26</v>
      </c>
      <c r="F490" s="91" t="s">
        <v>707</v>
      </c>
      <c r="G490" s="99">
        <v>174</v>
      </c>
      <c r="H490" s="91">
        <v>54</v>
      </c>
      <c r="I490" s="91"/>
    </row>
    <row r="491" spans="1:9">
      <c r="A491" s="145">
        <v>487</v>
      </c>
      <c r="B491" s="146" t="s">
        <v>1240</v>
      </c>
      <c r="C491" s="91"/>
      <c r="D491" s="91">
        <v>1</v>
      </c>
      <c r="E491" s="91">
        <v>15</v>
      </c>
      <c r="F491" s="91" t="s">
        <v>708</v>
      </c>
      <c r="G491" s="99">
        <v>177</v>
      </c>
      <c r="H491" s="91">
        <v>3</v>
      </c>
      <c r="I491" s="91"/>
    </row>
    <row r="492" spans="1:9">
      <c r="A492" s="145">
        <v>488</v>
      </c>
      <c r="B492" s="146" t="s">
        <v>1242</v>
      </c>
      <c r="C492" s="91"/>
      <c r="D492" s="91">
        <v>5</v>
      </c>
      <c r="E492" s="91">
        <v>16</v>
      </c>
      <c r="F492" s="91" t="s">
        <v>1197</v>
      </c>
      <c r="G492" s="147">
        <v>177</v>
      </c>
      <c r="H492" s="91" t="s">
        <v>6669</v>
      </c>
      <c r="I492" s="91"/>
    </row>
    <row r="493" spans="1:9">
      <c r="A493" s="145">
        <v>489</v>
      </c>
      <c r="B493" s="146" t="s">
        <v>1244</v>
      </c>
      <c r="C493" s="91"/>
      <c r="D493" s="91">
        <v>1</v>
      </c>
      <c r="E493" s="91">
        <v>17</v>
      </c>
      <c r="F493" s="91" t="s">
        <v>709</v>
      </c>
      <c r="G493" s="99">
        <v>177</v>
      </c>
      <c r="H493" s="91">
        <v>9</v>
      </c>
      <c r="I493" s="91"/>
    </row>
    <row r="494" spans="1:9">
      <c r="A494" s="145">
        <v>490</v>
      </c>
      <c r="B494" s="146" t="s">
        <v>1246</v>
      </c>
      <c r="C494" s="91"/>
      <c r="D494" s="91">
        <v>1</v>
      </c>
      <c r="E494" s="91">
        <v>18</v>
      </c>
      <c r="F494" s="91" t="s">
        <v>710</v>
      </c>
      <c r="G494" s="99">
        <v>177</v>
      </c>
      <c r="H494" s="91">
        <v>11</v>
      </c>
      <c r="I494" s="91"/>
    </row>
    <row r="495" spans="1:9">
      <c r="A495" s="145">
        <v>491</v>
      </c>
      <c r="B495" s="146" t="s">
        <v>1248</v>
      </c>
      <c r="C495" s="91"/>
      <c r="D495" s="91">
        <v>1</v>
      </c>
      <c r="E495" s="91">
        <v>19</v>
      </c>
      <c r="F495" s="91" t="s">
        <v>711</v>
      </c>
      <c r="G495" s="99">
        <v>177</v>
      </c>
      <c r="H495" s="91">
        <v>13</v>
      </c>
      <c r="I495" s="91"/>
    </row>
    <row r="496" spans="1:9">
      <c r="A496" s="145">
        <v>492</v>
      </c>
      <c r="B496" s="146" t="s">
        <v>1250</v>
      </c>
      <c r="C496" s="91"/>
      <c r="D496" s="91">
        <v>1</v>
      </c>
      <c r="E496" s="91">
        <v>20</v>
      </c>
      <c r="F496" s="91" t="s">
        <v>712</v>
      </c>
      <c r="G496" s="99">
        <v>177</v>
      </c>
      <c r="H496" s="91">
        <v>15</v>
      </c>
      <c r="I496" s="91"/>
    </row>
    <row r="497" spans="1:9">
      <c r="A497" s="145">
        <v>493</v>
      </c>
      <c r="B497" s="146" t="s">
        <v>1252</v>
      </c>
      <c r="C497" s="91" t="s">
        <v>6461</v>
      </c>
      <c r="D497" s="91">
        <v>1</v>
      </c>
      <c r="E497" s="91">
        <v>24</v>
      </c>
      <c r="F497" s="91" t="s">
        <v>713</v>
      </c>
      <c r="G497" s="99">
        <v>177</v>
      </c>
      <c r="H497" s="91">
        <v>34</v>
      </c>
      <c r="I497" s="91"/>
    </row>
    <row r="498" spans="1:9">
      <c r="A498" s="145">
        <v>494</v>
      </c>
      <c r="B498" s="146" t="s">
        <v>1254</v>
      </c>
      <c r="C498" s="91" t="s">
        <v>6461</v>
      </c>
      <c r="D498" s="91">
        <v>1</v>
      </c>
      <c r="E498" s="91">
        <v>25</v>
      </c>
      <c r="F498" s="91" t="s">
        <v>714</v>
      </c>
      <c r="G498" s="99">
        <v>177</v>
      </c>
      <c r="H498" s="91">
        <v>44</v>
      </c>
      <c r="I498" s="91"/>
    </row>
    <row r="499" spans="1:9">
      <c r="A499" s="145">
        <v>495</v>
      </c>
      <c r="B499" s="146" t="s">
        <v>1256</v>
      </c>
      <c r="C499" s="91" t="s">
        <v>6461</v>
      </c>
      <c r="D499" s="91">
        <v>1</v>
      </c>
      <c r="E499" s="91">
        <v>26</v>
      </c>
      <c r="F499" s="91" t="s">
        <v>715</v>
      </c>
      <c r="G499" s="99">
        <v>177</v>
      </c>
      <c r="H499" s="91">
        <v>54</v>
      </c>
      <c r="I499" s="91"/>
    </row>
    <row r="500" spans="1:9">
      <c r="A500" s="145">
        <v>496</v>
      </c>
      <c r="B500" s="146" t="s">
        <v>1240</v>
      </c>
      <c r="C500" s="91"/>
      <c r="D500" s="91">
        <v>1</v>
      </c>
      <c r="E500" s="91">
        <v>15</v>
      </c>
      <c r="F500" s="91" t="s">
        <v>716</v>
      </c>
      <c r="G500" s="99">
        <v>180</v>
      </c>
      <c r="H500" s="91">
        <v>3</v>
      </c>
      <c r="I500" s="91"/>
    </row>
    <row r="501" spans="1:9">
      <c r="A501" s="145">
        <v>497</v>
      </c>
      <c r="B501" s="146" t="s">
        <v>1242</v>
      </c>
      <c r="C501" s="91"/>
      <c r="D501" s="91">
        <v>5</v>
      </c>
      <c r="E501" s="91">
        <v>16</v>
      </c>
      <c r="F501" s="91" t="s">
        <v>1198</v>
      </c>
      <c r="G501" s="147">
        <v>180</v>
      </c>
      <c r="H501" s="91" t="s">
        <v>6669</v>
      </c>
      <c r="I501" s="91"/>
    </row>
    <row r="502" spans="1:9">
      <c r="A502" s="145">
        <v>498</v>
      </c>
      <c r="B502" s="146" t="s">
        <v>1244</v>
      </c>
      <c r="C502" s="91"/>
      <c r="D502" s="91">
        <v>1</v>
      </c>
      <c r="E502" s="91">
        <v>17</v>
      </c>
      <c r="F502" s="91" t="s">
        <v>717</v>
      </c>
      <c r="G502" s="99">
        <v>180</v>
      </c>
      <c r="H502" s="91">
        <v>9</v>
      </c>
      <c r="I502" s="91"/>
    </row>
    <row r="503" spans="1:9">
      <c r="A503" s="145">
        <v>499</v>
      </c>
      <c r="B503" s="146" t="s">
        <v>1246</v>
      </c>
      <c r="C503" s="91"/>
      <c r="D503" s="91">
        <v>1</v>
      </c>
      <c r="E503" s="91">
        <v>18</v>
      </c>
      <c r="F503" s="91" t="s">
        <v>718</v>
      </c>
      <c r="G503" s="99">
        <v>180</v>
      </c>
      <c r="H503" s="91">
        <v>11</v>
      </c>
      <c r="I503" s="91"/>
    </row>
    <row r="504" spans="1:9">
      <c r="A504" s="145">
        <v>500</v>
      </c>
      <c r="B504" s="146" t="s">
        <v>1248</v>
      </c>
      <c r="C504" s="91"/>
      <c r="D504" s="91">
        <v>1</v>
      </c>
      <c r="E504" s="91">
        <v>19</v>
      </c>
      <c r="F504" s="91" t="s">
        <v>719</v>
      </c>
      <c r="G504" s="99">
        <v>180</v>
      </c>
      <c r="H504" s="91">
        <v>13</v>
      </c>
      <c r="I504" s="91"/>
    </row>
    <row r="505" spans="1:9">
      <c r="A505" s="145">
        <v>501</v>
      </c>
      <c r="B505" s="146" t="s">
        <v>1250</v>
      </c>
      <c r="C505" s="91"/>
      <c r="D505" s="91">
        <v>1</v>
      </c>
      <c r="E505" s="91">
        <v>20</v>
      </c>
      <c r="F505" s="91" t="s">
        <v>720</v>
      </c>
      <c r="G505" s="99">
        <v>180</v>
      </c>
      <c r="H505" s="91">
        <v>15</v>
      </c>
      <c r="I505" s="91"/>
    </row>
    <row r="506" spans="1:9">
      <c r="A506" s="145">
        <v>502</v>
      </c>
      <c r="B506" s="146" t="s">
        <v>1252</v>
      </c>
      <c r="C506" s="91" t="s">
        <v>6461</v>
      </c>
      <c r="D506" s="91">
        <v>1</v>
      </c>
      <c r="E506" s="91">
        <v>24</v>
      </c>
      <c r="F506" s="91" t="s">
        <v>721</v>
      </c>
      <c r="G506" s="99">
        <v>180</v>
      </c>
      <c r="H506" s="91">
        <v>34</v>
      </c>
      <c r="I506" s="91"/>
    </row>
    <row r="507" spans="1:9">
      <c r="A507" s="145">
        <v>503</v>
      </c>
      <c r="B507" s="146" t="s">
        <v>1254</v>
      </c>
      <c r="C507" s="91" t="s">
        <v>6461</v>
      </c>
      <c r="D507" s="91">
        <v>1</v>
      </c>
      <c r="E507" s="91">
        <v>25</v>
      </c>
      <c r="F507" s="91" t="s">
        <v>722</v>
      </c>
      <c r="G507" s="99">
        <v>180</v>
      </c>
      <c r="H507" s="91">
        <v>44</v>
      </c>
      <c r="I507" s="91"/>
    </row>
    <row r="508" spans="1:9">
      <c r="A508" s="145">
        <v>504</v>
      </c>
      <c r="B508" s="146" t="s">
        <v>1256</v>
      </c>
      <c r="C508" s="91" t="s">
        <v>6461</v>
      </c>
      <c r="D508" s="91">
        <v>1</v>
      </c>
      <c r="E508" s="91">
        <v>26</v>
      </c>
      <c r="F508" s="91" t="s">
        <v>723</v>
      </c>
      <c r="G508" s="99">
        <v>180</v>
      </c>
      <c r="H508" s="91">
        <v>54</v>
      </c>
      <c r="I508" s="91"/>
    </row>
    <row r="509" spans="1:9">
      <c r="A509" s="145">
        <v>505</v>
      </c>
      <c r="B509" s="146" t="s">
        <v>1240</v>
      </c>
      <c r="C509" s="91"/>
      <c r="D509" s="91">
        <v>1</v>
      </c>
      <c r="E509" s="91">
        <v>15</v>
      </c>
      <c r="F509" s="91" t="s">
        <v>724</v>
      </c>
      <c r="G509" s="99">
        <v>183</v>
      </c>
      <c r="H509" s="91">
        <v>3</v>
      </c>
      <c r="I509" s="91"/>
    </row>
    <row r="510" spans="1:9">
      <c r="A510" s="145">
        <v>506</v>
      </c>
      <c r="B510" s="146" t="s">
        <v>1242</v>
      </c>
      <c r="C510" s="91"/>
      <c r="D510" s="91">
        <v>5</v>
      </c>
      <c r="E510" s="91">
        <v>16</v>
      </c>
      <c r="F510" s="91" t="s">
        <v>1199</v>
      </c>
      <c r="G510" s="147">
        <v>183</v>
      </c>
      <c r="H510" s="91" t="s">
        <v>6669</v>
      </c>
      <c r="I510" s="91"/>
    </row>
    <row r="511" spans="1:9">
      <c r="A511" s="145">
        <v>507</v>
      </c>
      <c r="B511" s="146" t="s">
        <v>1244</v>
      </c>
      <c r="C511" s="91"/>
      <c r="D511" s="91">
        <v>1</v>
      </c>
      <c r="E511" s="91">
        <v>17</v>
      </c>
      <c r="F511" s="91" t="s">
        <v>725</v>
      </c>
      <c r="G511" s="99">
        <v>183</v>
      </c>
      <c r="H511" s="91">
        <v>9</v>
      </c>
      <c r="I511" s="91"/>
    </row>
    <row r="512" spans="1:9">
      <c r="A512" s="145">
        <v>508</v>
      </c>
      <c r="B512" s="146" t="s">
        <v>1246</v>
      </c>
      <c r="C512" s="91"/>
      <c r="D512" s="91">
        <v>1</v>
      </c>
      <c r="E512" s="91">
        <v>18</v>
      </c>
      <c r="F512" s="91" t="s">
        <v>726</v>
      </c>
      <c r="G512" s="99">
        <v>183</v>
      </c>
      <c r="H512" s="91">
        <v>11</v>
      </c>
      <c r="I512" s="91"/>
    </row>
    <row r="513" spans="1:9">
      <c r="A513" s="145">
        <v>509</v>
      </c>
      <c r="B513" s="146" t="s">
        <v>1248</v>
      </c>
      <c r="C513" s="91"/>
      <c r="D513" s="91">
        <v>1</v>
      </c>
      <c r="E513" s="91">
        <v>19</v>
      </c>
      <c r="F513" s="91" t="s">
        <v>727</v>
      </c>
      <c r="G513" s="99">
        <v>183</v>
      </c>
      <c r="H513" s="91">
        <v>13</v>
      </c>
      <c r="I513" s="91"/>
    </row>
    <row r="514" spans="1:9">
      <c r="A514" s="145">
        <v>510</v>
      </c>
      <c r="B514" s="146" t="s">
        <v>1250</v>
      </c>
      <c r="C514" s="91"/>
      <c r="D514" s="91">
        <v>1</v>
      </c>
      <c r="E514" s="91">
        <v>20</v>
      </c>
      <c r="F514" s="91" t="s">
        <v>728</v>
      </c>
      <c r="G514" s="99">
        <v>183</v>
      </c>
      <c r="H514" s="91">
        <v>15</v>
      </c>
      <c r="I514" s="91"/>
    </row>
    <row r="515" spans="1:9">
      <c r="A515" s="145">
        <v>511</v>
      </c>
      <c r="B515" s="146" t="s">
        <v>1252</v>
      </c>
      <c r="C515" s="91" t="s">
        <v>6461</v>
      </c>
      <c r="D515" s="91">
        <v>1</v>
      </c>
      <c r="E515" s="91">
        <v>24</v>
      </c>
      <c r="F515" s="91" t="s">
        <v>729</v>
      </c>
      <c r="G515" s="99">
        <v>183</v>
      </c>
      <c r="H515" s="91">
        <v>34</v>
      </c>
      <c r="I515" s="91"/>
    </row>
    <row r="516" spans="1:9">
      <c r="A516" s="145">
        <v>512</v>
      </c>
      <c r="B516" s="146" t="s">
        <v>1254</v>
      </c>
      <c r="C516" s="91" t="s">
        <v>6461</v>
      </c>
      <c r="D516" s="91">
        <v>1</v>
      </c>
      <c r="E516" s="91">
        <v>25</v>
      </c>
      <c r="F516" s="91" t="s">
        <v>730</v>
      </c>
      <c r="G516" s="99">
        <v>183</v>
      </c>
      <c r="H516" s="91">
        <v>44</v>
      </c>
      <c r="I516" s="91"/>
    </row>
    <row r="517" spans="1:9">
      <c r="A517" s="145">
        <v>513</v>
      </c>
      <c r="B517" s="146" t="s">
        <v>1256</v>
      </c>
      <c r="C517" s="91" t="s">
        <v>6461</v>
      </c>
      <c r="D517" s="91">
        <v>1</v>
      </c>
      <c r="E517" s="91">
        <v>26</v>
      </c>
      <c r="F517" s="91" t="s">
        <v>731</v>
      </c>
      <c r="G517" s="99">
        <v>183</v>
      </c>
      <c r="H517" s="91">
        <v>54</v>
      </c>
      <c r="I517" s="91"/>
    </row>
    <row r="518" spans="1:9">
      <c r="A518" s="145">
        <v>514</v>
      </c>
      <c r="B518" s="146" t="s">
        <v>1240</v>
      </c>
      <c r="C518" s="91"/>
      <c r="D518" s="91">
        <v>1</v>
      </c>
      <c r="E518" s="91">
        <v>15</v>
      </c>
      <c r="F518" s="91" t="s">
        <v>732</v>
      </c>
      <c r="G518" s="99">
        <v>186</v>
      </c>
      <c r="H518" s="91">
        <v>3</v>
      </c>
      <c r="I518" s="91"/>
    </row>
    <row r="519" spans="1:9">
      <c r="A519" s="145">
        <v>515</v>
      </c>
      <c r="B519" s="146" t="s">
        <v>1242</v>
      </c>
      <c r="C519" s="91"/>
      <c r="D519" s="91">
        <v>5</v>
      </c>
      <c r="E519" s="91">
        <v>16</v>
      </c>
      <c r="F519" s="91" t="s">
        <v>1200</v>
      </c>
      <c r="G519" s="147">
        <v>186</v>
      </c>
      <c r="H519" s="91" t="s">
        <v>6669</v>
      </c>
      <c r="I519" s="91"/>
    </row>
    <row r="520" spans="1:9">
      <c r="A520" s="145">
        <v>516</v>
      </c>
      <c r="B520" s="146" t="s">
        <v>1244</v>
      </c>
      <c r="C520" s="91"/>
      <c r="D520" s="91">
        <v>1</v>
      </c>
      <c r="E520" s="91">
        <v>17</v>
      </c>
      <c r="F520" s="91" t="s">
        <v>733</v>
      </c>
      <c r="G520" s="99">
        <v>186</v>
      </c>
      <c r="H520" s="91">
        <v>9</v>
      </c>
      <c r="I520" s="91"/>
    </row>
    <row r="521" spans="1:9">
      <c r="A521" s="145">
        <v>517</v>
      </c>
      <c r="B521" s="146" t="s">
        <v>1246</v>
      </c>
      <c r="C521" s="91"/>
      <c r="D521" s="91">
        <v>1</v>
      </c>
      <c r="E521" s="91">
        <v>18</v>
      </c>
      <c r="F521" s="91" t="s">
        <v>734</v>
      </c>
      <c r="G521" s="99">
        <v>186</v>
      </c>
      <c r="H521" s="91">
        <v>11</v>
      </c>
      <c r="I521" s="91"/>
    </row>
    <row r="522" spans="1:9">
      <c r="A522" s="145">
        <v>518</v>
      </c>
      <c r="B522" s="146" t="s">
        <v>1248</v>
      </c>
      <c r="C522" s="91"/>
      <c r="D522" s="91">
        <v>1</v>
      </c>
      <c r="E522" s="91">
        <v>19</v>
      </c>
      <c r="F522" s="91" t="s">
        <v>735</v>
      </c>
      <c r="G522" s="99">
        <v>186</v>
      </c>
      <c r="H522" s="91">
        <v>13</v>
      </c>
      <c r="I522" s="91"/>
    </row>
    <row r="523" spans="1:9">
      <c r="A523" s="145">
        <v>519</v>
      </c>
      <c r="B523" s="146" t="s">
        <v>1250</v>
      </c>
      <c r="C523" s="91"/>
      <c r="D523" s="91">
        <v>1</v>
      </c>
      <c r="E523" s="91">
        <v>20</v>
      </c>
      <c r="F523" s="91" t="s">
        <v>736</v>
      </c>
      <c r="G523" s="99">
        <v>186</v>
      </c>
      <c r="H523" s="91">
        <v>15</v>
      </c>
      <c r="I523" s="91"/>
    </row>
    <row r="524" spans="1:9">
      <c r="A524" s="145">
        <v>520</v>
      </c>
      <c r="B524" s="146" t="s">
        <v>1252</v>
      </c>
      <c r="C524" s="91" t="s">
        <v>6461</v>
      </c>
      <c r="D524" s="91">
        <v>1</v>
      </c>
      <c r="E524" s="91">
        <v>24</v>
      </c>
      <c r="F524" s="91" t="s">
        <v>737</v>
      </c>
      <c r="G524" s="99">
        <v>186</v>
      </c>
      <c r="H524" s="91">
        <v>34</v>
      </c>
      <c r="I524" s="91"/>
    </row>
    <row r="525" spans="1:9">
      <c r="A525" s="145">
        <v>521</v>
      </c>
      <c r="B525" s="146" t="s">
        <v>1254</v>
      </c>
      <c r="C525" s="91" t="s">
        <v>6461</v>
      </c>
      <c r="D525" s="91">
        <v>1</v>
      </c>
      <c r="E525" s="91">
        <v>25</v>
      </c>
      <c r="F525" s="91" t="s">
        <v>738</v>
      </c>
      <c r="G525" s="99">
        <v>186</v>
      </c>
      <c r="H525" s="91">
        <v>44</v>
      </c>
      <c r="I525" s="91"/>
    </row>
    <row r="526" spans="1:9">
      <c r="A526" s="145">
        <v>522</v>
      </c>
      <c r="B526" s="146" t="s">
        <v>1256</v>
      </c>
      <c r="C526" s="91" t="s">
        <v>6461</v>
      </c>
      <c r="D526" s="91">
        <v>1</v>
      </c>
      <c r="E526" s="91">
        <v>26</v>
      </c>
      <c r="F526" s="91" t="s">
        <v>739</v>
      </c>
      <c r="G526" s="99">
        <v>186</v>
      </c>
      <c r="H526" s="91">
        <v>54</v>
      </c>
      <c r="I526" s="91"/>
    </row>
    <row r="527" spans="1:9">
      <c r="A527" s="145">
        <v>523</v>
      </c>
      <c r="B527" s="146" t="s">
        <v>1240</v>
      </c>
      <c r="C527" s="91"/>
      <c r="D527" s="91">
        <v>1</v>
      </c>
      <c r="E527" s="91">
        <v>15</v>
      </c>
      <c r="F527" s="91" t="s">
        <v>740</v>
      </c>
      <c r="G527" s="99">
        <v>189</v>
      </c>
      <c r="H527" s="91">
        <v>3</v>
      </c>
      <c r="I527" s="91"/>
    </row>
    <row r="528" spans="1:9">
      <c r="A528" s="145">
        <v>524</v>
      </c>
      <c r="B528" s="146" t="s">
        <v>1242</v>
      </c>
      <c r="C528" s="91"/>
      <c r="D528" s="91">
        <v>5</v>
      </c>
      <c r="E528" s="91">
        <v>16</v>
      </c>
      <c r="F528" s="91" t="s">
        <v>1201</v>
      </c>
      <c r="G528" s="147">
        <v>189</v>
      </c>
      <c r="H528" s="91" t="s">
        <v>6669</v>
      </c>
      <c r="I528" s="91"/>
    </row>
    <row r="529" spans="1:9">
      <c r="A529" s="145">
        <v>525</v>
      </c>
      <c r="B529" s="146" t="s">
        <v>1244</v>
      </c>
      <c r="C529" s="91"/>
      <c r="D529" s="91">
        <v>1</v>
      </c>
      <c r="E529" s="91">
        <v>17</v>
      </c>
      <c r="F529" s="91" t="s">
        <v>741</v>
      </c>
      <c r="G529" s="99">
        <v>189</v>
      </c>
      <c r="H529" s="91">
        <v>9</v>
      </c>
      <c r="I529" s="91"/>
    </row>
    <row r="530" spans="1:9">
      <c r="A530" s="145">
        <v>526</v>
      </c>
      <c r="B530" s="146" t="s">
        <v>1246</v>
      </c>
      <c r="C530" s="91"/>
      <c r="D530" s="91">
        <v>1</v>
      </c>
      <c r="E530" s="91">
        <v>18</v>
      </c>
      <c r="F530" s="91" t="s">
        <v>742</v>
      </c>
      <c r="G530" s="99">
        <v>189</v>
      </c>
      <c r="H530" s="91">
        <v>11</v>
      </c>
      <c r="I530" s="91"/>
    </row>
    <row r="531" spans="1:9">
      <c r="A531" s="145">
        <v>527</v>
      </c>
      <c r="B531" s="146" t="s">
        <v>1248</v>
      </c>
      <c r="C531" s="91"/>
      <c r="D531" s="91">
        <v>1</v>
      </c>
      <c r="E531" s="91">
        <v>19</v>
      </c>
      <c r="F531" s="91" t="s">
        <v>743</v>
      </c>
      <c r="G531" s="99">
        <v>189</v>
      </c>
      <c r="H531" s="91">
        <v>13</v>
      </c>
      <c r="I531" s="91"/>
    </row>
    <row r="532" spans="1:9">
      <c r="A532" s="145">
        <v>528</v>
      </c>
      <c r="B532" s="146" t="s">
        <v>1250</v>
      </c>
      <c r="C532" s="91"/>
      <c r="D532" s="91">
        <v>1</v>
      </c>
      <c r="E532" s="91">
        <v>20</v>
      </c>
      <c r="F532" s="91" t="s">
        <v>744</v>
      </c>
      <c r="G532" s="99">
        <v>189</v>
      </c>
      <c r="H532" s="91">
        <v>15</v>
      </c>
      <c r="I532" s="91"/>
    </row>
    <row r="533" spans="1:9">
      <c r="A533" s="145">
        <v>529</v>
      </c>
      <c r="B533" s="146" t="s">
        <v>1252</v>
      </c>
      <c r="C533" s="91" t="s">
        <v>6461</v>
      </c>
      <c r="D533" s="91">
        <v>1</v>
      </c>
      <c r="E533" s="91">
        <v>24</v>
      </c>
      <c r="F533" s="91" t="s">
        <v>745</v>
      </c>
      <c r="G533" s="99">
        <v>189</v>
      </c>
      <c r="H533" s="91">
        <v>34</v>
      </c>
      <c r="I533" s="91"/>
    </row>
    <row r="534" spans="1:9">
      <c r="A534" s="145">
        <v>530</v>
      </c>
      <c r="B534" s="146" t="s">
        <v>1254</v>
      </c>
      <c r="C534" s="91" t="s">
        <v>6461</v>
      </c>
      <c r="D534" s="91">
        <v>1</v>
      </c>
      <c r="E534" s="91">
        <v>25</v>
      </c>
      <c r="F534" s="91" t="s">
        <v>746</v>
      </c>
      <c r="G534" s="99">
        <v>189</v>
      </c>
      <c r="H534" s="91">
        <v>44</v>
      </c>
      <c r="I534" s="91"/>
    </row>
    <row r="535" spans="1:9">
      <c r="A535" s="145">
        <v>531</v>
      </c>
      <c r="B535" s="146" t="s">
        <v>1256</v>
      </c>
      <c r="C535" s="91" t="s">
        <v>6461</v>
      </c>
      <c r="D535" s="91">
        <v>1</v>
      </c>
      <c r="E535" s="91">
        <v>26</v>
      </c>
      <c r="F535" s="91" t="s">
        <v>747</v>
      </c>
      <c r="G535" s="99">
        <v>189</v>
      </c>
      <c r="H535" s="91">
        <v>54</v>
      </c>
      <c r="I535" s="91"/>
    </row>
    <row r="536" spans="1:9">
      <c r="A536" s="145">
        <v>532</v>
      </c>
      <c r="B536" s="146" t="s">
        <v>1240</v>
      </c>
      <c r="C536" s="91"/>
      <c r="D536" s="91">
        <v>1</v>
      </c>
      <c r="E536" s="91">
        <v>15</v>
      </c>
      <c r="F536" s="91" t="s">
        <v>748</v>
      </c>
      <c r="G536" s="99">
        <v>192</v>
      </c>
      <c r="H536" s="91">
        <v>3</v>
      </c>
      <c r="I536" s="91"/>
    </row>
    <row r="537" spans="1:9">
      <c r="A537" s="145">
        <v>533</v>
      </c>
      <c r="B537" s="146" t="s">
        <v>1242</v>
      </c>
      <c r="C537" s="91"/>
      <c r="D537" s="91">
        <v>5</v>
      </c>
      <c r="E537" s="91">
        <v>16</v>
      </c>
      <c r="F537" s="91" t="s">
        <v>1202</v>
      </c>
      <c r="G537" s="147">
        <v>192</v>
      </c>
      <c r="H537" s="91" t="s">
        <v>6669</v>
      </c>
      <c r="I537" s="91"/>
    </row>
    <row r="538" spans="1:9">
      <c r="A538" s="145">
        <v>534</v>
      </c>
      <c r="B538" s="146" t="s">
        <v>1244</v>
      </c>
      <c r="C538" s="91"/>
      <c r="D538" s="91">
        <v>1</v>
      </c>
      <c r="E538" s="91">
        <v>17</v>
      </c>
      <c r="F538" s="91" t="s">
        <v>749</v>
      </c>
      <c r="G538" s="99">
        <v>192</v>
      </c>
      <c r="H538" s="91">
        <v>9</v>
      </c>
      <c r="I538" s="91"/>
    </row>
    <row r="539" spans="1:9">
      <c r="A539" s="145">
        <v>535</v>
      </c>
      <c r="B539" s="146" t="s">
        <v>1246</v>
      </c>
      <c r="C539" s="91"/>
      <c r="D539" s="91">
        <v>1</v>
      </c>
      <c r="E539" s="91">
        <v>18</v>
      </c>
      <c r="F539" s="91" t="s">
        <v>750</v>
      </c>
      <c r="G539" s="99">
        <v>192</v>
      </c>
      <c r="H539" s="91">
        <v>11</v>
      </c>
      <c r="I539" s="91"/>
    </row>
    <row r="540" spans="1:9">
      <c r="A540" s="145">
        <v>536</v>
      </c>
      <c r="B540" s="146" t="s">
        <v>1248</v>
      </c>
      <c r="C540" s="91"/>
      <c r="D540" s="91">
        <v>1</v>
      </c>
      <c r="E540" s="91">
        <v>19</v>
      </c>
      <c r="F540" s="91" t="s">
        <v>751</v>
      </c>
      <c r="G540" s="99">
        <v>192</v>
      </c>
      <c r="H540" s="91">
        <v>13</v>
      </c>
      <c r="I540" s="91"/>
    </row>
    <row r="541" spans="1:9">
      <c r="A541" s="145">
        <v>537</v>
      </c>
      <c r="B541" s="146" t="s">
        <v>1250</v>
      </c>
      <c r="C541" s="91"/>
      <c r="D541" s="91">
        <v>1</v>
      </c>
      <c r="E541" s="91">
        <v>20</v>
      </c>
      <c r="F541" s="91" t="s">
        <v>752</v>
      </c>
      <c r="G541" s="99">
        <v>192</v>
      </c>
      <c r="H541" s="91">
        <v>15</v>
      </c>
      <c r="I541" s="91"/>
    </row>
    <row r="542" spans="1:9">
      <c r="A542" s="145">
        <v>538</v>
      </c>
      <c r="B542" s="146" t="s">
        <v>1252</v>
      </c>
      <c r="C542" s="91" t="s">
        <v>6461</v>
      </c>
      <c r="D542" s="91">
        <v>1</v>
      </c>
      <c r="E542" s="91">
        <v>24</v>
      </c>
      <c r="F542" s="91" t="s">
        <v>753</v>
      </c>
      <c r="G542" s="99">
        <v>192</v>
      </c>
      <c r="H542" s="91">
        <v>34</v>
      </c>
      <c r="I542" s="91"/>
    </row>
    <row r="543" spans="1:9">
      <c r="A543" s="145">
        <v>539</v>
      </c>
      <c r="B543" s="146" t="s">
        <v>1254</v>
      </c>
      <c r="C543" s="91" t="s">
        <v>6461</v>
      </c>
      <c r="D543" s="91">
        <v>1</v>
      </c>
      <c r="E543" s="91">
        <v>25</v>
      </c>
      <c r="F543" s="91" t="s">
        <v>754</v>
      </c>
      <c r="G543" s="99">
        <v>192</v>
      </c>
      <c r="H543" s="91">
        <v>44</v>
      </c>
      <c r="I543" s="91"/>
    </row>
    <row r="544" spans="1:9">
      <c r="A544" s="145">
        <v>540</v>
      </c>
      <c r="B544" s="146" t="s">
        <v>1256</v>
      </c>
      <c r="C544" s="91" t="s">
        <v>6461</v>
      </c>
      <c r="D544" s="91">
        <v>1</v>
      </c>
      <c r="E544" s="91">
        <v>26</v>
      </c>
      <c r="F544" s="91" t="s">
        <v>755</v>
      </c>
      <c r="G544" s="99">
        <v>192</v>
      </c>
      <c r="H544" s="91">
        <v>54</v>
      </c>
      <c r="I544" s="91"/>
    </row>
    <row r="545" spans="1:9">
      <c r="A545" s="145">
        <v>541</v>
      </c>
      <c r="B545" s="146" t="s">
        <v>1240</v>
      </c>
      <c r="C545" s="91"/>
      <c r="D545" s="91">
        <v>1</v>
      </c>
      <c r="E545" s="91">
        <v>15</v>
      </c>
      <c r="F545" s="91" t="s">
        <v>756</v>
      </c>
      <c r="G545" s="99">
        <v>195</v>
      </c>
      <c r="H545" s="91">
        <v>3</v>
      </c>
      <c r="I545" s="91"/>
    </row>
    <row r="546" spans="1:9">
      <c r="A546" s="145">
        <v>542</v>
      </c>
      <c r="B546" s="146" t="s">
        <v>1242</v>
      </c>
      <c r="C546" s="91"/>
      <c r="D546" s="91">
        <v>5</v>
      </c>
      <c r="E546" s="91">
        <v>16</v>
      </c>
      <c r="F546" s="91" t="s">
        <v>1203</v>
      </c>
      <c r="G546" s="147">
        <v>195</v>
      </c>
      <c r="H546" s="91" t="s">
        <v>6669</v>
      </c>
      <c r="I546" s="91"/>
    </row>
    <row r="547" spans="1:9">
      <c r="A547" s="145">
        <v>543</v>
      </c>
      <c r="B547" s="146" t="s">
        <v>1244</v>
      </c>
      <c r="C547" s="91"/>
      <c r="D547" s="91">
        <v>1</v>
      </c>
      <c r="E547" s="91">
        <v>17</v>
      </c>
      <c r="F547" s="91" t="s">
        <v>757</v>
      </c>
      <c r="G547" s="99">
        <v>195</v>
      </c>
      <c r="H547" s="91">
        <v>9</v>
      </c>
      <c r="I547" s="91"/>
    </row>
    <row r="548" spans="1:9">
      <c r="A548" s="145">
        <v>544</v>
      </c>
      <c r="B548" s="146" t="s">
        <v>1246</v>
      </c>
      <c r="C548" s="91"/>
      <c r="D548" s="91">
        <v>1</v>
      </c>
      <c r="E548" s="91">
        <v>18</v>
      </c>
      <c r="F548" s="91" t="s">
        <v>758</v>
      </c>
      <c r="G548" s="99">
        <v>195</v>
      </c>
      <c r="H548" s="91">
        <v>11</v>
      </c>
      <c r="I548" s="91"/>
    </row>
    <row r="549" spans="1:9">
      <c r="A549" s="145">
        <v>545</v>
      </c>
      <c r="B549" s="146" t="s">
        <v>1248</v>
      </c>
      <c r="C549" s="91"/>
      <c r="D549" s="91">
        <v>1</v>
      </c>
      <c r="E549" s="91">
        <v>19</v>
      </c>
      <c r="F549" s="91" t="s">
        <v>759</v>
      </c>
      <c r="G549" s="99">
        <v>195</v>
      </c>
      <c r="H549" s="91">
        <v>13</v>
      </c>
      <c r="I549" s="91"/>
    </row>
    <row r="550" spans="1:9">
      <c r="A550" s="145">
        <v>546</v>
      </c>
      <c r="B550" s="146" t="s">
        <v>1250</v>
      </c>
      <c r="C550" s="91"/>
      <c r="D550" s="91">
        <v>1</v>
      </c>
      <c r="E550" s="91">
        <v>20</v>
      </c>
      <c r="F550" s="91" t="s">
        <v>760</v>
      </c>
      <c r="G550" s="99">
        <v>195</v>
      </c>
      <c r="H550" s="91">
        <v>15</v>
      </c>
      <c r="I550" s="91"/>
    </row>
    <row r="551" spans="1:9">
      <c r="A551" s="145">
        <v>547</v>
      </c>
      <c r="B551" s="146" t="s">
        <v>1252</v>
      </c>
      <c r="C551" s="91" t="s">
        <v>6461</v>
      </c>
      <c r="D551" s="91">
        <v>1</v>
      </c>
      <c r="E551" s="91">
        <v>24</v>
      </c>
      <c r="F551" s="91" t="s">
        <v>761</v>
      </c>
      <c r="G551" s="99">
        <v>195</v>
      </c>
      <c r="H551" s="91">
        <v>34</v>
      </c>
      <c r="I551" s="91"/>
    </row>
    <row r="552" spans="1:9">
      <c r="A552" s="145">
        <v>548</v>
      </c>
      <c r="B552" s="146" t="s">
        <v>1254</v>
      </c>
      <c r="C552" s="91" t="s">
        <v>6461</v>
      </c>
      <c r="D552" s="91">
        <v>1</v>
      </c>
      <c r="E552" s="91">
        <v>25</v>
      </c>
      <c r="F552" s="91" t="s">
        <v>762</v>
      </c>
      <c r="G552" s="99">
        <v>195</v>
      </c>
      <c r="H552" s="91">
        <v>44</v>
      </c>
      <c r="I552" s="91"/>
    </row>
    <row r="553" spans="1:9">
      <c r="A553" s="145">
        <v>549</v>
      </c>
      <c r="B553" s="146" t="s">
        <v>1256</v>
      </c>
      <c r="C553" s="91" t="s">
        <v>6461</v>
      </c>
      <c r="D553" s="91">
        <v>1</v>
      </c>
      <c r="E553" s="91">
        <v>26</v>
      </c>
      <c r="F553" s="91" t="s">
        <v>763</v>
      </c>
      <c r="G553" s="99">
        <v>195</v>
      </c>
      <c r="H553" s="91">
        <v>54</v>
      </c>
      <c r="I553" s="91"/>
    </row>
    <row r="554" spans="1:9">
      <c r="A554" s="145">
        <v>550</v>
      </c>
      <c r="B554" s="146" t="s">
        <v>1240</v>
      </c>
      <c r="C554" s="91"/>
      <c r="D554" s="91">
        <v>1</v>
      </c>
      <c r="E554" s="91">
        <v>15</v>
      </c>
      <c r="F554" s="91" t="s">
        <v>764</v>
      </c>
      <c r="G554" s="99">
        <v>198</v>
      </c>
      <c r="H554" s="91">
        <v>3</v>
      </c>
      <c r="I554" s="91"/>
    </row>
    <row r="555" spans="1:9">
      <c r="A555" s="145">
        <v>551</v>
      </c>
      <c r="B555" s="146" t="s">
        <v>1242</v>
      </c>
      <c r="C555" s="91"/>
      <c r="D555" s="91">
        <v>5</v>
      </c>
      <c r="E555" s="91">
        <v>16</v>
      </c>
      <c r="F555" s="91" t="s">
        <v>1204</v>
      </c>
      <c r="G555" s="147">
        <v>198</v>
      </c>
      <c r="H555" s="91" t="s">
        <v>6669</v>
      </c>
      <c r="I555" s="91"/>
    </row>
    <row r="556" spans="1:9">
      <c r="A556" s="145">
        <v>552</v>
      </c>
      <c r="B556" s="146" t="s">
        <v>1244</v>
      </c>
      <c r="C556" s="91"/>
      <c r="D556" s="91">
        <v>1</v>
      </c>
      <c r="E556" s="91">
        <v>17</v>
      </c>
      <c r="F556" s="91" t="s">
        <v>765</v>
      </c>
      <c r="G556" s="99">
        <v>198</v>
      </c>
      <c r="H556" s="91">
        <v>9</v>
      </c>
      <c r="I556" s="91"/>
    </row>
    <row r="557" spans="1:9">
      <c r="A557" s="145">
        <v>553</v>
      </c>
      <c r="B557" s="146" t="s">
        <v>1246</v>
      </c>
      <c r="C557" s="91"/>
      <c r="D557" s="91">
        <v>1</v>
      </c>
      <c r="E557" s="91">
        <v>18</v>
      </c>
      <c r="F557" s="91" t="s">
        <v>766</v>
      </c>
      <c r="G557" s="99">
        <v>198</v>
      </c>
      <c r="H557" s="91">
        <v>11</v>
      </c>
      <c r="I557" s="91"/>
    </row>
    <row r="558" spans="1:9">
      <c r="A558" s="145">
        <v>554</v>
      </c>
      <c r="B558" s="146" t="s">
        <v>1248</v>
      </c>
      <c r="C558" s="91"/>
      <c r="D558" s="91">
        <v>1</v>
      </c>
      <c r="E558" s="91">
        <v>19</v>
      </c>
      <c r="F558" s="91" t="s">
        <v>767</v>
      </c>
      <c r="G558" s="99">
        <v>198</v>
      </c>
      <c r="H558" s="91">
        <v>13</v>
      </c>
      <c r="I558" s="91"/>
    </row>
    <row r="559" spans="1:9">
      <c r="A559" s="145">
        <v>555</v>
      </c>
      <c r="B559" s="146" t="s">
        <v>1250</v>
      </c>
      <c r="C559" s="91"/>
      <c r="D559" s="91">
        <v>1</v>
      </c>
      <c r="E559" s="91">
        <v>20</v>
      </c>
      <c r="F559" s="91" t="s">
        <v>768</v>
      </c>
      <c r="G559" s="99">
        <v>198</v>
      </c>
      <c r="H559" s="91">
        <v>15</v>
      </c>
      <c r="I559" s="91"/>
    </row>
    <row r="560" spans="1:9">
      <c r="A560" s="145">
        <v>556</v>
      </c>
      <c r="B560" s="146" t="s">
        <v>1252</v>
      </c>
      <c r="C560" s="91" t="s">
        <v>6461</v>
      </c>
      <c r="D560" s="91">
        <v>1</v>
      </c>
      <c r="E560" s="91">
        <v>24</v>
      </c>
      <c r="F560" s="91" t="s">
        <v>769</v>
      </c>
      <c r="G560" s="99">
        <v>198</v>
      </c>
      <c r="H560" s="91">
        <v>34</v>
      </c>
      <c r="I560" s="91"/>
    </row>
    <row r="561" spans="1:9">
      <c r="A561" s="145">
        <v>557</v>
      </c>
      <c r="B561" s="146" t="s">
        <v>1254</v>
      </c>
      <c r="C561" s="91" t="s">
        <v>6461</v>
      </c>
      <c r="D561" s="91">
        <v>1</v>
      </c>
      <c r="E561" s="91">
        <v>25</v>
      </c>
      <c r="F561" s="91" t="s">
        <v>770</v>
      </c>
      <c r="G561" s="99">
        <v>198</v>
      </c>
      <c r="H561" s="91">
        <v>44</v>
      </c>
      <c r="I561" s="91"/>
    </row>
    <row r="562" spans="1:9">
      <c r="A562" s="145">
        <v>558</v>
      </c>
      <c r="B562" s="146" t="s">
        <v>1256</v>
      </c>
      <c r="C562" s="91" t="s">
        <v>6461</v>
      </c>
      <c r="D562" s="91">
        <v>1</v>
      </c>
      <c r="E562" s="91">
        <v>26</v>
      </c>
      <c r="F562" s="91" t="s">
        <v>771</v>
      </c>
      <c r="G562" s="99">
        <v>198</v>
      </c>
      <c r="H562" s="91">
        <v>54</v>
      </c>
      <c r="I562" s="91"/>
    </row>
    <row r="563" spans="1:9">
      <c r="A563" s="145">
        <v>559</v>
      </c>
      <c r="B563" s="146" t="s">
        <v>1240</v>
      </c>
      <c r="C563" s="91"/>
      <c r="D563" s="91">
        <v>1</v>
      </c>
      <c r="E563" s="91">
        <v>15</v>
      </c>
      <c r="F563" s="91" t="s">
        <v>772</v>
      </c>
      <c r="G563" s="99">
        <v>201</v>
      </c>
      <c r="H563" s="91">
        <v>3</v>
      </c>
      <c r="I563" s="91"/>
    </row>
    <row r="564" spans="1:9">
      <c r="A564" s="145">
        <v>560</v>
      </c>
      <c r="B564" s="146" t="s">
        <v>1242</v>
      </c>
      <c r="C564" s="91"/>
      <c r="D564" s="91">
        <v>5</v>
      </c>
      <c r="E564" s="91">
        <v>16</v>
      </c>
      <c r="F564" s="91" t="s">
        <v>1205</v>
      </c>
      <c r="G564" s="147">
        <v>201</v>
      </c>
      <c r="H564" s="91" t="s">
        <v>6669</v>
      </c>
      <c r="I564" s="91"/>
    </row>
    <row r="565" spans="1:9">
      <c r="A565" s="145">
        <v>561</v>
      </c>
      <c r="B565" s="146" t="s">
        <v>1244</v>
      </c>
      <c r="C565" s="91"/>
      <c r="D565" s="91">
        <v>1</v>
      </c>
      <c r="E565" s="91">
        <v>17</v>
      </c>
      <c r="F565" s="91" t="s">
        <v>773</v>
      </c>
      <c r="G565" s="99">
        <v>201</v>
      </c>
      <c r="H565" s="91">
        <v>9</v>
      </c>
      <c r="I565" s="91"/>
    </row>
    <row r="566" spans="1:9">
      <c r="A566" s="145">
        <v>562</v>
      </c>
      <c r="B566" s="146" t="s">
        <v>1246</v>
      </c>
      <c r="C566" s="91"/>
      <c r="D566" s="91">
        <v>1</v>
      </c>
      <c r="E566" s="91">
        <v>18</v>
      </c>
      <c r="F566" s="91" t="s">
        <v>774</v>
      </c>
      <c r="G566" s="99">
        <v>201</v>
      </c>
      <c r="H566" s="91">
        <v>11</v>
      </c>
      <c r="I566" s="91"/>
    </row>
    <row r="567" spans="1:9">
      <c r="A567" s="145">
        <v>563</v>
      </c>
      <c r="B567" s="146" t="s">
        <v>1248</v>
      </c>
      <c r="C567" s="91"/>
      <c r="D567" s="91">
        <v>1</v>
      </c>
      <c r="E567" s="91">
        <v>19</v>
      </c>
      <c r="F567" s="91" t="s">
        <v>775</v>
      </c>
      <c r="G567" s="99">
        <v>201</v>
      </c>
      <c r="H567" s="91">
        <v>13</v>
      </c>
      <c r="I567" s="91"/>
    </row>
    <row r="568" spans="1:9">
      <c r="A568" s="145">
        <v>564</v>
      </c>
      <c r="B568" s="146" t="s">
        <v>1250</v>
      </c>
      <c r="C568" s="91"/>
      <c r="D568" s="91">
        <v>1</v>
      </c>
      <c r="E568" s="91">
        <v>20</v>
      </c>
      <c r="F568" s="91" t="s">
        <v>776</v>
      </c>
      <c r="G568" s="99">
        <v>201</v>
      </c>
      <c r="H568" s="91">
        <v>15</v>
      </c>
      <c r="I568" s="91"/>
    </row>
    <row r="569" spans="1:9">
      <c r="A569" s="145">
        <v>565</v>
      </c>
      <c r="B569" s="146" t="s">
        <v>1252</v>
      </c>
      <c r="C569" s="91" t="s">
        <v>6461</v>
      </c>
      <c r="D569" s="91">
        <v>1</v>
      </c>
      <c r="E569" s="91">
        <v>24</v>
      </c>
      <c r="F569" s="91" t="s">
        <v>777</v>
      </c>
      <c r="G569" s="99">
        <v>201</v>
      </c>
      <c r="H569" s="91">
        <v>34</v>
      </c>
      <c r="I569" s="91"/>
    </row>
    <row r="570" spans="1:9">
      <c r="A570" s="145">
        <v>566</v>
      </c>
      <c r="B570" s="146" t="s">
        <v>1254</v>
      </c>
      <c r="C570" s="91" t="s">
        <v>6461</v>
      </c>
      <c r="D570" s="91">
        <v>1</v>
      </c>
      <c r="E570" s="91">
        <v>25</v>
      </c>
      <c r="F570" s="91" t="s">
        <v>778</v>
      </c>
      <c r="G570" s="99">
        <v>201</v>
      </c>
      <c r="H570" s="91">
        <v>44</v>
      </c>
      <c r="I570" s="91"/>
    </row>
    <row r="571" spans="1:9">
      <c r="A571" s="145">
        <v>567</v>
      </c>
      <c r="B571" s="146" t="s">
        <v>1256</v>
      </c>
      <c r="C571" s="91" t="s">
        <v>6461</v>
      </c>
      <c r="D571" s="91">
        <v>1</v>
      </c>
      <c r="E571" s="91">
        <v>26</v>
      </c>
      <c r="F571" s="91" t="s">
        <v>779</v>
      </c>
      <c r="G571" s="99">
        <v>201</v>
      </c>
      <c r="H571" s="91">
        <v>54</v>
      </c>
      <c r="I571" s="91"/>
    </row>
    <row r="572" spans="1:9">
      <c r="A572" s="145">
        <v>568</v>
      </c>
      <c r="B572" s="146" t="s">
        <v>1240</v>
      </c>
      <c r="C572" s="91"/>
      <c r="D572" s="91">
        <v>1</v>
      </c>
      <c r="E572" s="91">
        <v>15</v>
      </c>
      <c r="F572" s="91" t="s">
        <v>780</v>
      </c>
      <c r="G572" s="99">
        <v>204</v>
      </c>
      <c r="H572" s="91">
        <v>3</v>
      </c>
      <c r="I572" s="91"/>
    </row>
    <row r="573" spans="1:9">
      <c r="A573" s="145">
        <v>569</v>
      </c>
      <c r="B573" s="146" t="s">
        <v>1242</v>
      </c>
      <c r="C573" s="91"/>
      <c r="D573" s="91">
        <v>5</v>
      </c>
      <c r="E573" s="91">
        <v>16</v>
      </c>
      <c r="F573" s="91" t="s">
        <v>1206</v>
      </c>
      <c r="G573" s="147">
        <v>204</v>
      </c>
      <c r="H573" s="91" t="s">
        <v>6669</v>
      </c>
      <c r="I573" s="91"/>
    </row>
    <row r="574" spans="1:9">
      <c r="A574" s="145">
        <v>570</v>
      </c>
      <c r="B574" s="146" t="s">
        <v>1244</v>
      </c>
      <c r="C574" s="91"/>
      <c r="D574" s="91">
        <v>1</v>
      </c>
      <c r="E574" s="91">
        <v>17</v>
      </c>
      <c r="F574" s="91" t="s">
        <v>781</v>
      </c>
      <c r="G574" s="99">
        <v>204</v>
      </c>
      <c r="H574" s="91">
        <v>9</v>
      </c>
      <c r="I574" s="91"/>
    </row>
    <row r="575" spans="1:9">
      <c r="A575" s="145">
        <v>571</v>
      </c>
      <c r="B575" s="146" t="s">
        <v>1246</v>
      </c>
      <c r="C575" s="91"/>
      <c r="D575" s="91">
        <v>1</v>
      </c>
      <c r="E575" s="91">
        <v>18</v>
      </c>
      <c r="F575" s="91" t="s">
        <v>782</v>
      </c>
      <c r="G575" s="99">
        <v>204</v>
      </c>
      <c r="H575" s="91">
        <v>11</v>
      </c>
      <c r="I575" s="91"/>
    </row>
    <row r="576" spans="1:9">
      <c r="A576" s="145">
        <v>572</v>
      </c>
      <c r="B576" s="146" t="s">
        <v>1248</v>
      </c>
      <c r="C576" s="91"/>
      <c r="D576" s="91">
        <v>1</v>
      </c>
      <c r="E576" s="91">
        <v>19</v>
      </c>
      <c r="F576" s="91" t="s">
        <v>783</v>
      </c>
      <c r="G576" s="99">
        <v>204</v>
      </c>
      <c r="H576" s="91">
        <v>13</v>
      </c>
      <c r="I576" s="91"/>
    </row>
    <row r="577" spans="1:9">
      <c r="A577" s="145">
        <v>573</v>
      </c>
      <c r="B577" s="146" t="s">
        <v>1250</v>
      </c>
      <c r="C577" s="91"/>
      <c r="D577" s="91">
        <v>1</v>
      </c>
      <c r="E577" s="91">
        <v>20</v>
      </c>
      <c r="F577" s="91" t="s">
        <v>784</v>
      </c>
      <c r="G577" s="99">
        <v>204</v>
      </c>
      <c r="H577" s="91">
        <v>15</v>
      </c>
      <c r="I577" s="91"/>
    </row>
    <row r="578" spans="1:9">
      <c r="A578" s="145">
        <v>574</v>
      </c>
      <c r="B578" s="146" t="s">
        <v>1252</v>
      </c>
      <c r="C578" s="91" t="s">
        <v>6461</v>
      </c>
      <c r="D578" s="91">
        <v>1</v>
      </c>
      <c r="E578" s="91">
        <v>24</v>
      </c>
      <c r="F578" s="91" t="s">
        <v>785</v>
      </c>
      <c r="G578" s="99">
        <v>204</v>
      </c>
      <c r="H578" s="91">
        <v>34</v>
      </c>
      <c r="I578" s="91"/>
    </row>
    <row r="579" spans="1:9">
      <c r="A579" s="145">
        <v>575</v>
      </c>
      <c r="B579" s="146" t="s">
        <v>1254</v>
      </c>
      <c r="C579" s="91" t="s">
        <v>6461</v>
      </c>
      <c r="D579" s="91">
        <v>1</v>
      </c>
      <c r="E579" s="91">
        <v>25</v>
      </c>
      <c r="F579" s="91" t="s">
        <v>786</v>
      </c>
      <c r="G579" s="99">
        <v>204</v>
      </c>
      <c r="H579" s="91">
        <v>44</v>
      </c>
      <c r="I579" s="91"/>
    </row>
    <row r="580" spans="1:9">
      <c r="A580" s="145">
        <v>576</v>
      </c>
      <c r="B580" s="146" t="s">
        <v>1256</v>
      </c>
      <c r="C580" s="91" t="s">
        <v>6461</v>
      </c>
      <c r="D580" s="91">
        <v>1</v>
      </c>
      <c r="E580" s="91">
        <v>26</v>
      </c>
      <c r="F580" s="91" t="s">
        <v>787</v>
      </c>
      <c r="G580" s="99">
        <v>204</v>
      </c>
      <c r="H580" s="91">
        <v>54</v>
      </c>
      <c r="I580" s="91"/>
    </row>
    <row r="581" spans="1:9">
      <c r="A581" s="145">
        <v>577</v>
      </c>
      <c r="B581" s="146" t="s">
        <v>1240</v>
      </c>
      <c r="C581" s="91"/>
      <c r="D581" s="91">
        <v>1</v>
      </c>
      <c r="E581" s="91">
        <v>15</v>
      </c>
      <c r="F581" s="91" t="s">
        <v>788</v>
      </c>
      <c r="G581" s="99">
        <v>207</v>
      </c>
      <c r="H581" s="91">
        <v>3</v>
      </c>
      <c r="I581" s="91"/>
    </row>
    <row r="582" spans="1:9">
      <c r="A582" s="145">
        <v>578</v>
      </c>
      <c r="B582" s="146" t="s">
        <v>1242</v>
      </c>
      <c r="C582" s="91"/>
      <c r="D582" s="91">
        <v>5</v>
      </c>
      <c r="E582" s="91">
        <v>16</v>
      </c>
      <c r="F582" s="91" t="s">
        <v>1207</v>
      </c>
      <c r="G582" s="147">
        <v>207</v>
      </c>
      <c r="H582" s="91" t="s">
        <v>6669</v>
      </c>
      <c r="I582" s="91"/>
    </row>
    <row r="583" spans="1:9">
      <c r="A583" s="145">
        <v>579</v>
      </c>
      <c r="B583" s="146" t="s">
        <v>1244</v>
      </c>
      <c r="C583" s="91"/>
      <c r="D583" s="91">
        <v>1</v>
      </c>
      <c r="E583" s="91">
        <v>17</v>
      </c>
      <c r="F583" s="91" t="s">
        <v>789</v>
      </c>
      <c r="G583" s="99">
        <v>207</v>
      </c>
      <c r="H583" s="91">
        <v>9</v>
      </c>
      <c r="I583" s="91"/>
    </row>
    <row r="584" spans="1:9">
      <c r="A584" s="145">
        <v>580</v>
      </c>
      <c r="B584" s="146" t="s">
        <v>1246</v>
      </c>
      <c r="C584" s="91"/>
      <c r="D584" s="91">
        <v>1</v>
      </c>
      <c r="E584" s="91">
        <v>18</v>
      </c>
      <c r="F584" s="91" t="s">
        <v>790</v>
      </c>
      <c r="G584" s="99">
        <v>207</v>
      </c>
      <c r="H584" s="91">
        <v>11</v>
      </c>
      <c r="I584" s="91"/>
    </row>
    <row r="585" spans="1:9">
      <c r="A585" s="145">
        <v>581</v>
      </c>
      <c r="B585" s="146" t="s">
        <v>1248</v>
      </c>
      <c r="C585" s="91"/>
      <c r="D585" s="91">
        <v>1</v>
      </c>
      <c r="E585" s="91">
        <v>19</v>
      </c>
      <c r="F585" s="91" t="s">
        <v>791</v>
      </c>
      <c r="G585" s="99">
        <v>207</v>
      </c>
      <c r="H585" s="91">
        <v>13</v>
      </c>
      <c r="I585" s="91"/>
    </row>
    <row r="586" spans="1:9">
      <c r="A586" s="145">
        <v>582</v>
      </c>
      <c r="B586" s="146" t="s">
        <v>1250</v>
      </c>
      <c r="C586" s="91"/>
      <c r="D586" s="91">
        <v>1</v>
      </c>
      <c r="E586" s="91">
        <v>20</v>
      </c>
      <c r="F586" s="91" t="s">
        <v>792</v>
      </c>
      <c r="G586" s="99">
        <v>207</v>
      </c>
      <c r="H586" s="91">
        <v>15</v>
      </c>
      <c r="I586" s="91"/>
    </row>
    <row r="587" spans="1:9">
      <c r="A587" s="145">
        <v>583</v>
      </c>
      <c r="B587" s="146" t="s">
        <v>1252</v>
      </c>
      <c r="C587" s="91" t="s">
        <v>6461</v>
      </c>
      <c r="D587" s="91">
        <v>1</v>
      </c>
      <c r="E587" s="91">
        <v>24</v>
      </c>
      <c r="F587" s="91" t="s">
        <v>793</v>
      </c>
      <c r="G587" s="99">
        <v>207</v>
      </c>
      <c r="H587" s="91">
        <v>34</v>
      </c>
      <c r="I587" s="91"/>
    </row>
    <row r="588" spans="1:9">
      <c r="A588" s="145">
        <v>584</v>
      </c>
      <c r="B588" s="146" t="s">
        <v>1254</v>
      </c>
      <c r="C588" s="91" t="s">
        <v>6461</v>
      </c>
      <c r="D588" s="91">
        <v>1</v>
      </c>
      <c r="E588" s="91">
        <v>25</v>
      </c>
      <c r="F588" s="91" t="s">
        <v>794</v>
      </c>
      <c r="G588" s="99">
        <v>207</v>
      </c>
      <c r="H588" s="91">
        <v>44</v>
      </c>
      <c r="I588" s="91"/>
    </row>
    <row r="589" spans="1:9">
      <c r="A589" s="145">
        <v>585</v>
      </c>
      <c r="B589" s="146" t="s">
        <v>1256</v>
      </c>
      <c r="C589" s="91" t="s">
        <v>6461</v>
      </c>
      <c r="D589" s="91">
        <v>1</v>
      </c>
      <c r="E589" s="91">
        <v>26</v>
      </c>
      <c r="F589" s="91" t="s">
        <v>795</v>
      </c>
      <c r="G589" s="99">
        <v>207</v>
      </c>
      <c r="H589" s="91">
        <v>54</v>
      </c>
      <c r="I589" s="91"/>
    </row>
    <row r="590" spans="1:9">
      <c r="A590" s="145">
        <v>586</v>
      </c>
      <c r="B590" s="146" t="s">
        <v>1240</v>
      </c>
      <c r="C590" s="91"/>
      <c r="D590" s="91">
        <v>1</v>
      </c>
      <c r="E590" s="91">
        <v>15</v>
      </c>
      <c r="F590" s="91" t="s">
        <v>796</v>
      </c>
      <c r="G590" s="99">
        <v>210</v>
      </c>
      <c r="H590" s="91">
        <v>3</v>
      </c>
      <c r="I590" s="91"/>
    </row>
    <row r="591" spans="1:9">
      <c r="A591" s="145">
        <v>587</v>
      </c>
      <c r="B591" s="146" t="s">
        <v>1242</v>
      </c>
      <c r="C591" s="91"/>
      <c r="D591" s="91">
        <v>5</v>
      </c>
      <c r="E591" s="91">
        <v>16</v>
      </c>
      <c r="F591" s="91" t="s">
        <v>1208</v>
      </c>
      <c r="G591" s="147">
        <v>210</v>
      </c>
      <c r="H591" s="91" t="s">
        <v>6669</v>
      </c>
      <c r="I591" s="91"/>
    </row>
    <row r="592" spans="1:9">
      <c r="A592" s="145">
        <v>588</v>
      </c>
      <c r="B592" s="146" t="s">
        <v>1244</v>
      </c>
      <c r="C592" s="91"/>
      <c r="D592" s="91">
        <v>1</v>
      </c>
      <c r="E592" s="91">
        <v>17</v>
      </c>
      <c r="F592" s="91" t="s">
        <v>797</v>
      </c>
      <c r="G592" s="99">
        <v>210</v>
      </c>
      <c r="H592" s="91">
        <v>9</v>
      </c>
      <c r="I592" s="91"/>
    </row>
    <row r="593" spans="1:9">
      <c r="A593" s="145">
        <v>589</v>
      </c>
      <c r="B593" s="146" t="s">
        <v>1246</v>
      </c>
      <c r="C593" s="91"/>
      <c r="D593" s="91">
        <v>1</v>
      </c>
      <c r="E593" s="91">
        <v>18</v>
      </c>
      <c r="F593" s="91" t="s">
        <v>798</v>
      </c>
      <c r="G593" s="99">
        <v>210</v>
      </c>
      <c r="H593" s="91">
        <v>11</v>
      </c>
      <c r="I593" s="91"/>
    </row>
    <row r="594" spans="1:9">
      <c r="A594" s="145">
        <v>590</v>
      </c>
      <c r="B594" s="146" t="s">
        <v>1248</v>
      </c>
      <c r="C594" s="91"/>
      <c r="D594" s="91">
        <v>1</v>
      </c>
      <c r="E594" s="91">
        <v>19</v>
      </c>
      <c r="F594" s="91" t="s">
        <v>799</v>
      </c>
      <c r="G594" s="99">
        <v>210</v>
      </c>
      <c r="H594" s="91">
        <v>13</v>
      </c>
      <c r="I594" s="91"/>
    </row>
    <row r="595" spans="1:9">
      <c r="A595" s="145">
        <v>591</v>
      </c>
      <c r="B595" s="146" t="s">
        <v>1250</v>
      </c>
      <c r="C595" s="91"/>
      <c r="D595" s="91">
        <v>1</v>
      </c>
      <c r="E595" s="91">
        <v>20</v>
      </c>
      <c r="F595" s="91" t="s">
        <v>800</v>
      </c>
      <c r="G595" s="99">
        <v>210</v>
      </c>
      <c r="H595" s="91">
        <v>15</v>
      </c>
      <c r="I595" s="91"/>
    </row>
    <row r="596" spans="1:9">
      <c r="A596" s="145">
        <v>592</v>
      </c>
      <c r="B596" s="146" t="s">
        <v>1252</v>
      </c>
      <c r="C596" s="91" t="s">
        <v>6461</v>
      </c>
      <c r="D596" s="91">
        <v>1</v>
      </c>
      <c r="E596" s="91">
        <v>24</v>
      </c>
      <c r="F596" s="91" t="s">
        <v>801</v>
      </c>
      <c r="G596" s="99">
        <v>210</v>
      </c>
      <c r="H596" s="91">
        <v>34</v>
      </c>
      <c r="I596" s="91"/>
    </row>
    <row r="597" spans="1:9">
      <c r="A597" s="145">
        <v>593</v>
      </c>
      <c r="B597" s="146" t="s">
        <v>1254</v>
      </c>
      <c r="C597" s="91" t="s">
        <v>6461</v>
      </c>
      <c r="D597" s="91">
        <v>1</v>
      </c>
      <c r="E597" s="91">
        <v>25</v>
      </c>
      <c r="F597" s="91" t="s">
        <v>802</v>
      </c>
      <c r="G597" s="99">
        <v>210</v>
      </c>
      <c r="H597" s="91">
        <v>44</v>
      </c>
      <c r="I597" s="91"/>
    </row>
    <row r="598" spans="1:9">
      <c r="A598" s="145">
        <v>594</v>
      </c>
      <c r="B598" s="146" t="s">
        <v>1256</v>
      </c>
      <c r="C598" s="91" t="s">
        <v>6461</v>
      </c>
      <c r="D598" s="91">
        <v>1</v>
      </c>
      <c r="E598" s="91">
        <v>26</v>
      </c>
      <c r="F598" s="91" t="s">
        <v>803</v>
      </c>
      <c r="G598" s="99">
        <v>210</v>
      </c>
      <c r="H598" s="91">
        <v>54</v>
      </c>
      <c r="I598" s="91"/>
    </row>
    <row r="599" spans="1:9">
      <c r="A599" s="145">
        <v>595</v>
      </c>
      <c r="B599" s="146" t="s">
        <v>1240</v>
      </c>
      <c r="C599" s="91"/>
      <c r="D599" s="91">
        <v>1</v>
      </c>
      <c r="E599" s="91">
        <v>15</v>
      </c>
      <c r="F599" s="91" t="s">
        <v>804</v>
      </c>
      <c r="G599" s="99">
        <v>213</v>
      </c>
      <c r="H599" s="91">
        <v>3</v>
      </c>
      <c r="I599" s="91"/>
    </row>
    <row r="600" spans="1:9">
      <c r="A600" s="145">
        <v>596</v>
      </c>
      <c r="B600" s="146" t="s">
        <v>1242</v>
      </c>
      <c r="C600" s="91"/>
      <c r="D600" s="91">
        <v>5</v>
      </c>
      <c r="E600" s="91">
        <v>16</v>
      </c>
      <c r="F600" s="91" t="s">
        <v>1209</v>
      </c>
      <c r="G600" s="147">
        <v>213</v>
      </c>
      <c r="H600" s="91" t="s">
        <v>6669</v>
      </c>
      <c r="I600" s="91"/>
    </row>
    <row r="601" spans="1:9">
      <c r="A601" s="145">
        <v>597</v>
      </c>
      <c r="B601" s="146" t="s">
        <v>1244</v>
      </c>
      <c r="C601" s="91"/>
      <c r="D601" s="91">
        <v>1</v>
      </c>
      <c r="E601" s="91">
        <v>17</v>
      </c>
      <c r="F601" s="91" t="s">
        <v>805</v>
      </c>
      <c r="G601" s="99">
        <v>213</v>
      </c>
      <c r="H601" s="91">
        <v>9</v>
      </c>
      <c r="I601" s="91"/>
    </row>
    <row r="602" spans="1:9">
      <c r="A602" s="145">
        <v>598</v>
      </c>
      <c r="B602" s="146" t="s">
        <v>1246</v>
      </c>
      <c r="C602" s="91"/>
      <c r="D602" s="91">
        <v>1</v>
      </c>
      <c r="E602" s="91">
        <v>18</v>
      </c>
      <c r="F602" s="91" t="s">
        <v>806</v>
      </c>
      <c r="G602" s="99">
        <v>213</v>
      </c>
      <c r="H602" s="91">
        <v>11</v>
      </c>
      <c r="I602" s="91"/>
    </row>
    <row r="603" spans="1:9">
      <c r="A603" s="145">
        <v>599</v>
      </c>
      <c r="B603" s="146" t="s">
        <v>1248</v>
      </c>
      <c r="C603" s="91"/>
      <c r="D603" s="91">
        <v>1</v>
      </c>
      <c r="E603" s="91">
        <v>19</v>
      </c>
      <c r="F603" s="91" t="s">
        <v>807</v>
      </c>
      <c r="G603" s="99">
        <v>213</v>
      </c>
      <c r="H603" s="91">
        <v>13</v>
      </c>
      <c r="I603" s="91"/>
    </row>
    <row r="604" spans="1:9">
      <c r="A604" s="145">
        <v>600</v>
      </c>
      <c r="B604" s="146" t="s">
        <v>1250</v>
      </c>
      <c r="C604" s="91"/>
      <c r="D604" s="91">
        <v>1</v>
      </c>
      <c r="E604" s="91">
        <v>20</v>
      </c>
      <c r="F604" s="91" t="s">
        <v>808</v>
      </c>
      <c r="G604" s="99">
        <v>213</v>
      </c>
      <c r="H604" s="91">
        <v>15</v>
      </c>
      <c r="I604" s="91"/>
    </row>
    <row r="605" spans="1:9">
      <c r="A605" s="145">
        <v>601</v>
      </c>
      <c r="B605" s="146" t="s">
        <v>1252</v>
      </c>
      <c r="C605" s="91" t="s">
        <v>6461</v>
      </c>
      <c r="D605" s="91">
        <v>1</v>
      </c>
      <c r="E605" s="91">
        <v>24</v>
      </c>
      <c r="F605" s="91" t="s">
        <v>809</v>
      </c>
      <c r="G605" s="99">
        <v>213</v>
      </c>
      <c r="H605" s="91">
        <v>34</v>
      </c>
      <c r="I605" s="91"/>
    </row>
    <row r="606" spans="1:9">
      <c r="A606" s="145">
        <v>602</v>
      </c>
      <c r="B606" s="146" t="s">
        <v>1254</v>
      </c>
      <c r="C606" s="91" t="s">
        <v>6461</v>
      </c>
      <c r="D606" s="91">
        <v>1</v>
      </c>
      <c r="E606" s="91">
        <v>25</v>
      </c>
      <c r="F606" s="91" t="s">
        <v>810</v>
      </c>
      <c r="G606" s="99">
        <v>213</v>
      </c>
      <c r="H606" s="91">
        <v>44</v>
      </c>
      <c r="I606" s="91"/>
    </row>
    <row r="607" spans="1:9">
      <c r="A607" s="145">
        <v>603</v>
      </c>
      <c r="B607" s="146" t="s">
        <v>1256</v>
      </c>
      <c r="C607" s="91" t="s">
        <v>6461</v>
      </c>
      <c r="D607" s="91">
        <v>1</v>
      </c>
      <c r="E607" s="91">
        <v>26</v>
      </c>
      <c r="F607" s="91" t="s">
        <v>811</v>
      </c>
      <c r="G607" s="99">
        <v>213</v>
      </c>
      <c r="H607" s="91">
        <v>54</v>
      </c>
      <c r="I607" s="91"/>
    </row>
    <row r="608" spans="1:9">
      <c r="A608" s="145">
        <v>604</v>
      </c>
      <c r="B608" s="146" t="s">
        <v>1240</v>
      </c>
      <c r="C608" s="91"/>
      <c r="D608" s="91">
        <v>1</v>
      </c>
      <c r="E608" s="91">
        <v>15</v>
      </c>
      <c r="F608" s="91" t="s">
        <v>812</v>
      </c>
      <c r="G608" s="99">
        <v>216</v>
      </c>
      <c r="H608" s="91">
        <v>3</v>
      </c>
      <c r="I608" s="91"/>
    </row>
    <row r="609" spans="1:9">
      <c r="A609" s="145">
        <v>605</v>
      </c>
      <c r="B609" s="146" t="s">
        <v>1242</v>
      </c>
      <c r="C609" s="91"/>
      <c r="D609" s="91">
        <v>5</v>
      </c>
      <c r="E609" s="91">
        <v>16</v>
      </c>
      <c r="F609" s="91" t="s">
        <v>1210</v>
      </c>
      <c r="G609" s="147">
        <v>216</v>
      </c>
      <c r="H609" s="91" t="s">
        <v>6669</v>
      </c>
      <c r="I609" s="91"/>
    </row>
    <row r="610" spans="1:9">
      <c r="A610" s="145">
        <v>606</v>
      </c>
      <c r="B610" s="146" t="s">
        <v>1244</v>
      </c>
      <c r="C610" s="91"/>
      <c r="D610" s="91">
        <v>1</v>
      </c>
      <c r="E610" s="91">
        <v>17</v>
      </c>
      <c r="F610" s="91" t="s">
        <v>813</v>
      </c>
      <c r="G610" s="99">
        <v>216</v>
      </c>
      <c r="H610" s="91">
        <v>9</v>
      </c>
      <c r="I610" s="91"/>
    </row>
    <row r="611" spans="1:9">
      <c r="A611" s="145">
        <v>607</v>
      </c>
      <c r="B611" s="146" t="s">
        <v>1246</v>
      </c>
      <c r="C611" s="91"/>
      <c r="D611" s="91">
        <v>1</v>
      </c>
      <c r="E611" s="91">
        <v>18</v>
      </c>
      <c r="F611" s="91" t="s">
        <v>814</v>
      </c>
      <c r="G611" s="99">
        <v>216</v>
      </c>
      <c r="H611" s="91">
        <v>11</v>
      </c>
      <c r="I611" s="91"/>
    </row>
    <row r="612" spans="1:9">
      <c r="A612" s="145">
        <v>608</v>
      </c>
      <c r="B612" s="146" t="s">
        <v>1248</v>
      </c>
      <c r="C612" s="91"/>
      <c r="D612" s="91">
        <v>1</v>
      </c>
      <c r="E612" s="91">
        <v>19</v>
      </c>
      <c r="F612" s="91" t="s">
        <v>815</v>
      </c>
      <c r="G612" s="99">
        <v>216</v>
      </c>
      <c r="H612" s="91">
        <v>13</v>
      </c>
      <c r="I612" s="91"/>
    </row>
    <row r="613" spans="1:9">
      <c r="A613" s="145">
        <v>609</v>
      </c>
      <c r="B613" s="146" t="s">
        <v>1250</v>
      </c>
      <c r="C613" s="91"/>
      <c r="D613" s="91">
        <v>1</v>
      </c>
      <c r="E613" s="91">
        <v>20</v>
      </c>
      <c r="F613" s="91" t="s">
        <v>816</v>
      </c>
      <c r="G613" s="99">
        <v>216</v>
      </c>
      <c r="H613" s="91">
        <v>15</v>
      </c>
      <c r="I613" s="91"/>
    </row>
    <row r="614" spans="1:9">
      <c r="A614" s="145">
        <v>610</v>
      </c>
      <c r="B614" s="146" t="s">
        <v>1252</v>
      </c>
      <c r="C614" s="91" t="s">
        <v>6461</v>
      </c>
      <c r="D614" s="91">
        <v>1</v>
      </c>
      <c r="E614" s="91">
        <v>24</v>
      </c>
      <c r="F614" s="91" t="s">
        <v>817</v>
      </c>
      <c r="G614" s="99">
        <v>216</v>
      </c>
      <c r="H614" s="91">
        <v>34</v>
      </c>
      <c r="I614" s="91"/>
    </row>
    <row r="615" spans="1:9">
      <c r="A615" s="145">
        <v>611</v>
      </c>
      <c r="B615" s="146" t="s">
        <v>1254</v>
      </c>
      <c r="C615" s="91" t="s">
        <v>6461</v>
      </c>
      <c r="D615" s="91">
        <v>1</v>
      </c>
      <c r="E615" s="91">
        <v>25</v>
      </c>
      <c r="F615" s="91" t="s">
        <v>818</v>
      </c>
      <c r="G615" s="99">
        <v>216</v>
      </c>
      <c r="H615" s="91">
        <v>44</v>
      </c>
      <c r="I615" s="91"/>
    </row>
    <row r="616" spans="1:9">
      <c r="A616" s="145">
        <v>612</v>
      </c>
      <c r="B616" s="146" t="s">
        <v>1256</v>
      </c>
      <c r="C616" s="91" t="s">
        <v>6461</v>
      </c>
      <c r="D616" s="91">
        <v>1</v>
      </c>
      <c r="E616" s="91">
        <v>26</v>
      </c>
      <c r="F616" s="91" t="s">
        <v>819</v>
      </c>
      <c r="G616" s="99">
        <v>216</v>
      </c>
      <c r="H616" s="91">
        <v>54</v>
      </c>
      <c r="I616" s="91"/>
    </row>
    <row r="617" spans="1:9">
      <c r="A617" s="145">
        <v>613</v>
      </c>
      <c r="B617" s="146" t="s">
        <v>1240</v>
      </c>
      <c r="C617" s="91"/>
      <c r="D617" s="91">
        <v>1</v>
      </c>
      <c r="E617" s="91">
        <v>15</v>
      </c>
      <c r="F617" s="91" t="s">
        <v>820</v>
      </c>
      <c r="G617" s="99">
        <v>219</v>
      </c>
      <c r="H617" s="91">
        <v>3</v>
      </c>
      <c r="I617" s="91"/>
    </row>
    <row r="618" spans="1:9">
      <c r="A618" s="145">
        <v>614</v>
      </c>
      <c r="B618" s="146" t="s">
        <v>1242</v>
      </c>
      <c r="C618" s="91"/>
      <c r="D618" s="91">
        <v>5</v>
      </c>
      <c r="E618" s="91">
        <v>16</v>
      </c>
      <c r="F618" s="91" t="s">
        <v>1211</v>
      </c>
      <c r="G618" s="147">
        <v>219</v>
      </c>
      <c r="H618" s="91" t="s">
        <v>6669</v>
      </c>
      <c r="I618" s="91"/>
    </row>
    <row r="619" spans="1:9">
      <c r="A619" s="145">
        <v>615</v>
      </c>
      <c r="B619" s="146" t="s">
        <v>1244</v>
      </c>
      <c r="C619" s="91"/>
      <c r="D619" s="91">
        <v>1</v>
      </c>
      <c r="E619" s="91">
        <v>17</v>
      </c>
      <c r="F619" s="91" t="s">
        <v>821</v>
      </c>
      <c r="G619" s="99">
        <v>219</v>
      </c>
      <c r="H619" s="91">
        <v>9</v>
      </c>
      <c r="I619" s="91"/>
    </row>
    <row r="620" spans="1:9">
      <c r="A620" s="145">
        <v>616</v>
      </c>
      <c r="B620" s="146" t="s">
        <v>1246</v>
      </c>
      <c r="C620" s="91"/>
      <c r="D620" s="91">
        <v>1</v>
      </c>
      <c r="E620" s="91">
        <v>18</v>
      </c>
      <c r="F620" s="91" t="s">
        <v>822</v>
      </c>
      <c r="G620" s="99">
        <v>219</v>
      </c>
      <c r="H620" s="91">
        <v>11</v>
      </c>
      <c r="I620" s="91"/>
    </row>
    <row r="621" spans="1:9">
      <c r="A621" s="145">
        <v>617</v>
      </c>
      <c r="B621" s="146" t="s">
        <v>1248</v>
      </c>
      <c r="C621" s="91"/>
      <c r="D621" s="91">
        <v>1</v>
      </c>
      <c r="E621" s="91">
        <v>19</v>
      </c>
      <c r="F621" s="91" t="s">
        <v>823</v>
      </c>
      <c r="G621" s="99">
        <v>219</v>
      </c>
      <c r="H621" s="91">
        <v>13</v>
      </c>
      <c r="I621" s="91"/>
    </row>
    <row r="622" spans="1:9">
      <c r="A622" s="145">
        <v>618</v>
      </c>
      <c r="B622" s="146" t="s">
        <v>1250</v>
      </c>
      <c r="C622" s="91"/>
      <c r="D622" s="91">
        <v>1</v>
      </c>
      <c r="E622" s="91">
        <v>20</v>
      </c>
      <c r="F622" s="91" t="s">
        <v>824</v>
      </c>
      <c r="G622" s="99">
        <v>219</v>
      </c>
      <c r="H622" s="91">
        <v>15</v>
      </c>
      <c r="I622" s="91"/>
    </row>
    <row r="623" spans="1:9">
      <c r="A623" s="145">
        <v>619</v>
      </c>
      <c r="B623" s="146" t="s">
        <v>1252</v>
      </c>
      <c r="C623" s="91" t="s">
        <v>6461</v>
      </c>
      <c r="D623" s="91">
        <v>1</v>
      </c>
      <c r="E623" s="91">
        <v>24</v>
      </c>
      <c r="F623" s="91" t="s">
        <v>825</v>
      </c>
      <c r="G623" s="99">
        <v>219</v>
      </c>
      <c r="H623" s="91">
        <v>34</v>
      </c>
      <c r="I623" s="91"/>
    </row>
    <row r="624" spans="1:9">
      <c r="A624" s="145">
        <v>620</v>
      </c>
      <c r="B624" s="146" t="s">
        <v>1254</v>
      </c>
      <c r="C624" s="91" t="s">
        <v>6461</v>
      </c>
      <c r="D624" s="91">
        <v>1</v>
      </c>
      <c r="E624" s="91">
        <v>25</v>
      </c>
      <c r="F624" s="91" t="s">
        <v>826</v>
      </c>
      <c r="G624" s="99">
        <v>219</v>
      </c>
      <c r="H624" s="91">
        <v>44</v>
      </c>
      <c r="I624" s="91"/>
    </row>
    <row r="625" spans="1:9">
      <c r="A625" s="145">
        <v>621</v>
      </c>
      <c r="B625" s="146" t="s">
        <v>1256</v>
      </c>
      <c r="C625" s="91" t="s">
        <v>6461</v>
      </c>
      <c r="D625" s="91">
        <v>1</v>
      </c>
      <c r="E625" s="91">
        <v>26</v>
      </c>
      <c r="F625" s="91" t="s">
        <v>827</v>
      </c>
      <c r="G625" s="99">
        <v>219</v>
      </c>
      <c r="H625" s="91">
        <v>54</v>
      </c>
      <c r="I625" s="91"/>
    </row>
    <row r="626" spans="1:9">
      <c r="A626" s="145">
        <v>622</v>
      </c>
      <c r="B626" s="146" t="s">
        <v>1240</v>
      </c>
      <c r="C626" s="91"/>
      <c r="D626" s="91">
        <v>1</v>
      </c>
      <c r="E626" s="91">
        <v>15</v>
      </c>
      <c r="F626" s="91" t="s">
        <v>828</v>
      </c>
      <c r="G626" s="99">
        <v>222</v>
      </c>
      <c r="H626" s="91">
        <v>3</v>
      </c>
      <c r="I626" s="91"/>
    </row>
    <row r="627" spans="1:9">
      <c r="A627" s="145">
        <v>623</v>
      </c>
      <c r="B627" s="146" t="s">
        <v>1242</v>
      </c>
      <c r="C627" s="91"/>
      <c r="D627" s="91">
        <v>5</v>
      </c>
      <c r="E627" s="91">
        <v>16</v>
      </c>
      <c r="F627" s="91" t="s">
        <v>1212</v>
      </c>
      <c r="G627" s="147">
        <v>222</v>
      </c>
      <c r="H627" s="91" t="s">
        <v>6669</v>
      </c>
      <c r="I627" s="91"/>
    </row>
    <row r="628" spans="1:9">
      <c r="A628" s="145">
        <v>624</v>
      </c>
      <c r="B628" s="146" t="s">
        <v>1244</v>
      </c>
      <c r="C628" s="91"/>
      <c r="D628" s="91">
        <v>1</v>
      </c>
      <c r="E628" s="91">
        <v>17</v>
      </c>
      <c r="F628" s="91" t="s">
        <v>829</v>
      </c>
      <c r="G628" s="99">
        <v>222</v>
      </c>
      <c r="H628" s="91">
        <v>9</v>
      </c>
      <c r="I628" s="91"/>
    </row>
    <row r="629" spans="1:9">
      <c r="A629" s="145">
        <v>625</v>
      </c>
      <c r="B629" s="146" t="s">
        <v>1246</v>
      </c>
      <c r="C629" s="91"/>
      <c r="D629" s="91">
        <v>1</v>
      </c>
      <c r="E629" s="91">
        <v>18</v>
      </c>
      <c r="F629" s="91" t="s">
        <v>830</v>
      </c>
      <c r="G629" s="99">
        <v>222</v>
      </c>
      <c r="H629" s="91">
        <v>11</v>
      </c>
      <c r="I629" s="91"/>
    </row>
    <row r="630" spans="1:9">
      <c r="A630" s="145">
        <v>626</v>
      </c>
      <c r="B630" s="146" t="s">
        <v>1248</v>
      </c>
      <c r="C630" s="91"/>
      <c r="D630" s="91">
        <v>1</v>
      </c>
      <c r="E630" s="91">
        <v>19</v>
      </c>
      <c r="F630" s="91" t="s">
        <v>831</v>
      </c>
      <c r="G630" s="99">
        <v>222</v>
      </c>
      <c r="H630" s="91">
        <v>13</v>
      </c>
      <c r="I630" s="91"/>
    </row>
    <row r="631" spans="1:9">
      <c r="A631" s="145">
        <v>627</v>
      </c>
      <c r="B631" s="146" t="s">
        <v>1250</v>
      </c>
      <c r="C631" s="91"/>
      <c r="D631" s="91">
        <v>1</v>
      </c>
      <c r="E631" s="91">
        <v>20</v>
      </c>
      <c r="F631" s="91" t="s">
        <v>832</v>
      </c>
      <c r="G631" s="99">
        <v>222</v>
      </c>
      <c r="H631" s="91">
        <v>15</v>
      </c>
      <c r="I631" s="91"/>
    </row>
    <row r="632" spans="1:9">
      <c r="A632" s="145">
        <v>628</v>
      </c>
      <c r="B632" s="146" t="s">
        <v>1252</v>
      </c>
      <c r="C632" s="91" t="s">
        <v>6461</v>
      </c>
      <c r="D632" s="91">
        <v>1</v>
      </c>
      <c r="E632" s="91">
        <v>24</v>
      </c>
      <c r="F632" s="91" t="s">
        <v>833</v>
      </c>
      <c r="G632" s="99">
        <v>222</v>
      </c>
      <c r="H632" s="91">
        <v>34</v>
      </c>
      <c r="I632" s="91"/>
    </row>
    <row r="633" spans="1:9">
      <c r="A633" s="145">
        <v>629</v>
      </c>
      <c r="B633" s="146" t="s">
        <v>1254</v>
      </c>
      <c r="C633" s="91" t="s">
        <v>6461</v>
      </c>
      <c r="D633" s="91">
        <v>1</v>
      </c>
      <c r="E633" s="91">
        <v>25</v>
      </c>
      <c r="F633" s="91" t="s">
        <v>834</v>
      </c>
      <c r="G633" s="99">
        <v>222</v>
      </c>
      <c r="H633" s="91">
        <v>44</v>
      </c>
      <c r="I633" s="91"/>
    </row>
    <row r="634" spans="1:9">
      <c r="A634" s="145">
        <v>630</v>
      </c>
      <c r="B634" s="146" t="s">
        <v>1256</v>
      </c>
      <c r="C634" s="91" t="s">
        <v>6461</v>
      </c>
      <c r="D634" s="91">
        <v>1</v>
      </c>
      <c r="E634" s="91">
        <v>26</v>
      </c>
      <c r="F634" s="91" t="s">
        <v>835</v>
      </c>
      <c r="G634" s="99">
        <v>222</v>
      </c>
      <c r="H634" s="91">
        <v>54</v>
      </c>
      <c r="I634" s="91"/>
    </row>
    <row r="635" spans="1:9">
      <c r="A635" s="145">
        <v>631</v>
      </c>
      <c r="B635" s="146" t="s">
        <v>1240</v>
      </c>
      <c r="C635" s="91"/>
      <c r="D635" s="91">
        <v>1</v>
      </c>
      <c r="E635" s="91">
        <v>15</v>
      </c>
      <c r="F635" s="91" t="s">
        <v>836</v>
      </c>
      <c r="G635" s="99">
        <v>225</v>
      </c>
      <c r="H635" s="91">
        <v>3</v>
      </c>
      <c r="I635" s="91"/>
    </row>
    <row r="636" spans="1:9">
      <c r="A636" s="145">
        <v>632</v>
      </c>
      <c r="B636" s="146" t="s">
        <v>1242</v>
      </c>
      <c r="C636" s="91"/>
      <c r="D636" s="91">
        <v>5</v>
      </c>
      <c r="E636" s="91">
        <v>16</v>
      </c>
      <c r="F636" s="91" t="s">
        <v>1213</v>
      </c>
      <c r="G636" s="147">
        <v>225</v>
      </c>
      <c r="H636" s="91" t="s">
        <v>6669</v>
      </c>
      <c r="I636" s="91"/>
    </row>
    <row r="637" spans="1:9">
      <c r="A637" s="145">
        <v>633</v>
      </c>
      <c r="B637" s="146" t="s">
        <v>1244</v>
      </c>
      <c r="C637" s="91"/>
      <c r="D637" s="91">
        <v>1</v>
      </c>
      <c r="E637" s="91">
        <v>17</v>
      </c>
      <c r="F637" s="91" t="s">
        <v>837</v>
      </c>
      <c r="G637" s="99">
        <v>225</v>
      </c>
      <c r="H637" s="91">
        <v>9</v>
      </c>
      <c r="I637" s="91"/>
    </row>
    <row r="638" spans="1:9">
      <c r="A638" s="145">
        <v>634</v>
      </c>
      <c r="B638" s="146" t="s">
        <v>1246</v>
      </c>
      <c r="C638" s="91"/>
      <c r="D638" s="91">
        <v>1</v>
      </c>
      <c r="E638" s="91">
        <v>18</v>
      </c>
      <c r="F638" s="91" t="s">
        <v>838</v>
      </c>
      <c r="G638" s="99">
        <v>225</v>
      </c>
      <c r="H638" s="91">
        <v>11</v>
      </c>
      <c r="I638" s="91"/>
    </row>
    <row r="639" spans="1:9">
      <c r="A639" s="145">
        <v>635</v>
      </c>
      <c r="B639" s="146" t="s">
        <v>1248</v>
      </c>
      <c r="C639" s="91"/>
      <c r="D639" s="91">
        <v>1</v>
      </c>
      <c r="E639" s="91">
        <v>19</v>
      </c>
      <c r="F639" s="91" t="s">
        <v>839</v>
      </c>
      <c r="G639" s="99">
        <v>225</v>
      </c>
      <c r="H639" s="91">
        <v>13</v>
      </c>
      <c r="I639" s="91"/>
    </row>
    <row r="640" spans="1:9">
      <c r="A640" s="145">
        <v>636</v>
      </c>
      <c r="B640" s="146" t="s">
        <v>1250</v>
      </c>
      <c r="C640" s="91"/>
      <c r="D640" s="91">
        <v>1</v>
      </c>
      <c r="E640" s="91">
        <v>20</v>
      </c>
      <c r="F640" s="91" t="s">
        <v>840</v>
      </c>
      <c r="G640" s="99">
        <v>225</v>
      </c>
      <c r="H640" s="91">
        <v>15</v>
      </c>
      <c r="I640" s="91"/>
    </row>
    <row r="641" spans="1:9">
      <c r="A641" s="145">
        <v>637</v>
      </c>
      <c r="B641" s="146" t="s">
        <v>1252</v>
      </c>
      <c r="C641" s="91" t="s">
        <v>6461</v>
      </c>
      <c r="D641" s="91">
        <v>1</v>
      </c>
      <c r="E641" s="91">
        <v>24</v>
      </c>
      <c r="F641" s="91" t="s">
        <v>841</v>
      </c>
      <c r="G641" s="99">
        <v>225</v>
      </c>
      <c r="H641" s="91">
        <v>34</v>
      </c>
      <c r="I641" s="91"/>
    </row>
    <row r="642" spans="1:9">
      <c r="A642" s="145">
        <v>638</v>
      </c>
      <c r="B642" s="146" t="s">
        <v>1254</v>
      </c>
      <c r="C642" s="91" t="s">
        <v>6461</v>
      </c>
      <c r="D642" s="91">
        <v>1</v>
      </c>
      <c r="E642" s="91">
        <v>25</v>
      </c>
      <c r="F642" s="91" t="s">
        <v>842</v>
      </c>
      <c r="G642" s="99">
        <v>225</v>
      </c>
      <c r="H642" s="91">
        <v>44</v>
      </c>
      <c r="I642" s="91"/>
    </row>
    <row r="643" spans="1:9">
      <c r="A643" s="145">
        <v>639</v>
      </c>
      <c r="B643" s="146" t="s">
        <v>1256</v>
      </c>
      <c r="C643" s="91" t="s">
        <v>6461</v>
      </c>
      <c r="D643" s="91">
        <v>1</v>
      </c>
      <c r="E643" s="91">
        <v>26</v>
      </c>
      <c r="F643" s="91" t="s">
        <v>843</v>
      </c>
      <c r="G643" s="99">
        <v>225</v>
      </c>
      <c r="H643" s="91">
        <v>54</v>
      </c>
      <c r="I643" s="91"/>
    </row>
    <row r="644" spans="1:9">
      <c r="A644" s="145">
        <v>640</v>
      </c>
      <c r="B644" s="146" t="s">
        <v>1240</v>
      </c>
      <c r="C644" s="91"/>
      <c r="D644" s="91">
        <v>1</v>
      </c>
      <c r="E644" s="91">
        <v>15</v>
      </c>
      <c r="F644" s="91" t="s">
        <v>844</v>
      </c>
      <c r="G644" s="99">
        <v>228</v>
      </c>
      <c r="H644" s="91">
        <v>3</v>
      </c>
      <c r="I644" s="91"/>
    </row>
    <row r="645" spans="1:9">
      <c r="A645" s="145">
        <v>641</v>
      </c>
      <c r="B645" s="146" t="s">
        <v>1242</v>
      </c>
      <c r="C645" s="91"/>
      <c r="D645" s="91">
        <v>5</v>
      </c>
      <c r="E645" s="91">
        <v>16</v>
      </c>
      <c r="F645" s="91" t="s">
        <v>1214</v>
      </c>
      <c r="G645" s="147">
        <v>228</v>
      </c>
      <c r="H645" s="91" t="s">
        <v>6669</v>
      </c>
      <c r="I645" s="91"/>
    </row>
    <row r="646" spans="1:9">
      <c r="A646" s="145">
        <v>642</v>
      </c>
      <c r="B646" s="146" t="s">
        <v>1244</v>
      </c>
      <c r="C646" s="91"/>
      <c r="D646" s="91">
        <v>1</v>
      </c>
      <c r="E646" s="91">
        <v>17</v>
      </c>
      <c r="F646" s="91" t="s">
        <v>845</v>
      </c>
      <c r="G646" s="99">
        <v>228</v>
      </c>
      <c r="H646" s="91">
        <v>9</v>
      </c>
      <c r="I646" s="91"/>
    </row>
    <row r="647" spans="1:9">
      <c r="A647" s="145">
        <v>643</v>
      </c>
      <c r="B647" s="146" t="s">
        <v>1246</v>
      </c>
      <c r="C647" s="91"/>
      <c r="D647" s="91">
        <v>1</v>
      </c>
      <c r="E647" s="91">
        <v>18</v>
      </c>
      <c r="F647" s="91" t="s">
        <v>846</v>
      </c>
      <c r="G647" s="99">
        <v>228</v>
      </c>
      <c r="H647" s="91">
        <v>11</v>
      </c>
      <c r="I647" s="91"/>
    </row>
    <row r="648" spans="1:9">
      <c r="A648" s="145">
        <v>644</v>
      </c>
      <c r="B648" s="146" t="s">
        <v>1248</v>
      </c>
      <c r="C648" s="91"/>
      <c r="D648" s="91">
        <v>1</v>
      </c>
      <c r="E648" s="91">
        <v>19</v>
      </c>
      <c r="F648" s="91" t="s">
        <v>847</v>
      </c>
      <c r="G648" s="99">
        <v>228</v>
      </c>
      <c r="H648" s="91">
        <v>13</v>
      </c>
      <c r="I648" s="91"/>
    </row>
    <row r="649" spans="1:9">
      <c r="A649" s="145">
        <v>645</v>
      </c>
      <c r="B649" s="146" t="s">
        <v>1250</v>
      </c>
      <c r="C649" s="91"/>
      <c r="D649" s="91">
        <v>1</v>
      </c>
      <c r="E649" s="91">
        <v>20</v>
      </c>
      <c r="F649" s="91" t="s">
        <v>848</v>
      </c>
      <c r="G649" s="99">
        <v>228</v>
      </c>
      <c r="H649" s="91">
        <v>15</v>
      </c>
      <c r="I649" s="91"/>
    </row>
    <row r="650" spans="1:9">
      <c r="A650" s="145">
        <v>646</v>
      </c>
      <c r="B650" s="146" t="s">
        <v>1252</v>
      </c>
      <c r="C650" s="91" t="s">
        <v>6461</v>
      </c>
      <c r="D650" s="91">
        <v>1</v>
      </c>
      <c r="E650" s="91">
        <v>24</v>
      </c>
      <c r="F650" s="91" t="s">
        <v>849</v>
      </c>
      <c r="G650" s="99">
        <v>228</v>
      </c>
      <c r="H650" s="91">
        <v>34</v>
      </c>
      <c r="I650" s="91"/>
    </row>
    <row r="651" spans="1:9">
      <c r="A651" s="145">
        <v>647</v>
      </c>
      <c r="B651" s="146" t="s">
        <v>1254</v>
      </c>
      <c r="C651" s="91" t="s">
        <v>6461</v>
      </c>
      <c r="D651" s="91">
        <v>1</v>
      </c>
      <c r="E651" s="91">
        <v>25</v>
      </c>
      <c r="F651" s="91" t="s">
        <v>850</v>
      </c>
      <c r="G651" s="99">
        <v>228</v>
      </c>
      <c r="H651" s="91">
        <v>44</v>
      </c>
      <c r="I651" s="91"/>
    </row>
    <row r="652" spans="1:9">
      <c r="A652" s="145">
        <v>648</v>
      </c>
      <c r="B652" s="146" t="s">
        <v>1256</v>
      </c>
      <c r="C652" s="91" t="s">
        <v>6461</v>
      </c>
      <c r="D652" s="91">
        <v>1</v>
      </c>
      <c r="E652" s="91">
        <v>26</v>
      </c>
      <c r="F652" s="91" t="s">
        <v>851</v>
      </c>
      <c r="G652" s="99">
        <v>228</v>
      </c>
      <c r="H652" s="91">
        <v>54</v>
      </c>
      <c r="I652" s="91"/>
    </row>
    <row r="653" spans="1:9">
      <c r="A653" s="145">
        <v>649</v>
      </c>
      <c r="B653" s="146" t="s">
        <v>1240</v>
      </c>
      <c r="C653" s="91"/>
      <c r="D653" s="91">
        <v>1</v>
      </c>
      <c r="E653" s="91">
        <v>15</v>
      </c>
      <c r="F653" s="91" t="s">
        <v>852</v>
      </c>
      <c r="G653" s="99">
        <v>233</v>
      </c>
      <c r="H653" s="91">
        <v>3</v>
      </c>
      <c r="I653" s="91"/>
    </row>
    <row r="654" spans="1:9">
      <c r="A654" s="145">
        <v>650</v>
      </c>
      <c r="B654" s="146" t="s">
        <v>1242</v>
      </c>
      <c r="C654" s="91"/>
      <c r="D654" s="91">
        <v>5</v>
      </c>
      <c r="E654" s="91">
        <v>16</v>
      </c>
      <c r="F654" s="91" t="s">
        <v>1215</v>
      </c>
      <c r="G654" s="147">
        <v>233</v>
      </c>
      <c r="H654" s="91" t="s">
        <v>6669</v>
      </c>
      <c r="I654" s="91"/>
    </row>
    <row r="655" spans="1:9">
      <c r="A655" s="145">
        <v>651</v>
      </c>
      <c r="B655" s="146" t="s">
        <v>1244</v>
      </c>
      <c r="C655" s="91"/>
      <c r="D655" s="91">
        <v>1</v>
      </c>
      <c r="E655" s="91">
        <v>17</v>
      </c>
      <c r="F655" s="91" t="s">
        <v>853</v>
      </c>
      <c r="G655" s="99">
        <v>233</v>
      </c>
      <c r="H655" s="91">
        <v>9</v>
      </c>
      <c r="I655" s="91"/>
    </row>
    <row r="656" spans="1:9">
      <c r="A656" s="145">
        <v>652</v>
      </c>
      <c r="B656" s="146" t="s">
        <v>1246</v>
      </c>
      <c r="C656" s="91"/>
      <c r="D656" s="91">
        <v>1</v>
      </c>
      <c r="E656" s="91">
        <v>18</v>
      </c>
      <c r="F656" s="91" t="s">
        <v>854</v>
      </c>
      <c r="G656" s="99">
        <v>233</v>
      </c>
      <c r="H656" s="91">
        <v>11</v>
      </c>
      <c r="I656" s="91"/>
    </row>
    <row r="657" spans="1:9">
      <c r="A657" s="145">
        <v>653</v>
      </c>
      <c r="B657" s="146" t="s">
        <v>1248</v>
      </c>
      <c r="C657" s="91"/>
      <c r="D657" s="91">
        <v>1</v>
      </c>
      <c r="E657" s="91">
        <v>19</v>
      </c>
      <c r="F657" s="91" t="s">
        <v>855</v>
      </c>
      <c r="G657" s="99">
        <v>233</v>
      </c>
      <c r="H657" s="91">
        <v>13</v>
      </c>
      <c r="I657" s="91"/>
    </row>
    <row r="658" spans="1:9">
      <c r="A658" s="145">
        <v>654</v>
      </c>
      <c r="B658" s="146" t="s">
        <v>1250</v>
      </c>
      <c r="C658" s="91"/>
      <c r="D658" s="91">
        <v>1</v>
      </c>
      <c r="E658" s="91">
        <v>20</v>
      </c>
      <c r="F658" s="91" t="s">
        <v>856</v>
      </c>
      <c r="G658" s="99">
        <v>233</v>
      </c>
      <c r="H658" s="91">
        <v>15</v>
      </c>
      <c r="I658" s="91"/>
    </row>
    <row r="659" spans="1:9">
      <c r="A659" s="145">
        <v>655</v>
      </c>
      <c r="B659" s="146" t="s">
        <v>1252</v>
      </c>
      <c r="C659" s="91" t="s">
        <v>6461</v>
      </c>
      <c r="D659" s="91">
        <v>1</v>
      </c>
      <c r="E659" s="91">
        <v>24</v>
      </c>
      <c r="F659" s="91" t="s">
        <v>857</v>
      </c>
      <c r="G659" s="99">
        <v>233</v>
      </c>
      <c r="H659" s="91">
        <v>34</v>
      </c>
      <c r="I659" s="91"/>
    </row>
    <row r="660" spans="1:9">
      <c r="A660" s="145">
        <v>656</v>
      </c>
      <c r="B660" s="146" t="s">
        <v>1254</v>
      </c>
      <c r="C660" s="91" t="s">
        <v>6461</v>
      </c>
      <c r="D660" s="91">
        <v>1</v>
      </c>
      <c r="E660" s="91">
        <v>25</v>
      </c>
      <c r="F660" s="91" t="s">
        <v>858</v>
      </c>
      <c r="G660" s="99">
        <v>233</v>
      </c>
      <c r="H660" s="91">
        <v>44</v>
      </c>
      <c r="I660" s="91"/>
    </row>
    <row r="661" spans="1:9">
      <c r="A661" s="145">
        <v>657</v>
      </c>
      <c r="B661" s="146" t="s">
        <v>1256</v>
      </c>
      <c r="C661" s="91" t="s">
        <v>6461</v>
      </c>
      <c r="D661" s="91">
        <v>1</v>
      </c>
      <c r="E661" s="91">
        <v>26</v>
      </c>
      <c r="F661" s="91" t="s">
        <v>859</v>
      </c>
      <c r="G661" s="99">
        <v>233</v>
      </c>
      <c r="H661" s="91">
        <v>54</v>
      </c>
      <c r="I661" s="91"/>
    </row>
    <row r="662" spans="1:9">
      <c r="A662" s="145">
        <v>658</v>
      </c>
      <c r="B662" s="146" t="s">
        <v>1240</v>
      </c>
      <c r="C662" s="91"/>
      <c r="D662" s="91">
        <v>1</v>
      </c>
      <c r="E662" s="91">
        <v>15</v>
      </c>
      <c r="F662" s="91" t="s">
        <v>860</v>
      </c>
      <c r="G662" s="99">
        <v>236</v>
      </c>
      <c r="H662" s="91">
        <v>3</v>
      </c>
      <c r="I662" s="91"/>
    </row>
    <row r="663" spans="1:9">
      <c r="A663" s="145">
        <v>659</v>
      </c>
      <c r="B663" s="146" t="s">
        <v>1242</v>
      </c>
      <c r="C663" s="91"/>
      <c r="D663" s="91">
        <v>5</v>
      </c>
      <c r="E663" s="91">
        <v>16</v>
      </c>
      <c r="F663" s="91" t="s">
        <v>1216</v>
      </c>
      <c r="G663" s="147">
        <v>236</v>
      </c>
      <c r="H663" s="91" t="s">
        <v>6669</v>
      </c>
      <c r="I663" s="91"/>
    </row>
    <row r="664" spans="1:9">
      <c r="A664" s="145">
        <v>660</v>
      </c>
      <c r="B664" s="146" t="s">
        <v>1244</v>
      </c>
      <c r="C664" s="91"/>
      <c r="D664" s="91">
        <v>1</v>
      </c>
      <c r="E664" s="91">
        <v>17</v>
      </c>
      <c r="F664" s="91" t="s">
        <v>861</v>
      </c>
      <c r="G664" s="99">
        <v>236</v>
      </c>
      <c r="H664" s="91">
        <v>9</v>
      </c>
      <c r="I664" s="91"/>
    </row>
    <row r="665" spans="1:9">
      <c r="A665" s="145">
        <v>661</v>
      </c>
      <c r="B665" s="146" t="s">
        <v>1246</v>
      </c>
      <c r="C665" s="91"/>
      <c r="D665" s="91">
        <v>1</v>
      </c>
      <c r="E665" s="91">
        <v>18</v>
      </c>
      <c r="F665" s="91" t="s">
        <v>862</v>
      </c>
      <c r="G665" s="99">
        <v>236</v>
      </c>
      <c r="H665" s="91">
        <v>11</v>
      </c>
      <c r="I665" s="91"/>
    </row>
    <row r="666" spans="1:9">
      <c r="A666" s="145">
        <v>662</v>
      </c>
      <c r="B666" s="146" t="s">
        <v>1248</v>
      </c>
      <c r="C666" s="91"/>
      <c r="D666" s="91">
        <v>1</v>
      </c>
      <c r="E666" s="91">
        <v>19</v>
      </c>
      <c r="F666" s="91" t="s">
        <v>863</v>
      </c>
      <c r="G666" s="99">
        <v>236</v>
      </c>
      <c r="H666" s="91">
        <v>13</v>
      </c>
      <c r="I666" s="91"/>
    </row>
    <row r="667" spans="1:9">
      <c r="A667" s="145">
        <v>663</v>
      </c>
      <c r="B667" s="146" t="s">
        <v>1250</v>
      </c>
      <c r="C667" s="91"/>
      <c r="D667" s="91">
        <v>1</v>
      </c>
      <c r="E667" s="91">
        <v>20</v>
      </c>
      <c r="F667" s="91" t="s">
        <v>864</v>
      </c>
      <c r="G667" s="99">
        <v>236</v>
      </c>
      <c r="H667" s="91">
        <v>15</v>
      </c>
      <c r="I667" s="91"/>
    </row>
    <row r="668" spans="1:9">
      <c r="A668" s="145">
        <v>664</v>
      </c>
      <c r="B668" s="146" t="s">
        <v>1252</v>
      </c>
      <c r="C668" s="91" t="s">
        <v>6461</v>
      </c>
      <c r="D668" s="91">
        <v>1</v>
      </c>
      <c r="E668" s="91">
        <v>24</v>
      </c>
      <c r="F668" s="91" t="s">
        <v>865</v>
      </c>
      <c r="G668" s="99">
        <v>236</v>
      </c>
      <c r="H668" s="91">
        <v>34</v>
      </c>
      <c r="I668" s="91"/>
    </row>
    <row r="669" spans="1:9">
      <c r="A669" s="145">
        <v>665</v>
      </c>
      <c r="B669" s="146" t="s">
        <v>1254</v>
      </c>
      <c r="C669" s="91" t="s">
        <v>6461</v>
      </c>
      <c r="D669" s="91">
        <v>1</v>
      </c>
      <c r="E669" s="91">
        <v>25</v>
      </c>
      <c r="F669" s="91" t="s">
        <v>866</v>
      </c>
      <c r="G669" s="99">
        <v>236</v>
      </c>
      <c r="H669" s="91">
        <v>44</v>
      </c>
      <c r="I669" s="91"/>
    </row>
    <row r="670" spans="1:9">
      <c r="A670" s="145">
        <v>666</v>
      </c>
      <c r="B670" s="146" t="s">
        <v>1256</v>
      </c>
      <c r="C670" s="91" t="s">
        <v>6461</v>
      </c>
      <c r="D670" s="91">
        <v>1</v>
      </c>
      <c r="E670" s="91">
        <v>26</v>
      </c>
      <c r="F670" s="91" t="s">
        <v>867</v>
      </c>
      <c r="G670" s="99">
        <v>236</v>
      </c>
      <c r="H670" s="91">
        <v>54</v>
      </c>
      <c r="I670" s="91"/>
    </row>
    <row r="671" spans="1:9">
      <c r="A671" s="145">
        <v>667</v>
      </c>
      <c r="B671" s="146" t="s">
        <v>1240</v>
      </c>
      <c r="C671" s="91"/>
      <c r="D671" s="91">
        <v>1</v>
      </c>
      <c r="E671" s="91">
        <v>15</v>
      </c>
      <c r="F671" s="91" t="s">
        <v>868</v>
      </c>
      <c r="G671" s="99">
        <v>239</v>
      </c>
      <c r="H671" s="91">
        <v>3</v>
      </c>
      <c r="I671" s="91"/>
    </row>
    <row r="672" spans="1:9">
      <c r="A672" s="145">
        <v>668</v>
      </c>
      <c r="B672" s="146" t="s">
        <v>1242</v>
      </c>
      <c r="C672" s="91"/>
      <c r="D672" s="91">
        <v>5</v>
      </c>
      <c r="E672" s="91">
        <v>16</v>
      </c>
      <c r="F672" s="91" t="s">
        <v>1217</v>
      </c>
      <c r="G672" s="147">
        <v>239</v>
      </c>
      <c r="H672" s="91" t="s">
        <v>6669</v>
      </c>
      <c r="I672" s="91"/>
    </row>
    <row r="673" spans="1:9">
      <c r="A673" s="145">
        <v>669</v>
      </c>
      <c r="B673" s="146" t="s">
        <v>1244</v>
      </c>
      <c r="C673" s="91"/>
      <c r="D673" s="91">
        <v>1</v>
      </c>
      <c r="E673" s="91">
        <v>17</v>
      </c>
      <c r="F673" s="91" t="s">
        <v>869</v>
      </c>
      <c r="G673" s="99">
        <v>239</v>
      </c>
      <c r="H673" s="91">
        <v>9</v>
      </c>
      <c r="I673" s="91"/>
    </row>
    <row r="674" spans="1:9">
      <c r="A674" s="145">
        <v>670</v>
      </c>
      <c r="B674" s="146" t="s">
        <v>1246</v>
      </c>
      <c r="C674" s="91"/>
      <c r="D674" s="91">
        <v>1</v>
      </c>
      <c r="E674" s="91">
        <v>18</v>
      </c>
      <c r="F674" s="91" t="s">
        <v>870</v>
      </c>
      <c r="G674" s="99">
        <v>239</v>
      </c>
      <c r="H674" s="91">
        <v>11</v>
      </c>
      <c r="I674" s="91"/>
    </row>
    <row r="675" spans="1:9">
      <c r="A675" s="145">
        <v>671</v>
      </c>
      <c r="B675" s="146" t="s">
        <v>1248</v>
      </c>
      <c r="C675" s="91"/>
      <c r="D675" s="91">
        <v>1</v>
      </c>
      <c r="E675" s="91">
        <v>19</v>
      </c>
      <c r="F675" s="91" t="s">
        <v>871</v>
      </c>
      <c r="G675" s="99">
        <v>239</v>
      </c>
      <c r="H675" s="91">
        <v>13</v>
      </c>
      <c r="I675" s="91"/>
    </row>
    <row r="676" spans="1:9">
      <c r="A676" s="145">
        <v>672</v>
      </c>
      <c r="B676" s="146" t="s">
        <v>1250</v>
      </c>
      <c r="C676" s="91"/>
      <c r="D676" s="91">
        <v>1</v>
      </c>
      <c r="E676" s="91">
        <v>20</v>
      </c>
      <c r="F676" s="91" t="s">
        <v>872</v>
      </c>
      <c r="G676" s="99">
        <v>239</v>
      </c>
      <c r="H676" s="91">
        <v>15</v>
      </c>
      <c r="I676" s="91"/>
    </row>
    <row r="677" spans="1:9">
      <c r="A677" s="145">
        <v>673</v>
      </c>
      <c r="B677" s="146" t="s">
        <v>1252</v>
      </c>
      <c r="C677" s="91" t="s">
        <v>6461</v>
      </c>
      <c r="D677" s="91">
        <v>1</v>
      </c>
      <c r="E677" s="91">
        <v>24</v>
      </c>
      <c r="F677" s="91" t="s">
        <v>873</v>
      </c>
      <c r="G677" s="99">
        <v>239</v>
      </c>
      <c r="H677" s="91">
        <v>34</v>
      </c>
      <c r="I677" s="91"/>
    </row>
    <row r="678" spans="1:9">
      <c r="A678" s="145">
        <v>674</v>
      </c>
      <c r="B678" s="146" t="s">
        <v>1254</v>
      </c>
      <c r="C678" s="91" t="s">
        <v>6461</v>
      </c>
      <c r="D678" s="91">
        <v>1</v>
      </c>
      <c r="E678" s="91">
        <v>25</v>
      </c>
      <c r="F678" s="91" t="s">
        <v>874</v>
      </c>
      <c r="G678" s="99">
        <v>239</v>
      </c>
      <c r="H678" s="91">
        <v>44</v>
      </c>
      <c r="I678" s="91"/>
    </row>
    <row r="679" spans="1:9">
      <c r="A679" s="145">
        <v>675</v>
      </c>
      <c r="B679" s="146" t="s">
        <v>1256</v>
      </c>
      <c r="C679" s="91" t="s">
        <v>6461</v>
      </c>
      <c r="D679" s="91">
        <v>1</v>
      </c>
      <c r="E679" s="91">
        <v>26</v>
      </c>
      <c r="F679" s="91" t="s">
        <v>875</v>
      </c>
      <c r="G679" s="99">
        <v>239</v>
      </c>
      <c r="H679" s="91">
        <v>54</v>
      </c>
      <c r="I679" s="91"/>
    </row>
    <row r="680" spans="1:9">
      <c r="A680" s="145">
        <v>676</v>
      </c>
      <c r="B680" s="146" t="s">
        <v>1240</v>
      </c>
      <c r="C680" s="91"/>
      <c r="D680" s="91">
        <v>1</v>
      </c>
      <c r="E680" s="91">
        <v>15</v>
      </c>
      <c r="F680" s="91" t="s">
        <v>876</v>
      </c>
      <c r="G680" s="99">
        <v>242</v>
      </c>
      <c r="H680" s="91">
        <v>3</v>
      </c>
      <c r="I680" s="91"/>
    </row>
    <row r="681" spans="1:9">
      <c r="A681" s="145">
        <v>677</v>
      </c>
      <c r="B681" s="146" t="s">
        <v>1242</v>
      </c>
      <c r="C681" s="91"/>
      <c r="D681" s="91">
        <v>5</v>
      </c>
      <c r="E681" s="91">
        <v>16</v>
      </c>
      <c r="F681" s="91" t="s">
        <v>1218</v>
      </c>
      <c r="G681" s="147">
        <v>242</v>
      </c>
      <c r="H681" s="91" t="s">
        <v>6669</v>
      </c>
      <c r="I681" s="91"/>
    </row>
    <row r="682" spans="1:9">
      <c r="A682" s="145">
        <v>678</v>
      </c>
      <c r="B682" s="146" t="s">
        <v>1244</v>
      </c>
      <c r="C682" s="91"/>
      <c r="D682" s="91">
        <v>1</v>
      </c>
      <c r="E682" s="91">
        <v>17</v>
      </c>
      <c r="F682" s="91" t="s">
        <v>877</v>
      </c>
      <c r="G682" s="99">
        <v>242</v>
      </c>
      <c r="H682" s="91">
        <v>9</v>
      </c>
      <c r="I682" s="91"/>
    </row>
    <row r="683" spans="1:9">
      <c r="A683" s="145">
        <v>679</v>
      </c>
      <c r="B683" s="146" t="s">
        <v>1246</v>
      </c>
      <c r="C683" s="91"/>
      <c r="D683" s="91">
        <v>1</v>
      </c>
      <c r="E683" s="91">
        <v>18</v>
      </c>
      <c r="F683" s="91" t="s">
        <v>878</v>
      </c>
      <c r="G683" s="99">
        <v>242</v>
      </c>
      <c r="H683" s="91">
        <v>11</v>
      </c>
      <c r="I683" s="91"/>
    </row>
    <row r="684" spans="1:9">
      <c r="A684" s="145">
        <v>680</v>
      </c>
      <c r="B684" s="146" t="s">
        <v>1248</v>
      </c>
      <c r="C684" s="91"/>
      <c r="D684" s="91">
        <v>1</v>
      </c>
      <c r="E684" s="91">
        <v>19</v>
      </c>
      <c r="F684" s="91" t="s">
        <v>879</v>
      </c>
      <c r="G684" s="99">
        <v>242</v>
      </c>
      <c r="H684" s="91">
        <v>13</v>
      </c>
      <c r="I684" s="91"/>
    </row>
    <row r="685" spans="1:9">
      <c r="A685" s="145">
        <v>681</v>
      </c>
      <c r="B685" s="146" t="s">
        <v>1250</v>
      </c>
      <c r="C685" s="91"/>
      <c r="D685" s="91">
        <v>1</v>
      </c>
      <c r="E685" s="91">
        <v>20</v>
      </c>
      <c r="F685" s="91" t="s">
        <v>880</v>
      </c>
      <c r="G685" s="99">
        <v>242</v>
      </c>
      <c r="H685" s="91">
        <v>15</v>
      </c>
      <c r="I685" s="91"/>
    </row>
    <row r="686" spans="1:9">
      <c r="A686" s="145">
        <v>682</v>
      </c>
      <c r="B686" s="146" t="s">
        <v>1252</v>
      </c>
      <c r="C686" s="91" t="s">
        <v>6461</v>
      </c>
      <c r="D686" s="91">
        <v>1</v>
      </c>
      <c r="E686" s="91">
        <v>24</v>
      </c>
      <c r="F686" s="91" t="s">
        <v>881</v>
      </c>
      <c r="G686" s="99">
        <v>242</v>
      </c>
      <c r="H686" s="91">
        <v>34</v>
      </c>
      <c r="I686" s="91"/>
    </row>
    <row r="687" spans="1:9">
      <c r="A687" s="145">
        <v>683</v>
      </c>
      <c r="B687" s="146" t="s">
        <v>1254</v>
      </c>
      <c r="C687" s="91" t="s">
        <v>6461</v>
      </c>
      <c r="D687" s="91">
        <v>1</v>
      </c>
      <c r="E687" s="91">
        <v>25</v>
      </c>
      <c r="F687" s="91" t="s">
        <v>882</v>
      </c>
      <c r="G687" s="99">
        <v>242</v>
      </c>
      <c r="H687" s="91">
        <v>44</v>
      </c>
      <c r="I687" s="91"/>
    </row>
    <row r="688" spans="1:9">
      <c r="A688" s="145">
        <v>684</v>
      </c>
      <c r="B688" s="146" t="s">
        <v>1256</v>
      </c>
      <c r="C688" s="91" t="s">
        <v>6461</v>
      </c>
      <c r="D688" s="91">
        <v>1</v>
      </c>
      <c r="E688" s="91">
        <v>26</v>
      </c>
      <c r="F688" s="91" t="s">
        <v>883</v>
      </c>
      <c r="G688" s="99">
        <v>242</v>
      </c>
      <c r="H688" s="91">
        <v>54</v>
      </c>
      <c r="I688" s="91"/>
    </row>
    <row r="689" spans="1:9">
      <c r="A689" s="145">
        <v>685</v>
      </c>
      <c r="B689" s="146" t="s">
        <v>1240</v>
      </c>
      <c r="C689" s="91"/>
      <c r="D689" s="91">
        <v>1</v>
      </c>
      <c r="E689" s="91">
        <v>15</v>
      </c>
      <c r="F689" s="91" t="s">
        <v>884</v>
      </c>
      <c r="G689" s="99">
        <v>245</v>
      </c>
      <c r="H689" s="91">
        <v>3</v>
      </c>
      <c r="I689" s="91"/>
    </row>
    <row r="690" spans="1:9">
      <c r="A690" s="145">
        <v>686</v>
      </c>
      <c r="B690" s="146" t="s">
        <v>1242</v>
      </c>
      <c r="C690" s="91"/>
      <c r="D690" s="91">
        <v>5</v>
      </c>
      <c r="E690" s="91">
        <v>16</v>
      </c>
      <c r="F690" s="91" t="s">
        <v>1219</v>
      </c>
      <c r="G690" s="147">
        <v>245</v>
      </c>
      <c r="H690" s="91" t="s">
        <v>6669</v>
      </c>
      <c r="I690" s="91"/>
    </row>
    <row r="691" spans="1:9">
      <c r="A691" s="145">
        <v>687</v>
      </c>
      <c r="B691" s="146" t="s">
        <v>1244</v>
      </c>
      <c r="C691" s="91"/>
      <c r="D691" s="91">
        <v>1</v>
      </c>
      <c r="E691" s="91">
        <v>17</v>
      </c>
      <c r="F691" s="91" t="s">
        <v>885</v>
      </c>
      <c r="G691" s="99">
        <v>245</v>
      </c>
      <c r="H691" s="91">
        <v>9</v>
      </c>
      <c r="I691" s="91"/>
    </row>
    <row r="692" spans="1:9">
      <c r="A692" s="145">
        <v>688</v>
      </c>
      <c r="B692" s="146" t="s">
        <v>1246</v>
      </c>
      <c r="C692" s="91"/>
      <c r="D692" s="91">
        <v>1</v>
      </c>
      <c r="E692" s="91">
        <v>18</v>
      </c>
      <c r="F692" s="91" t="s">
        <v>886</v>
      </c>
      <c r="G692" s="99">
        <v>245</v>
      </c>
      <c r="H692" s="91">
        <v>11</v>
      </c>
      <c r="I692" s="91"/>
    </row>
    <row r="693" spans="1:9">
      <c r="A693" s="145">
        <v>689</v>
      </c>
      <c r="B693" s="146" t="s">
        <v>1248</v>
      </c>
      <c r="C693" s="91"/>
      <c r="D693" s="91">
        <v>1</v>
      </c>
      <c r="E693" s="91">
        <v>19</v>
      </c>
      <c r="F693" s="91" t="s">
        <v>887</v>
      </c>
      <c r="G693" s="99">
        <v>245</v>
      </c>
      <c r="H693" s="91">
        <v>13</v>
      </c>
      <c r="I693" s="91"/>
    </row>
    <row r="694" spans="1:9">
      <c r="A694" s="145">
        <v>690</v>
      </c>
      <c r="B694" s="146" t="s">
        <v>1250</v>
      </c>
      <c r="C694" s="91"/>
      <c r="D694" s="91">
        <v>1</v>
      </c>
      <c r="E694" s="91">
        <v>20</v>
      </c>
      <c r="F694" s="91" t="s">
        <v>888</v>
      </c>
      <c r="G694" s="99">
        <v>245</v>
      </c>
      <c r="H694" s="91">
        <v>15</v>
      </c>
      <c r="I694" s="91"/>
    </row>
    <row r="695" spans="1:9">
      <c r="A695" s="145">
        <v>691</v>
      </c>
      <c r="B695" s="146" t="s">
        <v>1252</v>
      </c>
      <c r="C695" s="91" t="s">
        <v>6461</v>
      </c>
      <c r="D695" s="91">
        <v>1</v>
      </c>
      <c r="E695" s="91">
        <v>24</v>
      </c>
      <c r="F695" s="91" t="s">
        <v>889</v>
      </c>
      <c r="G695" s="99">
        <v>245</v>
      </c>
      <c r="H695" s="91">
        <v>34</v>
      </c>
      <c r="I695" s="91"/>
    </row>
    <row r="696" spans="1:9">
      <c r="A696" s="145">
        <v>692</v>
      </c>
      <c r="B696" s="146" t="s">
        <v>1254</v>
      </c>
      <c r="C696" s="91" t="s">
        <v>6461</v>
      </c>
      <c r="D696" s="91">
        <v>1</v>
      </c>
      <c r="E696" s="91">
        <v>25</v>
      </c>
      <c r="F696" s="91" t="s">
        <v>890</v>
      </c>
      <c r="G696" s="99">
        <v>245</v>
      </c>
      <c r="H696" s="91">
        <v>44</v>
      </c>
      <c r="I696" s="91"/>
    </row>
    <row r="697" spans="1:9">
      <c r="A697" s="145">
        <v>693</v>
      </c>
      <c r="B697" s="146" t="s">
        <v>1256</v>
      </c>
      <c r="C697" s="91" t="s">
        <v>6461</v>
      </c>
      <c r="D697" s="91">
        <v>1</v>
      </c>
      <c r="E697" s="91">
        <v>26</v>
      </c>
      <c r="F697" s="91" t="s">
        <v>891</v>
      </c>
      <c r="G697" s="99">
        <v>245</v>
      </c>
      <c r="H697" s="91">
        <v>54</v>
      </c>
      <c r="I697" s="91"/>
    </row>
    <row r="698" spans="1:9">
      <c r="A698" s="145">
        <v>694</v>
      </c>
      <c r="B698" s="146" t="s">
        <v>1240</v>
      </c>
      <c r="C698" s="91"/>
      <c r="D698" s="91">
        <v>1</v>
      </c>
      <c r="E698" s="91">
        <v>15</v>
      </c>
      <c r="F698" s="91" t="s">
        <v>892</v>
      </c>
      <c r="G698" s="99">
        <v>248</v>
      </c>
      <c r="H698" s="91">
        <v>3</v>
      </c>
      <c r="I698" s="91"/>
    </row>
    <row r="699" spans="1:9">
      <c r="A699" s="145">
        <v>695</v>
      </c>
      <c r="B699" s="146" t="s">
        <v>1242</v>
      </c>
      <c r="C699" s="91"/>
      <c r="D699" s="91">
        <v>5</v>
      </c>
      <c r="E699" s="91">
        <v>16</v>
      </c>
      <c r="F699" s="91" t="s">
        <v>1220</v>
      </c>
      <c r="G699" s="147">
        <v>248</v>
      </c>
      <c r="H699" s="91" t="s">
        <v>6669</v>
      </c>
      <c r="I699" s="91"/>
    </row>
    <row r="700" spans="1:9">
      <c r="A700" s="145">
        <v>696</v>
      </c>
      <c r="B700" s="146" t="s">
        <v>1244</v>
      </c>
      <c r="C700" s="91"/>
      <c r="D700" s="91">
        <v>1</v>
      </c>
      <c r="E700" s="91">
        <v>17</v>
      </c>
      <c r="F700" s="91" t="s">
        <v>893</v>
      </c>
      <c r="G700" s="99">
        <v>248</v>
      </c>
      <c r="H700" s="91">
        <v>9</v>
      </c>
      <c r="I700" s="91"/>
    </row>
    <row r="701" spans="1:9">
      <c r="A701" s="145">
        <v>697</v>
      </c>
      <c r="B701" s="146" t="s">
        <v>1246</v>
      </c>
      <c r="C701" s="91"/>
      <c r="D701" s="91">
        <v>1</v>
      </c>
      <c r="E701" s="91">
        <v>18</v>
      </c>
      <c r="F701" s="91" t="s">
        <v>894</v>
      </c>
      <c r="G701" s="99">
        <v>248</v>
      </c>
      <c r="H701" s="91">
        <v>11</v>
      </c>
      <c r="I701" s="91"/>
    </row>
    <row r="702" spans="1:9">
      <c r="A702" s="145">
        <v>698</v>
      </c>
      <c r="B702" s="146" t="s">
        <v>1248</v>
      </c>
      <c r="C702" s="91"/>
      <c r="D702" s="91">
        <v>1</v>
      </c>
      <c r="E702" s="91">
        <v>19</v>
      </c>
      <c r="F702" s="91" t="s">
        <v>895</v>
      </c>
      <c r="G702" s="99">
        <v>248</v>
      </c>
      <c r="H702" s="91">
        <v>13</v>
      </c>
      <c r="I702" s="91"/>
    </row>
    <row r="703" spans="1:9">
      <c r="A703" s="145">
        <v>699</v>
      </c>
      <c r="B703" s="146" t="s">
        <v>1250</v>
      </c>
      <c r="C703" s="91"/>
      <c r="D703" s="91">
        <v>1</v>
      </c>
      <c r="E703" s="91">
        <v>20</v>
      </c>
      <c r="F703" s="91" t="s">
        <v>896</v>
      </c>
      <c r="G703" s="99">
        <v>248</v>
      </c>
      <c r="H703" s="91">
        <v>15</v>
      </c>
      <c r="I703" s="91"/>
    </row>
    <row r="704" spans="1:9">
      <c r="A704" s="145">
        <v>700</v>
      </c>
      <c r="B704" s="146" t="s">
        <v>1252</v>
      </c>
      <c r="C704" s="91" t="s">
        <v>6461</v>
      </c>
      <c r="D704" s="91">
        <v>1</v>
      </c>
      <c r="E704" s="91">
        <v>24</v>
      </c>
      <c r="F704" s="91" t="s">
        <v>897</v>
      </c>
      <c r="G704" s="99">
        <v>248</v>
      </c>
      <c r="H704" s="91">
        <v>34</v>
      </c>
      <c r="I704" s="91"/>
    </row>
    <row r="705" spans="1:9">
      <c r="A705" s="145">
        <v>701</v>
      </c>
      <c r="B705" s="146" t="s">
        <v>1254</v>
      </c>
      <c r="C705" s="91" t="s">
        <v>6461</v>
      </c>
      <c r="D705" s="91">
        <v>1</v>
      </c>
      <c r="E705" s="91">
        <v>25</v>
      </c>
      <c r="F705" s="91" t="s">
        <v>898</v>
      </c>
      <c r="G705" s="99">
        <v>248</v>
      </c>
      <c r="H705" s="91">
        <v>44</v>
      </c>
      <c r="I705" s="91"/>
    </row>
    <row r="706" spans="1:9">
      <c r="A706" s="145">
        <v>702</v>
      </c>
      <c r="B706" s="146" t="s">
        <v>1256</v>
      </c>
      <c r="C706" s="91" t="s">
        <v>6461</v>
      </c>
      <c r="D706" s="91">
        <v>1</v>
      </c>
      <c r="E706" s="91">
        <v>26</v>
      </c>
      <c r="F706" s="91" t="s">
        <v>899</v>
      </c>
      <c r="G706" s="99">
        <v>248</v>
      </c>
      <c r="H706" s="91">
        <v>54</v>
      </c>
      <c r="I706" s="91"/>
    </row>
    <row r="707" spans="1:9">
      <c r="A707" s="145">
        <v>703</v>
      </c>
      <c r="B707" s="146" t="s">
        <v>1240</v>
      </c>
      <c r="C707" s="91"/>
      <c r="D707" s="91">
        <v>1</v>
      </c>
      <c r="E707" s="91">
        <v>15</v>
      </c>
      <c r="F707" s="91" t="s">
        <v>900</v>
      </c>
      <c r="G707" s="99">
        <v>251</v>
      </c>
      <c r="H707" s="91">
        <v>3</v>
      </c>
      <c r="I707" s="91"/>
    </row>
    <row r="708" spans="1:9">
      <c r="A708" s="145">
        <v>704</v>
      </c>
      <c r="B708" s="146" t="s">
        <v>1242</v>
      </c>
      <c r="C708" s="91"/>
      <c r="D708" s="91">
        <v>5</v>
      </c>
      <c r="E708" s="91">
        <v>16</v>
      </c>
      <c r="F708" s="91" t="s">
        <v>1221</v>
      </c>
      <c r="G708" s="147">
        <v>251</v>
      </c>
      <c r="H708" s="91" t="s">
        <v>6669</v>
      </c>
      <c r="I708" s="91"/>
    </row>
    <row r="709" spans="1:9">
      <c r="A709" s="145">
        <v>705</v>
      </c>
      <c r="B709" s="146" t="s">
        <v>1244</v>
      </c>
      <c r="C709" s="91"/>
      <c r="D709" s="91">
        <v>1</v>
      </c>
      <c r="E709" s="91">
        <v>17</v>
      </c>
      <c r="F709" s="91" t="s">
        <v>901</v>
      </c>
      <c r="G709" s="99">
        <v>251</v>
      </c>
      <c r="H709" s="91">
        <v>9</v>
      </c>
      <c r="I709" s="91"/>
    </row>
    <row r="710" spans="1:9">
      <c r="A710" s="145">
        <v>706</v>
      </c>
      <c r="B710" s="146" t="s">
        <v>1246</v>
      </c>
      <c r="C710" s="91"/>
      <c r="D710" s="91">
        <v>1</v>
      </c>
      <c r="E710" s="91">
        <v>18</v>
      </c>
      <c r="F710" s="91" t="s">
        <v>902</v>
      </c>
      <c r="G710" s="99">
        <v>251</v>
      </c>
      <c r="H710" s="91">
        <v>11</v>
      </c>
      <c r="I710" s="91"/>
    </row>
    <row r="711" spans="1:9">
      <c r="A711" s="145">
        <v>707</v>
      </c>
      <c r="B711" s="146" t="s">
        <v>1248</v>
      </c>
      <c r="C711" s="91"/>
      <c r="D711" s="91">
        <v>1</v>
      </c>
      <c r="E711" s="91">
        <v>19</v>
      </c>
      <c r="F711" s="91" t="s">
        <v>903</v>
      </c>
      <c r="G711" s="99">
        <v>251</v>
      </c>
      <c r="H711" s="91">
        <v>13</v>
      </c>
      <c r="I711" s="91"/>
    </row>
    <row r="712" spans="1:9">
      <c r="A712" s="145">
        <v>708</v>
      </c>
      <c r="B712" s="146" t="s">
        <v>1250</v>
      </c>
      <c r="C712" s="91"/>
      <c r="D712" s="91">
        <v>1</v>
      </c>
      <c r="E712" s="91">
        <v>20</v>
      </c>
      <c r="F712" s="91" t="s">
        <v>904</v>
      </c>
      <c r="G712" s="99">
        <v>251</v>
      </c>
      <c r="H712" s="91">
        <v>15</v>
      </c>
      <c r="I712" s="91"/>
    </row>
    <row r="713" spans="1:9">
      <c r="A713" s="145">
        <v>709</v>
      </c>
      <c r="B713" s="146" t="s">
        <v>1252</v>
      </c>
      <c r="C713" s="91" t="s">
        <v>6461</v>
      </c>
      <c r="D713" s="91">
        <v>1</v>
      </c>
      <c r="E713" s="91">
        <v>24</v>
      </c>
      <c r="F713" s="91" t="s">
        <v>905</v>
      </c>
      <c r="G713" s="99">
        <v>251</v>
      </c>
      <c r="H713" s="91">
        <v>34</v>
      </c>
      <c r="I713" s="91"/>
    </row>
    <row r="714" spans="1:9">
      <c r="A714" s="145">
        <v>710</v>
      </c>
      <c r="B714" s="146" t="s">
        <v>1254</v>
      </c>
      <c r="C714" s="91" t="s">
        <v>6461</v>
      </c>
      <c r="D714" s="91">
        <v>1</v>
      </c>
      <c r="E714" s="91">
        <v>25</v>
      </c>
      <c r="F714" s="91" t="s">
        <v>906</v>
      </c>
      <c r="G714" s="99">
        <v>251</v>
      </c>
      <c r="H714" s="91">
        <v>44</v>
      </c>
      <c r="I714" s="91"/>
    </row>
    <row r="715" spans="1:9">
      <c r="A715" s="145">
        <v>711</v>
      </c>
      <c r="B715" s="146" t="s">
        <v>1256</v>
      </c>
      <c r="C715" s="91" t="s">
        <v>6461</v>
      </c>
      <c r="D715" s="91">
        <v>1</v>
      </c>
      <c r="E715" s="91">
        <v>26</v>
      </c>
      <c r="F715" s="91" t="s">
        <v>907</v>
      </c>
      <c r="G715" s="99">
        <v>251</v>
      </c>
      <c r="H715" s="91">
        <v>54</v>
      </c>
      <c r="I715" s="91"/>
    </row>
    <row r="716" spans="1:9">
      <c r="A716" s="145">
        <v>712</v>
      </c>
      <c r="B716" s="146" t="s">
        <v>1240</v>
      </c>
      <c r="C716" s="91"/>
      <c r="D716" s="91">
        <v>1</v>
      </c>
      <c r="E716" s="91">
        <v>15</v>
      </c>
      <c r="F716" s="91" t="s">
        <v>908</v>
      </c>
      <c r="G716" s="99">
        <v>254</v>
      </c>
      <c r="H716" s="91">
        <v>3</v>
      </c>
      <c r="I716" s="91"/>
    </row>
    <row r="717" spans="1:9">
      <c r="A717" s="145">
        <v>713</v>
      </c>
      <c r="B717" s="146" t="s">
        <v>1242</v>
      </c>
      <c r="C717" s="91"/>
      <c r="D717" s="91">
        <v>5</v>
      </c>
      <c r="E717" s="91">
        <v>16</v>
      </c>
      <c r="F717" s="91" t="s">
        <v>1222</v>
      </c>
      <c r="G717" s="147">
        <v>254</v>
      </c>
      <c r="H717" s="91" t="s">
        <v>6669</v>
      </c>
      <c r="I717" s="91"/>
    </row>
    <row r="718" spans="1:9">
      <c r="A718" s="145">
        <v>714</v>
      </c>
      <c r="B718" s="146" t="s">
        <v>1244</v>
      </c>
      <c r="C718" s="91"/>
      <c r="D718" s="91">
        <v>1</v>
      </c>
      <c r="E718" s="91">
        <v>17</v>
      </c>
      <c r="F718" s="91" t="s">
        <v>909</v>
      </c>
      <c r="G718" s="99">
        <v>254</v>
      </c>
      <c r="H718" s="91">
        <v>9</v>
      </c>
      <c r="I718" s="91"/>
    </row>
    <row r="719" spans="1:9">
      <c r="A719" s="145">
        <v>715</v>
      </c>
      <c r="B719" s="146" t="s">
        <v>1246</v>
      </c>
      <c r="C719" s="91"/>
      <c r="D719" s="91">
        <v>1</v>
      </c>
      <c r="E719" s="91">
        <v>18</v>
      </c>
      <c r="F719" s="91" t="s">
        <v>910</v>
      </c>
      <c r="G719" s="99">
        <v>254</v>
      </c>
      <c r="H719" s="91">
        <v>11</v>
      </c>
      <c r="I719" s="91"/>
    </row>
    <row r="720" spans="1:9">
      <c r="A720" s="145">
        <v>716</v>
      </c>
      <c r="B720" s="146" t="s">
        <v>1248</v>
      </c>
      <c r="C720" s="91"/>
      <c r="D720" s="91">
        <v>1</v>
      </c>
      <c r="E720" s="91">
        <v>19</v>
      </c>
      <c r="F720" s="91" t="s">
        <v>911</v>
      </c>
      <c r="G720" s="99">
        <v>254</v>
      </c>
      <c r="H720" s="91">
        <v>13</v>
      </c>
      <c r="I720" s="91"/>
    </row>
    <row r="721" spans="1:9">
      <c r="A721" s="145">
        <v>717</v>
      </c>
      <c r="B721" s="146" t="s">
        <v>1250</v>
      </c>
      <c r="C721" s="91"/>
      <c r="D721" s="91">
        <v>1</v>
      </c>
      <c r="E721" s="91">
        <v>20</v>
      </c>
      <c r="F721" s="91" t="s">
        <v>912</v>
      </c>
      <c r="G721" s="99">
        <v>254</v>
      </c>
      <c r="H721" s="91">
        <v>15</v>
      </c>
      <c r="I721" s="91"/>
    </row>
    <row r="722" spans="1:9">
      <c r="A722" s="145">
        <v>718</v>
      </c>
      <c r="B722" s="146" t="s">
        <v>1252</v>
      </c>
      <c r="C722" s="91" t="s">
        <v>6461</v>
      </c>
      <c r="D722" s="91">
        <v>1</v>
      </c>
      <c r="E722" s="91">
        <v>24</v>
      </c>
      <c r="F722" s="91" t="s">
        <v>913</v>
      </c>
      <c r="G722" s="99">
        <v>254</v>
      </c>
      <c r="H722" s="91">
        <v>34</v>
      </c>
      <c r="I722" s="91"/>
    </row>
    <row r="723" spans="1:9">
      <c r="A723" s="145">
        <v>719</v>
      </c>
      <c r="B723" s="146" t="s">
        <v>1254</v>
      </c>
      <c r="C723" s="91" t="s">
        <v>6461</v>
      </c>
      <c r="D723" s="91">
        <v>1</v>
      </c>
      <c r="E723" s="91">
        <v>25</v>
      </c>
      <c r="F723" s="91" t="s">
        <v>914</v>
      </c>
      <c r="G723" s="99">
        <v>254</v>
      </c>
      <c r="H723" s="91">
        <v>44</v>
      </c>
      <c r="I723" s="91"/>
    </row>
    <row r="724" spans="1:9">
      <c r="A724" s="145">
        <v>720</v>
      </c>
      <c r="B724" s="146" t="s">
        <v>1256</v>
      </c>
      <c r="C724" s="91" t="s">
        <v>6461</v>
      </c>
      <c r="D724" s="91">
        <v>1</v>
      </c>
      <c r="E724" s="91">
        <v>26</v>
      </c>
      <c r="F724" s="91" t="s">
        <v>915</v>
      </c>
      <c r="G724" s="99">
        <v>254</v>
      </c>
      <c r="H724" s="91">
        <v>54</v>
      </c>
      <c r="I724" s="91"/>
    </row>
    <row r="725" spans="1:9">
      <c r="A725" s="145">
        <v>721</v>
      </c>
      <c r="B725" s="146" t="s">
        <v>1240</v>
      </c>
      <c r="C725" s="91"/>
      <c r="D725" s="91">
        <v>1</v>
      </c>
      <c r="E725" s="91">
        <v>15</v>
      </c>
      <c r="F725" s="91" t="s">
        <v>916</v>
      </c>
      <c r="G725" s="99">
        <v>257</v>
      </c>
      <c r="H725" s="91">
        <v>3</v>
      </c>
      <c r="I725" s="91"/>
    </row>
    <row r="726" spans="1:9">
      <c r="A726" s="145">
        <v>722</v>
      </c>
      <c r="B726" s="146" t="s">
        <v>1242</v>
      </c>
      <c r="C726" s="91"/>
      <c r="D726" s="91">
        <v>5</v>
      </c>
      <c r="E726" s="91">
        <v>16</v>
      </c>
      <c r="F726" s="91" t="s">
        <v>1223</v>
      </c>
      <c r="G726" s="147">
        <v>257</v>
      </c>
      <c r="H726" s="91" t="s">
        <v>6669</v>
      </c>
      <c r="I726" s="91"/>
    </row>
    <row r="727" spans="1:9">
      <c r="A727" s="145">
        <v>723</v>
      </c>
      <c r="B727" s="146" t="s">
        <v>1244</v>
      </c>
      <c r="C727" s="91"/>
      <c r="D727" s="91">
        <v>1</v>
      </c>
      <c r="E727" s="91">
        <v>17</v>
      </c>
      <c r="F727" s="91" t="s">
        <v>917</v>
      </c>
      <c r="G727" s="99">
        <v>257</v>
      </c>
      <c r="H727" s="91">
        <v>9</v>
      </c>
      <c r="I727" s="91"/>
    </row>
    <row r="728" spans="1:9">
      <c r="A728" s="145">
        <v>724</v>
      </c>
      <c r="B728" s="146" t="s">
        <v>1246</v>
      </c>
      <c r="C728" s="91"/>
      <c r="D728" s="91">
        <v>1</v>
      </c>
      <c r="E728" s="91">
        <v>18</v>
      </c>
      <c r="F728" s="91" t="s">
        <v>918</v>
      </c>
      <c r="G728" s="99">
        <v>257</v>
      </c>
      <c r="H728" s="91">
        <v>11</v>
      </c>
      <c r="I728" s="91"/>
    </row>
    <row r="729" spans="1:9">
      <c r="A729" s="145">
        <v>725</v>
      </c>
      <c r="B729" s="146" t="s">
        <v>1248</v>
      </c>
      <c r="C729" s="91"/>
      <c r="D729" s="91">
        <v>1</v>
      </c>
      <c r="E729" s="91">
        <v>19</v>
      </c>
      <c r="F729" s="91" t="s">
        <v>919</v>
      </c>
      <c r="G729" s="99">
        <v>257</v>
      </c>
      <c r="H729" s="91">
        <v>13</v>
      </c>
      <c r="I729" s="91"/>
    </row>
    <row r="730" spans="1:9">
      <c r="A730" s="145">
        <v>726</v>
      </c>
      <c r="B730" s="146" t="s">
        <v>1250</v>
      </c>
      <c r="C730" s="91"/>
      <c r="D730" s="91">
        <v>1</v>
      </c>
      <c r="E730" s="91">
        <v>20</v>
      </c>
      <c r="F730" s="91" t="s">
        <v>920</v>
      </c>
      <c r="G730" s="99">
        <v>257</v>
      </c>
      <c r="H730" s="91">
        <v>15</v>
      </c>
      <c r="I730" s="91"/>
    </row>
    <row r="731" spans="1:9">
      <c r="A731" s="145">
        <v>727</v>
      </c>
      <c r="B731" s="146" t="s">
        <v>1252</v>
      </c>
      <c r="C731" s="91" t="s">
        <v>6461</v>
      </c>
      <c r="D731" s="91">
        <v>1</v>
      </c>
      <c r="E731" s="91">
        <v>24</v>
      </c>
      <c r="F731" s="91" t="s">
        <v>921</v>
      </c>
      <c r="G731" s="99">
        <v>257</v>
      </c>
      <c r="H731" s="91">
        <v>34</v>
      </c>
      <c r="I731" s="91"/>
    </row>
    <row r="732" spans="1:9">
      <c r="A732" s="145">
        <v>728</v>
      </c>
      <c r="B732" s="146" t="s">
        <v>1254</v>
      </c>
      <c r="C732" s="91" t="s">
        <v>6461</v>
      </c>
      <c r="D732" s="91">
        <v>1</v>
      </c>
      <c r="E732" s="91">
        <v>25</v>
      </c>
      <c r="F732" s="91" t="s">
        <v>922</v>
      </c>
      <c r="G732" s="99">
        <v>257</v>
      </c>
      <c r="H732" s="91">
        <v>44</v>
      </c>
      <c r="I732" s="91"/>
    </row>
    <row r="733" spans="1:9">
      <c r="A733" s="145">
        <v>729</v>
      </c>
      <c r="B733" s="146" t="s">
        <v>1256</v>
      </c>
      <c r="C733" s="91" t="s">
        <v>6461</v>
      </c>
      <c r="D733" s="91">
        <v>1</v>
      </c>
      <c r="E733" s="91">
        <v>26</v>
      </c>
      <c r="F733" s="91" t="s">
        <v>923</v>
      </c>
      <c r="G733" s="99">
        <v>257</v>
      </c>
      <c r="H733" s="91">
        <v>54</v>
      </c>
      <c r="I733" s="91"/>
    </row>
    <row r="734" spans="1:9">
      <c r="A734" s="145">
        <v>730</v>
      </c>
      <c r="B734" s="146" t="s">
        <v>1240</v>
      </c>
      <c r="C734" s="91"/>
      <c r="D734" s="91">
        <v>1</v>
      </c>
      <c r="E734" s="91">
        <v>15</v>
      </c>
      <c r="F734" s="91" t="s">
        <v>924</v>
      </c>
      <c r="G734" s="99">
        <v>260</v>
      </c>
      <c r="H734" s="91">
        <v>3</v>
      </c>
      <c r="I734" s="91"/>
    </row>
    <row r="735" spans="1:9">
      <c r="A735" s="145">
        <v>731</v>
      </c>
      <c r="B735" s="146" t="s">
        <v>1242</v>
      </c>
      <c r="C735" s="91"/>
      <c r="D735" s="91">
        <v>5</v>
      </c>
      <c r="E735" s="91">
        <v>16</v>
      </c>
      <c r="F735" s="91" t="s">
        <v>1224</v>
      </c>
      <c r="G735" s="147">
        <v>260</v>
      </c>
      <c r="H735" s="91" t="s">
        <v>6669</v>
      </c>
      <c r="I735" s="91"/>
    </row>
    <row r="736" spans="1:9">
      <c r="A736" s="145">
        <v>732</v>
      </c>
      <c r="B736" s="146" t="s">
        <v>1244</v>
      </c>
      <c r="C736" s="91"/>
      <c r="D736" s="91">
        <v>1</v>
      </c>
      <c r="E736" s="91">
        <v>17</v>
      </c>
      <c r="F736" s="91" t="s">
        <v>925</v>
      </c>
      <c r="G736" s="99">
        <v>260</v>
      </c>
      <c r="H736" s="91">
        <v>9</v>
      </c>
      <c r="I736" s="91"/>
    </row>
    <row r="737" spans="1:9">
      <c r="A737" s="145">
        <v>733</v>
      </c>
      <c r="B737" s="146" t="s">
        <v>1246</v>
      </c>
      <c r="C737" s="91"/>
      <c r="D737" s="91">
        <v>1</v>
      </c>
      <c r="E737" s="91">
        <v>18</v>
      </c>
      <c r="F737" s="91" t="s">
        <v>926</v>
      </c>
      <c r="G737" s="99">
        <v>260</v>
      </c>
      <c r="H737" s="91">
        <v>11</v>
      </c>
      <c r="I737" s="91"/>
    </row>
    <row r="738" spans="1:9">
      <c r="A738" s="145">
        <v>734</v>
      </c>
      <c r="B738" s="146" t="s">
        <v>1248</v>
      </c>
      <c r="C738" s="91"/>
      <c r="D738" s="91">
        <v>1</v>
      </c>
      <c r="E738" s="91">
        <v>19</v>
      </c>
      <c r="F738" s="91" t="s">
        <v>927</v>
      </c>
      <c r="G738" s="99">
        <v>260</v>
      </c>
      <c r="H738" s="91">
        <v>13</v>
      </c>
      <c r="I738" s="91"/>
    </row>
    <row r="739" spans="1:9">
      <c r="A739" s="145">
        <v>735</v>
      </c>
      <c r="B739" s="146" t="s">
        <v>1250</v>
      </c>
      <c r="C739" s="91"/>
      <c r="D739" s="91">
        <v>1</v>
      </c>
      <c r="E739" s="91">
        <v>20</v>
      </c>
      <c r="F739" s="91" t="s">
        <v>928</v>
      </c>
      <c r="G739" s="99">
        <v>260</v>
      </c>
      <c r="H739" s="91">
        <v>15</v>
      </c>
      <c r="I739" s="91"/>
    </row>
    <row r="740" spans="1:9">
      <c r="A740" s="145">
        <v>736</v>
      </c>
      <c r="B740" s="146" t="s">
        <v>1252</v>
      </c>
      <c r="C740" s="91" t="s">
        <v>6461</v>
      </c>
      <c r="D740" s="91">
        <v>1</v>
      </c>
      <c r="E740" s="91">
        <v>24</v>
      </c>
      <c r="F740" s="91" t="s">
        <v>929</v>
      </c>
      <c r="G740" s="99">
        <v>260</v>
      </c>
      <c r="H740" s="91">
        <v>34</v>
      </c>
      <c r="I740" s="91"/>
    </row>
    <row r="741" spans="1:9">
      <c r="A741" s="145">
        <v>737</v>
      </c>
      <c r="B741" s="146" t="s">
        <v>1254</v>
      </c>
      <c r="C741" s="91" t="s">
        <v>6461</v>
      </c>
      <c r="D741" s="91">
        <v>1</v>
      </c>
      <c r="E741" s="91">
        <v>25</v>
      </c>
      <c r="F741" s="91" t="s">
        <v>930</v>
      </c>
      <c r="G741" s="99">
        <v>260</v>
      </c>
      <c r="H741" s="91">
        <v>44</v>
      </c>
      <c r="I741" s="91"/>
    </row>
    <row r="742" spans="1:9">
      <c r="A742" s="145">
        <v>738</v>
      </c>
      <c r="B742" s="146" t="s">
        <v>1256</v>
      </c>
      <c r="C742" s="91" t="s">
        <v>6461</v>
      </c>
      <c r="D742" s="91">
        <v>1</v>
      </c>
      <c r="E742" s="91">
        <v>26</v>
      </c>
      <c r="F742" s="91" t="s">
        <v>931</v>
      </c>
      <c r="G742" s="99">
        <v>260</v>
      </c>
      <c r="H742" s="91">
        <v>54</v>
      </c>
      <c r="I742" s="91"/>
    </row>
    <row r="743" spans="1:9">
      <c r="A743" s="145">
        <v>739</v>
      </c>
      <c r="B743" s="146" t="s">
        <v>1240</v>
      </c>
      <c r="C743" s="91"/>
      <c r="D743" s="91">
        <v>1</v>
      </c>
      <c r="E743" s="91">
        <v>15</v>
      </c>
      <c r="F743" s="91" t="s">
        <v>932</v>
      </c>
      <c r="G743" s="99">
        <v>263</v>
      </c>
      <c r="H743" s="91">
        <v>3</v>
      </c>
      <c r="I743" s="91"/>
    </row>
    <row r="744" spans="1:9">
      <c r="A744" s="145">
        <v>740</v>
      </c>
      <c r="B744" s="146" t="s">
        <v>1242</v>
      </c>
      <c r="C744" s="91"/>
      <c r="D744" s="91">
        <v>5</v>
      </c>
      <c r="E744" s="91">
        <v>16</v>
      </c>
      <c r="F744" s="91" t="s">
        <v>1225</v>
      </c>
      <c r="G744" s="147">
        <v>263</v>
      </c>
      <c r="H744" s="91" t="s">
        <v>6669</v>
      </c>
      <c r="I744" s="91"/>
    </row>
    <row r="745" spans="1:9">
      <c r="A745" s="145">
        <v>741</v>
      </c>
      <c r="B745" s="146" t="s">
        <v>1244</v>
      </c>
      <c r="C745" s="91"/>
      <c r="D745" s="91">
        <v>1</v>
      </c>
      <c r="E745" s="91">
        <v>17</v>
      </c>
      <c r="F745" s="91" t="s">
        <v>933</v>
      </c>
      <c r="G745" s="99">
        <v>263</v>
      </c>
      <c r="H745" s="91">
        <v>9</v>
      </c>
      <c r="I745" s="91"/>
    </row>
    <row r="746" spans="1:9">
      <c r="A746" s="145">
        <v>742</v>
      </c>
      <c r="B746" s="146" t="s">
        <v>1246</v>
      </c>
      <c r="C746" s="91"/>
      <c r="D746" s="91">
        <v>1</v>
      </c>
      <c r="E746" s="91">
        <v>18</v>
      </c>
      <c r="F746" s="91" t="s">
        <v>934</v>
      </c>
      <c r="G746" s="99">
        <v>263</v>
      </c>
      <c r="H746" s="91">
        <v>11</v>
      </c>
      <c r="I746" s="91"/>
    </row>
    <row r="747" spans="1:9">
      <c r="A747" s="145">
        <v>743</v>
      </c>
      <c r="B747" s="146" t="s">
        <v>1248</v>
      </c>
      <c r="C747" s="91"/>
      <c r="D747" s="91">
        <v>1</v>
      </c>
      <c r="E747" s="91">
        <v>19</v>
      </c>
      <c r="F747" s="91" t="s">
        <v>935</v>
      </c>
      <c r="G747" s="99">
        <v>263</v>
      </c>
      <c r="H747" s="91">
        <v>13</v>
      </c>
      <c r="I747" s="91"/>
    </row>
    <row r="748" spans="1:9">
      <c r="A748" s="145">
        <v>744</v>
      </c>
      <c r="B748" s="146" t="s">
        <v>1250</v>
      </c>
      <c r="C748" s="91"/>
      <c r="D748" s="91">
        <v>1</v>
      </c>
      <c r="E748" s="91">
        <v>20</v>
      </c>
      <c r="F748" s="91" t="s">
        <v>936</v>
      </c>
      <c r="G748" s="99">
        <v>263</v>
      </c>
      <c r="H748" s="91">
        <v>15</v>
      </c>
      <c r="I748" s="91"/>
    </row>
    <row r="749" spans="1:9">
      <c r="A749" s="145">
        <v>745</v>
      </c>
      <c r="B749" s="146" t="s">
        <v>1252</v>
      </c>
      <c r="C749" s="91" t="s">
        <v>6461</v>
      </c>
      <c r="D749" s="91">
        <v>1</v>
      </c>
      <c r="E749" s="91">
        <v>24</v>
      </c>
      <c r="F749" s="91" t="s">
        <v>937</v>
      </c>
      <c r="G749" s="99">
        <v>263</v>
      </c>
      <c r="H749" s="91">
        <v>34</v>
      </c>
      <c r="I749" s="91"/>
    </row>
    <row r="750" spans="1:9">
      <c r="A750" s="145">
        <v>746</v>
      </c>
      <c r="B750" s="146" t="s">
        <v>1254</v>
      </c>
      <c r="C750" s="91" t="s">
        <v>6461</v>
      </c>
      <c r="D750" s="91">
        <v>1</v>
      </c>
      <c r="E750" s="91">
        <v>25</v>
      </c>
      <c r="F750" s="91" t="s">
        <v>938</v>
      </c>
      <c r="G750" s="99">
        <v>263</v>
      </c>
      <c r="H750" s="91">
        <v>44</v>
      </c>
      <c r="I750" s="91"/>
    </row>
    <row r="751" spans="1:9">
      <c r="A751" s="145">
        <v>747</v>
      </c>
      <c r="B751" s="146" t="s">
        <v>1256</v>
      </c>
      <c r="C751" s="91" t="s">
        <v>6461</v>
      </c>
      <c r="D751" s="91">
        <v>1</v>
      </c>
      <c r="E751" s="91">
        <v>26</v>
      </c>
      <c r="F751" s="91" t="s">
        <v>939</v>
      </c>
      <c r="G751" s="99">
        <v>263</v>
      </c>
      <c r="H751" s="91">
        <v>54</v>
      </c>
      <c r="I751" s="91"/>
    </row>
    <row r="752" spans="1:9">
      <c r="A752" s="145">
        <v>748</v>
      </c>
      <c r="B752" s="146" t="s">
        <v>1240</v>
      </c>
      <c r="C752" s="91"/>
      <c r="D752" s="91">
        <v>1</v>
      </c>
      <c r="E752" s="91">
        <v>15</v>
      </c>
      <c r="F752" s="91" t="s">
        <v>940</v>
      </c>
      <c r="G752" s="99">
        <v>266</v>
      </c>
      <c r="H752" s="91">
        <v>3</v>
      </c>
      <c r="I752" s="91"/>
    </row>
    <row r="753" spans="1:9">
      <c r="A753" s="145">
        <v>749</v>
      </c>
      <c r="B753" s="146" t="s">
        <v>1242</v>
      </c>
      <c r="C753" s="91"/>
      <c r="D753" s="91">
        <v>5</v>
      </c>
      <c r="E753" s="91">
        <v>16</v>
      </c>
      <c r="F753" s="91" t="s">
        <v>1226</v>
      </c>
      <c r="G753" s="147">
        <v>266</v>
      </c>
      <c r="H753" s="91" t="s">
        <v>6669</v>
      </c>
      <c r="I753" s="91"/>
    </row>
    <row r="754" spans="1:9">
      <c r="A754" s="145">
        <v>750</v>
      </c>
      <c r="B754" s="146" t="s">
        <v>1244</v>
      </c>
      <c r="C754" s="91"/>
      <c r="D754" s="91">
        <v>1</v>
      </c>
      <c r="E754" s="91">
        <v>17</v>
      </c>
      <c r="F754" s="91" t="s">
        <v>941</v>
      </c>
      <c r="G754" s="99">
        <v>266</v>
      </c>
      <c r="H754" s="91">
        <v>9</v>
      </c>
      <c r="I754" s="91"/>
    </row>
    <row r="755" spans="1:9">
      <c r="A755" s="145">
        <v>751</v>
      </c>
      <c r="B755" s="146" t="s">
        <v>1246</v>
      </c>
      <c r="C755" s="91"/>
      <c r="D755" s="91">
        <v>1</v>
      </c>
      <c r="E755" s="91">
        <v>18</v>
      </c>
      <c r="F755" s="91" t="s">
        <v>942</v>
      </c>
      <c r="G755" s="99">
        <v>266</v>
      </c>
      <c r="H755" s="91">
        <v>11</v>
      </c>
      <c r="I755" s="91"/>
    </row>
    <row r="756" spans="1:9">
      <c r="A756" s="145">
        <v>752</v>
      </c>
      <c r="B756" s="146" t="s">
        <v>1248</v>
      </c>
      <c r="C756" s="91"/>
      <c r="D756" s="91">
        <v>1</v>
      </c>
      <c r="E756" s="91">
        <v>19</v>
      </c>
      <c r="F756" s="91" t="s">
        <v>943</v>
      </c>
      <c r="G756" s="99">
        <v>266</v>
      </c>
      <c r="H756" s="91">
        <v>13</v>
      </c>
      <c r="I756" s="91"/>
    </row>
    <row r="757" spans="1:9">
      <c r="A757" s="145">
        <v>753</v>
      </c>
      <c r="B757" s="146" t="s">
        <v>1250</v>
      </c>
      <c r="C757" s="91"/>
      <c r="D757" s="91">
        <v>1</v>
      </c>
      <c r="E757" s="91">
        <v>20</v>
      </c>
      <c r="F757" s="91" t="s">
        <v>944</v>
      </c>
      <c r="G757" s="99">
        <v>266</v>
      </c>
      <c r="H757" s="91">
        <v>15</v>
      </c>
      <c r="I757" s="91"/>
    </row>
    <row r="758" spans="1:9">
      <c r="A758" s="145">
        <v>754</v>
      </c>
      <c r="B758" s="146" t="s">
        <v>1252</v>
      </c>
      <c r="C758" s="91" t="s">
        <v>6461</v>
      </c>
      <c r="D758" s="91">
        <v>1</v>
      </c>
      <c r="E758" s="91">
        <v>24</v>
      </c>
      <c r="F758" s="91" t="s">
        <v>945</v>
      </c>
      <c r="G758" s="99">
        <v>266</v>
      </c>
      <c r="H758" s="91">
        <v>34</v>
      </c>
      <c r="I758" s="91"/>
    </row>
    <row r="759" spans="1:9">
      <c r="A759" s="145">
        <v>755</v>
      </c>
      <c r="B759" s="146" t="s">
        <v>1254</v>
      </c>
      <c r="C759" s="91" t="s">
        <v>6461</v>
      </c>
      <c r="D759" s="91">
        <v>1</v>
      </c>
      <c r="E759" s="91">
        <v>25</v>
      </c>
      <c r="F759" s="91" t="s">
        <v>946</v>
      </c>
      <c r="G759" s="99">
        <v>266</v>
      </c>
      <c r="H759" s="91">
        <v>44</v>
      </c>
      <c r="I759" s="91"/>
    </row>
    <row r="760" spans="1:9">
      <c r="A760" s="145">
        <v>756</v>
      </c>
      <c r="B760" s="146" t="s">
        <v>1256</v>
      </c>
      <c r="C760" s="91" t="s">
        <v>6461</v>
      </c>
      <c r="D760" s="91">
        <v>1</v>
      </c>
      <c r="E760" s="91">
        <v>26</v>
      </c>
      <c r="F760" s="91" t="s">
        <v>947</v>
      </c>
      <c r="G760" s="99">
        <v>266</v>
      </c>
      <c r="H760" s="91">
        <v>54</v>
      </c>
      <c r="I760" s="91"/>
    </row>
    <row r="761" spans="1:9">
      <c r="A761" s="145">
        <v>757</v>
      </c>
      <c r="B761" s="146" t="s">
        <v>1240</v>
      </c>
      <c r="C761" s="91"/>
      <c r="D761" s="91">
        <v>1</v>
      </c>
      <c r="E761" s="91">
        <v>15</v>
      </c>
      <c r="F761" s="91" t="s">
        <v>948</v>
      </c>
      <c r="G761" s="99">
        <v>269</v>
      </c>
      <c r="H761" s="91">
        <v>3</v>
      </c>
      <c r="I761" s="91"/>
    </row>
    <row r="762" spans="1:9">
      <c r="A762" s="145">
        <v>758</v>
      </c>
      <c r="B762" s="146" t="s">
        <v>1242</v>
      </c>
      <c r="C762" s="91"/>
      <c r="D762" s="91">
        <v>5</v>
      </c>
      <c r="E762" s="91">
        <v>16</v>
      </c>
      <c r="F762" s="91" t="s">
        <v>1227</v>
      </c>
      <c r="G762" s="147">
        <v>269</v>
      </c>
      <c r="H762" s="91" t="s">
        <v>6669</v>
      </c>
      <c r="I762" s="91"/>
    </row>
    <row r="763" spans="1:9">
      <c r="A763" s="145">
        <v>759</v>
      </c>
      <c r="B763" s="146" t="s">
        <v>1244</v>
      </c>
      <c r="C763" s="91"/>
      <c r="D763" s="91">
        <v>1</v>
      </c>
      <c r="E763" s="91">
        <v>17</v>
      </c>
      <c r="F763" s="91" t="s">
        <v>949</v>
      </c>
      <c r="G763" s="99">
        <v>269</v>
      </c>
      <c r="H763" s="91">
        <v>9</v>
      </c>
      <c r="I763" s="91"/>
    </row>
    <row r="764" spans="1:9">
      <c r="A764" s="145">
        <v>760</v>
      </c>
      <c r="B764" s="146" t="s">
        <v>1246</v>
      </c>
      <c r="C764" s="91"/>
      <c r="D764" s="91">
        <v>1</v>
      </c>
      <c r="E764" s="91">
        <v>18</v>
      </c>
      <c r="F764" s="91" t="s">
        <v>950</v>
      </c>
      <c r="G764" s="99">
        <v>269</v>
      </c>
      <c r="H764" s="91">
        <v>11</v>
      </c>
      <c r="I764" s="91"/>
    </row>
    <row r="765" spans="1:9">
      <c r="A765" s="145">
        <v>761</v>
      </c>
      <c r="B765" s="146" t="s">
        <v>1248</v>
      </c>
      <c r="C765" s="91"/>
      <c r="D765" s="91">
        <v>1</v>
      </c>
      <c r="E765" s="91">
        <v>19</v>
      </c>
      <c r="F765" s="91" t="s">
        <v>951</v>
      </c>
      <c r="G765" s="99">
        <v>269</v>
      </c>
      <c r="H765" s="91">
        <v>13</v>
      </c>
      <c r="I765" s="91"/>
    </row>
    <row r="766" spans="1:9">
      <c r="A766" s="145">
        <v>762</v>
      </c>
      <c r="B766" s="146" t="s">
        <v>1250</v>
      </c>
      <c r="C766" s="91"/>
      <c r="D766" s="91">
        <v>1</v>
      </c>
      <c r="E766" s="91">
        <v>20</v>
      </c>
      <c r="F766" s="91" t="s">
        <v>952</v>
      </c>
      <c r="G766" s="99">
        <v>269</v>
      </c>
      <c r="H766" s="91">
        <v>15</v>
      </c>
      <c r="I766" s="91"/>
    </row>
    <row r="767" spans="1:9">
      <c r="A767" s="145">
        <v>763</v>
      </c>
      <c r="B767" s="146" t="s">
        <v>1252</v>
      </c>
      <c r="C767" s="91" t="s">
        <v>6461</v>
      </c>
      <c r="D767" s="91">
        <v>1</v>
      </c>
      <c r="E767" s="91">
        <v>24</v>
      </c>
      <c r="F767" s="91" t="s">
        <v>953</v>
      </c>
      <c r="G767" s="99">
        <v>269</v>
      </c>
      <c r="H767" s="91">
        <v>34</v>
      </c>
      <c r="I767" s="91"/>
    </row>
    <row r="768" spans="1:9">
      <c r="A768" s="145">
        <v>764</v>
      </c>
      <c r="B768" s="146" t="s">
        <v>1254</v>
      </c>
      <c r="C768" s="91" t="s">
        <v>6461</v>
      </c>
      <c r="D768" s="91">
        <v>1</v>
      </c>
      <c r="E768" s="91">
        <v>25</v>
      </c>
      <c r="F768" s="91" t="s">
        <v>954</v>
      </c>
      <c r="G768" s="99">
        <v>269</v>
      </c>
      <c r="H768" s="91">
        <v>44</v>
      </c>
      <c r="I768" s="91"/>
    </row>
    <row r="769" spans="1:9">
      <c r="A769" s="145">
        <v>765</v>
      </c>
      <c r="B769" s="146" t="s">
        <v>1256</v>
      </c>
      <c r="C769" s="91" t="s">
        <v>6461</v>
      </c>
      <c r="D769" s="91">
        <v>1</v>
      </c>
      <c r="E769" s="91">
        <v>26</v>
      </c>
      <c r="F769" s="91" t="s">
        <v>955</v>
      </c>
      <c r="G769" s="99">
        <v>269</v>
      </c>
      <c r="H769" s="91">
        <v>54</v>
      </c>
      <c r="I769" s="91"/>
    </row>
    <row r="770" spans="1:9">
      <c r="A770" s="145">
        <v>766</v>
      </c>
      <c r="B770" s="146" t="s">
        <v>1240</v>
      </c>
      <c r="C770" s="91"/>
      <c r="D770" s="91">
        <v>1</v>
      </c>
      <c r="E770" s="91">
        <v>15</v>
      </c>
      <c r="F770" s="91" t="s">
        <v>956</v>
      </c>
      <c r="G770" s="99">
        <v>272</v>
      </c>
      <c r="H770" s="91">
        <v>3</v>
      </c>
      <c r="I770" s="91"/>
    </row>
    <row r="771" spans="1:9">
      <c r="A771" s="145">
        <v>767</v>
      </c>
      <c r="B771" s="146" t="s">
        <v>1242</v>
      </c>
      <c r="C771" s="91"/>
      <c r="D771" s="91">
        <v>5</v>
      </c>
      <c r="E771" s="91">
        <v>16</v>
      </c>
      <c r="F771" s="91" t="s">
        <v>1228</v>
      </c>
      <c r="G771" s="147">
        <v>272</v>
      </c>
      <c r="H771" s="91" t="s">
        <v>6669</v>
      </c>
      <c r="I771" s="91"/>
    </row>
    <row r="772" spans="1:9">
      <c r="A772" s="145">
        <v>768</v>
      </c>
      <c r="B772" s="146" t="s">
        <v>1244</v>
      </c>
      <c r="C772" s="91"/>
      <c r="D772" s="91">
        <v>1</v>
      </c>
      <c r="E772" s="91">
        <v>17</v>
      </c>
      <c r="F772" s="91" t="s">
        <v>957</v>
      </c>
      <c r="G772" s="99">
        <v>272</v>
      </c>
      <c r="H772" s="91">
        <v>9</v>
      </c>
      <c r="I772" s="91"/>
    </row>
    <row r="773" spans="1:9">
      <c r="A773" s="145">
        <v>769</v>
      </c>
      <c r="B773" s="146" t="s">
        <v>1246</v>
      </c>
      <c r="C773" s="91"/>
      <c r="D773" s="91">
        <v>1</v>
      </c>
      <c r="E773" s="91">
        <v>18</v>
      </c>
      <c r="F773" s="91" t="s">
        <v>958</v>
      </c>
      <c r="G773" s="99">
        <v>272</v>
      </c>
      <c r="H773" s="91">
        <v>11</v>
      </c>
      <c r="I773" s="91"/>
    </row>
    <row r="774" spans="1:9">
      <c r="A774" s="145">
        <v>770</v>
      </c>
      <c r="B774" s="146" t="s">
        <v>1248</v>
      </c>
      <c r="C774" s="91"/>
      <c r="D774" s="91">
        <v>1</v>
      </c>
      <c r="E774" s="91">
        <v>19</v>
      </c>
      <c r="F774" s="91" t="s">
        <v>959</v>
      </c>
      <c r="G774" s="99">
        <v>272</v>
      </c>
      <c r="H774" s="91">
        <v>13</v>
      </c>
      <c r="I774" s="91"/>
    </row>
    <row r="775" spans="1:9">
      <c r="A775" s="145">
        <v>771</v>
      </c>
      <c r="B775" s="146" t="s">
        <v>1250</v>
      </c>
      <c r="C775" s="91"/>
      <c r="D775" s="91">
        <v>1</v>
      </c>
      <c r="E775" s="91">
        <v>20</v>
      </c>
      <c r="F775" s="91" t="s">
        <v>960</v>
      </c>
      <c r="G775" s="99">
        <v>272</v>
      </c>
      <c r="H775" s="91">
        <v>15</v>
      </c>
      <c r="I775" s="91"/>
    </row>
    <row r="776" spans="1:9">
      <c r="A776" s="145">
        <v>772</v>
      </c>
      <c r="B776" s="146" t="s">
        <v>1252</v>
      </c>
      <c r="C776" s="91" t="s">
        <v>6461</v>
      </c>
      <c r="D776" s="91">
        <v>1</v>
      </c>
      <c r="E776" s="91">
        <v>24</v>
      </c>
      <c r="F776" s="91" t="s">
        <v>961</v>
      </c>
      <c r="G776" s="99">
        <v>272</v>
      </c>
      <c r="H776" s="91">
        <v>34</v>
      </c>
      <c r="I776" s="91"/>
    </row>
    <row r="777" spans="1:9">
      <c r="A777" s="145">
        <v>773</v>
      </c>
      <c r="B777" s="146" t="s">
        <v>1254</v>
      </c>
      <c r="C777" s="91" t="s">
        <v>6461</v>
      </c>
      <c r="D777" s="91">
        <v>1</v>
      </c>
      <c r="E777" s="91">
        <v>25</v>
      </c>
      <c r="F777" s="91" t="s">
        <v>962</v>
      </c>
      <c r="G777" s="99">
        <v>272</v>
      </c>
      <c r="H777" s="91">
        <v>44</v>
      </c>
      <c r="I777" s="91"/>
    </row>
    <row r="778" spans="1:9">
      <c r="A778" s="145">
        <v>774</v>
      </c>
      <c r="B778" s="146" t="s">
        <v>1256</v>
      </c>
      <c r="C778" s="91" t="s">
        <v>6461</v>
      </c>
      <c r="D778" s="91">
        <v>1</v>
      </c>
      <c r="E778" s="91">
        <v>26</v>
      </c>
      <c r="F778" s="91" t="s">
        <v>963</v>
      </c>
      <c r="G778" s="99">
        <v>272</v>
      </c>
      <c r="H778" s="91">
        <v>54</v>
      </c>
      <c r="I778" s="91"/>
    </row>
    <row r="779" spans="1:9">
      <c r="A779" s="145">
        <v>775</v>
      </c>
      <c r="B779" s="146" t="s">
        <v>1240</v>
      </c>
      <c r="C779" s="91"/>
      <c r="D779" s="91">
        <v>1</v>
      </c>
      <c r="E779" s="91">
        <v>15</v>
      </c>
      <c r="F779" s="91" t="s">
        <v>964</v>
      </c>
      <c r="G779" s="99">
        <v>275</v>
      </c>
      <c r="H779" s="91">
        <v>3</v>
      </c>
      <c r="I779" s="91"/>
    </row>
    <row r="780" spans="1:9">
      <c r="A780" s="145">
        <v>776</v>
      </c>
      <c r="B780" s="146" t="s">
        <v>1242</v>
      </c>
      <c r="C780" s="91"/>
      <c r="D780" s="91">
        <v>5</v>
      </c>
      <c r="E780" s="91">
        <v>16</v>
      </c>
      <c r="F780" s="91" t="s">
        <v>1229</v>
      </c>
      <c r="G780" s="147">
        <v>275</v>
      </c>
      <c r="H780" s="91" t="s">
        <v>6669</v>
      </c>
      <c r="I780" s="91"/>
    </row>
    <row r="781" spans="1:9">
      <c r="A781" s="145">
        <v>777</v>
      </c>
      <c r="B781" s="146" t="s">
        <v>1244</v>
      </c>
      <c r="C781" s="91"/>
      <c r="D781" s="91">
        <v>1</v>
      </c>
      <c r="E781" s="91">
        <v>17</v>
      </c>
      <c r="F781" s="91" t="s">
        <v>965</v>
      </c>
      <c r="G781" s="99">
        <v>275</v>
      </c>
      <c r="H781" s="91">
        <v>9</v>
      </c>
      <c r="I781" s="91"/>
    </row>
    <row r="782" spans="1:9">
      <c r="A782" s="145">
        <v>778</v>
      </c>
      <c r="B782" s="146" t="s">
        <v>1246</v>
      </c>
      <c r="C782" s="91"/>
      <c r="D782" s="91">
        <v>1</v>
      </c>
      <c r="E782" s="91">
        <v>18</v>
      </c>
      <c r="F782" s="91" t="s">
        <v>966</v>
      </c>
      <c r="G782" s="99">
        <v>275</v>
      </c>
      <c r="H782" s="91">
        <v>11</v>
      </c>
      <c r="I782" s="91"/>
    </row>
    <row r="783" spans="1:9">
      <c r="A783" s="145">
        <v>779</v>
      </c>
      <c r="B783" s="146" t="s">
        <v>1248</v>
      </c>
      <c r="C783" s="91"/>
      <c r="D783" s="91">
        <v>1</v>
      </c>
      <c r="E783" s="91">
        <v>19</v>
      </c>
      <c r="F783" s="91" t="s">
        <v>967</v>
      </c>
      <c r="G783" s="99">
        <v>275</v>
      </c>
      <c r="H783" s="91">
        <v>13</v>
      </c>
      <c r="I783" s="91"/>
    </row>
    <row r="784" spans="1:9">
      <c r="A784" s="145">
        <v>780</v>
      </c>
      <c r="B784" s="146" t="s">
        <v>1250</v>
      </c>
      <c r="C784" s="91"/>
      <c r="D784" s="91">
        <v>1</v>
      </c>
      <c r="E784" s="91">
        <v>20</v>
      </c>
      <c r="F784" s="91" t="s">
        <v>968</v>
      </c>
      <c r="G784" s="99">
        <v>275</v>
      </c>
      <c r="H784" s="91">
        <v>15</v>
      </c>
      <c r="I784" s="91"/>
    </row>
    <row r="785" spans="1:9">
      <c r="A785" s="145">
        <v>781</v>
      </c>
      <c r="B785" s="146" t="s">
        <v>1252</v>
      </c>
      <c r="C785" s="91" t="s">
        <v>6461</v>
      </c>
      <c r="D785" s="91">
        <v>1</v>
      </c>
      <c r="E785" s="91">
        <v>24</v>
      </c>
      <c r="F785" s="91" t="s">
        <v>969</v>
      </c>
      <c r="G785" s="99">
        <v>275</v>
      </c>
      <c r="H785" s="91">
        <v>34</v>
      </c>
      <c r="I785" s="91"/>
    </row>
    <row r="786" spans="1:9">
      <c r="A786" s="145">
        <v>782</v>
      </c>
      <c r="B786" s="146" t="s">
        <v>1254</v>
      </c>
      <c r="C786" s="91" t="s">
        <v>6461</v>
      </c>
      <c r="D786" s="91">
        <v>1</v>
      </c>
      <c r="E786" s="91">
        <v>25</v>
      </c>
      <c r="F786" s="91" t="s">
        <v>970</v>
      </c>
      <c r="G786" s="99">
        <v>275</v>
      </c>
      <c r="H786" s="91">
        <v>44</v>
      </c>
      <c r="I786" s="91"/>
    </row>
    <row r="787" spans="1:9">
      <c r="A787" s="145">
        <v>783</v>
      </c>
      <c r="B787" s="146" t="s">
        <v>1256</v>
      </c>
      <c r="C787" s="91" t="s">
        <v>6461</v>
      </c>
      <c r="D787" s="91">
        <v>1</v>
      </c>
      <c r="E787" s="91">
        <v>26</v>
      </c>
      <c r="F787" s="91" t="s">
        <v>971</v>
      </c>
      <c r="G787" s="99">
        <v>275</v>
      </c>
      <c r="H787" s="91">
        <v>54</v>
      </c>
      <c r="I787" s="91"/>
    </row>
    <row r="788" spans="1:9">
      <c r="A788" s="145">
        <v>784</v>
      </c>
      <c r="B788" s="146" t="s">
        <v>1240</v>
      </c>
      <c r="C788" s="91"/>
      <c r="D788" s="91">
        <v>1</v>
      </c>
      <c r="E788" s="91">
        <v>15</v>
      </c>
      <c r="F788" s="91" t="s">
        <v>972</v>
      </c>
      <c r="G788" s="99">
        <v>278</v>
      </c>
      <c r="H788" s="91">
        <v>3</v>
      </c>
      <c r="I788" s="91"/>
    </row>
    <row r="789" spans="1:9">
      <c r="A789" s="145">
        <v>785</v>
      </c>
      <c r="B789" s="146" t="s">
        <v>1242</v>
      </c>
      <c r="C789" s="91"/>
      <c r="D789" s="91">
        <v>5</v>
      </c>
      <c r="E789" s="91">
        <v>16</v>
      </c>
      <c r="F789" s="91" t="s">
        <v>1230</v>
      </c>
      <c r="G789" s="147">
        <v>278</v>
      </c>
      <c r="H789" s="91" t="s">
        <v>6669</v>
      </c>
      <c r="I789" s="91"/>
    </row>
    <row r="790" spans="1:9">
      <c r="A790" s="145">
        <v>786</v>
      </c>
      <c r="B790" s="146" t="s">
        <v>1244</v>
      </c>
      <c r="C790" s="91"/>
      <c r="D790" s="91">
        <v>1</v>
      </c>
      <c r="E790" s="91">
        <v>17</v>
      </c>
      <c r="F790" s="91" t="s">
        <v>973</v>
      </c>
      <c r="G790" s="99">
        <v>278</v>
      </c>
      <c r="H790" s="91">
        <v>9</v>
      </c>
      <c r="I790" s="91"/>
    </row>
    <row r="791" spans="1:9">
      <c r="A791" s="145">
        <v>787</v>
      </c>
      <c r="B791" s="146" t="s">
        <v>1246</v>
      </c>
      <c r="C791" s="91"/>
      <c r="D791" s="91">
        <v>1</v>
      </c>
      <c r="E791" s="91">
        <v>18</v>
      </c>
      <c r="F791" s="91" t="s">
        <v>974</v>
      </c>
      <c r="G791" s="99">
        <v>278</v>
      </c>
      <c r="H791" s="91">
        <v>11</v>
      </c>
      <c r="I791" s="91"/>
    </row>
    <row r="792" spans="1:9">
      <c r="A792" s="145">
        <v>788</v>
      </c>
      <c r="B792" s="146" t="s">
        <v>1248</v>
      </c>
      <c r="C792" s="91"/>
      <c r="D792" s="91">
        <v>1</v>
      </c>
      <c r="E792" s="91">
        <v>19</v>
      </c>
      <c r="F792" s="91" t="s">
        <v>975</v>
      </c>
      <c r="G792" s="99">
        <v>278</v>
      </c>
      <c r="H792" s="91">
        <v>13</v>
      </c>
      <c r="I792" s="91"/>
    </row>
    <row r="793" spans="1:9">
      <c r="A793" s="145">
        <v>789</v>
      </c>
      <c r="B793" s="146" t="s">
        <v>1250</v>
      </c>
      <c r="C793" s="91"/>
      <c r="D793" s="91">
        <v>1</v>
      </c>
      <c r="E793" s="91">
        <v>20</v>
      </c>
      <c r="F793" s="91" t="s">
        <v>976</v>
      </c>
      <c r="G793" s="99">
        <v>278</v>
      </c>
      <c r="H793" s="91">
        <v>15</v>
      </c>
      <c r="I793" s="91"/>
    </row>
    <row r="794" spans="1:9">
      <c r="A794" s="145">
        <v>790</v>
      </c>
      <c r="B794" s="146" t="s">
        <v>1252</v>
      </c>
      <c r="C794" s="91" t="s">
        <v>6461</v>
      </c>
      <c r="D794" s="91">
        <v>1</v>
      </c>
      <c r="E794" s="91">
        <v>24</v>
      </c>
      <c r="F794" s="91" t="s">
        <v>977</v>
      </c>
      <c r="G794" s="99">
        <v>278</v>
      </c>
      <c r="H794" s="91">
        <v>34</v>
      </c>
      <c r="I794" s="91"/>
    </row>
    <row r="795" spans="1:9">
      <c r="A795" s="145">
        <v>791</v>
      </c>
      <c r="B795" s="146" t="s">
        <v>1254</v>
      </c>
      <c r="C795" s="91" t="s">
        <v>6461</v>
      </c>
      <c r="D795" s="91">
        <v>1</v>
      </c>
      <c r="E795" s="91">
        <v>25</v>
      </c>
      <c r="F795" s="91" t="s">
        <v>978</v>
      </c>
      <c r="G795" s="99">
        <v>278</v>
      </c>
      <c r="H795" s="91">
        <v>44</v>
      </c>
      <c r="I795" s="91"/>
    </row>
    <row r="796" spans="1:9">
      <c r="A796" s="145">
        <v>792</v>
      </c>
      <c r="B796" s="146" t="s">
        <v>1256</v>
      </c>
      <c r="C796" s="91" t="s">
        <v>6461</v>
      </c>
      <c r="D796" s="91">
        <v>1</v>
      </c>
      <c r="E796" s="91">
        <v>26</v>
      </c>
      <c r="F796" s="91" t="s">
        <v>979</v>
      </c>
      <c r="G796" s="99">
        <v>278</v>
      </c>
      <c r="H796" s="91">
        <v>54</v>
      </c>
      <c r="I796" s="91"/>
    </row>
    <row r="797" spans="1:9">
      <c r="A797" s="145">
        <v>793</v>
      </c>
      <c r="B797" s="146" t="s">
        <v>1240</v>
      </c>
      <c r="C797" s="91"/>
      <c r="D797" s="91">
        <v>1</v>
      </c>
      <c r="E797" s="91">
        <v>15</v>
      </c>
      <c r="F797" s="91" t="s">
        <v>980</v>
      </c>
      <c r="G797" s="99">
        <v>281</v>
      </c>
      <c r="H797" s="91">
        <v>3</v>
      </c>
      <c r="I797" s="91"/>
    </row>
    <row r="798" spans="1:9">
      <c r="A798" s="145">
        <v>794</v>
      </c>
      <c r="B798" s="146" t="s">
        <v>1242</v>
      </c>
      <c r="C798" s="91"/>
      <c r="D798" s="91">
        <v>5</v>
      </c>
      <c r="E798" s="91">
        <v>16</v>
      </c>
      <c r="F798" s="91" t="s">
        <v>1231</v>
      </c>
      <c r="G798" s="147">
        <v>281</v>
      </c>
      <c r="H798" s="91" t="s">
        <v>6669</v>
      </c>
      <c r="I798" s="91"/>
    </row>
    <row r="799" spans="1:9">
      <c r="A799" s="145">
        <v>795</v>
      </c>
      <c r="B799" s="146" t="s">
        <v>1244</v>
      </c>
      <c r="C799" s="91"/>
      <c r="D799" s="91">
        <v>1</v>
      </c>
      <c r="E799" s="91">
        <v>17</v>
      </c>
      <c r="F799" s="91" t="s">
        <v>981</v>
      </c>
      <c r="G799" s="99">
        <v>281</v>
      </c>
      <c r="H799" s="91">
        <v>9</v>
      </c>
      <c r="I799" s="91"/>
    </row>
    <row r="800" spans="1:9">
      <c r="A800" s="145">
        <v>796</v>
      </c>
      <c r="B800" s="146" t="s">
        <v>1246</v>
      </c>
      <c r="C800" s="91"/>
      <c r="D800" s="91">
        <v>1</v>
      </c>
      <c r="E800" s="91">
        <v>18</v>
      </c>
      <c r="F800" s="91" t="s">
        <v>982</v>
      </c>
      <c r="G800" s="99">
        <v>281</v>
      </c>
      <c r="H800" s="91">
        <v>11</v>
      </c>
      <c r="I800" s="91"/>
    </row>
    <row r="801" spans="1:9">
      <c r="A801" s="145">
        <v>797</v>
      </c>
      <c r="B801" s="146" t="s">
        <v>1248</v>
      </c>
      <c r="C801" s="91"/>
      <c r="D801" s="91">
        <v>1</v>
      </c>
      <c r="E801" s="91">
        <v>19</v>
      </c>
      <c r="F801" s="91" t="s">
        <v>983</v>
      </c>
      <c r="G801" s="99">
        <v>281</v>
      </c>
      <c r="H801" s="91">
        <v>13</v>
      </c>
      <c r="I801" s="91"/>
    </row>
    <row r="802" spans="1:9">
      <c r="A802" s="145">
        <v>798</v>
      </c>
      <c r="B802" s="146" t="s">
        <v>1250</v>
      </c>
      <c r="C802" s="91"/>
      <c r="D802" s="91">
        <v>1</v>
      </c>
      <c r="E802" s="91">
        <v>20</v>
      </c>
      <c r="F802" s="91" t="s">
        <v>984</v>
      </c>
      <c r="G802" s="99">
        <v>281</v>
      </c>
      <c r="H802" s="91">
        <v>15</v>
      </c>
      <c r="I802" s="91"/>
    </row>
    <row r="803" spans="1:9">
      <c r="A803" s="145">
        <v>799</v>
      </c>
      <c r="B803" s="146" t="s">
        <v>1252</v>
      </c>
      <c r="C803" s="91" t="s">
        <v>6461</v>
      </c>
      <c r="D803" s="91">
        <v>1</v>
      </c>
      <c r="E803" s="91">
        <v>24</v>
      </c>
      <c r="F803" s="91" t="s">
        <v>985</v>
      </c>
      <c r="G803" s="99">
        <v>281</v>
      </c>
      <c r="H803" s="91">
        <v>34</v>
      </c>
      <c r="I803" s="91"/>
    </row>
    <row r="804" spans="1:9">
      <c r="A804" s="145">
        <v>800</v>
      </c>
      <c r="B804" s="146" t="s">
        <v>1254</v>
      </c>
      <c r="C804" s="91" t="s">
        <v>6461</v>
      </c>
      <c r="D804" s="91">
        <v>1</v>
      </c>
      <c r="E804" s="91">
        <v>25</v>
      </c>
      <c r="F804" s="91" t="s">
        <v>986</v>
      </c>
      <c r="G804" s="99">
        <v>281</v>
      </c>
      <c r="H804" s="91">
        <v>44</v>
      </c>
      <c r="I804" s="91"/>
    </row>
    <row r="805" spans="1:9">
      <c r="A805" s="145">
        <v>801</v>
      </c>
      <c r="B805" s="146" t="s">
        <v>1256</v>
      </c>
      <c r="C805" s="91" t="s">
        <v>6461</v>
      </c>
      <c r="D805" s="91">
        <v>1</v>
      </c>
      <c r="E805" s="91">
        <v>26</v>
      </c>
      <c r="F805" s="91" t="s">
        <v>987</v>
      </c>
      <c r="G805" s="99">
        <v>281</v>
      </c>
      <c r="H805" s="91">
        <v>54</v>
      </c>
      <c r="I805" s="91"/>
    </row>
    <row r="806" spans="1:9">
      <c r="A806" s="145">
        <v>802</v>
      </c>
      <c r="B806" s="146" t="s">
        <v>1240</v>
      </c>
      <c r="C806" s="91"/>
      <c r="D806" s="91">
        <v>1</v>
      </c>
      <c r="E806" s="91">
        <v>15</v>
      </c>
      <c r="F806" s="91" t="s">
        <v>988</v>
      </c>
      <c r="G806" s="99">
        <v>284</v>
      </c>
      <c r="H806" s="91">
        <v>3</v>
      </c>
      <c r="I806" s="91"/>
    </row>
    <row r="807" spans="1:9">
      <c r="A807" s="145">
        <v>803</v>
      </c>
      <c r="B807" s="146" t="s">
        <v>1242</v>
      </c>
      <c r="C807" s="91"/>
      <c r="D807" s="91">
        <v>5</v>
      </c>
      <c r="E807" s="91">
        <v>16</v>
      </c>
      <c r="F807" s="91" t="s">
        <v>1232</v>
      </c>
      <c r="G807" s="147">
        <v>284</v>
      </c>
      <c r="H807" s="91" t="s">
        <v>6669</v>
      </c>
      <c r="I807" s="91"/>
    </row>
    <row r="808" spans="1:9">
      <c r="A808" s="145">
        <v>804</v>
      </c>
      <c r="B808" s="146" t="s">
        <v>1244</v>
      </c>
      <c r="C808" s="91"/>
      <c r="D808" s="91">
        <v>1</v>
      </c>
      <c r="E808" s="91">
        <v>17</v>
      </c>
      <c r="F808" s="91" t="s">
        <v>989</v>
      </c>
      <c r="G808" s="99">
        <v>284</v>
      </c>
      <c r="H808" s="91">
        <v>9</v>
      </c>
      <c r="I808" s="91"/>
    </row>
    <row r="809" spans="1:9">
      <c r="A809" s="145">
        <v>805</v>
      </c>
      <c r="B809" s="146" t="s">
        <v>1246</v>
      </c>
      <c r="C809" s="91"/>
      <c r="D809" s="91">
        <v>1</v>
      </c>
      <c r="E809" s="91">
        <v>18</v>
      </c>
      <c r="F809" s="91" t="s">
        <v>990</v>
      </c>
      <c r="G809" s="99">
        <v>284</v>
      </c>
      <c r="H809" s="91">
        <v>11</v>
      </c>
      <c r="I809" s="91"/>
    </row>
    <row r="810" spans="1:9">
      <c r="A810" s="145">
        <v>806</v>
      </c>
      <c r="B810" s="146" t="s">
        <v>1248</v>
      </c>
      <c r="C810" s="91"/>
      <c r="D810" s="91">
        <v>1</v>
      </c>
      <c r="E810" s="91">
        <v>19</v>
      </c>
      <c r="F810" s="91" t="s">
        <v>991</v>
      </c>
      <c r="G810" s="99">
        <v>284</v>
      </c>
      <c r="H810" s="91">
        <v>13</v>
      </c>
      <c r="I810" s="91"/>
    </row>
    <row r="811" spans="1:9">
      <c r="A811" s="145">
        <v>807</v>
      </c>
      <c r="B811" s="146" t="s">
        <v>1250</v>
      </c>
      <c r="C811" s="91"/>
      <c r="D811" s="91">
        <v>1</v>
      </c>
      <c r="E811" s="91">
        <v>20</v>
      </c>
      <c r="F811" s="91" t="s">
        <v>992</v>
      </c>
      <c r="G811" s="99">
        <v>284</v>
      </c>
      <c r="H811" s="91">
        <v>15</v>
      </c>
      <c r="I811" s="91"/>
    </row>
    <row r="812" spans="1:9">
      <c r="A812" s="145">
        <v>808</v>
      </c>
      <c r="B812" s="146" t="s">
        <v>1252</v>
      </c>
      <c r="C812" s="91" t="s">
        <v>6461</v>
      </c>
      <c r="D812" s="91">
        <v>1</v>
      </c>
      <c r="E812" s="91">
        <v>24</v>
      </c>
      <c r="F812" s="91" t="s">
        <v>993</v>
      </c>
      <c r="G812" s="99">
        <v>284</v>
      </c>
      <c r="H812" s="91">
        <v>34</v>
      </c>
      <c r="I812" s="91"/>
    </row>
    <row r="813" spans="1:9">
      <c r="A813" s="145">
        <v>809</v>
      </c>
      <c r="B813" s="146" t="s">
        <v>1254</v>
      </c>
      <c r="C813" s="91" t="s">
        <v>6461</v>
      </c>
      <c r="D813" s="91">
        <v>1</v>
      </c>
      <c r="E813" s="91">
        <v>25</v>
      </c>
      <c r="F813" s="91" t="s">
        <v>994</v>
      </c>
      <c r="G813" s="99">
        <v>284</v>
      </c>
      <c r="H813" s="91">
        <v>44</v>
      </c>
      <c r="I813" s="91"/>
    </row>
    <row r="814" spans="1:9">
      <c r="A814" s="145">
        <v>810</v>
      </c>
      <c r="B814" s="146" t="s">
        <v>1256</v>
      </c>
      <c r="C814" s="91" t="s">
        <v>6461</v>
      </c>
      <c r="D814" s="91">
        <v>1</v>
      </c>
      <c r="E814" s="91">
        <v>26</v>
      </c>
      <c r="F814" s="91" t="s">
        <v>995</v>
      </c>
      <c r="G814" s="99">
        <v>284</v>
      </c>
      <c r="H814" s="91">
        <v>54</v>
      </c>
      <c r="I814" s="91"/>
    </row>
    <row r="815" spans="1:9">
      <c r="A815" s="145">
        <v>811</v>
      </c>
      <c r="B815" s="146" t="s">
        <v>1240</v>
      </c>
      <c r="C815" s="91"/>
      <c r="D815" s="91">
        <v>1</v>
      </c>
      <c r="E815" s="91">
        <v>15</v>
      </c>
      <c r="F815" s="91" t="s">
        <v>996</v>
      </c>
      <c r="G815" s="99">
        <v>287</v>
      </c>
      <c r="H815" s="91">
        <v>3</v>
      </c>
      <c r="I815" s="91"/>
    </row>
    <row r="816" spans="1:9">
      <c r="A816" s="145">
        <v>812</v>
      </c>
      <c r="B816" s="146" t="s">
        <v>1242</v>
      </c>
      <c r="C816" s="91"/>
      <c r="D816" s="91">
        <v>5</v>
      </c>
      <c r="E816" s="91">
        <v>16</v>
      </c>
      <c r="F816" s="91" t="s">
        <v>1233</v>
      </c>
      <c r="G816" s="147">
        <v>287</v>
      </c>
      <c r="H816" s="91" t="s">
        <v>6669</v>
      </c>
      <c r="I816" s="91"/>
    </row>
    <row r="817" spans="1:9">
      <c r="A817" s="145">
        <v>813</v>
      </c>
      <c r="B817" s="146" t="s">
        <v>1244</v>
      </c>
      <c r="C817" s="91"/>
      <c r="D817" s="91">
        <v>1</v>
      </c>
      <c r="E817" s="91">
        <v>17</v>
      </c>
      <c r="F817" s="91" t="s">
        <v>997</v>
      </c>
      <c r="G817" s="99">
        <v>287</v>
      </c>
      <c r="H817" s="91">
        <v>9</v>
      </c>
      <c r="I817" s="91"/>
    </row>
    <row r="818" spans="1:9">
      <c r="A818" s="145">
        <v>814</v>
      </c>
      <c r="B818" s="146" t="s">
        <v>1246</v>
      </c>
      <c r="C818" s="91"/>
      <c r="D818" s="91">
        <v>1</v>
      </c>
      <c r="E818" s="91">
        <v>18</v>
      </c>
      <c r="F818" s="91" t="s">
        <v>998</v>
      </c>
      <c r="G818" s="99">
        <v>287</v>
      </c>
      <c r="H818" s="91">
        <v>11</v>
      </c>
      <c r="I818" s="91"/>
    </row>
    <row r="819" spans="1:9">
      <c r="A819" s="145">
        <v>815</v>
      </c>
      <c r="B819" s="146" t="s">
        <v>1248</v>
      </c>
      <c r="C819" s="91"/>
      <c r="D819" s="91">
        <v>1</v>
      </c>
      <c r="E819" s="91">
        <v>19</v>
      </c>
      <c r="F819" s="91" t="s">
        <v>999</v>
      </c>
      <c r="G819" s="99">
        <v>287</v>
      </c>
      <c r="H819" s="91">
        <v>13</v>
      </c>
      <c r="I819" s="91"/>
    </row>
    <row r="820" spans="1:9">
      <c r="A820" s="145">
        <v>816</v>
      </c>
      <c r="B820" s="146" t="s">
        <v>1250</v>
      </c>
      <c r="C820" s="91"/>
      <c r="D820" s="91">
        <v>1</v>
      </c>
      <c r="E820" s="91">
        <v>20</v>
      </c>
      <c r="F820" s="91" t="s">
        <v>1000</v>
      </c>
      <c r="G820" s="99">
        <v>287</v>
      </c>
      <c r="H820" s="91">
        <v>15</v>
      </c>
      <c r="I820" s="91"/>
    </row>
    <row r="821" spans="1:9">
      <c r="A821" s="145">
        <v>817</v>
      </c>
      <c r="B821" s="146" t="s">
        <v>1252</v>
      </c>
      <c r="C821" s="91" t="s">
        <v>6461</v>
      </c>
      <c r="D821" s="91">
        <v>1</v>
      </c>
      <c r="E821" s="91">
        <v>24</v>
      </c>
      <c r="F821" s="91" t="s">
        <v>1001</v>
      </c>
      <c r="G821" s="99">
        <v>287</v>
      </c>
      <c r="H821" s="91">
        <v>34</v>
      </c>
      <c r="I821" s="91"/>
    </row>
    <row r="822" spans="1:9">
      <c r="A822" s="145">
        <v>818</v>
      </c>
      <c r="B822" s="146" t="s">
        <v>1254</v>
      </c>
      <c r="C822" s="91" t="s">
        <v>6461</v>
      </c>
      <c r="D822" s="91">
        <v>1</v>
      </c>
      <c r="E822" s="91">
        <v>25</v>
      </c>
      <c r="F822" s="91" t="s">
        <v>1002</v>
      </c>
      <c r="G822" s="99">
        <v>287</v>
      </c>
      <c r="H822" s="91">
        <v>44</v>
      </c>
      <c r="I822" s="91"/>
    </row>
    <row r="823" spans="1:9">
      <c r="A823" s="145">
        <v>819</v>
      </c>
      <c r="B823" s="146" t="s">
        <v>1256</v>
      </c>
      <c r="C823" s="91" t="s">
        <v>6461</v>
      </c>
      <c r="D823" s="91">
        <v>1</v>
      </c>
      <c r="E823" s="91">
        <v>26</v>
      </c>
      <c r="F823" s="91" t="s">
        <v>1003</v>
      </c>
      <c r="G823" s="99">
        <v>287</v>
      </c>
      <c r="H823" s="91">
        <v>54</v>
      </c>
      <c r="I823" s="91"/>
    </row>
    <row r="824" spans="1:9">
      <c r="A824" s="145">
        <v>820</v>
      </c>
      <c r="B824" s="146" t="s">
        <v>1240</v>
      </c>
      <c r="C824" s="91"/>
      <c r="D824" s="91">
        <v>1</v>
      </c>
      <c r="E824" s="91">
        <v>15</v>
      </c>
      <c r="F824" s="91" t="s">
        <v>1004</v>
      </c>
      <c r="G824" s="99">
        <v>290</v>
      </c>
      <c r="H824" s="91">
        <v>3</v>
      </c>
      <c r="I824" s="91"/>
    </row>
    <row r="825" spans="1:9">
      <c r="A825" s="145">
        <v>821</v>
      </c>
      <c r="B825" s="146" t="s">
        <v>1242</v>
      </c>
      <c r="C825" s="91"/>
      <c r="D825" s="91">
        <v>5</v>
      </c>
      <c r="E825" s="91">
        <v>16</v>
      </c>
      <c r="F825" s="91" t="s">
        <v>1234</v>
      </c>
      <c r="G825" s="147">
        <v>290</v>
      </c>
      <c r="H825" s="91" t="s">
        <v>6669</v>
      </c>
      <c r="I825" s="91"/>
    </row>
    <row r="826" spans="1:9">
      <c r="A826" s="145">
        <v>822</v>
      </c>
      <c r="B826" s="146" t="s">
        <v>1244</v>
      </c>
      <c r="C826" s="91"/>
      <c r="D826" s="91">
        <v>1</v>
      </c>
      <c r="E826" s="91">
        <v>17</v>
      </c>
      <c r="F826" s="91" t="s">
        <v>1005</v>
      </c>
      <c r="G826" s="99">
        <v>290</v>
      </c>
      <c r="H826" s="91">
        <v>9</v>
      </c>
      <c r="I826" s="91"/>
    </row>
    <row r="827" spans="1:9">
      <c r="A827" s="145">
        <v>823</v>
      </c>
      <c r="B827" s="146" t="s">
        <v>1246</v>
      </c>
      <c r="C827" s="91"/>
      <c r="D827" s="91">
        <v>1</v>
      </c>
      <c r="E827" s="91">
        <v>18</v>
      </c>
      <c r="F827" s="91" t="s">
        <v>1006</v>
      </c>
      <c r="G827" s="99">
        <v>290</v>
      </c>
      <c r="H827" s="91">
        <v>11</v>
      </c>
      <c r="I827" s="91"/>
    </row>
    <row r="828" spans="1:9">
      <c r="A828" s="145">
        <v>824</v>
      </c>
      <c r="B828" s="146" t="s">
        <v>1248</v>
      </c>
      <c r="C828" s="91"/>
      <c r="D828" s="91">
        <v>1</v>
      </c>
      <c r="E828" s="91">
        <v>19</v>
      </c>
      <c r="F828" s="91" t="s">
        <v>1007</v>
      </c>
      <c r="G828" s="99">
        <v>290</v>
      </c>
      <c r="H828" s="91">
        <v>13</v>
      </c>
      <c r="I828" s="91"/>
    </row>
    <row r="829" spans="1:9">
      <c r="A829" s="145">
        <v>825</v>
      </c>
      <c r="B829" s="146" t="s">
        <v>1250</v>
      </c>
      <c r="C829" s="91"/>
      <c r="D829" s="91">
        <v>1</v>
      </c>
      <c r="E829" s="91">
        <v>20</v>
      </c>
      <c r="F829" s="91" t="s">
        <v>1008</v>
      </c>
      <c r="G829" s="99">
        <v>290</v>
      </c>
      <c r="H829" s="91">
        <v>15</v>
      </c>
      <c r="I829" s="91"/>
    </row>
    <row r="830" spans="1:9">
      <c r="A830" s="145">
        <v>826</v>
      </c>
      <c r="B830" s="146" t="s">
        <v>1252</v>
      </c>
      <c r="C830" s="91" t="s">
        <v>6461</v>
      </c>
      <c r="D830" s="91">
        <v>1</v>
      </c>
      <c r="E830" s="91">
        <v>24</v>
      </c>
      <c r="F830" s="91" t="s">
        <v>1009</v>
      </c>
      <c r="G830" s="99">
        <v>290</v>
      </c>
      <c r="H830" s="91">
        <v>34</v>
      </c>
      <c r="I830" s="91"/>
    </row>
    <row r="831" spans="1:9">
      <c r="A831" s="145">
        <v>827</v>
      </c>
      <c r="B831" s="146" t="s">
        <v>1254</v>
      </c>
      <c r="C831" s="91" t="s">
        <v>6461</v>
      </c>
      <c r="D831" s="91">
        <v>1</v>
      </c>
      <c r="E831" s="91">
        <v>25</v>
      </c>
      <c r="F831" s="91" t="s">
        <v>1010</v>
      </c>
      <c r="G831" s="99">
        <v>290</v>
      </c>
      <c r="H831" s="91">
        <v>44</v>
      </c>
      <c r="I831" s="91"/>
    </row>
    <row r="832" spans="1:9">
      <c r="A832" s="145">
        <v>828</v>
      </c>
      <c r="B832" s="146" t="s">
        <v>1256</v>
      </c>
      <c r="C832" s="91" t="s">
        <v>6461</v>
      </c>
      <c r="D832" s="91">
        <v>1</v>
      </c>
      <c r="E832" s="91">
        <v>26</v>
      </c>
      <c r="F832" s="91" t="s">
        <v>1011</v>
      </c>
      <c r="G832" s="99">
        <v>290</v>
      </c>
      <c r="H832" s="91">
        <v>54</v>
      </c>
      <c r="I832" s="91"/>
    </row>
    <row r="833" spans="1:9">
      <c r="A833" s="145">
        <v>829</v>
      </c>
      <c r="B833" s="146" t="s">
        <v>1240</v>
      </c>
      <c r="C833" s="91"/>
      <c r="D833" s="91">
        <v>1</v>
      </c>
      <c r="E833" s="91">
        <v>15</v>
      </c>
      <c r="F833" s="91" t="s">
        <v>1012</v>
      </c>
      <c r="G833" s="99">
        <v>293</v>
      </c>
      <c r="H833" s="91">
        <v>3</v>
      </c>
      <c r="I833" s="91"/>
    </row>
    <row r="834" spans="1:9">
      <c r="A834" s="145">
        <v>830</v>
      </c>
      <c r="B834" s="146" t="s">
        <v>1242</v>
      </c>
      <c r="C834" s="91"/>
      <c r="D834" s="91">
        <v>5</v>
      </c>
      <c r="E834" s="91">
        <v>16</v>
      </c>
      <c r="F834" s="91" t="s">
        <v>1235</v>
      </c>
      <c r="G834" s="147">
        <v>293</v>
      </c>
      <c r="H834" s="91" t="s">
        <v>6669</v>
      </c>
      <c r="I834" s="91"/>
    </row>
    <row r="835" spans="1:9">
      <c r="A835" s="145">
        <v>831</v>
      </c>
      <c r="B835" s="146" t="s">
        <v>1244</v>
      </c>
      <c r="C835" s="91"/>
      <c r="D835" s="91">
        <v>1</v>
      </c>
      <c r="E835" s="91">
        <v>17</v>
      </c>
      <c r="F835" s="91" t="s">
        <v>1013</v>
      </c>
      <c r="G835" s="99">
        <v>293</v>
      </c>
      <c r="H835" s="91">
        <v>9</v>
      </c>
      <c r="I835" s="91"/>
    </row>
    <row r="836" spans="1:9">
      <c r="A836" s="145">
        <v>832</v>
      </c>
      <c r="B836" s="146" t="s">
        <v>1246</v>
      </c>
      <c r="C836" s="91"/>
      <c r="D836" s="91">
        <v>1</v>
      </c>
      <c r="E836" s="91">
        <v>18</v>
      </c>
      <c r="F836" s="91" t="s">
        <v>1014</v>
      </c>
      <c r="G836" s="99">
        <v>293</v>
      </c>
      <c r="H836" s="91">
        <v>11</v>
      </c>
      <c r="I836" s="91"/>
    </row>
    <row r="837" spans="1:9">
      <c r="A837" s="145">
        <v>833</v>
      </c>
      <c r="B837" s="146" t="s">
        <v>1248</v>
      </c>
      <c r="C837" s="91"/>
      <c r="D837" s="91">
        <v>1</v>
      </c>
      <c r="E837" s="91">
        <v>19</v>
      </c>
      <c r="F837" s="91" t="s">
        <v>1015</v>
      </c>
      <c r="G837" s="99">
        <v>293</v>
      </c>
      <c r="H837" s="91">
        <v>13</v>
      </c>
      <c r="I837" s="91"/>
    </row>
    <row r="838" spans="1:9">
      <c r="A838" s="145">
        <v>834</v>
      </c>
      <c r="B838" s="146" t="s">
        <v>1250</v>
      </c>
      <c r="C838" s="91"/>
      <c r="D838" s="91">
        <v>1</v>
      </c>
      <c r="E838" s="91">
        <v>20</v>
      </c>
      <c r="F838" s="91" t="s">
        <v>1016</v>
      </c>
      <c r="G838" s="99">
        <v>293</v>
      </c>
      <c r="H838" s="91">
        <v>15</v>
      </c>
      <c r="I838" s="91"/>
    </row>
    <row r="839" spans="1:9">
      <c r="A839" s="145">
        <v>835</v>
      </c>
      <c r="B839" s="146" t="s">
        <v>1252</v>
      </c>
      <c r="C839" s="91" t="s">
        <v>6461</v>
      </c>
      <c r="D839" s="91">
        <v>1</v>
      </c>
      <c r="E839" s="91">
        <v>24</v>
      </c>
      <c r="F839" s="91" t="s">
        <v>1017</v>
      </c>
      <c r="G839" s="99">
        <v>293</v>
      </c>
      <c r="H839" s="91">
        <v>34</v>
      </c>
      <c r="I839" s="91"/>
    </row>
    <row r="840" spans="1:9">
      <c r="A840" s="145">
        <v>836</v>
      </c>
      <c r="B840" s="146" t="s">
        <v>1254</v>
      </c>
      <c r="C840" s="91" t="s">
        <v>6461</v>
      </c>
      <c r="D840" s="91">
        <v>1</v>
      </c>
      <c r="E840" s="91">
        <v>25</v>
      </c>
      <c r="F840" s="91" t="s">
        <v>1018</v>
      </c>
      <c r="G840" s="99">
        <v>293</v>
      </c>
      <c r="H840" s="91">
        <v>44</v>
      </c>
      <c r="I840" s="91"/>
    </row>
    <row r="841" spans="1:9">
      <c r="A841" s="145">
        <v>837</v>
      </c>
      <c r="B841" s="146" t="s">
        <v>1256</v>
      </c>
      <c r="C841" s="91" t="s">
        <v>6461</v>
      </c>
      <c r="D841" s="91">
        <v>1</v>
      </c>
      <c r="E841" s="91">
        <v>26</v>
      </c>
      <c r="F841" s="91" t="s">
        <v>1019</v>
      </c>
      <c r="G841" s="99">
        <v>293</v>
      </c>
      <c r="H841" s="91">
        <v>54</v>
      </c>
      <c r="I841" s="91"/>
    </row>
    <row r="842" spans="1:9">
      <c r="A842" s="145">
        <v>838</v>
      </c>
      <c r="B842" s="146" t="s">
        <v>1240</v>
      </c>
      <c r="C842" s="91"/>
      <c r="D842" s="91">
        <v>1</v>
      </c>
      <c r="E842" s="91">
        <v>15</v>
      </c>
      <c r="F842" s="91" t="s">
        <v>1020</v>
      </c>
      <c r="G842" s="99">
        <v>296</v>
      </c>
      <c r="H842" s="91">
        <v>3</v>
      </c>
      <c r="I842" s="91"/>
    </row>
    <row r="843" spans="1:9">
      <c r="A843" s="145">
        <v>839</v>
      </c>
      <c r="B843" s="146" t="s">
        <v>1242</v>
      </c>
      <c r="C843" s="91"/>
      <c r="D843" s="91">
        <v>5</v>
      </c>
      <c r="E843" s="91">
        <v>16</v>
      </c>
      <c r="F843" s="91" t="s">
        <v>1236</v>
      </c>
      <c r="G843" s="147">
        <v>296</v>
      </c>
      <c r="H843" s="91" t="s">
        <v>6669</v>
      </c>
      <c r="I843" s="91"/>
    </row>
    <row r="844" spans="1:9">
      <c r="A844" s="145">
        <v>840</v>
      </c>
      <c r="B844" s="146" t="s">
        <v>1244</v>
      </c>
      <c r="C844" s="91"/>
      <c r="D844" s="91">
        <v>1</v>
      </c>
      <c r="E844" s="91">
        <v>17</v>
      </c>
      <c r="F844" s="91" t="s">
        <v>1021</v>
      </c>
      <c r="G844" s="99">
        <v>296</v>
      </c>
      <c r="H844" s="91">
        <v>9</v>
      </c>
      <c r="I844" s="91"/>
    </row>
    <row r="845" spans="1:9">
      <c r="A845" s="145">
        <v>841</v>
      </c>
      <c r="B845" s="146" t="s">
        <v>1246</v>
      </c>
      <c r="C845" s="91"/>
      <c r="D845" s="91">
        <v>1</v>
      </c>
      <c r="E845" s="91">
        <v>18</v>
      </c>
      <c r="F845" s="91" t="s">
        <v>1022</v>
      </c>
      <c r="G845" s="99">
        <v>296</v>
      </c>
      <c r="H845" s="91">
        <v>11</v>
      </c>
      <c r="I845" s="91"/>
    </row>
    <row r="846" spans="1:9">
      <c r="A846" s="145">
        <v>842</v>
      </c>
      <c r="B846" s="146" t="s">
        <v>1248</v>
      </c>
      <c r="C846" s="91"/>
      <c r="D846" s="91">
        <v>1</v>
      </c>
      <c r="E846" s="91">
        <v>19</v>
      </c>
      <c r="F846" s="91" t="s">
        <v>1023</v>
      </c>
      <c r="G846" s="99">
        <v>296</v>
      </c>
      <c r="H846" s="91">
        <v>13</v>
      </c>
      <c r="I846" s="91"/>
    </row>
    <row r="847" spans="1:9">
      <c r="A847" s="145">
        <v>843</v>
      </c>
      <c r="B847" s="146" t="s">
        <v>1250</v>
      </c>
      <c r="C847" s="91"/>
      <c r="D847" s="91">
        <v>1</v>
      </c>
      <c r="E847" s="91">
        <v>20</v>
      </c>
      <c r="F847" s="91" t="s">
        <v>1024</v>
      </c>
      <c r="G847" s="99">
        <v>296</v>
      </c>
      <c r="H847" s="91">
        <v>15</v>
      </c>
      <c r="I847" s="91"/>
    </row>
    <row r="848" spans="1:9">
      <c r="A848" s="145">
        <v>844</v>
      </c>
      <c r="B848" s="146" t="s">
        <v>1252</v>
      </c>
      <c r="C848" s="91" t="s">
        <v>6461</v>
      </c>
      <c r="D848" s="91">
        <v>1</v>
      </c>
      <c r="E848" s="91">
        <v>24</v>
      </c>
      <c r="F848" s="91" t="s">
        <v>1025</v>
      </c>
      <c r="G848" s="99">
        <v>296</v>
      </c>
      <c r="H848" s="91">
        <v>34</v>
      </c>
      <c r="I848" s="91"/>
    </row>
    <row r="849" spans="1:9">
      <c r="A849" s="145">
        <v>845</v>
      </c>
      <c r="B849" s="146" t="s">
        <v>1254</v>
      </c>
      <c r="C849" s="91" t="s">
        <v>6461</v>
      </c>
      <c r="D849" s="91">
        <v>1</v>
      </c>
      <c r="E849" s="91">
        <v>25</v>
      </c>
      <c r="F849" s="91" t="s">
        <v>1026</v>
      </c>
      <c r="G849" s="99">
        <v>296</v>
      </c>
      <c r="H849" s="91">
        <v>44</v>
      </c>
      <c r="I849" s="91"/>
    </row>
    <row r="850" spans="1:9">
      <c r="A850" s="145">
        <v>846</v>
      </c>
      <c r="B850" s="146" t="s">
        <v>1256</v>
      </c>
      <c r="C850" s="91" t="s">
        <v>6461</v>
      </c>
      <c r="D850" s="91">
        <v>1</v>
      </c>
      <c r="E850" s="91">
        <v>26</v>
      </c>
      <c r="F850" s="91" t="s">
        <v>1027</v>
      </c>
      <c r="G850" s="99">
        <v>296</v>
      </c>
      <c r="H850" s="91">
        <v>54</v>
      </c>
      <c r="I850" s="91"/>
    </row>
    <row r="851" spans="1:9">
      <c r="A851" s="145">
        <v>847</v>
      </c>
      <c r="B851" s="146" t="s">
        <v>1240</v>
      </c>
      <c r="C851" s="91"/>
      <c r="D851" s="91">
        <v>1</v>
      </c>
      <c r="E851" s="91">
        <v>15</v>
      </c>
      <c r="F851" s="91" t="s">
        <v>1028</v>
      </c>
      <c r="G851" s="99">
        <v>299</v>
      </c>
      <c r="H851" s="91">
        <v>3</v>
      </c>
      <c r="I851" s="91"/>
    </row>
    <row r="852" spans="1:9">
      <c r="A852" s="145">
        <v>848</v>
      </c>
      <c r="B852" s="146" t="s">
        <v>1242</v>
      </c>
      <c r="C852" s="91"/>
      <c r="D852" s="91">
        <v>5</v>
      </c>
      <c r="E852" s="91">
        <v>16</v>
      </c>
      <c r="F852" s="91" t="s">
        <v>1237</v>
      </c>
      <c r="G852" s="147">
        <v>299</v>
      </c>
      <c r="H852" s="91" t="s">
        <v>6669</v>
      </c>
      <c r="I852" s="91"/>
    </row>
    <row r="853" spans="1:9">
      <c r="A853" s="145">
        <v>849</v>
      </c>
      <c r="B853" s="146" t="s">
        <v>1244</v>
      </c>
      <c r="C853" s="91"/>
      <c r="D853" s="91">
        <v>1</v>
      </c>
      <c r="E853" s="91">
        <v>17</v>
      </c>
      <c r="F853" s="91" t="s">
        <v>1029</v>
      </c>
      <c r="G853" s="99">
        <v>299</v>
      </c>
      <c r="H853" s="91">
        <v>9</v>
      </c>
      <c r="I853" s="91"/>
    </row>
    <row r="854" spans="1:9">
      <c r="A854" s="145">
        <v>850</v>
      </c>
      <c r="B854" s="146" t="s">
        <v>1246</v>
      </c>
      <c r="C854" s="91"/>
      <c r="D854" s="91">
        <v>1</v>
      </c>
      <c r="E854" s="91">
        <v>18</v>
      </c>
      <c r="F854" s="91" t="s">
        <v>1030</v>
      </c>
      <c r="G854" s="99">
        <v>299</v>
      </c>
      <c r="H854" s="91">
        <v>11</v>
      </c>
      <c r="I854" s="91"/>
    </row>
    <row r="855" spans="1:9">
      <c r="A855" s="145">
        <v>851</v>
      </c>
      <c r="B855" s="146" t="s">
        <v>1248</v>
      </c>
      <c r="C855" s="91"/>
      <c r="D855" s="91">
        <v>1</v>
      </c>
      <c r="E855" s="91">
        <v>19</v>
      </c>
      <c r="F855" s="91" t="s">
        <v>1031</v>
      </c>
      <c r="G855" s="99">
        <v>299</v>
      </c>
      <c r="H855" s="91">
        <v>13</v>
      </c>
      <c r="I855" s="91"/>
    </row>
    <row r="856" spans="1:9">
      <c r="A856" s="145">
        <v>852</v>
      </c>
      <c r="B856" s="146" t="s">
        <v>1250</v>
      </c>
      <c r="C856" s="91"/>
      <c r="D856" s="91">
        <v>1</v>
      </c>
      <c r="E856" s="91">
        <v>20</v>
      </c>
      <c r="F856" s="91" t="s">
        <v>1032</v>
      </c>
      <c r="G856" s="99">
        <v>299</v>
      </c>
      <c r="H856" s="91">
        <v>15</v>
      </c>
      <c r="I856" s="91"/>
    </row>
    <row r="857" spans="1:9">
      <c r="A857" s="145">
        <v>853</v>
      </c>
      <c r="B857" s="146" t="s">
        <v>1252</v>
      </c>
      <c r="C857" s="91" t="s">
        <v>6461</v>
      </c>
      <c r="D857" s="91">
        <v>1</v>
      </c>
      <c r="E857" s="91">
        <v>24</v>
      </c>
      <c r="F857" s="91" t="s">
        <v>1033</v>
      </c>
      <c r="G857" s="99">
        <v>299</v>
      </c>
      <c r="H857" s="91">
        <v>34</v>
      </c>
      <c r="I857" s="91"/>
    </row>
    <row r="858" spans="1:9">
      <c r="A858" s="145">
        <v>854</v>
      </c>
      <c r="B858" s="146" t="s">
        <v>1254</v>
      </c>
      <c r="C858" s="91" t="s">
        <v>6461</v>
      </c>
      <c r="D858" s="91">
        <v>1</v>
      </c>
      <c r="E858" s="91">
        <v>25</v>
      </c>
      <c r="F858" s="91" t="s">
        <v>1034</v>
      </c>
      <c r="G858" s="99">
        <v>299</v>
      </c>
      <c r="H858" s="91">
        <v>44</v>
      </c>
      <c r="I858" s="91"/>
    </row>
    <row r="859" spans="1:9">
      <c r="A859" s="145">
        <v>855</v>
      </c>
      <c r="B859" s="146" t="s">
        <v>1256</v>
      </c>
      <c r="C859" s="91" t="s">
        <v>6461</v>
      </c>
      <c r="D859" s="91">
        <v>1</v>
      </c>
      <c r="E859" s="91">
        <v>26</v>
      </c>
      <c r="F859" s="91" t="s">
        <v>1035</v>
      </c>
      <c r="G859" s="99">
        <v>299</v>
      </c>
      <c r="H859" s="91">
        <v>54</v>
      </c>
      <c r="I859" s="91"/>
    </row>
    <row r="860" spans="1:9">
      <c r="A860" s="145">
        <v>856</v>
      </c>
      <c r="B860" s="146" t="s">
        <v>1240</v>
      </c>
      <c r="C860" s="91"/>
      <c r="D860" s="91">
        <v>1</v>
      </c>
      <c r="E860" s="91">
        <v>15</v>
      </c>
      <c r="F860" s="91" t="s">
        <v>1036</v>
      </c>
      <c r="G860" s="99">
        <v>302</v>
      </c>
      <c r="H860" s="91">
        <v>3</v>
      </c>
      <c r="I860" s="91"/>
    </row>
    <row r="861" spans="1:9">
      <c r="A861" s="145">
        <v>857</v>
      </c>
      <c r="B861" s="146" t="s">
        <v>1242</v>
      </c>
      <c r="C861" s="91"/>
      <c r="D861" s="91">
        <v>5</v>
      </c>
      <c r="E861" s="91">
        <v>16</v>
      </c>
      <c r="F861" s="91" t="s">
        <v>1238</v>
      </c>
      <c r="G861" s="147">
        <v>302</v>
      </c>
      <c r="H861" s="91" t="s">
        <v>6669</v>
      </c>
      <c r="I861" s="91"/>
    </row>
    <row r="862" spans="1:9">
      <c r="A862" s="145">
        <v>858</v>
      </c>
      <c r="B862" s="146" t="s">
        <v>1244</v>
      </c>
      <c r="C862" s="91"/>
      <c r="D862" s="91">
        <v>1</v>
      </c>
      <c r="E862" s="91">
        <v>17</v>
      </c>
      <c r="F862" s="91" t="s">
        <v>1037</v>
      </c>
      <c r="G862" s="99">
        <v>302</v>
      </c>
      <c r="H862" s="91">
        <v>9</v>
      </c>
      <c r="I862" s="91"/>
    </row>
    <row r="863" spans="1:9">
      <c r="A863" s="145">
        <v>859</v>
      </c>
      <c r="B863" s="146" t="s">
        <v>1246</v>
      </c>
      <c r="C863" s="91"/>
      <c r="D863" s="91">
        <v>1</v>
      </c>
      <c r="E863" s="91">
        <v>18</v>
      </c>
      <c r="F863" s="91" t="s">
        <v>1038</v>
      </c>
      <c r="G863" s="99">
        <v>302</v>
      </c>
      <c r="H863" s="91">
        <v>11</v>
      </c>
      <c r="I863" s="91"/>
    </row>
    <row r="864" spans="1:9">
      <c r="A864" s="145">
        <v>860</v>
      </c>
      <c r="B864" s="146" t="s">
        <v>1248</v>
      </c>
      <c r="C864" s="91"/>
      <c r="D864" s="91">
        <v>1</v>
      </c>
      <c r="E864" s="91">
        <v>19</v>
      </c>
      <c r="F864" s="91" t="s">
        <v>1039</v>
      </c>
      <c r="G864" s="99">
        <v>302</v>
      </c>
      <c r="H864" s="91">
        <v>13</v>
      </c>
      <c r="I864" s="91"/>
    </row>
    <row r="865" spans="1:9">
      <c r="A865" s="145">
        <v>861</v>
      </c>
      <c r="B865" s="146" t="s">
        <v>1250</v>
      </c>
      <c r="C865" s="91"/>
      <c r="D865" s="91">
        <v>1</v>
      </c>
      <c r="E865" s="91">
        <v>20</v>
      </c>
      <c r="F865" s="91" t="s">
        <v>1040</v>
      </c>
      <c r="G865" s="99">
        <v>302</v>
      </c>
      <c r="H865" s="91">
        <v>15</v>
      </c>
      <c r="I865" s="91"/>
    </row>
    <row r="866" spans="1:9">
      <c r="A866" s="145">
        <v>862</v>
      </c>
      <c r="B866" s="146" t="s">
        <v>1252</v>
      </c>
      <c r="C866" s="91" t="s">
        <v>6461</v>
      </c>
      <c r="D866" s="91">
        <v>1</v>
      </c>
      <c r="E866" s="91">
        <v>24</v>
      </c>
      <c r="F866" s="91" t="s">
        <v>1041</v>
      </c>
      <c r="G866" s="99">
        <v>302</v>
      </c>
      <c r="H866" s="91">
        <v>34</v>
      </c>
      <c r="I866" s="91"/>
    </row>
    <row r="867" spans="1:9">
      <c r="A867" s="145">
        <v>863</v>
      </c>
      <c r="B867" s="146" t="s">
        <v>1254</v>
      </c>
      <c r="C867" s="91" t="s">
        <v>6461</v>
      </c>
      <c r="D867" s="91">
        <v>1</v>
      </c>
      <c r="E867" s="91">
        <v>25</v>
      </c>
      <c r="F867" s="91" t="s">
        <v>1042</v>
      </c>
      <c r="G867" s="99">
        <v>302</v>
      </c>
      <c r="H867" s="91">
        <v>44</v>
      </c>
      <c r="I867" s="91"/>
    </row>
    <row r="868" spans="1:9">
      <c r="A868" s="145">
        <v>864</v>
      </c>
      <c r="B868" s="146" t="s">
        <v>1256</v>
      </c>
      <c r="C868" s="91" t="s">
        <v>6461</v>
      </c>
      <c r="D868" s="91">
        <v>1</v>
      </c>
      <c r="E868" s="91">
        <v>26</v>
      </c>
      <c r="F868" s="91" t="s">
        <v>1043</v>
      </c>
      <c r="G868" s="99">
        <v>302</v>
      </c>
      <c r="H868" s="91">
        <v>54</v>
      </c>
      <c r="I868" s="91"/>
    </row>
    <row r="869" spans="1:9">
      <c r="A869" s="145">
        <v>865</v>
      </c>
      <c r="B869" s="146" t="s">
        <v>1240</v>
      </c>
      <c r="C869" s="91"/>
      <c r="D869" s="91">
        <v>1</v>
      </c>
      <c r="E869" s="91">
        <v>15</v>
      </c>
      <c r="F869" s="91" t="s">
        <v>1044</v>
      </c>
      <c r="G869" s="99">
        <v>305</v>
      </c>
      <c r="H869" s="91">
        <v>3</v>
      </c>
      <c r="I869" s="91"/>
    </row>
    <row r="870" spans="1:9">
      <c r="A870" s="145">
        <v>866</v>
      </c>
      <c r="B870" s="146" t="s">
        <v>1242</v>
      </c>
      <c r="C870" s="91"/>
      <c r="D870" s="91">
        <v>5</v>
      </c>
      <c r="E870" s="91">
        <v>16</v>
      </c>
      <c r="F870" s="91" t="s">
        <v>1239</v>
      </c>
      <c r="G870" s="147">
        <v>305</v>
      </c>
      <c r="H870" s="91" t="s">
        <v>6669</v>
      </c>
      <c r="I870" s="91"/>
    </row>
    <row r="871" spans="1:9">
      <c r="A871" s="145">
        <v>867</v>
      </c>
      <c r="B871" s="146" t="s">
        <v>1244</v>
      </c>
      <c r="C871" s="91"/>
      <c r="D871" s="91">
        <v>1</v>
      </c>
      <c r="E871" s="91">
        <v>17</v>
      </c>
      <c r="F871" s="91" t="s">
        <v>1045</v>
      </c>
      <c r="G871" s="99">
        <v>305</v>
      </c>
      <c r="H871" s="91">
        <v>9</v>
      </c>
      <c r="I871" s="91"/>
    </row>
    <row r="872" spans="1:9">
      <c r="A872" s="145">
        <v>868</v>
      </c>
      <c r="B872" s="146" t="s">
        <v>1246</v>
      </c>
      <c r="C872" s="91"/>
      <c r="D872" s="91">
        <v>1</v>
      </c>
      <c r="E872" s="91">
        <v>18</v>
      </c>
      <c r="F872" s="91" t="s">
        <v>1046</v>
      </c>
      <c r="G872" s="99">
        <v>305</v>
      </c>
      <c r="H872" s="91">
        <v>11</v>
      </c>
      <c r="I872" s="91"/>
    </row>
    <row r="873" spans="1:9">
      <c r="A873" s="145">
        <v>869</v>
      </c>
      <c r="B873" s="146" t="s">
        <v>1248</v>
      </c>
      <c r="C873" s="91"/>
      <c r="D873" s="91">
        <v>1</v>
      </c>
      <c r="E873" s="91">
        <v>19</v>
      </c>
      <c r="F873" s="91" t="s">
        <v>1047</v>
      </c>
      <c r="G873" s="99">
        <v>305</v>
      </c>
      <c r="H873" s="91">
        <v>13</v>
      </c>
      <c r="I873" s="91"/>
    </row>
    <row r="874" spans="1:9">
      <c r="A874" s="145">
        <v>870</v>
      </c>
      <c r="B874" s="146" t="s">
        <v>1250</v>
      </c>
      <c r="C874" s="91"/>
      <c r="D874" s="91">
        <v>1</v>
      </c>
      <c r="E874" s="91">
        <v>20</v>
      </c>
      <c r="F874" s="91" t="s">
        <v>1048</v>
      </c>
      <c r="G874" s="99">
        <v>305</v>
      </c>
      <c r="H874" s="91">
        <v>15</v>
      </c>
      <c r="I874" s="91"/>
    </row>
    <row r="875" spans="1:9">
      <c r="A875" s="145">
        <v>871</v>
      </c>
      <c r="B875" s="146" t="s">
        <v>1252</v>
      </c>
      <c r="C875" s="91" t="s">
        <v>6461</v>
      </c>
      <c r="D875" s="91">
        <v>1</v>
      </c>
      <c r="E875" s="91">
        <v>24</v>
      </c>
      <c r="F875" s="91" t="s">
        <v>1049</v>
      </c>
      <c r="G875" s="99">
        <v>305</v>
      </c>
      <c r="H875" s="91">
        <v>34</v>
      </c>
      <c r="I875" s="91"/>
    </row>
    <row r="876" spans="1:9">
      <c r="A876" s="145">
        <v>872</v>
      </c>
      <c r="B876" s="146" t="s">
        <v>1254</v>
      </c>
      <c r="C876" s="91" t="s">
        <v>6461</v>
      </c>
      <c r="D876" s="91">
        <v>1</v>
      </c>
      <c r="E876" s="91">
        <v>25</v>
      </c>
      <c r="F876" s="91" t="s">
        <v>1050</v>
      </c>
      <c r="G876" s="99">
        <v>305</v>
      </c>
      <c r="H876" s="91">
        <v>44</v>
      </c>
      <c r="I876" s="91"/>
    </row>
    <row r="877" spans="1:9">
      <c r="A877" s="145">
        <v>873</v>
      </c>
      <c r="B877" s="146" t="s">
        <v>1256</v>
      </c>
      <c r="C877" s="91" t="s">
        <v>6461</v>
      </c>
      <c r="D877" s="91">
        <v>1</v>
      </c>
      <c r="E877" s="91">
        <v>26</v>
      </c>
      <c r="F877" s="91" t="s">
        <v>1051</v>
      </c>
      <c r="G877" s="99">
        <v>305</v>
      </c>
      <c r="H877" s="91">
        <v>54</v>
      </c>
      <c r="I877" s="91"/>
    </row>
    <row r="878" spans="1:9">
      <c r="A878" s="145">
        <v>874</v>
      </c>
      <c r="B878" s="146" t="s">
        <v>1240</v>
      </c>
      <c r="C878" s="146"/>
      <c r="D878" s="91">
        <v>1</v>
      </c>
      <c r="E878" s="91">
        <v>15</v>
      </c>
      <c r="F878" s="146" t="s">
        <v>1241</v>
      </c>
      <c r="G878" s="99">
        <v>310</v>
      </c>
      <c r="H878" s="91">
        <v>3</v>
      </c>
      <c r="I878" s="146"/>
    </row>
    <row r="879" spans="1:9">
      <c r="A879" s="145">
        <v>875</v>
      </c>
      <c r="B879" s="146" t="s">
        <v>1242</v>
      </c>
      <c r="C879" s="91"/>
      <c r="D879" s="91">
        <v>5</v>
      </c>
      <c r="E879" s="91">
        <v>16</v>
      </c>
      <c r="F879" s="146" t="s">
        <v>1243</v>
      </c>
      <c r="G879" s="147">
        <v>310</v>
      </c>
      <c r="H879" s="91" t="s">
        <v>6669</v>
      </c>
      <c r="I879" s="91"/>
    </row>
    <row r="880" spans="1:9">
      <c r="A880" s="145">
        <v>876</v>
      </c>
      <c r="B880" s="146" t="s">
        <v>1244</v>
      </c>
      <c r="C880" s="91"/>
      <c r="D880" s="91">
        <v>1</v>
      </c>
      <c r="E880" s="91">
        <v>17</v>
      </c>
      <c r="F880" s="146" t="s">
        <v>1245</v>
      </c>
      <c r="G880" s="99">
        <v>310</v>
      </c>
      <c r="H880" s="91">
        <v>9</v>
      </c>
      <c r="I880" s="91"/>
    </row>
    <row r="881" spans="1:9">
      <c r="A881" s="145">
        <v>877</v>
      </c>
      <c r="B881" s="146" t="s">
        <v>1246</v>
      </c>
      <c r="C881" s="91"/>
      <c r="D881" s="91">
        <v>1</v>
      </c>
      <c r="E881" s="91">
        <v>18</v>
      </c>
      <c r="F881" s="146" t="s">
        <v>1247</v>
      </c>
      <c r="G881" s="99">
        <v>310</v>
      </c>
      <c r="H881" s="91">
        <v>11</v>
      </c>
      <c r="I881" s="91"/>
    </row>
    <row r="882" spans="1:9">
      <c r="A882" s="145">
        <v>878</v>
      </c>
      <c r="B882" s="146" t="s">
        <v>1248</v>
      </c>
      <c r="C882" s="91"/>
      <c r="D882" s="91">
        <v>1</v>
      </c>
      <c r="E882" s="91">
        <v>19</v>
      </c>
      <c r="F882" s="146" t="s">
        <v>1249</v>
      </c>
      <c r="G882" s="99">
        <v>310</v>
      </c>
      <c r="H882" s="91">
        <v>13</v>
      </c>
      <c r="I882" s="91"/>
    </row>
    <row r="883" spans="1:9">
      <c r="A883" s="145">
        <v>879</v>
      </c>
      <c r="B883" s="146" t="s">
        <v>1250</v>
      </c>
      <c r="C883" s="91"/>
      <c r="D883" s="91">
        <v>1</v>
      </c>
      <c r="E883" s="91">
        <v>20</v>
      </c>
      <c r="F883" s="146" t="s">
        <v>1251</v>
      </c>
      <c r="G883" s="99">
        <v>310</v>
      </c>
      <c r="H883" s="91">
        <v>15</v>
      </c>
      <c r="I883" s="91"/>
    </row>
    <row r="884" spans="1:9">
      <c r="A884" s="145">
        <v>880</v>
      </c>
      <c r="B884" s="146" t="s">
        <v>1252</v>
      </c>
      <c r="C884" s="91" t="s">
        <v>6461</v>
      </c>
      <c r="D884" s="91">
        <v>1</v>
      </c>
      <c r="E884" s="91">
        <v>24</v>
      </c>
      <c r="F884" s="146" t="s">
        <v>1253</v>
      </c>
      <c r="G884" s="99">
        <v>310</v>
      </c>
      <c r="H884" s="91">
        <v>34</v>
      </c>
      <c r="I884" s="91"/>
    </row>
    <row r="885" spans="1:9">
      <c r="A885" s="145">
        <v>881</v>
      </c>
      <c r="B885" s="146" t="s">
        <v>1254</v>
      </c>
      <c r="C885" s="91" t="s">
        <v>6461</v>
      </c>
      <c r="D885" s="91">
        <v>1</v>
      </c>
      <c r="E885" s="91">
        <v>25</v>
      </c>
      <c r="F885" s="146" t="s">
        <v>1255</v>
      </c>
      <c r="G885" s="99">
        <v>310</v>
      </c>
      <c r="H885" s="91">
        <v>44</v>
      </c>
      <c r="I885" s="91"/>
    </row>
    <row r="886" spans="1:9">
      <c r="A886" s="145">
        <v>882</v>
      </c>
      <c r="B886" s="146" t="s">
        <v>1256</v>
      </c>
      <c r="C886" s="91" t="s">
        <v>6461</v>
      </c>
      <c r="D886" s="91">
        <v>1</v>
      </c>
      <c r="E886" s="91">
        <v>26</v>
      </c>
      <c r="F886" s="146" t="s">
        <v>1257</v>
      </c>
      <c r="G886" s="99">
        <v>310</v>
      </c>
      <c r="H886" s="91">
        <v>54</v>
      </c>
      <c r="I886" s="91"/>
    </row>
    <row r="887" spans="1:9">
      <c r="A887" s="145">
        <v>883</v>
      </c>
      <c r="B887" s="146" t="s">
        <v>1240</v>
      </c>
      <c r="C887" s="146"/>
      <c r="D887" s="91">
        <v>1</v>
      </c>
      <c r="E887" s="91">
        <v>15</v>
      </c>
      <c r="F887" s="146" t="s">
        <v>1258</v>
      </c>
      <c r="G887" s="99">
        <v>313</v>
      </c>
      <c r="H887" s="91">
        <v>3</v>
      </c>
      <c r="I887" s="146"/>
    </row>
    <row r="888" spans="1:9">
      <c r="A888" s="145">
        <v>884</v>
      </c>
      <c r="B888" s="146" t="s">
        <v>1242</v>
      </c>
      <c r="C888" s="91"/>
      <c r="D888" s="91">
        <v>5</v>
      </c>
      <c r="E888" s="91">
        <v>16</v>
      </c>
      <c r="F888" s="146" t="s">
        <v>1259</v>
      </c>
      <c r="G888" s="147">
        <v>313</v>
      </c>
      <c r="H888" s="91" t="s">
        <v>6669</v>
      </c>
      <c r="I888" s="91"/>
    </row>
    <row r="889" spans="1:9">
      <c r="A889" s="145">
        <v>885</v>
      </c>
      <c r="B889" s="146" t="s">
        <v>1244</v>
      </c>
      <c r="C889" s="91"/>
      <c r="D889" s="91">
        <v>1</v>
      </c>
      <c r="E889" s="91">
        <v>17</v>
      </c>
      <c r="F889" s="146" t="s">
        <v>1260</v>
      </c>
      <c r="G889" s="99">
        <v>313</v>
      </c>
      <c r="H889" s="91">
        <v>9</v>
      </c>
      <c r="I889" s="91"/>
    </row>
    <row r="890" spans="1:9">
      <c r="A890" s="145">
        <v>886</v>
      </c>
      <c r="B890" s="146" t="s">
        <v>1246</v>
      </c>
      <c r="C890" s="91"/>
      <c r="D890" s="91">
        <v>1</v>
      </c>
      <c r="E890" s="91">
        <v>18</v>
      </c>
      <c r="F890" s="146" t="s">
        <v>1261</v>
      </c>
      <c r="G890" s="99">
        <v>313</v>
      </c>
      <c r="H890" s="91">
        <v>11</v>
      </c>
      <c r="I890" s="91"/>
    </row>
    <row r="891" spans="1:9">
      <c r="A891" s="145">
        <v>887</v>
      </c>
      <c r="B891" s="146" t="s">
        <v>1248</v>
      </c>
      <c r="C891" s="91"/>
      <c r="D891" s="91">
        <v>1</v>
      </c>
      <c r="E891" s="91">
        <v>19</v>
      </c>
      <c r="F891" s="146" t="s">
        <v>1262</v>
      </c>
      <c r="G891" s="99">
        <v>313</v>
      </c>
      <c r="H891" s="91">
        <v>13</v>
      </c>
      <c r="I891" s="91"/>
    </row>
    <row r="892" spans="1:9">
      <c r="A892" s="145">
        <v>888</v>
      </c>
      <c r="B892" s="146" t="s">
        <v>1250</v>
      </c>
      <c r="C892" s="91"/>
      <c r="D892" s="91">
        <v>1</v>
      </c>
      <c r="E892" s="91">
        <v>20</v>
      </c>
      <c r="F892" s="146" t="s">
        <v>1263</v>
      </c>
      <c r="G892" s="99">
        <v>313</v>
      </c>
      <c r="H892" s="91">
        <v>15</v>
      </c>
      <c r="I892" s="91"/>
    </row>
    <row r="893" spans="1:9">
      <c r="A893" s="145">
        <v>889</v>
      </c>
      <c r="B893" s="146" t="s">
        <v>1252</v>
      </c>
      <c r="C893" s="91" t="s">
        <v>6461</v>
      </c>
      <c r="D893" s="91">
        <v>1</v>
      </c>
      <c r="E893" s="91">
        <v>24</v>
      </c>
      <c r="F893" s="146" t="s">
        <v>1264</v>
      </c>
      <c r="G893" s="99">
        <v>313</v>
      </c>
      <c r="H893" s="91">
        <v>34</v>
      </c>
      <c r="I893" s="91"/>
    </row>
    <row r="894" spans="1:9">
      <c r="A894" s="145">
        <v>890</v>
      </c>
      <c r="B894" s="146" t="s">
        <v>1254</v>
      </c>
      <c r="C894" s="91" t="s">
        <v>6461</v>
      </c>
      <c r="D894" s="91">
        <v>1</v>
      </c>
      <c r="E894" s="91">
        <v>25</v>
      </c>
      <c r="F894" s="146" t="s">
        <v>1265</v>
      </c>
      <c r="G894" s="99">
        <v>313</v>
      </c>
      <c r="H894" s="91">
        <v>44</v>
      </c>
      <c r="I894" s="91"/>
    </row>
    <row r="895" spans="1:9">
      <c r="A895" s="145">
        <v>891</v>
      </c>
      <c r="B895" s="146" t="s">
        <v>1256</v>
      </c>
      <c r="C895" s="91" t="s">
        <v>6461</v>
      </c>
      <c r="D895" s="91">
        <v>1</v>
      </c>
      <c r="E895" s="91">
        <v>26</v>
      </c>
      <c r="F895" s="146" t="s">
        <v>1266</v>
      </c>
      <c r="G895" s="99">
        <v>313</v>
      </c>
      <c r="H895" s="91">
        <v>54</v>
      </c>
      <c r="I895" s="91"/>
    </row>
    <row r="896" spans="1:9">
      <c r="A896" s="145">
        <v>892</v>
      </c>
      <c r="B896" s="146" t="s">
        <v>1240</v>
      </c>
      <c r="C896" s="146"/>
      <c r="D896" s="91">
        <v>1</v>
      </c>
      <c r="E896" s="91">
        <v>15</v>
      </c>
      <c r="F896" s="146" t="s">
        <v>1267</v>
      </c>
      <c r="G896" s="99">
        <v>316</v>
      </c>
      <c r="H896" s="91">
        <v>3</v>
      </c>
      <c r="I896" s="146"/>
    </row>
    <row r="897" spans="1:9">
      <c r="A897" s="145">
        <v>893</v>
      </c>
      <c r="B897" s="146" t="s">
        <v>1242</v>
      </c>
      <c r="C897" s="91"/>
      <c r="D897" s="91">
        <v>5</v>
      </c>
      <c r="E897" s="91">
        <v>16</v>
      </c>
      <c r="F897" s="146" t="s">
        <v>1268</v>
      </c>
      <c r="G897" s="147">
        <v>316</v>
      </c>
      <c r="H897" s="91" t="s">
        <v>6669</v>
      </c>
      <c r="I897" s="91"/>
    </row>
    <row r="898" spans="1:9">
      <c r="A898" s="145">
        <v>894</v>
      </c>
      <c r="B898" s="146" t="s">
        <v>1244</v>
      </c>
      <c r="C898" s="91"/>
      <c r="D898" s="91">
        <v>1</v>
      </c>
      <c r="E898" s="91">
        <v>17</v>
      </c>
      <c r="F898" s="146" t="s">
        <v>1269</v>
      </c>
      <c r="G898" s="99">
        <v>316</v>
      </c>
      <c r="H898" s="91">
        <v>9</v>
      </c>
      <c r="I898" s="91"/>
    </row>
    <row r="899" spans="1:9">
      <c r="A899" s="145">
        <v>895</v>
      </c>
      <c r="B899" s="146" t="s">
        <v>1246</v>
      </c>
      <c r="C899" s="91"/>
      <c r="D899" s="91">
        <v>1</v>
      </c>
      <c r="E899" s="91">
        <v>18</v>
      </c>
      <c r="F899" s="146" t="s">
        <v>1270</v>
      </c>
      <c r="G899" s="99">
        <v>316</v>
      </c>
      <c r="H899" s="91">
        <v>11</v>
      </c>
      <c r="I899" s="91"/>
    </row>
    <row r="900" spans="1:9">
      <c r="A900" s="145">
        <v>896</v>
      </c>
      <c r="B900" s="146" t="s">
        <v>1248</v>
      </c>
      <c r="C900" s="91"/>
      <c r="D900" s="91">
        <v>1</v>
      </c>
      <c r="E900" s="91">
        <v>19</v>
      </c>
      <c r="F900" s="146" t="s">
        <v>1271</v>
      </c>
      <c r="G900" s="99">
        <v>316</v>
      </c>
      <c r="H900" s="91">
        <v>13</v>
      </c>
      <c r="I900" s="91"/>
    </row>
    <row r="901" spans="1:9">
      <c r="A901" s="145">
        <v>897</v>
      </c>
      <c r="B901" s="146" t="s">
        <v>1250</v>
      </c>
      <c r="C901" s="91"/>
      <c r="D901" s="91">
        <v>1</v>
      </c>
      <c r="E901" s="91">
        <v>20</v>
      </c>
      <c r="F901" s="146" t="s">
        <v>1272</v>
      </c>
      <c r="G901" s="99">
        <v>316</v>
      </c>
      <c r="H901" s="91">
        <v>15</v>
      </c>
      <c r="I901" s="91"/>
    </row>
    <row r="902" spans="1:9">
      <c r="A902" s="145">
        <v>898</v>
      </c>
      <c r="B902" s="146" t="s">
        <v>1252</v>
      </c>
      <c r="C902" s="91" t="s">
        <v>6461</v>
      </c>
      <c r="D902" s="91">
        <v>1</v>
      </c>
      <c r="E902" s="91">
        <v>24</v>
      </c>
      <c r="F902" s="146" t="s">
        <v>1273</v>
      </c>
      <c r="G902" s="99">
        <v>316</v>
      </c>
      <c r="H902" s="91">
        <v>34</v>
      </c>
      <c r="I902" s="91"/>
    </row>
    <row r="903" spans="1:9">
      <c r="A903" s="145">
        <v>899</v>
      </c>
      <c r="B903" s="146" t="s">
        <v>1254</v>
      </c>
      <c r="C903" s="91" t="s">
        <v>6461</v>
      </c>
      <c r="D903" s="91">
        <v>1</v>
      </c>
      <c r="E903" s="91">
        <v>25</v>
      </c>
      <c r="F903" s="146" t="s">
        <v>1274</v>
      </c>
      <c r="G903" s="99">
        <v>316</v>
      </c>
      <c r="H903" s="91">
        <v>44</v>
      </c>
      <c r="I903" s="91"/>
    </row>
    <row r="904" spans="1:9">
      <c r="A904" s="145">
        <v>900</v>
      </c>
      <c r="B904" s="146" t="s">
        <v>1256</v>
      </c>
      <c r="C904" s="91" t="s">
        <v>6461</v>
      </c>
      <c r="D904" s="91">
        <v>1</v>
      </c>
      <c r="E904" s="91">
        <v>26</v>
      </c>
      <c r="F904" s="146" t="s">
        <v>1275</v>
      </c>
      <c r="G904" s="99">
        <v>316</v>
      </c>
      <c r="H904" s="91">
        <v>54</v>
      </c>
      <c r="I904" s="91"/>
    </row>
    <row r="905" spans="1:9">
      <c r="A905" s="145">
        <v>901</v>
      </c>
      <c r="B905" s="146" t="s">
        <v>1240</v>
      </c>
      <c r="C905" s="146"/>
      <c r="D905" s="91">
        <v>1</v>
      </c>
      <c r="E905" s="91">
        <v>15</v>
      </c>
      <c r="F905" s="146" t="s">
        <v>1276</v>
      </c>
      <c r="G905" s="99">
        <v>319</v>
      </c>
      <c r="H905" s="91">
        <v>3</v>
      </c>
      <c r="I905" s="146"/>
    </row>
    <row r="906" spans="1:9">
      <c r="A906" s="145">
        <v>902</v>
      </c>
      <c r="B906" s="146" t="s">
        <v>1242</v>
      </c>
      <c r="C906" s="91"/>
      <c r="D906" s="91">
        <v>5</v>
      </c>
      <c r="E906" s="91">
        <v>16</v>
      </c>
      <c r="F906" s="146" t="s">
        <v>1277</v>
      </c>
      <c r="G906" s="147">
        <v>319</v>
      </c>
      <c r="H906" s="91" t="s">
        <v>6669</v>
      </c>
      <c r="I906" s="91"/>
    </row>
    <row r="907" spans="1:9">
      <c r="A907" s="145">
        <v>903</v>
      </c>
      <c r="B907" s="146" t="s">
        <v>1244</v>
      </c>
      <c r="C907" s="91"/>
      <c r="D907" s="91">
        <v>1</v>
      </c>
      <c r="E907" s="91">
        <v>17</v>
      </c>
      <c r="F907" s="146" t="s">
        <v>1278</v>
      </c>
      <c r="G907" s="99">
        <v>319</v>
      </c>
      <c r="H907" s="91">
        <v>9</v>
      </c>
      <c r="I907" s="91"/>
    </row>
    <row r="908" spans="1:9">
      <c r="A908" s="145">
        <v>904</v>
      </c>
      <c r="B908" s="146" t="s">
        <v>1246</v>
      </c>
      <c r="C908" s="91"/>
      <c r="D908" s="91">
        <v>1</v>
      </c>
      <c r="E908" s="91">
        <v>18</v>
      </c>
      <c r="F908" s="146" t="s">
        <v>1279</v>
      </c>
      <c r="G908" s="99">
        <v>319</v>
      </c>
      <c r="H908" s="91">
        <v>11</v>
      </c>
      <c r="I908" s="91"/>
    </row>
    <row r="909" spans="1:9">
      <c r="A909" s="145">
        <v>905</v>
      </c>
      <c r="B909" s="146" t="s">
        <v>1248</v>
      </c>
      <c r="C909" s="91"/>
      <c r="D909" s="91">
        <v>1</v>
      </c>
      <c r="E909" s="91">
        <v>19</v>
      </c>
      <c r="F909" s="146" t="s">
        <v>1280</v>
      </c>
      <c r="G909" s="99">
        <v>319</v>
      </c>
      <c r="H909" s="91">
        <v>13</v>
      </c>
      <c r="I909" s="91"/>
    </row>
    <row r="910" spans="1:9">
      <c r="A910" s="145">
        <v>906</v>
      </c>
      <c r="B910" s="146" t="s">
        <v>1250</v>
      </c>
      <c r="C910" s="91"/>
      <c r="D910" s="91">
        <v>1</v>
      </c>
      <c r="E910" s="91">
        <v>20</v>
      </c>
      <c r="F910" s="146" t="s">
        <v>1281</v>
      </c>
      <c r="G910" s="99">
        <v>319</v>
      </c>
      <c r="H910" s="91">
        <v>15</v>
      </c>
      <c r="I910" s="91"/>
    </row>
    <row r="911" spans="1:9">
      <c r="A911" s="145">
        <v>907</v>
      </c>
      <c r="B911" s="146" t="s">
        <v>1252</v>
      </c>
      <c r="C911" s="91" t="s">
        <v>6461</v>
      </c>
      <c r="D911" s="91">
        <v>1</v>
      </c>
      <c r="E911" s="91">
        <v>24</v>
      </c>
      <c r="F911" s="146" t="s">
        <v>1282</v>
      </c>
      <c r="G911" s="99">
        <v>319</v>
      </c>
      <c r="H911" s="91">
        <v>34</v>
      </c>
      <c r="I911" s="91"/>
    </row>
    <row r="912" spans="1:9">
      <c r="A912" s="145">
        <v>908</v>
      </c>
      <c r="B912" s="146" t="s">
        <v>1254</v>
      </c>
      <c r="C912" s="91" t="s">
        <v>6461</v>
      </c>
      <c r="D912" s="91">
        <v>1</v>
      </c>
      <c r="E912" s="91">
        <v>25</v>
      </c>
      <c r="F912" s="146" t="s">
        <v>1283</v>
      </c>
      <c r="G912" s="99">
        <v>319</v>
      </c>
      <c r="H912" s="91">
        <v>44</v>
      </c>
      <c r="I912" s="91"/>
    </row>
    <row r="913" spans="1:9">
      <c r="A913" s="145">
        <v>909</v>
      </c>
      <c r="B913" s="146" t="s">
        <v>1256</v>
      </c>
      <c r="C913" s="91" t="s">
        <v>6461</v>
      </c>
      <c r="D913" s="91">
        <v>1</v>
      </c>
      <c r="E913" s="91">
        <v>26</v>
      </c>
      <c r="F913" s="146" t="s">
        <v>1284</v>
      </c>
      <c r="G913" s="99">
        <v>319</v>
      </c>
      <c r="H913" s="91">
        <v>54</v>
      </c>
      <c r="I913" s="91"/>
    </row>
    <row r="914" spans="1:9">
      <c r="A914" s="145">
        <v>910</v>
      </c>
      <c r="B914" s="146" t="s">
        <v>1240</v>
      </c>
      <c r="C914" s="146"/>
      <c r="D914" s="91">
        <v>1</v>
      </c>
      <c r="E914" s="91">
        <v>15</v>
      </c>
      <c r="F914" s="146" t="s">
        <v>1285</v>
      </c>
      <c r="G914" s="99">
        <v>322</v>
      </c>
      <c r="H914" s="91">
        <v>3</v>
      </c>
      <c r="I914" s="146"/>
    </row>
    <row r="915" spans="1:9">
      <c r="A915" s="145">
        <v>911</v>
      </c>
      <c r="B915" s="146" t="s">
        <v>1242</v>
      </c>
      <c r="C915" s="91"/>
      <c r="D915" s="91">
        <v>5</v>
      </c>
      <c r="E915" s="91">
        <v>16</v>
      </c>
      <c r="F915" s="146" t="s">
        <v>1286</v>
      </c>
      <c r="G915" s="147">
        <v>322</v>
      </c>
      <c r="H915" s="91" t="s">
        <v>6669</v>
      </c>
      <c r="I915" s="91"/>
    </row>
    <row r="916" spans="1:9">
      <c r="A916" s="145">
        <v>912</v>
      </c>
      <c r="B916" s="146" t="s">
        <v>1244</v>
      </c>
      <c r="C916" s="91"/>
      <c r="D916" s="91">
        <v>1</v>
      </c>
      <c r="E916" s="91">
        <v>17</v>
      </c>
      <c r="F916" s="146" t="s">
        <v>1287</v>
      </c>
      <c r="G916" s="99">
        <v>322</v>
      </c>
      <c r="H916" s="91">
        <v>9</v>
      </c>
      <c r="I916" s="91"/>
    </row>
    <row r="917" spans="1:9">
      <c r="A917" s="145">
        <v>913</v>
      </c>
      <c r="B917" s="146" t="s">
        <v>1246</v>
      </c>
      <c r="C917" s="91"/>
      <c r="D917" s="91">
        <v>1</v>
      </c>
      <c r="E917" s="91">
        <v>18</v>
      </c>
      <c r="F917" s="146" t="s">
        <v>1288</v>
      </c>
      <c r="G917" s="99">
        <v>322</v>
      </c>
      <c r="H917" s="91">
        <v>11</v>
      </c>
      <c r="I917" s="91"/>
    </row>
    <row r="918" spans="1:9">
      <c r="A918" s="145">
        <v>914</v>
      </c>
      <c r="B918" s="146" t="s">
        <v>1248</v>
      </c>
      <c r="C918" s="91"/>
      <c r="D918" s="91">
        <v>1</v>
      </c>
      <c r="E918" s="91">
        <v>19</v>
      </c>
      <c r="F918" s="146" t="s">
        <v>1289</v>
      </c>
      <c r="G918" s="99">
        <v>322</v>
      </c>
      <c r="H918" s="91">
        <v>13</v>
      </c>
      <c r="I918" s="91"/>
    </row>
    <row r="919" spans="1:9">
      <c r="A919" s="145">
        <v>915</v>
      </c>
      <c r="B919" s="146" t="s">
        <v>1250</v>
      </c>
      <c r="C919" s="91"/>
      <c r="D919" s="91">
        <v>1</v>
      </c>
      <c r="E919" s="91">
        <v>20</v>
      </c>
      <c r="F919" s="146" t="s">
        <v>1290</v>
      </c>
      <c r="G919" s="99">
        <v>322</v>
      </c>
      <c r="H919" s="91">
        <v>15</v>
      </c>
      <c r="I919" s="91"/>
    </row>
    <row r="920" spans="1:9">
      <c r="A920" s="145">
        <v>916</v>
      </c>
      <c r="B920" s="146" t="s">
        <v>1252</v>
      </c>
      <c r="C920" s="91" t="s">
        <v>6461</v>
      </c>
      <c r="D920" s="91">
        <v>1</v>
      </c>
      <c r="E920" s="91">
        <v>24</v>
      </c>
      <c r="F920" s="146" t="s">
        <v>1291</v>
      </c>
      <c r="G920" s="99">
        <v>322</v>
      </c>
      <c r="H920" s="91">
        <v>34</v>
      </c>
      <c r="I920" s="91"/>
    </row>
    <row r="921" spans="1:9">
      <c r="A921" s="145">
        <v>917</v>
      </c>
      <c r="B921" s="146" t="s">
        <v>1254</v>
      </c>
      <c r="C921" s="91" t="s">
        <v>6461</v>
      </c>
      <c r="D921" s="91">
        <v>1</v>
      </c>
      <c r="E921" s="91">
        <v>25</v>
      </c>
      <c r="F921" s="146" t="s">
        <v>1292</v>
      </c>
      <c r="G921" s="99">
        <v>322</v>
      </c>
      <c r="H921" s="91">
        <v>44</v>
      </c>
      <c r="I921" s="91"/>
    </row>
    <row r="922" spans="1:9">
      <c r="A922" s="145">
        <v>918</v>
      </c>
      <c r="B922" s="146" t="s">
        <v>1256</v>
      </c>
      <c r="C922" s="91" t="s">
        <v>6461</v>
      </c>
      <c r="D922" s="91">
        <v>1</v>
      </c>
      <c r="E922" s="91">
        <v>26</v>
      </c>
      <c r="F922" s="146" t="s">
        <v>1293</v>
      </c>
      <c r="G922" s="99">
        <v>322</v>
      </c>
      <c r="H922" s="91">
        <v>54</v>
      </c>
      <c r="I922" s="91"/>
    </row>
    <row r="923" spans="1:9">
      <c r="A923" s="145">
        <v>919</v>
      </c>
      <c r="B923" s="146" t="s">
        <v>1240</v>
      </c>
      <c r="C923" s="146"/>
      <c r="D923" s="91">
        <v>1</v>
      </c>
      <c r="E923" s="91">
        <v>15</v>
      </c>
      <c r="F923" s="146" t="s">
        <v>1294</v>
      </c>
      <c r="G923" s="99">
        <v>325</v>
      </c>
      <c r="H923" s="91">
        <v>3</v>
      </c>
      <c r="I923" s="146"/>
    </row>
    <row r="924" spans="1:9">
      <c r="A924" s="145">
        <v>920</v>
      </c>
      <c r="B924" s="146" t="s">
        <v>1242</v>
      </c>
      <c r="C924" s="91"/>
      <c r="D924" s="91">
        <v>5</v>
      </c>
      <c r="E924" s="91">
        <v>16</v>
      </c>
      <c r="F924" s="146" t="s">
        <v>1295</v>
      </c>
      <c r="G924" s="147">
        <v>325</v>
      </c>
      <c r="H924" s="91" t="s">
        <v>6669</v>
      </c>
      <c r="I924" s="91"/>
    </row>
    <row r="925" spans="1:9">
      <c r="A925" s="145">
        <v>921</v>
      </c>
      <c r="B925" s="146" t="s">
        <v>1244</v>
      </c>
      <c r="C925" s="91"/>
      <c r="D925" s="91">
        <v>1</v>
      </c>
      <c r="E925" s="91">
        <v>17</v>
      </c>
      <c r="F925" s="146" t="s">
        <v>1296</v>
      </c>
      <c r="G925" s="99">
        <v>325</v>
      </c>
      <c r="H925" s="91">
        <v>9</v>
      </c>
      <c r="I925" s="91"/>
    </row>
    <row r="926" spans="1:9">
      <c r="A926" s="145">
        <v>922</v>
      </c>
      <c r="B926" s="146" t="s">
        <v>1246</v>
      </c>
      <c r="C926" s="91"/>
      <c r="D926" s="91">
        <v>1</v>
      </c>
      <c r="E926" s="91">
        <v>18</v>
      </c>
      <c r="F926" s="146" t="s">
        <v>1297</v>
      </c>
      <c r="G926" s="99">
        <v>325</v>
      </c>
      <c r="H926" s="91">
        <v>11</v>
      </c>
      <c r="I926" s="91"/>
    </row>
    <row r="927" spans="1:9">
      <c r="A927" s="145">
        <v>923</v>
      </c>
      <c r="B927" s="146" t="s">
        <v>1248</v>
      </c>
      <c r="C927" s="91"/>
      <c r="D927" s="91">
        <v>1</v>
      </c>
      <c r="E927" s="91">
        <v>19</v>
      </c>
      <c r="F927" s="146" t="s">
        <v>1298</v>
      </c>
      <c r="G927" s="99">
        <v>325</v>
      </c>
      <c r="H927" s="91">
        <v>13</v>
      </c>
      <c r="I927" s="91"/>
    </row>
    <row r="928" spans="1:9">
      <c r="A928" s="145">
        <v>924</v>
      </c>
      <c r="B928" s="146" t="s">
        <v>1250</v>
      </c>
      <c r="C928" s="91"/>
      <c r="D928" s="91">
        <v>1</v>
      </c>
      <c r="E928" s="91">
        <v>20</v>
      </c>
      <c r="F928" s="146" t="s">
        <v>1299</v>
      </c>
      <c r="G928" s="99">
        <v>325</v>
      </c>
      <c r="H928" s="91">
        <v>15</v>
      </c>
      <c r="I928" s="91"/>
    </row>
    <row r="929" spans="1:9">
      <c r="A929" s="145">
        <v>925</v>
      </c>
      <c r="B929" s="146" t="s">
        <v>1252</v>
      </c>
      <c r="C929" s="91" t="s">
        <v>6461</v>
      </c>
      <c r="D929" s="91">
        <v>1</v>
      </c>
      <c r="E929" s="91">
        <v>24</v>
      </c>
      <c r="F929" s="146" t="s">
        <v>1300</v>
      </c>
      <c r="G929" s="99">
        <v>325</v>
      </c>
      <c r="H929" s="91">
        <v>34</v>
      </c>
      <c r="I929" s="91"/>
    </row>
    <row r="930" spans="1:9">
      <c r="A930" s="145">
        <v>926</v>
      </c>
      <c r="B930" s="146" t="s">
        <v>1254</v>
      </c>
      <c r="C930" s="91" t="s">
        <v>6461</v>
      </c>
      <c r="D930" s="91">
        <v>1</v>
      </c>
      <c r="E930" s="91">
        <v>25</v>
      </c>
      <c r="F930" s="146" t="s">
        <v>1301</v>
      </c>
      <c r="G930" s="99">
        <v>325</v>
      </c>
      <c r="H930" s="91">
        <v>44</v>
      </c>
      <c r="I930" s="91"/>
    </row>
    <row r="931" spans="1:9">
      <c r="A931" s="145">
        <v>927</v>
      </c>
      <c r="B931" s="146" t="s">
        <v>1256</v>
      </c>
      <c r="C931" s="91" t="s">
        <v>6461</v>
      </c>
      <c r="D931" s="91">
        <v>1</v>
      </c>
      <c r="E931" s="91">
        <v>26</v>
      </c>
      <c r="F931" s="146" t="s">
        <v>1302</v>
      </c>
      <c r="G931" s="99">
        <v>325</v>
      </c>
      <c r="H931" s="91">
        <v>54</v>
      </c>
      <c r="I931" s="91"/>
    </row>
    <row r="932" spans="1:9">
      <c r="A932" s="145">
        <v>928</v>
      </c>
      <c r="B932" s="146" t="s">
        <v>1240</v>
      </c>
      <c r="C932" s="146"/>
      <c r="D932" s="91">
        <v>1</v>
      </c>
      <c r="E932" s="91">
        <v>15</v>
      </c>
      <c r="F932" s="146" t="s">
        <v>1303</v>
      </c>
      <c r="G932" s="99">
        <v>328</v>
      </c>
      <c r="H932" s="91">
        <v>3</v>
      </c>
      <c r="I932" s="146"/>
    </row>
    <row r="933" spans="1:9">
      <c r="A933" s="145">
        <v>929</v>
      </c>
      <c r="B933" s="146" t="s">
        <v>1242</v>
      </c>
      <c r="C933" s="91"/>
      <c r="D933" s="91">
        <v>5</v>
      </c>
      <c r="E933" s="91">
        <v>16</v>
      </c>
      <c r="F933" s="146" t="s">
        <v>1304</v>
      </c>
      <c r="G933" s="147">
        <v>328</v>
      </c>
      <c r="H933" s="91" t="s">
        <v>6669</v>
      </c>
      <c r="I933" s="91"/>
    </row>
    <row r="934" spans="1:9">
      <c r="A934" s="145">
        <v>930</v>
      </c>
      <c r="B934" s="146" t="s">
        <v>1244</v>
      </c>
      <c r="C934" s="91"/>
      <c r="D934" s="91">
        <v>1</v>
      </c>
      <c r="E934" s="91">
        <v>17</v>
      </c>
      <c r="F934" s="146" t="s">
        <v>1305</v>
      </c>
      <c r="G934" s="99">
        <v>328</v>
      </c>
      <c r="H934" s="91">
        <v>9</v>
      </c>
      <c r="I934" s="91"/>
    </row>
    <row r="935" spans="1:9">
      <c r="A935" s="145">
        <v>931</v>
      </c>
      <c r="B935" s="146" t="s">
        <v>1246</v>
      </c>
      <c r="C935" s="91"/>
      <c r="D935" s="91">
        <v>1</v>
      </c>
      <c r="E935" s="91">
        <v>18</v>
      </c>
      <c r="F935" s="146" t="s">
        <v>1306</v>
      </c>
      <c r="G935" s="99">
        <v>328</v>
      </c>
      <c r="H935" s="91">
        <v>11</v>
      </c>
      <c r="I935" s="91"/>
    </row>
    <row r="936" spans="1:9">
      <c r="A936" s="145">
        <v>932</v>
      </c>
      <c r="B936" s="146" t="s">
        <v>1248</v>
      </c>
      <c r="C936" s="91"/>
      <c r="D936" s="91">
        <v>1</v>
      </c>
      <c r="E936" s="91">
        <v>19</v>
      </c>
      <c r="F936" s="146" t="s">
        <v>1307</v>
      </c>
      <c r="G936" s="99">
        <v>328</v>
      </c>
      <c r="H936" s="91">
        <v>13</v>
      </c>
      <c r="I936" s="91"/>
    </row>
    <row r="937" spans="1:9">
      <c r="A937" s="145">
        <v>933</v>
      </c>
      <c r="B937" s="146" t="s">
        <v>1250</v>
      </c>
      <c r="C937" s="91"/>
      <c r="D937" s="91">
        <v>1</v>
      </c>
      <c r="E937" s="91">
        <v>20</v>
      </c>
      <c r="F937" s="146" t="s">
        <v>1308</v>
      </c>
      <c r="G937" s="99">
        <v>328</v>
      </c>
      <c r="H937" s="91">
        <v>15</v>
      </c>
      <c r="I937" s="91"/>
    </row>
    <row r="938" spans="1:9">
      <c r="A938" s="145">
        <v>934</v>
      </c>
      <c r="B938" s="146" t="s">
        <v>1252</v>
      </c>
      <c r="C938" s="91" t="s">
        <v>6461</v>
      </c>
      <c r="D938" s="91">
        <v>1</v>
      </c>
      <c r="E938" s="91">
        <v>24</v>
      </c>
      <c r="F938" s="146" t="s">
        <v>1309</v>
      </c>
      <c r="G938" s="99">
        <v>328</v>
      </c>
      <c r="H938" s="91">
        <v>34</v>
      </c>
      <c r="I938" s="91"/>
    </row>
    <row r="939" spans="1:9">
      <c r="A939" s="145">
        <v>935</v>
      </c>
      <c r="B939" s="146" t="s">
        <v>1254</v>
      </c>
      <c r="C939" s="91" t="s">
        <v>6461</v>
      </c>
      <c r="D939" s="91">
        <v>1</v>
      </c>
      <c r="E939" s="91">
        <v>25</v>
      </c>
      <c r="F939" s="146" t="s">
        <v>1310</v>
      </c>
      <c r="G939" s="99">
        <v>328</v>
      </c>
      <c r="H939" s="91">
        <v>44</v>
      </c>
      <c r="I939" s="91"/>
    </row>
    <row r="940" spans="1:9">
      <c r="A940" s="145">
        <v>936</v>
      </c>
      <c r="B940" s="146" t="s">
        <v>1256</v>
      </c>
      <c r="C940" s="91" t="s">
        <v>6461</v>
      </c>
      <c r="D940" s="91">
        <v>1</v>
      </c>
      <c r="E940" s="91">
        <v>26</v>
      </c>
      <c r="F940" s="146" t="s">
        <v>1311</v>
      </c>
      <c r="G940" s="99">
        <v>328</v>
      </c>
      <c r="H940" s="91">
        <v>54</v>
      </c>
      <c r="I940" s="91"/>
    </row>
    <row r="941" spans="1:9">
      <c r="A941" s="145">
        <v>937</v>
      </c>
      <c r="B941" s="146" t="s">
        <v>1240</v>
      </c>
      <c r="C941" s="146"/>
      <c r="D941" s="91">
        <v>1</v>
      </c>
      <c r="E941" s="91">
        <v>15</v>
      </c>
      <c r="F941" s="146" t="s">
        <v>1312</v>
      </c>
      <c r="G941" s="99">
        <v>331</v>
      </c>
      <c r="H941" s="91">
        <v>3</v>
      </c>
      <c r="I941" s="146"/>
    </row>
    <row r="942" spans="1:9">
      <c r="A942" s="145">
        <v>938</v>
      </c>
      <c r="B942" s="146" t="s">
        <v>1242</v>
      </c>
      <c r="C942" s="91"/>
      <c r="D942" s="91">
        <v>5</v>
      </c>
      <c r="E942" s="91">
        <v>16</v>
      </c>
      <c r="F942" s="146" t="s">
        <v>1313</v>
      </c>
      <c r="G942" s="147">
        <v>331</v>
      </c>
      <c r="H942" s="91" t="s">
        <v>6669</v>
      </c>
      <c r="I942" s="91"/>
    </row>
    <row r="943" spans="1:9">
      <c r="A943" s="145">
        <v>939</v>
      </c>
      <c r="B943" s="146" t="s">
        <v>1244</v>
      </c>
      <c r="C943" s="91"/>
      <c r="D943" s="91">
        <v>1</v>
      </c>
      <c r="E943" s="91">
        <v>17</v>
      </c>
      <c r="F943" s="146" t="s">
        <v>1314</v>
      </c>
      <c r="G943" s="99">
        <v>331</v>
      </c>
      <c r="H943" s="91">
        <v>9</v>
      </c>
      <c r="I943" s="91"/>
    </row>
    <row r="944" spans="1:9">
      <c r="A944" s="145">
        <v>940</v>
      </c>
      <c r="B944" s="146" t="s">
        <v>1246</v>
      </c>
      <c r="C944" s="91"/>
      <c r="D944" s="91">
        <v>1</v>
      </c>
      <c r="E944" s="91">
        <v>18</v>
      </c>
      <c r="F944" s="146" t="s">
        <v>1315</v>
      </c>
      <c r="G944" s="99">
        <v>331</v>
      </c>
      <c r="H944" s="91">
        <v>11</v>
      </c>
      <c r="I944" s="91"/>
    </row>
    <row r="945" spans="1:9">
      <c r="A945" s="145">
        <v>941</v>
      </c>
      <c r="B945" s="146" t="s">
        <v>1248</v>
      </c>
      <c r="C945" s="91"/>
      <c r="D945" s="91">
        <v>1</v>
      </c>
      <c r="E945" s="91">
        <v>19</v>
      </c>
      <c r="F945" s="146" t="s">
        <v>1316</v>
      </c>
      <c r="G945" s="99">
        <v>331</v>
      </c>
      <c r="H945" s="91">
        <v>13</v>
      </c>
      <c r="I945" s="91"/>
    </row>
    <row r="946" spans="1:9">
      <c r="A946" s="145">
        <v>942</v>
      </c>
      <c r="B946" s="146" t="s">
        <v>1250</v>
      </c>
      <c r="C946" s="91"/>
      <c r="D946" s="91">
        <v>1</v>
      </c>
      <c r="E946" s="91">
        <v>20</v>
      </c>
      <c r="F946" s="146" t="s">
        <v>1317</v>
      </c>
      <c r="G946" s="99">
        <v>331</v>
      </c>
      <c r="H946" s="91">
        <v>15</v>
      </c>
      <c r="I946" s="91"/>
    </row>
    <row r="947" spans="1:9">
      <c r="A947" s="145">
        <v>943</v>
      </c>
      <c r="B947" s="146" t="s">
        <v>1252</v>
      </c>
      <c r="C947" s="91" t="s">
        <v>6461</v>
      </c>
      <c r="D947" s="91">
        <v>1</v>
      </c>
      <c r="E947" s="91">
        <v>24</v>
      </c>
      <c r="F947" s="146" t="s">
        <v>1318</v>
      </c>
      <c r="G947" s="99">
        <v>331</v>
      </c>
      <c r="H947" s="91">
        <v>34</v>
      </c>
      <c r="I947" s="91"/>
    </row>
    <row r="948" spans="1:9">
      <c r="A948" s="145">
        <v>944</v>
      </c>
      <c r="B948" s="146" t="s">
        <v>1254</v>
      </c>
      <c r="C948" s="91" t="s">
        <v>6461</v>
      </c>
      <c r="D948" s="91">
        <v>1</v>
      </c>
      <c r="E948" s="91">
        <v>25</v>
      </c>
      <c r="F948" s="146" t="s">
        <v>1319</v>
      </c>
      <c r="G948" s="99">
        <v>331</v>
      </c>
      <c r="H948" s="91">
        <v>44</v>
      </c>
      <c r="I948" s="91"/>
    </row>
    <row r="949" spans="1:9">
      <c r="A949" s="145">
        <v>945</v>
      </c>
      <c r="B949" s="146" t="s">
        <v>1256</v>
      </c>
      <c r="C949" s="91" t="s">
        <v>6461</v>
      </c>
      <c r="D949" s="91">
        <v>1</v>
      </c>
      <c r="E949" s="91">
        <v>26</v>
      </c>
      <c r="F949" s="146" t="s">
        <v>1320</v>
      </c>
      <c r="G949" s="99">
        <v>331</v>
      </c>
      <c r="H949" s="91">
        <v>54</v>
      </c>
      <c r="I949" s="91"/>
    </row>
    <row r="950" spans="1:9">
      <c r="A950" s="145">
        <v>946</v>
      </c>
      <c r="B950" s="146" t="s">
        <v>1240</v>
      </c>
      <c r="C950" s="146"/>
      <c r="D950" s="91">
        <v>1</v>
      </c>
      <c r="E950" s="91">
        <v>15</v>
      </c>
      <c r="F950" s="146" t="s">
        <v>1321</v>
      </c>
      <c r="G950" s="99">
        <v>334</v>
      </c>
      <c r="H950" s="91">
        <v>3</v>
      </c>
      <c r="I950" s="146"/>
    </row>
    <row r="951" spans="1:9">
      <c r="A951" s="145">
        <v>947</v>
      </c>
      <c r="B951" s="146" t="s">
        <v>1242</v>
      </c>
      <c r="C951" s="91"/>
      <c r="D951" s="91">
        <v>5</v>
      </c>
      <c r="E951" s="91">
        <v>16</v>
      </c>
      <c r="F951" s="146" t="s">
        <v>1322</v>
      </c>
      <c r="G951" s="147">
        <v>334</v>
      </c>
      <c r="H951" s="91" t="s">
        <v>6669</v>
      </c>
      <c r="I951" s="91"/>
    </row>
    <row r="952" spans="1:9">
      <c r="A952" s="145">
        <v>948</v>
      </c>
      <c r="B952" s="146" t="s">
        <v>1244</v>
      </c>
      <c r="C952" s="91"/>
      <c r="D952" s="91">
        <v>1</v>
      </c>
      <c r="E952" s="91">
        <v>17</v>
      </c>
      <c r="F952" s="146" t="s">
        <v>1323</v>
      </c>
      <c r="G952" s="99">
        <v>334</v>
      </c>
      <c r="H952" s="91">
        <v>9</v>
      </c>
      <c r="I952" s="91"/>
    </row>
    <row r="953" spans="1:9">
      <c r="A953" s="145">
        <v>949</v>
      </c>
      <c r="B953" s="146" t="s">
        <v>1246</v>
      </c>
      <c r="C953" s="91"/>
      <c r="D953" s="91">
        <v>1</v>
      </c>
      <c r="E953" s="91">
        <v>18</v>
      </c>
      <c r="F953" s="146" t="s">
        <v>1324</v>
      </c>
      <c r="G953" s="99">
        <v>334</v>
      </c>
      <c r="H953" s="91">
        <v>11</v>
      </c>
      <c r="I953" s="91"/>
    </row>
    <row r="954" spans="1:9">
      <c r="A954" s="145">
        <v>950</v>
      </c>
      <c r="B954" s="146" t="s">
        <v>1248</v>
      </c>
      <c r="C954" s="91"/>
      <c r="D954" s="91">
        <v>1</v>
      </c>
      <c r="E954" s="91">
        <v>19</v>
      </c>
      <c r="F954" s="146" t="s">
        <v>1325</v>
      </c>
      <c r="G954" s="99">
        <v>334</v>
      </c>
      <c r="H954" s="91">
        <v>13</v>
      </c>
      <c r="I954" s="91"/>
    </row>
    <row r="955" spans="1:9">
      <c r="A955" s="145">
        <v>951</v>
      </c>
      <c r="B955" s="146" t="s">
        <v>1250</v>
      </c>
      <c r="C955" s="91"/>
      <c r="D955" s="91">
        <v>1</v>
      </c>
      <c r="E955" s="91">
        <v>20</v>
      </c>
      <c r="F955" s="146" t="s">
        <v>1326</v>
      </c>
      <c r="G955" s="99">
        <v>334</v>
      </c>
      <c r="H955" s="91">
        <v>15</v>
      </c>
      <c r="I955" s="91"/>
    </row>
    <row r="956" spans="1:9">
      <c r="A956" s="145">
        <v>952</v>
      </c>
      <c r="B956" s="146" t="s">
        <v>1252</v>
      </c>
      <c r="C956" s="91" t="s">
        <v>6461</v>
      </c>
      <c r="D956" s="91">
        <v>1</v>
      </c>
      <c r="E956" s="91">
        <v>24</v>
      </c>
      <c r="F956" s="146" t="s">
        <v>1327</v>
      </c>
      <c r="G956" s="99">
        <v>334</v>
      </c>
      <c r="H956" s="91">
        <v>34</v>
      </c>
      <c r="I956" s="91"/>
    </row>
    <row r="957" spans="1:9">
      <c r="A957" s="145">
        <v>953</v>
      </c>
      <c r="B957" s="146" t="s">
        <v>1254</v>
      </c>
      <c r="C957" s="91" t="s">
        <v>6461</v>
      </c>
      <c r="D957" s="91">
        <v>1</v>
      </c>
      <c r="E957" s="91">
        <v>25</v>
      </c>
      <c r="F957" s="146" t="s">
        <v>1328</v>
      </c>
      <c r="G957" s="99">
        <v>334</v>
      </c>
      <c r="H957" s="91">
        <v>44</v>
      </c>
      <c r="I957" s="91"/>
    </row>
    <row r="958" spans="1:9">
      <c r="A958" s="145">
        <v>954</v>
      </c>
      <c r="B958" s="146" t="s">
        <v>1256</v>
      </c>
      <c r="C958" s="91" t="s">
        <v>6461</v>
      </c>
      <c r="D958" s="91">
        <v>1</v>
      </c>
      <c r="E958" s="91">
        <v>26</v>
      </c>
      <c r="F958" s="146" t="s">
        <v>1329</v>
      </c>
      <c r="G958" s="99">
        <v>334</v>
      </c>
      <c r="H958" s="91">
        <v>54</v>
      </c>
      <c r="I958" s="91"/>
    </row>
    <row r="959" spans="1:9">
      <c r="A959" s="145">
        <v>955</v>
      </c>
      <c r="B959" s="146" t="s">
        <v>1240</v>
      </c>
      <c r="C959" s="146"/>
      <c r="D959" s="91">
        <v>1</v>
      </c>
      <c r="E959" s="91">
        <v>15</v>
      </c>
      <c r="F959" s="146" t="s">
        <v>1330</v>
      </c>
      <c r="G959" s="99">
        <v>337</v>
      </c>
      <c r="H959" s="91">
        <v>3</v>
      </c>
      <c r="I959" s="146"/>
    </row>
    <row r="960" spans="1:9">
      <c r="A960" s="145">
        <v>956</v>
      </c>
      <c r="B960" s="146" t="s">
        <v>1242</v>
      </c>
      <c r="C960" s="91"/>
      <c r="D960" s="91">
        <v>5</v>
      </c>
      <c r="E960" s="91">
        <v>16</v>
      </c>
      <c r="F960" s="146" t="s">
        <v>1331</v>
      </c>
      <c r="G960" s="147">
        <v>337</v>
      </c>
      <c r="H960" s="91" t="s">
        <v>6669</v>
      </c>
      <c r="I960" s="91"/>
    </row>
    <row r="961" spans="1:9">
      <c r="A961" s="145">
        <v>957</v>
      </c>
      <c r="B961" s="146" t="s">
        <v>1244</v>
      </c>
      <c r="C961" s="91"/>
      <c r="D961" s="91">
        <v>1</v>
      </c>
      <c r="E961" s="91">
        <v>17</v>
      </c>
      <c r="F961" s="146" t="s">
        <v>1332</v>
      </c>
      <c r="G961" s="99">
        <v>337</v>
      </c>
      <c r="H961" s="91">
        <v>9</v>
      </c>
      <c r="I961" s="91"/>
    </row>
    <row r="962" spans="1:9">
      <c r="A962" s="145">
        <v>958</v>
      </c>
      <c r="B962" s="146" t="s">
        <v>1246</v>
      </c>
      <c r="C962" s="91"/>
      <c r="D962" s="91">
        <v>1</v>
      </c>
      <c r="E962" s="91">
        <v>18</v>
      </c>
      <c r="F962" s="146" t="s">
        <v>1333</v>
      </c>
      <c r="G962" s="99">
        <v>337</v>
      </c>
      <c r="H962" s="91">
        <v>11</v>
      </c>
      <c r="I962" s="91"/>
    </row>
    <row r="963" spans="1:9">
      <c r="A963" s="145">
        <v>959</v>
      </c>
      <c r="B963" s="146" t="s">
        <v>1248</v>
      </c>
      <c r="C963" s="91"/>
      <c r="D963" s="91">
        <v>1</v>
      </c>
      <c r="E963" s="91">
        <v>19</v>
      </c>
      <c r="F963" s="146" t="s">
        <v>1334</v>
      </c>
      <c r="G963" s="99">
        <v>337</v>
      </c>
      <c r="H963" s="91">
        <v>13</v>
      </c>
      <c r="I963" s="91"/>
    </row>
    <row r="964" spans="1:9">
      <c r="A964" s="145">
        <v>960</v>
      </c>
      <c r="B964" s="146" t="s">
        <v>1250</v>
      </c>
      <c r="C964" s="91"/>
      <c r="D964" s="91">
        <v>1</v>
      </c>
      <c r="E964" s="91">
        <v>20</v>
      </c>
      <c r="F964" s="146" t="s">
        <v>1335</v>
      </c>
      <c r="G964" s="99">
        <v>337</v>
      </c>
      <c r="H964" s="91">
        <v>15</v>
      </c>
      <c r="I964" s="91"/>
    </row>
    <row r="965" spans="1:9">
      <c r="A965" s="145">
        <v>961</v>
      </c>
      <c r="B965" s="146" t="s">
        <v>1252</v>
      </c>
      <c r="C965" s="91" t="s">
        <v>6461</v>
      </c>
      <c r="D965" s="91">
        <v>1</v>
      </c>
      <c r="E965" s="91">
        <v>24</v>
      </c>
      <c r="F965" s="146" t="s">
        <v>1336</v>
      </c>
      <c r="G965" s="99">
        <v>337</v>
      </c>
      <c r="H965" s="91">
        <v>34</v>
      </c>
      <c r="I965" s="91"/>
    </row>
    <row r="966" spans="1:9">
      <c r="A966" s="145">
        <v>962</v>
      </c>
      <c r="B966" s="146" t="s">
        <v>1254</v>
      </c>
      <c r="C966" s="91" t="s">
        <v>6461</v>
      </c>
      <c r="D966" s="91">
        <v>1</v>
      </c>
      <c r="E966" s="91">
        <v>25</v>
      </c>
      <c r="F966" s="146" t="s">
        <v>1337</v>
      </c>
      <c r="G966" s="99">
        <v>337</v>
      </c>
      <c r="H966" s="91">
        <v>44</v>
      </c>
      <c r="I966" s="91"/>
    </row>
    <row r="967" spans="1:9">
      <c r="A967" s="145">
        <v>963</v>
      </c>
      <c r="B967" s="146" t="s">
        <v>1256</v>
      </c>
      <c r="C967" s="91" t="s">
        <v>6461</v>
      </c>
      <c r="D967" s="91">
        <v>1</v>
      </c>
      <c r="E967" s="91">
        <v>26</v>
      </c>
      <c r="F967" s="146" t="s">
        <v>1338</v>
      </c>
      <c r="G967" s="99">
        <v>337</v>
      </c>
      <c r="H967" s="91">
        <v>54</v>
      </c>
      <c r="I967" s="91"/>
    </row>
    <row r="968" spans="1:9">
      <c r="A968" s="145">
        <v>964</v>
      </c>
      <c r="B968" s="146" t="s">
        <v>1240</v>
      </c>
      <c r="C968" s="146"/>
      <c r="D968" s="91">
        <v>1</v>
      </c>
      <c r="E968" s="91">
        <v>15</v>
      </c>
      <c r="F968" s="146" t="s">
        <v>1339</v>
      </c>
      <c r="G968" s="99">
        <v>340</v>
      </c>
      <c r="H968" s="91">
        <v>3</v>
      </c>
      <c r="I968" s="146"/>
    </row>
    <row r="969" spans="1:9">
      <c r="A969" s="145">
        <v>965</v>
      </c>
      <c r="B969" s="146" t="s">
        <v>1242</v>
      </c>
      <c r="C969" s="91"/>
      <c r="D969" s="91">
        <v>5</v>
      </c>
      <c r="E969" s="91">
        <v>16</v>
      </c>
      <c r="F969" s="146" t="s">
        <v>1340</v>
      </c>
      <c r="G969" s="147">
        <v>340</v>
      </c>
      <c r="H969" s="91" t="s">
        <v>6669</v>
      </c>
      <c r="I969" s="91"/>
    </row>
    <row r="970" spans="1:9">
      <c r="A970" s="145">
        <v>966</v>
      </c>
      <c r="B970" s="146" t="s">
        <v>1244</v>
      </c>
      <c r="C970" s="91"/>
      <c r="D970" s="91">
        <v>1</v>
      </c>
      <c r="E970" s="91">
        <v>17</v>
      </c>
      <c r="F970" s="146" t="s">
        <v>1341</v>
      </c>
      <c r="G970" s="99">
        <v>340</v>
      </c>
      <c r="H970" s="91">
        <v>9</v>
      </c>
      <c r="I970" s="91"/>
    </row>
    <row r="971" spans="1:9">
      <c r="A971" s="145">
        <v>967</v>
      </c>
      <c r="B971" s="146" t="s">
        <v>1246</v>
      </c>
      <c r="C971" s="91"/>
      <c r="D971" s="91">
        <v>1</v>
      </c>
      <c r="E971" s="91">
        <v>18</v>
      </c>
      <c r="F971" s="146" t="s">
        <v>1342</v>
      </c>
      <c r="G971" s="99">
        <v>340</v>
      </c>
      <c r="H971" s="91">
        <v>11</v>
      </c>
      <c r="I971" s="91"/>
    </row>
    <row r="972" spans="1:9">
      <c r="A972" s="145">
        <v>968</v>
      </c>
      <c r="B972" s="146" t="s">
        <v>1248</v>
      </c>
      <c r="C972" s="91"/>
      <c r="D972" s="91">
        <v>1</v>
      </c>
      <c r="E972" s="91">
        <v>19</v>
      </c>
      <c r="F972" s="146" t="s">
        <v>1343</v>
      </c>
      <c r="G972" s="99">
        <v>340</v>
      </c>
      <c r="H972" s="91">
        <v>13</v>
      </c>
      <c r="I972" s="91"/>
    </row>
    <row r="973" spans="1:9">
      <c r="A973" s="145">
        <v>969</v>
      </c>
      <c r="B973" s="146" t="s">
        <v>1250</v>
      </c>
      <c r="C973" s="91"/>
      <c r="D973" s="91">
        <v>1</v>
      </c>
      <c r="E973" s="91">
        <v>20</v>
      </c>
      <c r="F973" s="146" t="s">
        <v>1344</v>
      </c>
      <c r="G973" s="99">
        <v>340</v>
      </c>
      <c r="H973" s="91">
        <v>15</v>
      </c>
      <c r="I973" s="91"/>
    </row>
    <row r="974" spans="1:9">
      <c r="A974" s="145">
        <v>970</v>
      </c>
      <c r="B974" s="146" t="s">
        <v>1252</v>
      </c>
      <c r="C974" s="91" t="s">
        <v>6461</v>
      </c>
      <c r="D974" s="91">
        <v>1</v>
      </c>
      <c r="E974" s="91">
        <v>24</v>
      </c>
      <c r="F974" s="146" t="s">
        <v>1345</v>
      </c>
      <c r="G974" s="99">
        <v>340</v>
      </c>
      <c r="H974" s="91">
        <v>34</v>
      </c>
      <c r="I974" s="91"/>
    </row>
    <row r="975" spans="1:9">
      <c r="A975" s="145">
        <v>971</v>
      </c>
      <c r="B975" s="146" t="s">
        <v>1254</v>
      </c>
      <c r="C975" s="91" t="s">
        <v>6461</v>
      </c>
      <c r="D975" s="91">
        <v>1</v>
      </c>
      <c r="E975" s="91">
        <v>25</v>
      </c>
      <c r="F975" s="146" t="s">
        <v>1346</v>
      </c>
      <c r="G975" s="99">
        <v>340</v>
      </c>
      <c r="H975" s="91">
        <v>44</v>
      </c>
      <c r="I975" s="91"/>
    </row>
    <row r="976" spans="1:9">
      <c r="A976" s="145">
        <v>972</v>
      </c>
      <c r="B976" s="146" t="s">
        <v>1256</v>
      </c>
      <c r="C976" s="91" t="s">
        <v>6461</v>
      </c>
      <c r="D976" s="91">
        <v>1</v>
      </c>
      <c r="E976" s="91">
        <v>26</v>
      </c>
      <c r="F976" s="146" t="s">
        <v>1347</v>
      </c>
      <c r="G976" s="99">
        <v>340</v>
      </c>
      <c r="H976" s="91">
        <v>54</v>
      </c>
      <c r="I976" s="91"/>
    </row>
    <row r="977" spans="1:9">
      <c r="A977" s="145">
        <v>973</v>
      </c>
      <c r="B977" s="146" t="s">
        <v>1240</v>
      </c>
      <c r="C977" s="146"/>
      <c r="D977" s="91">
        <v>1</v>
      </c>
      <c r="E977" s="91">
        <v>15</v>
      </c>
      <c r="F977" s="146" t="s">
        <v>1348</v>
      </c>
      <c r="G977" s="99">
        <v>343</v>
      </c>
      <c r="H977" s="91">
        <v>3</v>
      </c>
      <c r="I977" s="146"/>
    </row>
    <row r="978" spans="1:9">
      <c r="A978" s="145">
        <v>974</v>
      </c>
      <c r="B978" s="146" t="s">
        <v>1242</v>
      </c>
      <c r="C978" s="91"/>
      <c r="D978" s="91">
        <v>5</v>
      </c>
      <c r="E978" s="91">
        <v>16</v>
      </c>
      <c r="F978" s="146" t="s">
        <v>1349</v>
      </c>
      <c r="G978" s="147">
        <v>343</v>
      </c>
      <c r="H978" s="91" t="s">
        <v>6669</v>
      </c>
      <c r="I978" s="91"/>
    </row>
    <row r="979" spans="1:9">
      <c r="A979" s="145">
        <v>975</v>
      </c>
      <c r="B979" s="146" t="s">
        <v>1244</v>
      </c>
      <c r="C979" s="91"/>
      <c r="D979" s="91">
        <v>1</v>
      </c>
      <c r="E979" s="91">
        <v>17</v>
      </c>
      <c r="F979" s="146" t="s">
        <v>1350</v>
      </c>
      <c r="G979" s="99">
        <v>343</v>
      </c>
      <c r="H979" s="91">
        <v>9</v>
      </c>
      <c r="I979" s="91"/>
    </row>
    <row r="980" spans="1:9">
      <c r="A980" s="145">
        <v>976</v>
      </c>
      <c r="B980" s="146" t="s">
        <v>1246</v>
      </c>
      <c r="C980" s="91"/>
      <c r="D980" s="91">
        <v>1</v>
      </c>
      <c r="E980" s="91">
        <v>18</v>
      </c>
      <c r="F980" s="146" t="s">
        <v>1351</v>
      </c>
      <c r="G980" s="99">
        <v>343</v>
      </c>
      <c r="H980" s="91">
        <v>11</v>
      </c>
      <c r="I980" s="91"/>
    </row>
    <row r="981" spans="1:9">
      <c r="A981" s="145">
        <v>977</v>
      </c>
      <c r="B981" s="146" t="s">
        <v>1248</v>
      </c>
      <c r="C981" s="91"/>
      <c r="D981" s="91">
        <v>1</v>
      </c>
      <c r="E981" s="91">
        <v>19</v>
      </c>
      <c r="F981" s="146" t="s">
        <v>1352</v>
      </c>
      <c r="G981" s="99">
        <v>343</v>
      </c>
      <c r="H981" s="91">
        <v>13</v>
      </c>
      <c r="I981" s="91"/>
    </row>
    <row r="982" spans="1:9">
      <c r="A982" s="145">
        <v>978</v>
      </c>
      <c r="B982" s="146" t="s">
        <v>1250</v>
      </c>
      <c r="C982" s="91"/>
      <c r="D982" s="91">
        <v>1</v>
      </c>
      <c r="E982" s="91">
        <v>20</v>
      </c>
      <c r="F982" s="146" t="s">
        <v>1353</v>
      </c>
      <c r="G982" s="99">
        <v>343</v>
      </c>
      <c r="H982" s="91">
        <v>15</v>
      </c>
      <c r="I982" s="91"/>
    </row>
    <row r="983" spans="1:9">
      <c r="A983" s="145">
        <v>979</v>
      </c>
      <c r="B983" s="146" t="s">
        <v>1252</v>
      </c>
      <c r="C983" s="91" t="s">
        <v>6461</v>
      </c>
      <c r="D983" s="91">
        <v>1</v>
      </c>
      <c r="E983" s="91">
        <v>24</v>
      </c>
      <c r="F983" s="146" t="s">
        <v>1354</v>
      </c>
      <c r="G983" s="99">
        <v>343</v>
      </c>
      <c r="H983" s="91">
        <v>34</v>
      </c>
      <c r="I983" s="91"/>
    </row>
    <row r="984" spans="1:9">
      <c r="A984" s="145">
        <v>980</v>
      </c>
      <c r="B984" s="146" t="s">
        <v>1254</v>
      </c>
      <c r="C984" s="91" t="s">
        <v>6461</v>
      </c>
      <c r="D984" s="91">
        <v>1</v>
      </c>
      <c r="E984" s="91">
        <v>25</v>
      </c>
      <c r="F984" s="146" t="s">
        <v>1355</v>
      </c>
      <c r="G984" s="99">
        <v>343</v>
      </c>
      <c r="H984" s="91">
        <v>44</v>
      </c>
      <c r="I984" s="91"/>
    </row>
    <row r="985" spans="1:9">
      <c r="A985" s="145">
        <v>981</v>
      </c>
      <c r="B985" s="146" t="s">
        <v>1256</v>
      </c>
      <c r="C985" s="91" t="s">
        <v>6461</v>
      </c>
      <c r="D985" s="91">
        <v>1</v>
      </c>
      <c r="E985" s="91">
        <v>26</v>
      </c>
      <c r="F985" s="146" t="s">
        <v>1356</v>
      </c>
      <c r="G985" s="99">
        <v>343</v>
      </c>
      <c r="H985" s="91">
        <v>54</v>
      </c>
      <c r="I985" s="91"/>
    </row>
    <row r="986" spans="1:9">
      <c r="A986" s="145">
        <v>982</v>
      </c>
      <c r="B986" s="146" t="s">
        <v>1240</v>
      </c>
      <c r="C986" s="146"/>
      <c r="D986" s="91">
        <v>1</v>
      </c>
      <c r="E986" s="91">
        <v>15</v>
      </c>
      <c r="F986" s="146" t="s">
        <v>1357</v>
      </c>
      <c r="G986" s="99">
        <v>346</v>
      </c>
      <c r="H986" s="91">
        <v>3</v>
      </c>
      <c r="I986" s="146"/>
    </row>
    <row r="987" spans="1:9">
      <c r="A987" s="145">
        <v>983</v>
      </c>
      <c r="B987" s="146" t="s">
        <v>1242</v>
      </c>
      <c r="C987" s="91"/>
      <c r="D987" s="91">
        <v>5</v>
      </c>
      <c r="E987" s="91">
        <v>16</v>
      </c>
      <c r="F987" s="146" t="s">
        <v>1358</v>
      </c>
      <c r="G987" s="147">
        <v>346</v>
      </c>
      <c r="H987" s="91" t="s">
        <v>6669</v>
      </c>
      <c r="I987" s="91"/>
    </row>
    <row r="988" spans="1:9">
      <c r="A988" s="145">
        <v>984</v>
      </c>
      <c r="B988" s="146" t="s">
        <v>1244</v>
      </c>
      <c r="C988" s="91"/>
      <c r="D988" s="91">
        <v>1</v>
      </c>
      <c r="E988" s="91">
        <v>17</v>
      </c>
      <c r="F988" s="146" t="s">
        <v>1359</v>
      </c>
      <c r="G988" s="99">
        <v>346</v>
      </c>
      <c r="H988" s="91">
        <v>9</v>
      </c>
      <c r="I988" s="91"/>
    </row>
    <row r="989" spans="1:9">
      <c r="A989" s="145">
        <v>985</v>
      </c>
      <c r="B989" s="146" t="s">
        <v>1246</v>
      </c>
      <c r="C989" s="91"/>
      <c r="D989" s="91">
        <v>1</v>
      </c>
      <c r="E989" s="91">
        <v>18</v>
      </c>
      <c r="F989" s="146" t="s">
        <v>1360</v>
      </c>
      <c r="G989" s="99">
        <v>346</v>
      </c>
      <c r="H989" s="91">
        <v>11</v>
      </c>
      <c r="I989" s="91"/>
    </row>
    <row r="990" spans="1:9">
      <c r="A990" s="145">
        <v>986</v>
      </c>
      <c r="B990" s="146" t="s">
        <v>1248</v>
      </c>
      <c r="C990" s="91"/>
      <c r="D990" s="91">
        <v>1</v>
      </c>
      <c r="E990" s="91">
        <v>19</v>
      </c>
      <c r="F990" s="146" t="s">
        <v>1361</v>
      </c>
      <c r="G990" s="99">
        <v>346</v>
      </c>
      <c r="H990" s="91">
        <v>13</v>
      </c>
      <c r="I990" s="91"/>
    </row>
    <row r="991" spans="1:9">
      <c r="A991" s="145">
        <v>987</v>
      </c>
      <c r="B991" s="146" t="s">
        <v>1250</v>
      </c>
      <c r="C991" s="91"/>
      <c r="D991" s="91">
        <v>1</v>
      </c>
      <c r="E991" s="91">
        <v>20</v>
      </c>
      <c r="F991" s="146" t="s">
        <v>1362</v>
      </c>
      <c r="G991" s="99">
        <v>346</v>
      </c>
      <c r="H991" s="91">
        <v>15</v>
      </c>
      <c r="I991" s="91"/>
    </row>
    <row r="992" spans="1:9">
      <c r="A992" s="145">
        <v>988</v>
      </c>
      <c r="B992" s="146" t="s">
        <v>1252</v>
      </c>
      <c r="C992" s="91" t="s">
        <v>6461</v>
      </c>
      <c r="D992" s="91">
        <v>1</v>
      </c>
      <c r="E992" s="91">
        <v>24</v>
      </c>
      <c r="F992" s="146" t="s">
        <v>1363</v>
      </c>
      <c r="G992" s="99">
        <v>346</v>
      </c>
      <c r="H992" s="91">
        <v>34</v>
      </c>
      <c r="I992" s="91"/>
    </row>
    <row r="993" spans="1:9">
      <c r="A993" s="145">
        <v>989</v>
      </c>
      <c r="B993" s="146" t="s">
        <v>1254</v>
      </c>
      <c r="C993" s="91" t="s">
        <v>6461</v>
      </c>
      <c r="D993" s="91">
        <v>1</v>
      </c>
      <c r="E993" s="91">
        <v>25</v>
      </c>
      <c r="F993" s="146" t="s">
        <v>1364</v>
      </c>
      <c r="G993" s="99">
        <v>346</v>
      </c>
      <c r="H993" s="91">
        <v>44</v>
      </c>
      <c r="I993" s="91"/>
    </row>
    <row r="994" spans="1:9">
      <c r="A994" s="145">
        <v>990</v>
      </c>
      <c r="B994" s="146" t="s">
        <v>1256</v>
      </c>
      <c r="C994" s="91" t="s">
        <v>6461</v>
      </c>
      <c r="D994" s="91">
        <v>1</v>
      </c>
      <c r="E994" s="91">
        <v>26</v>
      </c>
      <c r="F994" s="146" t="s">
        <v>1365</v>
      </c>
      <c r="G994" s="99">
        <v>346</v>
      </c>
      <c r="H994" s="91">
        <v>54</v>
      </c>
      <c r="I994" s="91"/>
    </row>
    <row r="995" spans="1:9">
      <c r="A995" s="145">
        <v>991</v>
      </c>
      <c r="B995" s="146" t="s">
        <v>1240</v>
      </c>
      <c r="C995" s="146"/>
      <c r="D995" s="91">
        <v>1</v>
      </c>
      <c r="E995" s="91">
        <v>15</v>
      </c>
      <c r="F995" s="146" t="s">
        <v>1366</v>
      </c>
      <c r="G995" s="99">
        <v>349</v>
      </c>
      <c r="H995" s="91">
        <v>3</v>
      </c>
      <c r="I995" s="146"/>
    </row>
    <row r="996" spans="1:9">
      <c r="A996" s="145">
        <v>992</v>
      </c>
      <c r="B996" s="146" t="s">
        <v>1242</v>
      </c>
      <c r="C996" s="91"/>
      <c r="D996" s="91">
        <v>5</v>
      </c>
      <c r="E996" s="91">
        <v>16</v>
      </c>
      <c r="F996" s="146" t="s">
        <v>1367</v>
      </c>
      <c r="G996" s="147">
        <v>349</v>
      </c>
      <c r="H996" s="91" t="s">
        <v>6669</v>
      </c>
      <c r="I996" s="91"/>
    </row>
    <row r="997" spans="1:9">
      <c r="A997" s="145">
        <v>993</v>
      </c>
      <c r="B997" s="146" t="s">
        <v>1244</v>
      </c>
      <c r="C997" s="91"/>
      <c r="D997" s="91">
        <v>1</v>
      </c>
      <c r="E997" s="91">
        <v>17</v>
      </c>
      <c r="F997" s="146" t="s">
        <v>1368</v>
      </c>
      <c r="G997" s="99">
        <v>349</v>
      </c>
      <c r="H997" s="91">
        <v>9</v>
      </c>
      <c r="I997" s="91"/>
    </row>
    <row r="998" spans="1:9">
      <c r="A998" s="145">
        <v>994</v>
      </c>
      <c r="B998" s="146" t="s">
        <v>1246</v>
      </c>
      <c r="C998" s="91"/>
      <c r="D998" s="91">
        <v>1</v>
      </c>
      <c r="E998" s="91">
        <v>18</v>
      </c>
      <c r="F998" s="146" t="s">
        <v>1369</v>
      </c>
      <c r="G998" s="99">
        <v>349</v>
      </c>
      <c r="H998" s="91">
        <v>11</v>
      </c>
      <c r="I998" s="91"/>
    </row>
    <row r="999" spans="1:9">
      <c r="A999" s="145">
        <v>995</v>
      </c>
      <c r="B999" s="146" t="s">
        <v>1248</v>
      </c>
      <c r="C999" s="91"/>
      <c r="D999" s="91">
        <v>1</v>
      </c>
      <c r="E999" s="91">
        <v>19</v>
      </c>
      <c r="F999" s="146" t="s">
        <v>1370</v>
      </c>
      <c r="G999" s="99">
        <v>349</v>
      </c>
      <c r="H999" s="91">
        <v>13</v>
      </c>
      <c r="I999" s="91"/>
    </row>
    <row r="1000" spans="1:9">
      <c r="A1000" s="145">
        <v>996</v>
      </c>
      <c r="B1000" s="146" t="s">
        <v>1250</v>
      </c>
      <c r="C1000" s="91"/>
      <c r="D1000" s="91">
        <v>1</v>
      </c>
      <c r="E1000" s="91">
        <v>20</v>
      </c>
      <c r="F1000" s="146" t="s">
        <v>1371</v>
      </c>
      <c r="G1000" s="99">
        <v>349</v>
      </c>
      <c r="H1000" s="91">
        <v>15</v>
      </c>
      <c r="I1000" s="91"/>
    </row>
    <row r="1001" spans="1:9">
      <c r="A1001" s="145">
        <v>997</v>
      </c>
      <c r="B1001" s="146" t="s">
        <v>1252</v>
      </c>
      <c r="C1001" s="91" t="s">
        <v>6461</v>
      </c>
      <c r="D1001" s="91">
        <v>1</v>
      </c>
      <c r="E1001" s="91">
        <v>24</v>
      </c>
      <c r="F1001" s="146" t="s">
        <v>1372</v>
      </c>
      <c r="G1001" s="99">
        <v>349</v>
      </c>
      <c r="H1001" s="91">
        <v>34</v>
      </c>
      <c r="I1001" s="91"/>
    </row>
    <row r="1002" spans="1:9">
      <c r="A1002" s="145">
        <v>998</v>
      </c>
      <c r="B1002" s="146" t="s">
        <v>1254</v>
      </c>
      <c r="C1002" s="91" t="s">
        <v>6461</v>
      </c>
      <c r="D1002" s="91">
        <v>1</v>
      </c>
      <c r="E1002" s="91">
        <v>25</v>
      </c>
      <c r="F1002" s="146" t="s">
        <v>1373</v>
      </c>
      <c r="G1002" s="99">
        <v>349</v>
      </c>
      <c r="H1002" s="91">
        <v>44</v>
      </c>
      <c r="I1002" s="91"/>
    </row>
    <row r="1003" spans="1:9">
      <c r="A1003" s="145">
        <v>999</v>
      </c>
      <c r="B1003" s="146" t="s">
        <v>1256</v>
      </c>
      <c r="C1003" s="91" t="s">
        <v>6461</v>
      </c>
      <c r="D1003" s="91">
        <v>1</v>
      </c>
      <c r="E1003" s="91">
        <v>26</v>
      </c>
      <c r="F1003" s="146" t="s">
        <v>1374</v>
      </c>
      <c r="G1003" s="99">
        <v>349</v>
      </c>
      <c r="H1003" s="91">
        <v>54</v>
      </c>
      <c r="I1003" s="91"/>
    </row>
    <row r="1004" spans="1:9">
      <c r="A1004" s="145">
        <v>1000</v>
      </c>
      <c r="B1004" s="146" t="s">
        <v>1240</v>
      </c>
      <c r="C1004" s="146"/>
      <c r="D1004" s="91">
        <v>1</v>
      </c>
      <c r="E1004" s="91">
        <v>15</v>
      </c>
      <c r="F1004" s="146" t="s">
        <v>1375</v>
      </c>
      <c r="G1004" s="99">
        <v>352</v>
      </c>
      <c r="H1004" s="91">
        <v>3</v>
      </c>
      <c r="I1004" s="146"/>
    </row>
    <row r="1005" spans="1:9">
      <c r="A1005" s="145">
        <v>1001</v>
      </c>
      <c r="B1005" s="146" t="s">
        <v>1242</v>
      </c>
      <c r="C1005" s="91"/>
      <c r="D1005" s="91">
        <v>5</v>
      </c>
      <c r="E1005" s="91">
        <v>16</v>
      </c>
      <c r="F1005" s="146" t="s">
        <v>1376</v>
      </c>
      <c r="G1005" s="147">
        <v>352</v>
      </c>
      <c r="H1005" s="91" t="s">
        <v>6669</v>
      </c>
      <c r="I1005" s="91"/>
    </row>
    <row r="1006" spans="1:9">
      <c r="A1006" s="145">
        <v>1002</v>
      </c>
      <c r="B1006" s="146" t="s">
        <v>1244</v>
      </c>
      <c r="C1006" s="91"/>
      <c r="D1006" s="91">
        <v>1</v>
      </c>
      <c r="E1006" s="91">
        <v>17</v>
      </c>
      <c r="F1006" s="146" t="s">
        <v>1377</v>
      </c>
      <c r="G1006" s="99">
        <v>352</v>
      </c>
      <c r="H1006" s="91">
        <v>9</v>
      </c>
      <c r="I1006" s="91"/>
    </row>
    <row r="1007" spans="1:9">
      <c r="A1007" s="145">
        <v>1003</v>
      </c>
      <c r="B1007" s="146" t="s">
        <v>1246</v>
      </c>
      <c r="C1007" s="91"/>
      <c r="D1007" s="91">
        <v>1</v>
      </c>
      <c r="E1007" s="91">
        <v>18</v>
      </c>
      <c r="F1007" s="146" t="s">
        <v>1378</v>
      </c>
      <c r="G1007" s="99">
        <v>352</v>
      </c>
      <c r="H1007" s="91">
        <v>11</v>
      </c>
      <c r="I1007" s="91"/>
    </row>
    <row r="1008" spans="1:9">
      <c r="A1008" s="145">
        <v>1004</v>
      </c>
      <c r="B1008" s="146" t="s">
        <v>1248</v>
      </c>
      <c r="C1008" s="91"/>
      <c r="D1008" s="91">
        <v>1</v>
      </c>
      <c r="E1008" s="91">
        <v>19</v>
      </c>
      <c r="F1008" s="146" t="s">
        <v>1379</v>
      </c>
      <c r="G1008" s="99">
        <v>352</v>
      </c>
      <c r="H1008" s="91">
        <v>13</v>
      </c>
      <c r="I1008" s="91"/>
    </row>
    <row r="1009" spans="1:9">
      <c r="A1009" s="145">
        <v>1005</v>
      </c>
      <c r="B1009" s="146" t="s">
        <v>1250</v>
      </c>
      <c r="C1009" s="91"/>
      <c r="D1009" s="91">
        <v>1</v>
      </c>
      <c r="E1009" s="91">
        <v>20</v>
      </c>
      <c r="F1009" s="146" t="s">
        <v>1380</v>
      </c>
      <c r="G1009" s="99">
        <v>352</v>
      </c>
      <c r="H1009" s="91">
        <v>15</v>
      </c>
      <c r="I1009" s="91"/>
    </row>
    <row r="1010" spans="1:9">
      <c r="A1010" s="145">
        <v>1006</v>
      </c>
      <c r="B1010" s="146" t="s">
        <v>1252</v>
      </c>
      <c r="C1010" s="91" t="s">
        <v>6461</v>
      </c>
      <c r="D1010" s="91">
        <v>1</v>
      </c>
      <c r="E1010" s="91">
        <v>24</v>
      </c>
      <c r="F1010" s="146" t="s">
        <v>1381</v>
      </c>
      <c r="G1010" s="99">
        <v>352</v>
      </c>
      <c r="H1010" s="91">
        <v>34</v>
      </c>
      <c r="I1010" s="91"/>
    </row>
    <row r="1011" spans="1:9">
      <c r="A1011" s="145">
        <v>1007</v>
      </c>
      <c r="B1011" s="146" t="s">
        <v>1254</v>
      </c>
      <c r="C1011" s="91" t="s">
        <v>6461</v>
      </c>
      <c r="D1011" s="91">
        <v>1</v>
      </c>
      <c r="E1011" s="91">
        <v>25</v>
      </c>
      <c r="F1011" s="146" t="s">
        <v>1382</v>
      </c>
      <c r="G1011" s="99">
        <v>352</v>
      </c>
      <c r="H1011" s="91">
        <v>44</v>
      </c>
      <c r="I1011" s="91"/>
    </row>
    <row r="1012" spans="1:9">
      <c r="A1012" s="145">
        <v>1008</v>
      </c>
      <c r="B1012" s="146" t="s">
        <v>1256</v>
      </c>
      <c r="C1012" s="91" t="s">
        <v>6461</v>
      </c>
      <c r="D1012" s="91">
        <v>1</v>
      </c>
      <c r="E1012" s="91">
        <v>26</v>
      </c>
      <c r="F1012" s="146" t="s">
        <v>1383</v>
      </c>
      <c r="G1012" s="99">
        <v>352</v>
      </c>
      <c r="H1012" s="91">
        <v>54</v>
      </c>
      <c r="I1012" s="91"/>
    </row>
    <row r="1013" spans="1:9">
      <c r="A1013" s="145">
        <v>1009</v>
      </c>
      <c r="B1013" s="146" t="s">
        <v>1240</v>
      </c>
      <c r="C1013" s="146"/>
      <c r="D1013" s="91">
        <v>1</v>
      </c>
      <c r="E1013" s="91">
        <v>15</v>
      </c>
      <c r="F1013" s="146" t="s">
        <v>1384</v>
      </c>
      <c r="G1013" s="99">
        <v>355</v>
      </c>
      <c r="H1013" s="91">
        <v>3</v>
      </c>
      <c r="I1013" s="146"/>
    </row>
    <row r="1014" spans="1:9">
      <c r="A1014" s="145">
        <v>1010</v>
      </c>
      <c r="B1014" s="146" t="s">
        <v>1242</v>
      </c>
      <c r="C1014" s="91"/>
      <c r="D1014" s="91">
        <v>5</v>
      </c>
      <c r="E1014" s="91">
        <v>16</v>
      </c>
      <c r="F1014" s="146" t="s">
        <v>1385</v>
      </c>
      <c r="G1014" s="147">
        <v>355</v>
      </c>
      <c r="H1014" s="91" t="s">
        <v>6669</v>
      </c>
      <c r="I1014" s="91"/>
    </row>
    <row r="1015" spans="1:9">
      <c r="A1015" s="145">
        <v>1011</v>
      </c>
      <c r="B1015" s="146" t="s">
        <v>1244</v>
      </c>
      <c r="C1015" s="91"/>
      <c r="D1015" s="91">
        <v>1</v>
      </c>
      <c r="E1015" s="91">
        <v>17</v>
      </c>
      <c r="F1015" s="146" t="s">
        <v>1386</v>
      </c>
      <c r="G1015" s="99">
        <v>355</v>
      </c>
      <c r="H1015" s="91">
        <v>9</v>
      </c>
      <c r="I1015" s="91"/>
    </row>
    <row r="1016" spans="1:9">
      <c r="A1016" s="145">
        <v>1012</v>
      </c>
      <c r="B1016" s="146" t="s">
        <v>1246</v>
      </c>
      <c r="C1016" s="91"/>
      <c r="D1016" s="91">
        <v>1</v>
      </c>
      <c r="E1016" s="91">
        <v>18</v>
      </c>
      <c r="F1016" s="146" t="s">
        <v>1387</v>
      </c>
      <c r="G1016" s="99">
        <v>355</v>
      </c>
      <c r="H1016" s="91">
        <v>11</v>
      </c>
      <c r="I1016" s="91"/>
    </row>
    <row r="1017" spans="1:9">
      <c r="A1017" s="145">
        <v>1013</v>
      </c>
      <c r="B1017" s="146" t="s">
        <v>1248</v>
      </c>
      <c r="C1017" s="91"/>
      <c r="D1017" s="91">
        <v>1</v>
      </c>
      <c r="E1017" s="91">
        <v>19</v>
      </c>
      <c r="F1017" s="146" t="s">
        <v>1388</v>
      </c>
      <c r="G1017" s="99">
        <v>355</v>
      </c>
      <c r="H1017" s="91">
        <v>13</v>
      </c>
      <c r="I1017" s="91"/>
    </row>
    <row r="1018" spans="1:9">
      <c r="A1018" s="145">
        <v>1014</v>
      </c>
      <c r="B1018" s="146" t="s">
        <v>1250</v>
      </c>
      <c r="C1018" s="91"/>
      <c r="D1018" s="91">
        <v>1</v>
      </c>
      <c r="E1018" s="91">
        <v>20</v>
      </c>
      <c r="F1018" s="146" t="s">
        <v>1389</v>
      </c>
      <c r="G1018" s="99">
        <v>355</v>
      </c>
      <c r="H1018" s="91">
        <v>15</v>
      </c>
      <c r="I1018" s="91"/>
    </row>
    <row r="1019" spans="1:9">
      <c r="A1019" s="145">
        <v>1015</v>
      </c>
      <c r="B1019" s="146" t="s">
        <v>1252</v>
      </c>
      <c r="C1019" s="91" t="s">
        <v>6461</v>
      </c>
      <c r="D1019" s="91">
        <v>1</v>
      </c>
      <c r="E1019" s="91">
        <v>24</v>
      </c>
      <c r="F1019" s="146" t="s">
        <v>1390</v>
      </c>
      <c r="G1019" s="99">
        <v>355</v>
      </c>
      <c r="H1019" s="91">
        <v>34</v>
      </c>
      <c r="I1019" s="91"/>
    </row>
    <row r="1020" spans="1:9">
      <c r="A1020" s="145">
        <v>1016</v>
      </c>
      <c r="B1020" s="146" t="s">
        <v>1254</v>
      </c>
      <c r="C1020" s="91" t="s">
        <v>6461</v>
      </c>
      <c r="D1020" s="91">
        <v>1</v>
      </c>
      <c r="E1020" s="91">
        <v>25</v>
      </c>
      <c r="F1020" s="146" t="s">
        <v>1391</v>
      </c>
      <c r="G1020" s="99">
        <v>355</v>
      </c>
      <c r="H1020" s="91">
        <v>44</v>
      </c>
      <c r="I1020" s="91"/>
    </row>
    <row r="1021" spans="1:9">
      <c r="A1021" s="145">
        <v>1017</v>
      </c>
      <c r="B1021" s="146" t="s">
        <v>1256</v>
      </c>
      <c r="C1021" s="91" t="s">
        <v>6461</v>
      </c>
      <c r="D1021" s="91">
        <v>1</v>
      </c>
      <c r="E1021" s="91">
        <v>26</v>
      </c>
      <c r="F1021" s="146" t="s">
        <v>1392</v>
      </c>
      <c r="G1021" s="99">
        <v>355</v>
      </c>
      <c r="H1021" s="91">
        <v>54</v>
      </c>
      <c r="I1021" s="91"/>
    </row>
    <row r="1022" spans="1:9">
      <c r="A1022" s="145">
        <v>1018</v>
      </c>
      <c r="B1022" s="146" t="s">
        <v>1240</v>
      </c>
      <c r="C1022" s="146"/>
      <c r="D1022" s="91">
        <v>1</v>
      </c>
      <c r="E1022" s="91">
        <v>15</v>
      </c>
      <c r="F1022" s="146" t="s">
        <v>1393</v>
      </c>
      <c r="G1022" s="99">
        <v>358</v>
      </c>
      <c r="H1022" s="91">
        <v>3</v>
      </c>
      <c r="I1022" s="146"/>
    </row>
    <row r="1023" spans="1:9">
      <c r="A1023" s="145">
        <v>1019</v>
      </c>
      <c r="B1023" s="146" t="s">
        <v>1242</v>
      </c>
      <c r="C1023" s="91"/>
      <c r="D1023" s="91">
        <v>5</v>
      </c>
      <c r="E1023" s="91">
        <v>16</v>
      </c>
      <c r="F1023" s="146" t="s">
        <v>1394</v>
      </c>
      <c r="G1023" s="147">
        <v>358</v>
      </c>
      <c r="H1023" s="91" t="s">
        <v>6669</v>
      </c>
      <c r="I1023" s="91"/>
    </row>
    <row r="1024" spans="1:9">
      <c r="A1024" s="145">
        <v>1020</v>
      </c>
      <c r="B1024" s="146" t="s">
        <v>1244</v>
      </c>
      <c r="C1024" s="91"/>
      <c r="D1024" s="91">
        <v>1</v>
      </c>
      <c r="E1024" s="91">
        <v>17</v>
      </c>
      <c r="F1024" s="146" t="s">
        <v>1395</v>
      </c>
      <c r="G1024" s="99">
        <v>358</v>
      </c>
      <c r="H1024" s="91">
        <v>9</v>
      </c>
      <c r="I1024" s="91"/>
    </row>
    <row r="1025" spans="1:9">
      <c r="A1025" s="145">
        <v>1021</v>
      </c>
      <c r="B1025" s="146" t="s">
        <v>1246</v>
      </c>
      <c r="C1025" s="91"/>
      <c r="D1025" s="91">
        <v>1</v>
      </c>
      <c r="E1025" s="91">
        <v>18</v>
      </c>
      <c r="F1025" s="146" t="s">
        <v>1396</v>
      </c>
      <c r="G1025" s="99">
        <v>358</v>
      </c>
      <c r="H1025" s="91">
        <v>11</v>
      </c>
      <c r="I1025" s="91"/>
    </row>
    <row r="1026" spans="1:9">
      <c r="A1026" s="145">
        <v>1022</v>
      </c>
      <c r="B1026" s="146" t="s">
        <v>1248</v>
      </c>
      <c r="C1026" s="91"/>
      <c r="D1026" s="91">
        <v>1</v>
      </c>
      <c r="E1026" s="91">
        <v>19</v>
      </c>
      <c r="F1026" s="146" t="s">
        <v>1397</v>
      </c>
      <c r="G1026" s="99">
        <v>358</v>
      </c>
      <c r="H1026" s="91">
        <v>13</v>
      </c>
      <c r="I1026" s="91"/>
    </row>
    <row r="1027" spans="1:9">
      <c r="A1027" s="145">
        <v>1023</v>
      </c>
      <c r="B1027" s="146" t="s">
        <v>1250</v>
      </c>
      <c r="C1027" s="91"/>
      <c r="D1027" s="91">
        <v>1</v>
      </c>
      <c r="E1027" s="91">
        <v>20</v>
      </c>
      <c r="F1027" s="146" t="s">
        <v>1398</v>
      </c>
      <c r="G1027" s="99">
        <v>358</v>
      </c>
      <c r="H1027" s="91">
        <v>15</v>
      </c>
      <c r="I1027" s="91"/>
    </row>
    <row r="1028" spans="1:9">
      <c r="A1028" s="145">
        <v>1024</v>
      </c>
      <c r="B1028" s="146" t="s">
        <v>1252</v>
      </c>
      <c r="C1028" s="91" t="s">
        <v>6461</v>
      </c>
      <c r="D1028" s="91">
        <v>1</v>
      </c>
      <c r="E1028" s="91">
        <v>24</v>
      </c>
      <c r="F1028" s="146" t="s">
        <v>1399</v>
      </c>
      <c r="G1028" s="99">
        <v>358</v>
      </c>
      <c r="H1028" s="91">
        <v>34</v>
      </c>
      <c r="I1028" s="91"/>
    </row>
    <row r="1029" spans="1:9">
      <c r="A1029" s="145">
        <v>1025</v>
      </c>
      <c r="B1029" s="146" t="s">
        <v>1254</v>
      </c>
      <c r="C1029" s="91" t="s">
        <v>6461</v>
      </c>
      <c r="D1029" s="91">
        <v>1</v>
      </c>
      <c r="E1029" s="91">
        <v>25</v>
      </c>
      <c r="F1029" s="146" t="s">
        <v>1400</v>
      </c>
      <c r="G1029" s="99">
        <v>358</v>
      </c>
      <c r="H1029" s="91">
        <v>44</v>
      </c>
      <c r="I1029" s="91"/>
    </row>
    <row r="1030" spans="1:9">
      <c r="A1030" s="145">
        <v>1026</v>
      </c>
      <c r="B1030" s="146" t="s">
        <v>1256</v>
      </c>
      <c r="C1030" s="91" t="s">
        <v>6461</v>
      </c>
      <c r="D1030" s="91">
        <v>1</v>
      </c>
      <c r="E1030" s="91">
        <v>26</v>
      </c>
      <c r="F1030" s="146" t="s">
        <v>1401</v>
      </c>
      <c r="G1030" s="99">
        <v>358</v>
      </c>
      <c r="H1030" s="91">
        <v>54</v>
      </c>
      <c r="I1030" s="91"/>
    </row>
    <row r="1031" spans="1:9">
      <c r="A1031" s="145">
        <v>1027</v>
      </c>
      <c r="B1031" s="146" t="s">
        <v>1240</v>
      </c>
      <c r="C1031" s="146"/>
      <c r="D1031" s="91">
        <v>1</v>
      </c>
      <c r="E1031" s="91">
        <v>15</v>
      </c>
      <c r="F1031" s="146" t="s">
        <v>1402</v>
      </c>
      <c r="G1031" s="99">
        <v>361</v>
      </c>
      <c r="H1031" s="91">
        <v>3</v>
      </c>
      <c r="I1031" s="146"/>
    </row>
    <row r="1032" spans="1:9">
      <c r="A1032" s="145">
        <v>1028</v>
      </c>
      <c r="B1032" s="146" t="s">
        <v>1242</v>
      </c>
      <c r="C1032" s="91"/>
      <c r="D1032" s="91">
        <v>5</v>
      </c>
      <c r="E1032" s="91">
        <v>16</v>
      </c>
      <c r="F1032" s="146" t="s">
        <v>1403</v>
      </c>
      <c r="G1032" s="147">
        <v>361</v>
      </c>
      <c r="H1032" s="91" t="s">
        <v>6669</v>
      </c>
      <c r="I1032" s="91"/>
    </row>
    <row r="1033" spans="1:9">
      <c r="A1033" s="145">
        <v>1029</v>
      </c>
      <c r="B1033" s="146" t="s">
        <v>1244</v>
      </c>
      <c r="C1033" s="91"/>
      <c r="D1033" s="91">
        <v>1</v>
      </c>
      <c r="E1033" s="91">
        <v>17</v>
      </c>
      <c r="F1033" s="146" t="s">
        <v>1404</v>
      </c>
      <c r="G1033" s="99">
        <v>361</v>
      </c>
      <c r="H1033" s="91">
        <v>9</v>
      </c>
      <c r="I1033" s="91"/>
    </row>
    <row r="1034" spans="1:9">
      <c r="A1034" s="145">
        <v>1030</v>
      </c>
      <c r="B1034" s="146" t="s">
        <v>1246</v>
      </c>
      <c r="C1034" s="91"/>
      <c r="D1034" s="91">
        <v>1</v>
      </c>
      <c r="E1034" s="91">
        <v>18</v>
      </c>
      <c r="F1034" s="146" t="s">
        <v>1405</v>
      </c>
      <c r="G1034" s="99">
        <v>361</v>
      </c>
      <c r="H1034" s="91">
        <v>11</v>
      </c>
      <c r="I1034" s="91"/>
    </row>
    <row r="1035" spans="1:9">
      <c r="A1035" s="145">
        <v>1031</v>
      </c>
      <c r="B1035" s="146" t="s">
        <v>1248</v>
      </c>
      <c r="C1035" s="91"/>
      <c r="D1035" s="91">
        <v>1</v>
      </c>
      <c r="E1035" s="91">
        <v>19</v>
      </c>
      <c r="F1035" s="146" t="s">
        <v>1406</v>
      </c>
      <c r="G1035" s="99">
        <v>361</v>
      </c>
      <c r="H1035" s="91">
        <v>13</v>
      </c>
      <c r="I1035" s="91"/>
    </row>
    <row r="1036" spans="1:9">
      <c r="A1036" s="145">
        <v>1032</v>
      </c>
      <c r="B1036" s="146" t="s">
        <v>1250</v>
      </c>
      <c r="C1036" s="91"/>
      <c r="D1036" s="91">
        <v>1</v>
      </c>
      <c r="E1036" s="91">
        <v>20</v>
      </c>
      <c r="F1036" s="146" t="s">
        <v>1407</v>
      </c>
      <c r="G1036" s="99">
        <v>361</v>
      </c>
      <c r="H1036" s="91">
        <v>15</v>
      </c>
      <c r="I1036" s="91"/>
    </row>
    <row r="1037" spans="1:9">
      <c r="A1037" s="145">
        <v>1033</v>
      </c>
      <c r="B1037" s="146" t="s">
        <v>1252</v>
      </c>
      <c r="C1037" s="91" t="s">
        <v>6461</v>
      </c>
      <c r="D1037" s="91">
        <v>1</v>
      </c>
      <c r="E1037" s="91">
        <v>24</v>
      </c>
      <c r="F1037" s="146" t="s">
        <v>1408</v>
      </c>
      <c r="G1037" s="99">
        <v>361</v>
      </c>
      <c r="H1037" s="91">
        <v>34</v>
      </c>
      <c r="I1037" s="91"/>
    </row>
    <row r="1038" spans="1:9">
      <c r="A1038" s="145">
        <v>1034</v>
      </c>
      <c r="B1038" s="146" t="s">
        <v>1254</v>
      </c>
      <c r="C1038" s="91" t="s">
        <v>6461</v>
      </c>
      <c r="D1038" s="91">
        <v>1</v>
      </c>
      <c r="E1038" s="91">
        <v>25</v>
      </c>
      <c r="F1038" s="146" t="s">
        <v>1409</v>
      </c>
      <c r="G1038" s="99">
        <v>361</v>
      </c>
      <c r="H1038" s="91">
        <v>44</v>
      </c>
      <c r="I1038" s="91"/>
    </row>
    <row r="1039" spans="1:9">
      <c r="A1039" s="145">
        <v>1035</v>
      </c>
      <c r="B1039" s="146" t="s">
        <v>1256</v>
      </c>
      <c r="C1039" s="91" t="s">
        <v>6461</v>
      </c>
      <c r="D1039" s="91">
        <v>1</v>
      </c>
      <c r="E1039" s="91">
        <v>26</v>
      </c>
      <c r="F1039" s="146" t="s">
        <v>1410</v>
      </c>
      <c r="G1039" s="99">
        <v>361</v>
      </c>
      <c r="H1039" s="91">
        <v>54</v>
      </c>
      <c r="I1039" s="91"/>
    </row>
    <row r="1040" spans="1:9">
      <c r="A1040" s="145">
        <v>1036</v>
      </c>
      <c r="B1040" s="146" t="s">
        <v>1240</v>
      </c>
      <c r="C1040" s="146"/>
      <c r="D1040" s="91">
        <v>1</v>
      </c>
      <c r="E1040" s="91">
        <v>15</v>
      </c>
      <c r="F1040" s="146" t="s">
        <v>1411</v>
      </c>
      <c r="G1040" s="99">
        <v>364</v>
      </c>
      <c r="H1040" s="91">
        <v>3</v>
      </c>
      <c r="I1040" s="146"/>
    </row>
    <row r="1041" spans="1:9">
      <c r="A1041" s="145">
        <v>1037</v>
      </c>
      <c r="B1041" s="146" t="s">
        <v>1242</v>
      </c>
      <c r="C1041" s="91"/>
      <c r="D1041" s="91">
        <v>5</v>
      </c>
      <c r="E1041" s="91">
        <v>16</v>
      </c>
      <c r="F1041" s="146" t="s">
        <v>1412</v>
      </c>
      <c r="G1041" s="147">
        <v>364</v>
      </c>
      <c r="H1041" s="91" t="s">
        <v>6669</v>
      </c>
      <c r="I1041" s="91"/>
    </row>
    <row r="1042" spans="1:9">
      <c r="A1042" s="145">
        <v>1038</v>
      </c>
      <c r="B1042" s="146" t="s">
        <v>1244</v>
      </c>
      <c r="C1042" s="91"/>
      <c r="D1042" s="91">
        <v>1</v>
      </c>
      <c r="E1042" s="91">
        <v>17</v>
      </c>
      <c r="F1042" s="146" t="s">
        <v>1413</v>
      </c>
      <c r="G1042" s="99">
        <v>364</v>
      </c>
      <c r="H1042" s="91">
        <v>9</v>
      </c>
      <c r="I1042" s="91"/>
    </row>
    <row r="1043" spans="1:9">
      <c r="A1043" s="145">
        <v>1039</v>
      </c>
      <c r="B1043" s="146" t="s">
        <v>1246</v>
      </c>
      <c r="C1043" s="91"/>
      <c r="D1043" s="91">
        <v>1</v>
      </c>
      <c r="E1043" s="91">
        <v>18</v>
      </c>
      <c r="F1043" s="146" t="s">
        <v>1414</v>
      </c>
      <c r="G1043" s="99">
        <v>364</v>
      </c>
      <c r="H1043" s="91">
        <v>11</v>
      </c>
      <c r="I1043" s="91"/>
    </row>
    <row r="1044" spans="1:9">
      <c r="A1044" s="145">
        <v>1040</v>
      </c>
      <c r="B1044" s="146" t="s">
        <v>1248</v>
      </c>
      <c r="C1044" s="91"/>
      <c r="D1044" s="91">
        <v>1</v>
      </c>
      <c r="E1044" s="91">
        <v>19</v>
      </c>
      <c r="F1044" s="146" t="s">
        <v>1415</v>
      </c>
      <c r="G1044" s="99">
        <v>364</v>
      </c>
      <c r="H1044" s="91">
        <v>13</v>
      </c>
      <c r="I1044" s="91"/>
    </row>
    <row r="1045" spans="1:9">
      <c r="A1045" s="145">
        <v>1041</v>
      </c>
      <c r="B1045" s="146" t="s">
        <v>1250</v>
      </c>
      <c r="C1045" s="91"/>
      <c r="D1045" s="91">
        <v>1</v>
      </c>
      <c r="E1045" s="91">
        <v>20</v>
      </c>
      <c r="F1045" s="146" t="s">
        <v>1416</v>
      </c>
      <c r="G1045" s="99">
        <v>364</v>
      </c>
      <c r="H1045" s="91">
        <v>15</v>
      </c>
      <c r="I1045" s="91"/>
    </row>
    <row r="1046" spans="1:9">
      <c r="A1046" s="145">
        <v>1042</v>
      </c>
      <c r="B1046" s="146" t="s">
        <v>1252</v>
      </c>
      <c r="C1046" s="91" t="s">
        <v>6461</v>
      </c>
      <c r="D1046" s="91">
        <v>1</v>
      </c>
      <c r="E1046" s="91">
        <v>24</v>
      </c>
      <c r="F1046" s="146" t="s">
        <v>1417</v>
      </c>
      <c r="G1046" s="99">
        <v>364</v>
      </c>
      <c r="H1046" s="91">
        <v>34</v>
      </c>
      <c r="I1046" s="91"/>
    </row>
    <row r="1047" spans="1:9">
      <c r="A1047" s="145">
        <v>1043</v>
      </c>
      <c r="B1047" s="146" t="s">
        <v>1254</v>
      </c>
      <c r="C1047" s="91" t="s">
        <v>6461</v>
      </c>
      <c r="D1047" s="91">
        <v>1</v>
      </c>
      <c r="E1047" s="91">
        <v>25</v>
      </c>
      <c r="F1047" s="146" t="s">
        <v>1418</v>
      </c>
      <c r="G1047" s="99">
        <v>364</v>
      </c>
      <c r="H1047" s="91">
        <v>44</v>
      </c>
      <c r="I1047" s="91"/>
    </row>
    <row r="1048" spans="1:9">
      <c r="A1048" s="145">
        <v>1044</v>
      </c>
      <c r="B1048" s="146" t="s">
        <v>1256</v>
      </c>
      <c r="C1048" s="91" t="s">
        <v>6461</v>
      </c>
      <c r="D1048" s="91">
        <v>1</v>
      </c>
      <c r="E1048" s="91">
        <v>26</v>
      </c>
      <c r="F1048" s="146" t="s">
        <v>1419</v>
      </c>
      <c r="G1048" s="99">
        <v>364</v>
      </c>
      <c r="H1048" s="91">
        <v>54</v>
      </c>
      <c r="I1048" s="91"/>
    </row>
    <row r="1049" spans="1:9">
      <c r="A1049" s="145">
        <v>1045</v>
      </c>
      <c r="B1049" s="146" t="s">
        <v>1240</v>
      </c>
      <c r="C1049" s="146"/>
      <c r="D1049" s="91">
        <v>1</v>
      </c>
      <c r="E1049" s="91">
        <v>15</v>
      </c>
      <c r="F1049" s="146" t="s">
        <v>1420</v>
      </c>
      <c r="G1049" s="99">
        <v>367</v>
      </c>
      <c r="H1049" s="91">
        <v>3</v>
      </c>
      <c r="I1049" s="146"/>
    </row>
    <row r="1050" spans="1:9">
      <c r="A1050" s="145">
        <v>1046</v>
      </c>
      <c r="B1050" s="146" t="s">
        <v>1242</v>
      </c>
      <c r="C1050" s="91"/>
      <c r="D1050" s="91">
        <v>5</v>
      </c>
      <c r="E1050" s="91">
        <v>16</v>
      </c>
      <c r="F1050" s="146" t="s">
        <v>1421</v>
      </c>
      <c r="G1050" s="147">
        <v>367</v>
      </c>
      <c r="H1050" s="91" t="s">
        <v>6669</v>
      </c>
      <c r="I1050" s="91"/>
    </row>
    <row r="1051" spans="1:9">
      <c r="A1051" s="145">
        <v>1047</v>
      </c>
      <c r="B1051" s="146" t="s">
        <v>1244</v>
      </c>
      <c r="C1051" s="91"/>
      <c r="D1051" s="91">
        <v>1</v>
      </c>
      <c r="E1051" s="91">
        <v>17</v>
      </c>
      <c r="F1051" s="146" t="s">
        <v>1422</v>
      </c>
      <c r="G1051" s="99">
        <v>367</v>
      </c>
      <c r="H1051" s="91">
        <v>9</v>
      </c>
      <c r="I1051" s="91"/>
    </row>
    <row r="1052" spans="1:9">
      <c r="A1052" s="145">
        <v>1048</v>
      </c>
      <c r="B1052" s="146" t="s">
        <v>1246</v>
      </c>
      <c r="C1052" s="91"/>
      <c r="D1052" s="91">
        <v>1</v>
      </c>
      <c r="E1052" s="91">
        <v>18</v>
      </c>
      <c r="F1052" s="146" t="s">
        <v>1423</v>
      </c>
      <c r="G1052" s="99">
        <v>367</v>
      </c>
      <c r="H1052" s="91">
        <v>11</v>
      </c>
      <c r="I1052" s="91"/>
    </row>
    <row r="1053" spans="1:9">
      <c r="A1053" s="145">
        <v>1049</v>
      </c>
      <c r="B1053" s="146" t="s">
        <v>1248</v>
      </c>
      <c r="C1053" s="91"/>
      <c r="D1053" s="91">
        <v>1</v>
      </c>
      <c r="E1053" s="91">
        <v>19</v>
      </c>
      <c r="F1053" s="146" t="s">
        <v>1424</v>
      </c>
      <c r="G1053" s="99">
        <v>367</v>
      </c>
      <c r="H1053" s="91">
        <v>13</v>
      </c>
      <c r="I1053" s="91"/>
    </row>
    <row r="1054" spans="1:9">
      <c r="A1054" s="145">
        <v>1050</v>
      </c>
      <c r="B1054" s="146" t="s">
        <v>1250</v>
      </c>
      <c r="C1054" s="91"/>
      <c r="D1054" s="91">
        <v>1</v>
      </c>
      <c r="E1054" s="91">
        <v>20</v>
      </c>
      <c r="F1054" s="146" t="s">
        <v>1425</v>
      </c>
      <c r="G1054" s="99">
        <v>367</v>
      </c>
      <c r="H1054" s="91">
        <v>15</v>
      </c>
      <c r="I1054" s="91"/>
    </row>
    <row r="1055" spans="1:9">
      <c r="A1055" s="145">
        <v>1051</v>
      </c>
      <c r="B1055" s="146" t="s">
        <v>1252</v>
      </c>
      <c r="C1055" s="91" t="s">
        <v>6461</v>
      </c>
      <c r="D1055" s="91">
        <v>1</v>
      </c>
      <c r="E1055" s="91">
        <v>24</v>
      </c>
      <c r="F1055" s="146" t="s">
        <v>1426</v>
      </c>
      <c r="G1055" s="99">
        <v>367</v>
      </c>
      <c r="H1055" s="91">
        <v>34</v>
      </c>
      <c r="I1055" s="91"/>
    </row>
    <row r="1056" spans="1:9">
      <c r="A1056" s="145">
        <v>1052</v>
      </c>
      <c r="B1056" s="146" t="s">
        <v>1254</v>
      </c>
      <c r="C1056" s="91" t="s">
        <v>6461</v>
      </c>
      <c r="D1056" s="91">
        <v>1</v>
      </c>
      <c r="E1056" s="91">
        <v>25</v>
      </c>
      <c r="F1056" s="146" t="s">
        <v>1427</v>
      </c>
      <c r="G1056" s="99">
        <v>367</v>
      </c>
      <c r="H1056" s="91">
        <v>44</v>
      </c>
      <c r="I1056" s="91"/>
    </row>
    <row r="1057" spans="1:9">
      <c r="A1057" s="145">
        <v>1053</v>
      </c>
      <c r="B1057" s="146" t="s">
        <v>1256</v>
      </c>
      <c r="C1057" s="91" t="s">
        <v>6461</v>
      </c>
      <c r="D1057" s="91">
        <v>1</v>
      </c>
      <c r="E1057" s="91">
        <v>26</v>
      </c>
      <c r="F1057" s="146" t="s">
        <v>1428</v>
      </c>
      <c r="G1057" s="99">
        <v>367</v>
      </c>
      <c r="H1057" s="91">
        <v>54</v>
      </c>
      <c r="I1057" s="91"/>
    </row>
    <row r="1058" spans="1:9">
      <c r="A1058" s="145">
        <v>1054</v>
      </c>
      <c r="B1058" s="146" t="s">
        <v>1240</v>
      </c>
      <c r="C1058" s="146"/>
      <c r="D1058" s="91">
        <v>1</v>
      </c>
      <c r="E1058" s="91">
        <v>15</v>
      </c>
      <c r="F1058" s="146" t="s">
        <v>1429</v>
      </c>
      <c r="G1058" s="99">
        <v>370</v>
      </c>
      <c r="H1058" s="91">
        <v>3</v>
      </c>
      <c r="I1058" s="146"/>
    </row>
    <row r="1059" spans="1:9">
      <c r="A1059" s="145">
        <v>1055</v>
      </c>
      <c r="B1059" s="146" t="s">
        <v>1242</v>
      </c>
      <c r="C1059" s="91"/>
      <c r="D1059" s="91">
        <v>5</v>
      </c>
      <c r="E1059" s="91">
        <v>16</v>
      </c>
      <c r="F1059" s="146" t="s">
        <v>1430</v>
      </c>
      <c r="G1059" s="147">
        <v>370</v>
      </c>
      <c r="H1059" s="91" t="s">
        <v>6669</v>
      </c>
      <c r="I1059" s="91"/>
    </row>
    <row r="1060" spans="1:9">
      <c r="A1060" s="145">
        <v>1056</v>
      </c>
      <c r="B1060" s="146" t="s">
        <v>1244</v>
      </c>
      <c r="C1060" s="91"/>
      <c r="D1060" s="91">
        <v>1</v>
      </c>
      <c r="E1060" s="91">
        <v>17</v>
      </c>
      <c r="F1060" s="146" t="s">
        <v>1431</v>
      </c>
      <c r="G1060" s="99">
        <v>370</v>
      </c>
      <c r="H1060" s="91">
        <v>9</v>
      </c>
      <c r="I1060" s="91"/>
    </row>
    <row r="1061" spans="1:9">
      <c r="A1061" s="145">
        <v>1057</v>
      </c>
      <c r="B1061" s="146" t="s">
        <v>1246</v>
      </c>
      <c r="C1061" s="91"/>
      <c r="D1061" s="91">
        <v>1</v>
      </c>
      <c r="E1061" s="91">
        <v>18</v>
      </c>
      <c r="F1061" s="146" t="s">
        <v>1432</v>
      </c>
      <c r="G1061" s="99">
        <v>370</v>
      </c>
      <c r="H1061" s="91">
        <v>11</v>
      </c>
      <c r="I1061" s="91"/>
    </row>
    <row r="1062" spans="1:9">
      <c r="A1062" s="145">
        <v>1058</v>
      </c>
      <c r="B1062" s="146" t="s">
        <v>1248</v>
      </c>
      <c r="C1062" s="91"/>
      <c r="D1062" s="91">
        <v>1</v>
      </c>
      <c r="E1062" s="91">
        <v>19</v>
      </c>
      <c r="F1062" s="146" t="s">
        <v>1433</v>
      </c>
      <c r="G1062" s="99">
        <v>370</v>
      </c>
      <c r="H1062" s="91">
        <v>13</v>
      </c>
      <c r="I1062" s="91"/>
    </row>
    <row r="1063" spans="1:9">
      <c r="A1063" s="145">
        <v>1059</v>
      </c>
      <c r="B1063" s="146" t="s">
        <v>1250</v>
      </c>
      <c r="C1063" s="91"/>
      <c r="D1063" s="91">
        <v>1</v>
      </c>
      <c r="E1063" s="91">
        <v>20</v>
      </c>
      <c r="F1063" s="146" t="s">
        <v>1434</v>
      </c>
      <c r="G1063" s="99">
        <v>370</v>
      </c>
      <c r="H1063" s="91">
        <v>15</v>
      </c>
      <c r="I1063" s="91"/>
    </row>
    <row r="1064" spans="1:9">
      <c r="A1064" s="145">
        <v>1060</v>
      </c>
      <c r="B1064" s="146" t="s">
        <v>1252</v>
      </c>
      <c r="C1064" s="91" t="s">
        <v>6461</v>
      </c>
      <c r="D1064" s="91">
        <v>1</v>
      </c>
      <c r="E1064" s="91">
        <v>24</v>
      </c>
      <c r="F1064" s="146" t="s">
        <v>1435</v>
      </c>
      <c r="G1064" s="99">
        <v>370</v>
      </c>
      <c r="H1064" s="91">
        <v>34</v>
      </c>
      <c r="I1064" s="91"/>
    </row>
    <row r="1065" spans="1:9">
      <c r="A1065" s="145">
        <v>1061</v>
      </c>
      <c r="B1065" s="146" t="s">
        <v>1254</v>
      </c>
      <c r="C1065" s="91" t="s">
        <v>6461</v>
      </c>
      <c r="D1065" s="91">
        <v>1</v>
      </c>
      <c r="E1065" s="91">
        <v>25</v>
      </c>
      <c r="F1065" s="146" t="s">
        <v>1436</v>
      </c>
      <c r="G1065" s="99">
        <v>370</v>
      </c>
      <c r="H1065" s="91">
        <v>44</v>
      </c>
      <c r="I1065" s="91"/>
    </row>
    <row r="1066" spans="1:9">
      <c r="A1066" s="145">
        <v>1062</v>
      </c>
      <c r="B1066" s="146" t="s">
        <v>1256</v>
      </c>
      <c r="C1066" s="91" t="s">
        <v>6461</v>
      </c>
      <c r="D1066" s="91">
        <v>1</v>
      </c>
      <c r="E1066" s="91">
        <v>26</v>
      </c>
      <c r="F1066" s="146" t="s">
        <v>1437</v>
      </c>
      <c r="G1066" s="99">
        <v>370</v>
      </c>
      <c r="H1066" s="91">
        <v>54</v>
      </c>
      <c r="I1066" s="91"/>
    </row>
    <row r="1067" spans="1:9">
      <c r="A1067" s="145">
        <v>1063</v>
      </c>
      <c r="B1067" s="146" t="s">
        <v>1240</v>
      </c>
      <c r="C1067" s="146"/>
      <c r="D1067" s="91">
        <v>1</v>
      </c>
      <c r="E1067" s="91">
        <v>15</v>
      </c>
      <c r="F1067" s="146" t="s">
        <v>1438</v>
      </c>
      <c r="G1067" s="99">
        <v>373</v>
      </c>
      <c r="H1067" s="91">
        <v>3</v>
      </c>
      <c r="I1067" s="146"/>
    </row>
    <row r="1068" spans="1:9">
      <c r="A1068" s="145">
        <v>1064</v>
      </c>
      <c r="B1068" s="146" t="s">
        <v>1242</v>
      </c>
      <c r="C1068" s="91"/>
      <c r="D1068" s="91">
        <v>5</v>
      </c>
      <c r="E1068" s="91">
        <v>16</v>
      </c>
      <c r="F1068" s="146" t="s">
        <v>1439</v>
      </c>
      <c r="G1068" s="147">
        <v>373</v>
      </c>
      <c r="H1068" s="91" t="s">
        <v>6669</v>
      </c>
      <c r="I1068" s="91"/>
    </row>
    <row r="1069" spans="1:9">
      <c r="A1069" s="145">
        <v>1065</v>
      </c>
      <c r="B1069" s="146" t="s">
        <v>1244</v>
      </c>
      <c r="C1069" s="91"/>
      <c r="D1069" s="91">
        <v>1</v>
      </c>
      <c r="E1069" s="91">
        <v>17</v>
      </c>
      <c r="F1069" s="146" t="s">
        <v>1440</v>
      </c>
      <c r="G1069" s="99">
        <v>373</v>
      </c>
      <c r="H1069" s="91">
        <v>9</v>
      </c>
      <c r="I1069" s="91"/>
    </row>
    <row r="1070" spans="1:9">
      <c r="A1070" s="145">
        <v>1066</v>
      </c>
      <c r="B1070" s="146" t="s">
        <v>1246</v>
      </c>
      <c r="C1070" s="91"/>
      <c r="D1070" s="91">
        <v>1</v>
      </c>
      <c r="E1070" s="91">
        <v>18</v>
      </c>
      <c r="F1070" s="146" t="s">
        <v>1441</v>
      </c>
      <c r="G1070" s="99">
        <v>373</v>
      </c>
      <c r="H1070" s="91">
        <v>11</v>
      </c>
      <c r="I1070" s="91"/>
    </row>
    <row r="1071" spans="1:9">
      <c r="A1071" s="145">
        <v>1067</v>
      </c>
      <c r="B1071" s="146" t="s">
        <v>1248</v>
      </c>
      <c r="C1071" s="91"/>
      <c r="D1071" s="91">
        <v>1</v>
      </c>
      <c r="E1071" s="91">
        <v>19</v>
      </c>
      <c r="F1071" s="146" t="s">
        <v>1442</v>
      </c>
      <c r="G1071" s="99">
        <v>373</v>
      </c>
      <c r="H1071" s="91">
        <v>13</v>
      </c>
      <c r="I1071" s="91"/>
    </row>
    <row r="1072" spans="1:9">
      <c r="A1072" s="145">
        <v>1068</v>
      </c>
      <c r="B1072" s="146" t="s">
        <v>1250</v>
      </c>
      <c r="C1072" s="91"/>
      <c r="D1072" s="91">
        <v>1</v>
      </c>
      <c r="E1072" s="91">
        <v>20</v>
      </c>
      <c r="F1072" s="146" t="s">
        <v>1443</v>
      </c>
      <c r="G1072" s="99">
        <v>373</v>
      </c>
      <c r="H1072" s="91">
        <v>15</v>
      </c>
      <c r="I1072" s="91"/>
    </row>
    <row r="1073" spans="1:9">
      <c r="A1073" s="145">
        <v>1069</v>
      </c>
      <c r="B1073" s="146" t="s">
        <v>1252</v>
      </c>
      <c r="C1073" s="91" t="s">
        <v>6461</v>
      </c>
      <c r="D1073" s="91">
        <v>1</v>
      </c>
      <c r="E1073" s="91">
        <v>24</v>
      </c>
      <c r="F1073" s="146" t="s">
        <v>1444</v>
      </c>
      <c r="G1073" s="99">
        <v>373</v>
      </c>
      <c r="H1073" s="91">
        <v>34</v>
      </c>
      <c r="I1073" s="91"/>
    </row>
    <row r="1074" spans="1:9">
      <c r="A1074" s="145">
        <v>1070</v>
      </c>
      <c r="B1074" s="146" t="s">
        <v>1254</v>
      </c>
      <c r="C1074" s="91" t="s">
        <v>6461</v>
      </c>
      <c r="D1074" s="91">
        <v>1</v>
      </c>
      <c r="E1074" s="91">
        <v>25</v>
      </c>
      <c r="F1074" s="146" t="s">
        <v>1445</v>
      </c>
      <c r="G1074" s="99">
        <v>373</v>
      </c>
      <c r="H1074" s="91">
        <v>44</v>
      </c>
      <c r="I1074" s="91"/>
    </row>
    <row r="1075" spans="1:9">
      <c r="A1075" s="145">
        <v>1071</v>
      </c>
      <c r="B1075" s="146" t="s">
        <v>1256</v>
      </c>
      <c r="C1075" s="91" t="s">
        <v>6461</v>
      </c>
      <c r="D1075" s="91">
        <v>1</v>
      </c>
      <c r="E1075" s="91">
        <v>26</v>
      </c>
      <c r="F1075" s="146" t="s">
        <v>1446</v>
      </c>
      <c r="G1075" s="99">
        <v>373</v>
      </c>
      <c r="H1075" s="91">
        <v>54</v>
      </c>
      <c r="I1075" s="91"/>
    </row>
    <row r="1076" spans="1:9">
      <c r="A1076" s="145">
        <v>1072</v>
      </c>
      <c r="B1076" s="146" t="s">
        <v>1240</v>
      </c>
      <c r="C1076" s="146"/>
      <c r="D1076" s="91">
        <v>1</v>
      </c>
      <c r="E1076" s="91">
        <v>15</v>
      </c>
      <c r="F1076" s="146" t="s">
        <v>1447</v>
      </c>
      <c r="G1076" s="99">
        <v>376</v>
      </c>
      <c r="H1076" s="91">
        <v>3</v>
      </c>
      <c r="I1076" s="146"/>
    </row>
    <row r="1077" spans="1:9">
      <c r="A1077" s="145">
        <v>1073</v>
      </c>
      <c r="B1077" s="146" t="s">
        <v>1242</v>
      </c>
      <c r="C1077" s="91"/>
      <c r="D1077" s="91">
        <v>5</v>
      </c>
      <c r="E1077" s="91">
        <v>16</v>
      </c>
      <c r="F1077" s="146" t="s">
        <v>1448</v>
      </c>
      <c r="G1077" s="147">
        <v>376</v>
      </c>
      <c r="H1077" s="91" t="s">
        <v>6669</v>
      </c>
      <c r="I1077" s="91"/>
    </row>
    <row r="1078" spans="1:9">
      <c r="A1078" s="145">
        <v>1074</v>
      </c>
      <c r="B1078" s="146" t="s">
        <v>1244</v>
      </c>
      <c r="C1078" s="91"/>
      <c r="D1078" s="91">
        <v>1</v>
      </c>
      <c r="E1078" s="91">
        <v>17</v>
      </c>
      <c r="F1078" s="146" t="s">
        <v>1449</v>
      </c>
      <c r="G1078" s="99">
        <v>376</v>
      </c>
      <c r="H1078" s="91">
        <v>9</v>
      </c>
      <c r="I1078" s="91"/>
    </row>
    <row r="1079" spans="1:9">
      <c r="A1079" s="145">
        <v>1075</v>
      </c>
      <c r="B1079" s="146" t="s">
        <v>1246</v>
      </c>
      <c r="C1079" s="91"/>
      <c r="D1079" s="91">
        <v>1</v>
      </c>
      <c r="E1079" s="91">
        <v>18</v>
      </c>
      <c r="F1079" s="146" t="s">
        <v>1450</v>
      </c>
      <c r="G1079" s="99">
        <v>376</v>
      </c>
      <c r="H1079" s="91">
        <v>11</v>
      </c>
      <c r="I1079" s="91"/>
    </row>
    <row r="1080" spans="1:9">
      <c r="A1080" s="145">
        <v>1076</v>
      </c>
      <c r="B1080" s="146" t="s">
        <v>1248</v>
      </c>
      <c r="C1080" s="91"/>
      <c r="D1080" s="91">
        <v>1</v>
      </c>
      <c r="E1080" s="91">
        <v>19</v>
      </c>
      <c r="F1080" s="146" t="s">
        <v>1451</v>
      </c>
      <c r="G1080" s="99">
        <v>376</v>
      </c>
      <c r="H1080" s="91">
        <v>13</v>
      </c>
      <c r="I1080" s="91"/>
    </row>
    <row r="1081" spans="1:9">
      <c r="A1081" s="145">
        <v>1077</v>
      </c>
      <c r="B1081" s="146" t="s">
        <v>1250</v>
      </c>
      <c r="C1081" s="91"/>
      <c r="D1081" s="91">
        <v>1</v>
      </c>
      <c r="E1081" s="91">
        <v>20</v>
      </c>
      <c r="F1081" s="146" t="s">
        <v>1452</v>
      </c>
      <c r="G1081" s="99">
        <v>376</v>
      </c>
      <c r="H1081" s="91">
        <v>15</v>
      </c>
      <c r="I1081" s="91"/>
    </row>
    <row r="1082" spans="1:9">
      <c r="A1082" s="145">
        <v>1078</v>
      </c>
      <c r="B1082" s="146" t="s">
        <v>1252</v>
      </c>
      <c r="C1082" s="91" t="s">
        <v>6461</v>
      </c>
      <c r="D1082" s="91">
        <v>1</v>
      </c>
      <c r="E1082" s="91">
        <v>24</v>
      </c>
      <c r="F1082" s="146" t="s">
        <v>1453</v>
      </c>
      <c r="G1082" s="99">
        <v>376</v>
      </c>
      <c r="H1082" s="91">
        <v>34</v>
      </c>
      <c r="I1082" s="91"/>
    </row>
    <row r="1083" spans="1:9">
      <c r="A1083" s="145">
        <v>1079</v>
      </c>
      <c r="B1083" s="146" t="s">
        <v>1254</v>
      </c>
      <c r="C1083" s="91" t="s">
        <v>6461</v>
      </c>
      <c r="D1083" s="91">
        <v>1</v>
      </c>
      <c r="E1083" s="91">
        <v>25</v>
      </c>
      <c r="F1083" s="146" t="s">
        <v>1454</v>
      </c>
      <c r="G1083" s="99">
        <v>376</v>
      </c>
      <c r="H1083" s="91">
        <v>44</v>
      </c>
      <c r="I1083" s="91"/>
    </row>
    <row r="1084" spans="1:9">
      <c r="A1084" s="145">
        <v>1080</v>
      </c>
      <c r="B1084" s="146" t="s">
        <v>1256</v>
      </c>
      <c r="C1084" s="91" t="s">
        <v>6461</v>
      </c>
      <c r="D1084" s="91">
        <v>1</v>
      </c>
      <c r="E1084" s="91">
        <v>26</v>
      </c>
      <c r="F1084" s="146" t="s">
        <v>1455</v>
      </c>
      <c r="G1084" s="99">
        <v>376</v>
      </c>
      <c r="H1084" s="91">
        <v>54</v>
      </c>
      <c r="I1084" s="91"/>
    </row>
    <row r="1085" spans="1:9">
      <c r="A1085" s="145">
        <v>1081</v>
      </c>
      <c r="B1085" s="146" t="s">
        <v>1240</v>
      </c>
      <c r="C1085" s="146"/>
      <c r="D1085" s="91">
        <v>1</v>
      </c>
      <c r="E1085" s="91">
        <v>15</v>
      </c>
      <c r="F1085" s="146" t="s">
        <v>1456</v>
      </c>
      <c r="G1085" s="99">
        <v>379</v>
      </c>
      <c r="H1085" s="91">
        <v>3</v>
      </c>
      <c r="I1085" s="146"/>
    </row>
    <row r="1086" spans="1:9">
      <c r="A1086" s="145">
        <v>1082</v>
      </c>
      <c r="B1086" s="146" t="s">
        <v>1242</v>
      </c>
      <c r="C1086" s="91"/>
      <c r="D1086" s="91">
        <v>5</v>
      </c>
      <c r="E1086" s="91">
        <v>16</v>
      </c>
      <c r="F1086" s="146" t="s">
        <v>1457</v>
      </c>
      <c r="G1086" s="147">
        <v>379</v>
      </c>
      <c r="H1086" s="91" t="s">
        <v>6669</v>
      </c>
      <c r="I1086" s="91"/>
    </row>
    <row r="1087" spans="1:9">
      <c r="A1087" s="145">
        <v>1083</v>
      </c>
      <c r="B1087" s="146" t="s">
        <v>1244</v>
      </c>
      <c r="C1087" s="91"/>
      <c r="D1087" s="91">
        <v>1</v>
      </c>
      <c r="E1087" s="91">
        <v>17</v>
      </c>
      <c r="F1087" s="146" t="s">
        <v>1458</v>
      </c>
      <c r="G1087" s="99">
        <v>379</v>
      </c>
      <c r="H1087" s="91">
        <v>9</v>
      </c>
      <c r="I1087" s="91"/>
    </row>
    <row r="1088" spans="1:9">
      <c r="A1088" s="145">
        <v>1084</v>
      </c>
      <c r="B1088" s="146" t="s">
        <v>1246</v>
      </c>
      <c r="C1088" s="91"/>
      <c r="D1088" s="91">
        <v>1</v>
      </c>
      <c r="E1088" s="91">
        <v>18</v>
      </c>
      <c r="F1088" s="146" t="s">
        <v>1459</v>
      </c>
      <c r="G1088" s="99">
        <v>379</v>
      </c>
      <c r="H1088" s="91">
        <v>11</v>
      </c>
      <c r="I1088" s="91"/>
    </row>
    <row r="1089" spans="1:9">
      <c r="A1089" s="145">
        <v>1085</v>
      </c>
      <c r="B1089" s="146" t="s">
        <v>1248</v>
      </c>
      <c r="C1089" s="91"/>
      <c r="D1089" s="91">
        <v>1</v>
      </c>
      <c r="E1089" s="91">
        <v>19</v>
      </c>
      <c r="F1089" s="146" t="s">
        <v>1460</v>
      </c>
      <c r="G1089" s="99">
        <v>379</v>
      </c>
      <c r="H1089" s="91">
        <v>13</v>
      </c>
      <c r="I1089" s="91"/>
    </row>
    <row r="1090" spans="1:9">
      <c r="A1090" s="145">
        <v>1086</v>
      </c>
      <c r="B1090" s="146" t="s">
        <v>1250</v>
      </c>
      <c r="C1090" s="91"/>
      <c r="D1090" s="91">
        <v>1</v>
      </c>
      <c r="E1090" s="91">
        <v>20</v>
      </c>
      <c r="F1090" s="146" t="s">
        <v>1461</v>
      </c>
      <c r="G1090" s="99">
        <v>379</v>
      </c>
      <c r="H1090" s="91">
        <v>15</v>
      </c>
      <c r="I1090" s="91"/>
    </row>
    <row r="1091" spans="1:9">
      <c r="A1091" s="145">
        <v>1087</v>
      </c>
      <c r="B1091" s="146" t="s">
        <v>1252</v>
      </c>
      <c r="C1091" s="91" t="s">
        <v>6461</v>
      </c>
      <c r="D1091" s="91">
        <v>1</v>
      </c>
      <c r="E1091" s="91">
        <v>24</v>
      </c>
      <c r="F1091" s="146" t="s">
        <v>1462</v>
      </c>
      <c r="G1091" s="99">
        <v>379</v>
      </c>
      <c r="H1091" s="91">
        <v>34</v>
      </c>
      <c r="I1091" s="91"/>
    </row>
    <row r="1092" spans="1:9">
      <c r="A1092" s="145">
        <v>1088</v>
      </c>
      <c r="B1092" s="146" t="s">
        <v>1254</v>
      </c>
      <c r="C1092" s="91" t="s">
        <v>6461</v>
      </c>
      <c r="D1092" s="91">
        <v>1</v>
      </c>
      <c r="E1092" s="91">
        <v>25</v>
      </c>
      <c r="F1092" s="146" t="s">
        <v>1463</v>
      </c>
      <c r="G1092" s="99">
        <v>379</v>
      </c>
      <c r="H1092" s="91">
        <v>44</v>
      </c>
      <c r="I1092" s="91"/>
    </row>
    <row r="1093" spans="1:9">
      <c r="A1093" s="145">
        <v>1089</v>
      </c>
      <c r="B1093" s="146" t="s">
        <v>1256</v>
      </c>
      <c r="C1093" s="91" t="s">
        <v>6461</v>
      </c>
      <c r="D1093" s="91">
        <v>1</v>
      </c>
      <c r="E1093" s="91">
        <v>26</v>
      </c>
      <c r="F1093" s="146" t="s">
        <v>1464</v>
      </c>
      <c r="G1093" s="99">
        <v>379</v>
      </c>
      <c r="H1093" s="91">
        <v>54</v>
      </c>
      <c r="I1093" s="91"/>
    </row>
    <row r="1094" spans="1:9">
      <c r="A1094" s="145">
        <v>1090</v>
      </c>
      <c r="B1094" s="146" t="s">
        <v>1240</v>
      </c>
      <c r="C1094" s="146"/>
      <c r="D1094" s="91">
        <v>1</v>
      </c>
      <c r="E1094" s="91">
        <v>15</v>
      </c>
      <c r="F1094" s="146" t="s">
        <v>1465</v>
      </c>
      <c r="G1094" s="99">
        <v>382</v>
      </c>
      <c r="H1094" s="91">
        <v>3</v>
      </c>
      <c r="I1094" s="146"/>
    </row>
    <row r="1095" spans="1:9">
      <c r="A1095" s="145">
        <v>1091</v>
      </c>
      <c r="B1095" s="146" t="s">
        <v>1242</v>
      </c>
      <c r="C1095" s="91"/>
      <c r="D1095" s="91">
        <v>5</v>
      </c>
      <c r="E1095" s="91">
        <v>16</v>
      </c>
      <c r="F1095" s="146" t="s">
        <v>1466</v>
      </c>
      <c r="G1095" s="147">
        <v>382</v>
      </c>
      <c r="H1095" s="91" t="s">
        <v>6669</v>
      </c>
      <c r="I1095" s="91"/>
    </row>
    <row r="1096" spans="1:9">
      <c r="A1096" s="145">
        <v>1092</v>
      </c>
      <c r="B1096" s="146" t="s">
        <v>1244</v>
      </c>
      <c r="C1096" s="91"/>
      <c r="D1096" s="91">
        <v>1</v>
      </c>
      <c r="E1096" s="91">
        <v>17</v>
      </c>
      <c r="F1096" s="146" t="s">
        <v>1467</v>
      </c>
      <c r="G1096" s="99">
        <v>382</v>
      </c>
      <c r="H1096" s="91">
        <v>9</v>
      </c>
      <c r="I1096" s="91"/>
    </row>
    <row r="1097" spans="1:9">
      <c r="A1097" s="145">
        <v>1093</v>
      </c>
      <c r="B1097" s="146" t="s">
        <v>1246</v>
      </c>
      <c r="C1097" s="91"/>
      <c r="D1097" s="91">
        <v>1</v>
      </c>
      <c r="E1097" s="91">
        <v>18</v>
      </c>
      <c r="F1097" s="146" t="s">
        <v>1468</v>
      </c>
      <c r="G1097" s="99">
        <v>382</v>
      </c>
      <c r="H1097" s="91">
        <v>11</v>
      </c>
      <c r="I1097" s="91"/>
    </row>
    <row r="1098" spans="1:9">
      <c r="A1098" s="145">
        <v>1094</v>
      </c>
      <c r="B1098" s="146" t="s">
        <v>1248</v>
      </c>
      <c r="C1098" s="91"/>
      <c r="D1098" s="91">
        <v>1</v>
      </c>
      <c r="E1098" s="91">
        <v>19</v>
      </c>
      <c r="F1098" s="146" t="s">
        <v>1469</v>
      </c>
      <c r="G1098" s="99">
        <v>382</v>
      </c>
      <c r="H1098" s="91">
        <v>13</v>
      </c>
      <c r="I1098" s="91"/>
    </row>
    <row r="1099" spans="1:9">
      <c r="A1099" s="145">
        <v>1095</v>
      </c>
      <c r="B1099" s="146" t="s">
        <v>1250</v>
      </c>
      <c r="C1099" s="91"/>
      <c r="D1099" s="91">
        <v>1</v>
      </c>
      <c r="E1099" s="91">
        <v>20</v>
      </c>
      <c r="F1099" s="146" t="s">
        <v>1470</v>
      </c>
      <c r="G1099" s="99">
        <v>382</v>
      </c>
      <c r="H1099" s="91">
        <v>15</v>
      </c>
      <c r="I1099" s="91"/>
    </row>
    <row r="1100" spans="1:9">
      <c r="A1100" s="145">
        <v>1096</v>
      </c>
      <c r="B1100" s="146" t="s">
        <v>1252</v>
      </c>
      <c r="C1100" s="91" t="s">
        <v>6461</v>
      </c>
      <c r="D1100" s="91">
        <v>1</v>
      </c>
      <c r="E1100" s="91">
        <v>24</v>
      </c>
      <c r="F1100" s="146" t="s">
        <v>1471</v>
      </c>
      <c r="G1100" s="99">
        <v>382</v>
      </c>
      <c r="H1100" s="91">
        <v>34</v>
      </c>
      <c r="I1100" s="91"/>
    </row>
    <row r="1101" spans="1:9">
      <c r="A1101" s="145">
        <v>1097</v>
      </c>
      <c r="B1101" s="146" t="s">
        <v>1254</v>
      </c>
      <c r="C1101" s="91" t="s">
        <v>6461</v>
      </c>
      <c r="D1101" s="91">
        <v>1</v>
      </c>
      <c r="E1101" s="91">
        <v>25</v>
      </c>
      <c r="F1101" s="146" t="s">
        <v>1472</v>
      </c>
      <c r="G1101" s="99">
        <v>382</v>
      </c>
      <c r="H1101" s="91">
        <v>44</v>
      </c>
      <c r="I1101" s="91"/>
    </row>
    <row r="1102" spans="1:9">
      <c r="A1102" s="145">
        <v>1098</v>
      </c>
      <c r="B1102" s="146" t="s">
        <v>1256</v>
      </c>
      <c r="C1102" s="91" t="s">
        <v>6461</v>
      </c>
      <c r="D1102" s="91">
        <v>1</v>
      </c>
      <c r="E1102" s="91">
        <v>26</v>
      </c>
      <c r="F1102" s="146" t="s">
        <v>1473</v>
      </c>
      <c r="G1102" s="99">
        <v>382</v>
      </c>
      <c r="H1102" s="91">
        <v>54</v>
      </c>
      <c r="I1102" s="91"/>
    </row>
    <row r="1103" spans="1:9">
      <c r="A1103" s="145">
        <v>1099</v>
      </c>
      <c r="B1103" s="146" t="s">
        <v>1240</v>
      </c>
      <c r="C1103" s="146"/>
      <c r="D1103" s="91">
        <v>1</v>
      </c>
      <c r="E1103" s="91">
        <v>15</v>
      </c>
      <c r="F1103" s="146" t="s">
        <v>1474</v>
      </c>
      <c r="G1103" s="99">
        <v>387</v>
      </c>
      <c r="H1103" s="91">
        <v>3</v>
      </c>
      <c r="I1103" s="146"/>
    </row>
    <row r="1104" spans="1:9">
      <c r="A1104" s="145">
        <v>1100</v>
      </c>
      <c r="B1104" s="146" t="s">
        <v>1242</v>
      </c>
      <c r="C1104" s="91"/>
      <c r="D1104" s="91">
        <v>5</v>
      </c>
      <c r="E1104" s="91">
        <v>16</v>
      </c>
      <c r="F1104" s="146" t="s">
        <v>1475</v>
      </c>
      <c r="G1104" s="147">
        <v>387</v>
      </c>
      <c r="H1104" s="91" t="s">
        <v>6669</v>
      </c>
      <c r="I1104" s="91"/>
    </row>
    <row r="1105" spans="1:9">
      <c r="A1105" s="145">
        <v>1101</v>
      </c>
      <c r="B1105" s="146" t="s">
        <v>1244</v>
      </c>
      <c r="C1105" s="91"/>
      <c r="D1105" s="91">
        <v>1</v>
      </c>
      <c r="E1105" s="91">
        <v>17</v>
      </c>
      <c r="F1105" s="146" t="s">
        <v>1476</v>
      </c>
      <c r="G1105" s="99">
        <v>387</v>
      </c>
      <c r="H1105" s="91">
        <v>9</v>
      </c>
      <c r="I1105" s="91"/>
    </row>
    <row r="1106" spans="1:9">
      <c r="A1106" s="145">
        <v>1102</v>
      </c>
      <c r="B1106" s="146" t="s">
        <v>1246</v>
      </c>
      <c r="C1106" s="91"/>
      <c r="D1106" s="91">
        <v>1</v>
      </c>
      <c r="E1106" s="91">
        <v>18</v>
      </c>
      <c r="F1106" s="146" t="s">
        <v>1477</v>
      </c>
      <c r="G1106" s="99">
        <v>387</v>
      </c>
      <c r="H1106" s="91">
        <v>11</v>
      </c>
      <c r="I1106" s="91"/>
    </row>
    <row r="1107" spans="1:9">
      <c r="A1107" s="145">
        <v>1103</v>
      </c>
      <c r="B1107" s="146" t="s">
        <v>1248</v>
      </c>
      <c r="C1107" s="91"/>
      <c r="D1107" s="91">
        <v>1</v>
      </c>
      <c r="E1107" s="91">
        <v>19</v>
      </c>
      <c r="F1107" s="146" t="s">
        <v>1478</v>
      </c>
      <c r="G1107" s="99">
        <v>387</v>
      </c>
      <c r="H1107" s="91">
        <v>13</v>
      </c>
      <c r="I1107" s="91"/>
    </row>
    <row r="1108" spans="1:9">
      <c r="A1108" s="145">
        <v>1104</v>
      </c>
      <c r="B1108" s="146" t="s">
        <v>1250</v>
      </c>
      <c r="C1108" s="91"/>
      <c r="D1108" s="91">
        <v>1</v>
      </c>
      <c r="E1108" s="91">
        <v>20</v>
      </c>
      <c r="F1108" s="146" t="s">
        <v>1479</v>
      </c>
      <c r="G1108" s="99">
        <v>387</v>
      </c>
      <c r="H1108" s="91">
        <v>15</v>
      </c>
      <c r="I1108" s="91"/>
    </row>
    <row r="1109" spans="1:9">
      <c r="A1109" s="145">
        <v>1105</v>
      </c>
      <c r="B1109" s="146" t="s">
        <v>1252</v>
      </c>
      <c r="C1109" s="91" t="s">
        <v>6461</v>
      </c>
      <c r="D1109" s="91">
        <v>1</v>
      </c>
      <c r="E1109" s="91">
        <v>24</v>
      </c>
      <c r="F1109" s="146" t="s">
        <v>1480</v>
      </c>
      <c r="G1109" s="99">
        <v>387</v>
      </c>
      <c r="H1109" s="91">
        <v>34</v>
      </c>
      <c r="I1109" s="91"/>
    </row>
    <row r="1110" spans="1:9">
      <c r="A1110" s="145">
        <v>1106</v>
      </c>
      <c r="B1110" s="146" t="s">
        <v>1254</v>
      </c>
      <c r="C1110" s="91" t="s">
        <v>6461</v>
      </c>
      <c r="D1110" s="91">
        <v>1</v>
      </c>
      <c r="E1110" s="91">
        <v>25</v>
      </c>
      <c r="F1110" s="146" t="s">
        <v>1481</v>
      </c>
      <c r="G1110" s="99">
        <v>387</v>
      </c>
      <c r="H1110" s="91">
        <v>44</v>
      </c>
      <c r="I1110" s="91"/>
    </row>
    <row r="1111" spans="1:9">
      <c r="A1111" s="145">
        <v>1107</v>
      </c>
      <c r="B1111" s="146" t="s">
        <v>1256</v>
      </c>
      <c r="C1111" s="91" t="s">
        <v>6461</v>
      </c>
      <c r="D1111" s="91">
        <v>1</v>
      </c>
      <c r="E1111" s="91">
        <v>26</v>
      </c>
      <c r="F1111" s="146" t="s">
        <v>1482</v>
      </c>
      <c r="G1111" s="99">
        <v>387</v>
      </c>
      <c r="H1111" s="91">
        <v>54</v>
      </c>
      <c r="I1111" s="91"/>
    </row>
    <row r="1112" spans="1:9">
      <c r="A1112" s="145">
        <v>1108</v>
      </c>
      <c r="B1112" s="146" t="s">
        <v>1240</v>
      </c>
      <c r="C1112" s="146"/>
      <c r="D1112" s="91">
        <v>1</v>
      </c>
      <c r="E1112" s="91">
        <v>15</v>
      </c>
      <c r="F1112" s="146" t="s">
        <v>1483</v>
      </c>
      <c r="G1112" s="99">
        <v>390</v>
      </c>
      <c r="H1112" s="91">
        <v>3</v>
      </c>
      <c r="I1112" s="146"/>
    </row>
    <row r="1113" spans="1:9">
      <c r="A1113" s="145">
        <v>1109</v>
      </c>
      <c r="B1113" s="146" t="s">
        <v>1242</v>
      </c>
      <c r="C1113" s="91"/>
      <c r="D1113" s="91">
        <v>5</v>
      </c>
      <c r="E1113" s="91">
        <v>16</v>
      </c>
      <c r="F1113" s="146" t="s">
        <v>1484</v>
      </c>
      <c r="G1113" s="147">
        <v>390</v>
      </c>
      <c r="H1113" s="91" t="s">
        <v>6669</v>
      </c>
      <c r="I1113" s="91"/>
    </row>
    <row r="1114" spans="1:9">
      <c r="A1114" s="145">
        <v>1110</v>
      </c>
      <c r="B1114" s="146" t="s">
        <v>1244</v>
      </c>
      <c r="C1114" s="91"/>
      <c r="D1114" s="91">
        <v>1</v>
      </c>
      <c r="E1114" s="91">
        <v>17</v>
      </c>
      <c r="F1114" s="146" t="s">
        <v>1485</v>
      </c>
      <c r="G1114" s="99">
        <v>390</v>
      </c>
      <c r="H1114" s="91">
        <v>9</v>
      </c>
      <c r="I1114" s="91"/>
    </row>
    <row r="1115" spans="1:9">
      <c r="A1115" s="145">
        <v>1111</v>
      </c>
      <c r="B1115" s="146" t="s">
        <v>1246</v>
      </c>
      <c r="C1115" s="91"/>
      <c r="D1115" s="91">
        <v>1</v>
      </c>
      <c r="E1115" s="91">
        <v>18</v>
      </c>
      <c r="F1115" s="146" t="s">
        <v>1486</v>
      </c>
      <c r="G1115" s="99">
        <v>390</v>
      </c>
      <c r="H1115" s="91">
        <v>11</v>
      </c>
      <c r="I1115" s="91"/>
    </row>
    <row r="1116" spans="1:9">
      <c r="A1116" s="145">
        <v>1112</v>
      </c>
      <c r="B1116" s="146" t="s">
        <v>1248</v>
      </c>
      <c r="C1116" s="91"/>
      <c r="D1116" s="91">
        <v>1</v>
      </c>
      <c r="E1116" s="91">
        <v>19</v>
      </c>
      <c r="F1116" s="146" t="s">
        <v>1487</v>
      </c>
      <c r="G1116" s="99">
        <v>390</v>
      </c>
      <c r="H1116" s="91">
        <v>13</v>
      </c>
      <c r="I1116" s="91"/>
    </row>
    <row r="1117" spans="1:9">
      <c r="A1117" s="145">
        <v>1113</v>
      </c>
      <c r="B1117" s="146" t="s">
        <v>1250</v>
      </c>
      <c r="C1117" s="91"/>
      <c r="D1117" s="91">
        <v>1</v>
      </c>
      <c r="E1117" s="91">
        <v>20</v>
      </c>
      <c r="F1117" s="146" t="s">
        <v>1488</v>
      </c>
      <c r="G1117" s="99">
        <v>390</v>
      </c>
      <c r="H1117" s="91">
        <v>15</v>
      </c>
      <c r="I1117" s="91"/>
    </row>
    <row r="1118" spans="1:9">
      <c r="A1118" s="145">
        <v>1114</v>
      </c>
      <c r="B1118" s="146" t="s">
        <v>1252</v>
      </c>
      <c r="C1118" s="91" t="s">
        <v>6461</v>
      </c>
      <c r="D1118" s="91">
        <v>1</v>
      </c>
      <c r="E1118" s="91">
        <v>24</v>
      </c>
      <c r="F1118" s="146" t="s">
        <v>1489</v>
      </c>
      <c r="G1118" s="99">
        <v>390</v>
      </c>
      <c r="H1118" s="91">
        <v>34</v>
      </c>
      <c r="I1118" s="91"/>
    </row>
    <row r="1119" spans="1:9">
      <c r="A1119" s="145">
        <v>1115</v>
      </c>
      <c r="B1119" s="146" t="s">
        <v>1254</v>
      </c>
      <c r="C1119" s="91" t="s">
        <v>6461</v>
      </c>
      <c r="D1119" s="91">
        <v>1</v>
      </c>
      <c r="E1119" s="91">
        <v>25</v>
      </c>
      <c r="F1119" s="146" t="s">
        <v>1490</v>
      </c>
      <c r="G1119" s="99">
        <v>390</v>
      </c>
      <c r="H1119" s="91">
        <v>44</v>
      </c>
      <c r="I1119" s="91"/>
    </row>
    <row r="1120" spans="1:9">
      <c r="A1120" s="145">
        <v>1116</v>
      </c>
      <c r="B1120" s="146" t="s">
        <v>1256</v>
      </c>
      <c r="C1120" s="91" t="s">
        <v>6461</v>
      </c>
      <c r="D1120" s="91">
        <v>1</v>
      </c>
      <c r="E1120" s="91">
        <v>26</v>
      </c>
      <c r="F1120" s="146" t="s">
        <v>1491</v>
      </c>
      <c r="G1120" s="99">
        <v>390</v>
      </c>
      <c r="H1120" s="91">
        <v>54</v>
      </c>
      <c r="I1120" s="91"/>
    </row>
    <row r="1121" spans="1:9">
      <c r="A1121" s="145">
        <v>1117</v>
      </c>
      <c r="B1121" s="146" t="s">
        <v>1240</v>
      </c>
      <c r="C1121" s="146"/>
      <c r="D1121" s="91">
        <v>1</v>
      </c>
      <c r="E1121" s="91">
        <v>15</v>
      </c>
      <c r="F1121" s="146" t="s">
        <v>1492</v>
      </c>
      <c r="G1121" s="99">
        <v>393</v>
      </c>
      <c r="H1121" s="91">
        <v>3</v>
      </c>
      <c r="I1121" s="146"/>
    </row>
    <row r="1122" spans="1:9">
      <c r="A1122" s="145">
        <v>1118</v>
      </c>
      <c r="B1122" s="146" t="s">
        <v>1242</v>
      </c>
      <c r="C1122" s="91"/>
      <c r="D1122" s="91">
        <v>5</v>
      </c>
      <c r="E1122" s="91">
        <v>16</v>
      </c>
      <c r="F1122" s="146" t="s">
        <v>1493</v>
      </c>
      <c r="G1122" s="147">
        <v>393</v>
      </c>
      <c r="H1122" s="91" t="s">
        <v>6669</v>
      </c>
      <c r="I1122" s="91"/>
    </row>
    <row r="1123" spans="1:9">
      <c r="A1123" s="145">
        <v>1119</v>
      </c>
      <c r="B1123" s="146" t="s">
        <v>1244</v>
      </c>
      <c r="C1123" s="91"/>
      <c r="D1123" s="91">
        <v>1</v>
      </c>
      <c r="E1123" s="91">
        <v>17</v>
      </c>
      <c r="F1123" s="146" t="s">
        <v>1494</v>
      </c>
      <c r="G1123" s="99">
        <v>393</v>
      </c>
      <c r="H1123" s="91">
        <v>9</v>
      </c>
      <c r="I1123" s="91"/>
    </row>
    <row r="1124" spans="1:9">
      <c r="A1124" s="145">
        <v>1120</v>
      </c>
      <c r="B1124" s="146" t="s">
        <v>1246</v>
      </c>
      <c r="C1124" s="91"/>
      <c r="D1124" s="91">
        <v>1</v>
      </c>
      <c r="E1124" s="91">
        <v>18</v>
      </c>
      <c r="F1124" s="146" t="s">
        <v>1495</v>
      </c>
      <c r="G1124" s="99">
        <v>393</v>
      </c>
      <c r="H1124" s="91">
        <v>11</v>
      </c>
      <c r="I1124" s="91"/>
    </row>
    <row r="1125" spans="1:9">
      <c r="A1125" s="145">
        <v>1121</v>
      </c>
      <c r="B1125" s="146" t="s">
        <v>1248</v>
      </c>
      <c r="C1125" s="91"/>
      <c r="D1125" s="91">
        <v>1</v>
      </c>
      <c r="E1125" s="91">
        <v>19</v>
      </c>
      <c r="F1125" s="146" t="s">
        <v>1496</v>
      </c>
      <c r="G1125" s="99">
        <v>393</v>
      </c>
      <c r="H1125" s="91">
        <v>13</v>
      </c>
      <c r="I1125" s="91"/>
    </row>
    <row r="1126" spans="1:9">
      <c r="A1126" s="145">
        <v>1122</v>
      </c>
      <c r="B1126" s="146" t="s">
        <v>1250</v>
      </c>
      <c r="C1126" s="91"/>
      <c r="D1126" s="91">
        <v>1</v>
      </c>
      <c r="E1126" s="91">
        <v>20</v>
      </c>
      <c r="F1126" s="146" t="s">
        <v>1497</v>
      </c>
      <c r="G1126" s="99">
        <v>393</v>
      </c>
      <c r="H1126" s="91">
        <v>15</v>
      </c>
      <c r="I1126" s="91"/>
    </row>
    <row r="1127" spans="1:9">
      <c r="A1127" s="145">
        <v>1123</v>
      </c>
      <c r="B1127" s="146" t="s">
        <v>1252</v>
      </c>
      <c r="C1127" s="91" t="s">
        <v>6461</v>
      </c>
      <c r="D1127" s="91">
        <v>1</v>
      </c>
      <c r="E1127" s="91">
        <v>24</v>
      </c>
      <c r="F1127" s="146" t="s">
        <v>1498</v>
      </c>
      <c r="G1127" s="99">
        <v>393</v>
      </c>
      <c r="H1127" s="91">
        <v>34</v>
      </c>
      <c r="I1127" s="91"/>
    </row>
    <row r="1128" spans="1:9">
      <c r="A1128" s="145">
        <v>1124</v>
      </c>
      <c r="B1128" s="146" t="s">
        <v>1254</v>
      </c>
      <c r="C1128" s="91" t="s">
        <v>6461</v>
      </c>
      <c r="D1128" s="91">
        <v>1</v>
      </c>
      <c r="E1128" s="91">
        <v>25</v>
      </c>
      <c r="F1128" s="146" t="s">
        <v>1499</v>
      </c>
      <c r="G1128" s="99">
        <v>393</v>
      </c>
      <c r="H1128" s="91">
        <v>44</v>
      </c>
      <c r="I1128" s="91"/>
    </row>
    <row r="1129" spans="1:9">
      <c r="A1129" s="145">
        <v>1125</v>
      </c>
      <c r="B1129" s="146" t="s">
        <v>1256</v>
      </c>
      <c r="C1129" s="91" t="s">
        <v>6461</v>
      </c>
      <c r="D1129" s="91">
        <v>1</v>
      </c>
      <c r="E1129" s="91">
        <v>26</v>
      </c>
      <c r="F1129" s="146" t="s">
        <v>1500</v>
      </c>
      <c r="G1129" s="99">
        <v>393</v>
      </c>
      <c r="H1129" s="91">
        <v>54</v>
      </c>
      <c r="I1129" s="91"/>
    </row>
    <row r="1130" spans="1:9">
      <c r="A1130" s="145">
        <v>1126</v>
      </c>
      <c r="B1130" s="146" t="s">
        <v>1240</v>
      </c>
      <c r="C1130" s="146"/>
      <c r="D1130" s="91">
        <v>1</v>
      </c>
      <c r="E1130" s="91">
        <v>15</v>
      </c>
      <c r="F1130" s="146" t="s">
        <v>1501</v>
      </c>
      <c r="G1130" s="99">
        <v>396</v>
      </c>
      <c r="H1130" s="91">
        <v>3</v>
      </c>
      <c r="I1130" s="146"/>
    </row>
    <row r="1131" spans="1:9">
      <c r="A1131" s="145">
        <v>1127</v>
      </c>
      <c r="B1131" s="146" t="s">
        <v>1242</v>
      </c>
      <c r="C1131" s="91"/>
      <c r="D1131" s="91">
        <v>5</v>
      </c>
      <c r="E1131" s="91">
        <v>16</v>
      </c>
      <c r="F1131" s="146" t="s">
        <v>1502</v>
      </c>
      <c r="G1131" s="147">
        <v>396</v>
      </c>
      <c r="H1131" s="91" t="s">
        <v>6669</v>
      </c>
      <c r="I1131" s="91"/>
    </row>
    <row r="1132" spans="1:9">
      <c r="A1132" s="145">
        <v>1128</v>
      </c>
      <c r="B1132" s="146" t="s">
        <v>1244</v>
      </c>
      <c r="C1132" s="91"/>
      <c r="D1132" s="91">
        <v>1</v>
      </c>
      <c r="E1132" s="91">
        <v>17</v>
      </c>
      <c r="F1132" s="146" t="s">
        <v>1503</v>
      </c>
      <c r="G1132" s="99">
        <v>396</v>
      </c>
      <c r="H1132" s="91">
        <v>9</v>
      </c>
      <c r="I1132" s="91"/>
    </row>
    <row r="1133" spans="1:9">
      <c r="A1133" s="145">
        <v>1129</v>
      </c>
      <c r="B1133" s="146" t="s">
        <v>1246</v>
      </c>
      <c r="C1133" s="91"/>
      <c r="D1133" s="91">
        <v>1</v>
      </c>
      <c r="E1133" s="91">
        <v>18</v>
      </c>
      <c r="F1133" s="146" t="s">
        <v>1504</v>
      </c>
      <c r="G1133" s="99">
        <v>396</v>
      </c>
      <c r="H1133" s="91">
        <v>11</v>
      </c>
      <c r="I1133" s="91"/>
    </row>
    <row r="1134" spans="1:9">
      <c r="A1134" s="145">
        <v>1130</v>
      </c>
      <c r="B1134" s="146" t="s">
        <v>1248</v>
      </c>
      <c r="C1134" s="91"/>
      <c r="D1134" s="91">
        <v>1</v>
      </c>
      <c r="E1134" s="91">
        <v>19</v>
      </c>
      <c r="F1134" s="146" t="s">
        <v>1505</v>
      </c>
      <c r="G1134" s="99">
        <v>396</v>
      </c>
      <c r="H1134" s="91">
        <v>13</v>
      </c>
      <c r="I1134" s="91"/>
    </row>
    <row r="1135" spans="1:9">
      <c r="A1135" s="145">
        <v>1131</v>
      </c>
      <c r="B1135" s="146" t="s">
        <v>1250</v>
      </c>
      <c r="C1135" s="91"/>
      <c r="D1135" s="91">
        <v>1</v>
      </c>
      <c r="E1135" s="91">
        <v>20</v>
      </c>
      <c r="F1135" s="146" t="s">
        <v>1506</v>
      </c>
      <c r="G1135" s="99">
        <v>396</v>
      </c>
      <c r="H1135" s="91">
        <v>15</v>
      </c>
      <c r="I1135" s="91"/>
    </row>
    <row r="1136" spans="1:9">
      <c r="A1136" s="145">
        <v>1132</v>
      </c>
      <c r="B1136" s="146" t="s">
        <v>1252</v>
      </c>
      <c r="C1136" s="91" t="s">
        <v>6461</v>
      </c>
      <c r="D1136" s="91">
        <v>1</v>
      </c>
      <c r="E1136" s="91">
        <v>24</v>
      </c>
      <c r="F1136" s="146" t="s">
        <v>1507</v>
      </c>
      <c r="G1136" s="99">
        <v>396</v>
      </c>
      <c r="H1136" s="91">
        <v>34</v>
      </c>
      <c r="I1136" s="91"/>
    </row>
    <row r="1137" spans="1:9">
      <c r="A1137" s="145">
        <v>1133</v>
      </c>
      <c r="B1137" s="146" t="s">
        <v>1254</v>
      </c>
      <c r="C1137" s="91" t="s">
        <v>6461</v>
      </c>
      <c r="D1137" s="91">
        <v>1</v>
      </c>
      <c r="E1137" s="91">
        <v>25</v>
      </c>
      <c r="F1137" s="146" t="s">
        <v>1508</v>
      </c>
      <c r="G1137" s="99">
        <v>396</v>
      </c>
      <c r="H1137" s="91">
        <v>44</v>
      </c>
      <c r="I1137" s="91"/>
    </row>
    <row r="1138" spans="1:9">
      <c r="A1138" s="145">
        <v>1134</v>
      </c>
      <c r="B1138" s="146" t="s">
        <v>1256</v>
      </c>
      <c r="C1138" s="91" t="s">
        <v>6461</v>
      </c>
      <c r="D1138" s="91">
        <v>1</v>
      </c>
      <c r="E1138" s="91">
        <v>26</v>
      </c>
      <c r="F1138" s="146" t="s">
        <v>1509</v>
      </c>
      <c r="G1138" s="99">
        <v>396</v>
      </c>
      <c r="H1138" s="91">
        <v>54</v>
      </c>
      <c r="I1138" s="91"/>
    </row>
    <row r="1139" spans="1:9">
      <c r="A1139" s="145">
        <v>1135</v>
      </c>
      <c r="B1139" s="146" t="s">
        <v>1240</v>
      </c>
      <c r="C1139" s="146"/>
      <c r="D1139" s="91">
        <v>1</v>
      </c>
      <c r="E1139" s="91">
        <v>15</v>
      </c>
      <c r="F1139" s="146" t="s">
        <v>1510</v>
      </c>
      <c r="G1139" s="99">
        <v>399</v>
      </c>
      <c r="H1139" s="91">
        <v>3</v>
      </c>
      <c r="I1139" s="146"/>
    </row>
    <row r="1140" spans="1:9">
      <c r="A1140" s="145">
        <v>1136</v>
      </c>
      <c r="B1140" s="146" t="s">
        <v>1242</v>
      </c>
      <c r="C1140" s="91"/>
      <c r="D1140" s="91">
        <v>5</v>
      </c>
      <c r="E1140" s="91">
        <v>16</v>
      </c>
      <c r="F1140" s="146" t="s">
        <v>1511</v>
      </c>
      <c r="G1140" s="147">
        <v>399</v>
      </c>
      <c r="H1140" s="91" t="s">
        <v>6669</v>
      </c>
      <c r="I1140" s="91"/>
    </row>
    <row r="1141" spans="1:9">
      <c r="A1141" s="145">
        <v>1137</v>
      </c>
      <c r="B1141" s="146" t="s">
        <v>1244</v>
      </c>
      <c r="C1141" s="91"/>
      <c r="D1141" s="91">
        <v>1</v>
      </c>
      <c r="E1141" s="91">
        <v>17</v>
      </c>
      <c r="F1141" s="146" t="s">
        <v>1512</v>
      </c>
      <c r="G1141" s="99">
        <v>399</v>
      </c>
      <c r="H1141" s="91">
        <v>9</v>
      </c>
      <c r="I1141" s="91"/>
    </row>
    <row r="1142" spans="1:9">
      <c r="A1142" s="145">
        <v>1138</v>
      </c>
      <c r="B1142" s="146" t="s">
        <v>1246</v>
      </c>
      <c r="C1142" s="91"/>
      <c r="D1142" s="91">
        <v>1</v>
      </c>
      <c r="E1142" s="91">
        <v>18</v>
      </c>
      <c r="F1142" s="146" t="s">
        <v>1513</v>
      </c>
      <c r="G1142" s="99">
        <v>399</v>
      </c>
      <c r="H1142" s="91">
        <v>11</v>
      </c>
      <c r="I1142" s="91"/>
    </row>
    <row r="1143" spans="1:9">
      <c r="A1143" s="145">
        <v>1139</v>
      </c>
      <c r="B1143" s="146" t="s">
        <v>1248</v>
      </c>
      <c r="C1143" s="91"/>
      <c r="D1143" s="91">
        <v>1</v>
      </c>
      <c r="E1143" s="91">
        <v>19</v>
      </c>
      <c r="F1143" s="146" t="s">
        <v>1514</v>
      </c>
      <c r="G1143" s="99">
        <v>399</v>
      </c>
      <c r="H1143" s="91">
        <v>13</v>
      </c>
      <c r="I1143" s="91"/>
    </row>
    <row r="1144" spans="1:9">
      <c r="A1144" s="145">
        <v>1140</v>
      </c>
      <c r="B1144" s="146" t="s">
        <v>1250</v>
      </c>
      <c r="C1144" s="91"/>
      <c r="D1144" s="91">
        <v>1</v>
      </c>
      <c r="E1144" s="91">
        <v>20</v>
      </c>
      <c r="F1144" s="146" t="s">
        <v>1515</v>
      </c>
      <c r="G1144" s="99">
        <v>399</v>
      </c>
      <c r="H1144" s="91">
        <v>15</v>
      </c>
      <c r="I1144" s="91"/>
    </row>
    <row r="1145" spans="1:9">
      <c r="A1145" s="145">
        <v>1141</v>
      </c>
      <c r="B1145" s="146" t="s">
        <v>1252</v>
      </c>
      <c r="C1145" s="91" t="s">
        <v>6461</v>
      </c>
      <c r="D1145" s="91">
        <v>1</v>
      </c>
      <c r="E1145" s="91">
        <v>24</v>
      </c>
      <c r="F1145" s="146" t="s">
        <v>1516</v>
      </c>
      <c r="G1145" s="99">
        <v>399</v>
      </c>
      <c r="H1145" s="91">
        <v>34</v>
      </c>
      <c r="I1145" s="91"/>
    </row>
    <row r="1146" spans="1:9">
      <c r="A1146" s="145">
        <v>1142</v>
      </c>
      <c r="B1146" s="146" t="s">
        <v>1254</v>
      </c>
      <c r="C1146" s="91" t="s">
        <v>6461</v>
      </c>
      <c r="D1146" s="91">
        <v>1</v>
      </c>
      <c r="E1146" s="91">
        <v>25</v>
      </c>
      <c r="F1146" s="146" t="s">
        <v>1517</v>
      </c>
      <c r="G1146" s="99">
        <v>399</v>
      </c>
      <c r="H1146" s="91">
        <v>44</v>
      </c>
      <c r="I1146" s="91"/>
    </row>
    <row r="1147" spans="1:9">
      <c r="A1147" s="145">
        <v>1143</v>
      </c>
      <c r="B1147" s="146" t="s">
        <v>1256</v>
      </c>
      <c r="C1147" s="91" t="s">
        <v>6461</v>
      </c>
      <c r="D1147" s="91">
        <v>1</v>
      </c>
      <c r="E1147" s="91">
        <v>26</v>
      </c>
      <c r="F1147" s="146" t="s">
        <v>1518</v>
      </c>
      <c r="G1147" s="99">
        <v>399</v>
      </c>
      <c r="H1147" s="91">
        <v>54</v>
      </c>
      <c r="I1147" s="91"/>
    </row>
    <row r="1148" spans="1:9">
      <c r="A1148" s="145">
        <v>1144</v>
      </c>
      <c r="B1148" s="146" t="s">
        <v>1240</v>
      </c>
      <c r="C1148" s="146"/>
      <c r="D1148" s="91">
        <v>1</v>
      </c>
      <c r="E1148" s="91">
        <v>15</v>
      </c>
      <c r="F1148" s="146" t="s">
        <v>1519</v>
      </c>
      <c r="G1148" s="99">
        <v>402</v>
      </c>
      <c r="H1148" s="91">
        <v>3</v>
      </c>
      <c r="I1148" s="146"/>
    </row>
    <row r="1149" spans="1:9">
      <c r="A1149" s="145">
        <v>1145</v>
      </c>
      <c r="B1149" s="146" t="s">
        <v>1242</v>
      </c>
      <c r="C1149" s="91"/>
      <c r="D1149" s="91">
        <v>5</v>
      </c>
      <c r="E1149" s="91">
        <v>16</v>
      </c>
      <c r="F1149" s="146" t="s">
        <v>1520</v>
      </c>
      <c r="G1149" s="147">
        <v>402</v>
      </c>
      <c r="H1149" s="91" t="s">
        <v>6669</v>
      </c>
      <c r="I1149" s="91"/>
    </row>
    <row r="1150" spans="1:9">
      <c r="A1150" s="145">
        <v>1146</v>
      </c>
      <c r="B1150" s="146" t="s">
        <v>1244</v>
      </c>
      <c r="C1150" s="91"/>
      <c r="D1150" s="91">
        <v>1</v>
      </c>
      <c r="E1150" s="91">
        <v>17</v>
      </c>
      <c r="F1150" s="146" t="s">
        <v>1521</v>
      </c>
      <c r="G1150" s="99">
        <v>402</v>
      </c>
      <c r="H1150" s="91">
        <v>9</v>
      </c>
      <c r="I1150" s="91"/>
    </row>
    <row r="1151" spans="1:9">
      <c r="A1151" s="145">
        <v>1147</v>
      </c>
      <c r="B1151" s="146" t="s">
        <v>1246</v>
      </c>
      <c r="C1151" s="91"/>
      <c r="D1151" s="91">
        <v>1</v>
      </c>
      <c r="E1151" s="91">
        <v>18</v>
      </c>
      <c r="F1151" s="146" t="s">
        <v>1522</v>
      </c>
      <c r="G1151" s="99">
        <v>402</v>
      </c>
      <c r="H1151" s="91">
        <v>11</v>
      </c>
      <c r="I1151" s="91"/>
    </row>
    <row r="1152" spans="1:9">
      <c r="A1152" s="145">
        <v>1148</v>
      </c>
      <c r="B1152" s="146" t="s">
        <v>1248</v>
      </c>
      <c r="C1152" s="91"/>
      <c r="D1152" s="91">
        <v>1</v>
      </c>
      <c r="E1152" s="91">
        <v>19</v>
      </c>
      <c r="F1152" s="146" t="s">
        <v>1523</v>
      </c>
      <c r="G1152" s="99">
        <v>402</v>
      </c>
      <c r="H1152" s="91">
        <v>13</v>
      </c>
      <c r="I1152" s="91"/>
    </row>
    <row r="1153" spans="1:9">
      <c r="A1153" s="145">
        <v>1149</v>
      </c>
      <c r="B1153" s="146" t="s">
        <v>1250</v>
      </c>
      <c r="C1153" s="91"/>
      <c r="D1153" s="91">
        <v>1</v>
      </c>
      <c r="E1153" s="91">
        <v>20</v>
      </c>
      <c r="F1153" s="146" t="s">
        <v>1524</v>
      </c>
      <c r="G1153" s="99">
        <v>402</v>
      </c>
      <c r="H1153" s="91">
        <v>15</v>
      </c>
      <c r="I1153" s="91"/>
    </row>
    <row r="1154" spans="1:9">
      <c r="A1154" s="145">
        <v>1150</v>
      </c>
      <c r="B1154" s="146" t="s">
        <v>1252</v>
      </c>
      <c r="C1154" s="91" t="s">
        <v>6461</v>
      </c>
      <c r="D1154" s="91">
        <v>1</v>
      </c>
      <c r="E1154" s="91">
        <v>24</v>
      </c>
      <c r="F1154" s="146" t="s">
        <v>1525</v>
      </c>
      <c r="G1154" s="99">
        <v>402</v>
      </c>
      <c r="H1154" s="91">
        <v>34</v>
      </c>
      <c r="I1154" s="91"/>
    </row>
    <row r="1155" spans="1:9">
      <c r="A1155" s="145">
        <v>1151</v>
      </c>
      <c r="B1155" s="146" t="s">
        <v>1254</v>
      </c>
      <c r="C1155" s="91" t="s">
        <v>6461</v>
      </c>
      <c r="D1155" s="91">
        <v>1</v>
      </c>
      <c r="E1155" s="91">
        <v>25</v>
      </c>
      <c r="F1155" s="146" t="s">
        <v>1526</v>
      </c>
      <c r="G1155" s="99">
        <v>402</v>
      </c>
      <c r="H1155" s="91">
        <v>44</v>
      </c>
      <c r="I1155" s="91"/>
    </row>
    <row r="1156" spans="1:9">
      <c r="A1156" s="145">
        <v>1152</v>
      </c>
      <c r="B1156" s="146" t="s">
        <v>1256</v>
      </c>
      <c r="C1156" s="91" t="s">
        <v>6461</v>
      </c>
      <c r="D1156" s="91">
        <v>1</v>
      </c>
      <c r="E1156" s="91">
        <v>26</v>
      </c>
      <c r="F1156" s="146" t="s">
        <v>1527</v>
      </c>
      <c r="G1156" s="99">
        <v>402</v>
      </c>
      <c r="H1156" s="91">
        <v>54</v>
      </c>
      <c r="I1156" s="91"/>
    </row>
    <row r="1157" spans="1:9">
      <c r="A1157" s="145">
        <v>1153</v>
      </c>
      <c r="B1157" s="146" t="s">
        <v>1240</v>
      </c>
      <c r="C1157" s="146"/>
      <c r="D1157" s="91">
        <v>1</v>
      </c>
      <c r="E1157" s="91">
        <v>15</v>
      </c>
      <c r="F1157" s="146" t="s">
        <v>1528</v>
      </c>
      <c r="G1157" s="99">
        <v>405</v>
      </c>
      <c r="H1157" s="91">
        <v>3</v>
      </c>
      <c r="I1157" s="146"/>
    </row>
    <row r="1158" spans="1:9">
      <c r="A1158" s="145">
        <v>1154</v>
      </c>
      <c r="B1158" s="146" t="s">
        <v>1242</v>
      </c>
      <c r="C1158" s="91"/>
      <c r="D1158" s="91">
        <v>5</v>
      </c>
      <c r="E1158" s="91">
        <v>16</v>
      </c>
      <c r="F1158" s="146" t="s">
        <v>1529</v>
      </c>
      <c r="G1158" s="147">
        <v>405</v>
      </c>
      <c r="H1158" s="91" t="s">
        <v>6669</v>
      </c>
      <c r="I1158" s="91"/>
    </row>
    <row r="1159" spans="1:9">
      <c r="A1159" s="145">
        <v>1155</v>
      </c>
      <c r="B1159" s="146" t="s">
        <v>1244</v>
      </c>
      <c r="C1159" s="91"/>
      <c r="D1159" s="91">
        <v>1</v>
      </c>
      <c r="E1159" s="91">
        <v>17</v>
      </c>
      <c r="F1159" s="146" t="s">
        <v>1530</v>
      </c>
      <c r="G1159" s="99">
        <v>405</v>
      </c>
      <c r="H1159" s="91">
        <v>9</v>
      </c>
      <c r="I1159" s="91"/>
    </row>
    <row r="1160" spans="1:9">
      <c r="A1160" s="145">
        <v>1156</v>
      </c>
      <c r="B1160" s="146" t="s">
        <v>1246</v>
      </c>
      <c r="C1160" s="91"/>
      <c r="D1160" s="91">
        <v>1</v>
      </c>
      <c r="E1160" s="91">
        <v>18</v>
      </c>
      <c r="F1160" s="146" t="s">
        <v>1531</v>
      </c>
      <c r="G1160" s="99">
        <v>405</v>
      </c>
      <c r="H1160" s="91">
        <v>11</v>
      </c>
      <c r="I1160" s="91"/>
    </row>
    <row r="1161" spans="1:9">
      <c r="A1161" s="145">
        <v>1157</v>
      </c>
      <c r="B1161" s="146" t="s">
        <v>1248</v>
      </c>
      <c r="C1161" s="91"/>
      <c r="D1161" s="91">
        <v>1</v>
      </c>
      <c r="E1161" s="91">
        <v>19</v>
      </c>
      <c r="F1161" s="146" t="s">
        <v>1532</v>
      </c>
      <c r="G1161" s="99">
        <v>405</v>
      </c>
      <c r="H1161" s="91">
        <v>13</v>
      </c>
      <c r="I1161" s="91"/>
    </row>
    <row r="1162" spans="1:9">
      <c r="A1162" s="145">
        <v>1158</v>
      </c>
      <c r="B1162" s="146" t="s">
        <v>1250</v>
      </c>
      <c r="C1162" s="91"/>
      <c r="D1162" s="91">
        <v>1</v>
      </c>
      <c r="E1162" s="91">
        <v>20</v>
      </c>
      <c r="F1162" s="146" t="s">
        <v>1533</v>
      </c>
      <c r="G1162" s="99">
        <v>405</v>
      </c>
      <c r="H1162" s="91">
        <v>15</v>
      </c>
      <c r="I1162" s="91"/>
    </row>
    <row r="1163" spans="1:9">
      <c r="A1163" s="145">
        <v>1159</v>
      </c>
      <c r="B1163" s="146" t="s">
        <v>1252</v>
      </c>
      <c r="C1163" s="91" t="s">
        <v>6461</v>
      </c>
      <c r="D1163" s="91">
        <v>1</v>
      </c>
      <c r="E1163" s="91">
        <v>24</v>
      </c>
      <c r="F1163" s="146" t="s">
        <v>1534</v>
      </c>
      <c r="G1163" s="99">
        <v>405</v>
      </c>
      <c r="H1163" s="91">
        <v>34</v>
      </c>
      <c r="I1163" s="91"/>
    </row>
    <row r="1164" spans="1:9">
      <c r="A1164" s="145">
        <v>1160</v>
      </c>
      <c r="B1164" s="146" t="s">
        <v>1254</v>
      </c>
      <c r="C1164" s="91" t="s">
        <v>6461</v>
      </c>
      <c r="D1164" s="91">
        <v>1</v>
      </c>
      <c r="E1164" s="91">
        <v>25</v>
      </c>
      <c r="F1164" s="146" t="s">
        <v>1535</v>
      </c>
      <c r="G1164" s="99">
        <v>405</v>
      </c>
      <c r="H1164" s="91">
        <v>44</v>
      </c>
      <c r="I1164" s="91"/>
    </row>
    <row r="1165" spans="1:9">
      <c r="A1165" s="145">
        <v>1161</v>
      </c>
      <c r="B1165" s="146" t="s">
        <v>1256</v>
      </c>
      <c r="C1165" s="91" t="s">
        <v>6461</v>
      </c>
      <c r="D1165" s="91">
        <v>1</v>
      </c>
      <c r="E1165" s="91">
        <v>26</v>
      </c>
      <c r="F1165" s="146" t="s">
        <v>1536</v>
      </c>
      <c r="G1165" s="99">
        <v>405</v>
      </c>
      <c r="H1165" s="91">
        <v>54</v>
      </c>
      <c r="I1165" s="91"/>
    </row>
    <row r="1166" spans="1:9">
      <c r="A1166" s="145">
        <v>1162</v>
      </c>
      <c r="B1166" s="146" t="s">
        <v>1240</v>
      </c>
      <c r="C1166" s="146"/>
      <c r="D1166" s="91">
        <v>1</v>
      </c>
      <c r="E1166" s="91">
        <v>15</v>
      </c>
      <c r="F1166" s="146" t="s">
        <v>1537</v>
      </c>
      <c r="G1166" s="99">
        <v>408</v>
      </c>
      <c r="H1166" s="91">
        <v>3</v>
      </c>
      <c r="I1166" s="146"/>
    </row>
    <row r="1167" spans="1:9">
      <c r="A1167" s="145">
        <v>1163</v>
      </c>
      <c r="B1167" s="146" t="s">
        <v>1242</v>
      </c>
      <c r="C1167" s="91"/>
      <c r="D1167" s="91">
        <v>5</v>
      </c>
      <c r="E1167" s="91">
        <v>16</v>
      </c>
      <c r="F1167" s="146" t="s">
        <v>1538</v>
      </c>
      <c r="G1167" s="147">
        <v>408</v>
      </c>
      <c r="H1167" s="91" t="s">
        <v>6669</v>
      </c>
      <c r="I1167" s="91"/>
    </row>
    <row r="1168" spans="1:9">
      <c r="A1168" s="145">
        <v>1164</v>
      </c>
      <c r="B1168" s="146" t="s">
        <v>1244</v>
      </c>
      <c r="C1168" s="91"/>
      <c r="D1168" s="91">
        <v>1</v>
      </c>
      <c r="E1168" s="91">
        <v>17</v>
      </c>
      <c r="F1168" s="146" t="s">
        <v>1539</v>
      </c>
      <c r="G1168" s="99">
        <v>408</v>
      </c>
      <c r="H1168" s="91">
        <v>9</v>
      </c>
      <c r="I1168" s="91"/>
    </row>
    <row r="1169" spans="1:9">
      <c r="A1169" s="145">
        <v>1165</v>
      </c>
      <c r="B1169" s="146" t="s">
        <v>1246</v>
      </c>
      <c r="C1169" s="91"/>
      <c r="D1169" s="91">
        <v>1</v>
      </c>
      <c r="E1169" s="91">
        <v>18</v>
      </c>
      <c r="F1169" s="146" t="s">
        <v>1540</v>
      </c>
      <c r="G1169" s="99">
        <v>408</v>
      </c>
      <c r="H1169" s="91">
        <v>11</v>
      </c>
      <c r="I1169" s="91"/>
    </row>
    <row r="1170" spans="1:9">
      <c r="A1170" s="145">
        <v>1166</v>
      </c>
      <c r="B1170" s="146" t="s">
        <v>1248</v>
      </c>
      <c r="C1170" s="91"/>
      <c r="D1170" s="91">
        <v>1</v>
      </c>
      <c r="E1170" s="91">
        <v>19</v>
      </c>
      <c r="F1170" s="146" t="s">
        <v>1541</v>
      </c>
      <c r="G1170" s="99">
        <v>408</v>
      </c>
      <c r="H1170" s="91">
        <v>13</v>
      </c>
      <c r="I1170" s="91"/>
    </row>
    <row r="1171" spans="1:9">
      <c r="A1171" s="145">
        <v>1167</v>
      </c>
      <c r="B1171" s="146" t="s">
        <v>1250</v>
      </c>
      <c r="C1171" s="91"/>
      <c r="D1171" s="91">
        <v>1</v>
      </c>
      <c r="E1171" s="91">
        <v>20</v>
      </c>
      <c r="F1171" s="146" t="s">
        <v>1542</v>
      </c>
      <c r="G1171" s="99">
        <v>408</v>
      </c>
      <c r="H1171" s="91">
        <v>15</v>
      </c>
      <c r="I1171" s="91"/>
    </row>
    <row r="1172" spans="1:9">
      <c r="A1172" s="145">
        <v>1168</v>
      </c>
      <c r="B1172" s="146" t="s">
        <v>1252</v>
      </c>
      <c r="C1172" s="91" t="s">
        <v>6461</v>
      </c>
      <c r="D1172" s="91">
        <v>1</v>
      </c>
      <c r="E1172" s="91">
        <v>24</v>
      </c>
      <c r="F1172" s="146" t="s">
        <v>1543</v>
      </c>
      <c r="G1172" s="99">
        <v>408</v>
      </c>
      <c r="H1172" s="91">
        <v>34</v>
      </c>
      <c r="I1172" s="91"/>
    </row>
    <row r="1173" spans="1:9">
      <c r="A1173" s="145">
        <v>1169</v>
      </c>
      <c r="B1173" s="146" t="s">
        <v>1254</v>
      </c>
      <c r="C1173" s="91" t="s">
        <v>6461</v>
      </c>
      <c r="D1173" s="91">
        <v>1</v>
      </c>
      <c r="E1173" s="91">
        <v>25</v>
      </c>
      <c r="F1173" s="146" t="s">
        <v>1544</v>
      </c>
      <c r="G1173" s="99">
        <v>408</v>
      </c>
      <c r="H1173" s="91">
        <v>44</v>
      </c>
      <c r="I1173" s="91"/>
    </row>
    <row r="1174" spans="1:9">
      <c r="A1174" s="145">
        <v>1170</v>
      </c>
      <c r="B1174" s="146" t="s">
        <v>1256</v>
      </c>
      <c r="C1174" s="91" t="s">
        <v>6461</v>
      </c>
      <c r="D1174" s="91">
        <v>1</v>
      </c>
      <c r="E1174" s="91">
        <v>26</v>
      </c>
      <c r="F1174" s="146" t="s">
        <v>1545</v>
      </c>
      <c r="G1174" s="99">
        <v>408</v>
      </c>
      <c r="H1174" s="91">
        <v>54</v>
      </c>
      <c r="I1174" s="91"/>
    </row>
    <row r="1175" spans="1:9">
      <c r="A1175" s="145">
        <v>1171</v>
      </c>
      <c r="B1175" s="146" t="s">
        <v>1240</v>
      </c>
      <c r="C1175" s="146"/>
      <c r="D1175" s="91">
        <v>1</v>
      </c>
      <c r="E1175" s="91">
        <v>15</v>
      </c>
      <c r="F1175" s="146" t="s">
        <v>1546</v>
      </c>
      <c r="G1175" s="99">
        <v>411</v>
      </c>
      <c r="H1175" s="91">
        <v>3</v>
      </c>
      <c r="I1175" s="146"/>
    </row>
    <row r="1176" spans="1:9">
      <c r="A1176" s="145">
        <v>1172</v>
      </c>
      <c r="B1176" s="146" t="s">
        <v>1242</v>
      </c>
      <c r="C1176" s="91"/>
      <c r="D1176" s="91">
        <v>5</v>
      </c>
      <c r="E1176" s="91">
        <v>16</v>
      </c>
      <c r="F1176" s="146" t="s">
        <v>1547</v>
      </c>
      <c r="G1176" s="147">
        <v>411</v>
      </c>
      <c r="H1176" s="91" t="s">
        <v>6669</v>
      </c>
      <c r="I1176" s="91"/>
    </row>
    <row r="1177" spans="1:9">
      <c r="A1177" s="145">
        <v>1173</v>
      </c>
      <c r="B1177" s="146" t="s">
        <v>1244</v>
      </c>
      <c r="C1177" s="91"/>
      <c r="D1177" s="91">
        <v>1</v>
      </c>
      <c r="E1177" s="91">
        <v>17</v>
      </c>
      <c r="F1177" s="146" t="s">
        <v>1548</v>
      </c>
      <c r="G1177" s="99">
        <v>411</v>
      </c>
      <c r="H1177" s="91">
        <v>9</v>
      </c>
      <c r="I1177" s="91"/>
    </row>
    <row r="1178" spans="1:9">
      <c r="A1178" s="145">
        <v>1174</v>
      </c>
      <c r="B1178" s="146" t="s">
        <v>1246</v>
      </c>
      <c r="C1178" s="91"/>
      <c r="D1178" s="91">
        <v>1</v>
      </c>
      <c r="E1178" s="91">
        <v>18</v>
      </c>
      <c r="F1178" s="146" t="s">
        <v>1549</v>
      </c>
      <c r="G1178" s="99">
        <v>411</v>
      </c>
      <c r="H1178" s="91">
        <v>11</v>
      </c>
      <c r="I1178" s="91"/>
    </row>
    <row r="1179" spans="1:9">
      <c r="A1179" s="145">
        <v>1175</v>
      </c>
      <c r="B1179" s="146" t="s">
        <v>1248</v>
      </c>
      <c r="C1179" s="91"/>
      <c r="D1179" s="91">
        <v>1</v>
      </c>
      <c r="E1179" s="91">
        <v>19</v>
      </c>
      <c r="F1179" s="146" t="s">
        <v>1550</v>
      </c>
      <c r="G1179" s="99">
        <v>411</v>
      </c>
      <c r="H1179" s="91">
        <v>13</v>
      </c>
      <c r="I1179" s="91"/>
    </row>
    <row r="1180" spans="1:9">
      <c r="A1180" s="145">
        <v>1176</v>
      </c>
      <c r="B1180" s="146" t="s">
        <v>1250</v>
      </c>
      <c r="C1180" s="91"/>
      <c r="D1180" s="91">
        <v>1</v>
      </c>
      <c r="E1180" s="91">
        <v>20</v>
      </c>
      <c r="F1180" s="146" t="s">
        <v>1551</v>
      </c>
      <c r="G1180" s="99">
        <v>411</v>
      </c>
      <c r="H1180" s="91">
        <v>15</v>
      </c>
      <c r="I1180" s="91"/>
    </row>
    <row r="1181" spans="1:9">
      <c r="A1181" s="145">
        <v>1177</v>
      </c>
      <c r="B1181" s="146" t="s">
        <v>1252</v>
      </c>
      <c r="C1181" s="91" t="s">
        <v>6461</v>
      </c>
      <c r="D1181" s="91">
        <v>1</v>
      </c>
      <c r="E1181" s="91">
        <v>24</v>
      </c>
      <c r="F1181" s="146" t="s">
        <v>1552</v>
      </c>
      <c r="G1181" s="99">
        <v>411</v>
      </c>
      <c r="H1181" s="91">
        <v>34</v>
      </c>
      <c r="I1181" s="91"/>
    </row>
    <row r="1182" spans="1:9">
      <c r="A1182" s="145">
        <v>1178</v>
      </c>
      <c r="B1182" s="146" t="s">
        <v>1254</v>
      </c>
      <c r="C1182" s="91" t="s">
        <v>6461</v>
      </c>
      <c r="D1182" s="91">
        <v>1</v>
      </c>
      <c r="E1182" s="91">
        <v>25</v>
      </c>
      <c r="F1182" s="146" t="s">
        <v>1553</v>
      </c>
      <c r="G1182" s="99">
        <v>411</v>
      </c>
      <c r="H1182" s="91">
        <v>44</v>
      </c>
      <c r="I1182" s="91"/>
    </row>
    <row r="1183" spans="1:9">
      <c r="A1183" s="145">
        <v>1179</v>
      </c>
      <c r="B1183" s="146" t="s">
        <v>1256</v>
      </c>
      <c r="C1183" s="91" t="s">
        <v>6461</v>
      </c>
      <c r="D1183" s="91">
        <v>1</v>
      </c>
      <c r="E1183" s="91">
        <v>26</v>
      </c>
      <c r="F1183" s="146" t="s">
        <v>1554</v>
      </c>
      <c r="G1183" s="99">
        <v>411</v>
      </c>
      <c r="H1183" s="91">
        <v>54</v>
      </c>
      <c r="I1183" s="91"/>
    </row>
    <row r="1184" spans="1:9">
      <c r="A1184" s="145">
        <v>1180</v>
      </c>
      <c r="B1184" s="146" t="s">
        <v>1240</v>
      </c>
      <c r="C1184" s="146"/>
      <c r="D1184" s="91">
        <v>1</v>
      </c>
      <c r="E1184" s="91">
        <v>15</v>
      </c>
      <c r="F1184" s="146" t="s">
        <v>1555</v>
      </c>
      <c r="G1184" s="99">
        <v>414</v>
      </c>
      <c r="H1184" s="91">
        <v>3</v>
      </c>
      <c r="I1184" s="146"/>
    </row>
    <row r="1185" spans="1:9">
      <c r="A1185" s="145">
        <v>1181</v>
      </c>
      <c r="B1185" s="146" t="s">
        <v>1242</v>
      </c>
      <c r="C1185" s="91"/>
      <c r="D1185" s="91">
        <v>5</v>
      </c>
      <c r="E1185" s="91">
        <v>16</v>
      </c>
      <c r="F1185" s="146" t="s">
        <v>1556</v>
      </c>
      <c r="G1185" s="147">
        <v>414</v>
      </c>
      <c r="H1185" s="91" t="s">
        <v>6669</v>
      </c>
      <c r="I1185" s="91"/>
    </row>
    <row r="1186" spans="1:9">
      <c r="A1186" s="145">
        <v>1182</v>
      </c>
      <c r="B1186" s="146" t="s">
        <v>1244</v>
      </c>
      <c r="C1186" s="91"/>
      <c r="D1186" s="91">
        <v>1</v>
      </c>
      <c r="E1186" s="91">
        <v>17</v>
      </c>
      <c r="F1186" s="146" t="s">
        <v>1557</v>
      </c>
      <c r="G1186" s="99">
        <v>414</v>
      </c>
      <c r="H1186" s="91">
        <v>9</v>
      </c>
      <c r="I1186" s="91"/>
    </row>
    <row r="1187" spans="1:9">
      <c r="A1187" s="145">
        <v>1183</v>
      </c>
      <c r="B1187" s="146" t="s">
        <v>1246</v>
      </c>
      <c r="C1187" s="91"/>
      <c r="D1187" s="91">
        <v>1</v>
      </c>
      <c r="E1187" s="91">
        <v>18</v>
      </c>
      <c r="F1187" s="146" t="s">
        <v>1558</v>
      </c>
      <c r="G1187" s="99">
        <v>414</v>
      </c>
      <c r="H1187" s="91">
        <v>11</v>
      </c>
      <c r="I1187" s="91"/>
    </row>
    <row r="1188" spans="1:9">
      <c r="A1188" s="145">
        <v>1184</v>
      </c>
      <c r="B1188" s="146" t="s">
        <v>1248</v>
      </c>
      <c r="C1188" s="91"/>
      <c r="D1188" s="91">
        <v>1</v>
      </c>
      <c r="E1188" s="91">
        <v>19</v>
      </c>
      <c r="F1188" s="146" t="s">
        <v>1559</v>
      </c>
      <c r="G1188" s="99">
        <v>414</v>
      </c>
      <c r="H1188" s="91">
        <v>13</v>
      </c>
      <c r="I1188" s="91"/>
    </row>
    <row r="1189" spans="1:9">
      <c r="A1189" s="145">
        <v>1185</v>
      </c>
      <c r="B1189" s="146" t="s">
        <v>1250</v>
      </c>
      <c r="C1189" s="91"/>
      <c r="D1189" s="91">
        <v>1</v>
      </c>
      <c r="E1189" s="91">
        <v>20</v>
      </c>
      <c r="F1189" s="146" t="s">
        <v>1560</v>
      </c>
      <c r="G1189" s="99">
        <v>414</v>
      </c>
      <c r="H1189" s="91">
        <v>15</v>
      </c>
      <c r="I1189" s="91"/>
    </row>
    <row r="1190" spans="1:9">
      <c r="A1190" s="145">
        <v>1186</v>
      </c>
      <c r="B1190" s="146" t="s">
        <v>1252</v>
      </c>
      <c r="C1190" s="91" t="s">
        <v>6461</v>
      </c>
      <c r="D1190" s="91">
        <v>1</v>
      </c>
      <c r="E1190" s="91">
        <v>24</v>
      </c>
      <c r="F1190" s="146" t="s">
        <v>1561</v>
      </c>
      <c r="G1190" s="99">
        <v>414</v>
      </c>
      <c r="H1190" s="91">
        <v>34</v>
      </c>
      <c r="I1190" s="91"/>
    </row>
    <row r="1191" spans="1:9">
      <c r="A1191" s="145">
        <v>1187</v>
      </c>
      <c r="B1191" s="146" t="s">
        <v>1254</v>
      </c>
      <c r="C1191" s="91" t="s">
        <v>6461</v>
      </c>
      <c r="D1191" s="91">
        <v>1</v>
      </c>
      <c r="E1191" s="91">
        <v>25</v>
      </c>
      <c r="F1191" s="146" t="s">
        <v>1562</v>
      </c>
      <c r="G1191" s="99">
        <v>414</v>
      </c>
      <c r="H1191" s="91">
        <v>44</v>
      </c>
      <c r="I1191" s="91"/>
    </row>
    <row r="1192" spans="1:9">
      <c r="A1192" s="145">
        <v>1188</v>
      </c>
      <c r="B1192" s="146" t="s">
        <v>1256</v>
      </c>
      <c r="C1192" s="91" t="s">
        <v>6461</v>
      </c>
      <c r="D1192" s="91">
        <v>1</v>
      </c>
      <c r="E1192" s="91">
        <v>26</v>
      </c>
      <c r="F1192" s="146" t="s">
        <v>1563</v>
      </c>
      <c r="G1192" s="99">
        <v>414</v>
      </c>
      <c r="H1192" s="91">
        <v>54</v>
      </c>
      <c r="I1192" s="91"/>
    </row>
    <row r="1193" spans="1:9">
      <c r="A1193" s="145">
        <v>1189</v>
      </c>
      <c r="B1193" s="146" t="s">
        <v>1240</v>
      </c>
      <c r="C1193" s="146"/>
      <c r="D1193" s="91">
        <v>1</v>
      </c>
      <c r="E1193" s="91">
        <v>15</v>
      </c>
      <c r="F1193" s="146" t="s">
        <v>1564</v>
      </c>
      <c r="G1193" s="99">
        <v>417</v>
      </c>
      <c r="H1193" s="91">
        <v>3</v>
      </c>
      <c r="I1193" s="146"/>
    </row>
    <row r="1194" spans="1:9">
      <c r="A1194" s="145">
        <v>1190</v>
      </c>
      <c r="B1194" s="146" t="s">
        <v>1242</v>
      </c>
      <c r="C1194" s="91"/>
      <c r="D1194" s="91">
        <v>5</v>
      </c>
      <c r="E1194" s="91">
        <v>16</v>
      </c>
      <c r="F1194" s="146" t="s">
        <v>1565</v>
      </c>
      <c r="G1194" s="147">
        <v>417</v>
      </c>
      <c r="H1194" s="91" t="s">
        <v>6669</v>
      </c>
      <c r="I1194" s="91"/>
    </row>
    <row r="1195" spans="1:9">
      <c r="A1195" s="145">
        <v>1191</v>
      </c>
      <c r="B1195" s="146" t="s">
        <v>1244</v>
      </c>
      <c r="C1195" s="91"/>
      <c r="D1195" s="91">
        <v>1</v>
      </c>
      <c r="E1195" s="91">
        <v>17</v>
      </c>
      <c r="F1195" s="146" t="s">
        <v>1566</v>
      </c>
      <c r="G1195" s="99">
        <v>417</v>
      </c>
      <c r="H1195" s="91">
        <v>9</v>
      </c>
      <c r="I1195" s="91"/>
    </row>
    <row r="1196" spans="1:9">
      <c r="A1196" s="145">
        <v>1192</v>
      </c>
      <c r="B1196" s="146" t="s">
        <v>1246</v>
      </c>
      <c r="C1196" s="91"/>
      <c r="D1196" s="91">
        <v>1</v>
      </c>
      <c r="E1196" s="91">
        <v>18</v>
      </c>
      <c r="F1196" s="146" t="s">
        <v>1567</v>
      </c>
      <c r="G1196" s="99">
        <v>417</v>
      </c>
      <c r="H1196" s="91">
        <v>11</v>
      </c>
      <c r="I1196" s="91"/>
    </row>
    <row r="1197" spans="1:9">
      <c r="A1197" s="145">
        <v>1193</v>
      </c>
      <c r="B1197" s="146" t="s">
        <v>1248</v>
      </c>
      <c r="C1197" s="91"/>
      <c r="D1197" s="91">
        <v>1</v>
      </c>
      <c r="E1197" s="91">
        <v>19</v>
      </c>
      <c r="F1197" s="146" t="s">
        <v>1568</v>
      </c>
      <c r="G1197" s="99">
        <v>417</v>
      </c>
      <c r="H1197" s="91">
        <v>13</v>
      </c>
      <c r="I1197" s="91"/>
    </row>
    <row r="1198" spans="1:9">
      <c r="A1198" s="145">
        <v>1194</v>
      </c>
      <c r="B1198" s="146" t="s">
        <v>1250</v>
      </c>
      <c r="C1198" s="91"/>
      <c r="D1198" s="91">
        <v>1</v>
      </c>
      <c r="E1198" s="91">
        <v>20</v>
      </c>
      <c r="F1198" s="146" t="s">
        <v>1569</v>
      </c>
      <c r="G1198" s="99">
        <v>417</v>
      </c>
      <c r="H1198" s="91">
        <v>15</v>
      </c>
      <c r="I1198" s="91"/>
    </row>
    <row r="1199" spans="1:9">
      <c r="A1199" s="145">
        <v>1195</v>
      </c>
      <c r="B1199" s="146" t="s">
        <v>1252</v>
      </c>
      <c r="C1199" s="91" t="s">
        <v>6461</v>
      </c>
      <c r="D1199" s="91">
        <v>1</v>
      </c>
      <c r="E1199" s="91">
        <v>24</v>
      </c>
      <c r="F1199" s="146" t="s">
        <v>1570</v>
      </c>
      <c r="G1199" s="99">
        <v>417</v>
      </c>
      <c r="H1199" s="91">
        <v>34</v>
      </c>
      <c r="I1199" s="91"/>
    </row>
    <row r="1200" spans="1:9">
      <c r="A1200" s="145">
        <v>1196</v>
      </c>
      <c r="B1200" s="146" t="s">
        <v>1254</v>
      </c>
      <c r="C1200" s="91" t="s">
        <v>6461</v>
      </c>
      <c r="D1200" s="91">
        <v>1</v>
      </c>
      <c r="E1200" s="91">
        <v>25</v>
      </c>
      <c r="F1200" s="146" t="s">
        <v>1571</v>
      </c>
      <c r="G1200" s="99">
        <v>417</v>
      </c>
      <c r="H1200" s="91">
        <v>44</v>
      </c>
      <c r="I1200" s="91"/>
    </row>
    <row r="1201" spans="1:9">
      <c r="A1201" s="145">
        <v>1197</v>
      </c>
      <c r="B1201" s="146" t="s">
        <v>1256</v>
      </c>
      <c r="C1201" s="91" t="s">
        <v>6461</v>
      </c>
      <c r="D1201" s="91">
        <v>1</v>
      </c>
      <c r="E1201" s="91">
        <v>26</v>
      </c>
      <c r="F1201" s="146" t="s">
        <v>1572</v>
      </c>
      <c r="G1201" s="99">
        <v>417</v>
      </c>
      <c r="H1201" s="91">
        <v>54</v>
      </c>
      <c r="I1201" s="91"/>
    </row>
    <row r="1202" spans="1:9">
      <c r="A1202" s="145">
        <v>1198</v>
      </c>
      <c r="B1202" s="146" t="s">
        <v>1240</v>
      </c>
      <c r="C1202" s="146"/>
      <c r="D1202" s="91">
        <v>1</v>
      </c>
      <c r="E1202" s="91">
        <v>15</v>
      </c>
      <c r="F1202" s="146" t="s">
        <v>1573</v>
      </c>
      <c r="G1202" s="99">
        <v>420</v>
      </c>
      <c r="H1202" s="91">
        <v>3</v>
      </c>
      <c r="I1202" s="146"/>
    </row>
    <row r="1203" spans="1:9">
      <c r="A1203" s="145">
        <v>1199</v>
      </c>
      <c r="B1203" s="146" t="s">
        <v>1242</v>
      </c>
      <c r="C1203" s="91"/>
      <c r="D1203" s="91">
        <v>5</v>
      </c>
      <c r="E1203" s="91">
        <v>16</v>
      </c>
      <c r="F1203" s="146" t="s">
        <v>1574</v>
      </c>
      <c r="G1203" s="147">
        <v>420</v>
      </c>
      <c r="H1203" s="91" t="s">
        <v>6669</v>
      </c>
      <c r="I1203" s="91"/>
    </row>
    <row r="1204" spans="1:9">
      <c r="A1204" s="145">
        <v>1200</v>
      </c>
      <c r="B1204" s="146" t="s">
        <v>1244</v>
      </c>
      <c r="C1204" s="91"/>
      <c r="D1204" s="91">
        <v>1</v>
      </c>
      <c r="E1204" s="91">
        <v>17</v>
      </c>
      <c r="F1204" s="146" t="s">
        <v>1575</v>
      </c>
      <c r="G1204" s="99">
        <v>420</v>
      </c>
      <c r="H1204" s="91">
        <v>9</v>
      </c>
      <c r="I1204" s="91"/>
    </row>
    <row r="1205" spans="1:9">
      <c r="A1205" s="145">
        <v>1201</v>
      </c>
      <c r="B1205" s="146" t="s">
        <v>1246</v>
      </c>
      <c r="C1205" s="91"/>
      <c r="D1205" s="91">
        <v>1</v>
      </c>
      <c r="E1205" s="91">
        <v>18</v>
      </c>
      <c r="F1205" s="146" t="s">
        <v>1576</v>
      </c>
      <c r="G1205" s="99">
        <v>420</v>
      </c>
      <c r="H1205" s="91">
        <v>11</v>
      </c>
      <c r="I1205" s="91"/>
    </row>
    <row r="1206" spans="1:9">
      <c r="A1206" s="145">
        <v>1202</v>
      </c>
      <c r="B1206" s="146" t="s">
        <v>1248</v>
      </c>
      <c r="C1206" s="91"/>
      <c r="D1206" s="91">
        <v>1</v>
      </c>
      <c r="E1206" s="91">
        <v>19</v>
      </c>
      <c r="F1206" s="146" t="s">
        <v>1577</v>
      </c>
      <c r="G1206" s="99">
        <v>420</v>
      </c>
      <c r="H1206" s="91">
        <v>13</v>
      </c>
      <c r="I1206" s="91"/>
    </row>
    <row r="1207" spans="1:9">
      <c r="A1207" s="145">
        <v>1203</v>
      </c>
      <c r="B1207" s="146" t="s">
        <v>1250</v>
      </c>
      <c r="C1207" s="91"/>
      <c r="D1207" s="91">
        <v>1</v>
      </c>
      <c r="E1207" s="91">
        <v>20</v>
      </c>
      <c r="F1207" s="146" t="s">
        <v>1578</v>
      </c>
      <c r="G1207" s="99">
        <v>420</v>
      </c>
      <c r="H1207" s="91">
        <v>15</v>
      </c>
      <c r="I1207" s="91"/>
    </row>
    <row r="1208" spans="1:9">
      <c r="A1208" s="145">
        <v>1204</v>
      </c>
      <c r="B1208" s="146" t="s">
        <v>1252</v>
      </c>
      <c r="C1208" s="91" t="s">
        <v>6461</v>
      </c>
      <c r="D1208" s="91">
        <v>1</v>
      </c>
      <c r="E1208" s="91">
        <v>24</v>
      </c>
      <c r="F1208" s="146" t="s">
        <v>1579</v>
      </c>
      <c r="G1208" s="99">
        <v>420</v>
      </c>
      <c r="H1208" s="91">
        <v>34</v>
      </c>
      <c r="I1208" s="91"/>
    </row>
    <row r="1209" spans="1:9">
      <c r="A1209" s="145">
        <v>1205</v>
      </c>
      <c r="B1209" s="146" t="s">
        <v>1254</v>
      </c>
      <c r="C1209" s="91" t="s">
        <v>6461</v>
      </c>
      <c r="D1209" s="91">
        <v>1</v>
      </c>
      <c r="E1209" s="91">
        <v>25</v>
      </c>
      <c r="F1209" s="146" t="s">
        <v>1580</v>
      </c>
      <c r="G1209" s="99">
        <v>420</v>
      </c>
      <c r="H1209" s="91">
        <v>44</v>
      </c>
      <c r="I1209" s="91"/>
    </row>
    <row r="1210" spans="1:9">
      <c r="A1210" s="145">
        <v>1206</v>
      </c>
      <c r="B1210" s="146" t="s">
        <v>1256</v>
      </c>
      <c r="C1210" s="91" t="s">
        <v>6461</v>
      </c>
      <c r="D1210" s="91">
        <v>1</v>
      </c>
      <c r="E1210" s="91">
        <v>26</v>
      </c>
      <c r="F1210" s="146" t="s">
        <v>1581</v>
      </c>
      <c r="G1210" s="99">
        <v>420</v>
      </c>
      <c r="H1210" s="91">
        <v>54</v>
      </c>
      <c r="I1210" s="91"/>
    </row>
    <row r="1211" spans="1:9">
      <c r="A1211" s="145">
        <v>1207</v>
      </c>
      <c r="B1211" s="146" t="s">
        <v>1240</v>
      </c>
      <c r="C1211" s="146"/>
      <c r="D1211" s="91">
        <v>1</v>
      </c>
      <c r="E1211" s="91">
        <v>15</v>
      </c>
      <c r="F1211" s="146" t="s">
        <v>1582</v>
      </c>
      <c r="G1211" s="99">
        <v>423</v>
      </c>
      <c r="H1211" s="91">
        <v>3</v>
      </c>
      <c r="I1211" s="146"/>
    </row>
    <row r="1212" spans="1:9">
      <c r="A1212" s="145">
        <v>1208</v>
      </c>
      <c r="B1212" s="146" t="s">
        <v>1242</v>
      </c>
      <c r="C1212" s="91"/>
      <c r="D1212" s="91">
        <v>5</v>
      </c>
      <c r="E1212" s="91">
        <v>16</v>
      </c>
      <c r="F1212" s="146" t="s">
        <v>1583</v>
      </c>
      <c r="G1212" s="147">
        <v>423</v>
      </c>
      <c r="H1212" s="91" t="s">
        <v>6669</v>
      </c>
      <c r="I1212" s="91"/>
    </row>
    <row r="1213" spans="1:9">
      <c r="A1213" s="145">
        <v>1209</v>
      </c>
      <c r="B1213" s="146" t="s">
        <v>1244</v>
      </c>
      <c r="C1213" s="91"/>
      <c r="D1213" s="91">
        <v>1</v>
      </c>
      <c r="E1213" s="91">
        <v>17</v>
      </c>
      <c r="F1213" s="146" t="s">
        <v>1584</v>
      </c>
      <c r="G1213" s="99">
        <v>423</v>
      </c>
      <c r="H1213" s="91">
        <v>9</v>
      </c>
      <c r="I1213" s="91"/>
    </row>
    <row r="1214" spans="1:9">
      <c r="A1214" s="145">
        <v>1210</v>
      </c>
      <c r="B1214" s="146" t="s">
        <v>1246</v>
      </c>
      <c r="C1214" s="91"/>
      <c r="D1214" s="91">
        <v>1</v>
      </c>
      <c r="E1214" s="91">
        <v>18</v>
      </c>
      <c r="F1214" s="146" t="s">
        <v>1585</v>
      </c>
      <c r="G1214" s="99">
        <v>423</v>
      </c>
      <c r="H1214" s="91">
        <v>11</v>
      </c>
      <c r="I1214" s="91"/>
    </row>
    <row r="1215" spans="1:9">
      <c r="A1215" s="145">
        <v>1211</v>
      </c>
      <c r="B1215" s="146" t="s">
        <v>1248</v>
      </c>
      <c r="C1215" s="91"/>
      <c r="D1215" s="91">
        <v>1</v>
      </c>
      <c r="E1215" s="91">
        <v>19</v>
      </c>
      <c r="F1215" s="146" t="s">
        <v>1586</v>
      </c>
      <c r="G1215" s="99">
        <v>423</v>
      </c>
      <c r="H1215" s="91">
        <v>13</v>
      </c>
      <c r="I1215" s="91"/>
    </row>
    <row r="1216" spans="1:9">
      <c r="A1216" s="145">
        <v>1212</v>
      </c>
      <c r="B1216" s="146" t="s">
        <v>1250</v>
      </c>
      <c r="C1216" s="91"/>
      <c r="D1216" s="91">
        <v>1</v>
      </c>
      <c r="E1216" s="91">
        <v>20</v>
      </c>
      <c r="F1216" s="146" t="s">
        <v>1587</v>
      </c>
      <c r="G1216" s="99">
        <v>423</v>
      </c>
      <c r="H1216" s="91">
        <v>15</v>
      </c>
      <c r="I1216" s="91"/>
    </row>
    <row r="1217" spans="1:9">
      <c r="A1217" s="145">
        <v>1213</v>
      </c>
      <c r="B1217" s="146" t="s">
        <v>1252</v>
      </c>
      <c r="C1217" s="91" t="s">
        <v>6461</v>
      </c>
      <c r="D1217" s="91">
        <v>1</v>
      </c>
      <c r="E1217" s="91">
        <v>24</v>
      </c>
      <c r="F1217" s="146" t="s">
        <v>1588</v>
      </c>
      <c r="G1217" s="99">
        <v>423</v>
      </c>
      <c r="H1217" s="91">
        <v>34</v>
      </c>
      <c r="I1217" s="91"/>
    </row>
    <row r="1218" spans="1:9">
      <c r="A1218" s="145">
        <v>1214</v>
      </c>
      <c r="B1218" s="146" t="s">
        <v>1254</v>
      </c>
      <c r="C1218" s="91" t="s">
        <v>6461</v>
      </c>
      <c r="D1218" s="91">
        <v>1</v>
      </c>
      <c r="E1218" s="91">
        <v>25</v>
      </c>
      <c r="F1218" s="146" t="s">
        <v>1589</v>
      </c>
      <c r="G1218" s="99">
        <v>423</v>
      </c>
      <c r="H1218" s="91">
        <v>44</v>
      </c>
      <c r="I1218" s="91"/>
    </row>
    <row r="1219" spans="1:9">
      <c r="A1219" s="145">
        <v>1215</v>
      </c>
      <c r="B1219" s="146" t="s">
        <v>1256</v>
      </c>
      <c r="C1219" s="91" t="s">
        <v>6461</v>
      </c>
      <c r="D1219" s="91">
        <v>1</v>
      </c>
      <c r="E1219" s="91">
        <v>26</v>
      </c>
      <c r="F1219" s="146" t="s">
        <v>1590</v>
      </c>
      <c r="G1219" s="99">
        <v>423</v>
      </c>
      <c r="H1219" s="91">
        <v>54</v>
      </c>
      <c r="I1219" s="91"/>
    </row>
    <row r="1220" spans="1:9">
      <c r="A1220" s="145">
        <v>1216</v>
      </c>
      <c r="B1220" s="146" t="s">
        <v>1240</v>
      </c>
      <c r="C1220" s="146"/>
      <c r="D1220" s="91">
        <v>1</v>
      </c>
      <c r="E1220" s="91">
        <v>15</v>
      </c>
      <c r="F1220" s="146" t="s">
        <v>1591</v>
      </c>
      <c r="G1220" s="99">
        <v>426</v>
      </c>
      <c r="H1220" s="91">
        <v>3</v>
      </c>
      <c r="I1220" s="146"/>
    </row>
    <row r="1221" spans="1:9">
      <c r="A1221" s="145">
        <v>1217</v>
      </c>
      <c r="B1221" s="146" t="s">
        <v>1242</v>
      </c>
      <c r="C1221" s="91"/>
      <c r="D1221" s="91">
        <v>5</v>
      </c>
      <c r="E1221" s="91">
        <v>16</v>
      </c>
      <c r="F1221" s="146" t="s">
        <v>1592</v>
      </c>
      <c r="G1221" s="147">
        <v>426</v>
      </c>
      <c r="H1221" s="91" t="s">
        <v>6669</v>
      </c>
      <c r="I1221" s="91"/>
    </row>
    <row r="1222" spans="1:9">
      <c r="A1222" s="145">
        <v>1218</v>
      </c>
      <c r="B1222" s="146" t="s">
        <v>1244</v>
      </c>
      <c r="C1222" s="91"/>
      <c r="D1222" s="91">
        <v>1</v>
      </c>
      <c r="E1222" s="91">
        <v>17</v>
      </c>
      <c r="F1222" s="146" t="s">
        <v>1593</v>
      </c>
      <c r="G1222" s="99">
        <v>426</v>
      </c>
      <c r="H1222" s="91">
        <v>9</v>
      </c>
      <c r="I1222" s="91"/>
    </row>
    <row r="1223" spans="1:9">
      <c r="A1223" s="145">
        <v>1219</v>
      </c>
      <c r="B1223" s="146" t="s">
        <v>1246</v>
      </c>
      <c r="C1223" s="91"/>
      <c r="D1223" s="91">
        <v>1</v>
      </c>
      <c r="E1223" s="91">
        <v>18</v>
      </c>
      <c r="F1223" s="146" t="s">
        <v>1594</v>
      </c>
      <c r="G1223" s="99">
        <v>426</v>
      </c>
      <c r="H1223" s="91">
        <v>11</v>
      </c>
      <c r="I1223" s="91"/>
    </row>
    <row r="1224" spans="1:9">
      <c r="A1224" s="145">
        <v>1220</v>
      </c>
      <c r="B1224" s="146" t="s">
        <v>1248</v>
      </c>
      <c r="C1224" s="91"/>
      <c r="D1224" s="91">
        <v>1</v>
      </c>
      <c r="E1224" s="91">
        <v>19</v>
      </c>
      <c r="F1224" s="146" t="s">
        <v>1595</v>
      </c>
      <c r="G1224" s="99">
        <v>426</v>
      </c>
      <c r="H1224" s="91">
        <v>13</v>
      </c>
      <c r="I1224" s="91"/>
    </row>
    <row r="1225" spans="1:9">
      <c r="A1225" s="145">
        <v>1221</v>
      </c>
      <c r="B1225" s="146" t="s">
        <v>1250</v>
      </c>
      <c r="C1225" s="91"/>
      <c r="D1225" s="91">
        <v>1</v>
      </c>
      <c r="E1225" s="91">
        <v>20</v>
      </c>
      <c r="F1225" s="146" t="s">
        <v>1596</v>
      </c>
      <c r="G1225" s="99">
        <v>426</v>
      </c>
      <c r="H1225" s="91">
        <v>15</v>
      </c>
      <c r="I1225" s="91"/>
    </row>
    <row r="1226" spans="1:9">
      <c r="A1226" s="145">
        <v>1222</v>
      </c>
      <c r="B1226" s="146" t="s">
        <v>1252</v>
      </c>
      <c r="C1226" s="91" t="s">
        <v>6461</v>
      </c>
      <c r="D1226" s="91">
        <v>1</v>
      </c>
      <c r="E1226" s="91">
        <v>24</v>
      </c>
      <c r="F1226" s="146" t="s">
        <v>1597</v>
      </c>
      <c r="G1226" s="99">
        <v>426</v>
      </c>
      <c r="H1226" s="91">
        <v>34</v>
      </c>
      <c r="I1226" s="91"/>
    </row>
    <row r="1227" spans="1:9">
      <c r="A1227" s="145">
        <v>1223</v>
      </c>
      <c r="B1227" s="146" t="s">
        <v>1254</v>
      </c>
      <c r="C1227" s="91" t="s">
        <v>6461</v>
      </c>
      <c r="D1227" s="91">
        <v>1</v>
      </c>
      <c r="E1227" s="91">
        <v>25</v>
      </c>
      <c r="F1227" s="146" t="s">
        <v>1598</v>
      </c>
      <c r="G1227" s="99">
        <v>426</v>
      </c>
      <c r="H1227" s="91">
        <v>44</v>
      </c>
      <c r="I1227" s="91"/>
    </row>
    <row r="1228" spans="1:9">
      <c r="A1228" s="145">
        <v>1224</v>
      </c>
      <c r="B1228" s="146" t="s">
        <v>1256</v>
      </c>
      <c r="C1228" s="91" t="s">
        <v>6461</v>
      </c>
      <c r="D1228" s="91">
        <v>1</v>
      </c>
      <c r="E1228" s="91">
        <v>26</v>
      </c>
      <c r="F1228" s="146" t="s">
        <v>1599</v>
      </c>
      <c r="G1228" s="99">
        <v>426</v>
      </c>
      <c r="H1228" s="91">
        <v>54</v>
      </c>
      <c r="I1228" s="91"/>
    </row>
    <row r="1229" spans="1:9">
      <c r="A1229" s="145">
        <v>1225</v>
      </c>
      <c r="B1229" s="146" t="s">
        <v>1240</v>
      </c>
      <c r="C1229" s="146"/>
      <c r="D1229" s="91">
        <v>1</v>
      </c>
      <c r="E1229" s="91">
        <v>15</v>
      </c>
      <c r="F1229" s="146" t="s">
        <v>1600</v>
      </c>
      <c r="G1229" s="99">
        <v>429</v>
      </c>
      <c r="H1229" s="91">
        <v>3</v>
      </c>
      <c r="I1229" s="146"/>
    </row>
    <row r="1230" spans="1:9">
      <c r="A1230" s="145">
        <v>1226</v>
      </c>
      <c r="B1230" s="146" t="s">
        <v>1242</v>
      </c>
      <c r="C1230" s="91"/>
      <c r="D1230" s="91">
        <v>5</v>
      </c>
      <c r="E1230" s="91">
        <v>16</v>
      </c>
      <c r="F1230" s="146" t="s">
        <v>1601</v>
      </c>
      <c r="G1230" s="147">
        <v>429</v>
      </c>
      <c r="H1230" s="91" t="s">
        <v>6669</v>
      </c>
      <c r="I1230" s="91"/>
    </row>
    <row r="1231" spans="1:9">
      <c r="A1231" s="145">
        <v>1227</v>
      </c>
      <c r="B1231" s="146" t="s">
        <v>1244</v>
      </c>
      <c r="C1231" s="91"/>
      <c r="D1231" s="91">
        <v>1</v>
      </c>
      <c r="E1231" s="91">
        <v>17</v>
      </c>
      <c r="F1231" s="146" t="s">
        <v>1602</v>
      </c>
      <c r="G1231" s="99">
        <v>429</v>
      </c>
      <c r="H1231" s="91">
        <v>9</v>
      </c>
      <c r="I1231" s="91"/>
    </row>
    <row r="1232" spans="1:9">
      <c r="A1232" s="145">
        <v>1228</v>
      </c>
      <c r="B1232" s="146" t="s">
        <v>1246</v>
      </c>
      <c r="C1232" s="91"/>
      <c r="D1232" s="91">
        <v>1</v>
      </c>
      <c r="E1232" s="91">
        <v>18</v>
      </c>
      <c r="F1232" s="146" t="s">
        <v>1603</v>
      </c>
      <c r="G1232" s="99">
        <v>429</v>
      </c>
      <c r="H1232" s="91">
        <v>11</v>
      </c>
      <c r="I1232" s="91"/>
    </row>
    <row r="1233" spans="1:9">
      <c r="A1233" s="145">
        <v>1229</v>
      </c>
      <c r="B1233" s="146" t="s">
        <v>1248</v>
      </c>
      <c r="C1233" s="91"/>
      <c r="D1233" s="91">
        <v>1</v>
      </c>
      <c r="E1233" s="91">
        <v>19</v>
      </c>
      <c r="F1233" s="146" t="s">
        <v>1604</v>
      </c>
      <c r="G1233" s="99">
        <v>429</v>
      </c>
      <c r="H1233" s="91">
        <v>13</v>
      </c>
      <c r="I1233" s="91"/>
    </row>
    <row r="1234" spans="1:9">
      <c r="A1234" s="145">
        <v>1230</v>
      </c>
      <c r="B1234" s="146" t="s">
        <v>1250</v>
      </c>
      <c r="C1234" s="91"/>
      <c r="D1234" s="91">
        <v>1</v>
      </c>
      <c r="E1234" s="91">
        <v>20</v>
      </c>
      <c r="F1234" s="146" t="s">
        <v>1605</v>
      </c>
      <c r="G1234" s="99">
        <v>429</v>
      </c>
      <c r="H1234" s="91">
        <v>15</v>
      </c>
      <c r="I1234" s="91"/>
    </row>
    <row r="1235" spans="1:9">
      <c r="A1235" s="145">
        <v>1231</v>
      </c>
      <c r="B1235" s="146" t="s">
        <v>1252</v>
      </c>
      <c r="C1235" s="91" t="s">
        <v>6461</v>
      </c>
      <c r="D1235" s="91">
        <v>1</v>
      </c>
      <c r="E1235" s="91">
        <v>24</v>
      </c>
      <c r="F1235" s="146" t="s">
        <v>1606</v>
      </c>
      <c r="G1235" s="99">
        <v>429</v>
      </c>
      <c r="H1235" s="91">
        <v>34</v>
      </c>
      <c r="I1235" s="91"/>
    </row>
    <row r="1236" spans="1:9">
      <c r="A1236" s="145">
        <v>1232</v>
      </c>
      <c r="B1236" s="146" t="s">
        <v>1254</v>
      </c>
      <c r="C1236" s="91" t="s">
        <v>6461</v>
      </c>
      <c r="D1236" s="91">
        <v>1</v>
      </c>
      <c r="E1236" s="91">
        <v>25</v>
      </c>
      <c r="F1236" s="146" t="s">
        <v>1607</v>
      </c>
      <c r="G1236" s="99">
        <v>429</v>
      </c>
      <c r="H1236" s="91">
        <v>44</v>
      </c>
      <c r="I1236" s="91"/>
    </row>
    <row r="1237" spans="1:9">
      <c r="A1237" s="145">
        <v>1233</v>
      </c>
      <c r="B1237" s="146" t="s">
        <v>1256</v>
      </c>
      <c r="C1237" s="91" t="s">
        <v>6461</v>
      </c>
      <c r="D1237" s="91">
        <v>1</v>
      </c>
      <c r="E1237" s="91">
        <v>26</v>
      </c>
      <c r="F1237" s="146" t="s">
        <v>1608</v>
      </c>
      <c r="G1237" s="99">
        <v>429</v>
      </c>
      <c r="H1237" s="91">
        <v>54</v>
      </c>
      <c r="I1237" s="91"/>
    </row>
    <row r="1238" spans="1:9">
      <c r="A1238" s="145">
        <v>1234</v>
      </c>
      <c r="B1238" s="146" t="s">
        <v>1240</v>
      </c>
      <c r="C1238" s="146"/>
      <c r="D1238" s="91">
        <v>1</v>
      </c>
      <c r="E1238" s="91">
        <v>15</v>
      </c>
      <c r="F1238" s="146" t="s">
        <v>1609</v>
      </c>
      <c r="G1238" s="99">
        <v>432</v>
      </c>
      <c r="H1238" s="91">
        <v>3</v>
      </c>
      <c r="I1238" s="146"/>
    </row>
    <row r="1239" spans="1:9">
      <c r="A1239" s="145">
        <v>1235</v>
      </c>
      <c r="B1239" s="146" t="s">
        <v>1242</v>
      </c>
      <c r="C1239" s="91"/>
      <c r="D1239" s="91">
        <v>5</v>
      </c>
      <c r="E1239" s="91">
        <v>16</v>
      </c>
      <c r="F1239" s="146" t="s">
        <v>1610</v>
      </c>
      <c r="G1239" s="147">
        <v>432</v>
      </c>
      <c r="H1239" s="91" t="s">
        <v>6669</v>
      </c>
      <c r="I1239" s="91"/>
    </row>
    <row r="1240" spans="1:9">
      <c r="A1240" s="145">
        <v>1236</v>
      </c>
      <c r="B1240" s="146" t="s">
        <v>1244</v>
      </c>
      <c r="C1240" s="91"/>
      <c r="D1240" s="91">
        <v>1</v>
      </c>
      <c r="E1240" s="91">
        <v>17</v>
      </c>
      <c r="F1240" s="146" t="s">
        <v>1611</v>
      </c>
      <c r="G1240" s="99">
        <v>432</v>
      </c>
      <c r="H1240" s="91">
        <v>9</v>
      </c>
      <c r="I1240" s="91"/>
    </row>
    <row r="1241" spans="1:9">
      <c r="A1241" s="145">
        <v>1237</v>
      </c>
      <c r="B1241" s="146" t="s">
        <v>1246</v>
      </c>
      <c r="C1241" s="91"/>
      <c r="D1241" s="91">
        <v>1</v>
      </c>
      <c r="E1241" s="91">
        <v>18</v>
      </c>
      <c r="F1241" s="146" t="s">
        <v>1612</v>
      </c>
      <c r="G1241" s="99">
        <v>432</v>
      </c>
      <c r="H1241" s="91">
        <v>11</v>
      </c>
      <c r="I1241" s="91"/>
    </row>
    <row r="1242" spans="1:9">
      <c r="A1242" s="145">
        <v>1238</v>
      </c>
      <c r="B1242" s="146" t="s">
        <v>1248</v>
      </c>
      <c r="C1242" s="91"/>
      <c r="D1242" s="91">
        <v>1</v>
      </c>
      <c r="E1242" s="91">
        <v>19</v>
      </c>
      <c r="F1242" s="146" t="s">
        <v>1613</v>
      </c>
      <c r="G1242" s="99">
        <v>432</v>
      </c>
      <c r="H1242" s="91">
        <v>13</v>
      </c>
      <c r="I1242" s="91"/>
    </row>
    <row r="1243" spans="1:9">
      <c r="A1243" s="145">
        <v>1239</v>
      </c>
      <c r="B1243" s="146" t="s">
        <v>1250</v>
      </c>
      <c r="C1243" s="91"/>
      <c r="D1243" s="91">
        <v>1</v>
      </c>
      <c r="E1243" s="91">
        <v>20</v>
      </c>
      <c r="F1243" s="146" t="s">
        <v>1614</v>
      </c>
      <c r="G1243" s="99">
        <v>432</v>
      </c>
      <c r="H1243" s="91">
        <v>15</v>
      </c>
      <c r="I1243" s="91"/>
    </row>
    <row r="1244" spans="1:9">
      <c r="A1244" s="145">
        <v>1240</v>
      </c>
      <c r="B1244" s="146" t="s">
        <v>1252</v>
      </c>
      <c r="C1244" s="91" t="s">
        <v>6461</v>
      </c>
      <c r="D1244" s="91">
        <v>1</v>
      </c>
      <c r="E1244" s="91">
        <v>24</v>
      </c>
      <c r="F1244" s="146" t="s">
        <v>1615</v>
      </c>
      <c r="G1244" s="99">
        <v>432</v>
      </c>
      <c r="H1244" s="91">
        <v>34</v>
      </c>
      <c r="I1244" s="91"/>
    </row>
    <row r="1245" spans="1:9">
      <c r="A1245" s="145">
        <v>1241</v>
      </c>
      <c r="B1245" s="146" t="s">
        <v>1254</v>
      </c>
      <c r="C1245" s="91" t="s">
        <v>6461</v>
      </c>
      <c r="D1245" s="91">
        <v>1</v>
      </c>
      <c r="E1245" s="91">
        <v>25</v>
      </c>
      <c r="F1245" s="146" t="s">
        <v>1616</v>
      </c>
      <c r="G1245" s="99">
        <v>432</v>
      </c>
      <c r="H1245" s="91">
        <v>44</v>
      </c>
      <c r="I1245" s="91"/>
    </row>
    <row r="1246" spans="1:9">
      <c r="A1246" s="145">
        <v>1242</v>
      </c>
      <c r="B1246" s="146" t="s">
        <v>1256</v>
      </c>
      <c r="C1246" s="91" t="s">
        <v>6461</v>
      </c>
      <c r="D1246" s="91">
        <v>1</v>
      </c>
      <c r="E1246" s="91">
        <v>26</v>
      </c>
      <c r="F1246" s="146" t="s">
        <v>1617</v>
      </c>
      <c r="G1246" s="99">
        <v>432</v>
      </c>
      <c r="H1246" s="91">
        <v>54</v>
      </c>
      <c r="I1246" s="91"/>
    </row>
    <row r="1247" spans="1:9">
      <c r="A1247" s="145">
        <v>1243</v>
      </c>
      <c r="B1247" s="146" t="s">
        <v>1240</v>
      </c>
      <c r="C1247" s="146"/>
      <c r="D1247" s="91">
        <v>1</v>
      </c>
      <c r="E1247" s="91">
        <v>15</v>
      </c>
      <c r="F1247" s="146" t="s">
        <v>1618</v>
      </c>
      <c r="G1247" s="99">
        <v>435</v>
      </c>
      <c r="H1247" s="91">
        <v>3</v>
      </c>
      <c r="I1247" s="146"/>
    </row>
    <row r="1248" spans="1:9">
      <c r="A1248" s="145">
        <v>1244</v>
      </c>
      <c r="B1248" s="146" t="s">
        <v>1242</v>
      </c>
      <c r="C1248" s="91"/>
      <c r="D1248" s="91">
        <v>5</v>
      </c>
      <c r="E1248" s="91">
        <v>16</v>
      </c>
      <c r="F1248" s="146" t="s">
        <v>1619</v>
      </c>
      <c r="G1248" s="147">
        <v>435</v>
      </c>
      <c r="H1248" s="91" t="s">
        <v>6669</v>
      </c>
      <c r="I1248" s="91"/>
    </row>
    <row r="1249" spans="1:9">
      <c r="A1249" s="145">
        <v>1245</v>
      </c>
      <c r="B1249" s="146" t="s">
        <v>1244</v>
      </c>
      <c r="C1249" s="91"/>
      <c r="D1249" s="91">
        <v>1</v>
      </c>
      <c r="E1249" s="91">
        <v>17</v>
      </c>
      <c r="F1249" s="146" t="s">
        <v>1620</v>
      </c>
      <c r="G1249" s="99">
        <v>435</v>
      </c>
      <c r="H1249" s="91">
        <v>9</v>
      </c>
      <c r="I1249" s="91"/>
    </row>
    <row r="1250" spans="1:9">
      <c r="A1250" s="145">
        <v>1246</v>
      </c>
      <c r="B1250" s="146" t="s">
        <v>1246</v>
      </c>
      <c r="C1250" s="91"/>
      <c r="D1250" s="91">
        <v>1</v>
      </c>
      <c r="E1250" s="91">
        <v>18</v>
      </c>
      <c r="F1250" s="146" t="s">
        <v>1621</v>
      </c>
      <c r="G1250" s="99">
        <v>435</v>
      </c>
      <c r="H1250" s="91">
        <v>11</v>
      </c>
      <c r="I1250" s="91"/>
    </row>
    <row r="1251" spans="1:9">
      <c r="A1251" s="145">
        <v>1247</v>
      </c>
      <c r="B1251" s="146" t="s">
        <v>1248</v>
      </c>
      <c r="C1251" s="91"/>
      <c r="D1251" s="91">
        <v>1</v>
      </c>
      <c r="E1251" s="91">
        <v>19</v>
      </c>
      <c r="F1251" s="146" t="s">
        <v>1622</v>
      </c>
      <c r="G1251" s="99">
        <v>435</v>
      </c>
      <c r="H1251" s="91">
        <v>13</v>
      </c>
      <c r="I1251" s="91"/>
    </row>
    <row r="1252" spans="1:9">
      <c r="A1252" s="145">
        <v>1248</v>
      </c>
      <c r="B1252" s="146" t="s">
        <v>1250</v>
      </c>
      <c r="C1252" s="91"/>
      <c r="D1252" s="91">
        <v>1</v>
      </c>
      <c r="E1252" s="91">
        <v>20</v>
      </c>
      <c r="F1252" s="146" t="s">
        <v>1623</v>
      </c>
      <c r="G1252" s="99">
        <v>435</v>
      </c>
      <c r="H1252" s="91">
        <v>15</v>
      </c>
      <c r="I1252" s="91"/>
    </row>
    <row r="1253" spans="1:9">
      <c r="A1253" s="145">
        <v>1249</v>
      </c>
      <c r="B1253" s="146" t="s">
        <v>1252</v>
      </c>
      <c r="C1253" s="91" t="s">
        <v>6461</v>
      </c>
      <c r="D1253" s="91">
        <v>1</v>
      </c>
      <c r="E1253" s="91">
        <v>24</v>
      </c>
      <c r="F1253" s="146" t="s">
        <v>1624</v>
      </c>
      <c r="G1253" s="99">
        <v>435</v>
      </c>
      <c r="H1253" s="91">
        <v>34</v>
      </c>
      <c r="I1253" s="91"/>
    </row>
    <row r="1254" spans="1:9">
      <c r="A1254" s="145">
        <v>1250</v>
      </c>
      <c r="B1254" s="146" t="s">
        <v>1254</v>
      </c>
      <c r="C1254" s="91" t="s">
        <v>6461</v>
      </c>
      <c r="D1254" s="91">
        <v>1</v>
      </c>
      <c r="E1254" s="91">
        <v>25</v>
      </c>
      <c r="F1254" s="146" t="s">
        <v>1625</v>
      </c>
      <c r="G1254" s="99">
        <v>435</v>
      </c>
      <c r="H1254" s="91">
        <v>44</v>
      </c>
      <c r="I1254" s="91"/>
    </row>
    <row r="1255" spans="1:9">
      <c r="A1255" s="145">
        <v>1251</v>
      </c>
      <c r="B1255" s="146" t="s">
        <v>1256</v>
      </c>
      <c r="C1255" s="91" t="s">
        <v>6461</v>
      </c>
      <c r="D1255" s="91">
        <v>1</v>
      </c>
      <c r="E1255" s="91">
        <v>26</v>
      </c>
      <c r="F1255" s="146" t="s">
        <v>1626</v>
      </c>
      <c r="G1255" s="99">
        <v>435</v>
      </c>
      <c r="H1255" s="91">
        <v>54</v>
      </c>
      <c r="I1255" s="91"/>
    </row>
    <row r="1256" spans="1:9">
      <c r="A1256" s="145">
        <v>1252</v>
      </c>
      <c r="B1256" s="146" t="s">
        <v>1240</v>
      </c>
      <c r="C1256" s="146"/>
      <c r="D1256" s="91">
        <v>1</v>
      </c>
      <c r="E1256" s="91">
        <v>15</v>
      </c>
      <c r="F1256" s="146" t="s">
        <v>1627</v>
      </c>
      <c r="G1256" s="99">
        <v>438</v>
      </c>
      <c r="H1256" s="91">
        <v>3</v>
      </c>
      <c r="I1256" s="146"/>
    </row>
    <row r="1257" spans="1:9">
      <c r="A1257" s="145">
        <v>1253</v>
      </c>
      <c r="B1257" s="146" t="s">
        <v>1242</v>
      </c>
      <c r="C1257" s="91"/>
      <c r="D1257" s="91">
        <v>5</v>
      </c>
      <c r="E1257" s="91">
        <v>16</v>
      </c>
      <c r="F1257" s="146" t="s">
        <v>1628</v>
      </c>
      <c r="G1257" s="147">
        <v>438</v>
      </c>
      <c r="H1257" s="91" t="s">
        <v>6669</v>
      </c>
      <c r="I1257" s="91"/>
    </row>
    <row r="1258" spans="1:9">
      <c r="A1258" s="145">
        <v>1254</v>
      </c>
      <c r="B1258" s="146" t="s">
        <v>1244</v>
      </c>
      <c r="C1258" s="91"/>
      <c r="D1258" s="91">
        <v>1</v>
      </c>
      <c r="E1258" s="91">
        <v>17</v>
      </c>
      <c r="F1258" s="146" t="s">
        <v>1629</v>
      </c>
      <c r="G1258" s="99">
        <v>438</v>
      </c>
      <c r="H1258" s="91">
        <v>9</v>
      </c>
      <c r="I1258" s="91"/>
    </row>
    <row r="1259" spans="1:9">
      <c r="A1259" s="145">
        <v>1255</v>
      </c>
      <c r="B1259" s="146" t="s">
        <v>1246</v>
      </c>
      <c r="C1259" s="91"/>
      <c r="D1259" s="91">
        <v>1</v>
      </c>
      <c r="E1259" s="91">
        <v>18</v>
      </c>
      <c r="F1259" s="146" t="s">
        <v>1630</v>
      </c>
      <c r="G1259" s="99">
        <v>438</v>
      </c>
      <c r="H1259" s="91">
        <v>11</v>
      </c>
      <c r="I1259" s="91"/>
    </row>
    <row r="1260" spans="1:9">
      <c r="A1260" s="145">
        <v>1256</v>
      </c>
      <c r="B1260" s="146" t="s">
        <v>1248</v>
      </c>
      <c r="C1260" s="91"/>
      <c r="D1260" s="91">
        <v>1</v>
      </c>
      <c r="E1260" s="91">
        <v>19</v>
      </c>
      <c r="F1260" s="146" t="s">
        <v>1631</v>
      </c>
      <c r="G1260" s="99">
        <v>438</v>
      </c>
      <c r="H1260" s="91">
        <v>13</v>
      </c>
      <c r="I1260" s="91"/>
    </row>
    <row r="1261" spans="1:9">
      <c r="A1261" s="145">
        <v>1257</v>
      </c>
      <c r="B1261" s="146" t="s">
        <v>1250</v>
      </c>
      <c r="C1261" s="91"/>
      <c r="D1261" s="91">
        <v>1</v>
      </c>
      <c r="E1261" s="91">
        <v>20</v>
      </c>
      <c r="F1261" s="146" t="s">
        <v>1632</v>
      </c>
      <c r="G1261" s="99">
        <v>438</v>
      </c>
      <c r="H1261" s="91">
        <v>15</v>
      </c>
      <c r="I1261" s="91"/>
    </row>
    <row r="1262" spans="1:9">
      <c r="A1262" s="145">
        <v>1258</v>
      </c>
      <c r="B1262" s="146" t="s">
        <v>1252</v>
      </c>
      <c r="C1262" s="91" t="s">
        <v>6461</v>
      </c>
      <c r="D1262" s="91">
        <v>1</v>
      </c>
      <c r="E1262" s="91">
        <v>24</v>
      </c>
      <c r="F1262" s="146" t="s">
        <v>1633</v>
      </c>
      <c r="G1262" s="99">
        <v>438</v>
      </c>
      <c r="H1262" s="91">
        <v>34</v>
      </c>
      <c r="I1262" s="91"/>
    </row>
    <row r="1263" spans="1:9">
      <c r="A1263" s="145">
        <v>1259</v>
      </c>
      <c r="B1263" s="146" t="s">
        <v>1254</v>
      </c>
      <c r="C1263" s="91" t="s">
        <v>6461</v>
      </c>
      <c r="D1263" s="91">
        <v>1</v>
      </c>
      <c r="E1263" s="91">
        <v>25</v>
      </c>
      <c r="F1263" s="146" t="s">
        <v>1634</v>
      </c>
      <c r="G1263" s="99">
        <v>438</v>
      </c>
      <c r="H1263" s="91">
        <v>44</v>
      </c>
      <c r="I1263" s="91"/>
    </row>
    <row r="1264" spans="1:9">
      <c r="A1264" s="145">
        <v>1260</v>
      </c>
      <c r="B1264" s="146" t="s">
        <v>1256</v>
      </c>
      <c r="C1264" s="91" t="s">
        <v>6461</v>
      </c>
      <c r="D1264" s="91">
        <v>1</v>
      </c>
      <c r="E1264" s="91">
        <v>26</v>
      </c>
      <c r="F1264" s="146" t="s">
        <v>1635</v>
      </c>
      <c r="G1264" s="99">
        <v>438</v>
      </c>
      <c r="H1264" s="91">
        <v>54</v>
      </c>
      <c r="I1264" s="91"/>
    </row>
    <row r="1265" spans="1:9">
      <c r="A1265" s="145">
        <v>1261</v>
      </c>
      <c r="B1265" s="146" t="s">
        <v>1240</v>
      </c>
      <c r="C1265" s="146"/>
      <c r="D1265" s="91">
        <v>1</v>
      </c>
      <c r="E1265" s="91">
        <v>15</v>
      </c>
      <c r="F1265" s="146" t="s">
        <v>1636</v>
      </c>
      <c r="G1265" s="99">
        <v>441</v>
      </c>
      <c r="H1265" s="91">
        <v>3</v>
      </c>
      <c r="I1265" s="146"/>
    </row>
    <row r="1266" spans="1:9">
      <c r="A1266" s="145">
        <v>1262</v>
      </c>
      <c r="B1266" s="146" t="s">
        <v>1242</v>
      </c>
      <c r="C1266" s="91"/>
      <c r="D1266" s="91">
        <v>5</v>
      </c>
      <c r="E1266" s="91">
        <v>16</v>
      </c>
      <c r="F1266" s="146" t="s">
        <v>1637</v>
      </c>
      <c r="G1266" s="147">
        <v>441</v>
      </c>
      <c r="H1266" s="91" t="s">
        <v>6669</v>
      </c>
      <c r="I1266" s="91"/>
    </row>
    <row r="1267" spans="1:9">
      <c r="A1267" s="145">
        <v>1263</v>
      </c>
      <c r="B1267" s="146" t="s">
        <v>1244</v>
      </c>
      <c r="C1267" s="91"/>
      <c r="D1267" s="91">
        <v>1</v>
      </c>
      <c r="E1267" s="91">
        <v>17</v>
      </c>
      <c r="F1267" s="146" t="s">
        <v>1638</v>
      </c>
      <c r="G1267" s="99">
        <v>441</v>
      </c>
      <c r="H1267" s="91">
        <v>9</v>
      </c>
      <c r="I1267" s="91"/>
    </row>
    <row r="1268" spans="1:9">
      <c r="A1268" s="145">
        <v>1264</v>
      </c>
      <c r="B1268" s="146" t="s">
        <v>1246</v>
      </c>
      <c r="C1268" s="91"/>
      <c r="D1268" s="91">
        <v>1</v>
      </c>
      <c r="E1268" s="91">
        <v>18</v>
      </c>
      <c r="F1268" s="146" t="s">
        <v>1639</v>
      </c>
      <c r="G1268" s="99">
        <v>441</v>
      </c>
      <c r="H1268" s="91">
        <v>11</v>
      </c>
      <c r="I1268" s="91"/>
    </row>
    <row r="1269" spans="1:9">
      <c r="A1269" s="145">
        <v>1265</v>
      </c>
      <c r="B1269" s="146" t="s">
        <v>1248</v>
      </c>
      <c r="C1269" s="91"/>
      <c r="D1269" s="91">
        <v>1</v>
      </c>
      <c r="E1269" s="91">
        <v>19</v>
      </c>
      <c r="F1269" s="146" t="s">
        <v>1640</v>
      </c>
      <c r="G1269" s="99">
        <v>441</v>
      </c>
      <c r="H1269" s="91">
        <v>13</v>
      </c>
      <c r="I1269" s="91"/>
    </row>
    <row r="1270" spans="1:9">
      <c r="A1270" s="145">
        <v>1266</v>
      </c>
      <c r="B1270" s="146" t="s">
        <v>1250</v>
      </c>
      <c r="C1270" s="91"/>
      <c r="D1270" s="91">
        <v>1</v>
      </c>
      <c r="E1270" s="91">
        <v>20</v>
      </c>
      <c r="F1270" s="146" t="s">
        <v>1641</v>
      </c>
      <c r="G1270" s="99">
        <v>441</v>
      </c>
      <c r="H1270" s="91">
        <v>15</v>
      </c>
      <c r="I1270" s="91"/>
    </row>
    <row r="1271" spans="1:9">
      <c r="A1271" s="145">
        <v>1267</v>
      </c>
      <c r="B1271" s="146" t="s">
        <v>1252</v>
      </c>
      <c r="C1271" s="91" t="s">
        <v>6461</v>
      </c>
      <c r="D1271" s="91">
        <v>1</v>
      </c>
      <c r="E1271" s="91">
        <v>24</v>
      </c>
      <c r="F1271" s="146" t="s">
        <v>1642</v>
      </c>
      <c r="G1271" s="99">
        <v>441</v>
      </c>
      <c r="H1271" s="91">
        <v>34</v>
      </c>
      <c r="I1271" s="91"/>
    </row>
    <row r="1272" spans="1:9">
      <c r="A1272" s="145">
        <v>1268</v>
      </c>
      <c r="B1272" s="146" t="s">
        <v>1254</v>
      </c>
      <c r="C1272" s="91" t="s">
        <v>6461</v>
      </c>
      <c r="D1272" s="91">
        <v>1</v>
      </c>
      <c r="E1272" s="91">
        <v>25</v>
      </c>
      <c r="F1272" s="146" t="s">
        <v>1643</v>
      </c>
      <c r="G1272" s="99">
        <v>441</v>
      </c>
      <c r="H1272" s="91">
        <v>44</v>
      </c>
      <c r="I1272" s="91"/>
    </row>
    <row r="1273" spans="1:9">
      <c r="A1273" s="145">
        <v>1269</v>
      </c>
      <c r="B1273" s="146" t="s">
        <v>1256</v>
      </c>
      <c r="C1273" s="91" t="s">
        <v>6461</v>
      </c>
      <c r="D1273" s="91">
        <v>1</v>
      </c>
      <c r="E1273" s="91">
        <v>26</v>
      </c>
      <c r="F1273" s="146" t="s">
        <v>1644</v>
      </c>
      <c r="G1273" s="99">
        <v>441</v>
      </c>
      <c r="H1273" s="91">
        <v>54</v>
      </c>
      <c r="I1273" s="91"/>
    </row>
    <row r="1274" spans="1:9">
      <c r="A1274" s="145">
        <v>1270</v>
      </c>
      <c r="B1274" s="146" t="s">
        <v>1240</v>
      </c>
      <c r="C1274" s="146"/>
      <c r="D1274" s="91">
        <v>1</v>
      </c>
      <c r="E1274" s="91">
        <v>15</v>
      </c>
      <c r="F1274" s="146" t="s">
        <v>1645</v>
      </c>
      <c r="G1274" s="99">
        <v>444</v>
      </c>
      <c r="H1274" s="91">
        <v>3</v>
      </c>
      <c r="I1274" s="146"/>
    </row>
    <row r="1275" spans="1:9">
      <c r="A1275" s="145">
        <v>1271</v>
      </c>
      <c r="B1275" s="146" t="s">
        <v>1242</v>
      </c>
      <c r="C1275" s="91"/>
      <c r="D1275" s="91">
        <v>5</v>
      </c>
      <c r="E1275" s="91">
        <v>16</v>
      </c>
      <c r="F1275" s="146" t="s">
        <v>1646</v>
      </c>
      <c r="G1275" s="147">
        <v>444</v>
      </c>
      <c r="H1275" s="91" t="s">
        <v>6669</v>
      </c>
      <c r="I1275" s="91"/>
    </row>
    <row r="1276" spans="1:9">
      <c r="A1276" s="145">
        <v>1272</v>
      </c>
      <c r="B1276" s="146" t="s">
        <v>1244</v>
      </c>
      <c r="C1276" s="91"/>
      <c r="D1276" s="91">
        <v>1</v>
      </c>
      <c r="E1276" s="91">
        <v>17</v>
      </c>
      <c r="F1276" s="146" t="s">
        <v>1647</v>
      </c>
      <c r="G1276" s="99">
        <v>444</v>
      </c>
      <c r="H1276" s="91">
        <v>9</v>
      </c>
      <c r="I1276" s="91"/>
    </row>
    <row r="1277" spans="1:9">
      <c r="A1277" s="145">
        <v>1273</v>
      </c>
      <c r="B1277" s="146" t="s">
        <v>1246</v>
      </c>
      <c r="C1277" s="91"/>
      <c r="D1277" s="91">
        <v>1</v>
      </c>
      <c r="E1277" s="91">
        <v>18</v>
      </c>
      <c r="F1277" s="146" t="s">
        <v>1648</v>
      </c>
      <c r="G1277" s="99">
        <v>444</v>
      </c>
      <c r="H1277" s="91">
        <v>11</v>
      </c>
      <c r="I1277" s="91"/>
    </row>
    <row r="1278" spans="1:9">
      <c r="A1278" s="145">
        <v>1274</v>
      </c>
      <c r="B1278" s="146" t="s">
        <v>1248</v>
      </c>
      <c r="C1278" s="91"/>
      <c r="D1278" s="91">
        <v>1</v>
      </c>
      <c r="E1278" s="91">
        <v>19</v>
      </c>
      <c r="F1278" s="146" t="s">
        <v>1649</v>
      </c>
      <c r="G1278" s="99">
        <v>444</v>
      </c>
      <c r="H1278" s="91">
        <v>13</v>
      </c>
      <c r="I1278" s="91"/>
    </row>
    <row r="1279" spans="1:9">
      <c r="A1279" s="145">
        <v>1275</v>
      </c>
      <c r="B1279" s="146" t="s">
        <v>1250</v>
      </c>
      <c r="C1279" s="91"/>
      <c r="D1279" s="91">
        <v>1</v>
      </c>
      <c r="E1279" s="91">
        <v>20</v>
      </c>
      <c r="F1279" s="146" t="s">
        <v>1650</v>
      </c>
      <c r="G1279" s="99">
        <v>444</v>
      </c>
      <c r="H1279" s="91">
        <v>15</v>
      </c>
      <c r="I1279" s="91"/>
    </row>
    <row r="1280" spans="1:9">
      <c r="A1280" s="145">
        <v>1276</v>
      </c>
      <c r="B1280" s="146" t="s">
        <v>1252</v>
      </c>
      <c r="C1280" s="91" t="s">
        <v>6461</v>
      </c>
      <c r="D1280" s="91">
        <v>1</v>
      </c>
      <c r="E1280" s="91">
        <v>24</v>
      </c>
      <c r="F1280" s="146" t="s">
        <v>1651</v>
      </c>
      <c r="G1280" s="99">
        <v>444</v>
      </c>
      <c r="H1280" s="91">
        <v>34</v>
      </c>
      <c r="I1280" s="91"/>
    </row>
    <row r="1281" spans="1:9">
      <c r="A1281" s="145">
        <v>1277</v>
      </c>
      <c r="B1281" s="146" t="s">
        <v>1254</v>
      </c>
      <c r="C1281" s="91" t="s">
        <v>6461</v>
      </c>
      <c r="D1281" s="91">
        <v>1</v>
      </c>
      <c r="E1281" s="91">
        <v>25</v>
      </c>
      <c r="F1281" s="146" t="s">
        <v>1652</v>
      </c>
      <c r="G1281" s="99">
        <v>444</v>
      </c>
      <c r="H1281" s="91">
        <v>44</v>
      </c>
      <c r="I1281" s="91"/>
    </row>
    <row r="1282" spans="1:9">
      <c r="A1282" s="145">
        <v>1278</v>
      </c>
      <c r="B1282" s="146" t="s">
        <v>1256</v>
      </c>
      <c r="C1282" s="91" t="s">
        <v>6461</v>
      </c>
      <c r="D1282" s="91">
        <v>1</v>
      </c>
      <c r="E1282" s="91">
        <v>26</v>
      </c>
      <c r="F1282" s="146" t="s">
        <v>1653</v>
      </c>
      <c r="G1282" s="99">
        <v>444</v>
      </c>
      <c r="H1282" s="91">
        <v>54</v>
      </c>
      <c r="I1282" s="91"/>
    </row>
    <row r="1283" spans="1:9">
      <c r="A1283" s="145">
        <v>1279</v>
      </c>
      <c r="B1283" s="146" t="s">
        <v>1240</v>
      </c>
      <c r="C1283" s="146"/>
      <c r="D1283" s="91">
        <v>1</v>
      </c>
      <c r="E1283" s="91">
        <v>15</v>
      </c>
      <c r="F1283" s="146" t="s">
        <v>1654</v>
      </c>
      <c r="G1283" s="99">
        <v>447</v>
      </c>
      <c r="H1283" s="91">
        <v>3</v>
      </c>
      <c r="I1283" s="146"/>
    </row>
    <row r="1284" spans="1:9">
      <c r="A1284" s="145">
        <v>1280</v>
      </c>
      <c r="B1284" s="146" t="s">
        <v>1242</v>
      </c>
      <c r="C1284" s="91"/>
      <c r="D1284" s="91">
        <v>5</v>
      </c>
      <c r="E1284" s="91">
        <v>16</v>
      </c>
      <c r="F1284" s="146" t="s">
        <v>1655</v>
      </c>
      <c r="G1284" s="147">
        <v>447</v>
      </c>
      <c r="H1284" s="91" t="s">
        <v>6669</v>
      </c>
      <c r="I1284" s="91"/>
    </row>
    <row r="1285" spans="1:9">
      <c r="A1285" s="145">
        <v>1281</v>
      </c>
      <c r="B1285" s="146" t="s">
        <v>1244</v>
      </c>
      <c r="C1285" s="91"/>
      <c r="D1285" s="91">
        <v>1</v>
      </c>
      <c r="E1285" s="91">
        <v>17</v>
      </c>
      <c r="F1285" s="146" t="s">
        <v>1656</v>
      </c>
      <c r="G1285" s="99">
        <v>447</v>
      </c>
      <c r="H1285" s="91">
        <v>9</v>
      </c>
      <c r="I1285" s="91"/>
    </row>
    <row r="1286" spans="1:9">
      <c r="A1286" s="145">
        <v>1282</v>
      </c>
      <c r="B1286" s="146" t="s">
        <v>1246</v>
      </c>
      <c r="C1286" s="91"/>
      <c r="D1286" s="91">
        <v>1</v>
      </c>
      <c r="E1286" s="91">
        <v>18</v>
      </c>
      <c r="F1286" s="146" t="s">
        <v>1657</v>
      </c>
      <c r="G1286" s="99">
        <v>447</v>
      </c>
      <c r="H1286" s="91">
        <v>11</v>
      </c>
      <c r="I1286" s="91"/>
    </row>
    <row r="1287" spans="1:9">
      <c r="A1287" s="145">
        <v>1283</v>
      </c>
      <c r="B1287" s="146" t="s">
        <v>1248</v>
      </c>
      <c r="C1287" s="91"/>
      <c r="D1287" s="91">
        <v>1</v>
      </c>
      <c r="E1287" s="91">
        <v>19</v>
      </c>
      <c r="F1287" s="146" t="s">
        <v>1658</v>
      </c>
      <c r="G1287" s="99">
        <v>447</v>
      </c>
      <c r="H1287" s="91">
        <v>13</v>
      </c>
      <c r="I1287" s="91"/>
    </row>
    <row r="1288" spans="1:9">
      <c r="A1288" s="145">
        <v>1284</v>
      </c>
      <c r="B1288" s="146" t="s">
        <v>1250</v>
      </c>
      <c r="C1288" s="91"/>
      <c r="D1288" s="91">
        <v>1</v>
      </c>
      <c r="E1288" s="91">
        <v>20</v>
      </c>
      <c r="F1288" s="146" t="s">
        <v>1659</v>
      </c>
      <c r="G1288" s="99">
        <v>447</v>
      </c>
      <c r="H1288" s="91">
        <v>15</v>
      </c>
      <c r="I1288" s="91"/>
    </row>
    <row r="1289" spans="1:9">
      <c r="A1289" s="145">
        <v>1285</v>
      </c>
      <c r="B1289" s="146" t="s">
        <v>1252</v>
      </c>
      <c r="C1289" s="91" t="s">
        <v>6461</v>
      </c>
      <c r="D1289" s="91">
        <v>1</v>
      </c>
      <c r="E1289" s="91">
        <v>24</v>
      </c>
      <c r="F1289" s="146" t="s">
        <v>1660</v>
      </c>
      <c r="G1289" s="99">
        <v>447</v>
      </c>
      <c r="H1289" s="91">
        <v>34</v>
      </c>
      <c r="I1289" s="91"/>
    </row>
    <row r="1290" spans="1:9">
      <c r="A1290" s="145">
        <v>1286</v>
      </c>
      <c r="B1290" s="146" t="s">
        <v>1254</v>
      </c>
      <c r="C1290" s="91" t="s">
        <v>6461</v>
      </c>
      <c r="D1290" s="91">
        <v>1</v>
      </c>
      <c r="E1290" s="91">
        <v>25</v>
      </c>
      <c r="F1290" s="146" t="s">
        <v>1661</v>
      </c>
      <c r="G1290" s="99">
        <v>447</v>
      </c>
      <c r="H1290" s="91">
        <v>44</v>
      </c>
      <c r="I1290" s="91"/>
    </row>
    <row r="1291" spans="1:9">
      <c r="A1291" s="145">
        <v>1287</v>
      </c>
      <c r="B1291" s="146" t="s">
        <v>1256</v>
      </c>
      <c r="C1291" s="91" t="s">
        <v>6461</v>
      </c>
      <c r="D1291" s="91">
        <v>1</v>
      </c>
      <c r="E1291" s="91">
        <v>26</v>
      </c>
      <c r="F1291" s="146" t="s">
        <v>1662</v>
      </c>
      <c r="G1291" s="99">
        <v>447</v>
      </c>
      <c r="H1291" s="91">
        <v>54</v>
      </c>
      <c r="I1291" s="91"/>
    </row>
    <row r="1292" spans="1:9">
      <c r="A1292" s="145">
        <v>1288</v>
      </c>
      <c r="B1292" s="146" t="s">
        <v>1240</v>
      </c>
      <c r="C1292" s="146"/>
      <c r="D1292" s="91">
        <v>1</v>
      </c>
      <c r="E1292" s="91">
        <v>15</v>
      </c>
      <c r="F1292" s="146" t="s">
        <v>1663</v>
      </c>
      <c r="G1292" s="99">
        <v>450</v>
      </c>
      <c r="H1292" s="91">
        <v>3</v>
      </c>
      <c r="I1292" s="146"/>
    </row>
    <row r="1293" spans="1:9">
      <c r="A1293" s="145">
        <v>1289</v>
      </c>
      <c r="B1293" s="146" t="s">
        <v>1242</v>
      </c>
      <c r="C1293" s="91"/>
      <c r="D1293" s="91">
        <v>5</v>
      </c>
      <c r="E1293" s="91">
        <v>16</v>
      </c>
      <c r="F1293" s="146" t="s">
        <v>1664</v>
      </c>
      <c r="G1293" s="147">
        <v>450</v>
      </c>
      <c r="H1293" s="91" t="s">
        <v>6669</v>
      </c>
      <c r="I1293" s="91"/>
    </row>
    <row r="1294" spans="1:9">
      <c r="A1294" s="145">
        <v>1290</v>
      </c>
      <c r="B1294" s="146" t="s">
        <v>1244</v>
      </c>
      <c r="C1294" s="91"/>
      <c r="D1294" s="91">
        <v>1</v>
      </c>
      <c r="E1294" s="91">
        <v>17</v>
      </c>
      <c r="F1294" s="146" t="s">
        <v>1665</v>
      </c>
      <c r="G1294" s="99">
        <v>450</v>
      </c>
      <c r="H1294" s="91">
        <v>9</v>
      </c>
      <c r="I1294" s="91"/>
    </row>
    <row r="1295" spans="1:9">
      <c r="A1295" s="145">
        <v>1291</v>
      </c>
      <c r="B1295" s="146" t="s">
        <v>1246</v>
      </c>
      <c r="C1295" s="91"/>
      <c r="D1295" s="91">
        <v>1</v>
      </c>
      <c r="E1295" s="91">
        <v>18</v>
      </c>
      <c r="F1295" s="146" t="s">
        <v>1666</v>
      </c>
      <c r="G1295" s="99">
        <v>450</v>
      </c>
      <c r="H1295" s="91">
        <v>11</v>
      </c>
      <c r="I1295" s="91"/>
    </row>
    <row r="1296" spans="1:9">
      <c r="A1296" s="145">
        <v>1292</v>
      </c>
      <c r="B1296" s="146" t="s">
        <v>1248</v>
      </c>
      <c r="C1296" s="91"/>
      <c r="D1296" s="91">
        <v>1</v>
      </c>
      <c r="E1296" s="91">
        <v>19</v>
      </c>
      <c r="F1296" s="146" t="s">
        <v>1667</v>
      </c>
      <c r="G1296" s="99">
        <v>450</v>
      </c>
      <c r="H1296" s="91">
        <v>13</v>
      </c>
      <c r="I1296" s="91"/>
    </row>
    <row r="1297" spans="1:9">
      <c r="A1297" s="145">
        <v>1293</v>
      </c>
      <c r="B1297" s="146" t="s">
        <v>1250</v>
      </c>
      <c r="C1297" s="91"/>
      <c r="D1297" s="91">
        <v>1</v>
      </c>
      <c r="E1297" s="91">
        <v>20</v>
      </c>
      <c r="F1297" s="146" t="s">
        <v>1668</v>
      </c>
      <c r="G1297" s="99">
        <v>450</v>
      </c>
      <c r="H1297" s="91">
        <v>15</v>
      </c>
      <c r="I1297" s="91"/>
    </row>
    <row r="1298" spans="1:9">
      <c r="A1298" s="145">
        <v>1294</v>
      </c>
      <c r="B1298" s="146" t="s">
        <v>1252</v>
      </c>
      <c r="C1298" s="91" t="s">
        <v>6461</v>
      </c>
      <c r="D1298" s="91">
        <v>1</v>
      </c>
      <c r="E1298" s="91">
        <v>24</v>
      </c>
      <c r="F1298" s="146" t="s">
        <v>1669</v>
      </c>
      <c r="G1298" s="99">
        <v>450</v>
      </c>
      <c r="H1298" s="91">
        <v>34</v>
      </c>
      <c r="I1298" s="91"/>
    </row>
    <row r="1299" spans="1:9">
      <c r="A1299" s="145">
        <v>1295</v>
      </c>
      <c r="B1299" s="146" t="s">
        <v>1254</v>
      </c>
      <c r="C1299" s="91" t="s">
        <v>6461</v>
      </c>
      <c r="D1299" s="91">
        <v>1</v>
      </c>
      <c r="E1299" s="91">
        <v>25</v>
      </c>
      <c r="F1299" s="146" t="s">
        <v>1670</v>
      </c>
      <c r="G1299" s="99">
        <v>450</v>
      </c>
      <c r="H1299" s="91">
        <v>44</v>
      </c>
      <c r="I1299" s="91"/>
    </row>
    <row r="1300" spans="1:9">
      <c r="A1300" s="145">
        <v>1296</v>
      </c>
      <c r="B1300" s="146" t="s">
        <v>1256</v>
      </c>
      <c r="C1300" s="91" t="s">
        <v>6461</v>
      </c>
      <c r="D1300" s="91">
        <v>1</v>
      </c>
      <c r="E1300" s="91">
        <v>26</v>
      </c>
      <c r="F1300" s="146" t="s">
        <v>1671</v>
      </c>
      <c r="G1300" s="99">
        <v>450</v>
      </c>
      <c r="H1300" s="91">
        <v>54</v>
      </c>
      <c r="I1300" s="91"/>
    </row>
    <row r="1301" spans="1:9">
      <c r="A1301" s="145">
        <v>1297</v>
      </c>
      <c r="B1301" s="146" t="s">
        <v>1240</v>
      </c>
      <c r="C1301" s="146"/>
      <c r="D1301" s="91">
        <v>1</v>
      </c>
      <c r="E1301" s="91">
        <v>15</v>
      </c>
      <c r="F1301" s="146" t="s">
        <v>1672</v>
      </c>
      <c r="G1301" s="99">
        <v>453</v>
      </c>
      <c r="H1301" s="91">
        <v>3</v>
      </c>
      <c r="I1301" s="146"/>
    </row>
    <row r="1302" spans="1:9">
      <c r="A1302" s="145">
        <v>1298</v>
      </c>
      <c r="B1302" s="146" t="s">
        <v>1242</v>
      </c>
      <c r="C1302" s="91"/>
      <c r="D1302" s="91">
        <v>5</v>
      </c>
      <c r="E1302" s="91">
        <v>16</v>
      </c>
      <c r="F1302" s="146" t="s">
        <v>1673</v>
      </c>
      <c r="G1302" s="147">
        <v>453</v>
      </c>
      <c r="H1302" s="91" t="s">
        <v>6669</v>
      </c>
      <c r="I1302" s="91"/>
    </row>
    <row r="1303" spans="1:9">
      <c r="A1303" s="145">
        <v>1299</v>
      </c>
      <c r="B1303" s="146" t="s">
        <v>1244</v>
      </c>
      <c r="C1303" s="91"/>
      <c r="D1303" s="91">
        <v>1</v>
      </c>
      <c r="E1303" s="91">
        <v>17</v>
      </c>
      <c r="F1303" s="146" t="s">
        <v>1674</v>
      </c>
      <c r="G1303" s="99">
        <v>453</v>
      </c>
      <c r="H1303" s="91">
        <v>9</v>
      </c>
      <c r="I1303" s="91"/>
    </row>
    <row r="1304" spans="1:9">
      <c r="A1304" s="145">
        <v>1300</v>
      </c>
      <c r="B1304" s="146" t="s">
        <v>1246</v>
      </c>
      <c r="C1304" s="91"/>
      <c r="D1304" s="91">
        <v>1</v>
      </c>
      <c r="E1304" s="91">
        <v>18</v>
      </c>
      <c r="F1304" s="146" t="s">
        <v>1675</v>
      </c>
      <c r="G1304" s="99">
        <v>453</v>
      </c>
      <c r="H1304" s="91">
        <v>11</v>
      </c>
      <c r="I1304" s="91"/>
    </row>
    <row r="1305" spans="1:9">
      <c r="A1305" s="145">
        <v>1301</v>
      </c>
      <c r="B1305" s="146" t="s">
        <v>1248</v>
      </c>
      <c r="C1305" s="91"/>
      <c r="D1305" s="91">
        <v>1</v>
      </c>
      <c r="E1305" s="91">
        <v>19</v>
      </c>
      <c r="F1305" s="146" t="s">
        <v>1676</v>
      </c>
      <c r="G1305" s="99">
        <v>453</v>
      </c>
      <c r="H1305" s="91">
        <v>13</v>
      </c>
      <c r="I1305" s="91"/>
    </row>
    <row r="1306" spans="1:9">
      <c r="A1306" s="145">
        <v>1302</v>
      </c>
      <c r="B1306" s="146" t="s">
        <v>1250</v>
      </c>
      <c r="C1306" s="91"/>
      <c r="D1306" s="91">
        <v>1</v>
      </c>
      <c r="E1306" s="91">
        <v>20</v>
      </c>
      <c r="F1306" s="146" t="s">
        <v>1677</v>
      </c>
      <c r="G1306" s="99">
        <v>453</v>
      </c>
      <c r="H1306" s="91">
        <v>15</v>
      </c>
      <c r="I1306" s="91"/>
    </row>
    <row r="1307" spans="1:9">
      <c r="A1307" s="145">
        <v>1303</v>
      </c>
      <c r="B1307" s="146" t="s">
        <v>1252</v>
      </c>
      <c r="C1307" s="91" t="s">
        <v>6461</v>
      </c>
      <c r="D1307" s="91">
        <v>1</v>
      </c>
      <c r="E1307" s="91">
        <v>24</v>
      </c>
      <c r="F1307" s="146" t="s">
        <v>1678</v>
      </c>
      <c r="G1307" s="99">
        <v>453</v>
      </c>
      <c r="H1307" s="91">
        <v>34</v>
      </c>
      <c r="I1307" s="91"/>
    </row>
    <row r="1308" spans="1:9">
      <c r="A1308" s="145">
        <v>1304</v>
      </c>
      <c r="B1308" s="146" t="s">
        <v>1254</v>
      </c>
      <c r="C1308" s="91" t="s">
        <v>6461</v>
      </c>
      <c r="D1308" s="91">
        <v>1</v>
      </c>
      <c r="E1308" s="91">
        <v>25</v>
      </c>
      <c r="F1308" s="146" t="s">
        <v>1679</v>
      </c>
      <c r="G1308" s="99">
        <v>453</v>
      </c>
      <c r="H1308" s="91">
        <v>44</v>
      </c>
      <c r="I1308" s="91"/>
    </row>
    <row r="1309" spans="1:9">
      <c r="A1309" s="145">
        <v>1305</v>
      </c>
      <c r="B1309" s="146" t="s">
        <v>1256</v>
      </c>
      <c r="C1309" s="91" t="s">
        <v>6461</v>
      </c>
      <c r="D1309" s="91">
        <v>1</v>
      </c>
      <c r="E1309" s="91">
        <v>26</v>
      </c>
      <c r="F1309" s="146" t="s">
        <v>1680</v>
      </c>
      <c r="G1309" s="99">
        <v>453</v>
      </c>
      <c r="H1309" s="91">
        <v>54</v>
      </c>
      <c r="I1309" s="91"/>
    </row>
    <row r="1310" spans="1:9">
      <c r="A1310" s="145">
        <v>1306</v>
      </c>
      <c r="B1310" s="146" t="s">
        <v>1240</v>
      </c>
      <c r="C1310" s="146"/>
      <c r="D1310" s="91">
        <v>1</v>
      </c>
      <c r="E1310" s="91">
        <v>15</v>
      </c>
      <c r="F1310" s="146" t="s">
        <v>1681</v>
      </c>
      <c r="G1310" s="99">
        <v>456</v>
      </c>
      <c r="H1310" s="91">
        <v>3</v>
      </c>
      <c r="I1310" s="146"/>
    </row>
    <row r="1311" spans="1:9">
      <c r="A1311" s="145">
        <v>1307</v>
      </c>
      <c r="B1311" s="146" t="s">
        <v>1242</v>
      </c>
      <c r="C1311" s="91"/>
      <c r="D1311" s="91">
        <v>5</v>
      </c>
      <c r="E1311" s="91">
        <v>16</v>
      </c>
      <c r="F1311" s="146" t="s">
        <v>1682</v>
      </c>
      <c r="G1311" s="147">
        <v>456</v>
      </c>
      <c r="H1311" s="91" t="s">
        <v>6669</v>
      </c>
      <c r="I1311" s="91"/>
    </row>
    <row r="1312" spans="1:9">
      <c r="A1312" s="145">
        <v>1308</v>
      </c>
      <c r="B1312" s="146" t="s">
        <v>1244</v>
      </c>
      <c r="C1312" s="91"/>
      <c r="D1312" s="91">
        <v>1</v>
      </c>
      <c r="E1312" s="91">
        <v>17</v>
      </c>
      <c r="F1312" s="146" t="s">
        <v>1683</v>
      </c>
      <c r="G1312" s="99">
        <v>456</v>
      </c>
      <c r="H1312" s="91">
        <v>9</v>
      </c>
      <c r="I1312" s="91"/>
    </row>
    <row r="1313" spans="1:9">
      <c r="A1313" s="145">
        <v>1309</v>
      </c>
      <c r="B1313" s="146" t="s">
        <v>1246</v>
      </c>
      <c r="C1313" s="91"/>
      <c r="D1313" s="91">
        <v>1</v>
      </c>
      <c r="E1313" s="91">
        <v>18</v>
      </c>
      <c r="F1313" s="146" t="s">
        <v>1684</v>
      </c>
      <c r="G1313" s="99">
        <v>456</v>
      </c>
      <c r="H1313" s="91">
        <v>11</v>
      </c>
      <c r="I1313" s="91"/>
    </row>
    <row r="1314" spans="1:9">
      <c r="A1314" s="145">
        <v>1310</v>
      </c>
      <c r="B1314" s="146" t="s">
        <v>1248</v>
      </c>
      <c r="C1314" s="91"/>
      <c r="D1314" s="91">
        <v>1</v>
      </c>
      <c r="E1314" s="91">
        <v>19</v>
      </c>
      <c r="F1314" s="146" t="s">
        <v>1685</v>
      </c>
      <c r="G1314" s="99">
        <v>456</v>
      </c>
      <c r="H1314" s="91">
        <v>13</v>
      </c>
      <c r="I1314" s="91"/>
    </row>
    <row r="1315" spans="1:9">
      <c r="A1315" s="145">
        <v>1311</v>
      </c>
      <c r="B1315" s="146" t="s">
        <v>1250</v>
      </c>
      <c r="C1315" s="91"/>
      <c r="D1315" s="91">
        <v>1</v>
      </c>
      <c r="E1315" s="91">
        <v>20</v>
      </c>
      <c r="F1315" s="146" t="s">
        <v>1686</v>
      </c>
      <c r="G1315" s="99">
        <v>456</v>
      </c>
      <c r="H1315" s="91">
        <v>15</v>
      </c>
      <c r="I1315" s="91"/>
    </row>
    <row r="1316" spans="1:9">
      <c r="A1316" s="145">
        <v>1312</v>
      </c>
      <c r="B1316" s="146" t="s">
        <v>1252</v>
      </c>
      <c r="C1316" s="91" t="s">
        <v>6461</v>
      </c>
      <c r="D1316" s="91">
        <v>1</v>
      </c>
      <c r="E1316" s="91">
        <v>24</v>
      </c>
      <c r="F1316" s="146" t="s">
        <v>1687</v>
      </c>
      <c r="G1316" s="99">
        <v>456</v>
      </c>
      <c r="H1316" s="91">
        <v>34</v>
      </c>
      <c r="I1316" s="91"/>
    </row>
    <row r="1317" spans="1:9">
      <c r="A1317" s="145">
        <v>1313</v>
      </c>
      <c r="B1317" s="146" t="s">
        <v>1254</v>
      </c>
      <c r="C1317" s="91" t="s">
        <v>6461</v>
      </c>
      <c r="D1317" s="91">
        <v>1</v>
      </c>
      <c r="E1317" s="91">
        <v>25</v>
      </c>
      <c r="F1317" s="146" t="s">
        <v>1688</v>
      </c>
      <c r="G1317" s="99">
        <v>456</v>
      </c>
      <c r="H1317" s="91">
        <v>44</v>
      </c>
      <c r="I1317" s="91"/>
    </row>
    <row r="1318" spans="1:9">
      <c r="A1318" s="145">
        <v>1314</v>
      </c>
      <c r="B1318" s="146" t="s">
        <v>1256</v>
      </c>
      <c r="C1318" s="91" t="s">
        <v>6461</v>
      </c>
      <c r="D1318" s="91">
        <v>1</v>
      </c>
      <c r="E1318" s="91">
        <v>26</v>
      </c>
      <c r="F1318" s="146" t="s">
        <v>1689</v>
      </c>
      <c r="G1318" s="99">
        <v>456</v>
      </c>
      <c r="H1318" s="91">
        <v>54</v>
      </c>
      <c r="I1318" s="91"/>
    </row>
    <row r="1319" spans="1:9">
      <c r="A1319" s="145">
        <v>1315</v>
      </c>
      <c r="B1319" s="146" t="s">
        <v>1240</v>
      </c>
      <c r="C1319" s="146"/>
      <c r="D1319" s="91">
        <v>1</v>
      </c>
      <c r="E1319" s="91">
        <v>15</v>
      </c>
      <c r="F1319" s="146" t="s">
        <v>1690</v>
      </c>
      <c r="G1319" s="99">
        <v>459</v>
      </c>
      <c r="H1319" s="91">
        <v>3</v>
      </c>
      <c r="I1319" s="146"/>
    </row>
    <row r="1320" spans="1:9">
      <c r="A1320" s="145">
        <v>1316</v>
      </c>
      <c r="B1320" s="146" t="s">
        <v>1242</v>
      </c>
      <c r="C1320" s="91"/>
      <c r="D1320" s="91">
        <v>5</v>
      </c>
      <c r="E1320" s="91">
        <v>16</v>
      </c>
      <c r="F1320" s="146" t="s">
        <v>1691</v>
      </c>
      <c r="G1320" s="147">
        <v>459</v>
      </c>
      <c r="H1320" s="91" t="s">
        <v>6669</v>
      </c>
      <c r="I1320" s="91"/>
    </row>
    <row r="1321" spans="1:9">
      <c r="A1321" s="145">
        <v>1317</v>
      </c>
      <c r="B1321" s="146" t="s">
        <v>1244</v>
      </c>
      <c r="C1321" s="91"/>
      <c r="D1321" s="91">
        <v>1</v>
      </c>
      <c r="E1321" s="91">
        <v>17</v>
      </c>
      <c r="F1321" s="146" t="s">
        <v>1692</v>
      </c>
      <c r="G1321" s="99">
        <v>459</v>
      </c>
      <c r="H1321" s="91">
        <v>9</v>
      </c>
      <c r="I1321" s="91"/>
    </row>
    <row r="1322" spans="1:9">
      <c r="A1322" s="145">
        <v>1318</v>
      </c>
      <c r="B1322" s="146" t="s">
        <v>1246</v>
      </c>
      <c r="C1322" s="91"/>
      <c r="D1322" s="91">
        <v>1</v>
      </c>
      <c r="E1322" s="91">
        <v>18</v>
      </c>
      <c r="F1322" s="146" t="s">
        <v>1693</v>
      </c>
      <c r="G1322" s="99">
        <v>459</v>
      </c>
      <c r="H1322" s="91">
        <v>11</v>
      </c>
      <c r="I1322" s="91"/>
    </row>
    <row r="1323" spans="1:9">
      <c r="A1323" s="145">
        <v>1319</v>
      </c>
      <c r="B1323" s="146" t="s">
        <v>1248</v>
      </c>
      <c r="C1323" s="91"/>
      <c r="D1323" s="91">
        <v>1</v>
      </c>
      <c r="E1323" s="91">
        <v>19</v>
      </c>
      <c r="F1323" s="146" t="s">
        <v>1694</v>
      </c>
      <c r="G1323" s="99">
        <v>459</v>
      </c>
      <c r="H1323" s="91">
        <v>13</v>
      </c>
      <c r="I1323" s="91"/>
    </row>
    <row r="1324" spans="1:9">
      <c r="A1324" s="145">
        <v>1320</v>
      </c>
      <c r="B1324" s="146" t="s">
        <v>1250</v>
      </c>
      <c r="C1324" s="91"/>
      <c r="D1324" s="91">
        <v>1</v>
      </c>
      <c r="E1324" s="91">
        <v>20</v>
      </c>
      <c r="F1324" s="146" t="s">
        <v>1695</v>
      </c>
      <c r="G1324" s="99">
        <v>459</v>
      </c>
      <c r="H1324" s="91">
        <v>15</v>
      </c>
      <c r="I1324" s="91"/>
    </row>
    <row r="1325" spans="1:9">
      <c r="A1325" s="145">
        <v>1321</v>
      </c>
      <c r="B1325" s="146" t="s">
        <v>1252</v>
      </c>
      <c r="C1325" s="91" t="s">
        <v>6461</v>
      </c>
      <c r="D1325" s="91">
        <v>1</v>
      </c>
      <c r="E1325" s="91">
        <v>24</v>
      </c>
      <c r="F1325" s="146" t="s">
        <v>1696</v>
      </c>
      <c r="G1325" s="99">
        <v>459</v>
      </c>
      <c r="H1325" s="91">
        <v>34</v>
      </c>
      <c r="I1325" s="91"/>
    </row>
    <row r="1326" spans="1:9">
      <c r="A1326" s="145">
        <v>1322</v>
      </c>
      <c r="B1326" s="146" t="s">
        <v>1254</v>
      </c>
      <c r="C1326" s="91" t="s">
        <v>6461</v>
      </c>
      <c r="D1326" s="91">
        <v>1</v>
      </c>
      <c r="E1326" s="91">
        <v>25</v>
      </c>
      <c r="F1326" s="146" t="s">
        <v>1697</v>
      </c>
      <c r="G1326" s="99">
        <v>459</v>
      </c>
      <c r="H1326" s="91">
        <v>44</v>
      </c>
      <c r="I1326" s="91"/>
    </row>
    <row r="1327" spans="1:9">
      <c r="A1327" s="145">
        <v>1323</v>
      </c>
      <c r="B1327" s="146" t="s">
        <v>1256</v>
      </c>
      <c r="C1327" s="91" t="s">
        <v>6461</v>
      </c>
      <c r="D1327" s="91">
        <v>1</v>
      </c>
      <c r="E1327" s="91">
        <v>26</v>
      </c>
      <c r="F1327" s="146" t="s">
        <v>1698</v>
      </c>
      <c r="G1327" s="99">
        <v>459</v>
      </c>
      <c r="H1327" s="91">
        <v>54</v>
      </c>
      <c r="I1327" s="91"/>
    </row>
    <row r="1328" spans="1:9">
      <c r="A1328" s="145">
        <v>1324</v>
      </c>
      <c r="B1328" s="146" t="s">
        <v>1240</v>
      </c>
      <c r="C1328" s="146"/>
      <c r="D1328" s="91">
        <v>1</v>
      </c>
      <c r="E1328" s="91">
        <v>15</v>
      </c>
      <c r="F1328" s="146" t="s">
        <v>1699</v>
      </c>
      <c r="G1328" s="99">
        <v>464</v>
      </c>
      <c r="H1328" s="91">
        <v>3</v>
      </c>
      <c r="I1328" s="146"/>
    </row>
    <row r="1329" spans="1:9">
      <c r="A1329" s="145">
        <v>1325</v>
      </c>
      <c r="B1329" s="146" t="s">
        <v>1242</v>
      </c>
      <c r="C1329" s="91"/>
      <c r="D1329" s="91">
        <v>5</v>
      </c>
      <c r="E1329" s="91">
        <v>16</v>
      </c>
      <c r="F1329" s="146" t="s">
        <v>1700</v>
      </c>
      <c r="G1329" s="147">
        <v>464</v>
      </c>
      <c r="H1329" s="91" t="s">
        <v>6669</v>
      </c>
      <c r="I1329" s="91"/>
    </row>
    <row r="1330" spans="1:9">
      <c r="A1330" s="145">
        <v>1326</v>
      </c>
      <c r="B1330" s="146" t="s">
        <v>1244</v>
      </c>
      <c r="C1330" s="91"/>
      <c r="D1330" s="91">
        <v>1</v>
      </c>
      <c r="E1330" s="91">
        <v>17</v>
      </c>
      <c r="F1330" s="146" t="s">
        <v>1701</v>
      </c>
      <c r="G1330" s="99">
        <v>464</v>
      </c>
      <c r="H1330" s="91">
        <v>9</v>
      </c>
      <c r="I1330" s="91"/>
    </row>
    <row r="1331" spans="1:9">
      <c r="A1331" s="145">
        <v>1327</v>
      </c>
      <c r="B1331" s="146" t="s">
        <v>1246</v>
      </c>
      <c r="C1331" s="91"/>
      <c r="D1331" s="91">
        <v>1</v>
      </c>
      <c r="E1331" s="91">
        <v>18</v>
      </c>
      <c r="F1331" s="146" t="s">
        <v>1702</v>
      </c>
      <c r="G1331" s="99">
        <v>464</v>
      </c>
      <c r="H1331" s="91">
        <v>11</v>
      </c>
      <c r="I1331" s="91"/>
    </row>
    <row r="1332" spans="1:9">
      <c r="A1332" s="145">
        <v>1328</v>
      </c>
      <c r="B1332" s="146" t="s">
        <v>1248</v>
      </c>
      <c r="C1332" s="91"/>
      <c r="D1332" s="91">
        <v>1</v>
      </c>
      <c r="E1332" s="91">
        <v>19</v>
      </c>
      <c r="F1332" s="146" t="s">
        <v>1703</v>
      </c>
      <c r="G1332" s="99">
        <v>464</v>
      </c>
      <c r="H1332" s="91">
        <v>13</v>
      </c>
      <c r="I1332" s="91"/>
    </row>
    <row r="1333" spans="1:9">
      <c r="A1333" s="145">
        <v>1329</v>
      </c>
      <c r="B1333" s="146" t="s">
        <v>1250</v>
      </c>
      <c r="C1333" s="91"/>
      <c r="D1333" s="91">
        <v>1</v>
      </c>
      <c r="E1333" s="91">
        <v>20</v>
      </c>
      <c r="F1333" s="146" t="s">
        <v>1704</v>
      </c>
      <c r="G1333" s="99">
        <v>464</v>
      </c>
      <c r="H1333" s="91">
        <v>15</v>
      </c>
      <c r="I1333" s="91"/>
    </row>
    <row r="1334" spans="1:9">
      <c r="A1334" s="145">
        <v>1330</v>
      </c>
      <c r="B1334" s="146" t="s">
        <v>1252</v>
      </c>
      <c r="C1334" s="91" t="s">
        <v>6461</v>
      </c>
      <c r="D1334" s="91">
        <v>1</v>
      </c>
      <c r="E1334" s="91">
        <v>24</v>
      </c>
      <c r="F1334" s="146" t="s">
        <v>1705</v>
      </c>
      <c r="G1334" s="99">
        <v>464</v>
      </c>
      <c r="H1334" s="91">
        <v>34</v>
      </c>
      <c r="I1334" s="91"/>
    </row>
    <row r="1335" spans="1:9">
      <c r="A1335" s="145">
        <v>1331</v>
      </c>
      <c r="B1335" s="146" t="s">
        <v>1254</v>
      </c>
      <c r="C1335" s="91" t="s">
        <v>6461</v>
      </c>
      <c r="D1335" s="91">
        <v>1</v>
      </c>
      <c r="E1335" s="91">
        <v>25</v>
      </c>
      <c r="F1335" s="146" t="s">
        <v>1706</v>
      </c>
      <c r="G1335" s="99">
        <v>464</v>
      </c>
      <c r="H1335" s="91">
        <v>44</v>
      </c>
      <c r="I1335" s="91"/>
    </row>
    <row r="1336" spans="1:9">
      <c r="A1336" s="145">
        <v>1332</v>
      </c>
      <c r="B1336" s="146" t="s">
        <v>1256</v>
      </c>
      <c r="C1336" s="91" t="s">
        <v>6461</v>
      </c>
      <c r="D1336" s="91">
        <v>1</v>
      </c>
      <c r="E1336" s="91">
        <v>26</v>
      </c>
      <c r="F1336" s="146" t="s">
        <v>1707</v>
      </c>
      <c r="G1336" s="99">
        <v>464</v>
      </c>
      <c r="H1336" s="91">
        <v>54</v>
      </c>
      <c r="I1336" s="91"/>
    </row>
    <row r="1337" spans="1:9">
      <c r="A1337" s="145">
        <v>1333</v>
      </c>
      <c r="B1337" s="146" t="s">
        <v>1240</v>
      </c>
      <c r="C1337" s="146"/>
      <c r="D1337" s="91">
        <v>1</v>
      </c>
      <c r="E1337" s="91">
        <v>15</v>
      </c>
      <c r="F1337" s="146" t="s">
        <v>1708</v>
      </c>
      <c r="G1337" s="99">
        <v>467</v>
      </c>
      <c r="H1337" s="91">
        <v>3</v>
      </c>
      <c r="I1337" s="146"/>
    </row>
    <row r="1338" spans="1:9">
      <c r="A1338" s="145">
        <v>1334</v>
      </c>
      <c r="B1338" s="146" t="s">
        <v>1242</v>
      </c>
      <c r="C1338" s="91"/>
      <c r="D1338" s="91">
        <v>5</v>
      </c>
      <c r="E1338" s="91">
        <v>16</v>
      </c>
      <c r="F1338" s="146" t="s">
        <v>1709</v>
      </c>
      <c r="G1338" s="147">
        <v>467</v>
      </c>
      <c r="H1338" s="91" t="s">
        <v>6669</v>
      </c>
      <c r="I1338" s="91"/>
    </row>
    <row r="1339" spans="1:9">
      <c r="A1339" s="145">
        <v>1335</v>
      </c>
      <c r="B1339" s="146" t="s">
        <v>1244</v>
      </c>
      <c r="C1339" s="91"/>
      <c r="D1339" s="91">
        <v>1</v>
      </c>
      <c r="E1339" s="91">
        <v>17</v>
      </c>
      <c r="F1339" s="146" t="s">
        <v>1710</v>
      </c>
      <c r="G1339" s="99">
        <v>467</v>
      </c>
      <c r="H1339" s="91">
        <v>9</v>
      </c>
      <c r="I1339" s="91"/>
    </row>
    <row r="1340" spans="1:9">
      <c r="A1340" s="145">
        <v>1336</v>
      </c>
      <c r="B1340" s="146" t="s">
        <v>1246</v>
      </c>
      <c r="C1340" s="91"/>
      <c r="D1340" s="91">
        <v>1</v>
      </c>
      <c r="E1340" s="91">
        <v>18</v>
      </c>
      <c r="F1340" s="146" t="s">
        <v>1711</v>
      </c>
      <c r="G1340" s="99">
        <v>467</v>
      </c>
      <c r="H1340" s="91">
        <v>11</v>
      </c>
      <c r="I1340" s="91"/>
    </row>
    <row r="1341" spans="1:9">
      <c r="A1341" s="145">
        <v>1337</v>
      </c>
      <c r="B1341" s="146" t="s">
        <v>1248</v>
      </c>
      <c r="C1341" s="91"/>
      <c r="D1341" s="91">
        <v>1</v>
      </c>
      <c r="E1341" s="91">
        <v>19</v>
      </c>
      <c r="F1341" s="146" t="s">
        <v>1712</v>
      </c>
      <c r="G1341" s="99">
        <v>467</v>
      </c>
      <c r="H1341" s="91">
        <v>13</v>
      </c>
      <c r="I1341" s="91"/>
    </row>
    <row r="1342" spans="1:9">
      <c r="A1342" s="145">
        <v>1338</v>
      </c>
      <c r="B1342" s="146" t="s">
        <v>1250</v>
      </c>
      <c r="C1342" s="91"/>
      <c r="D1342" s="91">
        <v>1</v>
      </c>
      <c r="E1342" s="91">
        <v>20</v>
      </c>
      <c r="F1342" s="146" t="s">
        <v>1713</v>
      </c>
      <c r="G1342" s="99">
        <v>467</v>
      </c>
      <c r="H1342" s="91">
        <v>15</v>
      </c>
      <c r="I1342" s="91"/>
    </row>
    <row r="1343" spans="1:9">
      <c r="A1343" s="145">
        <v>1339</v>
      </c>
      <c r="B1343" s="146" t="s">
        <v>1252</v>
      </c>
      <c r="C1343" s="91" t="s">
        <v>6461</v>
      </c>
      <c r="D1343" s="91">
        <v>1</v>
      </c>
      <c r="E1343" s="91">
        <v>24</v>
      </c>
      <c r="F1343" s="146" t="s">
        <v>1714</v>
      </c>
      <c r="G1343" s="99">
        <v>467</v>
      </c>
      <c r="H1343" s="91">
        <v>34</v>
      </c>
      <c r="I1343" s="91"/>
    </row>
    <row r="1344" spans="1:9">
      <c r="A1344" s="145">
        <v>1340</v>
      </c>
      <c r="B1344" s="146" t="s">
        <v>1254</v>
      </c>
      <c r="C1344" s="91" t="s">
        <v>6461</v>
      </c>
      <c r="D1344" s="91">
        <v>1</v>
      </c>
      <c r="E1344" s="91">
        <v>25</v>
      </c>
      <c r="F1344" s="146" t="s">
        <v>1715</v>
      </c>
      <c r="G1344" s="99">
        <v>467</v>
      </c>
      <c r="H1344" s="91">
        <v>44</v>
      </c>
      <c r="I1344" s="91"/>
    </row>
    <row r="1345" spans="1:9">
      <c r="A1345" s="145">
        <v>1341</v>
      </c>
      <c r="B1345" s="146" t="s">
        <v>1256</v>
      </c>
      <c r="C1345" s="91" t="s">
        <v>6461</v>
      </c>
      <c r="D1345" s="91">
        <v>1</v>
      </c>
      <c r="E1345" s="91">
        <v>26</v>
      </c>
      <c r="F1345" s="146" t="s">
        <v>1716</v>
      </c>
      <c r="G1345" s="99">
        <v>467</v>
      </c>
      <c r="H1345" s="91">
        <v>54</v>
      </c>
      <c r="I1345" s="91"/>
    </row>
    <row r="1346" spans="1:9">
      <c r="A1346" s="145">
        <v>1342</v>
      </c>
      <c r="B1346" s="146" t="s">
        <v>1240</v>
      </c>
      <c r="C1346" s="146"/>
      <c r="D1346" s="91">
        <v>1</v>
      </c>
      <c r="E1346" s="91">
        <v>15</v>
      </c>
      <c r="F1346" s="146" t="s">
        <v>1717</v>
      </c>
      <c r="G1346" s="99">
        <v>470</v>
      </c>
      <c r="H1346" s="91">
        <v>3</v>
      </c>
      <c r="I1346" s="146"/>
    </row>
    <row r="1347" spans="1:9">
      <c r="A1347" s="145">
        <v>1343</v>
      </c>
      <c r="B1347" s="146" t="s">
        <v>1242</v>
      </c>
      <c r="C1347" s="91"/>
      <c r="D1347" s="91">
        <v>5</v>
      </c>
      <c r="E1347" s="91">
        <v>16</v>
      </c>
      <c r="F1347" s="146" t="s">
        <v>1718</v>
      </c>
      <c r="G1347" s="147">
        <v>470</v>
      </c>
      <c r="H1347" s="91" t="s">
        <v>6669</v>
      </c>
      <c r="I1347" s="91"/>
    </row>
    <row r="1348" spans="1:9">
      <c r="A1348" s="145">
        <v>1344</v>
      </c>
      <c r="B1348" s="146" t="s">
        <v>1244</v>
      </c>
      <c r="C1348" s="91"/>
      <c r="D1348" s="91">
        <v>1</v>
      </c>
      <c r="E1348" s="91">
        <v>17</v>
      </c>
      <c r="F1348" s="146" t="s">
        <v>1719</v>
      </c>
      <c r="G1348" s="99">
        <v>470</v>
      </c>
      <c r="H1348" s="91">
        <v>9</v>
      </c>
      <c r="I1348" s="91"/>
    </row>
    <row r="1349" spans="1:9">
      <c r="A1349" s="145">
        <v>1345</v>
      </c>
      <c r="B1349" s="146" t="s">
        <v>1246</v>
      </c>
      <c r="C1349" s="91"/>
      <c r="D1349" s="91">
        <v>1</v>
      </c>
      <c r="E1349" s="91">
        <v>18</v>
      </c>
      <c r="F1349" s="146" t="s">
        <v>1720</v>
      </c>
      <c r="G1349" s="99">
        <v>470</v>
      </c>
      <c r="H1349" s="91">
        <v>11</v>
      </c>
      <c r="I1349" s="91"/>
    </row>
    <row r="1350" spans="1:9">
      <c r="A1350" s="145">
        <v>1346</v>
      </c>
      <c r="B1350" s="146" t="s">
        <v>1248</v>
      </c>
      <c r="C1350" s="91"/>
      <c r="D1350" s="91">
        <v>1</v>
      </c>
      <c r="E1350" s="91">
        <v>19</v>
      </c>
      <c r="F1350" s="146" t="s">
        <v>1721</v>
      </c>
      <c r="G1350" s="99">
        <v>470</v>
      </c>
      <c r="H1350" s="91">
        <v>13</v>
      </c>
      <c r="I1350" s="91"/>
    </row>
    <row r="1351" spans="1:9">
      <c r="A1351" s="145">
        <v>1347</v>
      </c>
      <c r="B1351" s="146" t="s">
        <v>1250</v>
      </c>
      <c r="C1351" s="91"/>
      <c r="D1351" s="91">
        <v>1</v>
      </c>
      <c r="E1351" s="91">
        <v>20</v>
      </c>
      <c r="F1351" s="146" t="s">
        <v>1722</v>
      </c>
      <c r="G1351" s="99">
        <v>470</v>
      </c>
      <c r="H1351" s="91">
        <v>15</v>
      </c>
      <c r="I1351" s="91"/>
    </row>
    <row r="1352" spans="1:9">
      <c r="A1352" s="145">
        <v>1348</v>
      </c>
      <c r="B1352" s="146" t="s">
        <v>1252</v>
      </c>
      <c r="C1352" s="91" t="s">
        <v>6461</v>
      </c>
      <c r="D1352" s="91">
        <v>1</v>
      </c>
      <c r="E1352" s="91">
        <v>24</v>
      </c>
      <c r="F1352" s="146" t="s">
        <v>1723</v>
      </c>
      <c r="G1352" s="99">
        <v>470</v>
      </c>
      <c r="H1352" s="91">
        <v>34</v>
      </c>
      <c r="I1352" s="91"/>
    </row>
    <row r="1353" spans="1:9">
      <c r="A1353" s="145">
        <v>1349</v>
      </c>
      <c r="B1353" s="146" t="s">
        <v>1254</v>
      </c>
      <c r="C1353" s="91" t="s">
        <v>6461</v>
      </c>
      <c r="D1353" s="91">
        <v>1</v>
      </c>
      <c r="E1353" s="91">
        <v>25</v>
      </c>
      <c r="F1353" s="146" t="s">
        <v>1724</v>
      </c>
      <c r="G1353" s="99">
        <v>470</v>
      </c>
      <c r="H1353" s="91">
        <v>44</v>
      </c>
      <c r="I1353" s="91"/>
    </row>
    <row r="1354" spans="1:9">
      <c r="A1354" s="145">
        <v>1350</v>
      </c>
      <c r="B1354" s="146" t="s">
        <v>1256</v>
      </c>
      <c r="C1354" s="91" t="s">
        <v>6461</v>
      </c>
      <c r="D1354" s="91">
        <v>1</v>
      </c>
      <c r="E1354" s="91">
        <v>26</v>
      </c>
      <c r="F1354" s="146" t="s">
        <v>1725</v>
      </c>
      <c r="G1354" s="99">
        <v>470</v>
      </c>
      <c r="H1354" s="91">
        <v>54</v>
      </c>
      <c r="I1354" s="91"/>
    </row>
    <row r="1355" spans="1:9">
      <c r="A1355" s="145">
        <v>1351</v>
      </c>
      <c r="B1355" s="146" t="s">
        <v>1240</v>
      </c>
      <c r="C1355" s="146"/>
      <c r="D1355" s="91">
        <v>1</v>
      </c>
      <c r="E1355" s="91">
        <v>15</v>
      </c>
      <c r="F1355" s="146" t="s">
        <v>1726</v>
      </c>
      <c r="G1355" s="99">
        <v>473</v>
      </c>
      <c r="H1355" s="91">
        <v>3</v>
      </c>
      <c r="I1355" s="146"/>
    </row>
    <row r="1356" spans="1:9">
      <c r="A1356" s="145">
        <v>1352</v>
      </c>
      <c r="B1356" s="146" t="s">
        <v>1242</v>
      </c>
      <c r="C1356" s="91"/>
      <c r="D1356" s="91">
        <v>5</v>
      </c>
      <c r="E1356" s="91">
        <v>16</v>
      </c>
      <c r="F1356" s="146" t="s">
        <v>1727</v>
      </c>
      <c r="G1356" s="147">
        <v>473</v>
      </c>
      <c r="H1356" s="91" t="s">
        <v>6669</v>
      </c>
      <c r="I1356" s="91"/>
    </row>
    <row r="1357" spans="1:9">
      <c r="A1357" s="145">
        <v>1353</v>
      </c>
      <c r="B1357" s="146" t="s">
        <v>1244</v>
      </c>
      <c r="C1357" s="91"/>
      <c r="D1357" s="91">
        <v>1</v>
      </c>
      <c r="E1357" s="91">
        <v>17</v>
      </c>
      <c r="F1357" s="146" t="s">
        <v>1728</v>
      </c>
      <c r="G1357" s="99">
        <v>473</v>
      </c>
      <c r="H1357" s="91">
        <v>9</v>
      </c>
      <c r="I1357" s="91"/>
    </row>
    <row r="1358" spans="1:9">
      <c r="A1358" s="145">
        <v>1354</v>
      </c>
      <c r="B1358" s="146" t="s">
        <v>1246</v>
      </c>
      <c r="C1358" s="91"/>
      <c r="D1358" s="91">
        <v>1</v>
      </c>
      <c r="E1358" s="91">
        <v>18</v>
      </c>
      <c r="F1358" s="146" t="s">
        <v>1729</v>
      </c>
      <c r="G1358" s="99">
        <v>473</v>
      </c>
      <c r="H1358" s="91">
        <v>11</v>
      </c>
      <c r="I1358" s="91"/>
    </row>
    <row r="1359" spans="1:9">
      <c r="A1359" s="145">
        <v>1355</v>
      </c>
      <c r="B1359" s="146" t="s">
        <v>1248</v>
      </c>
      <c r="C1359" s="91"/>
      <c r="D1359" s="91">
        <v>1</v>
      </c>
      <c r="E1359" s="91">
        <v>19</v>
      </c>
      <c r="F1359" s="146" t="s">
        <v>1730</v>
      </c>
      <c r="G1359" s="99">
        <v>473</v>
      </c>
      <c r="H1359" s="91">
        <v>13</v>
      </c>
      <c r="I1359" s="91"/>
    </row>
    <row r="1360" spans="1:9">
      <c r="A1360" s="145">
        <v>1356</v>
      </c>
      <c r="B1360" s="146" t="s">
        <v>1250</v>
      </c>
      <c r="C1360" s="91"/>
      <c r="D1360" s="91">
        <v>1</v>
      </c>
      <c r="E1360" s="91">
        <v>20</v>
      </c>
      <c r="F1360" s="146" t="s">
        <v>1731</v>
      </c>
      <c r="G1360" s="99">
        <v>473</v>
      </c>
      <c r="H1360" s="91">
        <v>15</v>
      </c>
      <c r="I1360" s="91"/>
    </row>
    <row r="1361" spans="1:9">
      <c r="A1361" s="145">
        <v>1357</v>
      </c>
      <c r="B1361" s="146" t="s">
        <v>1252</v>
      </c>
      <c r="C1361" s="91" t="s">
        <v>6461</v>
      </c>
      <c r="D1361" s="91">
        <v>1</v>
      </c>
      <c r="E1361" s="91">
        <v>24</v>
      </c>
      <c r="F1361" s="146" t="s">
        <v>1732</v>
      </c>
      <c r="G1361" s="99">
        <v>473</v>
      </c>
      <c r="H1361" s="91">
        <v>34</v>
      </c>
      <c r="I1361" s="91"/>
    </row>
    <row r="1362" spans="1:9">
      <c r="A1362" s="145">
        <v>1358</v>
      </c>
      <c r="B1362" s="146" t="s">
        <v>1254</v>
      </c>
      <c r="C1362" s="91" t="s">
        <v>6461</v>
      </c>
      <c r="D1362" s="91">
        <v>1</v>
      </c>
      <c r="E1362" s="91">
        <v>25</v>
      </c>
      <c r="F1362" s="146" t="s">
        <v>1733</v>
      </c>
      <c r="G1362" s="99">
        <v>473</v>
      </c>
      <c r="H1362" s="91">
        <v>44</v>
      </c>
      <c r="I1362" s="91"/>
    </row>
    <row r="1363" spans="1:9">
      <c r="A1363" s="145">
        <v>1359</v>
      </c>
      <c r="B1363" s="146" t="s">
        <v>1256</v>
      </c>
      <c r="C1363" s="91" t="s">
        <v>6461</v>
      </c>
      <c r="D1363" s="91">
        <v>1</v>
      </c>
      <c r="E1363" s="91">
        <v>26</v>
      </c>
      <c r="F1363" s="146" t="s">
        <v>1734</v>
      </c>
      <c r="G1363" s="99">
        <v>473</v>
      </c>
      <c r="H1363" s="91">
        <v>54</v>
      </c>
      <c r="I1363" s="91"/>
    </row>
    <row r="1364" spans="1:9">
      <c r="A1364" s="145">
        <v>1360</v>
      </c>
      <c r="B1364" s="146" t="s">
        <v>1240</v>
      </c>
      <c r="C1364" s="146"/>
      <c r="D1364" s="91">
        <v>1</v>
      </c>
      <c r="E1364" s="91">
        <v>15</v>
      </c>
      <c r="F1364" s="146" t="s">
        <v>1735</v>
      </c>
      <c r="G1364" s="99">
        <v>476</v>
      </c>
      <c r="H1364" s="91">
        <v>3</v>
      </c>
      <c r="I1364" s="146"/>
    </row>
    <row r="1365" spans="1:9">
      <c r="A1365" s="145">
        <v>1361</v>
      </c>
      <c r="B1365" s="146" t="s">
        <v>1242</v>
      </c>
      <c r="C1365" s="91"/>
      <c r="D1365" s="91">
        <v>5</v>
      </c>
      <c r="E1365" s="91">
        <v>16</v>
      </c>
      <c r="F1365" s="146" t="s">
        <v>1736</v>
      </c>
      <c r="G1365" s="147">
        <v>476</v>
      </c>
      <c r="H1365" s="91" t="s">
        <v>6669</v>
      </c>
      <c r="I1365" s="91"/>
    </row>
    <row r="1366" spans="1:9">
      <c r="A1366" s="145">
        <v>1362</v>
      </c>
      <c r="B1366" s="146" t="s">
        <v>1244</v>
      </c>
      <c r="C1366" s="91"/>
      <c r="D1366" s="91">
        <v>1</v>
      </c>
      <c r="E1366" s="91">
        <v>17</v>
      </c>
      <c r="F1366" s="146" t="s">
        <v>1737</v>
      </c>
      <c r="G1366" s="99">
        <v>476</v>
      </c>
      <c r="H1366" s="91">
        <v>9</v>
      </c>
      <c r="I1366" s="91"/>
    </row>
    <row r="1367" spans="1:9">
      <c r="A1367" s="145">
        <v>1363</v>
      </c>
      <c r="B1367" s="146" t="s">
        <v>1246</v>
      </c>
      <c r="C1367" s="91"/>
      <c r="D1367" s="91">
        <v>1</v>
      </c>
      <c r="E1367" s="91">
        <v>18</v>
      </c>
      <c r="F1367" s="146" t="s">
        <v>1738</v>
      </c>
      <c r="G1367" s="99">
        <v>476</v>
      </c>
      <c r="H1367" s="91">
        <v>11</v>
      </c>
      <c r="I1367" s="91"/>
    </row>
    <row r="1368" spans="1:9">
      <c r="A1368" s="145">
        <v>1364</v>
      </c>
      <c r="B1368" s="146" t="s">
        <v>1248</v>
      </c>
      <c r="C1368" s="91"/>
      <c r="D1368" s="91">
        <v>1</v>
      </c>
      <c r="E1368" s="91">
        <v>19</v>
      </c>
      <c r="F1368" s="146" t="s">
        <v>1739</v>
      </c>
      <c r="G1368" s="99">
        <v>476</v>
      </c>
      <c r="H1368" s="91">
        <v>13</v>
      </c>
      <c r="I1368" s="91"/>
    </row>
    <row r="1369" spans="1:9">
      <c r="A1369" s="145">
        <v>1365</v>
      </c>
      <c r="B1369" s="146" t="s">
        <v>1250</v>
      </c>
      <c r="C1369" s="91"/>
      <c r="D1369" s="91">
        <v>1</v>
      </c>
      <c r="E1369" s="91">
        <v>20</v>
      </c>
      <c r="F1369" s="146" t="s">
        <v>1740</v>
      </c>
      <c r="G1369" s="99">
        <v>476</v>
      </c>
      <c r="H1369" s="91">
        <v>15</v>
      </c>
      <c r="I1369" s="91"/>
    </row>
    <row r="1370" spans="1:9">
      <c r="A1370" s="145">
        <v>1366</v>
      </c>
      <c r="B1370" s="146" t="s">
        <v>1252</v>
      </c>
      <c r="C1370" s="91" t="s">
        <v>6461</v>
      </c>
      <c r="D1370" s="91">
        <v>1</v>
      </c>
      <c r="E1370" s="91">
        <v>24</v>
      </c>
      <c r="F1370" s="146" t="s">
        <v>1741</v>
      </c>
      <c r="G1370" s="99">
        <v>476</v>
      </c>
      <c r="H1370" s="91">
        <v>34</v>
      </c>
      <c r="I1370" s="91"/>
    </row>
    <row r="1371" spans="1:9">
      <c r="A1371" s="145">
        <v>1367</v>
      </c>
      <c r="B1371" s="146" t="s">
        <v>1254</v>
      </c>
      <c r="C1371" s="91" t="s">
        <v>6461</v>
      </c>
      <c r="D1371" s="91">
        <v>1</v>
      </c>
      <c r="E1371" s="91">
        <v>25</v>
      </c>
      <c r="F1371" s="146" t="s">
        <v>1742</v>
      </c>
      <c r="G1371" s="99">
        <v>476</v>
      </c>
      <c r="H1371" s="91">
        <v>44</v>
      </c>
      <c r="I1371" s="91"/>
    </row>
    <row r="1372" spans="1:9">
      <c r="A1372" s="145">
        <v>1368</v>
      </c>
      <c r="B1372" s="146" t="s">
        <v>1256</v>
      </c>
      <c r="C1372" s="91" t="s">
        <v>6461</v>
      </c>
      <c r="D1372" s="91">
        <v>1</v>
      </c>
      <c r="E1372" s="91">
        <v>26</v>
      </c>
      <c r="F1372" s="146" t="s">
        <v>1743</v>
      </c>
      <c r="G1372" s="99">
        <v>476</v>
      </c>
      <c r="H1372" s="91">
        <v>54</v>
      </c>
      <c r="I1372" s="91"/>
    </row>
    <row r="1373" spans="1:9">
      <c r="A1373" s="145">
        <v>1369</v>
      </c>
      <c r="B1373" s="146" t="s">
        <v>1240</v>
      </c>
      <c r="C1373" s="146"/>
      <c r="D1373" s="91">
        <v>1</v>
      </c>
      <c r="E1373" s="91">
        <v>15</v>
      </c>
      <c r="F1373" s="146" t="s">
        <v>1744</v>
      </c>
      <c r="G1373" s="99">
        <v>479</v>
      </c>
      <c r="H1373" s="91">
        <v>3</v>
      </c>
      <c r="I1373" s="146"/>
    </row>
    <row r="1374" spans="1:9">
      <c r="A1374" s="145">
        <v>1370</v>
      </c>
      <c r="B1374" s="146" t="s">
        <v>1242</v>
      </c>
      <c r="C1374" s="91"/>
      <c r="D1374" s="91">
        <v>5</v>
      </c>
      <c r="E1374" s="91">
        <v>16</v>
      </c>
      <c r="F1374" s="146" t="s">
        <v>1745</v>
      </c>
      <c r="G1374" s="147">
        <v>479</v>
      </c>
      <c r="H1374" s="91" t="s">
        <v>6669</v>
      </c>
      <c r="I1374" s="91"/>
    </row>
    <row r="1375" spans="1:9">
      <c r="A1375" s="145">
        <v>1371</v>
      </c>
      <c r="B1375" s="146" t="s">
        <v>1244</v>
      </c>
      <c r="C1375" s="91"/>
      <c r="D1375" s="91">
        <v>1</v>
      </c>
      <c r="E1375" s="91">
        <v>17</v>
      </c>
      <c r="F1375" s="146" t="s">
        <v>1746</v>
      </c>
      <c r="G1375" s="99">
        <v>479</v>
      </c>
      <c r="H1375" s="91">
        <v>9</v>
      </c>
      <c r="I1375" s="91"/>
    </row>
    <row r="1376" spans="1:9">
      <c r="A1376" s="145">
        <v>1372</v>
      </c>
      <c r="B1376" s="146" t="s">
        <v>1246</v>
      </c>
      <c r="C1376" s="91"/>
      <c r="D1376" s="91">
        <v>1</v>
      </c>
      <c r="E1376" s="91">
        <v>18</v>
      </c>
      <c r="F1376" s="146" t="s">
        <v>1747</v>
      </c>
      <c r="G1376" s="99">
        <v>479</v>
      </c>
      <c r="H1376" s="91">
        <v>11</v>
      </c>
      <c r="I1376" s="91"/>
    </row>
    <row r="1377" spans="1:9">
      <c r="A1377" s="145">
        <v>1373</v>
      </c>
      <c r="B1377" s="146" t="s">
        <v>1248</v>
      </c>
      <c r="C1377" s="91"/>
      <c r="D1377" s="91">
        <v>1</v>
      </c>
      <c r="E1377" s="91">
        <v>19</v>
      </c>
      <c r="F1377" s="146" t="s">
        <v>1748</v>
      </c>
      <c r="G1377" s="99">
        <v>479</v>
      </c>
      <c r="H1377" s="91">
        <v>13</v>
      </c>
      <c r="I1377" s="91"/>
    </row>
    <row r="1378" spans="1:9">
      <c r="A1378" s="145">
        <v>1374</v>
      </c>
      <c r="B1378" s="146" t="s">
        <v>1250</v>
      </c>
      <c r="C1378" s="91"/>
      <c r="D1378" s="91">
        <v>1</v>
      </c>
      <c r="E1378" s="91">
        <v>20</v>
      </c>
      <c r="F1378" s="146" t="s">
        <v>1749</v>
      </c>
      <c r="G1378" s="99">
        <v>479</v>
      </c>
      <c r="H1378" s="91">
        <v>15</v>
      </c>
      <c r="I1378" s="91"/>
    </row>
    <row r="1379" spans="1:9">
      <c r="A1379" s="145">
        <v>1375</v>
      </c>
      <c r="B1379" s="146" t="s">
        <v>1252</v>
      </c>
      <c r="C1379" s="91" t="s">
        <v>6461</v>
      </c>
      <c r="D1379" s="91">
        <v>1</v>
      </c>
      <c r="E1379" s="91">
        <v>24</v>
      </c>
      <c r="F1379" s="146" t="s">
        <v>1750</v>
      </c>
      <c r="G1379" s="99">
        <v>479</v>
      </c>
      <c r="H1379" s="91">
        <v>34</v>
      </c>
      <c r="I1379" s="91"/>
    </row>
    <row r="1380" spans="1:9">
      <c r="A1380" s="145">
        <v>1376</v>
      </c>
      <c r="B1380" s="146" t="s">
        <v>1254</v>
      </c>
      <c r="C1380" s="91" t="s">
        <v>6461</v>
      </c>
      <c r="D1380" s="91">
        <v>1</v>
      </c>
      <c r="E1380" s="91">
        <v>25</v>
      </c>
      <c r="F1380" s="146" t="s">
        <v>1751</v>
      </c>
      <c r="G1380" s="99">
        <v>479</v>
      </c>
      <c r="H1380" s="91">
        <v>44</v>
      </c>
      <c r="I1380" s="91"/>
    </row>
    <row r="1381" spans="1:9">
      <c r="A1381" s="145">
        <v>1377</v>
      </c>
      <c r="B1381" s="146" t="s">
        <v>1256</v>
      </c>
      <c r="C1381" s="91" t="s">
        <v>6461</v>
      </c>
      <c r="D1381" s="91">
        <v>1</v>
      </c>
      <c r="E1381" s="91">
        <v>26</v>
      </c>
      <c r="F1381" s="146" t="s">
        <v>1752</v>
      </c>
      <c r="G1381" s="99">
        <v>479</v>
      </c>
      <c r="H1381" s="91">
        <v>54</v>
      </c>
      <c r="I1381" s="91"/>
    </row>
    <row r="1382" spans="1:9">
      <c r="A1382" s="145">
        <v>1378</v>
      </c>
      <c r="B1382" s="146" t="s">
        <v>1240</v>
      </c>
      <c r="C1382" s="146"/>
      <c r="D1382" s="91">
        <v>1</v>
      </c>
      <c r="E1382" s="91">
        <v>15</v>
      </c>
      <c r="F1382" s="146" t="s">
        <v>1753</v>
      </c>
      <c r="G1382" s="99">
        <v>482</v>
      </c>
      <c r="H1382" s="91">
        <v>3</v>
      </c>
      <c r="I1382" s="146"/>
    </row>
    <row r="1383" spans="1:9">
      <c r="A1383" s="145">
        <v>1379</v>
      </c>
      <c r="B1383" s="146" t="s">
        <v>1242</v>
      </c>
      <c r="C1383" s="91"/>
      <c r="D1383" s="91">
        <v>5</v>
      </c>
      <c r="E1383" s="91">
        <v>16</v>
      </c>
      <c r="F1383" s="146" t="s">
        <v>1754</v>
      </c>
      <c r="G1383" s="147">
        <v>482</v>
      </c>
      <c r="H1383" s="91" t="s">
        <v>6669</v>
      </c>
      <c r="I1383" s="91"/>
    </row>
    <row r="1384" spans="1:9">
      <c r="A1384" s="145">
        <v>1380</v>
      </c>
      <c r="B1384" s="146" t="s">
        <v>1244</v>
      </c>
      <c r="C1384" s="91"/>
      <c r="D1384" s="91">
        <v>1</v>
      </c>
      <c r="E1384" s="91">
        <v>17</v>
      </c>
      <c r="F1384" s="146" t="s">
        <v>1755</v>
      </c>
      <c r="G1384" s="99">
        <v>482</v>
      </c>
      <c r="H1384" s="91">
        <v>9</v>
      </c>
      <c r="I1384" s="91"/>
    </row>
    <row r="1385" spans="1:9">
      <c r="A1385" s="145">
        <v>1381</v>
      </c>
      <c r="B1385" s="146" t="s">
        <v>1246</v>
      </c>
      <c r="C1385" s="91"/>
      <c r="D1385" s="91">
        <v>1</v>
      </c>
      <c r="E1385" s="91">
        <v>18</v>
      </c>
      <c r="F1385" s="146" t="s">
        <v>1756</v>
      </c>
      <c r="G1385" s="99">
        <v>482</v>
      </c>
      <c r="H1385" s="91">
        <v>11</v>
      </c>
      <c r="I1385" s="91"/>
    </row>
    <row r="1386" spans="1:9">
      <c r="A1386" s="145">
        <v>1382</v>
      </c>
      <c r="B1386" s="146" t="s">
        <v>1248</v>
      </c>
      <c r="C1386" s="91"/>
      <c r="D1386" s="91">
        <v>1</v>
      </c>
      <c r="E1386" s="91">
        <v>19</v>
      </c>
      <c r="F1386" s="146" t="s">
        <v>1757</v>
      </c>
      <c r="G1386" s="99">
        <v>482</v>
      </c>
      <c r="H1386" s="91">
        <v>13</v>
      </c>
      <c r="I1386" s="91"/>
    </row>
    <row r="1387" spans="1:9">
      <c r="A1387" s="145">
        <v>1383</v>
      </c>
      <c r="B1387" s="146" t="s">
        <v>1250</v>
      </c>
      <c r="C1387" s="91"/>
      <c r="D1387" s="91">
        <v>1</v>
      </c>
      <c r="E1387" s="91">
        <v>20</v>
      </c>
      <c r="F1387" s="146" t="s">
        <v>1758</v>
      </c>
      <c r="G1387" s="99">
        <v>482</v>
      </c>
      <c r="H1387" s="91">
        <v>15</v>
      </c>
      <c r="I1387" s="91"/>
    </row>
    <row r="1388" spans="1:9">
      <c r="A1388" s="145">
        <v>1384</v>
      </c>
      <c r="B1388" s="146" t="s">
        <v>1252</v>
      </c>
      <c r="C1388" s="91" t="s">
        <v>6461</v>
      </c>
      <c r="D1388" s="91">
        <v>1</v>
      </c>
      <c r="E1388" s="91">
        <v>24</v>
      </c>
      <c r="F1388" s="146" t="s">
        <v>1759</v>
      </c>
      <c r="G1388" s="99">
        <v>482</v>
      </c>
      <c r="H1388" s="91">
        <v>34</v>
      </c>
      <c r="I1388" s="91"/>
    </row>
    <row r="1389" spans="1:9">
      <c r="A1389" s="145">
        <v>1385</v>
      </c>
      <c r="B1389" s="146" t="s">
        <v>1254</v>
      </c>
      <c r="C1389" s="91" t="s">
        <v>6461</v>
      </c>
      <c r="D1389" s="91">
        <v>1</v>
      </c>
      <c r="E1389" s="91">
        <v>25</v>
      </c>
      <c r="F1389" s="146" t="s">
        <v>1760</v>
      </c>
      <c r="G1389" s="99">
        <v>482</v>
      </c>
      <c r="H1389" s="91">
        <v>44</v>
      </c>
      <c r="I1389" s="91"/>
    </row>
    <row r="1390" spans="1:9">
      <c r="A1390" s="145">
        <v>1386</v>
      </c>
      <c r="B1390" s="146" t="s">
        <v>1256</v>
      </c>
      <c r="C1390" s="91" t="s">
        <v>6461</v>
      </c>
      <c r="D1390" s="91">
        <v>1</v>
      </c>
      <c r="E1390" s="91">
        <v>26</v>
      </c>
      <c r="F1390" s="146" t="s">
        <v>1761</v>
      </c>
      <c r="G1390" s="99">
        <v>482</v>
      </c>
      <c r="H1390" s="91">
        <v>54</v>
      </c>
      <c r="I1390" s="91"/>
    </row>
    <row r="1391" spans="1:9">
      <c r="A1391" s="145">
        <v>1387</v>
      </c>
      <c r="B1391" s="146" t="s">
        <v>1240</v>
      </c>
      <c r="C1391" s="146"/>
      <c r="D1391" s="91">
        <v>1</v>
      </c>
      <c r="E1391" s="91">
        <v>15</v>
      </c>
      <c r="F1391" s="146" t="s">
        <v>1762</v>
      </c>
      <c r="G1391" s="99">
        <v>485</v>
      </c>
      <c r="H1391" s="91">
        <v>3</v>
      </c>
      <c r="I1391" s="146"/>
    </row>
    <row r="1392" spans="1:9">
      <c r="A1392" s="145">
        <v>1388</v>
      </c>
      <c r="B1392" s="146" t="s">
        <v>1242</v>
      </c>
      <c r="C1392" s="91"/>
      <c r="D1392" s="91">
        <v>5</v>
      </c>
      <c r="E1392" s="91">
        <v>16</v>
      </c>
      <c r="F1392" s="146" t="s">
        <v>1763</v>
      </c>
      <c r="G1392" s="147">
        <v>485</v>
      </c>
      <c r="H1392" s="91" t="s">
        <v>6669</v>
      </c>
      <c r="I1392" s="91"/>
    </row>
    <row r="1393" spans="1:9">
      <c r="A1393" s="145">
        <v>1389</v>
      </c>
      <c r="B1393" s="146" t="s">
        <v>1244</v>
      </c>
      <c r="C1393" s="91"/>
      <c r="D1393" s="91">
        <v>1</v>
      </c>
      <c r="E1393" s="91">
        <v>17</v>
      </c>
      <c r="F1393" s="146" t="s">
        <v>1764</v>
      </c>
      <c r="G1393" s="99">
        <v>485</v>
      </c>
      <c r="H1393" s="91">
        <v>9</v>
      </c>
      <c r="I1393" s="91"/>
    </row>
    <row r="1394" spans="1:9">
      <c r="A1394" s="145">
        <v>1390</v>
      </c>
      <c r="B1394" s="146" t="s">
        <v>1246</v>
      </c>
      <c r="C1394" s="91"/>
      <c r="D1394" s="91">
        <v>1</v>
      </c>
      <c r="E1394" s="91">
        <v>18</v>
      </c>
      <c r="F1394" s="146" t="s">
        <v>1765</v>
      </c>
      <c r="G1394" s="99">
        <v>485</v>
      </c>
      <c r="H1394" s="91">
        <v>11</v>
      </c>
      <c r="I1394" s="91"/>
    </row>
    <row r="1395" spans="1:9">
      <c r="A1395" s="145">
        <v>1391</v>
      </c>
      <c r="B1395" s="146" t="s">
        <v>1248</v>
      </c>
      <c r="C1395" s="91"/>
      <c r="D1395" s="91">
        <v>1</v>
      </c>
      <c r="E1395" s="91">
        <v>19</v>
      </c>
      <c r="F1395" s="146" t="s">
        <v>1766</v>
      </c>
      <c r="G1395" s="99">
        <v>485</v>
      </c>
      <c r="H1395" s="91">
        <v>13</v>
      </c>
      <c r="I1395" s="91"/>
    </row>
    <row r="1396" spans="1:9">
      <c r="A1396" s="145">
        <v>1392</v>
      </c>
      <c r="B1396" s="146" t="s">
        <v>1250</v>
      </c>
      <c r="C1396" s="91"/>
      <c r="D1396" s="91">
        <v>1</v>
      </c>
      <c r="E1396" s="91">
        <v>20</v>
      </c>
      <c r="F1396" s="146" t="s">
        <v>1767</v>
      </c>
      <c r="G1396" s="99">
        <v>485</v>
      </c>
      <c r="H1396" s="91">
        <v>15</v>
      </c>
      <c r="I1396" s="91"/>
    </row>
    <row r="1397" spans="1:9">
      <c r="A1397" s="145">
        <v>1393</v>
      </c>
      <c r="B1397" s="146" t="s">
        <v>1252</v>
      </c>
      <c r="C1397" s="91" t="s">
        <v>6461</v>
      </c>
      <c r="D1397" s="91">
        <v>1</v>
      </c>
      <c r="E1397" s="91">
        <v>24</v>
      </c>
      <c r="F1397" s="146" t="s">
        <v>1768</v>
      </c>
      <c r="G1397" s="99">
        <v>485</v>
      </c>
      <c r="H1397" s="91">
        <v>34</v>
      </c>
      <c r="I1397" s="91"/>
    </row>
    <row r="1398" spans="1:9">
      <c r="A1398" s="145">
        <v>1394</v>
      </c>
      <c r="B1398" s="146" t="s">
        <v>1254</v>
      </c>
      <c r="C1398" s="91" t="s">
        <v>6461</v>
      </c>
      <c r="D1398" s="91">
        <v>1</v>
      </c>
      <c r="E1398" s="91">
        <v>25</v>
      </c>
      <c r="F1398" s="146" t="s">
        <v>1769</v>
      </c>
      <c r="G1398" s="99">
        <v>485</v>
      </c>
      <c r="H1398" s="91">
        <v>44</v>
      </c>
      <c r="I1398" s="91"/>
    </row>
    <row r="1399" spans="1:9">
      <c r="A1399" s="145">
        <v>1395</v>
      </c>
      <c r="B1399" s="146" t="s">
        <v>1256</v>
      </c>
      <c r="C1399" s="91" t="s">
        <v>6461</v>
      </c>
      <c r="D1399" s="91">
        <v>1</v>
      </c>
      <c r="E1399" s="91">
        <v>26</v>
      </c>
      <c r="F1399" s="146" t="s">
        <v>1770</v>
      </c>
      <c r="G1399" s="99">
        <v>485</v>
      </c>
      <c r="H1399" s="91">
        <v>54</v>
      </c>
      <c r="I1399" s="91"/>
    </row>
    <row r="1400" spans="1:9">
      <c r="A1400" s="145">
        <v>1396</v>
      </c>
      <c r="B1400" s="146" t="s">
        <v>1240</v>
      </c>
      <c r="C1400" s="146"/>
      <c r="D1400" s="91">
        <v>1</v>
      </c>
      <c r="E1400" s="91">
        <v>15</v>
      </c>
      <c r="F1400" s="146" t="s">
        <v>1771</v>
      </c>
      <c r="G1400" s="99">
        <v>488</v>
      </c>
      <c r="H1400" s="91">
        <v>3</v>
      </c>
      <c r="I1400" s="146"/>
    </row>
    <row r="1401" spans="1:9">
      <c r="A1401" s="145">
        <v>1397</v>
      </c>
      <c r="B1401" s="146" t="s">
        <v>1242</v>
      </c>
      <c r="C1401" s="91"/>
      <c r="D1401" s="91">
        <v>5</v>
      </c>
      <c r="E1401" s="91">
        <v>16</v>
      </c>
      <c r="F1401" s="146" t="s">
        <v>1772</v>
      </c>
      <c r="G1401" s="147">
        <v>488</v>
      </c>
      <c r="H1401" s="91" t="s">
        <v>6669</v>
      </c>
      <c r="I1401" s="91"/>
    </row>
    <row r="1402" spans="1:9">
      <c r="A1402" s="145">
        <v>1398</v>
      </c>
      <c r="B1402" s="146" t="s">
        <v>1244</v>
      </c>
      <c r="C1402" s="91"/>
      <c r="D1402" s="91">
        <v>1</v>
      </c>
      <c r="E1402" s="91">
        <v>17</v>
      </c>
      <c r="F1402" s="146" t="s">
        <v>1773</v>
      </c>
      <c r="G1402" s="99">
        <v>488</v>
      </c>
      <c r="H1402" s="91">
        <v>9</v>
      </c>
      <c r="I1402" s="91"/>
    </row>
    <row r="1403" spans="1:9">
      <c r="A1403" s="145">
        <v>1399</v>
      </c>
      <c r="B1403" s="146" t="s">
        <v>1246</v>
      </c>
      <c r="C1403" s="91"/>
      <c r="D1403" s="91">
        <v>1</v>
      </c>
      <c r="E1403" s="91">
        <v>18</v>
      </c>
      <c r="F1403" s="146" t="s">
        <v>1774</v>
      </c>
      <c r="G1403" s="99">
        <v>488</v>
      </c>
      <c r="H1403" s="91">
        <v>11</v>
      </c>
      <c r="I1403" s="91"/>
    </row>
    <row r="1404" spans="1:9">
      <c r="A1404" s="145">
        <v>1400</v>
      </c>
      <c r="B1404" s="146" t="s">
        <v>1248</v>
      </c>
      <c r="C1404" s="91"/>
      <c r="D1404" s="91">
        <v>1</v>
      </c>
      <c r="E1404" s="91">
        <v>19</v>
      </c>
      <c r="F1404" s="146" t="s">
        <v>1775</v>
      </c>
      <c r="G1404" s="99">
        <v>488</v>
      </c>
      <c r="H1404" s="91">
        <v>13</v>
      </c>
      <c r="I1404" s="91"/>
    </row>
    <row r="1405" spans="1:9">
      <c r="A1405" s="145">
        <v>1401</v>
      </c>
      <c r="B1405" s="146" t="s">
        <v>1250</v>
      </c>
      <c r="C1405" s="91"/>
      <c r="D1405" s="91">
        <v>1</v>
      </c>
      <c r="E1405" s="91">
        <v>20</v>
      </c>
      <c r="F1405" s="146" t="s">
        <v>1776</v>
      </c>
      <c r="G1405" s="99">
        <v>488</v>
      </c>
      <c r="H1405" s="91">
        <v>15</v>
      </c>
      <c r="I1405" s="91"/>
    </row>
    <row r="1406" spans="1:9">
      <c r="A1406" s="145">
        <v>1402</v>
      </c>
      <c r="B1406" s="146" t="s">
        <v>1252</v>
      </c>
      <c r="C1406" s="91" t="s">
        <v>6461</v>
      </c>
      <c r="D1406" s="91">
        <v>1</v>
      </c>
      <c r="E1406" s="91">
        <v>24</v>
      </c>
      <c r="F1406" s="146" t="s">
        <v>1777</v>
      </c>
      <c r="G1406" s="99">
        <v>488</v>
      </c>
      <c r="H1406" s="91">
        <v>34</v>
      </c>
      <c r="I1406" s="91"/>
    </row>
    <row r="1407" spans="1:9">
      <c r="A1407" s="145">
        <v>1403</v>
      </c>
      <c r="B1407" s="146" t="s">
        <v>1254</v>
      </c>
      <c r="C1407" s="91" t="s">
        <v>6461</v>
      </c>
      <c r="D1407" s="91">
        <v>1</v>
      </c>
      <c r="E1407" s="91">
        <v>25</v>
      </c>
      <c r="F1407" s="146" t="s">
        <v>1778</v>
      </c>
      <c r="G1407" s="99">
        <v>488</v>
      </c>
      <c r="H1407" s="91">
        <v>44</v>
      </c>
      <c r="I1407" s="91"/>
    </row>
    <row r="1408" spans="1:9">
      <c r="A1408" s="145">
        <v>1404</v>
      </c>
      <c r="B1408" s="146" t="s">
        <v>1256</v>
      </c>
      <c r="C1408" s="91" t="s">
        <v>6461</v>
      </c>
      <c r="D1408" s="91">
        <v>1</v>
      </c>
      <c r="E1408" s="91">
        <v>26</v>
      </c>
      <c r="F1408" s="146" t="s">
        <v>1779</v>
      </c>
      <c r="G1408" s="99">
        <v>488</v>
      </c>
      <c r="H1408" s="91">
        <v>54</v>
      </c>
      <c r="I1408" s="91"/>
    </row>
    <row r="1409" spans="1:9">
      <c r="A1409" s="145">
        <v>1405</v>
      </c>
      <c r="B1409" s="146" t="s">
        <v>1240</v>
      </c>
      <c r="C1409" s="146"/>
      <c r="D1409" s="91">
        <v>1</v>
      </c>
      <c r="E1409" s="91">
        <v>15</v>
      </c>
      <c r="F1409" s="146" t="s">
        <v>1780</v>
      </c>
      <c r="G1409" s="99">
        <v>491</v>
      </c>
      <c r="H1409" s="91">
        <v>3</v>
      </c>
      <c r="I1409" s="146"/>
    </row>
    <row r="1410" spans="1:9">
      <c r="A1410" s="145">
        <v>1406</v>
      </c>
      <c r="B1410" s="146" t="s">
        <v>1242</v>
      </c>
      <c r="C1410" s="91"/>
      <c r="D1410" s="91">
        <v>5</v>
      </c>
      <c r="E1410" s="91">
        <v>16</v>
      </c>
      <c r="F1410" s="146" t="s">
        <v>1781</v>
      </c>
      <c r="G1410" s="147">
        <v>491</v>
      </c>
      <c r="H1410" s="91" t="s">
        <v>6669</v>
      </c>
      <c r="I1410" s="91"/>
    </row>
    <row r="1411" spans="1:9">
      <c r="A1411" s="145">
        <v>1407</v>
      </c>
      <c r="B1411" s="146" t="s">
        <v>1244</v>
      </c>
      <c r="C1411" s="91"/>
      <c r="D1411" s="91">
        <v>1</v>
      </c>
      <c r="E1411" s="91">
        <v>17</v>
      </c>
      <c r="F1411" s="146" t="s">
        <v>1782</v>
      </c>
      <c r="G1411" s="99">
        <v>491</v>
      </c>
      <c r="H1411" s="91">
        <v>9</v>
      </c>
      <c r="I1411" s="91"/>
    </row>
    <row r="1412" spans="1:9">
      <c r="A1412" s="145">
        <v>1408</v>
      </c>
      <c r="B1412" s="146" t="s">
        <v>1246</v>
      </c>
      <c r="C1412" s="91"/>
      <c r="D1412" s="91">
        <v>1</v>
      </c>
      <c r="E1412" s="91">
        <v>18</v>
      </c>
      <c r="F1412" s="146" t="s">
        <v>1783</v>
      </c>
      <c r="G1412" s="99">
        <v>491</v>
      </c>
      <c r="H1412" s="91">
        <v>11</v>
      </c>
      <c r="I1412" s="91"/>
    </row>
    <row r="1413" spans="1:9">
      <c r="A1413" s="145">
        <v>1409</v>
      </c>
      <c r="B1413" s="146" t="s">
        <v>1248</v>
      </c>
      <c r="C1413" s="91"/>
      <c r="D1413" s="91">
        <v>1</v>
      </c>
      <c r="E1413" s="91">
        <v>19</v>
      </c>
      <c r="F1413" s="146" t="s">
        <v>1784</v>
      </c>
      <c r="G1413" s="99">
        <v>491</v>
      </c>
      <c r="H1413" s="91">
        <v>13</v>
      </c>
      <c r="I1413" s="91"/>
    </row>
    <row r="1414" spans="1:9">
      <c r="A1414" s="145">
        <v>1410</v>
      </c>
      <c r="B1414" s="146" t="s">
        <v>1250</v>
      </c>
      <c r="C1414" s="91"/>
      <c r="D1414" s="91">
        <v>1</v>
      </c>
      <c r="E1414" s="91">
        <v>20</v>
      </c>
      <c r="F1414" s="146" t="s">
        <v>1785</v>
      </c>
      <c r="G1414" s="99">
        <v>491</v>
      </c>
      <c r="H1414" s="91">
        <v>15</v>
      </c>
      <c r="I1414" s="91"/>
    </row>
    <row r="1415" spans="1:9">
      <c r="A1415" s="145">
        <v>1411</v>
      </c>
      <c r="B1415" s="146" t="s">
        <v>1252</v>
      </c>
      <c r="C1415" s="91" t="s">
        <v>6461</v>
      </c>
      <c r="D1415" s="91">
        <v>1</v>
      </c>
      <c r="E1415" s="91">
        <v>24</v>
      </c>
      <c r="F1415" s="146" t="s">
        <v>1786</v>
      </c>
      <c r="G1415" s="99">
        <v>491</v>
      </c>
      <c r="H1415" s="91">
        <v>34</v>
      </c>
      <c r="I1415" s="91"/>
    </row>
    <row r="1416" spans="1:9">
      <c r="A1416" s="145">
        <v>1412</v>
      </c>
      <c r="B1416" s="146" t="s">
        <v>1254</v>
      </c>
      <c r="C1416" s="91" t="s">
        <v>6461</v>
      </c>
      <c r="D1416" s="91">
        <v>1</v>
      </c>
      <c r="E1416" s="91">
        <v>25</v>
      </c>
      <c r="F1416" s="146" t="s">
        <v>1787</v>
      </c>
      <c r="G1416" s="99">
        <v>491</v>
      </c>
      <c r="H1416" s="91">
        <v>44</v>
      </c>
      <c r="I1416" s="91"/>
    </row>
    <row r="1417" spans="1:9">
      <c r="A1417" s="145">
        <v>1413</v>
      </c>
      <c r="B1417" s="146" t="s">
        <v>1256</v>
      </c>
      <c r="C1417" s="91" t="s">
        <v>6461</v>
      </c>
      <c r="D1417" s="91">
        <v>1</v>
      </c>
      <c r="E1417" s="91">
        <v>26</v>
      </c>
      <c r="F1417" s="146" t="s">
        <v>1788</v>
      </c>
      <c r="G1417" s="99">
        <v>491</v>
      </c>
      <c r="H1417" s="91">
        <v>54</v>
      </c>
      <c r="I1417" s="91"/>
    </row>
    <row r="1418" spans="1:9">
      <c r="A1418" s="145">
        <v>1414</v>
      </c>
      <c r="B1418" s="146" t="s">
        <v>1240</v>
      </c>
      <c r="C1418" s="146"/>
      <c r="D1418" s="91">
        <v>1</v>
      </c>
      <c r="E1418" s="91">
        <v>15</v>
      </c>
      <c r="F1418" s="146" t="s">
        <v>1789</v>
      </c>
      <c r="G1418" s="99">
        <v>494</v>
      </c>
      <c r="H1418" s="91">
        <v>3</v>
      </c>
      <c r="I1418" s="146"/>
    </row>
    <row r="1419" spans="1:9">
      <c r="A1419" s="145">
        <v>1415</v>
      </c>
      <c r="B1419" s="146" t="s">
        <v>1242</v>
      </c>
      <c r="C1419" s="91"/>
      <c r="D1419" s="91">
        <v>5</v>
      </c>
      <c r="E1419" s="91">
        <v>16</v>
      </c>
      <c r="F1419" s="146" t="s">
        <v>1790</v>
      </c>
      <c r="G1419" s="147">
        <v>494</v>
      </c>
      <c r="H1419" s="91" t="s">
        <v>6669</v>
      </c>
      <c r="I1419" s="91"/>
    </row>
    <row r="1420" spans="1:9">
      <c r="A1420" s="145">
        <v>1416</v>
      </c>
      <c r="B1420" s="146" t="s">
        <v>1244</v>
      </c>
      <c r="C1420" s="91"/>
      <c r="D1420" s="91">
        <v>1</v>
      </c>
      <c r="E1420" s="91">
        <v>17</v>
      </c>
      <c r="F1420" s="146" t="s">
        <v>1791</v>
      </c>
      <c r="G1420" s="99">
        <v>494</v>
      </c>
      <c r="H1420" s="91">
        <v>9</v>
      </c>
      <c r="I1420" s="91"/>
    </row>
    <row r="1421" spans="1:9">
      <c r="A1421" s="145">
        <v>1417</v>
      </c>
      <c r="B1421" s="146" t="s">
        <v>1246</v>
      </c>
      <c r="C1421" s="91"/>
      <c r="D1421" s="91">
        <v>1</v>
      </c>
      <c r="E1421" s="91">
        <v>18</v>
      </c>
      <c r="F1421" s="146" t="s">
        <v>1792</v>
      </c>
      <c r="G1421" s="99">
        <v>494</v>
      </c>
      <c r="H1421" s="91">
        <v>11</v>
      </c>
      <c r="I1421" s="91"/>
    </row>
    <row r="1422" spans="1:9">
      <c r="A1422" s="145">
        <v>1418</v>
      </c>
      <c r="B1422" s="146" t="s">
        <v>1248</v>
      </c>
      <c r="C1422" s="91"/>
      <c r="D1422" s="91">
        <v>1</v>
      </c>
      <c r="E1422" s="91">
        <v>19</v>
      </c>
      <c r="F1422" s="146" t="s">
        <v>1793</v>
      </c>
      <c r="G1422" s="99">
        <v>494</v>
      </c>
      <c r="H1422" s="91">
        <v>13</v>
      </c>
      <c r="I1422" s="91"/>
    </row>
    <row r="1423" spans="1:9">
      <c r="A1423" s="145">
        <v>1419</v>
      </c>
      <c r="B1423" s="146" t="s">
        <v>1250</v>
      </c>
      <c r="C1423" s="91"/>
      <c r="D1423" s="91">
        <v>1</v>
      </c>
      <c r="E1423" s="91">
        <v>20</v>
      </c>
      <c r="F1423" s="146" t="s">
        <v>1794</v>
      </c>
      <c r="G1423" s="99">
        <v>494</v>
      </c>
      <c r="H1423" s="91">
        <v>15</v>
      </c>
      <c r="I1423" s="91"/>
    </row>
    <row r="1424" spans="1:9">
      <c r="A1424" s="145">
        <v>1420</v>
      </c>
      <c r="B1424" s="146" t="s">
        <v>1252</v>
      </c>
      <c r="C1424" s="91" t="s">
        <v>6461</v>
      </c>
      <c r="D1424" s="91">
        <v>1</v>
      </c>
      <c r="E1424" s="91">
        <v>24</v>
      </c>
      <c r="F1424" s="146" t="s">
        <v>1795</v>
      </c>
      <c r="G1424" s="99">
        <v>494</v>
      </c>
      <c r="H1424" s="91">
        <v>34</v>
      </c>
      <c r="I1424" s="91"/>
    </row>
    <row r="1425" spans="1:9">
      <c r="A1425" s="145">
        <v>1421</v>
      </c>
      <c r="B1425" s="146" t="s">
        <v>1254</v>
      </c>
      <c r="C1425" s="91" t="s">
        <v>6461</v>
      </c>
      <c r="D1425" s="91">
        <v>1</v>
      </c>
      <c r="E1425" s="91">
        <v>25</v>
      </c>
      <c r="F1425" s="146" t="s">
        <v>1796</v>
      </c>
      <c r="G1425" s="99">
        <v>494</v>
      </c>
      <c r="H1425" s="91">
        <v>44</v>
      </c>
      <c r="I1425" s="91"/>
    </row>
    <row r="1426" spans="1:9">
      <c r="A1426" s="145">
        <v>1422</v>
      </c>
      <c r="B1426" s="146" t="s">
        <v>1256</v>
      </c>
      <c r="C1426" s="91" t="s">
        <v>6461</v>
      </c>
      <c r="D1426" s="91">
        <v>1</v>
      </c>
      <c r="E1426" s="91">
        <v>26</v>
      </c>
      <c r="F1426" s="146" t="s">
        <v>1797</v>
      </c>
      <c r="G1426" s="99">
        <v>494</v>
      </c>
      <c r="H1426" s="91">
        <v>54</v>
      </c>
      <c r="I1426" s="91"/>
    </row>
    <row r="1427" spans="1:9">
      <c r="A1427" s="145">
        <v>1423</v>
      </c>
      <c r="B1427" s="146" t="s">
        <v>1240</v>
      </c>
      <c r="C1427" s="146"/>
      <c r="D1427" s="91">
        <v>1</v>
      </c>
      <c r="E1427" s="91">
        <v>15</v>
      </c>
      <c r="F1427" s="146" t="s">
        <v>1798</v>
      </c>
      <c r="G1427" s="99">
        <v>497</v>
      </c>
      <c r="H1427" s="91">
        <v>3</v>
      </c>
      <c r="I1427" s="146"/>
    </row>
    <row r="1428" spans="1:9">
      <c r="A1428" s="145">
        <v>1424</v>
      </c>
      <c r="B1428" s="146" t="s">
        <v>1242</v>
      </c>
      <c r="C1428" s="91"/>
      <c r="D1428" s="91">
        <v>5</v>
      </c>
      <c r="E1428" s="91">
        <v>16</v>
      </c>
      <c r="F1428" s="146" t="s">
        <v>1799</v>
      </c>
      <c r="G1428" s="147">
        <v>497</v>
      </c>
      <c r="H1428" s="91" t="s">
        <v>6669</v>
      </c>
      <c r="I1428" s="91"/>
    </row>
    <row r="1429" spans="1:9">
      <c r="A1429" s="145">
        <v>1425</v>
      </c>
      <c r="B1429" s="146" t="s">
        <v>1244</v>
      </c>
      <c r="C1429" s="91"/>
      <c r="D1429" s="91">
        <v>1</v>
      </c>
      <c r="E1429" s="91">
        <v>17</v>
      </c>
      <c r="F1429" s="146" t="s">
        <v>1800</v>
      </c>
      <c r="G1429" s="99">
        <v>497</v>
      </c>
      <c r="H1429" s="91">
        <v>9</v>
      </c>
      <c r="I1429" s="91"/>
    </row>
    <row r="1430" spans="1:9">
      <c r="A1430" s="145">
        <v>1426</v>
      </c>
      <c r="B1430" s="146" t="s">
        <v>1246</v>
      </c>
      <c r="C1430" s="91"/>
      <c r="D1430" s="91">
        <v>1</v>
      </c>
      <c r="E1430" s="91">
        <v>18</v>
      </c>
      <c r="F1430" s="146" t="s">
        <v>1801</v>
      </c>
      <c r="G1430" s="99">
        <v>497</v>
      </c>
      <c r="H1430" s="91">
        <v>11</v>
      </c>
      <c r="I1430" s="91"/>
    </row>
    <row r="1431" spans="1:9">
      <c r="A1431" s="145">
        <v>1427</v>
      </c>
      <c r="B1431" s="146" t="s">
        <v>1248</v>
      </c>
      <c r="C1431" s="91"/>
      <c r="D1431" s="91">
        <v>1</v>
      </c>
      <c r="E1431" s="91">
        <v>19</v>
      </c>
      <c r="F1431" s="146" t="s">
        <v>1802</v>
      </c>
      <c r="G1431" s="99">
        <v>497</v>
      </c>
      <c r="H1431" s="91">
        <v>13</v>
      </c>
      <c r="I1431" s="91"/>
    </row>
    <row r="1432" spans="1:9">
      <c r="A1432" s="145">
        <v>1428</v>
      </c>
      <c r="B1432" s="146" t="s">
        <v>1250</v>
      </c>
      <c r="C1432" s="91"/>
      <c r="D1432" s="91">
        <v>1</v>
      </c>
      <c r="E1432" s="91">
        <v>20</v>
      </c>
      <c r="F1432" s="146" t="s">
        <v>1803</v>
      </c>
      <c r="G1432" s="99">
        <v>497</v>
      </c>
      <c r="H1432" s="91">
        <v>15</v>
      </c>
      <c r="I1432" s="91"/>
    </row>
    <row r="1433" spans="1:9">
      <c r="A1433" s="145">
        <v>1429</v>
      </c>
      <c r="B1433" s="146" t="s">
        <v>1252</v>
      </c>
      <c r="C1433" s="91" t="s">
        <v>6461</v>
      </c>
      <c r="D1433" s="91">
        <v>1</v>
      </c>
      <c r="E1433" s="91">
        <v>24</v>
      </c>
      <c r="F1433" s="146" t="s">
        <v>1804</v>
      </c>
      <c r="G1433" s="99">
        <v>497</v>
      </c>
      <c r="H1433" s="91">
        <v>34</v>
      </c>
      <c r="I1433" s="91"/>
    </row>
    <row r="1434" spans="1:9">
      <c r="A1434" s="145">
        <v>1430</v>
      </c>
      <c r="B1434" s="146" t="s">
        <v>1254</v>
      </c>
      <c r="C1434" s="91" t="s">
        <v>6461</v>
      </c>
      <c r="D1434" s="91">
        <v>1</v>
      </c>
      <c r="E1434" s="91">
        <v>25</v>
      </c>
      <c r="F1434" s="146" t="s">
        <v>1805</v>
      </c>
      <c r="G1434" s="99">
        <v>497</v>
      </c>
      <c r="H1434" s="91">
        <v>44</v>
      </c>
      <c r="I1434" s="91"/>
    </row>
    <row r="1435" spans="1:9">
      <c r="A1435" s="145">
        <v>1431</v>
      </c>
      <c r="B1435" s="146" t="s">
        <v>1256</v>
      </c>
      <c r="C1435" s="91" t="s">
        <v>6461</v>
      </c>
      <c r="D1435" s="91">
        <v>1</v>
      </c>
      <c r="E1435" s="91">
        <v>26</v>
      </c>
      <c r="F1435" s="146" t="s">
        <v>1806</v>
      </c>
      <c r="G1435" s="99">
        <v>497</v>
      </c>
      <c r="H1435" s="91">
        <v>54</v>
      </c>
      <c r="I1435" s="91"/>
    </row>
    <row r="1436" spans="1:9">
      <c r="A1436" s="145">
        <v>1432</v>
      </c>
      <c r="B1436" s="146" t="s">
        <v>1240</v>
      </c>
      <c r="C1436" s="146"/>
      <c r="D1436" s="91">
        <v>1</v>
      </c>
      <c r="E1436" s="91">
        <v>15</v>
      </c>
      <c r="F1436" s="146" t="s">
        <v>1807</v>
      </c>
      <c r="G1436" s="99">
        <v>500</v>
      </c>
      <c r="H1436" s="91">
        <v>3</v>
      </c>
      <c r="I1436" s="146"/>
    </row>
    <row r="1437" spans="1:9">
      <c r="A1437" s="145">
        <v>1433</v>
      </c>
      <c r="B1437" s="146" t="s">
        <v>1242</v>
      </c>
      <c r="C1437" s="91"/>
      <c r="D1437" s="91">
        <v>5</v>
      </c>
      <c r="E1437" s="91">
        <v>16</v>
      </c>
      <c r="F1437" s="146" t="s">
        <v>1808</v>
      </c>
      <c r="G1437" s="147">
        <v>500</v>
      </c>
      <c r="H1437" s="91" t="s">
        <v>6669</v>
      </c>
      <c r="I1437" s="91"/>
    </row>
    <row r="1438" spans="1:9">
      <c r="A1438" s="145">
        <v>1434</v>
      </c>
      <c r="B1438" s="146" t="s">
        <v>1244</v>
      </c>
      <c r="C1438" s="91"/>
      <c r="D1438" s="91">
        <v>1</v>
      </c>
      <c r="E1438" s="91">
        <v>17</v>
      </c>
      <c r="F1438" s="146" t="s">
        <v>1809</v>
      </c>
      <c r="G1438" s="99">
        <v>500</v>
      </c>
      <c r="H1438" s="91">
        <v>9</v>
      </c>
      <c r="I1438" s="91"/>
    </row>
    <row r="1439" spans="1:9">
      <c r="A1439" s="145">
        <v>1435</v>
      </c>
      <c r="B1439" s="146" t="s">
        <v>1246</v>
      </c>
      <c r="C1439" s="91"/>
      <c r="D1439" s="91">
        <v>1</v>
      </c>
      <c r="E1439" s="91">
        <v>18</v>
      </c>
      <c r="F1439" s="146" t="s">
        <v>1810</v>
      </c>
      <c r="G1439" s="99">
        <v>500</v>
      </c>
      <c r="H1439" s="91">
        <v>11</v>
      </c>
      <c r="I1439" s="91"/>
    </row>
    <row r="1440" spans="1:9">
      <c r="A1440" s="145">
        <v>1436</v>
      </c>
      <c r="B1440" s="146" t="s">
        <v>1248</v>
      </c>
      <c r="C1440" s="91"/>
      <c r="D1440" s="91">
        <v>1</v>
      </c>
      <c r="E1440" s="91">
        <v>19</v>
      </c>
      <c r="F1440" s="146" t="s">
        <v>1811</v>
      </c>
      <c r="G1440" s="99">
        <v>500</v>
      </c>
      <c r="H1440" s="91">
        <v>13</v>
      </c>
      <c r="I1440" s="91"/>
    </row>
    <row r="1441" spans="1:9">
      <c r="A1441" s="145">
        <v>1437</v>
      </c>
      <c r="B1441" s="146" t="s">
        <v>1250</v>
      </c>
      <c r="C1441" s="91"/>
      <c r="D1441" s="91">
        <v>1</v>
      </c>
      <c r="E1441" s="91">
        <v>20</v>
      </c>
      <c r="F1441" s="146" t="s">
        <v>1812</v>
      </c>
      <c r="G1441" s="99">
        <v>500</v>
      </c>
      <c r="H1441" s="91">
        <v>15</v>
      </c>
      <c r="I1441" s="91"/>
    </row>
    <row r="1442" spans="1:9">
      <c r="A1442" s="145">
        <v>1438</v>
      </c>
      <c r="B1442" s="146" t="s">
        <v>1252</v>
      </c>
      <c r="C1442" s="91" t="s">
        <v>6461</v>
      </c>
      <c r="D1442" s="91">
        <v>1</v>
      </c>
      <c r="E1442" s="91">
        <v>24</v>
      </c>
      <c r="F1442" s="146" t="s">
        <v>1813</v>
      </c>
      <c r="G1442" s="99">
        <v>500</v>
      </c>
      <c r="H1442" s="91">
        <v>34</v>
      </c>
      <c r="I1442" s="91"/>
    </row>
    <row r="1443" spans="1:9">
      <c r="A1443" s="145">
        <v>1439</v>
      </c>
      <c r="B1443" s="146" t="s">
        <v>1254</v>
      </c>
      <c r="C1443" s="91" t="s">
        <v>6461</v>
      </c>
      <c r="D1443" s="91">
        <v>1</v>
      </c>
      <c r="E1443" s="91">
        <v>25</v>
      </c>
      <c r="F1443" s="146" t="s">
        <v>1814</v>
      </c>
      <c r="G1443" s="99">
        <v>500</v>
      </c>
      <c r="H1443" s="91">
        <v>44</v>
      </c>
      <c r="I1443" s="91"/>
    </row>
    <row r="1444" spans="1:9">
      <c r="A1444" s="145">
        <v>1440</v>
      </c>
      <c r="B1444" s="146" t="s">
        <v>1256</v>
      </c>
      <c r="C1444" s="91" t="s">
        <v>6461</v>
      </c>
      <c r="D1444" s="91">
        <v>1</v>
      </c>
      <c r="E1444" s="91">
        <v>26</v>
      </c>
      <c r="F1444" s="146" t="s">
        <v>1815</v>
      </c>
      <c r="G1444" s="99">
        <v>500</v>
      </c>
      <c r="H1444" s="91">
        <v>54</v>
      </c>
      <c r="I1444" s="91"/>
    </row>
    <row r="1445" spans="1:9">
      <c r="A1445" s="145">
        <v>1441</v>
      </c>
      <c r="B1445" s="146" t="s">
        <v>1240</v>
      </c>
      <c r="C1445" s="146"/>
      <c r="D1445" s="91">
        <v>1</v>
      </c>
      <c r="E1445" s="91">
        <v>15</v>
      </c>
      <c r="F1445" s="146" t="s">
        <v>1816</v>
      </c>
      <c r="G1445" s="99">
        <v>503</v>
      </c>
      <c r="H1445" s="91">
        <v>3</v>
      </c>
      <c r="I1445" s="146"/>
    </row>
    <row r="1446" spans="1:9">
      <c r="A1446" s="145">
        <v>1442</v>
      </c>
      <c r="B1446" s="146" t="s">
        <v>1242</v>
      </c>
      <c r="C1446" s="91"/>
      <c r="D1446" s="91">
        <v>5</v>
      </c>
      <c r="E1446" s="91">
        <v>16</v>
      </c>
      <c r="F1446" s="146" t="s">
        <v>1817</v>
      </c>
      <c r="G1446" s="147">
        <v>503</v>
      </c>
      <c r="H1446" s="91" t="s">
        <v>6669</v>
      </c>
      <c r="I1446" s="91"/>
    </row>
    <row r="1447" spans="1:9">
      <c r="A1447" s="145">
        <v>1443</v>
      </c>
      <c r="B1447" s="146" t="s">
        <v>1244</v>
      </c>
      <c r="C1447" s="91"/>
      <c r="D1447" s="91">
        <v>1</v>
      </c>
      <c r="E1447" s="91">
        <v>17</v>
      </c>
      <c r="F1447" s="146" t="s">
        <v>1818</v>
      </c>
      <c r="G1447" s="99">
        <v>503</v>
      </c>
      <c r="H1447" s="91">
        <v>9</v>
      </c>
      <c r="I1447" s="91"/>
    </row>
    <row r="1448" spans="1:9">
      <c r="A1448" s="145">
        <v>1444</v>
      </c>
      <c r="B1448" s="146" t="s">
        <v>1246</v>
      </c>
      <c r="C1448" s="91"/>
      <c r="D1448" s="91">
        <v>1</v>
      </c>
      <c r="E1448" s="91">
        <v>18</v>
      </c>
      <c r="F1448" s="146" t="s">
        <v>1819</v>
      </c>
      <c r="G1448" s="99">
        <v>503</v>
      </c>
      <c r="H1448" s="91">
        <v>11</v>
      </c>
      <c r="I1448" s="91"/>
    </row>
    <row r="1449" spans="1:9">
      <c r="A1449" s="145">
        <v>1445</v>
      </c>
      <c r="B1449" s="146" t="s">
        <v>1248</v>
      </c>
      <c r="C1449" s="91"/>
      <c r="D1449" s="91">
        <v>1</v>
      </c>
      <c r="E1449" s="91">
        <v>19</v>
      </c>
      <c r="F1449" s="146" t="s">
        <v>1820</v>
      </c>
      <c r="G1449" s="99">
        <v>503</v>
      </c>
      <c r="H1449" s="91">
        <v>13</v>
      </c>
      <c r="I1449" s="91"/>
    </row>
    <row r="1450" spans="1:9">
      <c r="A1450" s="145">
        <v>1446</v>
      </c>
      <c r="B1450" s="146" t="s">
        <v>1250</v>
      </c>
      <c r="C1450" s="91"/>
      <c r="D1450" s="91">
        <v>1</v>
      </c>
      <c r="E1450" s="91">
        <v>20</v>
      </c>
      <c r="F1450" s="146" t="s">
        <v>1821</v>
      </c>
      <c r="G1450" s="99">
        <v>503</v>
      </c>
      <c r="H1450" s="91">
        <v>15</v>
      </c>
      <c r="I1450" s="91"/>
    </row>
    <row r="1451" spans="1:9">
      <c r="A1451" s="145">
        <v>1447</v>
      </c>
      <c r="B1451" s="146" t="s">
        <v>1252</v>
      </c>
      <c r="C1451" s="91" t="s">
        <v>6461</v>
      </c>
      <c r="D1451" s="91">
        <v>1</v>
      </c>
      <c r="E1451" s="91">
        <v>24</v>
      </c>
      <c r="F1451" s="146" t="s">
        <v>1822</v>
      </c>
      <c r="G1451" s="99">
        <v>503</v>
      </c>
      <c r="H1451" s="91">
        <v>34</v>
      </c>
      <c r="I1451" s="91"/>
    </row>
    <row r="1452" spans="1:9">
      <c r="A1452" s="145">
        <v>1448</v>
      </c>
      <c r="B1452" s="146" t="s">
        <v>1254</v>
      </c>
      <c r="C1452" s="91" t="s">
        <v>6461</v>
      </c>
      <c r="D1452" s="91">
        <v>1</v>
      </c>
      <c r="E1452" s="91">
        <v>25</v>
      </c>
      <c r="F1452" s="146" t="s">
        <v>1823</v>
      </c>
      <c r="G1452" s="99">
        <v>503</v>
      </c>
      <c r="H1452" s="91">
        <v>44</v>
      </c>
      <c r="I1452" s="91"/>
    </row>
    <row r="1453" spans="1:9">
      <c r="A1453" s="145">
        <v>1449</v>
      </c>
      <c r="B1453" s="146" t="s">
        <v>1256</v>
      </c>
      <c r="C1453" s="91" t="s">
        <v>6461</v>
      </c>
      <c r="D1453" s="91">
        <v>1</v>
      </c>
      <c r="E1453" s="91">
        <v>26</v>
      </c>
      <c r="F1453" s="146" t="s">
        <v>1824</v>
      </c>
      <c r="G1453" s="99">
        <v>503</v>
      </c>
      <c r="H1453" s="91">
        <v>54</v>
      </c>
      <c r="I1453" s="91"/>
    </row>
    <row r="1454" spans="1:9">
      <c r="A1454" s="145">
        <v>1450</v>
      </c>
      <c r="B1454" s="146" t="s">
        <v>1240</v>
      </c>
      <c r="C1454" s="146"/>
      <c r="D1454" s="91">
        <v>1</v>
      </c>
      <c r="E1454" s="91">
        <v>15</v>
      </c>
      <c r="F1454" s="146" t="s">
        <v>1825</v>
      </c>
      <c r="G1454" s="99">
        <v>506</v>
      </c>
      <c r="H1454" s="91">
        <v>3</v>
      </c>
      <c r="I1454" s="146"/>
    </row>
    <row r="1455" spans="1:9">
      <c r="A1455" s="145">
        <v>1451</v>
      </c>
      <c r="B1455" s="146" t="s">
        <v>1242</v>
      </c>
      <c r="C1455" s="91"/>
      <c r="D1455" s="91">
        <v>5</v>
      </c>
      <c r="E1455" s="91">
        <v>16</v>
      </c>
      <c r="F1455" s="146" t="s">
        <v>1826</v>
      </c>
      <c r="G1455" s="147">
        <v>506</v>
      </c>
      <c r="H1455" s="91" t="s">
        <v>6669</v>
      </c>
      <c r="I1455" s="91"/>
    </row>
    <row r="1456" spans="1:9">
      <c r="A1456" s="145">
        <v>1452</v>
      </c>
      <c r="B1456" s="146" t="s">
        <v>1244</v>
      </c>
      <c r="C1456" s="91"/>
      <c r="D1456" s="91">
        <v>1</v>
      </c>
      <c r="E1456" s="91">
        <v>17</v>
      </c>
      <c r="F1456" s="146" t="s">
        <v>1827</v>
      </c>
      <c r="G1456" s="99">
        <v>506</v>
      </c>
      <c r="H1456" s="91">
        <v>9</v>
      </c>
      <c r="I1456" s="91"/>
    </row>
    <row r="1457" spans="1:9">
      <c r="A1457" s="145">
        <v>1453</v>
      </c>
      <c r="B1457" s="146" t="s">
        <v>1246</v>
      </c>
      <c r="C1457" s="91"/>
      <c r="D1457" s="91">
        <v>1</v>
      </c>
      <c r="E1457" s="91">
        <v>18</v>
      </c>
      <c r="F1457" s="146" t="s">
        <v>1828</v>
      </c>
      <c r="G1457" s="99">
        <v>506</v>
      </c>
      <c r="H1457" s="91">
        <v>11</v>
      </c>
      <c r="I1457" s="91"/>
    </row>
    <row r="1458" spans="1:9">
      <c r="A1458" s="145">
        <v>1454</v>
      </c>
      <c r="B1458" s="146" t="s">
        <v>1248</v>
      </c>
      <c r="C1458" s="91"/>
      <c r="D1458" s="91">
        <v>1</v>
      </c>
      <c r="E1458" s="91">
        <v>19</v>
      </c>
      <c r="F1458" s="146" t="s">
        <v>1829</v>
      </c>
      <c r="G1458" s="99">
        <v>506</v>
      </c>
      <c r="H1458" s="91">
        <v>13</v>
      </c>
      <c r="I1458" s="91"/>
    </row>
    <row r="1459" spans="1:9">
      <c r="A1459" s="145">
        <v>1455</v>
      </c>
      <c r="B1459" s="146" t="s">
        <v>1250</v>
      </c>
      <c r="C1459" s="91"/>
      <c r="D1459" s="91">
        <v>1</v>
      </c>
      <c r="E1459" s="91">
        <v>20</v>
      </c>
      <c r="F1459" s="146" t="s">
        <v>1830</v>
      </c>
      <c r="G1459" s="99">
        <v>506</v>
      </c>
      <c r="H1459" s="91">
        <v>15</v>
      </c>
      <c r="I1459" s="91"/>
    </row>
    <row r="1460" spans="1:9">
      <c r="A1460" s="145">
        <v>1456</v>
      </c>
      <c r="B1460" s="146" t="s">
        <v>1252</v>
      </c>
      <c r="C1460" s="91" t="s">
        <v>6461</v>
      </c>
      <c r="D1460" s="91">
        <v>1</v>
      </c>
      <c r="E1460" s="91">
        <v>24</v>
      </c>
      <c r="F1460" s="146" t="s">
        <v>1831</v>
      </c>
      <c r="G1460" s="99">
        <v>506</v>
      </c>
      <c r="H1460" s="91">
        <v>34</v>
      </c>
      <c r="I1460" s="91"/>
    </row>
    <row r="1461" spans="1:9">
      <c r="A1461" s="145">
        <v>1457</v>
      </c>
      <c r="B1461" s="146" t="s">
        <v>1254</v>
      </c>
      <c r="C1461" s="91" t="s">
        <v>6461</v>
      </c>
      <c r="D1461" s="91">
        <v>1</v>
      </c>
      <c r="E1461" s="91">
        <v>25</v>
      </c>
      <c r="F1461" s="146" t="s">
        <v>1832</v>
      </c>
      <c r="G1461" s="99">
        <v>506</v>
      </c>
      <c r="H1461" s="91">
        <v>44</v>
      </c>
      <c r="I1461" s="91"/>
    </row>
    <row r="1462" spans="1:9">
      <c r="A1462" s="145">
        <v>1458</v>
      </c>
      <c r="B1462" s="146" t="s">
        <v>1256</v>
      </c>
      <c r="C1462" s="91" t="s">
        <v>6461</v>
      </c>
      <c r="D1462" s="91">
        <v>1</v>
      </c>
      <c r="E1462" s="91">
        <v>26</v>
      </c>
      <c r="F1462" s="146" t="s">
        <v>1833</v>
      </c>
      <c r="G1462" s="99">
        <v>506</v>
      </c>
      <c r="H1462" s="91">
        <v>54</v>
      </c>
      <c r="I1462" s="91"/>
    </row>
    <row r="1463" spans="1:9">
      <c r="A1463" s="145">
        <v>1459</v>
      </c>
      <c r="B1463" s="146" t="s">
        <v>1240</v>
      </c>
      <c r="C1463" s="146"/>
      <c r="D1463" s="91">
        <v>1</v>
      </c>
      <c r="E1463" s="91">
        <v>15</v>
      </c>
      <c r="F1463" s="146" t="s">
        <v>1834</v>
      </c>
      <c r="G1463" s="99">
        <v>509</v>
      </c>
      <c r="H1463" s="91">
        <v>3</v>
      </c>
      <c r="I1463" s="146"/>
    </row>
    <row r="1464" spans="1:9">
      <c r="A1464" s="145">
        <v>1460</v>
      </c>
      <c r="B1464" s="146" t="s">
        <v>1242</v>
      </c>
      <c r="C1464" s="91"/>
      <c r="D1464" s="91">
        <v>5</v>
      </c>
      <c r="E1464" s="91">
        <v>16</v>
      </c>
      <c r="F1464" s="146" t="s">
        <v>1835</v>
      </c>
      <c r="G1464" s="147">
        <v>509</v>
      </c>
      <c r="H1464" s="91" t="s">
        <v>6669</v>
      </c>
      <c r="I1464" s="91"/>
    </row>
    <row r="1465" spans="1:9">
      <c r="A1465" s="145">
        <v>1461</v>
      </c>
      <c r="B1465" s="146" t="s">
        <v>1244</v>
      </c>
      <c r="C1465" s="91"/>
      <c r="D1465" s="91">
        <v>1</v>
      </c>
      <c r="E1465" s="91">
        <v>17</v>
      </c>
      <c r="F1465" s="146" t="s">
        <v>1836</v>
      </c>
      <c r="G1465" s="99">
        <v>509</v>
      </c>
      <c r="H1465" s="91">
        <v>9</v>
      </c>
      <c r="I1465" s="91"/>
    </row>
    <row r="1466" spans="1:9">
      <c r="A1466" s="145">
        <v>1462</v>
      </c>
      <c r="B1466" s="146" t="s">
        <v>1246</v>
      </c>
      <c r="C1466" s="91"/>
      <c r="D1466" s="91">
        <v>1</v>
      </c>
      <c r="E1466" s="91">
        <v>18</v>
      </c>
      <c r="F1466" s="146" t="s">
        <v>1837</v>
      </c>
      <c r="G1466" s="99">
        <v>509</v>
      </c>
      <c r="H1466" s="91">
        <v>11</v>
      </c>
      <c r="I1466" s="91"/>
    </row>
    <row r="1467" spans="1:9">
      <c r="A1467" s="145">
        <v>1463</v>
      </c>
      <c r="B1467" s="146" t="s">
        <v>1248</v>
      </c>
      <c r="C1467" s="91"/>
      <c r="D1467" s="91">
        <v>1</v>
      </c>
      <c r="E1467" s="91">
        <v>19</v>
      </c>
      <c r="F1467" s="146" t="s">
        <v>1838</v>
      </c>
      <c r="G1467" s="99">
        <v>509</v>
      </c>
      <c r="H1467" s="91">
        <v>13</v>
      </c>
      <c r="I1467" s="91"/>
    </row>
    <row r="1468" spans="1:9">
      <c r="A1468" s="145">
        <v>1464</v>
      </c>
      <c r="B1468" s="146" t="s">
        <v>1250</v>
      </c>
      <c r="C1468" s="91"/>
      <c r="D1468" s="91">
        <v>1</v>
      </c>
      <c r="E1468" s="91">
        <v>20</v>
      </c>
      <c r="F1468" s="146" t="s">
        <v>1839</v>
      </c>
      <c r="G1468" s="99">
        <v>509</v>
      </c>
      <c r="H1468" s="91">
        <v>15</v>
      </c>
      <c r="I1468" s="91"/>
    </row>
    <row r="1469" spans="1:9">
      <c r="A1469" s="145">
        <v>1465</v>
      </c>
      <c r="B1469" s="146" t="s">
        <v>1252</v>
      </c>
      <c r="C1469" s="91" t="s">
        <v>6461</v>
      </c>
      <c r="D1469" s="91">
        <v>1</v>
      </c>
      <c r="E1469" s="91">
        <v>24</v>
      </c>
      <c r="F1469" s="146" t="s">
        <v>1840</v>
      </c>
      <c r="G1469" s="99">
        <v>509</v>
      </c>
      <c r="H1469" s="91">
        <v>34</v>
      </c>
      <c r="I1469" s="91"/>
    </row>
    <row r="1470" spans="1:9">
      <c r="A1470" s="145">
        <v>1466</v>
      </c>
      <c r="B1470" s="146" t="s">
        <v>1254</v>
      </c>
      <c r="C1470" s="91" t="s">
        <v>6461</v>
      </c>
      <c r="D1470" s="91">
        <v>1</v>
      </c>
      <c r="E1470" s="91">
        <v>25</v>
      </c>
      <c r="F1470" s="146" t="s">
        <v>1841</v>
      </c>
      <c r="G1470" s="99">
        <v>509</v>
      </c>
      <c r="H1470" s="91">
        <v>44</v>
      </c>
      <c r="I1470" s="91"/>
    </row>
    <row r="1471" spans="1:9">
      <c r="A1471" s="145">
        <v>1467</v>
      </c>
      <c r="B1471" s="146" t="s">
        <v>1256</v>
      </c>
      <c r="C1471" s="91" t="s">
        <v>6461</v>
      </c>
      <c r="D1471" s="91">
        <v>1</v>
      </c>
      <c r="E1471" s="91">
        <v>26</v>
      </c>
      <c r="F1471" s="146" t="s">
        <v>1842</v>
      </c>
      <c r="G1471" s="99">
        <v>509</v>
      </c>
      <c r="H1471" s="91">
        <v>54</v>
      </c>
      <c r="I1471" s="91"/>
    </row>
    <row r="1472" spans="1:9">
      <c r="A1472" s="145">
        <v>1468</v>
      </c>
      <c r="B1472" s="146" t="s">
        <v>1240</v>
      </c>
      <c r="C1472" s="146"/>
      <c r="D1472" s="91">
        <v>1</v>
      </c>
      <c r="E1472" s="91">
        <v>15</v>
      </c>
      <c r="F1472" s="146" t="s">
        <v>1843</v>
      </c>
      <c r="G1472" s="99">
        <v>512</v>
      </c>
      <c r="H1472" s="91">
        <v>3</v>
      </c>
      <c r="I1472" s="146"/>
    </row>
    <row r="1473" spans="1:9">
      <c r="A1473" s="145">
        <v>1469</v>
      </c>
      <c r="B1473" s="146" t="s">
        <v>1242</v>
      </c>
      <c r="C1473" s="91"/>
      <c r="D1473" s="91">
        <v>5</v>
      </c>
      <c r="E1473" s="91">
        <v>16</v>
      </c>
      <c r="F1473" s="146" t="s">
        <v>1844</v>
      </c>
      <c r="G1473" s="147">
        <v>512</v>
      </c>
      <c r="H1473" s="91" t="s">
        <v>6669</v>
      </c>
      <c r="I1473" s="91"/>
    </row>
    <row r="1474" spans="1:9">
      <c r="A1474" s="145">
        <v>1470</v>
      </c>
      <c r="B1474" s="146" t="s">
        <v>1244</v>
      </c>
      <c r="C1474" s="91"/>
      <c r="D1474" s="91">
        <v>1</v>
      </c>
      <c r="E1474" s="91">
        <v>17</v>
      </c>
      <c r="F1474" s="146" t="s">
        <v>1845</v>
      </c>
      <c r="G1474" s="99">
        <v>512</v>
      </c>
      <c r="H1474" s="91">
        <v>9</v>
      </c>
      <c r="I1474" s="91"/>
    </row>
    <row r="1475" spans="1:9">
      <c r="A1475" s="145">
        <v>1471</v>
      </c>
      <c r="B1475" s="146" t="s">
        <v>1246</v>
      </c>
      <c r="C1475" s="91"/>
      <c r="D1475" s="91">
        <v>1</v>
      </c>
      <c r="E1475" s="91">
        <v>18</v>
      </c>
      <c r="F1475" s="146" t="s">
        <v>1846</v>
      </c>
      <c r="G1475" s="99">
        <v>512</v>
      </c>
      <c r="H1475" s="91">
        <v>11</v>
      </c>
      <c r="I1475" s="91"/>
    </row>
    <row r="1476" spans="1:9">
      <c r="A1476" s="145">
        <v>1472</v>
      </c>
      <c r="B1476" s="146" t="s">
        <v>1248</v>
      </c>
      <c r="C1476" s="91"/>
      <c r="D1476" s="91">
        <v>1</v>
      </c>
      <c r="E1476" s="91">
        <v>19</v>
      </c>
      <c r="F1476" s="146" t="s">
        <v>1847</v>
      </c>
      <c r="G1476" s="99">
        <v>512</v>
      </c>
      <c r="H1476" s="91">
        <v>13</v>
      </c>
      <c r="I1476" s="91"/>
    </row>
    <row r="1477" spans="1:9">
      <c r="A1477" s="145">
        <v>1473</v>
      </c>
      <c r="B1477" s="146" t="s">
        <v>1250</v>
      </c>
      <c r="C1477" s="91"/>
      <c r="D1477" s="91">
        <v>1</v>
      </c>
      <c r="E1477" s="91">
        <v>20</v>
      </c>
      <c r="F1477" s="146" t="s">
        <v>1848</v>
      </c>
      <c r="G1477" s="99">
        <v>512</v>
      </c>
      <c r="H1477" s="91">
        <v>15</v>
      </c>
      <c r="I1477" s="91"/>
    </row>
    <row r="1478" spans="1:9">
      <c r="A1478" s="145">
        <v>1474</v>
      </c>
      <c r="B1478" s="146" t="s">
        <v>1252</v>
      </c>
      <c r="C1478" s="91" t="s">
        <v>6461</v>
      </c>
      <c r="D1478" s="91">
        <v>1</v>
      </c>
      <c r="E1478" s="91">
        <v>24</v>
      </c>
      <c r="F1478" s="146" t="s">
        <v>1849</v>
      </c>
      <c r="G1478" s="99">
        <v>512</v>
      </c>
      <c r="H1478" s="91">
        <v>34</v>
      </c>
      <c r="I1478" s="91"/>
    </row>
    <row r="1479" spans="1:9">
      <c r="A1479" s="145">
        <v>1475</v>
      </c>
      <c r="B1479" s="146" t="s">
        <v>1254</v>
      </c>
      <c r="C1479" s="91" t="s">
        <v>6461</v>
      </c>
      <c r="D1479" s="91">
        <v>1</v>
      </c>
      <c r="E1479" s="91">
        <v>25</v>
      </c>
      <c r="F1479" s="146" t="s">
        <v>1850</v>
      </c>
      <c r="G1479" s="99">
        <v>512</v>
      </c>
      <c r="H1479" s="91">
        <v>44</v>
      </c>
      <c r="I1479" s="91"/>
    </row>
    <row r="1480" spans="1:9">
      <c r="A1480" s="145">
        <v>1476</v>
      </c>
      <c r="B1480" s="146" t="s">
        <v>1256</v>
      </c>
      <c r="C1480" s="91" t="s">
        <v>6461</v>
      </c>
      <c r="D1480" s="91">
        <v>1</v>
      </c>
      <c r="E1480" s="91">
        <v>26</v>
      </c>
      <c r="F1480" s="146" t="s">
        <v>1851</v>
      </c>
      <c r="G1480" s="99">
        <v>512</v>
      </c>
      <c r="H1480" s="91">
        <v>54</v>
      </c>
      <c r="I1480" s="91"/>
    </row>
    <row r="1481" spans="1:9">
      <c r="A1481" s="145">
        <v>1477</v>
      </c>
      <c r="B1481" s="146" t="s">
        <v>1240</v>
      </c>
      <c r="C1481" s="146"/>
      <c r="D1481" s="91">
        <v>1</v>
      </c>
      <c r="E1481" s="91">
        <v>15</v>
      </c>
      <c r="F1481" s="146" t="s">
        <v>1852</v>
      </c>
      <c r="G1481" s="99">
        <v>515</v>
      </c>
      <c r="H1481" s="91">
        <v>3</v>
      </c>
      <c r="I1481" s="146"/>
    </row>
    <row r="1482" spans="1:9">
      <c r="A1482" s="145">
        <v>1478</v>
      </c>
      <c r="B1482" s="146" t="s">
        <v>1242</v>
      </c>
      <c r="C1482" s="91"/>
      <c r="D1482" s="91">
        <v>5</v>
      </c>
      <c r="E1482" s="91">
        <v>16</v>
      </c>
      <c r="F1482" s="146" t="s">
        <v>1853</v>
      </c>
      <c r="G1482" s="147">
        <v>515</v>
      </c>
      <c r="H1482" s="91" t="s">
        <v>6669</v>
      </c>
      <c r="I1482" s="91"/>
    </row>
    <row r="1483" spans="1:9">
      <c r="A1483" s="145">
        <v>1479</v>
      </c>
      <c r="B1483" s="146" t="s">
        <v>1244</v>
      </c>
      <c r="C1483" s="91"/>
      <c r="D1483" s="91">
        <v>1</v>
      </c>
      <c r="E1483" s="91">
        <v>17</v>
      </c>
      <c r="F1483" s="146" t="s">
        <v>1854</v>
      </c>
      <c r="G1483" s="99">
        <v>515</v>
      </c>
      <c r="H1483" s="91">
        <v>9</v>
      </c>
      <c r="I1483" s="91"/>
    </row>
    <row r="1484" spans="1:9">
      <c r="A1484" s="145">
        <v>1480</v>
      </c>
      <c r="B1484" s="146" t="s">
        <v>1246</v>
      </c>
      <c r="C1484" s="91"/>
      <c r="D1484" s="91">
        <v>1</v>
      </c>
      <c r="E1484" s="91">
        <v>18</v>
      </c>
      <c r="F1484" s="146" t="s">
        <v>1855</v>
      </c>
      <c r="G1484" s="99">
        <v>515</v>
      </c>
      <c r="H1484" s="91">
        <v>11</v>
      </c>
      <c r="I1484" s="91"/>
    </row>
    <row r="1485" spans="1:9">
      <c r="A1485" s="145">
        <v>1481</v>
      </c>
      <c r="B1485" s="146" t="s">
        <v>1248</v>
      </c>
      <c r="C1485" s="91"/>
      <c r="D1485" s="91">
        <v>1</v>
      </c>
      <c r="E1485" s="91">
        <v>19</v>
      </c>
      <c r="F1485" s="146" t="s">
        <v>1856</v>
      </c>
      <c r="G1485" s="99">
        <v>515</v>
      </c>
      <c r="H1485" s="91">
        <v>13</v>
      </c>
      <c r="I1485" s="91"/>
    </row>
    <row r="1486" spans="1:9">
      <c r="A1486" s="145">
        <v>1482</v>
      </c>
      <c r="B1486" s="146" t="s">
        <v>1250</v>
      </c>
      <c r="C1486" s="91"/>
      <c r="D1486" s="91">
        <v>1</v>
      </c>
      <c r="E1486" s="91">
        <v>20</v>
      </c>
      <c r="F1486" s="146" t="s">
        <v>1857</v>
      </c>
      <c r="G1486" s="99">
        <v>515</v>
      </c>
      <c r="H1486" s="91">
        <v>15</v>
      </c>
      <c r="I1486" s="91"/>
    </row>
    <row r="1487" spans="1:9">
      <c r="A1487" s="145">
        <v>1483</v>
      </c>
      <c r="B1487" s="146" t="s">
        <v>1252</v>
      </c>
      <c r="C1487" s="91" t="s">
        <v>6461</v>
      </c>
      <c r="D1487" s="91">
        <v>1</v>
      </c>
      <c r="E1487" s="91">
        <v>24</v>
      </c>
      <c r="F1487" s="146" t="s">
        <v>1858</v>
      </c>
      <c r="G1487" s="99">
        <v>515</v>
      </c>
      <c r="H1487" s="91">
        <v>34</v>
      </c>
      <c r="I1487" s="91"/>
    </row>
    <row r="1488" spans="1:9">
      <c r="A1488" s="145">
        <v>1484</v>
      </c>
      <c r="B1488" s="146" t="s">
        <v>1254</v>
      </c>
      <c r="C1488" s="91" t="s">
        <v>6461</v>
      </c>
      <c r="D1488" s="91">
        <v>1</v>
      </c>
      <c r="E1488" s="91">
        <v>25</v>
      </c>
      <c r="F1488" s="146" t="s">
        <v>1859</v>
      </c>
      <c r="G1488" s="99">
        <v>515</v>
      </c>
      <c r="H1488" s="91">
        <v>44</v>
      </c>
      <c r="I1488" s="91"/>
    </row>
    <row r="1489" spans="1:9">
      <c r="A1489" s="145">
        <v>1485</v>
      </c>
      <c r="B1489" s="146" t="s">
        <v>1256</v>
      </c>
      <c r="C1489" s="91" t="s">
        <v>6461</v>
      </c>
      <c r="D1489" s="91">
        <v>1</v>
      </c>
      <c r="E1489" s="91">
        <v>26</v>
      </c>
      <c r="F1489" s="146" t="s">
        <v>1860</v>
      </c>
      <c r="G1489" s="99">
        <v>515</v>
      </c>
      <c r="H1489" s="91">
        <v>54</v>
      </c>
      <c r="I1489" s="91"/>
    </row>
    <row r="1490" spans="1:9">
      <c r="A1490" s="145">
        <v>1486</v>
      </c>
      <c r="B1490" s="146" t="s">
        <v>1240</v>
      </c>
      <c r="C1490" s="146"/>
      <c r="D1490" s="91">
        <v>1</v>
      </c>
      <c r="E1490" s="91">
        <v>15</v>
      </c>
      <c r="F1490" s="146" t="s">
        <v>1861</v>
      </c>
      <c r="G1490" s="99">
        <v>518</v>
      </c>
      <c r="H1490" s="91">
        <v>3</v>
      </c>
      <c r="I1490" s="146"/>
    </row>
    <row r="1491" spans="1:9">
      <c r="A1491" s="145">
        <v>1487</v>
      </c>
      <c r="B1491" s="146" t="s">
        <v>1242</v>
      </c>
      <c r="C1491" s="91"/>
      <c r="D1491" s="91">
        <v>5</v>
      </c>
      <c r="E1491" s="91">
        <v>16</v>
      </c>
      <c r="F1491" s="146" t="s">
        <v>1862</v>
      </c>
      <c r="G1491" s="147">
        <v>518</v>
      </c>
      <c r="H1491" s="91" t="s">
        <v>6669</v>
      </c>
      <c r="I1491" s="91"/>
    </row>
    <row r="1492" spans="1:9">
      <c r="A1492" s="145">
        <v>1488</v>
      </c>
      <c r="B1492" s="146" t="s">
        <v>1244</v>
      </c>
      <c r="C1492" s="91"/>
      <c r="D1492" s="91">
        <v>1</v>
      </c>
      <c r="E1492" s="91">
        <v>17</v>
      </c>
      <c r="F1492" s="146" t="s">
        <v>1863</v>
      </c>
      <c r="G1492" s="99">
        <v>518</v>
      </c>
      <c r="H1492" s="91">
        <v>9</v>
      </c>
      <c r="I1492" s="91"/>
    </row>
    <row r="1493" spans="1:9">
      <c r="A1493" s="145">
        <v>1489</v>
      </c>
      <c r="B1493" s="146" t="s">
        <v>1246</v>
      </c>
      <c r="C1493" s="91"/>
      <c r="D1493" s="91">
        <v>1</v>
      </c>
      <c r="E1493" s="91">
        <v>18</v>
      </c>
      <c r="F1493" s="146" t="s">
        <v>1864</v>
      </c>
      <c r="G1493" s="99">
        <v>518</v>
      </c>
      <c r="H1493" s="91">
        <v>11</v>
      </c>
      <c r="I1493" s="91"/>
    </row>
    <row r="1494" spans="1:9">
      <c r="A1494" s="145">
        <v>1490</v>
      </c>
      <c r="B1494" s="146" t="s">
        <v>1248</v>
      </c>
      <c r="C1494" s="91"/>
      <c r="D1494" s="91">
        <v>1</v>
      </c>
      <c r="E1494" s="91">
        <v>19</v>
      </c>
      <c r="F1494" s="146" t="s">
        <v>1865</v>
      </c>
      <c r="G1494" s="99">
        <v>518</v>
      </c>
      <c r="H1494" s="91">
        <v>13</v>
      </c>
      <c r="I1494" s="91"/>
    </row>
    <row r="1495" spans="1:9">
      <c r="A1495" s="145">
        <v>1491</v>
      </c>
      <c r="B1495" s="146" t="s">
        <v>1250</v>
      </c>
      <c r="C1495" s="91"/>
      <c r="D1495" s="91">
        <v>1</v>
      </c>
      <c r="E1495" s="91">
        <v>20</v>
      </c>
      <c r="F1495" s="146" t="s">
        <v>1866</v>
      </c>
      <c r="G1495" s="99">
        <v>518</v>
      </c>
      <c r="H1495" s="91">
        <v>15</v>
      </c>
      <c r="I1495" s="91"/>
    </row>
    <row r="1496" spans="1:9">
      <c r="A1496" s="145">
        <v>1492</v>
      </c>
      <c r="B1496" s="146" t="s">
        <v>1252</v>
      </c>
      <c r="C1496" s="91" t="s">
        <v>6461</v>
      </c>
      <c r="D1496" s="91">
        <v>1</v>
      </c>
      <c r="E1496" s="91">
        <v>24</v>
      </c>
      <c r="F1496" s="146" t="s">
        <v>1867</v>
      </c>
      <c r="G1496" s="99">
        <v>518</v>
      </c>
      <c r="H1496" s="91">
        <v>34</v>
      </c>
      <c r="I1496" s="91"/>
    </row>
    <row r="1497" spans="1:9">
      <c r="A1497" s="145">
        <v>1493</v>
      </c>
      <c r="B1497" s="146" t="s">
        <v>1254</v>
      </c>
      <c r="C1497" s="91" t="s">
        <v>6461</v>
      </c>
      <c r="D1497" s="91">
        <v>1</v>
      </c>
      <c r="E1497" s="91">
        <v>25</v>
      </c>
      <c r="F1497" s="146" t="s">
        <v>1868</v>
      </c>
      <c r="G1497" s="99">
        <v>518</v>
      </c>
      <c r="H1497" s="91">
        <v>44</v>
      </c>
      <c r="I1497" s="91"/>
    </row>
    <row r="1498" spans="1:9">
      <c r="A1498" s="145">
        <v>1494</v>
      </c>
      <c r="B1498" s="146" t="s">
        <v>1256</v>
      </c>
      <c r="C1498" s="91" t="s">
        <v>6461</v>
      </c>
      <c r="D1498" s="91">
        <v>1</v>
      </c>
      <c r="E1498" s="91">
        <v>26</v>
      </c>
      <c r="F1498" s="146" t="s">
        <v>1869</v>
      </c>
      <c r="G1498" s="99">
        <v>518</v>
      </c>
      <c r="H1498" s="91">
        <v>54</v>
      </c>
      <c r="I1498" s="91"/>
    </row>
    <row r="1499" spans="1:9">
      <c r="A1499" s="145">
        <v>1495</v>
      </c>
      <c r="B1499" s="146" t="s">
        <v>1240</v>
      </c>
      <c r="C1499" s="146"/>
      <c r="D1499" s="91">
        <v>1</v>
      </c>
      <c r="E1499" s="91">
        <v>15</v>
      </c>
      <c r="F1499" s="146" t="s">
        <v>1870</v>
      </c>
      <c r="G1499" s="99">
        <v>521</v>
      </c>
      <c r="H1499" s="91">
        <v>3</v>
      </c>
      <c r="I1499" s="146"/>
    </row>
    <row r="1500" spans="1:9">
      <c r="A1500" s="145">
        <v>1496</v>
      </c>
      <c r="B1500" s="146" t="s">
        <v>1242</v>
      </c>
      <c r="C1500" s="91"/>
      <c r="D1500" s="91">
        <v>5</v>
      </c>
      <c r="E1500" s="91">
        <v>16</v>
      </c>
      <c r="F1500" s="146" t="s">
        <v>1871</v>
      </c>
      <c r="G1500" s="147">
        <v>521</v>
      </c>
      <c r="H1500" s="91" t="s">
        <v>6669</v>
      </c>
      <c r="I1500" s="91"/>
    </row>
    <row r="1501" spans="1:9">
      <c r="A1501" s="145">
        <v>1497</v>
      </c>
      <c r="B1501" s="146" t="s">
        <v>1244</v>
      </c>
      <c r="C1501" s="91"/>
      <c r="D1501" s="91">
        <v>1</v>
      </c>
      <c r="E1501" s="91">
        <v>17</v>
      </c>
      <c r="F1501" s="146" t="s">
        <v>1872</v>
      </c>
      <c r="G1501" s="99">
        <v>521</v>
      </c>
      <c r="H1501" s="91">
        <v>9</v>
      </c>
      <c r="I1501" s="91"/>
    </row>
    <row r="1502" spans="1:9">
      <c r="A1502" s="145">
        <v>1498</v>
      </c>
      <c r="B1502" s="146" t="s">
        <v>1246</v>
      </c>
      <c r="C1502" s="91"/>
      <c r="D1502" s="91">
        <v>1</v>
      </c>
      <c r="E1502" s="91">
        <v>18</v>
      </c>
      <c r="F1502" s="146" t="s">
        <v>1873</v>
      </c>
      <c r="G1502" s="99">
        <v>521</v>
      </c>
      <c r="H1502" s="91">
        <v>11</v>
      </c>
      <c r="I1502" s="91"/>
    </row>
    <row r="1503" spans="1:9">
      <c r="A1503" s="145">
        <v>1499</v>
      </c>
      <c r="B1503" s="146" t="s">
        <v>1248</v>
      </c>
      <c r="C1503" s="91"/>
      <c r="D1503" s="91">
        <v>1</v>
      </c>
      <c r="E1503" s="91">
        <v>19</v>
      </c>
      <c r="F1503" s="146" t="s">
        <v>1874</v>
      </c>
      <c r="G1503" s="99">
        <v>521</v>
      </c>
      <c r="H1503" s="91">
        <v>13</v>
      </c>
      <c r="I1503" s="91"/>
    </row>
    <row r="1504" spans="1:9">
      <c r="A1504" s="145">
        <v>1500</v>
      </c>
      <c r="B1504" s="146" t="s">
        <v>1250</v>
      </c>
      <c r="C1504" s="91"/>
      <c r="D1504" s="91">
        <v>1</v>
      </c>
      <c r="E1504" s="91">
        <v>20</v>
      </c>
      <c r="F1504" s="146" t="s">
        <v>1875</v>
      </c>
      <c r="G1504" s="99">
        <v>521</v>
      </c>
      <c r="H1504" s="91">
        <v>15</v>
      </c>
      <c r="I1504" s="91"/>
    </row>
    <row r="1505" spans="1:9">
      <c r="A1505" s="145">
        <v>1501</v>
      </c>
      <c r="B1505" s="146" t="s">
        <v>1252</v>
      </c>
      <c r="C1505" s="91" t="s">
        <v>6461</v>
      </c>
      <c r="D1505" s="91">
        <v>1</v>
      </c>
      <c r="E1505" s="91">
        <v>24</v>
      </c>
      <c r="F1505" s="146" t="s">
        <v>1876</v>
      </c>
      <c r="G1505" s="99">
        <v>521</v>
      </c>
      <c r="H1505" s="91">
        <v>34</v>
      </c>
      <c r="I1505" s="91"/>
    </row>
    <row r="1506" spans="1:9">
      <c r="A1506" s="145">
        <v>1502</v>
      </c>
      <c r="B1506" s="146" t="s">
        <v>1254</v>
      </c>
      <c r="C1506" s="91" t="s">
        <v>6461</v>
      </c>
      <c r="D1506" s="91">
        <v>1</v>
      </c>
      <c r="E1506" s="91">
        <v>25</v>
      </c>
      <c r="F1506" s="146" t="s">
        <v>1877</v>
      </c>
      <c r="G1506" s="99">
        <v>521</v>
      </c>
      <c r="H1506" s="91">
        <v>44</v>
      </c>
      <c r="I1506" s="91"/>
    </row>
    <row r="1507" spans="1:9">
      <c r="A1507" s="145">
        <v>1503</v>
      </c>
      <c r="B1507" s="146" t="s">
        <v>1256</v>
      </c>
      <c r="C1507" s="91" t="s">
        <v>6461</v>
      </c>
      <c r="D1507" s="91">
        <v>1</v>
      </c>
      <c r="E1507" s="91">
        <v>26</v>
      </c>
      <c r="F1507" s="146" t="s">
        <v>1878</v>
      </c>
      <c r="G1507" s="99">
        <v>521</v>
      </c>
      <c r="H1507" s="91">
        <v>54</v>
      </c>
      <c r="I1507" s="91"/>
    </row>
    <row r="1508" spans="1:9">
      <c r="A1508" s="145">
        <v>1504</v>
      </c>
      <c r="B1508" s="146" t="s">
        <v>1240</v>
      </c>
      <c r="C1508" s="146"/>
      <c r="D1508" s="91">
        <v>1</v>
      </c>
      <c r="E1508" s="91">
        <v>15</v>
      </c>
      <c r="F1508" s="146" t="s">
        <v>1879</v>
      </c>
      <c r="G1508" s="99">
        <v>524</v>
      </c>
      <c r="H1508" s="91">
        <v>3</v>
      </c>
      <c r="I1508" s="146"/>
    </row>
    <row r="1509" spans="1:9">
      <c r="A1509" s="145">
        <v>1505</v>
      </c>
      <c r="B1509" s="146" t="s">
        <v>1242</v>
      </c>
      <c r="C1509" s="91"/>
      <c r="D1509" s="91">
        <v>5</v>
      </c>
      <c r="E1509" s="91">
        <v>16</v>
      </c>
      <c r="F1509" s="146" t="s">
        <v>1880</v>
      </c>
      <c r="G1509" s="147">
        <v>524</v>
      </c>
      <c r="H1509" s="91" t="s">
        <v>6669</v>
      </c>
      <c r="I1509" s="91"/>
    </row>
    <row r="1510" spans="1:9">
      <c r="A1510" s="145">
        <v>1506</v>
      </c>
      <c r="B1510" s="146" t="s">
        <v>1244</v>
      </c>
      <c r="C1510" s="91"/>
      <c r="D1510" s="91">
        <v>1</v>
      </c>
      <c r="E1510" s="91">
        <v>17</v>
      </c>
      <c r="F1510" s="146" t="s">
        <v>1881</v>
      </c>
      <c r="G1510" s="99">
        <v>524</v>
      </c>
      <c r="H1510" s="91">
        <v>9</v>
      </c>
      <c r="I1510" s="91"/>
    </row>
    <row r="1511" spans="1:9">
      <c r="A1511" s="145">
        <v>1507</v>
      </c>
      <c r="B1511" s="146" t="s">
        <v>1246</v>
      </c>
      <c r="C1511" s="91"/>
      <c r="D1511" s="91">
        <v>1</v>
      </c>
      <c r="E1511" s="91">
        <v>18</v>
      </c>
      <c r="F1511" s="146" t="s">
        <v>1882</v>
      </c>
      <c r="G1511" s="99">
        <v>524</v>
      </c>
      <c r="H1511" s="91">
        <v>11</v>
      </c>
      <c r="I1511" s="91"/>
    </row>
    <row r="1512" spans="1:9">
      <c r="A1512" s="145">
        <v>1508</v>
      </c>
      <c r="B1512" s="146" t="s">
        <v>1248</v>
      </c>
      <c r="C1512" s="91"/>
      <c r="D1512" s="91">
        <v>1</v>
      </c>
      <c r="E1512" s="91">
        <v>19</v>
      </c>
      <c r="F1512" s="146" t="s">
        <v>1883</v>
      </c>
      <c r="G1512" s="99">
        <v>524</v>
      </c>
      <c r="H1512" s="91">
        <v>13</v>
      </c>
      <c r="I1512" s="91"/>
    </row>
    <row r="1513" spans="1:9">
      <c r="A1513" s="145">
        <v>1509</v>
      </c>
      <c r="B1513" s="146" t="s">
        <v>1250</v>
      </c>
      <c r="C1513" s="91"/>
      <c r="D1513" s="91">
        <v>1</v>
      </c>
      <c r="E1513" s="91">
        <v>20</v>
      </c>
      <c r="F1513" s="146" t="s">
        <v>1884</v>
      </c>
      <c r="G1513" s="99">
        <v>524</v>
      </c>
      <c r="H1513" s="91">
        <v>15</v>
      </c>
      <c r="I1513" s="91"/>
    </row>
    <row r="1514" spans="1:9">
      <c r="A1514" s="145">
        <v>1510</v>
      </c>
      <c r="B1514" s="146" t="s">
        <v>1252</v>
      </c>
      <c r="C1514" s="91" t="s">
        <v>6461</v>
      </c>
      <c r="D1514" s="91">
        <v>1</v>
      </c>
      <c r="E1514" s="91">
        <v>24</v>
      </c>
      <c r="F1514" s="146" t="s">
        <v>1885</v>
      </c>
      <c r="G1514" s="99">
        <v>524</v>
      </c>
      <c r="H1514" s="91">
        <v>34</v>
      </c>
      <c r="I1514" s="91"/>
    </row>
    <row r="1515" spans="1:9">
      <c r="A1515" s="145">
        <v>1511</v>
      </c>
      <c r="B1515" s="146" t="s">
        <v>1254</v>
      </c>
      <c r="C1515" s="91" t="s">
        <v>6461</v>
      </c>
      <c r="D1515" s="91">
        <v>1</v>
      </c>
      <c r="E1515" s="91">
        <v>25</v>
      </c>
      <c r="F1515" s="146" t="s">
        <v>1886</v>
      </c>
      <c r="G1515" s="99">
        <v>524</v>
      </c>
      <c r="H1515" s="91">
        <v>44</v>
      </c>
      <c r="I1515" s="91"/>
    </row>
    <row r="1516" spans="1:9">
      <c r="A1516" s="145">
        <v>1512</v>
      </c>
      <c r="B1516" s="146" t="s">
        <v>1256</v>
      </c>
      <c r="C1516" s="91" t="s">
        <v>6461</v>
      </c>
      <c r="D1516" s="91">
        <v>1</v>
      </c>
      <c r="E1516" s="91">
        <v>26</v>
      </c>
      <c r="F1516" s="146" t="s">
        <v>1887</v>
      </c>
      <c r="G1516" s="99">
        <v>524</v>
      </c>
      <c r="H1516" s="91">
        <v>54</v>
      </c>
      <c r="I1516" s="91"/>
    </row>
    <row r="1517" spans="1:9">
      <c r="A1517" s="145">
        <v>1513</v>
      </c>
      <c r="B1517" s="146" t="s">
        <v>1240</v>
      </c>
      <c r="C1517" s="146"/>
      <c r="D1517" s="91">
        <v>1</v>
      </c>
      <c r="E1517" s="91">
        <v>15</v>
      </c>
      <c r="F1517" s="146" t="s">
        <v>1888</v>
      </c>
      <c r="G1517" s="99">
        <v>527</v>
      </c>
      <c r="H1517" s="91">
        <v>3</v>
      </c>
      <c r="I1517" s="146"/>
    </row>
    <row r="1518" spans="1:9">
      <c r="A1518" s="145">
        <v>1514</v>
      </c>
      <c r="B1518" s="146" t="s">
        <v>1242</v>
      </c>
      <c r="C1518" s="91"/>
      <c r="D1518" s="91">
        <v>5</v>
      </c>
      <c r="E1518" s="91">
        <v>16</v>
      </c>
      <c r="F1518" s="146" t="s">
        <v>1889</v>
      </c>
      <c r="G1518" s="147">
        <v>527</v>
      </c>
      <c r="H1518" s="91" t="s">
        <v>6669</v>
      </c>
      <c r="I1518" s="91"/>
    </row>
    <row r="1519" spans="1:9">
      <c r="A1519" s="145">
        <v>1515</v>
      </c>
      <c r="B1519" s="146" t="s">
        <v>1244</v>
      </c>
      <c r="C1519" s="91"/>
      <c r="D1519" s="91">
        <v>1</v>
      </c>
      <c r="E1519" s="91">
        <v>17</v>
      </c>
      <c r="F1519" s="146" t="s">
        <v>1890</v>
      </c>
      <c r="G1519" s="99">
        <v>527</v>
      </c>
      <c r="H1519" s="91">
        <v>9</v>
      </c>
      <c r="I1519" s="91"/>
    </row>
    <row r="1520" spans="1:9">
      <c r="A1520" s="145">
        <v>1516</v>
      </c>
      <c r="B1520" s="146" t="s">
        <v>1246</v>
      </c>
      <c r="C1520" s="91"/>
      <c r="D1520" s="91">
        <v>1</v>
      </c>
      <c r="E1520" s="91">
        <v>18</v>
      </c>
      <c r="F1520" s="146" t="s">
        <v>1891</v>
      </c>
      <c r="G1520" s="99">
        <v>527</v>
      </c>
      <c r="H1520" s="91">
        <v>11</v>
      </c>
      <c r="I1520" s="91"/>
    </row>
    <row r="1521" spans="1:9">
      <c r="A1521" s="145">
        <v>1517</v>
      </c>
      <c r="B1521" s="146" t="s">
        <v>1248</v>
      </c>
      <c r="C1521" s="91"/>
      <c r="D1521" s="91">
        <v>1</v>
      </c>
      <c r="E1521" s="91">
        <v>19</v>
      </c>
      <c r="F1521" s="146" t="s">
        <v>1892</v>
      </c>
      <c r="G1521" s="99">
        <v>527</v>
      </c>
      <c r="H1521" s="91">
        <v>13</v>
      </c>
      <c r="I1521" s="91"/>
    </row>
    <row r="1522" spans="1:9">
      <c r="A1522" s="145">
        <v>1518</v>
      </c>
      <c r="B1522" s="146" t="s">
        <v>1250</v>
      </c>
      <c r="C1522" s="91"/>
      <c r="D1522" s="91">
        <v>1</v>
      </c>
      <c r="E1522" s="91">
        <v>20</v>
      </c>
      <c r="F1522" s="146" t="s">
        <v>1893</v>
      </c>
      <c r="G1522" s="99">
        <v>527</v>
      </c>
      <c r="H1522" s="91">
        <v>15</v>
      </c>
      <c r="I1522" s="91"/>
    </row>
    <row r="1523" spans="1:9">
      <c r="A1523" s="145">
        <v>1519</v>
      </c>
      <c r="B1523" s="146" t="s">
        <v>1252</v>
      </c>
      <c r="C1523" s="91" t="s">
        <v>6461</v>
      </c>
      <c r="D1523" s="91">
        <v>1</v>
      </c>
      <c r="E1523" s="91">
        <v>24</v>
      </c>
      <c r="F1523" s="146" t="s">
        <v>1894</v>
      </c>
      <c r="G1523" s="99">
        <v>527</v>
      </c>
      <c r="H1523" s="91">
        <v>34</v>
      </c>
      <c r="I1523" s="91"/>
    </row>
    <row r="1524" spans="1:9">
      <c r="A1524" s="145">
        <v>1520</v>
      </c>
      <c r="B1524" s="146" t="s">
        <v>1254</v>
      </c>
      <c r="C1524" s="91" t="s">
        <v>6461</v>
      </c>
      <c r="D1524" s="91">
        <v>1</v>
      </c>
      <c r="E1524" s="91">
        <v>25</v>
      </c>
      <c r="F1524" s="146" t="s">
        <v>1895</v>
      </c>
      <c r="G1524" s="99">
        <v>527</v>
      </c>
      <c r="H1524" s="91">
        <v>44</v>
      </c>
      <c r="I1524" s="91"/>
    </row>
    <row r="1525" spans="1:9">
      <c r="A1525" s="145">
        <v>1521</v>
      </c>
      <c r="B1525" s="146" t="s">
        <v>1256</v>
      </c>
      <c r="C1525" s="91" t="s">
        <v>6461</v>
      </c>
      <c r="D1525" s="91">
        <v>1</v>
      </c>
      <c r="E1525" s="91">
        <v>26</v>
      </c>
      <c r="F1525" s="146" t="s">
        <v>1896</v>
      </c>
      <c r="G1525" s="99">
        <v>527</v>
      </c>
      <c r="H1525" s="91">
        <v>54</v>
      </c>
      <c r="I1525" s="91"/>
    </row>
    <row r="1526" spans="1:9">
      <c r="A1526" s="145">
        <v>1522</v>
      </c>
      <c r="B1526" s="146" t="s">
        <v>1240</v>
      </c>
      <c r="C1526" s="146"/>
      <c r="D1526" s="91">
        <v>1</v>
      </c>
      <c r="E1526" s="91">
        <v>15</v>
      </c>
      <c r="F1526" s="146" t="s">
        <v>1897</v>
      </c>
      <c r="G1526" s="99">
        <v>530</v>
      </c>
      <c r="H1526" s="91">
        <v>3</v>
      </c>
      <c r="I1526" s="146"/>
    </row>
    <row r="1527" spans="1:9">
      <c r="A1527" s="145">
        <v>1523</v>
      </c>
      <c r="B1527" s="146" t="s">
        <v>1242</v>
      </c>
      <c r="C1527" s="91"/>
      <c r="D1527" s="91">
        <v>5</v>
      </c>
      <c r="E1527" s="91">
        <v>16</v>
      </c>
      <c r="F1527" s="146" t="s">
        <v>1898</v>
      </c>
      <c r="G1527" s="147">
        <v>530</v>
      </c>
      <c r="H1527" s="91" t="s">
        <v>6669</v>
      </c>
      <c r="I1527" s="91"/>
    </row>
    <row r="1528" spans="1:9">
      <c r="A1528" s="145">
        <v>1524</v>
      </c>
      <c r="B1528" s="146" t="s">
        <v>1244</v>
      </c>
      <c r="C1528" s="91"/>
      <c r="D1528" s="91">
        <v>1</v>
      </c>
      <c r="E1528" s="91">
        <v>17</v>
      </c>
      <c r="F1528" s="146" t="s">
        <v>1899</v>
      </c>
      <c r="G1528" s="99">
        <v>530</v>
      </c>
      <c r="H1528" s="91">
        <v>9</v>
      </c>
      <c r="I1528" s="91"/>
    </row>
    <row r="1529" spans="1:9">
      <c r="A1529" s="145">
        <v>1525</v>
      </c>
      <c r="B1529" s="146" t="s">
        <v>1246</v>
      </c>
      <c r="C1529" s="91"/>
      <c r="D1529" s="91">
        <v>1</v>
      </c>
      <c r="E1529" s="91">
        <v>18</v>
      </c>
      <c r="F1529" s="146" t="s">
        <v>1900</v>
      </c>
      <c r="G1529" s="99">
        <v>530</v>
      </c>
      <c r="H1529" s="91">
        <v>11</v>
      </c>
      <c r="I1529" s="91"/>
    </row>
    <row r="1530" spans="1:9">
      <c r="A1530" s="145">
        <v>1526</v>
      </c>
      <c r="B1530" s="146" t="s">
        <v>1248</v>
      </c>
      <c r="C1530" s="91"/>
      <c r="D1530" s="91">
        <v>1</v>
      </c>
      <c r="E1530" s="91">
        <v>19</v>
      </c>
      <c r="F1530" s="146" t="s">
        <v>1901</v>
      </c>
      <c r="G1530" s="99">
        <v>530</v>
      </c>
      <c r="H1530" s="91">
        <v>13</v>
      </c>
      <c r="I1530" s="91"/>
    </row>
    <row r="1531" spans="1:9">
      <c r="A1531" s="145">
        <v>1527</v>
      </c>
      <c r="B1531" s="146" t="s">
        <v>1250</v>
      </c>
      <c r="C1531" s="91"/>
      <c r="D1531" s="91">
        <v>1</v>
      </c>
      <c r="E1531" s="91">
        <v>20</v>
      </c>
      <c r="F1531" s="146" t="s">
        <v>1902</v>
      </c>
      <c r="G1531" s="99">
        <v>530</v>
      </c>
      <c r="H1531" s="91">
        <v>15</v>
      </c>
      <c r="I1531" s="91"/>
    </row>
    <row r="1532" spans="1:9">
      <c r="A1532" s="145">
        <v>1528</v>
      </c>
      <c r="B1532" s="146" t="s">
        <v>1252</v>
      </c>
      <c r="C1532" s="91" t="s">
        <v>6461</v>
      </c>
      <c r="D1532" s="91">
        <v>1</v>
      </c>
      <c r="E1532" s="91">
        <v>24</v>
      </c>
      <c r="F1532" s="146" t="s">
        <v>1903</v>
      </c>
      <c r="G1532" s="99">
        <v>530</v>
      </c>
      <c r="H1532" s="91">
        <v>34</v>
      </c>
      <c r="I1532" s="91"/>
    </row>
    <row r="1533" spans="1:9">
      <c r="A1533" s="145">
        <v>1529</v>
      </c>
      <c r="B1533" s="146" t="s">
        <v>1254</v>
      </c>
      <c r="C1533" s="91" t="s">
        <v>6461</v>
      </c>
      <c r="D1533" s="91">
        <v>1</v>
      </c>
      <c r="E1533" s="91">
        <v>25</v>
      </c>
      <c r="F1533" s="146" t="s">
        <v>1904</v>
      </c>
      <c r="G1533" s="99">
        <v>530</v>
      </c>
      <c r="H1533" s="91">
        <v>44</v>
      </c>
      <c r="I1533" s="91"/>
    </row>
    <row r="1534" spans="1:9">
      <c r="A1534" s="145">
        <v>1530</v>
      </c>
      <c r="B1534" s="146" t="s">
        <v>1256</v>
      </c>
      <c r="C1534" s="91" t="s">
        <v>6461</v>
      </c>
      <c r="D1534" s="91">
        <v>1</v>
      </c>
      <c r="E1534" s="91">
        <v>26</v>
      </c>
      <c r="F1534" s="146" t="s">
        <v>1905</v>
      </c>
      <c r="G1534" s="99">
        <v>530</v>
      </c>
      <c r="H1534" s="91">
        <v>54</v>
      </c>
      <c r="I1534" s="91"/>
    </row>
    <row r="1535" spans="1:9">
      <c r="A1535" s="145">
        <v>1531</v>
      </c>
      <c r="B1535" s="146" t="s">
        <v>1240</v>
      </c>
      <c r="C1535" s="146"/>
      <c r="D1535" s="91">
        <v>1</v>
      </c>
      <c r="E1535" s="91">
        <v>15</v>
      </c>
      <c r="F1535" s="146" t="s">
        <v>1906</v>
      </c>
      <c r="G1535" s="99">
        <v>533</v>
      </c>
      <c r="H1535" s="91">
        <v>3</v>
      </c>
      <c r="I1535" s="146"/>
    </row>
    <row r="1536" spans="1:9">
      <c r="A1536" s="145">
        <v>1532</v>
      </c>
      <c r="B1536" s="146" t="s">
        <v>1242</v>
      </c>
      <c r="C1536" s="91"/>
      <c r="D1536" s="91">
        <v>5</v>
      </c>
      <c r="E1536" s="91">
        <v>16</v>
      </c>
      <c r="F1536" s="146" t="s">
        <v>1907</v>
      </c>
      <c r="G1536" s="147">
        <v>533</v>
      </c>
      <c r="H1536" s="91" t="s">
        <v>6669</v>
      </c>
      <c r="I1536" s="91"/>
    </row>
    <row r="1537" spans="1:9">
      <c r="A1537" s="145">
        <v>1533</v>
      </c>
      <c r="B1537" s="146" t="s">
        <v>1244</v>
      </c>
      <c r="C1537" s="91"/>
      <c r="D1537" s="91">
        <v>1</v>
      </c>
      <c r="E1537" s="91">
        <v>17</v>
      </c>
      <c r="F1537" s="146" t="s">
        <v>1908</v>
      </c>
      <c r="G1537" s="99">
        <v>533</v>
      </c>
      <c r="H1537" s="91">
        <v>9</v>
      </c>
      <c r="I1537" s="91"/>
    </row>
    <row r="1538" spans="1:9">
      <c r="A1538" s="145">
        <v>1534</v>
      </c>
      <c r="B1538" s="146" t="s">
        <v>1246</v>
      </c>
      <c r="C1538" s="91"/>
      <c r="D1538" s="91">
        <v>1</v>
      </c>
      <c r="E1538" s="91">
        <v>18</v>
      </c>
      <c r="F1538" s="146" t="s">
        <v>1909</v>
      </c>
      <c r="G1538" s="99">
        <v>533</v>
      </c>
      <c r="H1538" s="91">
        <v>11</v>
      </c>
      <c r="I1538" s="91"/>
    </row>
    <row r="1539" spans="1:9">
      <c r="A1539" s="145">
        <v>1535</v>
      </c>
      <c r="B1539" s="146" t="s">
        <v>1248</v>
      </c>
      <c r="C1539" s="91"/>
      <c r="D1539" s="91">
        <v>1</v>
      </c>
      <c r="E1539" s="91">
        <v>19</v>
      </c>
      <c r="F1539" s="146" t="s">
        <v>1910</v>
      </c>
      <c r="G1539" s="99">
        <v>533</v>
      </c>
      <c r="H1539" s="91">
        <v>13</v>
      </c>
      <c r="I1539" s="91"/>
    </row>
    <row r="1540" spans="1:9">
      <c r="A1540" s="145">
        <v>1536</v>
      </c>
      <c r="B1540" s="146" t="s">
        <v>1250</v>
      </c>
      <c r="C1540" s="91"/>
      <c r="D1540" s="91">
        <v>1</v>
      </c>
      <c r="E1540" s="91">
        <v>20</v>
      </c>
      <c r="F1540" s="146" t="s">
        <v>1911</v>
      </c>
      <c r="G1540" s="99">
        <v>533</v>
      </c>
      <c r="H1540" s="91">
        <v>15</v>
      </c>
      <c r="I1540" s="91"/>
    </row>
    <row r="1541" spans="1:9">
      <c r="A1541" s="145">
        <v>1537</v>
      </c>
      <c r="B1541" s="146" t="s">
        <v>1252</v>
      </c>
      <c r="C1541" s="91" t="s">
        <v>6461</v>
      </c>
      <c r="D1541" s="91">
        <v>1</v>
      </c>
      <c r="E1541" s="91">
        <v>24</v>
      </c>
      <c r="F1541" s="146" t="s">
        <v>1912</v>
      </c>
      <c r="G1541" s="99">
        <v>533</v>
      </c>
      <c r="H1541" s="91">
        <v>34</v>
      </c>
      <c r="I1541" s="91"/>
    </row>
    <row r="1542" spans="1:9">
      <c r="A1542" s="145">
        <v>1538</v>
      </c>
      <c r="B1542" s="146" t="s">
        <v>1254</v>
      </c>
      <c r="C1542" s="91" t="s">
        <v>6461</v>
      </c>
      <c r="D1542" s="91">
        <v>1</v>
      </c>
      <c r="E1542" s="91">
        <v>25</v>
      </c>
      <c r="F1542" s="146" t="s">
        <v>1913</v>
      </c>
      <c r="G1542" s="99">
        <v>533</v>
      </c>
      <c r="H1542" s="91">
        <v>44</v>
      </c>
      <c r="I1542" s="91"/>
    </row>
    <row r="1543" spans="1:9">
      <c r="A1543" s="145">
        <v>1539</v>
      </c>
      <c r="B1543" s="146" t="s">
        <v>1256</v>
      </c>
      <c r="C1543" s="91" t="s">
        <v>6461</v>
      </c>
      <c r="D1543" s="91">
        <v>1</v>
      </c>
      <c r="E1543" s="91">
        <v>26</v>
      </c>
      <c r="F1543" s="146" t="s">
        <v>1914</v>
      </c>
      <c r="G1543" s="99">
        <v>533</v>
      </c>
      <c r="H1543" s="91">
        <v>54</v>
      </c>
      <c r="I1543" s="91"/>
    </row>
    <row r="1544" spans="1:9">
      <c r="A1544" s="145">
        <v>1540</v>
      </c>
      <c r="B1544" s="146" t="s">
        <v>1240</v>
      </c>
      <c r="C1544" s="146"/>
      <c r="D1544" s="91">
        <v>1</v>
      </c>
      <c r="E1544" s="91">
        <v>15</v>
      </c>
      <c r="F1544" s="146" t="s">
        <v>1915</v>
      </c>
      <c r="G1544" s="99">
        <v>536</v>
      </c>
      <c r="H1544" s="91">
        <v>3</v>
      </c>
      <c r="I1544" s="146"/>
    </row>
    <row r="1545" spans="1:9">
      <c r="A1545" s="145">
        <v>1541</v>
      </c>
      <c r="B1545" s="146" t="s">
        <v>1242</v>
      </c>
      <c r="C1545" s="91"/>
      <c r="D1545" s="91">
        <v>5</v>
      </c>
      <c r="E1545" s="91">
        <v>16</v>
      </c>
      <c r="F1545" s="146" t="s">
        <v>1916</v>
      </c>
      <c r="G1545" s="147">
        <v>536</v>
      </c>
      <c r="H1545" s="91" t="s">
        <v>6669</v>
      </c>
      <c r="I1545" s="91"/>
    </row>
    <row r="1546" spans="1:9">
      <c r="A1546" s="145">
        <v>1542</v>
      </c>
      <c r="B1546" s="146" t="s">
        <v>1244</v>
      </c>
      <c r="C1546" s="91"/>
      <c r="D1546" s="91">
        <v>1</v>
      </c>
      <c r="E1546" s="91">
        <v>17</v>
      </c>
      <c r="F1546" s="146" t="s">
        <v>1917</v>
      </c>
      <c r="G1546" s="99">
        <v>536</v>
      </c>
      <c r="H1546" s="91">
        <v>9</v>
      </c>
      <c r="I1546" s="91"/>
    </row>
    <row r="1547" spans="1:9">
      <c r="A1547" s="145">
        <v>1543</v>
      </c>
      <c r="B1547" s="146" t="s">
        <v>1246</v>
      </c>
      <c r="C1547" s="91"/>
      <c r="D1547" s="91">
        <v>1</v>
      </c>
      <c r="E1547" s="91">
        <v>18</v>
      </c>
      <c r="F1547" s="146" t="s">
        <v>1918</v>
      </c>
      <c r="G1547" s="99">
        <v>536</v>
      </c>
      <c r="H1547" s="91">
        <v>11</v>
      </c>
      <c r="I1547" s="91"/>
    </row>
    <row r="1548" spans="1:9">
      <c r="A1548" s="145">
        <v>1544</v>
      </c>
      <c r="B1548" s="146" t="s">
        <v>1248</v>
      </c>
      <c r="C1548" s="91"/>
      <c r="D1548" s="91">
        <v>1</v>
      </c>
      <c r="E1548" s="91">
        <v>19</v>
      </c>
      <c r="F1548" s="146" t="s">
        <v>1919</v>
      </c>
      <c r="G1548" s="99">
        <v>536</v>
      </c>
      <c r="H1548" s="91">
        <v>13</v>
      </c>
      <c r="I1548" s="91"/>
    </row>
    <row r="1549" spans="1:9">
      <c r="A1549" s="145">
        <v>1545</v>
      </c>
      <c r="B1549" s="146" t="s">
        <v>1250</v>
      </c>
      <c r="C1549" s="91"/>
      <c r="D1549" s="91">
        <v>1</v>
      </c>
      <c r="E1549" s="91">
        <v>20</v>
      </c>
      <c r="F1549" s="146" t="s">
        <v>1920</v>
      </c>
      <c r="G1549" s="99">
        <v>536</v>
      </c>
      <c r="H1549" s="91">
        <v>15</v>
      </c>
      <c r="I1549" s="91"/>
    </row>
    <row r="1550" spans="1:9">
      <c r="A1550" s="145">
        <v>1546</v>
      </c>
      <c r="B1550" s="146" t="s">
        <v>1252</v>
      </c>
      <c r="C1550" s="91" t="s">
        <v>6461</v>
      </c>
      <c r="D1550" s="91">
        <v>1</v>
      </c>
      <c r="E1550" s="91">
        <v>24</v>
      </c>
      <c r="F1550" s="146" t="s">
        <v>1921</v>
      </c>
      <c r="G1550" s="99">
        <v>536</v>
      </c>
      <c r="H1550" s="91">
        <v>34</v>
      </c>
      <c r="I1550" s="91"/>
    </row>
    <row r="1551" spans="1:9">
      <c r="A1551" s="145">
        <v>1547</v>
      </c>
      <c r="B1551" s="146" t="s">
        <v>1254</v>
      </c>
      <c r="C1551" s="91" t="s">
        <v>6461</v>
      </c>
      <c r="D1551" s="91">
        <v>1</v>
      </c>
      <c r="E1551" s="91">
        <v>25</v>
      </c>
      <c r="F1551" s="146" t="s">
        <v>1922</v>
      </c>
      <c r="G1551" s="99">
        <v>536</v>
      </c>
      <c r="H1551" s="91">
        <v>44</v>
      </c>
      <c r="I1551" s="91"/>
    </row>
    <row r="1552" spans="1:9">
      <c r="A1552" s="145">
        <v>1548</v>
      </c>
      <c r="B1552" s="146" t="s">
        <v>1256</v>
      </c>
      <c r="C1552" s="91" t="s">
        <v>6461</v>
      </c>
      <c r="D1552" s="91">
        <v>1</v>
      </c>
      <c r="E1552" s="91">
        <v>26</v>
      </c>
      <c r="F1552" s="146" t="s">
        <v>1923</v>
      </c>
      <c r="G1552" s="99">
        <v>536</v>
      </c>
      <c r="H1552" s="91">
        <v>54</v>
      </c>
      <c r="I1552" s="91"/>
    </row>
    <row r="1553" spans="1:9">
      <c r="A1553" s="145">
        <v>1549</v>
      </c>
      <c r="B1553" s="146" t="s">
        <v>1240</v>
      </c>
      <c r="C1553" s="146"/>
      <c r="D1553" s="91">
        <v>1</v>
      </c>
      <c r="E1553" s="91">
        <v>15</v>
      </c>
      <c r="F1553" s="146" t="s">
        <v>1924</v>
      </c>
      <c r="G1553" s="99">
        <v>541</v>
      </c>
      <c r="H1553" s="91">
        <v>3</v>
      </c>
      <c r="I1553" s="146"/>
    </row>
    <row r="1554" spans="1:9">
      <c r="A1554" s="145">
        <v>1550</v>
      </c>
      <c r="B1554" s="146" t="s">
        <v>1242</v>
      </c>
      <c r="C1554" s="91"/>
      <c r="D1554" s="91">
        <v>5</v>
      </c>
      <c r="E1554" s="91">
        <v>16</v>
      </c>
      <c r="F1554" s="146" t="s">
        <v>1925</v>
      </c>
      <c r="G1554" s="147">
        <v>541</v>
      </c>
      <c r="H1554" s="91" t="s">
        <v>6669</v>
      </c>
      <c r="I1554" s="91"/>
    </row>
    <row r="1555" spans="1:9">
      <c r="A1555" s="145">
        <v>1551</v>
      </c>
      <c r="B1555" s="146" t="s">
        <v>1244</v>
      </c>
      <c r="C1555" s="91"/>
      <c r="D1555" s="91">
        <v>1</v>
      </c>
      <c r="E1555" s="91">
        <v>17</v>
      </c>
      <c r="F1555" s="146" t="s">
        <v>1926</v>
      </c>
      <c r="G1555" s="99">
        <v>541</v>
      </c>
      <c r="H1555" s="91">
        <v>9</v>
      </c>
      <c r="I1555" s="91"/>
    </row>
    <row r="1556" spans="1:9">
      <c r="A1556" s="145">
        <v>1552</v>
      </c>
      <c r="B1556" s="146" t="s">
        <v>1246</v>
      </c>
      <c r="C1556" s="91"/>
      <c r="D1556" s="91">
        <v>1</v>
      </c>
      <c r="E1556" s="91">
        <v>18</v>
      </c>
      <c r="F1556" s="146" t="s">
        <v>1927</v>
      </c>
      <c r="G1556" s="99">
        <v>541</v>
      </c>
      <c r="H1556" s="91">
        <v>11</v>
      </c>
      <c r="I1556" s="91"/>
    </row>
    <row r="1557" spans="1:9">
      <c r="A1557" s="145">
        <v>1553</v>
      </c>
      <c r="B1557" s="146" t="s">
        <v>1248</v>
      </c>
      <c r="C1557" s="91"/>
      <c r="D1557" s="91">
        <v>1</v>
      </c>
      <c r="E1557" s="91">
        <v>19</v>
      </c>
      <c r="F1557" s="146" t="s">
        <v>1928</v>
      </c>
      <c r="G1557" s="99">
        <v>541</v>
      </c>
      <c r="H1557" s="91">
        <v>13</v>
      </c>
      <c r="I1557" s="91"/>
    </row>
    <row r="1558" spans="1:9">
      <c r="A1558" s="145">
        <v>1554</v>
      </c>
      <c r="B1558" s="146" t="s">
        <v>1250</v>
      </c>
      <c r="C1558" s="91"/>
      <c r="D1558" s="91">
        <v>1</v>
      </c>
      <c r="E1558" s="91">
        <v>20</v>
      </c>
      <c r="F1558" s="146" t="s">
        <v>1929</v>
      </c>
      <c r="G1558" s="99">
        <v>541</v>
      </c>
      <c r="H1558" s="91">
        <v>15</v>
      </c>
      <c r="I1558" s="91"/>
    </row>
    <row r="1559" spans="1:9">
      <c r="A1559" s="145">
        <v>1555</v>
      </c>
      <c r="B1559" s="146" t="s">
        <v>1252</v>
      </c>
      <c r="C1559" s="91" t="s">
        <v>6461</v>
      </c>
      <c r="D1559" s="91">
        <v>1</v>
      </c>
      <c r="E1559" s="91">
        <v>24</v>
      </c>
      <c r="F1559" s="146" t="s">
        <v>1930</v>
      </c>
      <c r="G1559" s="99">
        <v>541</v>
      </c>
      <c r="H1559" s="91">
        <v>34</v>
      </c>
      <c r="I1559" s="91"/>
    </row>
    <row r="1560" spans="1:9">
      <c r="A1560" s="145">
        <v>1556</v>
      </c>
      <c r="B1560" s="146" t="s">
        <v>1254</v>
      </c>
      <c r="C1560" s="91" t="s">
        <v>6461</v>
      </c>
      <c r="D1560" s="91">
        <v>1</v>
      </c>
      <c r="E1560" s="91">
        <v>25</v>
      </c>
      <c r="F1560" s="146" t="s">
        <v>1931</v>
      </c>
      <c r="G1560" s="99">
        <v>541</v>
      </c>
      <c r="H1560" s="91">
        <v>44</v>
      </c>
      <c r="I1560" s="91"/>
    </row>
    <row r="1561" spans="1:9">
      <c r="A1561" s="145">
        <v>1557</v>
      </c>
      <c r="B1561" s="146" t="s">
        <v>1256</v>
      </c>
      <c r="C1561" s="91" t="s">
        <v>6461</v>
      </c>
      <c r="D1561" s="91">
        <v>1</v>
      </c>
      <c r="E1561" s="91">
        <v>26</v>
      </c>
      <c r="F1561" s="146" t="s">
        <v>1932</v>
      </c>
      <c r="G1561" s="99">
        <v>541</v>
      </c>
      <c r="H1561" s="91">
        <v>54</v>
      </c>
      <c r="I1561" s="91"/>
    </row>
    <row r="1562" spans="1:9">
      <c r="A1562" s="145">
        <v>1558</v>
      </c>
      <c r="B1562" s="146" t="s">
        <v>1240</v>
      </c>
      <c r="C1562" s="146"/>
      <c r="D1562" s="91">
        <v>1</v>
      </c>
      <c r="E1562" s="91">
        <v>15</v>
      </c>
      <c r="F1562" s="146" t="s">
        <v>1933</v>
      </c>
      <c r="G1562" s="99">
        <v>544</v>
      </c>
      <c r="H1562" s="91">
        <v>3</v>
      </c>
      <c r="I1562" s="146"/>
    </row>
    <row r="1563" spans="1:9">
      <c r="A1563" s="145">
        <v>1559</v>
      </c>
      <c r="B1563" s="146" t="s">
        <v>1242</v>
      </c>
      <c r="C1563" s="91"/>
      <c r="D1563" s="91">
        <v>5</v>
      </c>
      <c r="E1563" s="91">
        <v>16</v>
      </c>
      <c r="F1563" s="146" t="s">
        <v>1934</v>
      </c>
      <c r="G1563" s="147">
        <v>544</v>
      </c>
      <c r="H1563" s="91" t="s">
        <v>6669</v>
      </c>
      <c r="I1563" s="91"/>
    </row>
    <row r="1564" spans="1:9">
      <c r="A1564" s="145">
        <v>1560</v>
      </c>
      <c r="B1564" s="146" t="s">
        <v>1244</v>
      </c>
      <c r="C1564" s="91"/>
      <c r="D1564" s="91">
        <v>1</v>
      </c>
      <c r="E1564" s="91">
        <v>17</v>
      </c>
      <c r="F1564" s="146" t="s">
        <v>1935</v>
      </c>
      <c r="G1564" s="99">
        <v>544</v>
      </c>
      <c r="H1564" s="91">
        <v>9</v>
      </c>
      <c r="I1564" s="91"/>
    </row>
    <row r="1565" spans="1:9">
      <c r="A1565" s="145">
        <v>1561</v>
      </c>
      <c r="B1565" s="146" t="s">
        <v>1246</v>
      </c>
      <c r="C1565" s="91"/>
      <c r="D1565" s="91">
        <v>1</v>
      </c>
      <c r="E1565" s="91">
        <v>18</v>
      </c>
      <c r="F1565" s="146" t="s">
        <v>1936</v>
      </c>
      <c r="G1565" s="99">
        <v>544</v>
      </c>
      <c r="H1565" s="91">
        <v>11</v>
      </c>
      <c r="I1565" s="91"/>
    </row>
    <row r="1566" spans="1:9">
      <c r="A1566" s="145">
        <v>1562</v>
      </c>
      <c r="B1566" s="146" t="s">
        <v>1248</v>
      </c>
      <c r="C1566" s="91"/>
      <c r="D1566" s="91">
        <v>1</v>
      </c>
      <c r="E1566" s="91">
        <v>19</v>
      </c>
      <c r="F1566" s="146" t="s">
        <v>1937</v>
      </c>
      <c r="G1566" s="99">
        <v>544</v>
      </c>
      <c r="H1566" s="91">
        <v>13</v>
      </c>
      <c r="I1566" s="91"/>
    </row>
    <row r="1567" spans="1:9">
      <c r="A1567" s="145">
        <v>1563</v>
      </c>
      <c r="B1567" s="146" t="s">
        <v>1250</v>
      </c>
      <c r="C1567" s="91"/>
      <c r="D1567" s="91">
        <v>1</v>
      </c>
      <c r="E1567" s="91">
        <v>20</v>
      </c>
      <c r="F1567" s="146" t="s">
        <v>1938</v>
      </c>
      <c r="G1567" s="99">
        <v>544</v>
      </c>
      <c r="H1567" s="91">
        <v>15</v>
      </c>
      <c r="I1567" s="91"/>
    </row>
    <row r="1568" spans="1:9">
      <c r="A1568" s="145">
        <v>1564</v>
      </c>
      <c r="B1568" s="146" t="s">
        <v>1252</v>
      </c>
      <c r="C1568" s="91" t="s">
        <v>6461</v>
      </c>
      <c r="D1568" s="91">
        <v>1</v>
      </c>
      <c r="E1568" s="91">
        <v>24</v>
      </c>
      <c r="F1568" s="146" t="s">
        <v>1939</v>
      </c>
      <c r="G1568" s="99">
        <v>544</v>
      </c>
      <c r="H1568" s="91">
        <v>34</v>
      </c>
      <c r="I1568" s="91"/>
    </row>
    <row r="1569" spans="1:9">
      <c r="A1569" s="145">
        <v>1565</v>
      </c>
      <c r="B1569" s="146" t="s">
        <v>1254</v>
      </c>
      <c r="C1569" s="91" t="s">
        <v>6461</v>
      </c>
      <c r="D1569" s="91">
        <v>1</v>
      </c>
      <c r="E1569" s="91">
        <v>25</v>
      </c>
      <c r="F1569" s="146" t="s">
        <v>1940</v>
      </c>
      <c r="G1569" s="99">
        <v>544</v>
      </c>
      <c r="H1569" s="91">
        <v>44</v>
      </c>
      <c r="I1569" s="91"/>
    </row>
    <row r="1570" spans="1:9">
      <c r="A1570" s="145">
        <v>1566</v>
      </c>
      <c r="B1570" s="146" t="s">
        <v>1256</v>
      </c>
      <c r="C1570" s="91" t="s">
        <v>6461</v>
      </c>
      <c r="D1570" s="91">
        <v>1</v>
      </c>
      <c r="E1570" s="91">
        <v>26</v>
      </c>
      <c r="F1570" s="146" t="s">
        <v>1941</v>
      </c>
      <c r="G1570" s="99">
        <v>544</v>
      </c>
      <c r="H1570" s="91">
        <v>54</v>
      </c>
      <c r="I1570" s="91"/>
    </row>
    <row r="1571" spans="1:9">
      <c r="A1571" s="145">
        <v>1567</v>
      </c>
      <c r="B1571" s="146" t="s">
        <v>1240</v>
      </c>
      <c r="C1571" s="146"/>
      <c r="D1571" s="91">
        <v>1</v>
      </c>
      <c r="E1571" s="91">
        <v>15</v>
      </c>
      <c r="F1571" s="146" t="s">
        <v>1942</v>
      </c>
      <c r="G1571" s="99">
        <v>547</v>
      </c>
      <c r="H1571" s="91">
        <v>3</v>
      </c>
      <c r="I1571" s="146"/>
    </row>
    <row r="1572" spans="1:9">
      <c r="A1572" s="145">
        <v>1568</v>
      </c>
      <c r="B1572" s="146" t="s">
        <v>1242</v>
      </c>
      <c r="C1572" s="91"/>
      <c r="D1572" s="91">
        <v>5</v>
      </c>
      <c r="E1572" s="91">
        <v>16</v>
      </c>
      <c r="F1572" s="146" t="s">
        <v>1943</v>
      </c>
      <c r="G1572" s="147">
        <v>547</v>
      </c>
      <c r="H1572" s="91" t="s">
        <v>6669</v>
      </c>
      <c r="I1572" s="91"/>
    </row>
    <row r="1573" spans="1:9">
      <c r="A1573" s="145">
        <v>1569</v>
      </c>
      <c r="B1573" s="146" t="s">
        <v>1244</v>
      </c>
      <c r="C1573" s="91"/>
      <c r="D1573" s="91">
        <v>1</v>
      </c>
      <c r="E1573" s="91">
        <v>17</v>
      </c>
      <c r="F1573" s="146" t="s">
        <v>1944</v>
      </c>
      <c r="G1573" s="99">
        <v>547</v>
      </c>
      <c r="H1573" s="91">
        <v>9</v>
      </c>
      <c r="I1573" s="91"/>
    </row>
    <row r="1574" spans="1:9">
      <c r="A1574" s="145">
        <v>1570</v>
      </c>
      <c r="B1574" s="146" t="s">
        <v>1246</v>
      </c>
      <c r="C1574" s="91"/>
      <c r="D1574" s="91">
        <v>1</v>
      </c>
      <c r="E1574" s="91">
        <v>18</v>
      </c>
      <c r="F1574" s="146" t="s">
        <v>1945</v>
      </c>
      <c r="G1574" s="99">
        <v>547</v>
      </c>
      <c r="H1574" s="91">
        <v>11</v>
      </c>
      <c r="I1574" s="91"/>
    </row>
    <row r="1575" spans="1:9">
      <c r="A1575" s="145">
        <v>1571</v>
      </c>
      <c r="B1575" s="146" t="s">
        <v>1248</v>
      </c>
      <c r="C1575" s="91"/>
      <c r="D1575" s="91">
        <v>1</v>
      </c>
      <c r="E1575" s="91">
        <v>19</v>
      </c>
      <c r="F1575" s="146" t="s">
        <v>1946</v>
      </c>
      <c r="G1575" s="99">
        <v>547</v>
      </c>
      <c r="H1575" s="91">
        <v>13</v>
      </c>
      <c r="I1575" s="91"/>
    </row>
    <row r="1576" spans="1:9">
      <c r="A1576" s="145">
        <v>1572</v>
      </c>
      <c r="B1576" s="146" t="s">
        <v>1250</v>
      </c>
      <c r="C1576" s="91"/>
      <c r="D1576" s="91">
        <v>1</v>
      </c>
      <c r="E1576" s="91">
        <v>20</v>
      </c>
      <c r="F1576" s="146" t="s">
        <v>1947</v>
      </c>
      <c r="G1576" s="99">
        <v>547</v>
      </c>
      <c r="H1576" s="91">
        <v>15</v>
      </c>
      <c r="I1576" s="91"/>
    </row>
    <row r="1577" spans="1:9">
      <c r="A1577" s="145">
        <v>1573</v>
      </c>
      <c r="B1577" s="146" t="s">
        <v>1252</v>
      </c>
      <c r="C1577" s="91" t="s">
        <v>6461</v>
      </c>
      <c r="D1577" s="91">
        <v>1</v>
      </c>
      <c r="E1577" s="91">
        <v>24</v>
      </c>
      <c r="F1577" s="146" t="s">
        <v>1948</v>
      </c>
      <c r="G1577" s="99">
        <v>547</v>
      </c>
      <c r="H1577" s="91">
        <v>34</v>
      </c>
      <c r="I1577" s="91"/>
    </row>
    <row r="1578" spans="1:9">
      <c r="A1578" s="145">
        <v>1574</v>
      </c>
      <c r="B1578" s="146" t="s">
        <v>1254</v>
      </c>
      <c r="C1578" s="91" t="s">
        <v>6461</v>
      </c>
      <c r="D1578" s="91">
        <v>1</v>
      </c>
      <c r="E1578" s="91">
        <v>25</v>
      </c>
      <c r="F1578" s="146" t="s">
        <v>1949</v>
      </c>
      <c r="G1578" s="99">
        <v>547</v>
      </c>
      <c r="H1578" s="91">
        <v>44</v>
      </c>
      <c r="I1578" s="91"/>
    </row>
    <row r="1579" spans="1:9">
      <c r="A1579" s="145">
        <v>1575</v>
      </c>
      <c r="B1579" s="146" t="s">
        <v>1256</v>
      </c>
      <c r="C1579" s="91" t="s">
        <v>6461</v>
      </c>
      <c r="D1579" s="91">
        <v>1</v>
      </c>
      <c r="E1579" s="91">
        <v>26</v>
      </c>
      <c r="F1579" s="146" t="s">
        <v>1950</v>
      </c>
      <c r="G1579" s="99">
        <v>547</v>
      </c>
      <c r="H1579" s="91">
        <v>54</v>
      </c>
      <c r="I1579" s="91"/>
    </row>
    <row r="1580" spans="1:9">
      <c r="A1580" s="145">
        <v>1576</v>
      </c>
      <c r="B1580" s="146" t="s">
        <v>1240</v>
      </c>
      <c r="C1580" s="146"/>
      <c r="D1580" s="91">
        <v>1</v>
      </c>
      <c r="E1580" s="91">
        <v>15</v>
      </c>
      <c r="F1580" s="146" t="s">
        <v>1951</v>
      </c>
      <c r="G1580" s="99">
        <v>550</v>
      </c>
      <c r="H1580" s="91">
        <v>3</v>
      </c>
      <c r="I1580" s="146"/>
    </row>
    <row r="1581" spans="1:9">
      <c r="A1581" s="145">
        <v>1577</v>
      </c>
      <c r="B1581" s="146" t="s">
        <v>1242</v>
      </c>
      <c r="C1581" s="91"/>
      <c r="D1581" s="91">
        <v>5</v>
      </c>
      <c r="E1581" s="91">
        <v>16</v>
      </c>
      <c r="F1581" s="146" t="s">
        <v>1952</v>
      </c>
      <c r="G1581" s="147">
        <v>550</v>
      </c>
      <c r="H1581" s="91" t="s">
        <v>6669</v>
      </c>
      <c r="I1581" s="91"/>
    </row>
    <row r="1582" spans="1:9">
      <c r="A1582" s="145">
        <v>1578</v>
      </c>
      <c r="B1582" s="146" t="s">
        <v>1244</v>
      </c>
      <c r="C1582" s="91"/>
      <c r="D1582" s="91">
        <v>1</v>
      </c>
      <c r="E1582" s="91">
        <v>17</v>
      </c>
      <c r="F1582" s="146" t="s">
        <v>1953</v>
      </c>
      <c r="G1582" s="99">
        <v>550</v>
      </c>
      <c r="H1582" s="91">
        <v>9</v>
      </c>
      <c r="I1582" s="91"/>
    </row>
    <row r="1583" spans="1:9">
      <c r="A1583" s="145">
        <v>1579</v>
      </c>
      <c r="B1583" s="146" t="s">
        <v>1246</v>
      </c>
      <c r="C1583" s="91"/>
      <c r="D1583" s="91">
        <v>1</v>
      </c>
      <c r="E1583" s="91">
        <v>18</v>
      </c>
      <c r="F1583" s="146" t="s">
        <v>1954</v>
      </c>
      <c r="G1583" s="99">
        <v>550</v>
      </c>
      <c r="H1583" s="91">
        <v>11</v>
      </c>
      <c r="I1583" s="91"/>
    </row>
    <row r="1584" spans="1:9">
      <c r="A1584" s="145">
        <v>1580</v>
      </c>
      <c r="B1584" s="146" t="s">
        <v>1248</v>
      </c>
      <c r="C1584" s="91"/>
      <c r="D1584" s="91">
        <v>1</v>
      </c>
      <c r="E1584" s="91">
        <v>19</v>
      </c>
      <c r="F1584" s="146" t="s">
        <v>1955</v>
      </c>
      <c r="G1584" s="99">
        <v>550</v>
      </c>
      <c r="H1584" s="91">
        <v>13</v>
      </c>
      <c r="I1584" s="91"/>
    </row>
    <row r="1585" spans="1:9">
      <c r="A1585" s="145">
        <v>1581</v>
      </c>
      <c r="B1585" s="146" t="s">
        <v>1250</v>
      </c>
      <c r="C1585" s="91"/>
      <c r="D1585" s="91">
        <v>1</v>
      </c>
      <c r="E1585" s="91">
        <v>20</v>
      </c>
      <c r="F1585" s="146" t="s">
        <v>1956</v>
      </c>
      <c r="G1585" s="99">
        <v>550</v>
      </c>
      <c r="H1585" s="91">
        <v>15</v>
      </c>
      <c r="I1585" s="91"/>
    </row>
    <row r="1586" spans="1:9">
      <c r="A1586" s="145">
        <v>1582</v>
      </c>
      <c r="B1586" s="146" t="s">
        <v>1252</v>
      </c>
      <c r="C1586" s="91" t="s">
        <v>6461</v>
      </c>
      <c r="D1586" s="91">
        <v>1</v>
      </c>
      <c r="E1586" s="91">
        <v>24</v>
      </c>
      <c r="F1586" s="146" t="s">
        <v>1957</v>
      </c>
      <c r="G1586" s="99">
        <v>550</v>
      </c>
      <c r="H1586" s="91">
        <v>34</v>
      </c>
      <c r="I1586" s="91"/>
    </row>
    <row r="1587" spans="1:9">
      <c r="A1587" s="145">
        <v>1583</v>
      </c>
      <c r="B1587" s="146" t="s">
        <v>1254</v>
      </c>
      <c r="C1587" s="91" t="s">
        <v>6461</v>
      </c>
      <c r="D1587" s="91">
        <v>1</v>
      </c>
      <c r="E1587" s="91">
        <v>25</v>
      </c>
      <c r="F1587" s="146" t="s">
        <v>1958</v>
      </c>
      <c r="G1587" s="99">
        <v>550</v>
      </c>
      <c r="H1587" s="91">
        <v>44</v>
      </c>
      <c r="I1587" s="91"/>
    </row>
    <row r="1588" spans="1:9">
      <c r="A1588" s="145">
        <v>1584</v>
      </c>
      <c r="B1588" s="146" t="s">
        <v>1256</v>
      </c>
      <c r="C1588" s="91" t="s">
        <v>6461</v>
      </c>
      <c r="D1588" s="91">
        <v>1</v>
      </c>
      <c r="E1588" s="91">
        <v>26</v>
      </c>
      <c r="F1588" s="146" t="s">
        <v>1959</v>
      </c>
      <c r="G1588" s="99">
        <v>550</v>
      </c>
      <c r="H1588" s="91">
        <v>54</v>
      </c>
      <c r="I1588" s="91"/>
    </row>
    <row r="1589" spans="1:9">
      <c r="A1589" s="145">
        <v>1585</v>
      </c>
      <c r="B1589" s="146" t="s">
        <v>1240</v>
      </c>
      <c r="C1589" s="146"/>
      <c r="D1589" s="91">
        <v>1</v>
      </c>
      <c r="E1589" s="91">
        <v>15</v>
      </c>
      <c r="F1589" s="146" t="s">
        <v>1960</v>
      </c>
      <c r="G1589" s="99">
        <v>553</v>
      </c>
      <c r="H1589" s="91">
        <v>3</v>
      </c>
      <c r="I1589" s="146"/>
    </row>
    <row r="1590" spans="1:9">
      <c r="A1590" s="145">
        <v>1586</v>
      </c>
      <c r="B1590" s="146" t="s">
        <v>1242</v>
      </c>
      <c r="C1590" s="91"/>
      <c r="D1590" s="91">
        <v>5</v>
      </c>
      <c r="E1590" s="91">
        <v>16</v>
      </c>
      <c r="F1590" s="146" t="s">
        <v>1961</v>
      </c>
      <c r="G1590" s="147">
        <v>553</v>
      </c>
      <c r="H1590" s="91" t="s">
        <v>6669</v>
      </c>
      <c r="I1590" s="91"/>
    </row>
    <row r="1591" spans="1:9">
      <c r="A1591" s="145">
        <v>1587</v>
      </c>
      <c r="B1591" s="146" t="s">
        <v>1244</v>
      </c>
      <c r="C1591" s="91"/>
      <c r="D1591" s="91">
        <v>1</v>
      </c>
      <c r="E1591" s="91">
        <v>17</v>
      </c>
      <c r="F1591" s="146" t="s">
        <v>1962</v>
      </c>
      <c r="G1591" s="99">
        <v>553</v>
      </c>
      <c r="H1591" s="91">
        <v>9</v>
      </c>
      <c r="I1591" s="91"/>
    </row>
    <row r="1592" spans="1:9">
      <c r="A1592" s="145">
        <v>1588</v>
      </c>
      <c r="B1592" s="146" t="s">
        <v>1246</v>
      </c>
      <c r="C1592" s="91"/>
      <c r="D1592" s="91">
        <v>1</v>
      </c>
      <c r="E1592" s="91">
        <v>18</v>
      </c>
      <c r="F1592" s="146" t="s">
        <v>1963</v>
      </c>
      <c r="G1592" s="99">
        <v>553</v>
      </c>
      <c r="H1592" s="91">
        <v>11</v>
      </c>
      <c r="I1592" s="91"/>
    </row>
    <row r="1593" spans="1:9">
      <c r="A1593" s="145">
        <v>1589</v>
      </c>
      <c r="B1593" s="146" t="s">
        <v>1248</v>
      </c>
      <c r="C1593" s="91"/>
      <c r="D1593" s="91">
        <v>1</v>
      </c>
      <c r="E1593" s="91">
        <v>19</v>
      </c>
      <c r="F1593" s="146" t="s">
        <v>1964</v>
      </c>
      <c r="G1593" s="99">
        <v>553</v>
      </c>
      <c r="H1593" s="91">
        <v>13</v>
      </c>
      <c r="I1593" s="91"/>
    </row>
    <row r="1594" spans="1:9">
      <c r="A1594" s="145">
        <v>1590</v>
      </c>
      <c r="B1594" s="146" t="s">
        <v>1250</v>
      </c>
      <c r="C1594" s="91"/>
      <c r="D1594" s="91">
        <v>1</v>
      </c>
      <c r="E1594" s="91">
        <v>20</v>
      </c>
      <c r="F1594" s="146" t="s">
        <v>1965</v>
      </c>
      <c r="G1594" s="99">
        <v>553</v>
      </c>
      <c r="H1594" s="91">
        <v>15</v>
      </c>
      <c r="I1594" s="91"/>
    </row>
    <row r="1595" spans="1:9">
      <c r="A1595" s="145">
        <v>1591</v>
      </c>
      <c r="B1595" s="146" t="s">
        <v>1252</v>
      </c>
      <c r="C1595" s="91" t="s">
        <v>6461</v>
      </c>
      <c r="D1595" s="91">
        <v>1</v>
      </c>
      <c r="E1595" s="91">
        <v>24</v>
      </c>
      <c r="F1595" s="146" t="s">
        <v>1966</v>
      </c>
      <c r="G1595" s="99">
        <v>553</v>
      </c>
      <c r="H1595" s="91">
        <v>34</v>
      </c>
      <c r="I1595" s="91"/>
    </row>
    <row r="1596" spans="1:9">
      <c r="A1596" s="145">
        <v>1592</v>
      </c>
      <c r="B1596" s="146" t="s">
        <v>1254</v>
      </c>
      <c r="C1596" s="91" t="s">
        <v>6461</v>
      </c>
      <c r="D1596" s="91">
        <v>1</v>
      </c>
      <c r="E1596" s="91">
        <v>25</v>
      </c>
      <c r="F1596" s="146" t="s">
        <v>1967</v>
      </c>
      <c r="G1596" s="99">
        <v>553</v>
      </c>
      <c r="H1596" s="91">
        <v>44</v>
      </c>
      <c r="I1596" s="91"/>
    </row>
    <row r="1597" spans="1:9">
      <c r="A1597" s="145">
        <v>1593</v>
      </c>
      <c r="B1597" s="146" t="s">
        <v>1256</v>
      </c>
      <c r="C1597" s="91" t="s">
        <v>6461</v>
      </c>
      <c r="D1597" s="91">
        <v>1</v>
      </c>
      <c r="E1597" s="91">
        <v>26</v>
      </c>
      <c r="F1597" s="146" t="s">
        <v>1968</v>
      </c>
      <c r="G1597" s="99">
        <v>553</v>
      </c>
      <c r="H1597" s="91">
        <v>54</v>
      </c>
      <c r="I1597" s="91"/>
    </row>
    <row r="1598" spans="1:9">
      <c r="A1598" s="145">
        <v>1594</v>
      </c>
      <c r="B1598" s="146" t="s">
        <v>1240</v>
      </c>
      <c r="C1598" s="146"/>
      <c r="D1598" s="91">
        <v>1</v>
      </c>
      <c r="E1598" s="91">
        <v>15</v>
      </c>
      <c r="F1598" s="146" t="s">
        <v>1969</v>
      </c>
      <c r="G1598" s="99">
        <v>556</v>
      </c>
      <c r="H1598" s="91">
        <v>3</v>
      </c>
      <c r="I1598" s="146"/>
    </row>
    <row r="1599" spans="1:9">
      <c r="A1599" s="145">
        <v>1595</v>
      </c>
      <c r="B1599" s="146" t="s">
        <v>1242</v>
      </c>
      <c r="C1599" s="91"/>
      <c r="D1599" s="91">
        <v>5</v>
      </c>
      <c r="E1599" s="91">
        <v>16</v>
      </c>
      <c r="F1599" s="146" t="s">
        <v>1970</v>
      </c>
      <c r="G1599" s="147">
        <v>556</v>
      </c>
      <c r="H1599" s="91" t="s">
        <v>6669</v>
      </c>
      <c r="I1599" s="91"/>
    </row>
    <row r="1600" spans="1:9">
      <c r="A1600" s="145">
        <v>1596</v>
      </c>
      <c r="B1600" s="146" t="s">
        <v>1244</v>
      </c>
      <c r="C1600" s="91"/>
      <c r="D1600" s="91">
        <v>1</v>
      </c>
      <c r="E1600" s="91">
        <v>17</v>
      </c>
      <c r="F1600" s="146" t="s">
        <v>1971</v>
      </c>
      <c r="G1600" s="99">
        <v>556</v>
      </c>
      <c r="H1600" s="91">
        <v>9</v>
      </c>
      <c r="I1600" s="91"/>
    </row>
    <row r="1601" spans="1:9">
      <c r="A1601" s="145">
        <v>1597</v>
      </c>
      <c r="B1601" s="146" t="s">
        <v>1246</v>
      </c>
      <c r="C1601" s="91"/>
      <c r="D1601" s="91">
        <v>1</v>
      </c>
      <c r="E1601" s="91">
        <v>18</v>
      </c>
      <c r="F1601" s="146" t="s">
        <v>1972</v>
      </c>
      <c r="G1601" s="99">
        <v>556</v>
      </c>
      <c r="H1601" s="91">
        <v>11</v>
      </c>
      <c r="I1601" s="91"/>
    </row>
    <row r="1602" spans="1:9">
      <c r="A1602" s="145">
        <v>1598</v>
      </c>
      <c r="B1602" s="146" t="s">
        <v>1248</v>
      </c>
      <c r="C1602" s="91"/>
      <c r="D1602" s="91">
        <v>1</v>
      </c>
      <c r="E1602" s="91">
        <v>19</v>
      </c>
      <c r="F1602" s="146" t="s">
        <v>1973</v>
      </c>
      <c r="G1602" s="99">
        <v>556</v>
      </c>
      <c r="H1602" s="91">
        <v>13</v>
      </c>
      <c r="I1602" s="91"/>
    </row>
    <row r="1603" spans="1:9">
      <c r="A1603" s="145">
        <v>1599</v>
      </c>
      <c r="B1603" s="146" t="s">
        <v>1250</v>
      </c>
      <c r="C1603" s="91"/>
      <c r="D1603" s="91">
        <v>1</v>
      </c>
      <c r="E1603" s="91">
        <v>20</v>
      </c>
      <c r="F1603" s="146" t="s">
        <v>1974</v>
      </c>
      <c r="G1603" s="99">
        <v>556</v>
      </c>
      <c r="H1603" s="91">
        <v>15</v>
      </c>
      <c r="I1603" s="91"/>
    </row>
    <row r="1604" spans="1:9">
      <c r="A1604" s="145">
        <v>1600</v>
      </c>
      <c r="B1604" s="146" t="s">
        <v>1252</v>
      </c>
      <c r="C1604" s="91" t="s">
        <v>6461</v>
      </c>
      <c r="D1604" s="91">
        <v>1</v>
      </c>
      <c r="E1604" s="91">
        <v>24</v>
      </c>
      <c r="F1604" s="146" t="s">
        <v>1975</v>
      </c>
      <c r="G1604" s="99">
        <v>556</v>
      </c>
      <c r="H1604" s="91">
        <v>34</v>
      </c>
      <c r="I1604" s="91"/>
    </row>
    <row r="1605" spans="1:9">
      <c r="A1605" s="145">
        <v>1601</v>
      </c>
      <c r="B1605" s="146" t="s">
        <v>1254</v>
      </c>
      <c r="C1605" s="91" t="s">
        <v>6461</v>
      </c>
      <c r="D1605" s="91">
        <v>1</v>
      </c>
      <c r="E1605" s="91">
        <v>25</v>
      </c>
      <c r="F1605" s="146" t="s">
        <v>1976</v>
      </c>
      <c r="G1605" s="99">
        <v>556</v>
      </c>
      <c r="H1605" s="91">
        <v>44</v>
      </c>
      <c r="I1605" s="91"/>
    </row>
    <row r="1606" spans="1:9">
      <c r="A1606" s="145">
        <v>1602</v>
      </c>
      <c r="B1606" s="146" t="s">
        <v>1256</v>
      </c>
      <c r="C1606" s="91" t="s">
        <v>6461</v>
      </c>
      <c r="D1606" s="91">
        <v>1</v>
      </c>
      <c r="E1606" s="91">
        <v>26</v>
      </c>
      <c r="F1606" s="146" t="s">
        <v>1977</v>
      </c>
      <c r="G1606" s="99">
        <v>556</v>
      </c>
      <c r="H1606" s="91">
        <v>54</v>
      </c>
      <c r="I1606" s="91"/>
    </row>
    <row r="1607" spans="1:9">
      <c r="A1607" s="145">
        <v>1603</v>
      </c>
      <c r="B1607" s="146" t="s">
        <v>1240</v>
      </c>
      <c r="C1607" s="146"/>
      <c r="D1607" s="91">
        <v>1</v>
      </c>
      <c r="E1607" s="91">
        <v>15</v>
      </c>
      <c r="F1607" s="146" t="s">
        <v>1978</v>
      </c>
      <c r="G1607" s="99">
        <v>559</v>
      </c>
      <c r="H1607" s="91">
        <v>3</v>
      </c>
      <c r="I1607" s="146"/>
    </row>
    <row r="1608" spans="1:9">
      <c r="A1608" s="145">
        <v>1604</v>
      </c>
      <c r="B1608" s="146" t="s">
        <v>1242</v>
      </c>
      <c r="C1608" s="91"/>
      <c r="D1608" s="91">
        <v>5</v>
      </c>
      <c r="E1608" s="91">
        <v>16</v>
      </c>
      <c r="F1608" s="146" t="s">
        <v>1979</v>
      </c>
      <c r="G1608" s="147">
        <v>559</v>
      </c>
      <c r="H1608" s="91" t="s">
        <v>6669</v>
      </c>
      <c r="I1608" s="91"/>
    </row>
    <row r="1609" spans="1:9">
      <c r="A1609" s="145">
        <v>1605</v>
      </c>
      <c r="B1609" s="146" t="s">
        <v>1244</v>
      </c>
      <c r="C1609" s="91"/>
      <c r="D1609" s="91">
        <v>1</v>
      </c>
      <c r="E1609" s="91">
        <v>17</v>
      </c>
      <c r="F1609" s="146" t="s">
        <v>1980</v>
      </c>
      <c r="G1609" s="99">
        <v>559</v>
      </c>
      <c r="H1609" s="91">
        <v>9</v>
      </c>
      <c r="I1609" s="91"/>
    </row>
    <row r="1610" spans="1:9">
      <c r="A1610" s="145">
        <v>1606</v>
      </c>
      <c r="B1610" s="146" t="s">
        <v>1246</v>
      </c>
      <c r="C1610" s="91"/>
      <c r="D1610" s="91">
        <v>1</v>
      </c>
      <c r="E1610" s="91">
        <v>18</v>
      </c>
      <c r="F1610" s="146" t="s">
        <v>1981</v>
      </c>
      <c r="G1610" s="99">
        <v>559</v>
      </c>
      <c r="H1610" s="91">
        <v>11</v>
      </c>
      <c r="I1610" s="91"/>
    </row>
    <row r="1611" spans="1:9">
      <c r="A1611" s="145">
        <v>1607</v>
      </c>
      <c r="B1611" s="146" t="s">
        <v>1248</v>
      </c>
      <c r="C1611" s="91"/>
      <c r="D1611" s="91">
        <v>1</v>
      </c>
      <c r="E1611" s="91">
        <v>19</v>
      </c>
      <c r="F1611" s="146" t="s">
        <v>1982</v>
      </c>
      <c r="G1611" s="99">
        <v>559</v>
      </c>
      <c r="H1611" s="91">
        <v>13</v>
      </c>
      <c r="I1611" s="91"/>
    </row>
    <row r="1612" spans="1:9">
      <c r="A1612" s="145">
        <v>1608</v>
      </c>
      <c r="B1612" s="146" t="s">
        <v>1250</v>
      </c>
      <c r="C1612" s="91"/>
      <c r="D1612" s="91">
        <v>1</v>
      </c>
      <c r="E1612" s="91">
        <v>20</v>
      </c>
      <c r="F1612" s="146" t="s">
        <v>1983</v>
      </c>
      <c r="G1612" s="99">
        <v>559</v>
      </c>
      <c r="H1612" s="91">
        <v>15</v>
      </c>
      <c r="I1612" s="91"/>
    </row>
    <row r="1613" spans="1:9">
      <c r="A1613" s="145">
        <v>1609</v>
      </c>
      <c r="B1613" s="146" t="s">
        <v>1252</v>
      </c>
      <c r="C1613" s="91" t="s">
        <v>6461</v>
      </c>
      <c r="D1613" s="91">
        <v>1</v>
      </c>
      <c r="E1613" s="91">
        <v>24</v>
      </c>
      <c r="F1613" s="146" t="s">
        <v>1984</v>
      </c>
      <c r="G1613" s="99">
        <v>559</v>
      </c>
      <c r="H1613" s="91">
        <v>34</v>
      </c>
      <c r="I1613" s="91"/>
    </row>
    <row r="1614" spans="1:9">
      <c r="A1614" s="145">
        <v>1610</v>
      </c>
      <c r="B1614" s="146" t="s">
        <v>1254</v>
      </c>
      <c r="C1614" s="91" t="s">
        <v>6461</v>
      </c>
      <c r="D1614" s="91">
        <v>1</v>
      </c>
      <c r="E1614" s="91">
        <v>25</v>
      </c>
      <c r="F1614" s="146" t="s">
        <v>1985</v>
      </c>
      <c r="G1614" s="99">
        <v>559</v>
      </c>
      <c r="H1614" s="91">
        <v>44</v>
      </c>
      <c r="I1614" s="91"/>
    </row>
    <row r="1615" spans="1:9">
      <c r="A1615" s="145">
        <v>1611</v>
      </c>
      <c r="B1615" s="146" t="s">
        <v>1256</v>
      </c>
      <c r="C1615" s="91" t="s">
        <v>6461</v>
      </c>
      <c r="D1615" s="91">
        <v>1</v>
      </c>
      <c r="E1615" s="91">
        <v>26</v>
      </c>
      <c r="F1615" s="146" t="s">
        <v>1986</v>
      </c>
      <c r="G1615" s="99">
        <v>559</v>
      </c>
      <c r="H1615" s="91">
        <v>54</v>
      </c>
      <c r="I1615" s="91"/>
    </row>
    <row r="1616" spans="1:9">
      <c r="A1616" s="145">
        <v>1612</v>
      </c>
      <c r="B1616" s="146" t="s">
        <v>1240</v>
      </c>
      <c r="C1616" s="146"/>
      <c r="D1616" s="91">
        <v>1</v>
      </c>
      <c r="E1616" s="91">
        <v>15</v>
      </c>
      <c r="F1616" s="146" t="s">
        <v>1987</v>
      </c>
      <c r="G1616" s="99">
        <v>562</v>
      </c>
      <c r="H1616" s="91">
        <v>3</v>
      </c>
      <c r="I1616" s="146"/>
    </row>
    <row r="1617" spans="1:9">
      <c r="A1617" s="145">
        <v>1613</v>
      </c>
      <c r="B1617" s="146" t="s">
        <v>1242</v>
      </c>
      <c r="C1617" s="91"/>
      <c r="D1617" s="91">
        <v>5</v>
      </c>
      <c r="E1617" s="91">
        <v>16</v>
      </c>
      <c r="F1617" s="146" t="s">
        <v>1988</v>
      </c>
      <c r="G1617" s="147">
        <v>562</v>
      </c>
      <c r="H1617" s="91" t="s">
        <v>6669</v>
      </c>
      <c r="I1617" s="91"/>
    </row>
    <row r="1618" spans="1:9">
      <c r="A1618" s="145">
        <v>1614</v>
      </c>
      <c r="B1618" s="146" t="s">
        <v>1244</v>
      </c>
      <c r="C1618" s="91"/>
      <c r="D1618" s="91">
        <v>1</v>
      </c>
      <c r="E1618" s="91">
        <v>17</v>
      </c>
      <c r="F1618" s="146" t="s">
        <v>1989</v>
      </c>
      <c r="G1618" s="99">
        <v>562</v>
      </c>
      <c r="H1618" s="91">
        <v>9</v>
      </c>
      <c r="I1618" s="91"/>
    </row>
    <row r="1619" spans="1:9">
      <c r="A1619" s="145">
        <v>1615</v>
      </c>
      <c r="B1619" s="146" t="s">
        <v>1246</v>
      </c>
      <c r="C1619" s="91"/>
      <c r="D1619" s="91">
        <v>1</v>
      </c>
      <c r="E1619" s="91">
        <v>18</v>
      </c>
      <c r="F1619" s="146" t="s">
        <v>1990</v>
      </c>
      <c r="G1619" s="99">
        <v>562</v>
      </c>
      <c r="H1619" s="91">
        <v>11</v>
      </c>
      <c r="I1619" s="91"/>
    </row>
    <row r="1620" spans="1:9">
      <c r="A1620" s="145">
        <v>1616</v>
      </c>
      <c r="B1620" s="146" t="s">
        <v>1248</v>
      </c>
      <c r="C1620" s="91"/>
      <c r="D1620" s="91">
        <v>1</v>
      </c>
      <c r="E1620" s="91">
        <v>19</v>
      </c>
      <c r="F1620" s="146" t="s">
        <v>1991</v>
      </c>
      <c r="G1620" s="99">
        <v>562</v>
      </c>
      <c r="H1620" s="91">
        <v>13</v>
      </c>
      <c r="I1620" s="91"/>
    </row>
    <row r="1621" spans="1:9">
      <c r="A1621" s="145">
        <v>1617</v>
      </c>
      <c r="B1621" s="146" t="s">
        <v>1250</v>
      </c>
      <c r="C1621" s="91"/>
      <c r="D1621" s="91">
        <v>1</v>
      </c>
      <c r="E1621" s="91">
        <v>20</v>
      </c>
      <c r="F1621" s="146" t="s">
        <v>1992</v>
      </c>
      <c r="G1621" s="99">
        <v>562</v>
      </c>
      <c r="H1621" s="91">
        <v>15</v>
      </c>
      <c r="I1621" s="91"/>
    </row>
    <row r="1622" spans="1:9">
      <c r="A1622" s="145">
        <v>1618</v>
      </c>
      <c r="B1622" s="146" t="s">
        <v>1252</v>
      </c>
      <c r="C1622" s="91" t="s">
        <v>6461</v>
      </c>
      <c r="D1622" s="91">
        <v>1</v>
      </c>
      <c r="E1622" s="91">
        <v>24</v>
      </c>
      <c r="F1622" s="146" t="s">
        <v>1993</v>
      </c>
      <c r="G1622" s="99">
        <v>562</v>
      </c>
      <c r="H1622" s="91">
        <v>34</v>
      </c>
      <c r="I1622" s="91"/>
    </row>
    <row r="1623" spans="1:9">
      <c r="A1623" s="145">
        <v>1619</v>
      </c>
      <c r="B1623" s="146" t="s">
        <v>1254</v>
      </c>
      <c r="C1623" s="91" t="s">
        <v>6461</v>
      </c>
      <c r="D1623" s="91">
        <v>1</v>
      </c>
      <c r="E1623" s="91">
        <v>25</v>
      </c>
      <c r="F1623" s="146" t="s">
        <v>1994</v>
      </c>
      <c r="G1623" s="99">
        <v>562</v>
      </c>
      <c r="H1623" s="91">
        <v>44</v>
      </c>
      <c r="I1623" s="91"/>
    </row>
    <row r="1624" spans="1:9">
      <c r="A1624" s="145">
        <v>1620</v>
      </c>
      <c r="B1624" s="146" t="s">
        <v>1256</v>
      </c>
      <c r="C1624" s="91" t="s">
        <v>6461</v>
      </c>
      <c r="D1624" s="91">
        <v>1</v>
      </c>
      <c r="E1624" s="91">
        <v>26</v>
      </c>
      <c r="F1624" s="146" t="s">
        <v>1995</v>
      </c>
      <c r="G1624" s="99">
        <v>562</v>
      </c>
      <c r="H1624" s="91">
        <v>54</v>
      </c>
      <c r="I1624" s="91"/>
    </row>
    <row r="1625" spans="1:9">
      <c r="A1625" s="145">
        <v>1621</v>
      </c>
      <c r="B1625" s="146" t="s">
        <v>1240</v>
      </c>
      <c r="C1625" s="146"/>
      <c r="D1625" s="91">
        <v>1</v>
      </c>
      <c r="E1625" s="91">
        <v>15</v>
      </c>
      <c r="F1625" s="146" t="s">
        <v>1996</v>
      </c>
      <c r="G1625" s="99">
        <v>565</v>
      </c>
      <c r="H1625" s="91">
        <v>3</v>
      </c>
      <c r="I1625" s="146"/>
    </row>
    <row r="1626" spans="1:9">
      <c r="A1626" s="145">
        <v>1622</v>
      </c>
      <c r="B1626" s="146" t="s">
        <v>1242</v>
      </c>
      <c r="C1626" s="91"/>
      <c r="D1626" s="91">
        <v>5</v>
      </c>
      <c r="E1626" s="91">
        <v>16</v>
      </c>
      <c r="F1626" s="146" t="s">
        <v>1997</v>
      </c>
      <c r="G1626" s="147">
        <v>565</v>
      </c>
      <c r="H1626" s="91" t="s">
        <v>6669</v>
      </c>
      <c r="I1626" s="91"/>
    </row>
    <row r="1627" spans="1:9">
      <c r="A1627" s="145">
        <v>1623</v>
      </c>
      <c r="B1627" s="146" t="s">
        <v>1244</v>
      </c>
      <c r="C1627" s="91"/>
      <c r="D1627" s="91">
        <v>1</v>
      </c>
      <c r="E1627" s="91">
        <v>17</v>
      </c>
      <c r="F1627" s="146" t="s">
        <v>1998</v>
      </c>
      <c r="G1627" s="99">
        <v>565</v>
      </c>
      <c r="H1627" s="91">
        <v>9</v>
      </c>
      <c r="I1627" s="91"/>
    </row>
    <row r="1628" spans="1:9">
      <c r="A1628" s="145">
        <v>1624</v>
      </c>
      <c r="B1628" s="146" t="s">
        <v>1246</v>
      </c>
      <c r="C1628" s="91"/>
      <c r="D1628" s="91">
        <v>1</v>
      </c>
      <c r="E1628" s="91">
        <v>18</v>
      </c>
      <c r="F1628" s="146" t="s">
        <v>1999</v>
      </c>
      <c r="G1628" s="99">
        <v>565</v>
      </c>
      <c r="H1628" s="91">
        <v>11</v>
      </c>
      <c r="I1628" s="91"/>
    </row>
    <row r="1629" spans="1:9">
      <c r="A1629" s="145">
        <v>1625</v>
      </c>
      <c r="B1629" s="146" t="s">
        <v>1248</v>
      </c>
      <c r="C1629" s="91"/>
      <c r="D1629" s="91">
        <v>1</v>
      </c>
      <c r="E1629" s="91">
        <v>19</v>
      </c>
      <c r="F1629" s="146" t="s">
        <v>2000</v>
      </c>
      <c r="G1629" s="99">
        <v>565</v>
      </c>
      <c r="H1629" s="91">
        <v>13</v>
      </c>
      <c r="I1629" s="91"/>
    </row>
    <row r="1630" spans="1:9">
      <c r="A1630" s="145">
        <v>1626</v>
      </c>
      <c r="B1630" s="146" t="s">
        <v>1250</v>
      </c>
      <c r="C1630" s="91"/>
      <c r="D1630" s="91">
        <v>1</v>
      </c>
      <c r="E1630" s="91">
        <v>20</v>
      </c>
      <c r="F1630" s="146" t="s">
        <v>2001</v>
      </c>
      <c r="G1630" s="99">
        <v>565</v>
      </c>
      <c r="H1630" s="91">
        <v>15</v>
      </c>
      <c r="I1630" s="91"/>
    </row>
    <row r="1631" spans="1:9">
      <c r="A1631" s="145">
        <v>1627</v>
      </c>
      <c r="B1631" s="146" t="s">
        <v>1252</v>
      </c>
      <c r="C1631" s="91" t="s">
        <v>6461</v>
      </c>
      <c r="D1631" s="91">
        <v>1</v>
      </c>
      <c r="E1631" s="91">
        <v>24</v>
      </c>
      <c r="F1631" s="146" t="s">
        <v>2002</v>
      </c>
      <c r="G1631" s="99">
        <v>565</v>
      </c>
      <c r="H1631" s="91">
        <v>34</v>
      </c>
      <c r="I1631" s="91"/>
    </row>
    <row r="1632" spans="1:9">
      <c r="A1632" s="145">
        <v>1628</v>
      </c>
      <c r="B1632" s="146" t="s">
        <v>1254</v>
      </c>
      <c r="C1632" s="91" t="s">
        <v>6461</v>
      </c>
      <c r="D1632" s="91">
        <v>1</v>
      </c>
      <c r="E1632" s="91">
        <v>25</v>
      </c>
      <c r="F1632" s="146" t="s">
        <v>2003</v>
      </c>
      <c r="G1632" s="99">
        <v>565</v>
      </c>
      <c r="H1632" s="91">
        <v>44</v>
      </c>
      <c r="I1632" s="91"/>
    </row>
    <row r="1633" spans="1:9">
      <c r="A1633" s="145">
        <v>1629</v>
      </c>
      <c r="B1633" s="146" t="s">
        <v>1256</v>
      </c>
      <c r="C1633" s="91" t="s">
        <v>6461</v>
      </c>
      <c r="D1633" s="91">
        <v>1</v>
      </c>
      <c r="E1633" s="91">
        <v>26</v>
      </c>
      <c r="F1633" s="146" t="s">
        <v>2004</v>
      </c>
      <c r="G1633" s="99">
        <v>565</v>
      </c>
      <c r="H1633" s="91">
        <v>54</v>
      </c>
      <c r="I1633" s="91"/>
    </row>
    <row r="1634" spans="1:9">
      <c r="A1634" s="145">
        <v>1630</v>
      </c>
      <c r="B1634" s="146" t="s">
        <v>1240</v>
      </c>
      <c r="C1634" s="146"/>
      <c r="D1634" s="91">
        <v>1</v>
      </c>
      <c r="E1634" s="91">
        <v>15</v>
      </c>
      <c r="F1634" s="146" t="s">
        <v>2005</v>
      </c>
      <c r="G1634" s="99">
        <v>568</v>
      </c>
      <c r="H1634" s="91">
        <v>3</v>
      </c>
      <c r="I1634" s="146"/>
    </row>
    <row r="1635" spans="1:9">
      <c r="A1635" s="145">
        <v>1631</v>
      </c>
      <c r="B1635" s="146" t="s">
        <v>1242</v>
      </c>
      <c r="C1635" s="91"/>
      <c r="D1635" s="91">
        <v>5</v>
      </c>
      <c r="E1635" s="91">
        <v>16</v>
      </c>
      <c r="F1635" s="146" t="s">
        <v>2006</v>
      </c>
      <c r="G1635" s="147">
        <v>568</v>
      </c>
      <c r="H1635" s="91" t="s">
        <v>6669</v>
      </c>
      <c r="I1635" s="91"/>
    </row>
    <row r="1636" spans="1:9">
      <c r="A1636" s="145">
        <v>1632</v>
      </c>
      <c r="B1636" s="146" t="s">
        <v>1244</v>
      </c>
      <c r="C1636" s="91"/>
      <c r="D1636" s="91">
        <v>1</v>
      </c>
      <c r="E1636" s="91">
        <v>17</v>
      </c>
      <c r="F1636" s="146" t="s">
        <v>2007</v>
      </c>
      <c r="G1636" s="99">
        <v>568</v>
      </c>
      <c r="H1636" s="91">
        <v>9</v>
      </c>
      <c r="I1636" s="91"/>
    </row>
    <row r="1637" spans="1:9">
      <c r="A1637" s="145">
        <v>1633</v>
      </c>
      <c r="B1637" s="146" t="s">
        <v>1246</v>
      </c>
      <c r="C1637" s="91"/>
      <c r="D1637" s="91">
        <v>1</v>
      </c>
      <c r="E1637" s="91">
        <v>18</v>
      </c>
      <c r="F1637" s="146" t="s">
        <v>2008</v>
      </c>
      <c r="G1637" s="99">
        <v>568</v>
      </c>
      <c r="H1637" s="91">
        <v>11</v>
      </c>
      <c r="I1637" s="91"/>
    </row>
    <row r="1638" spans="1:9">
      <c r="A1638" s="145">
        <v>1634</v>
      </c>
      <c r="B1638" s="146" t="s">
        <v>1248</v>
      </c>
      <c r="C1638" s="91"/>
      <c r="D1638" s="91">
        <v>1</v>
      </c>
      <c r="E1638" s="91">
        <v>19</v>
      </c>
      <c r="F1638" s="146" t="s">
        <v>2009</v>
      </c>
      <c r="G1638" s="99">
        <v>568</v>
      </c>
      <c r="H1638" s="91">
        <v>13</v>
      </c>
      <c r="I1638" s="91"/>
    </row>
    <row r="1639" spans="1:9">
      <c r="A1639" s="145">
        <v>1635</v>
      </c>
      <c r="B1639" s="146" t="s">
        <v>1250</v>
      </c>
      <c r="C1639" s="91"/>
      <c r="D1639" s="91">
        <v>1</v>
      </c>
      <c r="E1639" s="91">
        <v>20</v>
      </c>
      <c r="F1639" s="146" t="s">
        <v>2010</v>
      </c>
      <c r="G1639" s="99">
        <v>568</v>
      </c>
      <c r="H1639" s="91">
        <v>15</v>
      </c>
      <c r="I1639" s="91"/>
    </row>
    <row r="1640" spans="1:9">
      <c r="A1640" s="145">
        <v>1636</v>
      </c>
      <c r="B1640" s="146" t="s">
        <v>1252</v>
      </c>
      <c r="C1640" s="91" t="s">
        <v>6461</v>
      </c>
      <c r="D1640" s="91">
        <v>1</v>
      </c>
      <c r="E1640" s="91">
        <v>24</v>
      </c>
      <c r="F1640" s="146" t="s">
        <v>2011</v>
      </c>
      <c r="G1640" s="99">
        <v>568</v>
      </c>
      <c r="H1640" s="91">
        <v>34</v>
      </c>
      <c r="I1640" s="91"/>
    </row>
    <row r="1641" spans="1:9">
      <c r="A1641" s="145">
        <v>1637</v>
      </c>
      <c r="B1641" s="146" t="s">
        <v>1254</v>
      </c>
      <c r="C1641" s="91" t="s">
        <v>6461</v>
      </c>
      <c r="D1641" s="91">
        <v>1</v>
      </c>
      <c r="E1641" s="91">
        <v>25</v>
      </c>
      <c r="F1641" s="146" t="s">
        <v>2012</v>
      </c>
      <c r="G1641" s="99">
        <v>568</v>
      </c>
      <c r="H1641" s="91">
        <v>44</v>
      </c>
      <c r="I1641" s="91"/>
    </row>
    <row r="1642" spans="1:9">
      <c r="A1642" s="145">
        <v>1638</v>
      </c>
      <c r="B1642" s="146" t="s">
        <v>1256</v>
      </c>
      <c r="C1642" s="91" t="s">
        <v>6461</v>
      </c>
      <c r="D1642" s="91">
        <v>1</v>
      </c>
      <c r="E1642" s="91">
        <v>26</v>
      </c>
      <c r="F1642" s="146" t="s">
        <v>2013</v>
      </c>
      <c r="G1642" s="99">
        <v>568</v>
      </c>
      <c r="H1642" s="91">
        <v>54</v>
      </c>
      <c r="I1642" s="91"/>
    </row>
    <row r="1643" spans="1:9">
      <c r="A1643" s="145">
        <v>1639</v>
      </c>
      <c r="B1643" s="146" t="s">
        <v>1240</v>
      </c>
      <c r="C1643" s="146"/>
      <c r="D1643" s="91">
        <v>1</v>
      </c>
      <c r="E1643" s="91">
        <v>15</v>
      </c>
      <c r="F1643" s="146" t="s">
        <v>2014</v>
      </c>
      <c r="G1643" s="99">
        <v>571</v>
      </c>
      <c r="H1643" s="91">
        <v>3</v>
      </c>
      <c r="I1643" s="146"/>
    </row>
    <row r="1644" spans="1:9">
      <c r="A1644" s="145">
        <v>1640</v>
      </c>
      <c r="B1644" s="146" t="s">
        <v>1242</v>
      </c>
      <c r="C1644" s="91"/>
      <c r="D1644" s="91">
        <v>5</v>
      </c>
      <c r="E1644" s="91">
        <v>16</v>
      </c>
      <c r="F1644" s="146" t="s">
        <v>2015</v>
      </c>
      <c r="G1644" s="147">
        <v>571</v>
      </c>
      <c r="H1644" s="91" t="s">
        <v>6669</v>
      </c>
      <c r="I1644" s="91"/>
    </row>
    <row r="1645" spans="1:9">
      <c r="A1645" s="145">
        <v>1641</v>
      </c>
      <c r="B1645" s="146" t="s">
        <v>1244</v>
      </c>
      <c r="C1645" s="91"/>
      <c r="D1645" s="91">
        <v>1</v>
      </c>
      <c r="E1645" s="91">
        <v>17</v>
      </c>
      <c r="F1645" s="146" t="s">
        <v>2016</v>
      </c>
      <c r="G1645" s="99">
        <v>571</v>
      </c>
      <c r="H1645" s="91">
        <v>9</v>
      </c>
      <c r="I1645" s="91"/>
    </row>
    <row r="1646" spans="1:9">
      <c r="A1646" s="145">
        <v>1642</v>
      </c>
      <c r="B1646" s="146" t="s">
        <v>1246</v>
      </c>
      <c r="C1646" s="91"/>
      <c r="D1646" s="91">
        <v>1</v>
      </c>
      <c r="E1646" s="91">
        <v>18</v>
      </c>
      <c r="F1646" s="146" t="s">
        <v>2017</v>
      </c>
      <c r="G1646" s="99">
        <v>571</v>
      </c>
      <c r="H1646" s="91">
        <v>11</v>
      </c>
      <c r="I1646" s="91"/>
    </row>
    <row r="1647" spans="1:9">
      <c r="A1647" s="145">
        <v>1643</v>
      </c>
      <c r="B1647" s="146" t="s">
        <v>1248</v>
      </c>
      <c r="C1647" s="91"/>
      <c r="D1647" s="91">
        <v>1</v>
      </c>
      <c r="E1647" s="91">
        <v>19</v>
      </c>
      <c r="F1647" s="146" t="s">
        <v>2018</v>
      </c>
      <c r="G1647" s="99">
        <v>571</v>
      </c>
      <c r="H1647" s="91">
        <v>13</v>
      </c>
      <c r="I1647" s="91"/>
    </row>
    <row r="1648" spans="1:9">
      <c r="A1648" s="145">
        <v>1644</v>
      </c>
      <c r="B1648" s="146" t="s">
        <v>1250</v>
      </c>
      <c r="C1648" s="91"/>
      <c r="D1648" s="91">
        <v>1</v>
      </c>
      <c r="E1648" s="91">
        <v>20</v>
      </c>
      <c r="F1648" s="146" t="s">
        <v>2019</v>
      </c>
      <c r="G1648" s="99">
        <v>571</v>
      </c>
      <c r="H1648" s="91">
        <v>15</v>
      </c>
      <c r="I1648" s="91"/>
    </row>
    <row r="1649" spans="1:9">
      <c r="A1649" s="145">
        <v>1645</v>
      </c>
      <c r="B1649" s="146" t="s">
        <v>1252</v>
      </c>
      <c r="C1649" s="91" t="s">
        <v>6461</v>
      </c>
      <c r="D1649" s="91">
        <v>1</v>
      </c>
      <c r="E1649" s="91">
        <v>24</v>
      </c>
      <c r="F1649" s="146" t="s">
        <v>2020</v>
      </c>
      <c r="G1649" s="99">
        <v>571</v>
      </c>
      <c r="H1649" s="91">
        <v>34</v>
      </c>
      <c r="I1649" s="91"/>
    </row>
    <row r="1650" spans="1:9">
      <c r="A1650" s="145">
        <v>1646</v>
      </c>
      <c r="B1650" s="146" t="s">
        <v>1254</v>
      </c>
      <c r="C1650" s="91" t="s">
        <v>6461</v>
      </c>
      <c r="D1650" s="91">
        <v>1</v>
      </c>
      <c r="E1650" s="91">
        <v>25</v>
      </c>
      <c r="F1650" s="146" t="s">
        <v>2021</v>
      </c>
      <c r="G1650" s="99">
        <v>571</v>
      </c>
      <c r="H1650" s="91">
        <v>44</v>
      </c>
      <c r="I1650" s="91"/>
    </row>
    <row r="1651" spans="1:9">
      <c r="A1651" s="145">
        <v>1647</v>
      </c>
      <c r="B1651" s="146" t="s">
        <v>1256</v>
      </c>
      <c r="C1651" s="91" t="s">
        <v>6461</v>
      </c>
      <c r="D1651" s="91">
        <v>1</v>
      </c>
      <c r="E1651" s="91">
        <v>26</v>
      </c>
      <c r="F1651" s="146" t="s">
        <v>2022</v>
      </c>
      <c r="G1651" s="99">
        <v>571</v>
      </c>
      <c r="H1651" s="91">
        <v>54</v>
      </c>
      <c r="I1651" s="91"/>
    </row>
    <row r="1652" spans="1:9">
      <c r="A1652" s="145">
        <v>1648</v>
      </c>
      <c r="B1652" s="146" t="s">
        <v>1240</v>
      </c>
      <c r="C1652" s="146"/>
      <c r="D1652" s="91">
        <v>1</v>
      </c>
      <c r="E1652" s="91">
        <v>15</v>
      </c>
      <c r="F1652" s="146" t="s">
        <v>2023</v>
      </c>
      <c r="G1652" s="99">
        <v>574</v>
      </c>
      <c r="H1652" s="91">
        <v>3</v>
      </c>
      <c r="I1652" s="146"/>
    </row>
    <row r="1653" spans="1:9">
      <c r="A1653" s="145">
        <v>1649</v>
      </c>
      <c r="B1653" s="146" t="s">
        <v>1242</v>
      </c>
      <c r="C1653" s="91"/>
      <c r="D1653" s="91">
        <v>5</v>
      </c>
      <c r="E1653" s="91">
        <v>16</v>
      </c>
      <c r="F1653" s="146" t="s">
        <v>2024</v>
      </c>
      <c r="G1653" s="147">
        <v>574</v>
      </c>
      <c r="H1653" s="91" t="s">
        <v>6669</v>
      </c>
      <c r="I1653" s="91"/>
    </row>
    <row r="1654" spans="1:9">
      <c r="A1654" s="145">
        <v>1650</v>
      </c>
      <c r="B1654" s="146" t="s">
        <v>1244</v>
      </c>
      <c r="C1654" s="91"/>
      <c r="D1654" s="91">
        <v>1</v>
      </c>
      <c r="E1654" s="91">
        <v>17</v>
      </c>
      <c r="F1654" s="146" t="s">
        <v>2025</v>
      </c>
      <c r="G1654" s="99">
        <v>574</v>
      </c>
      <c r="H1654" s="91">
        <v>9</v>
      </c>
      <c r="I1654" s="91"/>
    </row>
    <row r="1655" spans="1:9">
      <c r="A1655" s="145">
        <v>1651</v>
      </c>
      <c r="B1655" s="146" t="s">
        <v>1246</v>
      </c>
      <c r="C1655" s="91"/>
      <c r="D1655" s="91">
        <v>1</v>
      </c>
      <c r="E1655" s="91">
        <v>18</v>
      </c>
      <c r="F1655" s="146" t="s">
        <v>2026</v>
      </c>
      <c r="G1655" s="99">
        <v>574</v>
      </c>
      <c r="H1655" s="91">
        <v>11</v>
      </c>
      <c r="I1655" s="91"/>
    </row>
    <row r="1656" spans="1:9">
      <c r="A1656" s="145">
        <v>1652</v>
      </c>
      <c r="B1656" s="146" t="s">
        <v>1248</v>
      </c>
      <c r="C1656" s="91"/>
      <c r="D1656" s="91">
        <v>1</v>
      </c>
      <c r="E1656" s="91">
        <v>19</v>
      </c>
      <c r="F1656" s="146" t="s">
        <v>2027</v>
      </c>
      <c r="G1656" s="99">
        <v>574</v>
      </c>
      <c r="H1656" s="91">
        <v>13</v>
      </c>
      <c r="I1656" s="91"/>
    </row>
    <row r="1657" spans="1:9">
      <c r="A1657" s="145">
        <v>1653</v>
      </c>
      <c r="B1657" s="146" t="s">
        <v>1250</v>
      </c>
      <c r="C1657" s="91"/>
      <c r="D1657" s="91">
        <v>1</v>
      </c>
      <c r="E1657" s="91">
        <v>20</v>
      </c>
      <c r="F1657" s="146" t="s">
        <v>2028</v>
      </c>
      <c r="G1657" s="99">
        <v>574</v>
      </c>
      <c r="H1657" s="91">
        <v>15</v>
      </c>
      <c r="I1657" s="91"/>
    </row>
    <row r="1658" spans="1:9">
      <c r="A1658" s="145">
        <v>1654</v>
      </c>
      <c r="B1658" s="146" t="s">
        <v>1252</v>
      </c>
      <c r="C1658" s="91" t="s">
        <v>6461</v>
      </c>
      <c r="D1658" s="91">
        <v>1</v>
      </c>
      <c r="E1658" s="91">
        <v>24</v>
      </c>
      <c r="F1658" s="146" t="s">
        <v>2029</v>
      </c>
      <c r="G1658" s="99">
        <v>574</v>
      </c>
      <c r="H1658" s="91">
        <v>34</v>
      </c>
      <c r="I1658" s="91"/>
    </row>
    <row r="1659" spans="1:9">
      <c r="A1659" s="145">
        <v>1655</v>
      </c>
      <c r="B1659" s="146" t="s">
        <v>1254</v>
      </c>
      <c r="C1659" s="91" t="s">
        <v>6461</v>
      </c>
      <c r="D1659" s="91">
        <v>1</v>
      </c>
      <c r="E1659" s="91">
        <v>25</v>
      </c>
      <c r="F1659" s="146" t="s">
        <v>2030</v>
      </c>
      <c r="G1659" s="99">
        <v>574</v>
      </c>
      <c r="H1659" s="91">
        <v>44</v>
      </c>
      <c r="I1659" s="91"/>
    </row>
    <row r="1660" spans="1:9">
      <c r="A1660" s="145">
        <v>1656</v>
      </c>
      <c r="B1660" s="146" t="s">
        <v>1256</v>
      </c>
      <c r="C1660" s="91" t="s">
        <v>6461</v>
      </c>
      <c r="D1660" s="91">
        <v>1</v>
      </c>
      <c r="E1660" s="91">
        <v>26</v>
      </c>
      <c r="F1660" s="146" t="s">
        <v>2031</v>
      </c>
      <c r="G1660" s="99">
        <v>574</v>
      </c>
      <c r="H1660" s="91">
        <v>54</v>
      </c>
      <c r="I1660" s="91"/>
    </row>
    <row r="1661" spans="1:9">
      <c r="A1661" s="145">
        <v>1657</v>
      </c>
      <c r="B1661" s="146" t="s">
        <v>1240</v>
      </c>
      <c r="C1661" s="146"/>
      <c r="D1661" s="91">
        <v>1</v>
      </c>
      <c r="E1661" s="91">
        <v>15</v>
      </c>
      <c r="F1661" s="146" t="s">
        <v>2032</v>
      </c>
      <c r="G1661" s="99">
        <v>577</v>
      </c>
      <c r="H1661" s="91">
        <v>3</v>
      </c>
      <c r="I1661" s="146"/>
    </row>
    <row r="1662" spans="1:9">
      <c r="A1662" s="145">
        <v>1658</v>
      </c>
      <c r="B1662" s="146" t="s">
        <v>1242</v>
      </c>
      <c r="C1662" s="91"/>
      <c r="D1662" s="91">
        <v>5</v>
      </c>
      <c r="E1662" s="91">
        <v>16</v>
      </c>
      <c r="F1662" s="146" t="s">
        <v>2033</v>
      </c>
      <c r="G1662" s="147">
        <v>577</v>
      </c>
      <c r="H1662" s="91" t="s">
        <v>6669</v>
      </c>
      <c r="I1662" s="91"/>
    </row>
    <row r="1663" spans="1:9">
      <c r="A1663" s="145">
        <v>1659</v>
      </c>
      <c r="B1663" s="146" t="s">
        <v>1244</v>
      </c>
      <c r="C1663" s="91"/>
      <c r="D1663" s="91">
        <v>1</v>
      </c>
      <c r="E1663" s="91">
        <v>17</v>
      </c>
      <c r="F1663" s="146" t="s">
        <v>2034</v>
      </c>
      <c r="G1663" s="99">
        <v>577</v>
      </c>
      <c r="H1663" s="91">
        <v>9</v>
      </c>
      <c r="I1663" s="91"/>
    </row>
    <row r="1664" spans="1:9">
      <c r="A1664" s="145">
        <v>1660</v>
      </c>
      <c r="B1664" s="146" t="s">
        <v>1246</v>
      </c>
      <c r="C1664" s="91"/>
      <c r="D1664" s="91">
        <v>1</v>
      </c>
      <c r="E1664" s="91">
        <v>18</v>
      </c>
      <c r="F1664" s="146" t="s">
        <v>2035</v>
      </c>
      <c r="G1664" s="99">
        <v>577</v>
      </c>
      <c r="H1664" s="91">
        <v>11</v>
      </c>
      <c r="I1664" s="91"/>
    </row>
    <row r="1665" spans="1:9">
      <c r="A1665" s="145">
        <v>1661</v>
      </c>
      <c r="B1665" s="146" t="s">
        <v>1248</v>
      </c>
      <c r="C1665" s="91"/>
      <c r="D1665" s="91">
        <v>1</v>
      </c>
      <c r="E1665" s="91">
        <v>19</v>
      </c>
      <c r="F1665" s="146" t="s">
        <v>2036</v>
      </c>
      <c r="G1665" s="99">
        <v>577</v>
      </c>
      <c r="H1665" s="91">
        <v>13</v>
      </c>
      <c r="I1665" s="91"/>
    </row>
    <row r="1666" spans="1:9">
      <c r="A1666" s="145">
        <v>1662</v>
      </c>
      <c r="B1666" s="146" t="s">
        <v>1250</v>
      </c>
      <c r="C1666" s="91"/>
      <c r="D1666" s="91">
        <v>1</v>
      </c>
      <c r="E1666" s="91">
        <v>20</v>
      </c>
      <c r="F1666" s="146" t="s">
        <v>2037</v>
      </c>
      <c r="G1666" s="99">
        <v>577</v>
      </c>
      <c r="H1666" s="91">
        <v>15</v>
      </c>
      <c r="I1666" s="91"/>
    </row>
    <row r="1667" spans="1:9">
      <c r="A1667" s="145">
        <v>1663</v>
      </c>
      <c r="B1667" s="146" t="s">
        <v>1252</v>
      </c>
      <c r="C1667" s="91" t="s">
        <v>6461</v>
      </c>
      <c r="D1667" s="91">
        <v>1</v>
      </c>
      <c r="E1667" s="91">
        <v>24</v>
      </c>
      <c r="F1667" s="146" t="s">
        <v>2038</v>
      </c>
      <c r="G1667" s="99">
        <v>577</v>
      </c>
      <c r="H1667" s="91">
        <v>34</v>
      </c>
      <c r="I1667" s="91"/>
    </row>
    <row r="1668" spans="1:9">
      <c r="A1668" s="145">
        <v>1664</v>
      </c>
      <c r="B1668" s="146" t="s">
        <v>1254</v>
      </c>
      <c r="C1668" s="91" t="s">
        <v>6461</v>
      </c>
      <c r="D1668" s="91">
        <v>1</v>
      </c>
      <c r="E1668" s="91">
        <v>25</v>
      </c>
      <c r="F1668" s="146" t="s">
        <v>2039</v>
      </c>
      <c r="G1668" s="99">
        <v>577</v>
      </c>
      <c r="H1668" s="91">
        <v>44</v>
      </c>
      <c r="I1668" s="91"/>
    </row>
    <row r="1669" spans="1:9">
      <c r="A1669" s="145">
        <v>1665</v>
      </c>
      <c r="B1669" s="146" t="s">
        <v>1256</v>
      </c>
      <c r="C1669" s="91" t="s">
        <v>6461</v>
      </c>
      <c r="D1669" s="91">
        <v>1</v>
      </c>
      <c r="E1669" s="91">
        <v>26</v>
      </c>
      <c r="F1669" s="146" t="s">
        <v>2040</v>
      </c>
      <c r="G1669" s="99">
        <v>577</v>
      </c>
      <c r="H1669" s="91">
        <v>54</v>
      </c>
      <c r="I1669" s="91"/>
    </row>
    <row r="1670" spans="1:9">
      <c r="A1670" s="145">
        <v>1666</v>
      </c>
      <c r="B1670" s="146" t="s">
        <v>1240</v>
      </c>
      <c r="C1670" s="146"/>
      <c r="D1670" s="91">
        <v>1</v>
      </c>
      <c r="E1670" s="91">
        <v>15</v>
      </c>
      <c r="F1670" s="146" t="s">
        <v>2041</v>
      </c>
      <c r="G1670" s="99">
        <v>580</v>
      </c>
      <c r="H1670" s="91">
        <v>3</v>
      </c>
      <c r="I1670" s="146"/>
    </row>
    <row r="1671" spans="1:9">
      <c r="A1671" s="145">
        <v>1667</v>
      </c>
      <c r="B1671" s="146" t="s">
        <v>1242</v>
      </c>
      <c r="C1671" s="91"/>
      <c r="D1671" s="91">
        <v>5</v>
      </c>
      <c r="E1671" s="91">
        <v>16</v>
      </c>
      <c r="F1671" s="146" t="s">
        <v>2042</v>
      </c>
      <c r="G1671" s="147">
        <v>580</v>
      </c>
      <c r="H1671" s="91" t="s">
        <v>6669</v>
      </c>
      <c r="I1671" s="91"/>
    </row>
    <row r="1672" spans="1:9">
      <c r="A1672" s="145">
        <v>1668</v>
      </c>
      <c r="B1672" s="146" t="s">
        <v>1244</v>
      </c>
      <c r="C1672" s="91"/>
      <c r="D1672" s="91">
        <v>1</v>
      </c>
      <c r="E1672" s="91">
        <v>17</v>
      </c>
      <c r="F1672" s="146" t="s">
        <v>2043</v>
      </c>
      <c r="G1672" s="99">
        <v>580</v>
      </c>
      <c r="H1672" s="91">
        <v>9</v>
      </c>
      <c r="I1672" s="91"/>
    </row>
    <row r="1673" spans="1:9">
      <c r="A1673" s="145">
        <v>1669</v>
      </c>
      <c r="B1673" s="146" t="s">
        <v>1246</v>
      </c>
      <c r="C1673" s="91"/>
      <c r="D1673" s="91">
        <v>1</v>
      </c>
      <c r="E1673" s="91">
        <v>18</v>
      </c>
      <c r="F1673" s="146" t="s">
        <v>2044</v>
      </c>
      <c r="G1673" s="99">
        <v>580</v>
      </c>
      <c r="H1673" s="91">
        <v>11</v>
      </c>
      <c r="I1673" s="91"/>
    </row>
    <row r="1674" spans="1:9">
      <c r="A1674" s="145">
        <v>1670</v>
      </c>
      <c r="B1674" s="146" t="s">
        <v>1248</v>
      </c>
      <c r="C1674" s="91"/>
      <c r="D1674" s="91">
        <v>1</v>
      </c>
      <c r="E1674" s="91">
        <v>19</v>
      </c>
      <c r="F1674" s="146" t="s">
        <v>2045</v>
      </c>
      <c r="G1674" s="99">
        <v>580</v>
      </c>
      <c r="H1674" s="91">
        <v>13</v>
      </c>
      <c r="I1674" s="91"/>
    </row>
    <row r="1675" spans="1:9">
      <c r="A1675" s="145">
        <v>1671</v>
      </c>
      <c r="B1675" s="146" t="s">
        <v>1250</v>
      </c>
      <c r="C1675" s="91"/>
      <c r="D1675" s="91">
        <v>1</v>
      </c>
      <c r="E1675" s="91">
        <v>20</v>
      </c>
      <c r="F1675" s="146" t="s">
        <v>2046</v>
      </c>
      <c r="G1675" s="99">
        <v>580</v>
      </c>
      <c r="H1675" s="91">
        <v>15</v>
      </c>
      <c r="I1675" s="91"/>
    </row>
    <row r="1676" spans="1:9">
      <c r="A1676" s="145">
        <v>1672</v>
      </c>
      <c r="B1676" s="146" t="s">
        <v>1252</v>
      </c>
      <c r="C1676" s="91" t="s">
        <v>6461</v>
      </c>
      <c r="D1676" s="91">
        <v>1</v>
      </c>
      <c r="E1676" s="91">
        <v>24</v>
      </c>
      <c r="F1676" s="146" t="s">
        <v>2047</v>
      </c>
      <c r="G1676" s="99">
        <v>580</v>
      </c>
      <c r="H1676" s="91">
        <v>34</v>
      </c>
      <c r="I1676" s="91"/>
    </row>
    <row r="1677" spans="1:9">
      <c r="A1677" s="145">
        <v>1673</v>
      </c>
      <c r="B1677" s="146" t="s">
        <v>1254</v>
      </c>
      <c r="C1677" s="91" t="s">
        <v>6461</v>
      </c>
      <c r="D1677" s="91">
        <v>1</v>
      </c>
      <c r="E1677" s="91">
        <v>25</v>
      </c>
      <c r="F1677" s="146" t="s">
        <v>2048</v>
      </c>
      <c r="G1677" s="99">
        <v>580</v>
      </c>
      <c r="H1677" s="91">
        <v>44</v>
      </c>
      <c r="I1677" s="91"/>
    </row>
    <row r="1678" spans="1:9">
      <c r="A1678" s="145">
        <v>1674</v>
      </c>
      <c r="B1678" s="146" t="s">
        <v>1256</v>
      </c>
      <c r="C1678" s="91" t="s">
        <v>6461</v>
      </c>
      <c r="D1678" s="91">
        <v>1</v>
      </c>
      <c r="E1678" s="91">
        <v>26</v>
      </c>
      <c r="F1678" s="146" t="s">
        <v>2049</v>
      </c>
      <c r="G1678" s="99">
        <v>580</v>
      </c>
      <c r="H1678" s="91">
        <v>54</v>
      </c>
      <c r="I1678" s="91"/>
    </row>
    <row r="1679" spans="1:9">
      <c r="A1679" s="145">
        <v>1675</v>
      </c>
      <c r="B1679" s="146" t="s">
        <v>1240</v>
      </c>
      <c r="C1679" s="146"/>
      <c r="D1679" s="91">
        <v>1</v>
      </c>
      <c r="E1679" s="91">
        <v>15</v>
      </c>
      <c r="F1679" s="146" t="s">
        <v>2050</v>
      </c>
      <c r="G1679" s="99">
        <v>583</v>
      </c>
      <c r="H1679" s="91">
        <v>3</v>
      </c>
      <c r="I1679" s="146"/>
    </row>
    <row r="1680" spans="1:9">
      <c r="A1680" s="145">
        <v>1676</v>
      </c>
      <c r="B1680" s="146" t="s">
        <v>1242</v>
      </c>
      <c r="C1680" s="91"/>
      <c r="D1680" s="91">
        <v>5</v>
      </c>
      <c r="E1680" s="91">
        <v>16</v>
      </c>
      <c r="F1680" s="146" t="s">
        <v>2051</v>
      </c>
      <c r="G1680" s="147">
        <v>583</v>
      </c>
      <c r="H1680" s="91" t="s">
        <v>6669</v>
      </c>
      <c r="I1680" s="91"/>
    </row>
    <row r="1681" spans="1:9">
      <c r="A1681" s="145">
        <v>1677</v>
      </c>
      <c r="B1681" s="146" t="s">
        <v>1244</v>
      </c>
      <c r="C1681" s="91"/>
      <c r="D1681" s="91">
        <v>1</v>
      </c>
      <c r="E1681" s="91">
        <v>17</v>
      </c>
      <c r="F1681" s="146" t="s">
        <v>2052</v>
      </c>
      <c r="G1681" s="99">
        <v>583</v>
      </c>
      <c r="H1681" s="91">
        <v>9</v>
      </c>
      <c r="I1681" s="91"/>
    </row>
    <row r="1682" spans="1:9">
      <c r="A1682" s="145">
        <v>1678</v>
      </c>
      <c r="B1682" s="146" t="s">
        <v>1246</v>
      </c>
      <c r="C1682" s="91"/>
      <c r="D1682" s="91">
        <v>1</v>
      </c>
      <c r="E1682" s="91">
        <v>18</v>
      </c>
      <c r="F1682" s="146" t="s">
        <v>2053</v>
      </c>
      <c r="G1682" s="99">
        <v>583</v>
      </c>
      <c r="H1682" s="91">
        <v>11</v>
      </c>
      <c r="I1682" s="91"/>
    </row>
    <row r="1683" spans="1:9">
      <c r="A1683" s="145">
        <v>1679</v>
      </c>
      <c r="B1683" s="146" t="s">
        <v>1248</v>
      </c>
      <c r="C1683" s="91"/>
      <c r="D1683" s="91">
        <v>1</v>
      </c>
      <c r="E1683" s="91">
        <v>19</v>
      </c>
      <c r="F1683" s="146" t="s">
        <v>2054</v>
      </c>
      <c r="G1683" s="99">
        <v>583</v>
      </c>
      <c r="H1683" s="91">
        <v>13</v>
      </c>
      <c r="I1683" s="91"/>
    </row>
    <row r="1684" spans="1:9">
      <c r="A1684" s="145">
        <v>1680</v>
      </c>
      <c r="B1684" s="146" t="s">
        <v>1250</v>
      </c>
      <c r="C1684" s="91"/>
      <c r="D1684" s="91">
        <v>1</v>
      </c>
      <c r="E1684" s="91">
        <v>20</v>
      </c>
      <c r="F1684" s="146" t="s">
        <v>2055</v>
      </c>
      <c r="G1684" s="99">
        <v>583</v>
      </c>
      <c r="H1684" s="91">
        <v>15</v>
      </c>
      <c r="I1684" s="91"/>
    </row>
    <row r="1685" spans="1:9">
      <c r="A1685" s="145">
        <v>1681</v>
      </c>
      <c r="B1685" s="146" t="s">
        <v>1252</v>
      </c>
      <c r="C1685" s="91" t="s">
        <v>6461</v>
      </c>
      <c r="D1685" s="91">
        <v>1</v>
      </c>
      <c r="E1685" s="91">
        <v>24</v>
      </c>
      <c r="F1685" s="146" t="s">
        <v>2056</v>
      </c>
      <c r="G1685" s="99">
        <v>583</v>
      </c>
      <c r="H1685" s="91">
        <v>34</v>
      </c>
      <c r="I1685" s="91"/>
    </row>
    <row r="1686" spans="1:9">
      <c r="A1686" s="145">
        <v>1682</v>
      </c>
      <c r="B1686" s="146" t="s">
        <v>1254</v>
      </c>
      <c r="C1686" s="91" t="s">
        <v>6461</v>
      </c>
      <c r="D1686" s="91">
        <v>1</v>
      </c>
      <c r="E1686" s="91">
        <v>25</v>
      </c>
      <c r="F1686" s="146" t="s">
        <v>2057</v>
      </c>
      <c r="G1686" s="99">
        <v>583</v>
      </c>
      <c r="H1686" s="91">
        <v>44</v>
      </c>
      <c r="I1686" s="91"/>
    </row>
    <row r="1687" spans="1:9">
      <c r="A1687" s="145">
        <v>1683</v>
      </c>
      <c r="B1687" s="146" t="s">
        <v>1256</v>
      </c>
      <c r="C1687" s="91" t="s">
        <v>6461</v>
      </c>
      <c r="D1687" s="91">
        <v>1</v>
      </c>
      <c r="E1687" s="91">
        <v>26</v>
      </c>
      <c r="F1687" s="146" t="s">
        <v>2058</v>
      </c>
      <c r="G1687" s="99">
        <v>583</v>
      </c>
      <c r="H1687" s="91">
        <v>54</v>
      </c>
      <c r="I1687" s="91"/>
    </row>
    <row r="1688" spans="1:9">
      <c r="A1688" s="145">
        <v>1684</v>
      </c>
      <c r="B1688" s="146" t="s">
        <v>1240</v>
      </c>
      <c r="C1688" s="146"/>
      <c r="D1688" s="91">
        <v>1</v>
      </c>
      <c r="E1688" s="91">
        <v>15</v>
      </c>
      <c r="F1688" s="146" t="s">
        <v>2059</v>
      </c>
      <c r="G1688" s="99">
        <v>586</v>
      </c>
      <c r="H1688" s="91">
        <v>3</v>
      </c>
      <c r="I1688" s="146"/>
    </row>
    <row r="1689" spans="1:9">
      <c r="A1689" s="145">
        <v>1685</v>
      </c>
      <c r="B1689" s="146" t="s">
        <v>1242</v>
      </c>
      <c r="C1689" s="91"/>
      <c r="D1689" s="91">
        <v>5</v>
      </c>
      <c r="E1689" s="91">
        <v>16</v>
      </c>
      <c r="F1689" s="146" t="s">
        <v>2060</v>
      </c>
      <c r="G1689" s="147">
        <v>586</v>
      </c>
      <c r="H1689" s="91" t="s">
        <v>6669</v>
      </c>
      <c r="I1689" s="91"/>
    </row>
    <row r="1690" spans="1:9">
      <c r="A1690" s="145">
        <v>1686</v>
      </c>
      <c r="B1690" s="146" t="s">
        <v>1244</v>
      </c>
      <c r="C1690" s="91"/>
      <c r="D1690" s="91">
        <v>1</v>
      </c>
      <c r="E1690" s="91">
        <v>17</v>
      </c>
      <c r="F1690" s="146" t="s">
        <v>2061</v>
      </c>
      <c r="G1690" s="99">
        <v>586</v>
      </c>
      <c r="H1690" s="91">
        <v>9</v>
      </c>
      <c r="I1690" s="91"/>
    </row>
    <row r="1691" spans="1:9">
      <c r="A1691" s="145">
        <v>1687</v>
      </c>
      <c r="B1691" s="146" t="s">
        <v>1246</v>
      </c>
      <c r="C1691" s="91"/>
      <c r="D1691" s="91">
        <v>1</v>
      </c>
      <c r="E1691" s="91">
        <v>18</v>
      </c>
      <c r="F1691" s="146" t="s">
        <v>2062</v>
      </c>
      <c r="G1691" s="99">
        <v>586</v>
      </c>
      <c r="H1691" s="91">
        <v>11</v>
      </c>
      <c r="I1691" s="91"/>
    </row>
    <row r="1692" spans="1:9">
      <c r="A1692" s="145">
        <v>1688</v>
      </c>
      <c r="B1692" s="146" t="s">
        <v>1248</v>
      </c>
      <c r="C1692" s="91"/>
      <c r="D1692" s="91">
        <v>1</v>
      </c>
      <c r="E1692" s="91">
        <v>19</v>
      </c>
      <c r="F1692" s="146" t="s">
        <v>2063</v>
      </c>
      <c r="G1692" s="99">
        <v>586</v>
      </c>
      <c r="H1692" s="91">
        <v>13</v>
      </c>
      <c r="I1692" s="91"/>
    </row>
    <row r="1693" spans="1:9">
      <c r="A1693" s="145">
        <v>1689</v>
      </c>
      <c r="B1693" s="146" t="s">
        <v>1250</v>
      </c>
      <c r="C1693" s="91"/>
      <c r="D1693" s="91">
        <v>1</v>
      </c>
      <c r="E1693" s="91">
        <v>20</v>
      </c>
      <c r="F1693" s="146" t="s">
        <v>2064</v>
      </c>
      <c r="G1693" s="99">
        <v>586</v>
      </c>
      <c r="H1693" s="91">
        <v>15</v>
      </c>
      <c r="I1693" s="91"/>
    </row>
    <row r="1694" spans="1:9">
      <c r="A1694" s="145">
        <v>1690</v>
      </c>
      <c r="B1694" s="146" t="s">
        <v>1252</v>
      </c>
      <c r="C1694" s="91" t="s">
        <v>6461</v>
      </c>
      <c r="D1694" s="91">
        <v>1</v>
      </c>
      <c r="E1694" s="91">
        <v>24</v>
      </c>
      <c r="F1694" s="146" t="s">
        <v>2065</v>
      </c>
      <c r="G1694" s="99">
        <v>586</v>
      </c>
      <c r="H1694" s="91">
        <v>34</v>
      </c>
      <c r="I1694" s="91"/>
    </row>
    <row r="1695" spans="1:9">
      <c r="A1695" s="145">
        <v>1691</v>
      </c>
      <c r="B1695" s="146" t="s">
        <v>1254</v>
      </c>
      <c r="C1695" s="91" t="s">
        <v>6461</v>
      </c>
      <c r="D1695" s="91">
        <v>1</v>
      </c>
      <c r="E1695" s="91">
        <v>25</v>
      </c>
      <c r="F1695" s="146" t="s">
        <v>2066</v>
      </c>
      <c r="G1695" s="99">
        <v>586</v>
      </c>
      <c r="H1695" s="91">
        <v>44</v>
      </c>
      <c r="I1695" s="91"/>
    </row>
    <row r="1696" spans="1:9">
      <c r="A1696" s="145">
        <v>1692</v>
      </c>
      <c r="B1696" s="146" t="s">
        <v>1256</v>
      </c>
      <c r="C1696" s="91" t="s">
        <v>6461</v>
      </c>
      <c r="D1696" s="91">
        <v>1</v>
      </c>
      <c r="E1696" s="91">
        <v>26</v>
      </c>
      <c r="F1696" s="146" t="s">
        <v>2067</v>
      </c>
      <c r="G1696" s="99">
        <v>586</v>
      </c>
      <c r="H1696" s="91">
        <v>54</v>
      </c>
      <c r="I1696" s="91"/>
    </row>
    <row r="1697" spans="1:9">
      <c r="A1697" s="145">
        <v>1693</v>
      </c>
      <c r="B1697" s="146" t="s">
        <v>1240</v>
      </c>
      <c r="C1697" s="146"/>
      <c r="D1697" s="91">
        <v>1</v>
      </c>
      <c r="E1697" s="91">
        <v>15</v>
      </c>
      <c r="F1697" s="146" t="s">
        <v>2068</v>
      </c>
      <c r="G1697" s="99">
        <v>589</v>
      </c>
      <c r="H1697" s="91">
        <v>3</v>
      </c>
      <c r="I1697" s="146"/>
    </row>
    <row r="1698" spans="1:9">
      <c r="A1698" s="145">
        <v>1694</v>
      </c>
      <c r="B1698" s="146" t="s">
        <v>1242</v>
      </c>
      <c r="C1698" s="91"/>
      <c r="D1698" s="91">
        <v>5</v>
      </c>
      <c r="E1698" s="91">
        <v>16</v>
      </c>
      <c r="F1698" s="146" t="s">
        <v>2069</v>
      </c>
      <c r="G1698" s="147">
        <v>589</v>
      </c>
      <c r="H1698" s="91" t="s">
        <v>6669</v>
      </c>
      <c r="I1698" s="91"/>
    </row>
    <row r="1699" spans="1:9">
      <c r="A1699" s="145">
        <v>1695</v>
      </c>
      <c r="B1699" s="146" t="s">
        <v>1244</v>
      </c>
      <c r="C1699" s="91"/>
      <c r="D1699" s="91">
        <v>1</v>
      </c>
      <c r="E1699" s="91">
        <v>17</v>
      </c>
      <c r="F1699" s="146" t="s">
        <v>2070</v>
      </c>
      <c r="G1699" s="99">
        <v>589</v>
      </c>
      <c r="H1699" s="91">
        <v>9</v>
      </c>
      <c r="I1699" s="91"/>
    </row>
    <row r="1700" spans="1:9">
      <c r="A1700" s="145">
        <v>1696</v>
      </c>
      <c r="B1700" s="146" t="s">
        <v>1246</v>
      </c>
      <c r="C1700" s="91"/>
      <c r="D1700" s="91">
        <v>1</v>
      </c>
      <c r="E1700" s="91">
        <v>18</v>
      </c>
      <c r="F1700" s="146" t="s">
        <v>2071</v>
      </c>
      <c r="G1700" s="99">
        <v>589</v>
      </c>
      <c r="H1700" s="91">
        <v>11</v>
      </c>
      <c r="I1700" s="91"/>
    </row>
    <row r="1701" spans="1:9">
      <c r="A1701" s="145">
        <v>1697</v>
      </c>
      <c r="B1701" s="146" t="s">
        <v>1248</v>
      </c>
      <c r="C1701" s="91"/>
      <c r="D1701" s="91">
        <v>1</v>
      </c>
      <c r="E1701" s="91">
        <v>19</v>
      </c>
      <c r="F1701" s="146" t="s">
        <v>2072</v>
      </c>
      <c r="G1701" s="99">
        <v>589</v>
      </c>
      <c r="H1701" s="91">
        <v>13</v>
      </c>
      <c r="I1701" s="91"/>
    </row>
    <row r="1702" spans="1:9">
      <c r="A1702" s="145">
        <v>1698</v>
      </c>
      <c r="B1702" s="146" t="s">
        <v>1250</v>
      </c>
      <c r="C1702" s="91"/>
      <c r="D1702" s="91">
        <v>1</v>
      </c>
      <c r="E1702" s="91">
        <v>20</v>
      </c>
      <c r="F1702" s="146" t="s">
        <v>2073</v>
      </c>
      <c r="G1702" s="99">
        <v>589</v>
      </c>
      <c r="H1702" s="91">
        <v>15</v>
      </c>
      <c r="I1702" s="91"/>
    </row>
    <row r="1703" spans="1:9">
      <c r="A1703" s="145">
        <v>1699</v>
      </c>
      <c r="B1703" s="146" t="s">
        <v>1252</v>
      </c>
      <c r="C1703" s="91" t="s">
        <v>6461</v>
      </c>
      <c r="D1703" s="91">
        <v>1</v>
      </c>
      <c r="E1703" s="91">
        <v>24</v>
      </c>
      <c r="F1703" s="146" t="s">
        <v>2074</v>
      </c>
      <c r="G1703" s="99">
        <v>589</v>
      </c>
      <c r="H1703" s="91">
        <v>34</v>
      </c>
      <c r="I1703" s="91"/>
    </row>
    <row r="1704" spans="1:9">
      <c r="A1704" s="145">
        <v>1700</v>
      </c>
      <c r="B1704" s="146" t="s">
        <v>1254</v>
      </c>
      <c r="C1704" s="91" t="s">
        <v>6461</v>
      </c>
      <c r="D1704" s="91">
        <v>1</v>
      </c>
      <c r="E1704" s="91">
        <v>25</v>
      </c>
      <c r="F1704" s="146" t="s">
        <v>2075</v>
      </c>
      <c r="G1704" s="99">
        <v>589</v>
      </c>
      <c r="H1704" s="91">
        <v>44</v>
      </c>
      <c r="I1704" s="91"/>
    </row>
    <row r="1705" spans="1:9">
      <c r="A1705" s="145">
        <v>1701</v>
      </c>
      <c r="B1705" s="146" t="s">
        <v>1256</v>
      </c>
      <c r="C1705" s="91" t="s">
        <v>6461</v>
      </c>
      <c r="D1705" s="91">
        <v>1</v>
      </c>
      <c r="E1705" s="91">
        <v>26</v>
      </c>
      <c r="F1705" s="146" t="s">
        <v>2076</v>
      </c>
      <c r="G1705" s="99">
        <v>589</v>
      </c>
      <c r="H1705" s="91">
        <v>54</v>
      </c>
      <c r="I1705" s="91"/>
    </row>
    <row r="1706" spans="1:9">
      <c r="A1706" s="145">
        <v>1702</v>
      </c>
      <c r="B1706" s="146" t="s">
        <v>1240</v>
      </c>
      <c r="C1706" s="146"/>
      <c r="D1706" s="91">
        <v>1</v>
      </c>
      <c r="E1706" s="91">
        <v>15</v>
      </c>
      <c r="F1706" s="146" t="s">
        <v>2077</v>
      </c>
      <c r="G1706" s="99">
        <v>592</v>
      </c>
      <c r="H1706" s="91">
        <v>3</v>
      </c>
      <c r="I1706" s="146"/>
    </row>
    <row r="1707" spans="1:9">
      <c r="A1707" s="145">
        <v>1703</v>
      </c>
      <c r="B1707" s="146" t="s">
        <v>1242</v>
      </c>
      <c r="C1707" s="91"/>
      <c r="D1707" s="91">
        <v>5</v>
      </c>
      <c r="E1707" s="91">
        <v>16</v>
      </c>
      <c r="F1707" s="146" t="s">
        <v>2078</v>
      </c>
      <c r="G1707" s="147">
        <v>592</v>
      </c>
      <c r="H1707" s="91" t="s">
        <v>6669</v>
      </c>
      <c r="I1707" s="91"/>
    </row>
    <row r="1708" spans="1:9">
      <c r="A1708" s="145">
        <v>1704</v>
      </c>
      <c r="B1708" s="146" t="s">
        <v>1244</v>
      </c>
      <c r="C1708" s="91"/>
      <c r="D1708" s="91">
        <v>1</v>
      </c>
      <c r="E1708" s="91">
        <v>17</v>
      </c>
      <c r="F1708" s="146" t="s">
        <v>2079</v>
      </c>
      <c r="G1708" s="99">
        <v>592</v>
      </c>
      <c r="H1708" s="91">
        <v>9</v>
      </c>
      <c r="I1708" s="91"/>
    </row>
    <row r="1709" spans="1:9">
      <c r="A1709" s="145">
        <v>1705</v>
      </c>
      <c r="B1709" s="146" t="s">
        <v>1246</v>
      </c>
      <c r="C1709" s="91"/>
      <c r="D1709" s="91">
        <v>1</v>
      </c>
      <c r="E1709" s="91">
        <v>18</v>
      </c>
      <c r="F1709" s="146" t="s">
        <v>2080</v>
      </c>
      <c r="G1709" s="99">
        <v>592</v>
      </c>
      <c r="H1709" s="91">
        <v>11</v>
      </c>
      <c r="I1709" s="91"/>
    </row>
    <row r="1710" spans="1:9">
      <c r="A1710" s="145">
        <v>1706</v>
      </c>
      <c r="B1710" s="146" t="s">
        <v>1248</v>
      </c>
      <c r="C1710" s="91"/>
      <c r="D1710" s="91">
        <v>1</v>
      </c>
      <c r="E1710" s="91">
        <v>19</v>
      </c>
      <c r="F1710" s="146" t="s">
        <v>2081</v>
      </c>
      <c r="G1710" s="99">
        <v>592</v>
      </c>
      <c r="H1710" s="91">
        <v>13</v>
      </c>
      <c r="I1710" s="91"/>
    </row>
    <row r="1711" spans="1:9">
      <c r="A1711" s="145">
        <v>1707</v>
      </c>
      <c r="B1711" s="146" t="s">
        <v>1250</v>
      </c>
      <c r="C1711" s="91"/>
      <c r="D1711" s="91">
        <v>1</v>
      </c>
      <c r="E1711" s="91">
        <v>20</v>
      </c>
      <c r="F1711" s="146" t="s">
        <v>2082</v>
      </c>
      <c r="G1711" s="99">
        <v>592</v>
      </c>
      <c r="H1711" s="91">
        <v>15</v>
      </c>
      <c r="I1711" s="91"/>
    </row>
    <row r="1712" spans="1:9">
      <c r="A1712" s="145">
        <v>1708</v>
      </c>
      <c r="B1712" s="146" t="s">
        <v>1252</v>
      </c>
      <c r="C1712" s="91" t="s">
        <v>6461</v>
      </c>
      <c r="D1712" s="91">
        <v>1</v>
      </c>
      <c r="E1712" s="91">
        <v>24</v>
      </c>
      <c r="F1712" s="146" t="s">
        <v>2083</v>
      </c>
      <c r="G1712" s="99">
        <v>592</v>
      </c>
      <c r="H1712" s="91">
        <v>34</v>
      </c>
      <c r="I1712" s="91"/>
    </row>
    <row r="1713" spans="1:9">
      <c r="A1713" s="145">
        <v>1709</v>
      </c>
      <c r="B1713" s="146" t="s">
        <v>1254</v>
      </c>
      <c r="C1713" s="91" t="s">
        <v>6461</v>
      </c>
      <c r="D1713" s="91">
        <v>1</v>
      </c>
      <c r="E1713" s="91">
        <v>25</v>
      </c>
      <c r="F1713" s="146" t="s">
        <v>2084</v>
      </c>
      <c r="G1713" s="99">
        <v>592</v>
      </c>
      <c r="H1713" s="91">
        <v>44</v>
      </c>
      <c r="I1713" s="91"/>
    </row>
    <row r="1714" spans="1:9">
      <c r="A1714" s="145">
        <v>1710</v>
      </c>
      <c r="B1714" s="146" t="s">
        <v>1256</v>
      </c>
      <c r="C1714" s="91" t="s">
        <v>6461</v>
      </c>
      <c r="D1714" s="91">
        <v>1</v>
      </c>
      <c r="E1714" s="91">
        <v>26</v>
      </c>
      <c r="F1714" s="146" t="s">
        <v>2085</v>
      </c>
      <c r="G1714" s="99">
        <v>592</v>
      </c>
      <c r="H1714" s="91">
        <v>54</v>
      </c>
      <c r="I1714" s="91"/>
    </row>
    <row r="1715" spans="1:9">
      <c r="A1715" s="145">
        <v>1711</v>
      </c>
      <c r="B1715" s="146" t="s">
        <v>1240</v>
      </c>
      <c r="C1715" s="146"/>
      <c r="D1715" s="91">
        <v>1</v>
      </c>
      <c r="E1715" s="91">
        <v>15</v>
      </c>
      <c r="F1715" s="146" t="s">
        <v>2086</v>
      </c>
      <c r="G1715" s="99">
        <v>595</v>
      </c>
      <c r="H1715" s="91">
        <v>3</v>
      </c>
      <c r="I1715" s="146"/>
    </row>
    <row r="1716" spans="1:9">
      <c r="A1716" s="145">
        <v>1712</v>
      </c>
      <c r="B1716" s="146" t="s">
        <v>1242</v>
      </c>
      <c r="C1716" s="91"/>
      <c r="D1716" s="91">
        <v>5</v>
      </c>
      <c r="E1716" s="91">
        <v>16</v>
      </c>
      <c r="F1716" s="146" t="s">
        <v>2087</v>
      </c>
      <c r="G1716" s="147">
        <v>595</v>
      </c>
      <c r="H1716" s="91" t="s">
        <v>6669</v>
      </c>
      <c r="I1716" s="91"/>
    </row>
    <row r="1717" spans="1:9">
      <c r="A1717" s="145">
        <v>1713</v>
      </c>
      <c r="B1717" s="146" t="s">
        <v>1244</v>
      </c>
      <c r="C1717" s="91"/>
      <c r="D1717" s="91">
        <v>1</v>
      </c>
      <c r="E1717" s="91">
        <v>17</v>
      </c>
      <c r="F1717" s="146" t="s">
        <v>2088</v>
      </c>
      <c r="G1717" s="99">
        <v>595</v>
      </c>
      <c r="H1717" s="91">
        <v>9</v>
      </c>
      <c r="I1717" s="91"/>
    </row>
    <row r="1718" spans="1:9">
      <c r="A1718" s="145">
        <v>1714</v>
      </c>
      <c r="B1718" s="146" t="s">
        <v>1246</v>
      </c>
      <c r="C1718" s="91"/>
      <c r="D1718" s="91">
        <v>1</v>
      </c>
      <c r="E1718" s="91">
        <v>18</v>
      </c>
      <c r="F1718" s="146" t="s">
        <v>2089</v>
      </c>
      <c r="G1718" s="99">
        <v>595</v>
      </c>
      <c r="H1718" s="91">
        <v>11</v>
      </c>
      <c r="I1718" s="91"/>
    </row>
    <row r="1719" spans="1:9">
      <c r="A1719" s="145">
        <v>1715</v>
      </c>
      <c r="B1719" s="146" t="s">
        <v>1248</v>
      </c>
      <c r="C1719" s="91"/>
      <c r="D1719" s="91">
        <v>1</v>
      </c>
      <c r="E1719" s="91">
        <v>19</v>
      </c>
      <c r="F1719" s="146" t="s">
        <v>2090</v>
      </c>
      <c r="G1719" s="99">
        <v>595</v>
      </c>
      <c r="H1719" s="91">
        <v>13</v>
      </c>
      <c r="I1719" s="91"/>
    </row>
    <row r="1720" spans="1:9">
      <c r="A1720" s="145">
        <v>1716</v>
      </c>
      <c r="B1720" s="146" t="s">
        <v>1250</v>
      </c>
      <c r="C1720" s="91"/>
      <c r="D1720" s="91">
        <v>1</v>
      </c>
      <c r="E1720" s="91">
        <v>20</v>
      </c>
      <c r="F1720" s="146" t="s">
        <v>2091</v>
      </c>
      <c r="G1720" s="99">
        <v>595</v>
      </c>
      <c r="H1720" s="91">
        <v>15</v>
      </c>
      <c r="I1720" s="91"/>
    </row>
    <row r="1721" spans="1:9">
      <c r="A1721" s="145">
        <v>1717</v>
      </c>
      <c r="B1721" s="146" t="s">
        <v>1252</v>
      </c>
      <c r="C1721" s="91" t="s">
        <v>6461</v>
      </c>
      <c r="D1721" s="91">
        <v>1</v>
      </c>
      <c r="E1721" s="91">
        <v>24</v>
      </c>
      <c r="F1721" s="146" t="s">
        <v>2092</v>
      </c>
      <c r="G1721" s="99">
        <v>595</v>
      </c>
      <c r="H1721" s="91">
        <v>34</v>
      </c>
      <c r="I1721" s="91"/>
    </row>
    <row r="1722" spans="1:9">
      <c r="A1722" s="145">
        <v>1718</v>
      </c>
      <c r="B1722" s="146" t="s">
        <v>1254</v>
      </c>
      <c r="C1722" s="91" t="s">
        <v>6461</v>
      </c>
      <c r="D1722" s="91">
        <v>1</v>
      </c>
      <c r="E1722" s="91">
        <v>25</v>
      </c>
      <c r="F1722" s="146" t="s">
        <v>2093</v>
      </c>
      <c r="G1722" s="99">
        <v>595</v>
      </c>
      <c r="H1722" s="91">
        <v>44</v>
      </c>
      <c r="I1722" s="91"/>
    </row>
    <row r="1723" spans="1:9">
      <c r="A1723" s="145">
        <v>1719</v>
      </c>
      <c r="B1723" s="146" t="s">
        <v>1256</v>
      </c>
      <c r="C1723" s="91" t="s">
        <v>6461</v>
      </c>
      <c r="D1723" s="91">
        <v>1</v>
      </c>
      <c r="E1723" s="91">
        <v>26</v>
      </c>
      <c r="F1723" s="146" t="s">
        <v>2094</v>
      </c>
      <c r="G1723" s="99">
        <v>595</v>
      </c>
      <c r="H1723" s="91">
        <v>54</v>
      </c>
      <c r="I1723" s="91"/>
    </row>
    <row r="1724" spans="1:9">
      <c r="A1724" s="145">
        <v>1720</v>
      </c>
      <c r="B1724" s="146" t="s">
        <v>1240</v>
      </c>
      <c r="C1724" s="146"/>
      <c r="D1724" s="91">
        <v>1</v>
      </c>
      <c r="E1724" s="91">
        <v>15</v>
      </c>
      <c r="F1724" s="146" t="s">
        <v>2095</v>
      </c>
      <c r="G1724" s="99">
        <v>598</v>
      </c>
      <c r="H1724" s="91">
        <v>3</v>
      </c>
      <c r="I1724" s="146"/>
    </row>
    <row r="1725" spans="1:9">
      <c r="A1725" s="145">
        <v>1721</v>
      </c>
      <c r="B1725" s="146" t="s">
        <v>1242</v>
      </c>
      <c r="C1725" s="91"/>
      <c r="D1725" s="91">
        <v>5</v>
      </c>
      <c r="E1725" s="91">
        <v>16</v>
      </c>
      <c r="F1725" s="146" t="s">
        <v>2096</v>
      </c>
      <c r="G1725" s="147">
        <v>598</v>
      </c>
      <c r="H1725" s="91" t="s">
        <v>6669</v>
      </c>
      <c r="I1725" s="91"/>
    </row>
    <row r="1726" spans="1:9">
      <c r="A1726" s="145">
        <v>1722</v>
      </c>
      <c r="B1726" s="146" t="s">
        <v>1244</v>
      </c>
      <c r="C1726" s="91"/>
      <c r="D1726" s="91">
        <v>1</v>
      </c>
      <c r="E1726" s="91">
        <v>17</v>
      </c>
      <c r="F1726" s="146" t="s">
        <v>2097</v>
      </c>
      <c r="G1726" s="99">
        <v>598</v>
      </c>
      <c r="H1726" s="91">
        <v>9</v>
      </c>
      <c r="I1726" s="91"/>
    </row>
    <row r="1727" spans="1:9">
      <c r="A1727" s="145">
        <v>1723</v>
      </c>
      <c r="B1727" s="146" t="s">
        <v>1246</v>
      </c>
      <c r="C1727" s="91"/>
      <c r="D1727" s="91">
        <v>1</v>
      </c>
      <c r="E1727" s="91">
        <v>18</v>
      </c>
      <c r="F1727" s="146" t="s">
        <v>2098</v>
      </c>
      <c r="G1727" s="99">
        <v>598</v>
      </c>
      <c r="H1727" s="91">
        <v>11</v>
      </c>
      <c r="I1727" s="91"/>
    </row>
    <row r="1728" spans="1:9">
      <c r="A1728" s="145">
        <v>1724</v>
      </c>
      <c r="B1728" s="146" t="s">
        <v>1248</v>
      </c>
      <c r="C1728" s="91"/>
      <c r="D1728" s="91">
        <v>1</v>
      </c>
      <c r="E1728" s="91">
        <v>19</v>
      </c>
      <c r="F1728" s="146" t="s">
        <v>2099</v>
      </c>
      <c r="G1728" s="99">
        <v>598</v>
      </c>
      <c r="H1728" s="91">
        <v>13</v>
      </c>
      <c r="I1728" s="91"/>
    </row>
    <row r="1729" spans="1:9">
      <c r="A1729" s="145">
        <v>1725</v>
      </c>
      <c r="B1729" s="146" t="s">
        <v>1250</v>
      </c>
      <c r="C1729" s="91"/>
      <c r="D1729" s="91">
        <v>1</v>
      </c>
      <c r="E1729" s="91">
        <v>20</v>
      </c>
      <c r="F1729" s="146" t="s">
        <v>2100</v>
      </c>
      <c r="G1729" s="99">
        <v>598</v>
      </c>
      <c r="H1729" s="91">
        <v>15</v>
      </c>
      <c r="I1729" s="91"/>
    </row>
    <row r="1730" spans="1:9">
      <c r="A1730" s="145">
        <v>1726</v>
      </c>
      <c r="B1730" s="146" t="s">
        <v>1252</v>
      </c>
      <c r="C1730" s="91" t="s">
        <v>6461</v>
      </c>
      <c r="D1730" s="91">
        <v>1</v>
      </c>
      <c r="E1730" s="91">
        <v>24</v>
      </c>
      <c r="F1730" s="146" t="s">
        <v>2101</v>
      </c>
      <c r="G1730" s="99">
        <v>598</v>
      </c>
      <c r="H1730" s="91">
        <v>34</v>
      </c>
      <c r="I1730" s="91"/>
    </row>
    <row r="1731" spans="1:9">
      <c r="A1731" s="145">
        <v>1727</v>
      </c>
      <c r="B1731" s="146" t="s">
        <v>1254</v>
      </c>
      <c r="C1731" s="91" t="s">
        <v>6461</v>
      </c>
      <c r="D1731" s="91">
        <v>1</v>
      </c>
      <c r="E1731" s="91">
        <v>25</v>
      </c>
      <c r="F1731" s="146" t="s">
        <v>2102</v>
      </c>
      <c r="G1731" s="99">
        <v>598</v>
      </c>
      <c r="H1731" s="91">
        <v>44</v>
      </c>
      <c r="I1731" s="91"/>
    </row>
    <row r="1732" spans="1:9">
      <c r="A1732" s="145">
        <v>1728</v>
      </c>
      <c r="B1732" s="146" t="s">
        <v>1256</v>
      </c>
      <c r="C1732" s="91" t="s">
        <v>6461</v>
      </c>
      <c r="D1732" s="91">
        <v>1</v>
      </c>
      <c r="E1732" s="91">
        <v>26</v>
      </c>
      <c r="F1732" s="146" t="s">
        <v>2103</v>
      </c>
      <c r="G1732" s="99">
        <v>598</v>
      </c>
      <c r="H1732" s="91">
        <v>54</v>
      </c>
      <c r="I1732" s="91"/>
    </row>
    <row r="1733" spans="1:9">
      <c r="A1733" s="145">
        <v>1729</v>
      </c>
      <c r="B1733" s="146" t="s">
        <v>1240</v>
      </c>
      <c r="C1733" s="146"/>
      <c r="D1733" s="91">
        <v>1</v>
      </c>
      <c r="E1733" s="91">
        <v>15</v>
      </c>
      <c r="F1733" s="146" t="s">
        <v>2104</v>
      </c>
      <c r="G1733" s="99">
        <v>601</v>
      </c>
      <c r="H1733" s="91">
        <v>3</v>
      </c>
      <c r="I1733" s="146"/>
    </row>
    <row r="1734" spans="1:9">
      <c r="A1734" s="145">
        <v>1730</v>
      </c>
      <c r="B1734" s="146" t="s">
        <v>1242</v>
      </c>
      <c r="C1734" s="91"/>
      <c r="D1734" s="91">
        <v>5</v>
      </c>
      <c r="E1734" s="91">
        <v>16</v>
      </c>
      <c r="F1734" s="146" t="s">
        <v>2105</v>
      </c>
      <c r="G1734" s="147">
        <v>601</v>
      </c>
      <c r="H1734" s="91" t="s">
        <v>6669</v>
      </c>
      <c r="I1734" s="91"/>
    </row>
    <row r="1735" spans="1:9">
      <c r="A1735" s="145">
        <v>1731</v>
      </c>
      <c r="B1735" s="146" t="s">
        <v>1244</v>
      </c>
      <c r="C1735" s="91"/>
      <c r="D1735" s="91">
        <v>1</v>
      </c>
      <c r="E1735" s="91">
        <v>17</v>
      </c>
      <c r="F1735" s="146" t="s">
        <v>2106</v>
      </c>
      <c r="G1735" s="99">
        <v>601</v>
      </c>
      <c r="H1735" s="91">
        <v>9</v>
      </c>
      <c r="I1735" s="91"/>
    </row>
    <row r="1736" spans="1:9">
      <c r="A1736" s="145">
        <v>1732</v>
      </c>
      <c r="B1736" s="146" t="s">
        <v>1246</v>
      </c>
      <c r="C1736" s="91"/>
      <c r="D1736" s="91">
        <v>1</v>
      </c>
      <c r="E1736" s="91">
        <v>18</v>
      </c>
      <c r="F1736" s="146" t="s">
        <v>2107</v>
      </c>
      <c r="G1736" s="99">
        <v>601</v>
      </c>
      <c r="H1736" s="91">
        <v>11</v>
      </c>
      <c r="I1736" s="91"/>
    </row>
    <row r="1737" spans="1:9">
      <c r="A1737" s="145">
        <v>1733</v>
      </c>
      <c r="B1737" s="146" t="s">
        <v>1248</v>
      </c>
      <c r="C1737" s="91"/>
      <c r="D1737" s="91">
        <v>1</v>
      </c>
      <c r="E1737" s="91">
        <v>19</v>
      </c>
      <c r="F1737" s="146" t="s">
        <v>2108</v>
      </c>
      <c r="G1737" s="99">
        <v>601</v>
      </c>
      <c r="H1737" s="91">
        <v>13</v>
      </c>
      <c r="I1737" s="91"/>
    </row>
    <row r="1738" spans="1:9">
      <c r="A1738" s="145">
        <v>1734</v>
      </c>
      <c r="B1738" s="146" t="s">
        <v>1250</v>
      </c>
      <c r="C1738" s="91"/>
      <c r="D1738" s="91">
        <v>1</v>
      </c>
      <c r="E1738" s="91">
        <v>20</v>
      </c>
      <c r="F1738" s="146" t="s">
        <v>2109</v>
      </c>
      <c r="G1738" s="99">
        <v>601</v>
      </c>
      <c r="H1738" s="91">
        <v>15</v>
      </c>
      <c r="I1738" s="91"/>
    </row>
    <row r="1739" spans="1:9">
      <c r="A1739" s="145">
        <v>1735</v>
      </c>
      <c r="B1739" s="146" t="s">
        <v>1252</v>
      </c>
      <c r="C1739" s="91" t="s">
        <v>6461</v>
      </c>
      <c r="D1739" s="91">
        <v>1</v>
      </c>
      <c r="E1739" s="91">
        <v>24</v>
      </c>
      <c r="F1739" s="146" t="s">
        <v>2110</v>
      </c>
      <c r="G1739" s="99">
        <v>601</v>
      </c>
      <c r="H1739" s="91">
        <v>34</v>
      </c>
      <c r="I1739" s="91"/>
    </row>
    <row r="1740" spans="1:9">
      <c r="A1740" s="145">
        <v>1736</v>
      </c>
      <c r="B1740" s="146" t="s">
        <v>1254</v>
      </c>
      <c r="C1740" s="91" t="s">
        <v>6461</v>
      </c>
      <c r="D1740" s="91">
        <v>1</v>
      </c>
      <c r="E1740" s="91">
        <v>25</v>
      </c>
      <c r="F1740" s="146" t="s">
        <v>2111</v>
      </c>
      <c r="G1740" s="99">
        <v>601</v>
      </c>
      <c r="H1740" s="91">
        <v>44</v>
      </c>
      <c r="I1740" s="91"/>
    </row>
    <row r="1741" spans="1:9">
      <c r="A1741" s="145">
        <v>1737</v>
      </c>
      <c r="B1741" s="146" t="s">
        <v>1256</v>
      </c>
      <c r="C1741" s="91" t="s">
        <v>6461</v>
      </c>
      <c r="D1741" s="91">
        <v>1</v>
      </c>
      <c r="E1741" s="91">
        <v>26</v>
      </c>
      <c r="F1741" s="146" t="s">
        <v>2112</v>
      </c>
      <c r="G1741" s="99">
        <v>601</v>
      </c>
      <c r="H1741" s="91">
        <v>54</v>
      </c>
      <c r="I1741" s="91"/>
    </row>
    <row r="1742" spans="1:9">
      <c r="A1742" s="145">
        <v>1738</v>
      </c>
      <c r="B1742" s="146" t="s">
        <v>1240</v>
      </c>
      <c r="C1742" s="146"/>
      <c r="D1742" s="91">
        <v>1</v>
      </c>
      <c r="E1742" s="91">
        <v>15</v>
      </c>
      <c r="F1742" s="146" t="s">
        <v>2113</v>
      </c>
      <c r="G1742" s="99">
        <v>604</v>
      </c>
      <c r="H1742" s="91">
        <v>3</v>
      </c>
      <c r="I1742" s="146"/>
    </row>
    <row r="1743" spans="1:9">
      <c r="A1743" s="145">
        <v>1739</v>
      </c>
      <c r="B1743" s="146" t="s">
        <v>1242</v>
      </c>
      <c r="C1743" s="91"/>
      <c r="D1743" s="91">
        <v>5</v>
      </c>
      <c r="E1743" s="91">
        <v>16</v>
      </c>
      <c r="F1743" s="146" t="s">
        <v>2114</v>
      </c>
      <c r="G1743" s="147">
        <v>604</v>
      </c>
      <c r="H1743" s="91" t="s">
        <v>6669</v>
      </c>
      <c r="I1743" s="91"/>
    </row>
    <row r="1744" spans="1:9">
      <c r="A1744" s="145">
        <v>1740</v>
      </c>
      <c r="B1744" s="146" t="s">
        <v>1244</v>
      </c>
      <c r="C1744" s="91"/>
      <c r="D1744" s="91">
        <v>1</v>
      </c>
      <c r="E1744" s="91">
        <v>17</v>
      </c>
      <c r="F1744" s="146" t="s">
        <v>2115</v>
      </c>
      <c r="G1744" s="99">
        <v>604</v>
      </c>
      <c r="H1744" s="91">
        <v>9</v>
      </c>
      <c r="I1744" s="91"/>
    </row>
    <row r="1745" spans="1:9">
      <c r="A1745" s="145">
        <v>1741</v>
      </c>
      <c r="B1745" s="146" t="s">
        <v>1246</v>
      </c>
      <c r="C1745" s="91"/>
      <c r="D1745" s="91">
        <v>1</v>
      </c>
      <c r="E1745" s="91">
        <v>18</v>
      </c>
      <c r="F1745" s="146" t="s">
        <v>2116</v>
      </c>
      <c r="G1745" s="99">
        <v>604</v>
      </c>
      <c r="H1745" s="91">
        <v>11</v>
      </c>
      <c r="I1745" s="91"/>
    </row>
    <row r="1746" spans="1:9">
      <c r="A1746" s="145">
        <v>1742</v>
      </c>
      <c r="B1746" s="146" t="s">
        <v>1248</v>
      </c>
      <c r="C1746" s="91"/>
      <c r="D1746" s="91">
        <v>1</v>
      </c>
      <c r="E1746" s="91">
        <v>19</v>
      </c>
      <c r="F1746" s="146" t="s">
        <v>2117</v>
      </c>
      <c r="G1746" s="99">
        <v>604</v>
      </c>
      <c r="H1746" s="91">
        <v>13</v>
      </c>
      <c r="I1746" s="91"/>
    </row>
    <row r="1747" spans="1:9">
      <c r="A1747" s="145">
        <v>1743</v>
      </c>
      <c r="B1747" s="146" t="s">
        <v>1250</v>
      </c>
      <c r="C1747" s="91"/>
      <c r="D1747" s="91">
        <v>1</v>
      </c>
      <c r="E1747" s="91">
        <v>20</v>
      </c>
      <c r="F1747" s="146" t="s">
        <v>2118</v>
      </c>
      <c r="G1747" s="99">
        <v>604</v>
      </c>
      <c r="H1747" s="91">
        <v>15</v>
      </c>
      <c r="I1747" s="91"/>
    </row>
    <row r="1748" spans="1:9">
      <c r="A1748" s="145">
        <v>1744</v>
      </c>
      <c r="B1748" s="146" t="s">
        <v>1252</v>
      </c>
      <c r="C1748" s="91" t="s">
        <v>6461</v>
      </c>
      <c r="D1748" s="91">
        <v>1</v>
      </c>
      <c r="E1748" s="91">
        <v>24</v>
      </c>
      <c r="F1748" s="146" t="s">
        <v>2119</v>
      </c>
      <c r="G1748" s="99">
        <v>604</v>
      </c>
      <c r="H1748" s="91">
        <v>34</v>
      </c>
      <c r="I1748" s="91"/>
    </row>
    <row r="1749" spans="1:9">
      <c r="A1749" s="145">
        <v>1745</v>
      </c>
      <c r="B1749" s="146" t="s">
        <v>1254</v>
      </c>
      <c r="C1749" s="91" t="s">
        <v>6461</v>
      </c>
      <c r="D1749" s="91">
        <v>1</v>
      </c>
      <c r="E1749" s="91">
        <v>25</v>
      </c>
      <c r="F1749" s="146" t="s">
        <v>2120</v>
      </c>
      <c r="G1749" s="99">
        <v>604</v>
      </c>
      <c r="H1749" s="91">
        <v>44</v>
      </c>
      <c r="I1749" s="91"/>
    </row>
    <row r="1750" spans="1:9">
      <c r="A1750" s="145">
        <v>1746</v>
      </c>
      <c r="B1750" s="146" t="s">
        <v>1256</v>
      </c>
      <c r="C1750" s="91" t="s">
        <v>6461</v>
      </c>
      <c r="D1750" s="91">
        <v>1</v>
      </c>
      <c r="E1750" s="91">
        <v>26</v>
      </c>
      <c r="F1750" s="146" t="s">
        <v>2121</v>
      </c>
      <c r="G1750" s="99">
        <v>604</v>
      </c>
      <c r="H1750" s="91">
        <v>54</v>
      </c>
      <c r="I1750" s="91"/>
    </row>
    <row r="1751" spans="1:9">
      <c r="A1751" s="145">
        <v>1747</v>
      </c>
      <c r="B1751" s="146" t="s">
        <v>1240</v>
      </c>
      <c r="C1751" s="146"/>
      <c r="D1751" s="91">
        <v>1</v>
      </c>
      <c r="E1751" s="91">
        <v>15</v>
      </c>
      <c r="F1751" s="146" t="s">
        <v>2122</v>
      </c>
      <c r="G1751" s="99">
        <v>607</v>
      </c>
      <c r="H1751" s="91">
        <v>3</v>
      </c>
      <c r="I1751" s="146"/>
    </row>
    <row r="1752" spans="1:9">
      <c r="A1752" s="145">
        <v>1748</v>
      </c>
      <c r="B1752" s="146" t="s">
        <v>1242</v>
      </c>
      <c r="C1752" s="91"/>
      <c r="D1752" s="91">
        <v>5</v>
      </c>
      <c r="E1752" s="91">
        <v>16</v>
      </c>
      <c r="F1752" s="146" t="s">
        <v>2123</v>
      </c>
      <c r="G1752" s="147">
        <v>607</v>
      </c>
      <c r="H1752" s="91" t="s">
        <v>6669</v>
      </c>
      <c r="I1752" s="91"/>
    </row>
    <row r="1753" spans="1:9">
      <c r="A1753" s="145">
        <v>1749</v>
      </c>
      <c r="B1753" s="146" t="s">
        <v>1244</v>
      </c>
      <c r="C1753" s="91"/>
      <c r="D1753" s="91">
        <v>1</v>
      </c>
      <c r="E1753" s="91">
        <v>17</v>
      </c>
      <c r="F1753" s="146" t="s">
        <v>2124</v>
      </c>
      <c r="G1753" s="99">
        <v>607</v>
      </c>
      <c r="H1753" s="91">
        <v>9</v>
      </c>
      <c r="I1753" s="91"/>
    </row>
    <row r="1754" spans="1:9">
      <c r="A1754" s="145">
        <v>1750</v>
      </c>
      <c r="B1754" s="146" t="s">
        <v>1246</v>
      </c>
      <c r="C1754" s="91"/>
      <c r="D1754" s="91">
        <v>1</v>
      </c>
      <c r="E1754" s="91">
        <v>18</v>
      </c>
      <c r="F1754" s="146" t="s">
        <v>2125</v>
      </c>
      <c r="G1754" s="99">
        <v>607</v>
      </c>
      <c r="H1754" s="91">
        <v>11</v>
      </c>
      <c r="I1754" s="91"/>
    </row>
    <row r="1755" spans="1:9">
      <c r="A1755" s="145">
        <v>1751</v>
      </c>
      <c r="B1755" s="146" t="s">
        <v>1248</v>
      </c>
      <c r="C1755" s="91"/>
      <c r="D1755" s="91">
        <v>1</v>
      </c>
      <c r="E1755" s="91">
        <v>19</v>
      </c>
      <c r="F1755" s="146" t="s">
        <v>2126</v>
      </c>
      <c r="G1755" s="99">
        <v>607</v>
      </c>
      <c r="H1755" s="91">
        <v>13</v>
      </c>
      <c r="I1755" s="91"/>
    </row>
    <row r="1756" spans="1:9">
      <c r="A1756" s="145">
        <v>1752</v>
      </c>
      <c r="B1756" s="146" t="s">
        <v>1250</v>
      </c>
      <c r="C1756" s="91"/>
      <c r="D1756" s="91">
        <v>1</v>
      </c>
      <c r="E1756" s="91">
        <v>20</v>
      </c>
      <c r="F1756" s="146" t="s">
        <v>2127</v>
      </c>
      <c r="G1756" s="99">
        <v>607</v>
      </c>
      <c r="H1756" s="91">
        <v>15</v>
      </c>
      <c r="I1756" s="91"/>
    </row>
    <row r="1757" spans="1:9">
      <c r="A1757" s="145">
        <v>1753</v>
      </c>
      <c r="B1757" s="146" t="s">
        <v>1252</v>
      </c>
      <c r="C1757" s="91" t="s">
        <v>6461</v>
      </c>
      <c r="D1757" s="91">
        <v>1</v>
      </c>
      <c r="E1757" s="91">
        <v>24</v>
      </c>
      <c r="F1757" s="146" t="s">
        <v>2128</v>
      </c>
      <c r="G1757" s="99">
        <v>607</v>
      </c>
      <c r="H1757" s="91">
        <v>34</v>
      </c>
      <c r="I1757" s="91"/>
    </row>
    <row r="1758" spans="1:9">
      <c r="A1758" s="145">
        <v>1754</v>
      </c>
      <c r="B1758" s="146" t="s">
        <v>1254</v>
      </c>
      <c r="C1758" s="91" t="s">
        <v>6461</v>
      </c>
      <c r="D1758" s="91">
        <v>1</v>
      </c>
      <c r="E1758" s="91">
        <v>25</v>
      </c>
      <c r="F1758" s="146" t="s">
        <v>2129</v>
      </c>
      <c r="G1758" s="99">
        <v>607</v>
      </c>
      <c r="H1758" s="91">
        <v>44</v>
      </c>
      <c r="I1758" s="91"/>
    </row>
    <row r="1759" spans="1:9">
      <c r="A1759" s="145">
        <v>1755</v>
      </c>
      <c r="B1759" s="146" t="s">
        <v>1256</v>
      </c>
      <c r="C1759" s="91" t="s">
        <v>6461</v>
      </c>
      <c r="D1759" s="91">
        <v>1</v>
      </c>
      <c r="E1759" s="91">
        <v>26</v>
      </c>
      <c r="F1759" s="146" t="s">
        <v>2130</v>
      </c>
      <c r="G1759" s="99">
        <v>607</v>
      </c>
      <c r="H1759" s="91">
        <v>54</v>
      </c>
      <c r="I1759" s="91"/>
    </row>
    <row r="1760" spans="1:9">
      <c r="A1760" s="145">
        <v>1756</v>
      </c>
      <c r="B1760" s="146" t="s">
        <v>1240</v>
      </c>
      <c r="C1760" s="146"/>
      <c r="D1760" s="91">
        <v>1</v>
      </c>
      <c r="E1760" s="91">
        <v>15</v>
      </c>
      <c r="F1760" s="146" t="s">
        <v>2131</v>
      </c>
      <c r="G1760" s="99">
        <v>610</v>
      </c>
      <c r="H1760" s="91">
        <v>3</v>
      </c>
      <c r="I1760" s="146"/>
    </row>
    <row r="1761" spans="1:9">
      <c r="A1761" s="145">
        <v>1757</v>
      </c>
      <c r="B1761" s="146" t="s">
        <v>1242</v>
      </c>
      <c r="C1761" s="91"/>
      <c r="D1761" s="91">
        <v>5</v>
      </c>
      <c r="E1761" s="91">
        <v>16</v>
      </c>
      <c r="F1761" s="146" t="s">
        <v>2132</v>
      </c>
      <c r="G1761" s="147">
        <v>610</v>
      </c>
      <c r="H1761" s="91" t="s">
        <v>6669</v>
      </c>
      <c r="I1761" s="91"/>
    </row>
    <row r="1762" spans="1:9">
      <c r="A1762" s="145">
        <v>1758</v>
      </c>
      <c r="B1762" s="146" t="s">
        <v>1244</v>
      </c>
      <c r="C1762" s="91"/>
      <c r="D1762" s="91">
        <v>1</v>
      </c>
      <c r="E1762" s="91">
        <v>17</v>
      </c>
      <c r="F1762" s="146" t="s">
        <v>2133</v>
      </c>
      <c r="G1762" s="99">
        <v>610</v>
      </c>
      <c r="H1762" s="91">
        <v>9</v>
      </c>
      <c r="I1762" s="91"/>
    </row>
    <row r="1763" spans="1:9">
      <c r="A1763" s="145">
        <v>1759</v>
      </c>
      <c r="B1763" s="146" t="s">
        <v>1246</v>
      </c>
      <c r="C1763" s="91"/>
      <c r="D1763" s="91">
        <v>1</v>
      </c>
      <c r="E1763" s="91">
        <v>18</v>
      </c>
      <c r="F1763" s="146" t="s">
        <v>2134</v>
      </c>
      <c r="G1763" s="99">
        <v>610</v>
      </c>
      <c r="H1763" s="91">
        <v>11</v>
      </c>
      <c r="I1763" s="91"/>
    </row>
    <row r="1764" spans="1:9">
      <c r="A1764" s="145">
        <v>1760</v>
      </c>
      <c r="B1764" s="146" t="s">
        <v>1248</v>
      </c>
      <c r="C1764" s="91"/>
      <c r="D1764" s="91">
        <v>1</v>
      </c>
      <c r="E1764" s="91">
        <v>19</v>
      </c>
      <c r="F1764" s="146" t="s">
        <v>2135</v>
      </c>
      <c r="G1764" s="99">
        <v>610</v>
      </c>
      <c r="H1764" s="91">
        <v>13</v>
      </c>
      <c r="I1764" s="91"/>
    </row>
    <row r="1765" spans="1:9">
      <c r="A1765" s="145">
        <v>1761</v>
      </c>
      <c r="B1765" s="146" t="s">
        <v>1250</v>
      </c>
      <c r="C1765" s="91"/>
      <c r="D1765" s="91">
        <v>1</v>
      </c>
      <c r="E1765" s="91">
        <v>20</v>
      </c>
      <c r="F1765" s="146" t="s">
        <v>2136</v>
      </c>
      <c r="G1765" s="99">
        <v>610</v>
      </c>
      <c r="H1765" s="91">
        <v>15</v>
      </c>
      <c r="I1765" s="91"/>
    </row>
    <row r="1766" spans="1:9">
      <c r="A1766" s="145">
        <v>1762</v>
      </c>
      <c r="B1766" s="146" t="s">
        <v>1252</v>
      </c>
      <c r="C1766" s="91" t="s">
        <v>6461</v>
      </c>
      <c r="D1766" s="91">
        <v>1</v>
      </c>
      <c r="E1766" s="91">
        <v>24</v>
      </c>
      <c r="F1766" s="146" t="s">
        <v>2137</v>
      </c>
      <c r="G1766" s="99">
        <v>610</v>
      </c>
      <c r="H1766" s="91">
        <v>34</v>
      </c>
      <c r="I1766" s="91"/>
    </row>
    <row r="1767" spans="1:9">
      <c r="A1767" s="145">
        <v>1763</v>
      </c>
      <c r="B1767" s="146" t="s">
        <v>1254</v>
      </c>
      <c r="C1767" s="91" t="s">
        <v>6461</v>
      </c>
      <c r="D1767" s="91">
        <v>1</v>
      </c>
      <c r="E1767" s="91">
        <v>25</v>
      </c>
      <c r="F1767" s="146" t="s">
        <v>2138</v>
      </c>
      <c r="G1767" s="99">
        <v>610</v>
      </c>
      <c r="H1767" s="91">
        <v>44</v>
      </c>
      <c r="I1767" s="91"/>
    </row>
    <row r="1768" spans="1:9">
      <c r="A1768" s="145">
        <v>1764</v>
      </c>
      <c r="B1768" s="146" t="s">
        <v>1256</v>
      </c>
      <c r="C1768" s="91" t="s">
        <v>6461</v>
      </c>
      <c r="D1768" s="91">
        <v>1</v>
      </c>
      <c r="E1768" s="91">
        <v>26</v>
      </c>
      <c r="F1768" s="146" t="s">
        <v>2139</v>
      </c>
      <c r="G1768" s="99">
        <v>610</v>
      </c>
      <c r="H1768" s="91">
        <v>54</v>
      </c>
      <c r="I1768" s="91"/>
    </row>
    <row r="1769" spans="1:9">
      <c r="A1769" s="145">
        <v>1765</v>
      </c>
      <c r="B1769" s="146" t="s">
        <v>1240</v>
      </c>
      <c r="C1769" s="146"/>
      <c r="D1769" s="91">
        <v>1</v>
      </c>
      <c r="E1769" s="91">
        <v>15</v>
      </c>
      <c r="F1769" s="146" t="s">
        <v>2140</v>
      </c>
      <c r="G1769" s="99">
        <v>613</v>
      </c>
      <c r="H1769" s="91">
        <v>3</v>
      </c>
      <c r="I1769" s="146"/>
    </row>
    <row r="1770" spans="1:9">
      <c r="A1770" s="145">
        <v>1766</v>
      </c>
      <c r="B1770" s="146" t="s">
        <v>1242</v>
      </c>
      <c r="C1770" s="91"/>
      <c r="D1770" s="91">
        <v>5</v>
      </c>
      <c r="E1770" s="91">
        <v>16</v>
      </c>
      <c r="F1770" s="146" t="s">
        <v>2141</v>
      </c>
      <c r="G1770" s="147">
        <v>613</v>
      </c>
      <c r="H1770" s="91" t="s">
        <v>6669</v>
      </c>
      <c r="I1770" s="91"/>
    </row>
    <row r="1771" spans="1:9">
      <c r="A1771" s="145">
        <v>1767</v>
      </c>
      <c r="B1771" s="146" t="s">
        <v>1244</v>
      </c>
      <c r="C1771" s="91"/>
      <c r="D1771" s="91">
        <v>1</v>
      </c>
      <c r="E1771" s="91">
        <v>17</v>
      </c>
      <c r="F1771" s="146" t="s">
        <v>2142</v>
      </c>
      <c r="G1771" s="99">
        <v>613</v>
      </c>
      <c r="H1771" s="91">
        <v>9</v>
      </c>
      <c r="I1771" s="91"/>
    </row>
    <row r="1772" spans="1:9">
      <c r="A1772" s="145">
        <v>1768</v>
      </c>
      <c r="B1772" s="146" t="s">
        <v>1246</v>
      </c>
      <c r="C1772" s="91"/>
      <c r="D1772" s="91">
        <v>1</v>
      </c>
      <c r="E1772" s="91">
        <v>18</v>
      </c>
      <c r="F1772" s="146" t="s">
        <v>2143</v>
      </c>
      <c r="G1772" s="99">
        <v>613</v>
      </c>
      <c r="H1772" s="91">
        <v>11</v>
      </c>
      <c r="I1772" s="91"/>
    </row>
    <row r="1773" spans="1:9">
      <c r="A1773" s="145">
        <v>1769</v>
      </c>
      <c r="B1773" s="146" t="s">
        <v>1248</v>
      </c>
      <c r="C1773" s="91"/>
      <c r="D1773" s="91">
        <v>1</v>
      </c>
      <c r="E1773" s="91">
        <v>19</v>
      </c>
      <c r="F1773" s="146" t="s">
        <v>2144</v>
      </c>
      <c r="G1773" s="99">
        <v>613</v>
      </c>
      <c r="H1773" s="91">
        <v>13</v>
      </c>
      <c r="I1773" s="91"/>
    </row>
    <row r="1774" spans="1:9">
      <c r="A1774" s="145">
        <v>1770</v>
      </c>
      <c r="B1774" s="146" t="s">
        <v>1250</v>
      </c>
      <c r="C1774" s="91"/>
      <c r="D1774" s="91">
        <v>1</v>
      </c>
      <c r="E1774" s="91">
        <v>20</v>
      </c>
      <c r="F1774" s="146" t="s">
        <v>2145</v>
      </c>
      <c r="G1774" s="99">
        <v>613</v>
      </c>
      <c r="H1774" s="91">
        <v>15</v>
      </c>
      <c r="I1774" s="91"/>
    </row>
    <row r="1775" spans="1:9">
      <c r="A1775" s="145">
        <v>1771</v>
      </c>
      <c r="B1775" s="146" t="s">
        <v>1252</v>
      </c>
      <c r="C1775" s="91" t="s">
        <v>6461</v>
      </c>
      <c r="D1775" s="91">
        <v>1</v>
      </c>
      <c r="E1775" s="91">
        <v>24</v>
      </c>
      <c r="F1775" s="146" t="s">
        <v>2146</v>
      </c>
      <c r="G1775" s="99">
        <v>613</v>
      </c>
      <c r="H1775" s="91">
        <v>34</v>
      </c>
      <c r="I1775" s="91"/>
    </row>
    <row r="1776" spans="1:9">
      <c r="A1776" s="145">
        <v>1772</v>
      </c>
      <c r="B1776" s="146" t="s">
        <v>1254</v>
      </c>
      <c r="C1776" s="91" t="s">
        <v>6461</v>
      </c>
      <c r="D1776" s="91">
        <v>1</v>
      </c>
      <c r="E1776" s="91">
        <v>25</v>
      </c>
      <c r="F1776" s="146" t="s">
        <v>2147</v>
      </c>
      <c r="G1776" s="99">
        <v>613</v>
      </c>
      <c r="H1776" s="91">
        <v>44</v>
      </c>
      <c r="I1776" s="91"/>
    </row>
    <row r="1777" spans="1:9">
      <c r="A1777" s="145">
        <v>1773</v>
      </c>
      <c r="B1777" s="146" t="s">
        <v>1256</v>
      </c>
      <c r="C1777" s="91" t="s">
        <v>6461</v>
      </c>
      <c r="D1777" s="91">
        <v>1</v>
      </c>
      <c r="E1777" s="91">
        <v>26</v>
      </c>
      <c r="F1777" s="146" t="s">
        <v>2148</v>
      </c>
      <c r="G1777" s="99">
        <v>613</v>
      </c>
      <c r="H1777" s="91">
        <v>54</v>
      </c>
      <c r="I1777" s="91"/>
    </row>
    <row r="1778" spans="1:9">
      <c r="A1778" s="145">
        <v>1774</v>
      </c>
      <c r="B1778" s="146" t="s">
        <v>1240</v>
      </c>
      <c r="C1778" s="146"/>
      <c r="D1778" s="91">
        <v>1</v>
      </c>
      <c r="E1778" s="91">
        <v>15</v>
      </c>
      <c r="F1778" s="146" t="s">
        <v>2149</v>
      </c>
      <c r="G1778" s="99">
        <v>618</v>
      </c>
      <c r="H1778" s="91">
        <v>3</v>
      </c>
      <c r="I1778" s="146"/>
    </row>
    <row r="1779" spans="1:9">
      <c r="A1779" s="145">
        <v>1775</v>
      </c>
      <c r="B1779" s="146" t="s">
        <v>1242</v>
      </c>
      <c r="C1779" s="91"/>
      <c r="D1779" s="91">
        <v>5</v>
      </c>
      <c r="E1779" s="91">
        <v>16</v>
      </c>
      <c r="F1779" s="146" t="s">
        <v>2150</v>
      </c>
      <c r="G1779" s="147">
        <v>618</v>
      </c>
      <c r="H1779" s="91" t="s">
        <v>6669</v>
      </c>
      <c r="I1779" s="91"/>
    </row>
    <row r="1780" spans="1:9">
      <c r="A1780" s="145">
        <v>1776</v>
      </c>
      <c r="B1780" s="146" t="s">
        <v>1244</v>
      </c>
      <c r="C1780" s="91"/>
      <c r="D1780" s="91">
        <v>1</v>
      </c>
      <c r="E1780" s="91">
        <v>17</v>
      </c>
      <c r="F1780" s="146" t="s">
        <v>2151</v>
      </c>
      <c r="G1780" s="99">
        <v>618</v>
      </c>
      <c r="H1780" s="91">
        <v>9</v>
      </c>
      <c r="I1780" s="91"/>
    </row>
    <row r="1781" spans="1:9">
      <c r="A1781" s="145">
        <v>1777</v>
      </c>
      <c r="B1781" s="146" t="s">
        <v>1246</v>
      </c>
      <c r="C1781" s="91"/>
      <c r="D1781" s="91">
        <v>1</v>
      </c>
      <c r="E1781" s="91">
        <v>18</v>
      </c>
      <c r="F1781" s="146" t="s">
        <v>2152</v>
      </c>
      <c r="G1781" s="99">
        <v>618</v>
      </c>
      <c r="H1781" s="91">
        <v>11</v>
      </c>
      <c r="I1781" s="91"/>
    </row>
    <row r="1782" spans="1:9">
      <c r="A1782" s="145">
        <v>1778</v>
      </c>
      <c r="B1782" s="146" t="s">
        <v>1248</v>
      </c>
      <c r="C1782" s="91"/>
      <c r="D1782" s="91">
        <v>1</v>
      </c>
      <c r="E1782" s="91">
        <v>19</v>
      </c>
      <c r="F1782" s="146" t="s">
        <v>2153</v>
      </c>
      <c r="G1782" s="99">
        <v>618</v>
      </c>
      <c r="H1782" s="91">
        <v>13</v>
      </c>
      <c r="I1782" s="91"/>
    </row>
    <row r="1783" spans="1:9">
      <c r="A1783" s="145">
        <v>1779</v>
      </c>
      <c r="B1783" s="146" t="s">
        <v>1250</v>
      </c>
      <c r="C1783" s="91"/>
      <c r="D1783" s="91">
        <v>1</v>
      </c>
      <c r="E1783" s="91">
        <v>20</v>
      </c>
      <c r="F1783" s="146" t="s">
        <v>2154</v>
      </c>
      <c r="G1783" s="99">
        <v>618</v>
      </c>
      <c r="H1783" s="91">
        <v>15</v>
      </c>
      <c r="I1783" s="91"/>
    </row>
    <row r="1784" spans="1:9">
      <c r="A1784" s="145">
        <v>1780</v>
      </c>
      <c r="B1784" s="146" t="s">
        <v>1252</v>
      </c>
      <c r="C1784" s="91" t="s">
        <v>6461</v>
      </c>
      <c r="D1784" s="91">
        <v>1</v>
      </c>
      <c r="E1784" s="91">
        <v>24</v>
      </c>
      <c r="F1784" s="146" t="s">
        <v>2155</v>
      </c>
      <c r="G1784" s="99">
        <v>618</v>
      </c>
      <c r="H1784" s="91">
        <v>34</v>
      </c>
      <c r="I1784" s="91"/>
    </row>
    <row r="1785" spans="1:9">
      <c r="A1785" s="145">
        <v>1781</v>
      </c>
      <c r="B1785" s="146" t="s">
        <v>1254</v>
      </c>
      <c r="C1785" s="91" t="s">
        <v>6461</v>
      </c>
      <c r="D1785" s="91">
        <v>1</v>
      </c>
      <c r="E1785" s="91">
        <v>25</v>
      </c>
      <c r="F1785" s="146" t="s">
        <v>2156</v>
      </c>
      <c r="G1785" s="99">
        <v>618</v>
      </c>
      <c r="H1785" s="91">
        <v>44</v>
      </c>
      <c r="I1785" s="91"/>
    </row>
    <row r="1786" spans="1:9">
      <c r="A1786" s="145">
        <v>1782</v>
      </c>
      <c r="B1786" s="146" t="s">
        <v>1256</v>
      </c>
      <c r="C1786" s="91" t="s">
        <v>6461</v>
      </c>
      <c r="D1786" s="91">
        <v>1</v>
      </c>
      <c r="E1786" s="91">
        <v>26</v>
      </c>
      <c r="F1786" s="146" t="s">
        <v>2157</v>
      </c>
      <c r="G1786" s="99">
        <v>618</v>
      </c>
      <c r="H1786" s="91">
        <v>54</v>
      </c>
      <c r="I1786" s="91"/>
    </row>
    <row r="1787" spans="1:9">
      <c r="A1787" s="145">
        <v>1783</v>
      </c>
      <c r="B1787" s="146" t="s">
        <v>1240</v>
      </c>
      <c r="C1787" s="146"/>
      <c r="D1787" s="91">
        <v>1</v>
      </c>
      <c r="E1787" s="91">
        <v>15</v>
      </c>
      <c r="F1787" s="146" t="s">
        <v>2158</v>
      </c>
      <c r="G1787" s="99">
        <v>621</v>
      </c>
      <c r="H1787" s="91">
        <v>3</v>
      </c>
      <c r="I1787" s="146"/>
    </row>
    <row r="1788" spans="1:9">
      <c r="A1788" s="145">
        <v>1784</v>
      </c>
      <c r="B1788" s="146" t="s">
        <v>1242</v>
      </c>
      <c r="C1788" s="91"/>
      <c r="D1788" s="91">
        <v>5</v>
      </c>
      <c r="E1788" s="91">
        <v>16</v>
      </c>
      <c r="F1788" s="146" t="s">
        <v>2159</v>
      </c>
      <c r="G1788" s="147">
        <v>621</v>
      </c>
      <c r="H1788" s="91" t="s">
        <v>6669</v>
      </c>
      <c r="I1788" s="91"/>
    </row>
    <row r="1789" spans="1:9">
      <c r="A1789" s="145">
        <v>1785</v>
      </c>
      <c r="B1789" s="146" t="s">
        <v>1244</v>
      </c>
      <c r="C1789" s="91"/>
      <c r="D1789" s="91">
        <v>1</v>
      </c>
      <c r="E1789" s="91">
        <v>17</v>
      </c>
      <c r="F1789" s="146" t="s">
        <v>2160</v>
      </c>
      <c r="G1789" s="99">
        <v>621</v>
      </c>
      <c r="H1789" s="91">
        <v>9</v>
      </c>
      <c r="I1789" s="91"/>
    </row>
    <row r="1790" spans="1:9">
      <c r="A1790" s="145">
        <v>1786</v>
      </c>
      <c r="B1790" s="146" t="s">
        <v>1246</v>
      </c>
      <c r="C1790" s="91"/>
      <c r="D1790" s="91">
        <v>1</v>
      </c>
      <c r="E1790" s="91">
        <v>18</v>
      </c>
      <c r="F1790" s="146" t="s">
        <v>2161</v>
      </c>
      <c r="G1790" s="99">
        <v>621</v>
      </c>
      <c r="H1790" s="91">
        <v>11</v>
      </c>
      <c r="I1790" s="91"/>
    </row>
    <row r="1791" spans="1:9">
      <c r="A1791" s="145">
        <v>1787</v>
      </c>
      <c r="B1791" s="146" t="s">
        <v>1248</v>
      </c>
      <c r="C1791" s="91"/>
      <c r="D1791" s="91">
        <v>1</v>
      </c>
      <c r="E1791" s="91">
        <v>19</v>
      </c>
      <c r="F1791" s="146" t="s">
        <v>2162</v>
      </c>
      <c r="G1791" s="99">
        <v>621</v>
      </c>
      <c r="H1791" s="91">
        <v>13</v>
      </c>
      <c r="I1791" s="91"/>
    </row>
    <row r="1792" spans="1:9">
      <c r="A1792" s="145">
        <v>1788</v>
      </c>
      <c r="B1792" s="146" t="s">
        <v>1250</v>
      </c>
      <c r="C1792" s="91"/>
      <c r="D1792" s="91">
        <v>1</v>
      </c>
      <c r="E1792" s="91">
        <v>20</v>
      </c>
      <c r="F1792" s="146" t="s">
        <v>2163</v>
      </c>
      <c r="G1792" s="99">
        <v>621</v>
      </c>
      <c r="H1792" s="91">
        <v>15</v>
      </c>
      <c r="I1792" s="91"/>
    </row>
    <row r="1793" spans="1:9">
      <c r="A1793" s="145">
        <v>1789</v>
      </c>
      <c r="B1793" s="146" t="s">
        <v>1252</v>
      </c>
      <c r="C1793" s="91" t="s">
        <v>6461</v>
      </c>
      <c r="D1793" s="91">
        <v>1</v>
      </c>
      <c r="E1793" s="91">
        <v>24</v>
      </c>
      <c r="F1793" s="146" t="s">
        <v>2164</v>
      </c>
      <c r="G1793" s="99">
        <v>621</v>
      </c>
      <c r="H1793" s="91">
        <v>34</v>
      </c>
      <c r="I1793" s="91"/>
    </row>
    <row r="1794" spans="1:9">
      <c r="A1794" s="145">
        <v>1790</v>
      </c>
      <c r="B1794" s="146" t="s">
        <v>1254</v>
      </c>
      <c r="C1794" s="91" t="s">
        <v>6461</v>
      </c>
      <c r="D1794" s="91">
        <v>1</v>
      </c>
      <c r="E1794" s="91">
        <v>25</v>
      </c>
      <c r="F1794" s="146" t="s">
        <v>2165</v>
      </c>
      <c r="G1794" s="99">
        <v>621</v>
      </c>
      <c r="H1794" s="91">
        <v>44</v>
      </c>
      <c r="I1794" s="91"/>
    </row>
    <row r="1795" spans="1:9">
      <c r="A1795" s="145">
        <v>1791</v>
      </c>
      <c r="B1795" s="146" t="s">
        <v>1256</v>
      </c>
      <c r="C1795" s="91" t="s">
        <v>6461</v>
      </c>
      <c r="D1795" s="91">
        <v>1</v>
      </c>
      <c r="E1795" s="91">
        <v>26</v>
      </c>
      <c r="F1795" s="146" t="s">
        <v>2166</v>
      </c>
      <c r="G1795" s="99">
        <v>621</v>
      </c>
      <c r="H1795" s="91">
        <v>54</v>
      </c>
      <c r="I1795" s="91"/>
    </row>
    <row r="1796" spans="1:9">
      <c r="A1796" s="145">
        <v>1792</v>
      </c>
      <c r="B1796" s="146" t="s">
        <v>1240</v>
      </c>
      <c r="C1796" s="146"/>
      <c r="D1796" s="91">
        <v>1</v>
      </c>
      <c r="E1796" s="91">
        <v>15</v>
      </c>
      <c r="F1796" s="146" t="s">
        <v>2167</v>
      </c>
      <c r="G1796" s="99">
        <v>624</v>
      </c>
      <c r="H1796" s="91">
        <v>3</v>
      </c>
      <c r="I1796" s="146"/>
    </row>
    <row r="1797" spans="1:9">
      <c r="A1797" s="145">
        <v>1793</v>
      </c>
      <c r="B1797" s="146" t="s">
        <v>1242</v>
      </c>
      <c r="C1797" s="91"/>
      <c r="D1797" s="91">
        <v>5</v>
      </c>
      <c r="E1797" s="91">
        <v>16</v>
      </c>
      <c r="F1797" s="146" t="s">
        <v>2168</v>
      </c>
      <c r="G1797" s="147">
        <v>624</v>
      </c>
      <c r="H1797" s="91" t="s">
        <v>6669</v>
      </c>
      <c r="I1797" s="91"/>
    </row>
    <row r="1798" spans="1:9">
      <c r="A1798" s="145">
        <v>1794</v>
      </c>
      <c r="B1798" s="146" t="s">
        <v>1244</v>
      </c>
      <c r="C1798" s="91"/>
      <c r="D1798" s="91">
        <v>1</v>
      </c>
      <c r="E1798" s="91">
        <v>17</v>
      </c>
      <c r="F1798" s="146" t="s">
        <v>2169</v>
      </c>
      <c r="G1798" s="99">
        <v>624</v>
      </c>
      <c r="H1798" s="91">
        <v>9</v>
      </c>
      <c r="I1798" s="91"/>
    </row>
    <row r="1799" spans="1:9">
      <c r="A1799" s="145">
        <v>1795</v>
      </c>
      <c r="B1799" s="146" t="s">
        <v>1246</v>
      </c>
      <c r="C1799" s="91"/>
      <c r="D1799" s="91">
        <v>1</v>
      </c>
      <c r="E1799" s="91">
        <v>18</v>
      </c>
      <c r="F1799" s="146" t="s">
        <v>2170</v>
      </c>
      <c r="G1799" s="99">
        <v>624</v>
      </c>
      <c r="H1799" s="91">
        <v>11</v>
      </c>
      <c r="I1799" s="91"/>
    </row>
    <row r="1800" spans="1:9">
      <c r="A1800" s="145">
        <v>1796</v>
      </c>
      <c r="B1800" s="146" t="s">
        <v>1248</v>
      </c>
      <c r="C1800" s="91"/>
      <c r="D1800" s="91">
        <v>1</v>
      </c>
      <c r="E1800" s="91">
        <v>19</v>
      </c>
      <c r="F1800" s="146" t="s">
        <v>2171</v>
      </c>
      <c r="G1800" s="99">
        <v>624</v>
      </c>
      <c r="H1800" s="91">
        <v>13</v>
      </c>
      <c r="I1800" s="91"/>
    </row>
    <row r="1801" spans="1:9">
      <c r="A1801" s="145">
        <v>1797</v>
      </c>
      <c r="B1801" s="146" t="s">
        <v>1250</v>
      </c>
      <c r="C1801" s="91"/>
      <c r="D1801" s="91">
        <v>1</v>
      </c>
      <c r="E1801" s="91">
        <v>20</v>
      </c>
      <c r="F1801" s="146" t="s">
        <v>2172</v>
      </c>
      <c r="G1801" s="99">
        <v>624</v>
      </c>
      <c r="H1801" s="91">
        <v>15</v>
      </c>
      <c r="I1801" s="91"/>
    </row>
    <row r="1802" spans="1:9">
      <c r="A1802" s="145">
        <v>1798</v>
      </c>
      <c r="B1802" s="146" t="s">
        <v>1252</v>
      </c>
      <c r="C1802" s="91" t="s">
        <v>6461</v>
      </c>
      <c r="D1802" s="91">
        <v>1</v>
      </c>
      <c r="E1802" s="91">
        <v>24</v>
      </c>
      <c r="F1802" s="146" t="s">
        <v>2173</v>
      </c>
      <c r="G1802" s="99">
        <v>624</v>
      </c>
      <c r="H1802" s="91">
        <v>34</v>
      </c>
      <c r="I1802" s="91"/>
    </row>
    <row r="1803" spans="1:9">
      <c r="A1803" s="145">
        <v>1799</v>
      </c>
      <c r="B1803" s="146" t="s">
        <v>1254</v>
      </c>
      <c r="C1803" s="91" t="s">
        <v>6461</v>
      </c>
      <c r="D1803" s="91">
        <v>1</v>
      </c>
      <c r="E1803" s="91">
        <v>25</v>
      </c>
      <c r="F1803" s="146" t="s">
        <v>2174</v>
      </c>
      <c r="G1803" s="99">
        <v>624</v>
      </c>
      <c r="H1803" s="91">
        <v>44</v>
      </c>
      <c r="I1803" s="91"/>
    </row>
    <row r="1804" spans="1:9">
      <c r="A1804" s="145">
        <v>1800</v>
      </c>
      <c r="B1804" s="146" t="s">
        <v>1256</v>
      </c>
      <c r="C1804" s="91" t="s">
        <v>6461</v>
      </c>
      <c r="D1804" s="91">
        <v>1</v>
      </c>
      <c r="E1804" s="91">
        <v>26</v>
      </c>
      <c r="F1804" s="146" t="s">
        <v>2175</v>
      </c>
      <c r="G1804" s="99">
        <v>624</v>
      </c>
      <c r="H1804" s="91">
        <v>54</v>
      </c>
      <c r="I1804" s="91"/>
    </row>
    <row r="1805" spans="1:9">
      <c r="A1805" s="145">
        <v>1801</v>
      </c>
      <c r="B1805" s="146" t="s">
        <v>1240</v>
      </c>
      <c r="C1805" s="146"/>
      <c r="D1805" s="91">
        <v>1</v>
      </c>
      <c r="E1805" s="91">
        <v>15</v>
      </c>
      <c r="F1805" s="146" t="s">
        <v>2176</v>
      </c>
      <c r="G1805" s="99">
        <v>627</v>
      </c>
      <c r="H1805" s="91">
        <v>3</v>
      </c>
      <c r="I1805" s="146"/>
    </row>
    <row r="1806" spans="1:9">
      <c r="A1806" s="145">
        <v>1802</v>
      </c>
      <c r="B1806" s="146" t="s">
        <v>1242</v>
      </c>
      <c r="C1806" s="91"/>
      <c r="D1806" s="91">
        <v>5</v>
      </c>
      <c r="E1806" s="91">
        <v>16</v>
      </c>
      <c r="F1806" s="146" t="s">
        <v>2177</v>
      </c>
      <c r="G1806" s="147">
        <v>627</v>
      </c>
      <c r="H1806" s="91" t="s">
        <v>6669</v>
      </c>
      <c r="I1806" s="91"/>
    </row>
    <row r="1807" spans="1:9">
      <c r="A1807" s="145">
        <v>1803</v>
      </c>
      <c r="B1807" s="146" t="s">
        <v>1244</v>
      </c>
      <c r="C1807" s="91"/>
      <c r="D1807" s="91">
        <v>1</v>
      </c>
      <c r="E1807" s="91">
        <v>17</v>
      </c>
      <c r="F1807" s="146" t="s">
        <v>2178</v>
      </c>
      <c r="G1807" s="99">
        <v>627</v>
      </c>
      <c r="H1807" s="91">
        <v>9</v>
      </c>
      <c r="I1807" s="91"/>
    </row>
    <row r="1808" spans="1:9">
      <c r="A1808" s="145">
        <v>1804</v>
      </c>
      <c r="B1808" s="146" t="s">
        <v>1246</v>
      </c>
      <c r="C1808" s="91"/>
      <c r="D1808" s="91">
        <v>1</v>
      </c>
      <c r="E1808" s="91">
        <v>18</v>
      </c>
      <c r="F1808" s="146" t="s">
        <v>2179</v>
      </c>
      <c r="G1808" s="99">
        <v>627</v>
      </c>
      <c r="H1808" s="91">
        <v>11</v>
      </c>
      <c r="I1808" s="91"/>
    </row>
    <row r="1809" spans="1:9">
      <c r="A1809" s="145">
        <v>1805</v>
      </c>
      <c r="B1809" s="146" t="s">
        <v>1248</v>
      </c>
      <c r="C1809" s="91"/>
      <c r="D1809" s="91">
        <v>1</v>
      </c>
      <c r="E1809" s="91">
        <v>19</v>
      </c>
      <c r="F1809" s="146" t="s">
        <v>2180</v>
      </c>
      <c r="G1809" s="99">
        <v>627</v>
      </c>
      <c r="H1809" s="91">
        <v>13</v>
      </c>
      <c r="I1809" s="91"/>
    </row>
    <row r="1810" spans="1:9">
      <c r="A1810" s="145">
        <v>1806</v>
      </c>
      <c r="B1810" s="146" t="s">
        <v>1250</v>
      </c>
      <c r="C1810" s="91"/>
      <c r="D1810" s="91">
        <v>1</v>
      </c>
      <c r="E1810" s="91">
        <v>20</v>
      </c>
      <c r="F1810" s="146" t="s">
        <v>2181</v>
      </c>
      <c r="G1810" s="99">
        <v>627</v>
      </c>
      <c r="H1810" s="91">
        <v>15</v>
      </c>
      <c r="I1810" s="91"/>
    </row>
    <row r="1811" spans="1:9">
      <c r="A1811" s="145">
        <v>1807</v>
      </c>
      <c r="B1811" s="146" t="s">
        <v>1252</v>
      </c>
      <c r="C1811" s="91" t="s">
        <v>6461</v>
      </c>
      <c r="D1811" s="91">
        <v>1</v>
      </c>
      <c r="E1811" s="91">
        <v>24</v>
      </c>
      <c r="F1811" s="146" t="s">
        <v>2182</v>
      </c>
      <c r="G1811" s="99">
        <v>627</v>
      </c>
      <c r="H1811" s="91">
        <v>34</v>
      </c>
      <c r="I1811" s="91"/>
    </row>
    <row r="1812" spans="1:9">
      <c r="A1812" s="145">
        <v>1808</v>
      </c>
      <c r="B1812" s="146" t="s">
        <v>1254</v>
      </c>
      <c r="C1812" s="91" t="s">
        <v>6461</v>
      </c>
      <c r="D1812" s="91">
        <v>1</v>
      </c>
      <c r="E1812" s="91">
        <v>25</v>
      </c>
      <c r="F1812" s="146" t="s">
        <v>2183</v>
      </c>
      <c r="G1812" s="99">
        <v>627</v>
      </c>
      <c r="H1812" s="91">
        <v>44</v>
      </c>
      <c r="I1812" s="91"/>
    </row>
    <row r="1813" spans="1:9">
      <c r="A1813" s="145">
        <v>1809</v>
      </c>
      <c r="B1813" s="146" t="s">
        <v>1256</v>
      </c>
      <c r="C1813" s="91" t="s">
        <v>6461</v>
      </c>
      <c r="D1813" s="91">
        <v>1</v>
      </c>
      <c r="E1813" s="91">
        <v>26</v>
      </c>
      <c r="F1813" s="146" t="s">
        <v>2184</v>
      </c>
      <c r="G1813" s="99">
        <v>627</v>
      </c>
      <c r="H1813" s="91">
        <v>54</v>
      </c>
      <c r="I1813" s="91"/>
    </row>
    <row r="1814" spans="1:9">
      <c r="A1814" s="145">
        <v>1810</v>
      </c>
      <c r="B1814" s="146" t="s">
        <v>1240</v>
      </c>
      <c r="C1814" s="146"/>
      <c r="D1814" s="91">
        <v>1</v>
      </c>
      <c r="E1814" s="91">
        <v>15</v>
      </c>
      <c r="F1814" s="146" t="s">
        <v>2185</v>
      </c>
      <c r="G1814" s="99">
        <v>630</v>
      </c>
      <c r="H1814" s="91">
        <v>3</v>
      </c>
      <c r="I1814" s="146"/>
    </row>
    <row r="1815" spans="1:9">
      <c r="A1815" s="145">
        <v>1811</v>
      </c>
      <c r="B1815" s="146" t="s">
        <v>1242</v>
      </c>
      <c r="C1815" s="91"/>
      <c r="D1815" s="91">
        <v>5</v>
      </c>
      <c r="E1815" s="91">
        <v>16</v>
      </c>
      <c r="F1815" s="146" t="s">
        <v>2186</v>
      </c>
      <c r="G1815" s="147">
        <v>630</v>
      </c>
      <c r="H1815" s="91" t="s">
        <v>6669</v>
      </c>
      <c r="I1815" s="91"/>
    </row>
    <row r="1816" spans="1:9">
      <c r="A1816" s="145">
        <v>1812</v>
      </c>
      <c r="B1816" s="146" t="s">
        <v>1244</v>
      </c>
      <c r="C1816" s="91"/>
      <c r="D1816" s="91">
        <v>1</v>
      </c>
      <c r="E1816" s="91">
        <v>17</v>
      </c>
      <c r="F1816" s="146" t="s">
        <v>2187</v>
      </c>
      <c r="G1816" s="99">
        <v>630</v>
      </c>
      <c r="H1816" s="91">
        <v>9</v>
      </c>
      <c r="I1816" s="91"/>
    </row>
    <row r="1817" spans="1:9">
      <c r="A1817" s="145">
        <v>1813</v>
      </c>
      <c r="B1817" s="146" t="s">
        <v>1246</v>
      </c>
      <c r="C1817" s="91"/>
      <c r="D1817" s="91">
        <v>1</v>
      </c>
      <c r="E1817" s="91">
        <v>18</v>
      </c>
      <c r="F1817" s="146" t="s">
        <v>2188</v>
      </c>
      <c r="G1817" s="99">
        <v>630</v>
      </c>
      <c r="H1817" s="91">
        <v>11</v>
      </c>
      <c r="I1817" s="91"/>
    </row>
    <row r="1818" spans="1:9">
      <c r="A1818" s="145">
        <v>1814</v>
      </c>
      <c r="B1818" s="146" t="s">
        <v>1248</v>
      </c>
      <c r="C1818" s="91"/>
      <c r="D1818" s="91">
        <v>1</v>
      </c>
      <c r="E1818" s="91">
        <v>19</v>
      </c>
      <c r="F1818" s="146" t="s">
        <v>2189</v>
      </c>
      <c r="G1818" s="99">
        <v>630</v>
      </c>
      <c r="H1818" s="91">
        <v>13</v>
      </c>
      <c r="I1818" s="91"/>
    </row>
    <row r="1819" spans="1:9">
      <c r="A1819" s="145">
        <v>1815</v>
      </c>
      <c r="B1819" s="146" t="s">
        <v>1250</v>
      </c>
      <c r="C1819" s="91"/>
      <c r="D1819" s="91">
        <v>1</v>
      </c>
      <c r="E1819" s="91">
        <v>20</v>
      </c>
      <c r="F1819" s="146" t="s">
        <v>2190</v>
      </c>
      <c r="G1819" s="99">
        <v>630</v>
      </c>
      <c r="H1819" s="91">
        <v>15</v>
      </c>
      <c r="I1819" s="91"/>
    </row>
    <row r="1820" spans="1:9">
      <c r="A1820" s="145">
        <v>1816</v>
      </c>
      <c r="B1820" s="146" t="s">
        <v>1252</v>
      </c>
      <c r="C1820" s="91" t="s">
        <v>6461</v>
      </c>
      <c r="D1820" s="91">
        <v>1</v>
      </c>
      <c r="E1820" s="91">
        <v>24</v>
      </c>
      <c r="F1820" s="146" t="s">
        <v>2191</v>
      </c>
      <c r="G1820" s="99">
        <v>630</v>
      </c>
      <c r="H1820" s="91">
        <v>34</v>
      </c>
      <c r="I1820" s="91"/>
    </row>
    <row r="1821" spans="1:9">
      <c r="A1821" s="145">
        <v>1817</v>
      </c>
      <c r="B1821" s="146" t="s">
        <v>1254</v>
      </c>
      <c r="C1821" s="91" t="s">
        <v>6461</v>
      </c>
      <c r="D1821" s="91">
        <v>1</v>
      </c>
      <c r="E1821" s="91">
        <v>25</v>
      </c>
      <c r="F1821" s="146" t="s">
        <v>2192</v>
      </c>
      <c r="G1821" s="99">
        <v>630</v>
      </c>
      <c r="H1821" s="91">
        <v>44</v>
      </c>
      <c r="I1821" s="91"/>
    </row>
    <row r="1822" spans="1:9">
      <c r="A1822" s="145">
        <v>1818</v>
      </c>
      <c r="B1822" s="146" t="s">
        <v>1256</v>
      </c>
      <c r="C1822" s="91" t="s">
        <v>6461</v>
      </c>
      <c r="D1822" s="91">
        <v>1</v>
      </c>
      <c r="E1822" s="91">
        <v>26</v>
      </c>
      <c r="F1822" s="146" t="s">
        <v>2193</v>
      </c>
      <c r="G1822" s="99">
        <v>630</v>
      </c>
      <c r="H1822" s="91">
        <v>54</v>
      </c>
      <c r="I1822" s="91"/>
    </row>
    <row r="1823" spans="1:9">
      <c r="A1823" s="145">
        <v>1819</v>
      </c>
      <c r="B1823" s="146" t="s">
        <v>1240</v>
      </c>
      <c r="C1823" s="146"/>
      <c r="D1823" s="91">
        <v>1</v>
      </c>
      <c r="E1823" s="91">
        <v>15</v>
      </c>
      <c r="F1823" s="146" t="s">
        <v>2194</v>
      </c>
      <c r="G1823" s="99">
        <v>633</v>
      </c>
      <c r="H1823" s="91">
        <v>3</v>
      </c>
      <c r="I1823" s="146"/>
    </row>
    <row r="1824" spans="1:9">
      <c r="A1824" s="145">
        <v>1820</v>
      </c>
      <c r="B1824" s="146" t="s">
        <v>1242</v>
      </c>
      <c r="C1824" s="91"/>
      <c r="D1824" s="91">
        <v>5</v>
      </c>
      <c r="E1824" s="91">
        <v>16</v>
      </c>
      <c r="F1824" s="146" t="s">
        <v>2195</v>
      </c>
      <c r="G1824" s="147">
        <v>633</v>
      </c>
      <c r="H1824" s="91" t="s">
        <v>6669</v>
      </c>
      <c r="I1824" s="91"/>
    </row>
    <row r="1825" spans="1:9">
      <c r="A1825" s="145">
        <v>1821</v>
      </c>
      <c r="B1825" s="146" t="s">
        <v>1244</v>
      </c>
      <c r="C1825" s="91"/>
      <c r="D1825" s="91">
        <v>1</v>
      </c>
      <c r="E1825" s="91">
        <v>17</v>
      </c>
      <c r="F1825" s="146" t="s">
        <v>2196</v>
      </c>
      <c r="G1825" s="99">
        <v>633</v>
      </c>
      <c r="H1825" s="91">
        <v>9</v>
      </c>
      <c r="I1825" s="91"/>
    </row>
    <row r="1826" spans="1:9">
      <c r="A1826" s="145">
        <v>1822</v>
      </c>
      <c r="B1826" s="146" t="s">
        <v>1246</v>
      </c>
      <c r="C1826" s="91"/>
      <c r="D1826" s="91">
        <v>1</v>
      </c>
      <c r="E1826" s="91">
        <v>18</v>
      </c>
      <c r="F1826" s="146" t="s">
        <v>2197</v>
      </c>
      <c r="G1826" s="99">
        <v>633</v>
      </c>
      <c r="H1826" s="91">
        <v>11</v>
      </c>
      <c r="I1826" s="91"/>
    </row>
    <row r="1827" spans="1:9">
      <c r="A1827" s="145">
        <v>1823</v>
      </c>
      <c r="B1827" s="146" t="s">
        <v>1248</v>
      </c>
      <c r="C1827" s="91"/>
      <c r="D1827" s="91">
        <v>1</v>
      </c>
      <c r="E1827" s="91">
        <v>19</v>
      </c>
      <c r="F1827" s="146" t="s">
        <v>2198</v>
      </c>
      <c r="G1827" s="99">
        <v>633</v>
      </c>
      <c r="H1827" s="91">
        <v>13</v>
      </c>
      <c r="I1827" s="91"/>
    </row>
    <row r="1828" spans="1:9">
      <c r="A1828" s="145">
        <v>1824</v>
      </c>
      <c r="B1828" s="146" t="s">
        <v>1250</v>
      </c>
      <c r="C1828" s="91"/>
      <c r="D1828" s="91">
        <v>1</v>
      </c>
      <c r="E1828" s="91">
        <v>20</v>
      </c>
      <c r="F1828" s="146" t="s">
        <v>2199</v>
      </c>
      <c r="G1828" s="99">
        <v>633</v>
      </c>
      <c r="H1828" s="91">
        <v>15</v>
      </c>
      <c r="I1828" s="91"/>
    </row>
    <row r="1829" spans="1:9">
      <c r="A1829" s="145">
        <v>1825</v>
      </c>
      <c r="B1829" s="146" t="s">
        <v>1252</v>
      </c>
      <c r="C1829" s="91" t="s">
        <v>6461</v>
      </c>
      <c r="D1829" s="91">
        <v>1</v>
      </c>
      <c r="E1829" s="91">
        <v>24</v>
      </c>
      <c r="F1829" s="146" t="s">
        <v>2200</v>
      </c>
      <c r="G1829" s="99">
        <v>633</v>
      </c>
      <c r="H1829" s="91">
        <v>34</v>
      </c>
      <c r="I1829" s="91"/>
    </row>
    <row r="1830" spans="1:9">
      <c r="A1830" s="145">
        <v>1826</v>
      </c>
      <c r="B1830" s="146" t="s">
        <v>1254</v>
      </c>
      <c r="C1830" s="91" t="s">
        <v>6461</v>
      </c>
      <c r="D1830" s="91">
        <v>1</v>
      </c>
      <c r="E1830" s="91">
        <v>25</v>
      </c>
      <c r="F1830" s="146" t="s">
        <v>2201</v>
      </c>
      <c r="G1830" s="99">
        <v>633</v>
      </c>
      <c r="H1830" s="91">
        <v>44</v>
      </c>
      <c r="I1830" s="91"/>
    </row>
    <row r="1831" spans="1:9">
      <c r="A1831" s="145">
        <v>1827</v>
      </c>
      <c r="B1831" s="146" t="s">
        <v>1256</v>
      </c>
      <c r="C1831" s="91" t="s">
        <v>6461</v>
      </c>
      <c r="D1831" s="91">
        <v>1</v>
      </c>
      <c r="E1831" s="91">
        <v>26</v>
      </c>
      <c r="F1831" s="146" t="s">
        <v>2202</v>
      </c>
      <c r="G1831" s="99">
        <v>633</v>
      </c>
      <c r="H1831" s="91">
        <v>54</v>
      </c>
      <c r="I1831" s="91"/>
    </row>
    <row r="1832" spans="1:9">
      <c r="A1832" s="145">
        <v>1828</v>
      </c>
      <c r="B1832" s="146" t="s">
        <v>1240</v>
      </c>
      <c r="C1832" s="146"/>
      <c r="D1832" s="91">
        <v>1</v>
      </c>
      <c r="E1832" s="91">
        <v>15</v>
      </c>
      <c r="F1832" s="146" t="s">
        <v>2203</v>
      </c>
      <c r="G1832" s="99">
        <v>636</v>
      </c>
      <c r="H1832" s="91">
        <v>3</v>
      </c>
      <c r="I1832" s="146"/>
    </row>
    <row r="1833" spans="1:9">
      <c r="A1833" s="145">
        <v>1829</v>
      </c>
      <c r="B1833" s="146" t="s">
        <v>1242</v>
      </c>
      <c r="C1833" s="91"/>
      <c r="D1833" s="91">
        <v>5</v>
      </c>
      <c r="E1833" s="91">
        <v>16</v>
      </c>
      <c r="F1833" s="146" t="s">
        <v>2204</v>
      </c>
      <c r="G1833" s="147">
        <v>636</v>
      </c>
      <c r="H1833" s="91" t="s">
        <v>6669</v>
      </c>
      <c r="I1833" s="91"/>
    </row>
    <row r="1834" spans="1:9">
      <c r="A1834" s="145">
        <v>1830</v>
      </c>
      <c r="B1834" s="146" t="s">
        <v>1244</v>
      </c>
      <c r="C1834" s="91"/>
      <c r="D1834" s="91">
        <v>1</v>
      </c>
      <c r="E1834" s="91">
        <v>17</v>
      </c>
      <c r="F1834" s="146" t="s">
        <v>2205</v>
      </c>
      <c r="G1834" s="99">
        <v>636</v>
      </c>
      <c r="H1834" s="91">
        <v>9</v>
      </c>
      <c r="I1834" s="91"/>
    </row>
    <row r="1835" spans="1:9">
      <c r="A1835" s="145">
        <v>1831</v>
      </c>
      <c r="B1835" s="146" t="s">
        <v>1246</v>
      </c>
      <c r="C1835" s="91"/>
      <c r="D1835" s="91">
        <v>1</v>
      </c>
      <c r="E1835" s="91">
        <v>18</v>
      </c>
      <c r="F1835" s="146" t="s">
        <v>2206</v>
      </c>
      <c r="G1835" s="99">
        <v>636</v>
      </c>
      <c r="H1835" s="91">
        <v>11</v>
      </c>
      <c r="I1835" s="91"/>
    </row>
    <row r="1836" spans="1:9">
      <c r="A1836" s="145">
        <v>1832</v>
      </c>
      <c r="B1836" s="146" t="s">
        <v>1248</v>
      </c>
      <c r="C1836" s="91"/>
      <c r="D1836" s="91">
        <v>1</v>
      </c>
      <c r="E1836" s="91">
        <v>19</v>
      </c>
      <c r="F1836" s="146" t="s">
        <v>2207</v>
      </c>
      <c r="G1836" s="99">
        <v>636</v>
      </c>
      <c r="H1836" s="91">
        <v>13</v>
      </c>
      <c r="I1836" s="91"/>
    </row>
    <row r="1837" spans="1:9">
      <c r="A1837" s="145">
        <v>1833</v>
      </c>
      <c r="B1837" s="146" t="s">
        <v>1250</v>
      </c>
      <c r="C1837" s="91"/>
      <c r="D1837" s="91">
        <v>1</v>
      </c>
      <c r="E1837" s="91">
        <v>20</v>
      </c>
      <c r="F1837" s="146" t="s">
        <v>2208</v>
      </c>
      <c r="G1837" s="99">
        <v>636</v>
      </c>
      <c r="H1837" s="91">
        <v>15</v>
      </c>
      <c r="I1837" s="91"/>
    </row>
    <row r="1838" spans="1:9">
      <c r="A1838" s="145">
        <v>1834</v>
      </c>
      <c r="B1838" s="146" t="s">
        <v>1252</v>
      </c>
      <c r="C1838" s="91" t="s">
        <v>6461</v>
      </c>
      <c r="D1838" s="91">
        <v>1</v>
      </c>
      <c r="E1838" s="91">
        <v>24</v>
      </c>
      <c r="F1838" s="146" t="s">
        <v>2209</v>
      </c>
      <c r="G1838" s="99">
        <v>636</v>
      </c>
      <c r="H1838" s="91">
        <v>34</v>
      </c>
      <c r="I1838" s="91"/>
    </row>
    <row r="1839" spans="1:9">
      <c r="A1839" s="145">
        <v>1835</v>
      </c>
      <c r="B1839" s="146" t="s">
        <v>1254</v>
      </c>
      <c r="C1839" s="91" t="s">
        <v>6461</v>
      </c>
      <c r="D1839" s="91">
        <v>1</v>
      </c>
      <c r="E1839" s="91">
        <v>25</v>
      </c>
      <c r="F1839" s="146" t="s">
        <v>2210</v>
      </c>
      <c r="G1839" s="99">
        <v>636</v>
      </c>
      <c r="H1839" s="91">
        <v>44</v>
      </c>
      <c r="I1839" s="91"/>
    </row>
    <row r="1840" spans="1:9">
      <c r="A1840" s="145">
        <v>1836</v>
      </c>
      <c r="B1840" s="146" t="s">
        <v>1256</v>
      </c>
      <c r="C1840" s="91" t="s">
        <v>6461</v>
      </c>
      <c r="D1840" s="91">
        <v>1</v>
      </c>
      <c r="E1840" s="91">
        <v>26</v>
      </c>
      <c r="F1840" s="146" t="s">
        <v>2211</v>
      </c>
      <c r="G1840" s="99">
        <v>636</v>
      </c>
      <c r="H1840" s="91">
        <v>54</v>
      </c>
      <c r="I1840" s="91"/>
    </row>
    <row r="1841" spans="1:9">
      <c r="A1841" s="145">
        <v>1837</v>
      </c>
      <c r="B1841" s="146" t="s">
        <v>1240</v>
      </c>
      <c r="C1841" s="146"/>
      <c r="D1841" s="91">
        <v>1</v>
      </c>
      <c r="E1841" s="91">
        <v>15</v>
      </c>
      <c r="F1841" s="146" t="s">
        <v>2212</v>
      </c>
      <c r="G1841" s="99">
        <v>639</v>
      </c>
      <c r="H1841" s="91">
        <v>3</v>
      </c>
      <c r="I1841" s="146"/>
    </row>
    <row r="1842" spans="1:9">
      <c r="A1842" s="145">
        <v>1838</v>
      </c>
      <c r="B1842" s="146" t="s">
        <v>1242</v>
      </c>
      <c r="C1842" s="91"/>
      <c r="D1842" s="91">
        <v>5</v>
      </c>
      <c r="E1842" s="91">
        <v>16</v>
      </c>
      <c r="F1842" s="146" t="s">
        <v>2213</v>
      </c>
      <c r="G1842" s="147">
        <v>639</v>
      </c>
      <c r="H1842" s="91" t="s">
        <v>6669</v>
      </c>
      <c r="I1842" s="91"/>
    </row>
    <row r="1843" spans="1:9">
      <c r="A1843" s="145">
        <v>1839</v>
      </c>
      <c r="B1843" s="146" t="s">
        <v>1244</v>
      </c>
      <c r="C1843" s="91"/>
      <c r="D1843" s="91">
        <v>1</v>
      </c>
      <c r="E1843" s="91">
        <v>17</v>
      </c>
      <c r="F1843" s="146" t="s">
        <v>2214</v>
      </c>
      <c r="G1843" s="99">
        <v>639</v>
      </c>
      <c r="H1843" s="91">
        <v>9</v>
      </c>
      <c r="I1843" s="91"/>
    </row>
    <row r="1844" spans="1:9">
      <c r="A1844" s="145">
        <v>1840</v>
      </c>
      <c r="B1844" s="146" t="s">
        <v>1246</v>
      </c>
      <c r="C1844" s="91"/>
      <c r="D1844" s="91">
        <v>1</v>
      </c>
      <c r="E1844" s="91">
        <v>18</v>
      </c>
      <c r="F1844" s="146" t="s">
        <v>2215</v>
      </c>
      <c r="G1844" s="99">
        <v>639</v>
      </c>
      <c r="H1844" s="91">
        <v>11</v>
      </c>
      <c r="I1844" s="91"/>
    </row>
    <row r="1845" spans="1:9">
      <c r="A1845" s="145">
        <v>1841</v>
      </c>
      <c r="B1845" s="146" t="s">
        <v>1248</v>
      </c>
      <c r="C1845" s="91"/>
      <c r="D1845" s="91">
        <v>1</v>
      </c>
      <c r="E1845" s="91">
        <v>19</v>
      </c>
      <c r="F1845" s="146" t="s">
        <v>2216</v>
      </c>
      <c r="G1845" s="99">
        <v>639</v>
      </c>
      <c r="H1845" s="91">
        <v>13</v>
      </c>
      <c r="I1845" s="91"/>
    </row>
    <row r="1846" spans="1:9">
      <c r="A1846" s="145">
        <v>1842</v>
      </c>
      <c r="B1846" s="146" t="s">
        <v>1250</v>
      </c>
      <c r="C1846" s="91"/>
      <c r="D1846" s="91">
        <v>1</v>
      </c>
      <c r="E1846" s="91">
        <v>20</v>
      </c>
      <c r="F1846" s="146" t="s">
        <v>2217</v>
      </c>
      <c r="G1846" s="99">
        <v>639</v>
      </c>
      <c r="H1846" s="91">
        <v>15</v>
      </c>
      <c r="I1846" s="91"/>
    </row>
    <row r="1847" spans="1:9">
      <c r="A1847" s="145">
        <v>1843</v>
      </c>
      <c r="B1847" s="146" t="s">
        <v>1252</v>
      </c>
      <c r="C1847" s="91" t="s">
        <v>6461</v>
      </c>
      <c r="D1847" s="91">
        <v>1</v>
      </c>
      <c r="E1847" s="91">
        <v>24</v>
      </c>
      <c r="F1847" s="146" t="s">
        <v>2218</v>
      </c>
      <c r="G1847" s="99">
        <v>639</v>
      </c>
      <c r="H1847" s="91">
        <v>34</v>
      </c>
      <c r="I1847" s="91"/>
    </row>
    <row r="1848" spans="1:9">
      <c r="A1848" s="145">
        <v>1844</v>
      </c>
      <c r="B1848" s="146" t="s">
        <v>1254</v>
      </c>
      <c r="C1848" s="91" t="s">
        <v>6461</v>
      </c>
      <c r="D1848" s="91">
        <v>1</v>
      </c>
      <c r="E1848" s="91">
        <v>25</v>
      </c>
      <c r="F1848" s="146" t="s">
        <v>2219</v>
      </c>
      <c r="G1848" s="99">
        <v>639</v>
      </c>
      <c r="H1848" s="91">
        <v>44</v>
      </c>
      <c r="I1848" s="91"/>
    </row>
    <row r="1849" spans="1:9">
      <c r="A1849" s="145">
        <v>1845</v>
      </c>
      <c r="B1849" s="146" t="s">
        <v>1256</v>
      </c>
      <c r="C1849" s="91" t="s">
        <v>6461</v>
      </c>
      <c r="D1849" s="91">
        <v>1</v>
      </c>
      <c r="E1849" s="91">
        <v>26</v>
      </c>
      <c r="F1849" s="146" t="s">
        <v>2220</v>
      </c>
      <c r="G1849" s="99">
        <v>639</v>
      </c>
      <c r="H1849" s="91">
        <v>54</v>
      </c>
      <c r="I1849" s="91"/>
    </row>
    <row r="1850" spans="1:9">
      <c r="A1850" s="145">
        <v>1846</v>
      </c>
      <c r="B1850" s="146" t="s">
        <v>1240</v>
      </c>
      <c r="C1850" s="146"/>
      <c r="D1850" s="91">
        <v>1</v>
      </c>
      <c r="E1850" s="91">
        <v>15</v>
      </c>
      <c r="F1850" s="146" t="s">
        <v>2221</v>
      </c>
      <c r="G1850" s="99">
        <v>642</v>
      </c>
      <c r="H1850" s="91">
        <v>3</v>
      </c>
      <c r="I1850" s="146"/>
    </row>
    <row r="1851" spans="1:9">
      <c r="A1851" s="145">
        <v>1847</v>
      </c>
      <c r="B1851" s="146" t="s">
        <v>1242</v>
      </c>
      <c r="C1851" s="91"/>
      <c r="D1851" s="91">
        <v>5</v>
      </c>
      <c r="E1851" s="91">
        <v>16</v>
      </c>
      <c r="F1851" s="146" t="s">
        <v>2222</v>
      </c>
      <c r="G1851" s="147">
        <v>642</v>
      </c>
      <c r="H1851" s="91" t="s">
        <v>6669</v>
      </c>
      <c r="I1851" s="91"/>
    </row>
    <row r="1852" spans="1:9">
      <c r="A1852" s="145">
        <v>1848</v>
      </c>
      <c r="B1852" s="146" t="s">
        <v>1244</v>
      </c>
      <c r="C1852" s="91"/>
      <c r="D1852" s="91">
        <v>1</v>
      </c>
      <c r="E1852" s="91">
        <v>17</v>
      </c>
      <c r="F1852" s="146" t="s">
        <v>2223</v>
      </c>
      <c r="G1852" s="99">
        <v>642</v>
      </c>
      <c r="H1852" s="91">
        <v>9</v>
      </c>
      <c r="I1852" s="91"/>
    </row>
    <row r="1853" spans="1:9">
      <c r="A1853" s="145">
        <v>1849</v>
      </c>
      <c r="B1853" s="146" t="s">
        <v>1246</v>
      </c>
      <c r="C1853" s="91"/>
      <c r="D1853" s="91">
        <v>1</v>
      </c>
      <c r="E1853" s="91">
        <v>18</v>
      </c>
      <c r="F1853" s="146" t="s">
        <v>2224</v>
      </c>
      <c r="G1853" s="99">
        <v>642</v>
      </c>
      <c r="H1853" s="91">
        <v>11</v>
      </c>
      <c r="I1853" s="91"/>
    </row>
    <row r="1854" spans="1:9">
      <c r="A1854" s="145">
        <v>1850</v>
      </c>
      <c r="B1854" s="146" t="s">
        <v>1248</v>
      </c>
      <c r="C1854" s="91"/>
      <c r="D1854" s="91">
        <v>1</v>
      </c>
      <c r="E1854" s="91">
        <v>19</v>
      </c>
      <c r="F1854" s="146" t="s">
        <v>2225</v>
      </c>
      <c r="G1854" s="99">
        <v>642</v>
      </c>
      <c r="H1854" s="91">
        <v>13</v>
      </c>
      <c r="I1854" s="91"/>
    </row>
    <row r="1855" spans="1:9">
      <c r="A1855" s="145">
        <v>1851</v>
      </c>
      <c r="B1855" s="146" t="s">
        <v>1250</v>
      </c>
      <c r="C1855" s="91"/>
      <c r="D1855" s="91">
        <v>1</v>
      </c>
      <c r="E1855" s="91">
        <v>20</v>
      </c>
      <c r="F1855" s="146" t="s">
        <v>2226</v>
      </c>
      <c r="G1855" s="99">
        <v>642</v>
      </c>
      <c r="H1855" s="91">
        <v>15</v>
      </c>
      <c r="I1855" s="91"/>
    </row>
    <row r="1856" spans="1:9">
      <c r="A1856" s="145">
        <v>1852</v>
      </c>
      <c r="B1856" s="146" t="s">
        <v>1252</v>
      </c>
      <c r="C1856" s="91" t="s">
        <v>6461</v>
      </c>
      <c r="D1856" s="91">
        <v>1</v>
      </c>
      <c r="E1856" s="91">
        <v>24</v>
      </c>
      <c r="F1856" s="146" t="s">
        <v>2227</v>
      </c>
      <c r="G1856" s="99">
        <v>642</v>
      </c>
      <c r="H1856" s="91">
        <v>34</v>
      </c>
      <c r="I1856" s="91"/>
    </row>
    <row r="1857" spans="1:9">
      <c r="A1857" s="145">
        <v>1853</v>
      </c>
      <c r="B1857" s="146" t="s">
        <v>1254</v>
      </c>
      <c r="C1857" s="91" t="s">
        <v>6461</v>
      </c>
      <c r="D1857" s="91">
        <v>1</v>
      </c>
      <c r="E1857" s="91">
        <v>25</v>
      </c>
      <c r="F1857" s="146" t="s">
        <v>2228</v>
      </c>
      <c r="G1857" s="99">
        <v>642</v>
      </c>
      <c r="H1857" s="91">
        <v>44</v>
      </c>
      <c r="I1857" s="91"/>
    </row>
    <row r="1858" spans="1:9">
      <c r="A1858" s="145">
        <v>1854</v>
      </c>
      <c r="B1858" s="146" t="s">
        <v>1256</v>
      </c>
      <c r="C1858" s="91" t="s">
        <v>6461</v>
      </c>
      <c r="D1858" s="91">
        <v>1</v>
      </c>
      <c r="E1858" s="91">
        <v>26</v>
      </c>
      <c r="F1858" s="146" t="s">
        <v>2229</v>
      </c>
      <c r="G1858" s="99">
        <v>642</v>
      </c>
      <c r="H1858" s="91">
        <v>54</v>
      </c>
      <c r="I1858" s="91"/>
    </row>
    <row r="1859" spans="1:9">
      <c r="A1859" s="145">
        <v>1855</v>
      </c>
      <c r="B1859" s="146" t="s">
        <v>1240</v>
      </c>
      <c r="C1859" s="146"/>
      <c r="D1859" s="91">
        <v>1</v>
      </c>
      <c r="E1859" s="91">
        <v>15</v>
      </c>
      <c r="F1859" s="146" t="s">
        <v>2230</v>
      </c>
      <c r="G1859" s="99">
        <v>645</v>
      </c>
      <c r="H1859" s="91">
        <v>3</v>
      </c>
      <c r="I1859" s="146"/>
    </row>
    <row r="1860" spans="1:9">
      <c r="A1860" s="145">
        <v>1856</v>
      </c>
      <c r="B1860" s="146" t="s">
        <v>1242</v>
      </c>
      <c r="C1860" s="91"/>
      <c r="D1860" s="91">
        <v>5</v>
      </c>
      <c r="E1860" s="91">
        <v>16</v>
      </c>
      <c r="F1860" s="146" t="s">
        <v>2231</v>
      </c>
      <c r="G1860" s="147">
        <v>645</v>
      </c>
      <c r="H1860" s="91" t="s">
        <v>6669</v>
      </c>
      <c r="I1860" s="91"/>
    </row>
    <row r="1861" spans="1:9">
      <c r="A1861" s="145">
        <v>1857</v>
      </c>
      <c r="B1861" s="146" t="s">
        <v>1244</v>
      </c>
      <c r="C1861" s="91"/>
      <c r="D1861" s="91">
        <v>1</v>
      </c>
      <c r="E1861" s="91">
        <v>17</v>
      </c>
      <c r="F1861" s="146" t="s">
        <v>2232</v>
      </c>
      <c r="G1861" s="99">
        <v>645</v>
      </c>
      <c r="H1861" s="91">
        <v>9</v>
      </c>
      <c r="I1861" s="91"/>
    </row>
    <row r="1862" spans="1:9">
      <c r="A1862" s="145">
        <v>1858</v>
      </c>
      <c r="B1862" s="146" t="s">
        <v>1246</v>
      </c>
      <c r="C1862" s="91"/>
      <c r="D1862" s="91">
        <v>1</v>
      </c>
      <c r="E1862" s="91">
        <v>18</v>
      </c>
      <c r="F1862" s="146" t="s">
        <v>2233</v>
      </c>
      <c r="G1862" s="99">
        <v>645</v>
      </c>
      <c r="H1862" s="91">
        <v>11</v>
      </c>
      <c r="I1862" s="91"/>
    </row>
    <row r="1863" spans="1:9">
      <c r="A1863" s="145">
        <v>1859</v>
      </c>
      <c r="B1863" s="146" t="s">
        <v>1248</v>
      </c>
      <c r="C1863" s="91"/>
      <c r="D1863" s="91">
        <v>1</v>
      </c>
      <c r="E1863" s="91">
        <v>19</v>
      </c>
      <c r="F1863" s="146" t="s">
        <v>2234</v>
      </c>
      <c r="G1863" s="99">
        <v>645</v>
      </c>
      <c r="H1863" s="91">
        <v>13</v>
      </c>
      <c r="I1863" s="91"/>
    </row>
    <row r="1864" spans="1:9">
      <c r="A1864" s="145">
        <v>1860</v>
      </c>
      <c r="B1864" s="146" t="s">
        <v>1250</v>
      </c>
      <c r="C1864" s="91"/>
      <c r="D1864" s="91">
        <v>1</v>
      </c>
      <c r="E1864" s="91">
        <v>20</v>
      </c>
      <c r="F1864" s="146" t="s">
        <v>2235</v>
      </c>
      <c r="G1864" s="99">
        <v>645</v>
      </c>
      <c r="H1864" s="91">
        <v>15</v>
      </c>
      <c r="I1864" s="91"/>
    </row>
    <row r="1865" spans="1:9">
      <c r="A1865" s="145">
        <v>1861</v>
      </c>
      <c r="B1865" s="146" t="s">
        <v>1252</v>
      </c>
      <c r="C1865" s="91" t="s">
        <v>6461</v>
      </c>
      <c r="D1865" s="91">
        <v>1</v>
      </c>
      <c r="E1865" s="91">
        <v>24</v>
      </c>
      <c r="F1865" s="146" t="s">
        <v>2236</v>
      </c>
      <c r="G1865" s="99">
        <v>645</v>
      </c>
      <c r="H1865" s="91">
        <v>34</v>
      </c>
      <c r="I1865" s="91"/>
    </row>
    <row r="1866" spans="1:9">
      <c r="A1866" s="145">
        <v>1862</v>
      </c>
      <c r="B1866" s="146" t="s">
        <v>1254</v>
      </c>
      <c r="C1866" s="91" t="s">
        <v>6461</v>
      </c>
      <c r="D1866" s="91">
        <v>1</v>
      </c>
      <c r="E1866" s="91">
        <v>25</v>
      </c>
      <c r="F1866" s="146" t="s">
        <v>2237</v>
      </c>
      <c r="G1866" s="99">
        <v>645</v>
      </c>
      <c r="H1866" s="91">
        <v>44</v>
      </c>
      <c r="I1866" s="91"/>
    </row>
    <row r="1867" spans="1:9">
      <c r="A1867" s="145">
        <v>1863</v>
      </c>
      <c r="B1867" s="146" t="s">
        <v>1256</v>
      </c>
      <c r="C1867" s="91" t="s">
        <v>6461</v>
      </c>
      <c r="D1867" s="91">
        <v>1</v>
      </c>
      <c r="E1867" s="91">
        <v>26</v>
      </c>
      <c r="F1867" s="146" t="s">
        <v>2238</v>
      </c>
      <c r="G1867" s="99">
        <v>645</v>
      </c>
      <c r="H1867" s="91">
        <v>54</v>
      </c>
      <c r="I1867" s="91"/>
    </row>
    <row r="1868" spans="1:9">
      <c r="A1868" s="145">
        <v>1864</v>
      </c>
      <c r="B1868" s="146" t="s">
        <v>1240</v>
      </c>
      <c r="C1868" s="146"/>
      <c r="D1868" s="91">
        <v>1</v>
      </c>
      <c r="E1868" s="91">
        <v>15</v>
      </c>
      <c r="F1868" s="146" t="s">
        <v>2239</v>
      </c>
      <c r="G1868" s="99">
        <v>648</v>
      </c>
      <c r="H1868" s="91">
        <v>3</v>
      </c>
      <c r="I1868" s="146"/>
    </row>
    <row r="1869" spans="1:9">
      <c r="A1869" s="145">
        <v>1865</v>
      </c>
      <c r="B1869" s="146" t="s">
        <v>1242</v>
      </c>
      <c r="C1869" s="91"/>
      <c r="D1869" s="91">
        <v>5</v>
      </c>
      <c r="E1869" s="91">
        <v>16</v>
      </c>
      <c r="F1869" s="146" t="s">
        <v>2240</v>
      </c>
      <c r="G1869" s="147">
        <v>648</v>
      </c>
      <c r="H1869" s="91" t="s">
        <v>6669</v>
      </c>
      <c r="I1869" s="91"/>
    </row>
    <row r="1870" spans="1:9">
      <c r="A1870" s="145">
        <v>1866</v>
      </c>
      <c r="B1870" s="146" t="s">
        <v>1244</v>
      </c>
      <c r="C1870" s="91"/>
      <c r="D1870" s="91">
        <v>1</v>
      </c>
      <c r="E1870" s="91">
        <v>17</v>
      </c>
      <c r="F1870" s="146" t="s">
        <v>2241</v>
      </c>
      <c r="G1870" s="99">
        <v>648</v>
      </c>
      <c r="H1870" s="91">
        <v>9</v>
      </c>
      <c r="I1870" s="91"/>
    </row>
    <row r="1871" spans="1:9">
      <c r="A1871" s="145">
        <v>1867</v>
      </c>
      <c r="B1871" s="146" t="s">
        <v>1246</v>
      </c>
      <c r="C1871" s="91"/>
      <c r="D1871" s="91">
        <v>1</v>
      </c>
      <c r="E1871" s="91">
        <v>18</v>
      </c>
      <c r="F1871" s="146" t="s">
        <v>2242</v>
      </c>
      <c r="G1871" s="99">
        <v>648</v>
      </c>
      <c r="H1871" s="91">
        <v>11</v>
      </c>
      <c r="I1871" s="91"/>
    </row>
    <row r="1872" spans="1:9">
      <c r="A1872" s="145">
        <v>1868</v>
      </c>
      <c r="B1872" s="146" t="s">
        <v>1248</v>
      </c>
      <c r="C1872" s="91"/>
      <c r="D1872" s="91">
        <v>1</v>
      </c>
      <c r="E1872" s="91">
        <v>19</v>
      </c>
      <c r="F1872" s="146" t="s">
        <v>2243</v>
      </c>
      <c r="G1872" s="99">
        <v>648</v>
      </c>
      <c r="H1872" s="91">
        <v>13</v>
      </c>
      <c r="I1872" s="91"/>
    </row>
    <row r="1873" spans="1:9">
      <c r="A1873" s="145">
        <v>1869</v>
      </c>
      <c r="B1873" s="146" t="s">
        <v>1250</v>
      </c>
      <c r="C1873" s="91"/>
      <c r="D1873" s="91">
        <v>1</v>
      </c>
      <c r="E1873" s="91">
        <v>20</v>
      </c>
      <c r="F1873" s="146" t="s">
        <v>2244</v>
      </c>
      <c r="G1873" s="99">
        <v>648</v>
      </c>
      <c r="H1873" s="91">
        <v>15</v>
      </c>
      <c r="I1873" s="91"/>
    </row>
    <row r="1874" spans="1:9">
      <c r="A1874" s="145">
        <v>1870</v>
      </c>
      <c r="B1874" s="146" t="s">
        <v>1252</v>
      </c>
      <c r="C1874" s="91" t="s">
        <v>6461</v>
      </c>
      <c r="D1874" s="91">
        <v>1</v>
      </c>
      <c r="E1874" s="91">
        <v>24</v>
      </c>
      <c r="F1874" s="146" t="s">
        <v>2245</v>
      </c>
      <c r="G1874" s="99">
        <v>648</v>
      </c>
      <c r="H1874" s="91">
        <v>34</v>
      </c>
      <c r="I1874" s="91"/>
    </row>
    <row r="1875" spans="1:9">
      <c r="A1875" s="145">
        <v>1871</v>
      </c>
      <c r="B1875" s="146" t="s">
        <v>1254</v>
      </c>
      <c r="C1875" s="91" t="s">
        <v>6461</v>
      </c>
      <c r="D1875" s="91">
        <v>1</v>
      </c>
      <c r="E1875" s="91">
        <v>25</v>
      </c>
      <c r="F1875" s="146" t="s">
        <v>2246</v>
      </c>
      <c r="G1875" s="99">
        <v>648</v>
      </c>
      <c r="H1875" s="91">
        <v>44</v>
      </c>
      <c r="I1875" s="91"/>
    </row>
    <row r="1876" spans="1:9">
      <c r="A1876" s="145">
        <v>1872</v>
      </c>
      <c r="B1876" s="146" t="s">
        <v>1256</v>
      </c>
      <c r="C1876" s="91" t="s">
        <v>6461</v>
      </c>
      <c r="D1876" s="91">
        <v>1</v>
      </c>
      <c r="E1876" s="91">
        <v>26</v>
      </c>
      <c r="F1876" s="146" t="s">
        <v>2247</v>
      </c>
      <c r="G1876" s="99">
        <v>648</v>
      </c>
      <c r="H1876" s="91">
        <v>54</v>
      </c>
      <c r="I1876" s="91"/>
    </row>
    <row r="1877" spans="1:9">
      <c r="A1877" s="145">
        <v>1873</v>
      </c>
      <c r="B1877" s="146" t="s">
        <v>1240</v>
      </c>
      <c r="C1877" s="146"/>
      <c r="D1877" s="91">
        <v>1</v>
      </c>
      <c r="E1877" s="91">
        <v>15</v>
      </c>
      <c r="F1877" s="146" t="s">
        <v>2248</v>
      </c>
      <c r="G1877" s="99">
        <v>651</v>
      </c>
      <c r="H1877" s="91">
        <v>3</v>
      </c>
      <c r="I1877" s="146"/>
    </row>
    <row r="1878" spans="1:9">
      <c r="A1878" s="145">
        <v>1874</v>
      </c>
      <c r="B1878" s="146" t="s">
        <v>1242</v>
      </c>
      <c r="C1878" s="91"/>
      <c r="D1878" s="91">
        <v>5</v>
      </c>
      <c r="E1878" s="91">
        <v>16</v>
      </c>
      <c r="F1878" s="146" t="s">
        <v>2249</v>
      </c>
      <c r="G1878" s="147">
        <v>651</v>
      </c>
      <c r="H1878" s="91" t="s">
        <v>6669</v>
      </c>
      <c r="I1878" s="91"/>
    </row>
    <row r="1879" spans="1:9">
      <c r="A1879" s="145">
        <v>1875</v>
      </c>
      <c r="B1879" s="146" t="s">
        <v>1244</v>
      </c>
      <c r="C1879" s="91"/>
      <c r="D1879" s="91">
        <v>1</v>
      </c>
      <c r="E1879" s="91">
        <v>17</v>
      </c>
      <c r="F1879" s="146" t="s">
        <v>2250</v>
      </c>
      <c r="G1879" s="99">
        <v>651</v>
      </c>
      <c r="H1879" s="91">
        <v>9</v>
      </c>
      <c r="I1879" s="91"/>
    </row>
    <row r="1880" spans="1:9">
      <c r="A1880" s="145">
        <v>1876</v>
      </c>
      <c r="B1880" s="146" t="s">
        <v>1246</v>
      </c>
      <c r="C1880" s="91"/>
      <c r="D1880" s="91">
        <v>1</v>
      </c>
      <c r="E1880" s="91">
        <v>18</v>
      </c>
      <c r="F1880" s="146" t="s">
        <v>2251</v>
      </c>
      <c r="G1880" s="99">
        <v>651</v>
      </c>
      <c r="H1880" s="91">
        <v>11</v>
      </c>
      <c r="I1880" s="91"/>
    </row>
    <row r="1881" spans="1:9">
      <c r="A1881" s="145">
        <v>1877</v>
      </c>
      <c r="B1881" s="146" t="s">
        <v>1248</v>
      </c>
      <c r="C1881" s="91"/>
      <c r="D1881" s="91">
        <v>1</v>
      </c>
      <c r="E1881" s="91">
        <v>19</v>
      </c>
      <c r="F1881" s="146" t="s">
        <v>2252</v>
      </c>
      <c r="G1881" s="99">
        <v>651</v>
      </c>
      <c r="H1881" s="91">
        <v>13</v>
      </c>
      <c r="I1881" s="91"/>
    </row>
    <row r="1882" spans="1:9">
      <c r="A1882" s="145">
        <v>1878</v>
      </c>
      <c r="B1882" s="146" t="s">
        <v>1250</v>
      </c>
      <c r="C1882" s="91"/>
      <c r="D1882" s="91">
        <v>1</v>
      </c>
      <c r="E1882" s="91">
        <v>20</v>
      </c>
      <c r="F1882" s="146" t="s">
        <v>2253</v>
      </c>
      <c r="G1882" s="99">
        <v>651</v>
      </c>
      <c r="H1882" s="91">
        <v>15</v>
      </c>
      <c r="I1882" s="91"/>
    </row>
    <row r="1883" spans="1:9">
      <c r="A1883" s="145">
        <v>1879</v>
      </c>
      <c r="B1883" s="146" t="s">
        <v>1252</v>
      </c>
      <c r="C1883" s="91" t="s">
        <v>6461</v>
      </c>
      <c r="D1883" s="91">
        <v>1</v>
      </c>
      <c r="E1883" s="91">
        <v>24</v>
      </c>
      <c r="F1883" s="146" t="s">
        <v>2254</v>
      </c>
      <c r="G1883" s="99">
        <v>651</v>
      </c>
      <c r="H1883" s="91">
        <v>34</v>
      </c>
      <c r="I1883" s="91"/>
    </row>
    <row r="1884" spans="1:9">
      <c r="A1884" s="145">
        <v>1880</v>
      </c>
      <c r="B1884" s="146" t="s">
        <v>1254</v>
      </c>
      <c r="C1884" s="91" t="s">
        <v>6461</v>
      </c>
      <c r="D1884" s="91">
        <v>1</v>
      </c>
      <c r="E1884" s="91">
        <v>25</v>
      </c>
      <c r="F1884" s="146" t="s">
        <v>2255</v>
      </c>
      <c r="G1884" s="99">
        <v>651</v>
      </c>
      <c r="H1884" s="91">
        <v>44</v>
      </c>
      <c r="I1884" s="91"/>
    </row>
    <row r="1885" spans="1:9">
      <c r="A1885" s="145">
        <v>1881</v>
      </c>
      <c r="B1885" s="146" t="s">
        <v>1256</v>
      </c>
      <c r="C1885" s="91" t="s">
        <v>6461</v>
      </c>
      <c r="D1885" s="91">
        <v>1</v>
      </c>
      <c r="E1885" s="91">
        <v>26</v>
      </c>
      <c r="F1885" s="146" t="s">
        <v>2256</v>
      </c>
      <c r="G1885" s="99">
        <v>651</v>
      </c>
      <c r="H1885" s="91">
        <v>54</v>
      </c>
      <c r="I1885" s="91"/>
    </row>
    <row r="1886" spans="1:9">
      <c r="A1886" s="145">
        <v>1882</v>
      </c>
      <c r="B1886" s="146" t="s">
        <v>1240</v>
      </c>
      <c r="C1886" s="146"/>
      <c r="D1886" s="91">
        <v>1</v>
      </c>
      <c r="E1886" s="91">
        <v>15</v>
      </c>
      <c r="F1886" s="146" t="s">
        <v>2257</v>
      </c>
      <c r="G1886" s="99">
        <v>654</v>
      </c>
      <c r="H1886" s="91">
        <v>3</v>
      </c>
      <c r="I1886" s="146"/>
    </row>
    <row r="1887" spans="1:9">
      <c r="A1887" s="145">
        <v>1883</v>
      </c>
      <c r="B1887" s="146" t="s">
        <v>1242</v>
      </c>
      <c r="C1887" s="91"/>
      <c r="D1887" s="91">
        <v>5</v>
      </c>
      <c r="E1887" s="91">
        <v>16</v>
      </c>
      <c r="F1887" s="146" t="s">
        <v>2258</v>
      </c>
      <c r="G1887" s="147">
        <v>654</v>
      </c>
      <c r="H1887" s="91" t="s">
        <v>6669</v>
      </c>
      <c r="I1887" s="91"/>
    </row>
    <row r="1888" spans="1:9">
      <c r="A1888" s="145">
        <v>1884</v>
      </c>
      <c r="B1888" s="146" t="s">
        <v>1244</v>
      </c>
      <c r="C1888" s="91"/>
      <c r="D1888" s="91">
        <v>1</v>
      </c>
      <c r="E1888" s="91">
        <v>17</v>
      </c>
      <c r="F1888" s="146" t="s">
        <v>2259</v>
      </c>
      <c r="G1888" s="99">
        <v>654</v>
      </c>
      <c r="H1888" s="91">
        <v>9</v>
      </c>
      <c r="I1888" s="91"/>
    </row>
    <row r="1889" spans="1:9">
      <c r="A1889" s="145">
        <v>1885</v>
      </c>
      <c r="B1889" s="146" t="s">
        <v>1246</v>
      </c>
      <c r="C1889" s="91"/>
      <c r="D1889" s="91">
        <v>1</v>
      </c>
      <c r="E1889" s="91">
        <v>18</v>
      </c>
      <c r="F1889" s="146" t="s">
        <v>2260</v>
      </c>
      <c r="G1889" s="99">
        <v>654</v>
      </c>
      <c r="H1889" s="91">
        <v>11</v>
      </c>
      <c r="I1889" s="91"/>
    </row>
    <row r="1890" spans="1:9">
      <c r="A1890" s="145">
        <v>1886</v>
      </c>
      <c r="B1890" s="146" t="s">
        <v>1248</v>
      </c>
      <c r="C1890" s="91"/>
      <c r="D1890" s="91">
        <v>1</v>
      </c>
      <c r="E1890" s="91">
        <v>19</v>
      </c>
      <c r="F1890" s="146" t="s">
        <v>2261</v>
      </c>
      <c r="G1890" s="99">
        <v>654</v>
      </c>
      <c r="H1890" s="91">
        <v>13</v>
      </c>
      <c r="I1890" s="91"/>
    </row>
    <row r="1891" spans="1:9">
      <c r="A1891" s="145">
        <v>1887</v>
      </c>
      <c r="B1891" s="146" t="s">
        <v>1250</v>
      </c>
      <c r="C1891" s="91"/>
      <c r="D1891" s="91">
        <v>1</v>
      </c>
      <c r="E1891" s="91">
        <v>20</v>
      </c>
      <c r="F1891" s="146" t="s">
        <v>2262</v>
      </c>
      <c r="G1891" s="99">
        <v>654</v>
      </c>
      <c r="H1891" s="91">
        <v>15</v>
      </c>
      <c r="I1891" s="91"/>
    </row>
    <row r="1892" spans="1:9">
      <c r="A1892" s="145">
        <v>1888</v>
      </c>
      <c r="B1892" s="146" t="s">
        <v>1252</v>
      </c>
      <c r="C1892" s="91" t="s">
        <v>6461</v>
      </c>
      <c r="D1892" s="91">
        <v>1</v>
      </c>
      <c r="E1892" s="91">
        <v>24</v>
      </c>
      <c r="F1892" s="146" t="s">
        <v>2263</v>
      </c>
      <c r="G1892" s="99">
        <v>654</v>
      </c>
      <c r="H1892" s="91">
        <v>34</v>
      </c>
      <c r="I1892" s="91"/>
    </row>
    <row r="1893" spans="1:9">
      <c r="A1893" s="145">
        <v>1889</v>
      </c>
      <c r="B1893" s="146" t="s">
        <v>1254</v>
      </c>
      <c r="C1893" s="91" t="s">
        <v>6461</v>
      </c>
      <c r="D1893" s="91">
        <v>1</v>
      </c>
      <c r="E1893" s="91">
        <v>25</v>
      </c>
      <c r="F1893" s="146" t="s">
        <v>2264</v>
      </c>
      <c r="G1893" s="99">
        <v>654</v>
      </c>
      <c r="H1893" s="91">
        <v>44</v>
      </c>
      <c r="I1893" s="91"/>
    </row>
    <row r="1894" spans="1:9">
      <c r="A1894" s="145">
        <v>1890</v>
      </c>
      <c r="B1894" s="146" t="s">
        <v>1256</v>
      </c>
      <c r="C1894" s="91" t="s">
        <v>6461</v>
      </c>
      <c r="D1894" s="91">
        <v>1</v>
      </c>
      <c r="E1894" s="91">
        <v>26</v>
      </c>
      <c r="F1894" s="146" t="s">
        <v>2265</v>
      </c>
      <c r="G1894" s="99">
        <v>654</v>
      </c>
      <c r="H1894" s="91">
        <v>54</v>
      </c>
      <c r="I1894" s="91"/>
    </row>
    <row r="1895" spans="1:9">
      <c r="A1895" s="145">
        <v>1891</v>
      </c>
      <c r="B1895" s="146" t="s">
        <v>1240</v>
      </c>
      <c r="C1895" s="146"/>
      <c r="D1895" s="91">
        <v>1</v>
      </c>
      <c r="E1895" s="91">
        <v>15</v>
      </c>
      <c r="F1895" s="146" t="s">
        <v>2266</v>
      </c>
      <c r="G1895" s="99">
        <v>657</v>
      </c>
      <c r="H1895" s="91">
        <v>3</v>
      </c>
      <c r="I1895" s="146"/>
    </row>
    <row r="1896" spans="1:9">
      <c r="A1896" s="145">
        <v>1892</v>
      </c>
      <c r="B1896" s="146" t="s">
        <v>1242</v>
      </c>
      <c r="C1896" s="91"/>
      <c r="D1896" s="91">
        <v>5</v>
      </c>
      <c r="E1896" s="91">
        <v>16</v>
      </c>
      <c r="F1896" s="146" t="s">
        <v>2267</v>
      </c>
      <c r="G1896" s="147">
        <v>657</v>
      </c>
      <c r="H1896" s="91" t="s">
        <v>6669</v>
      </c>
      <c r="I1896" s="91"/>
    </row>
    <row r="1897" spans="1:9">
      <c r="A1897" s="145">
        <v>1893</v>
      </c>
      <c r="B1897" s="146" t="s">
        <v>1244</v>
      </c>
      <c r="C1897" s="91"/>
      <c r="D1897" s="91">
        <v>1</v>
      </c>
      <c r="E1897" s="91">
        <v>17</v>
      </c>
      <c r="F1897" s="146" t="s">
        <v>2268</v>
      </c>
      <c r="G1897" s="99">
        <v>657</v>
      </c>
      <c r="H1897" s="91">
        <v>9</v>
      </c>
      <c r="I1897" s="91"/>
    </row>
    <row r="1898" spans="1:9">
      <c r="A1898" s="145">
        <v>1894</v>
      </c>
      <c r="B1898" s="146" t="s">
        <v>1246</v>
      </c>
      <c r="C1898" s="91"/>
      <c r="D1898" s="91">
        <v>1</v>
      </c>
      <c r="E1898" s="91">
        <v>18</v>
      </c>
      <c r="F1898" s="146" t="s">
        <v>2269</v>
      </c>
      <c r="G1898" s="99">
        <v>657</v>
      </c>
      <c r="H1898" s="91">
        <v>11</v>
      </c>
      <c r="I1898" s="91"/>
    </row>
    <row r="1899" spans="1:9">
      <c r="A1899" s="145">
        <v>1895</v>
      </c>
      <c r="B1899" s="146" t="s">
        <v>1248</v>
      </c>
      <c r="C1899" s="91"/>
      <c r="D1899" s="91">
        <v>1</v>
      </c>
      <c r="E1899" s="91">
        <v>19</v>
      </c>
      <c r="F1899" s="146" t="s">
        <v>2270</v>
      </c>
      <c r="G1899" s="99">
        <v>657</v>
      </c>
      <c r="H1899" s="91">
        <v>13</v>
      </c>
      <c r="I1899" s="91"/>
    </row>
    <row r="1900" spans="1:9">
      <c r="A1900" s="145">
        <v>1896</v>
      </c>
      <c r="B1900" s="146" t="s">
        <v>1250</v>
      </c>
      <c r="C1900" s="91"/>
      <c r="D1900" s="91">
        <v>1</v>
      </c>
      <c r="E1900" s="91">
        <v>20</v>
      </c>
      <c r="F1900" s="146" t="s">
        <v>2271</v>
      </c>
      <c r="G1900" s="99">
        <v>657</v>
      </c>
      <c r="H1900" s="91">
        <v>15</v>
      </c>
      <c r="I1900" s="91"/>
    </row>
    <row r="1901" spans="1:9">
      <c r="A1901" s="145">
        <v>1897</v>
      </c>
      <c r="B1901" s="146" t="s">
        <v>1252</v>
      </c>
      <c r="C1901" s="91" t="s">
        <v>6461</v>
      </c>
      <c r="D1901" s="91">
        <v>1</v>
      </c>
      <c r="E1901" s="91">
        <v>24</v>
      </c>
      <c r="F1901" s="146" t="s">
        <v>2272</v>
      </c>
      <c r="G1901" s="99">
        <v>657</v>
      </c>
      <c r="H1901" s="91">
        <v>34</v>
      </c>
      <c r="I1901" s="91"/>
    </row>
    <row r="1902" spans="1:9">
      <c r="A1902" s="145">
        <v>1898</v>
      </c>
      <c r="B1902" s="146" t="s">
        <v>1254</v>
      </c>
      <c r="C1902" s="91" t="s">
        <v>6461</v>
      </c>
      <c r="D1902" s="91">
        <v>1</v>
      </c>
      <c r="E1902" s="91">
        <v>25</v>
      </c>
      <c r="F1902" s="146" t="s">
        <v>2273</v>
      </c>
      <c r="G1902" s="99">
        <v>657</v>
      </c>
      <c r="H1902" s="91">
        <v>44</v>
      </c>
      <c r="I1902" s="91"/>
    </row>
    <row r="1903" spans="1:9">
      <c r="A1903" s="145">
        <v>1899</v>
      </c>
      <c r="B1903" s="146" t="s">
        <v>1256</v>
      </c>
      <c r="C1903" s="91" t="s">
        <v>6461</v>
      </c>
      <c r="D1903" s="91">
        <v>1</v>
      </c>
      <c r="E1903" s="91">
        <v>26</v>
      </c>
      <c r="F1903" s="146" t="s">
        <v>2274</v>
      </c>
      <c r="G1903" s="99">
        <v>657</v>
      </c>
      <c r="H1903" s="91">
        <v>54</v>
      </c>
      <c r="I1903" s="91"/>
    </row>
    <row r="1904" spans="1:9">
      <c r="A1904" s="145">
        <v>1900</v>
      </c>
      <c r="B1904" s="146" t="s">
        <v>1240</v>
      </c>
      <c r="C1904" s="146"/>
      <c r="D1904" s="91">
        <v>1</v>
      </c>
      <c r="E1904" s="91">
        <v>15</v>
      </c>
      <c r="F1904" s="146" t="s">
        <v>2275</v>
      </c>
      <c r="G1904" s="99">
        <v>660</v>
      </c>
      <c r="H1904" s="91">
        <v>3</v>
      </c>
      <c r="I1904" s="146"/>
    </row>
    <row r="1905" spans="1:9">
      <c r="A1905" s="145">
        <v>1901</v>
      </c>
      <c r="B1905" s="146" t="s">
        <v>1242</v>
      </c>
      <c r="C1905" s="91"/>
      <c r="D1905" s="91">
        <v>5</v>
      </c>
      <c r="E1905" s="91">
        <v>16</v>
      </c>
      <c r="F1905" s="146" t="s">
        <v>2276</v>
      </c>
      <c r="G1905" s="147">
        <v>660</v>
      </c>
      <c r="H1905" s="91" t="s">
        <v>6669</v>
      </c>
      <c r="I1905" s="91"/>
    </row>
    <row r="1906" spans="1:9">
      <c r="A1906" s="145">
        <v>1902</v>
      </c>
      <c r="B1906" s="146" t="s">
        <v>1244</v>
      </c>
      <c r="C1906" s="91"/>
      <c r="D1906" s="91">
        <v>1</v>
      </c>
      <c r="E1906" s="91">
        <v>17</v>
      </c>
      <c r="F1906" s="146" t="s">
        <v>2277</v>
      </c>
      <c r="G1906" s="99">
        <v>660</v>
      </c>
      <c r="H1906" s="91">
        <v>9</v>
      </c>
      <c r="I1906" s="91"/>
    </row>
    <row r="1907" spans="1:9">
      <c r="A1907" s="145">
        <v>1903</v>
      </c>
      <c r="B1907" s="146" t="s">
        <v>1246</v>
      </c>
      <c r="C1907" s="91"/>
      <c r="D1907" s="91">
        <v>1</v>
      </c>
      <c r="E1907" s="91">
        <v>18</v>
      </c>
      <c r="F1907" s="146" t="s">
        <v>2278</v>
      </c>
      <c r="G1907" s="99">
        <v>660</v>
      </c>
      <c r="H1907" s="91">
        <v>11</v>
      </c>
      <c r="I1907" s="91"/>
    </row>
    <row r="1908" spans="1:9">
      <c r="A1908" s="145">
        <v>1904</v>
      </c>
      <c r="B1908" s="146" t="s">
        <v>1248</v>
      </c>
      <c r="C1908" s="91"/>
      <c r="D1908" s="91">
        <v>1</v>
      </c>
      <c r="E1908" s="91">
        <v>19</v>
      </c>
      <c r="F1908" s="146" t="s">
        <v>2279</v>
      </c>
      <c r="G1908" s="99">
        <v>660</v>
      </c>
      <c r="H1908" s="91">
        <v>13</v>
      </c>
      <c r="I1908" s="91"/>
    </row>
    <row r="1909" spans="1:9">
      <c r="A1909" s="145">
        <v>1905</v>
      </c>
      <c r="B1909" s="146" t="s">
        <v>1250</v>
      </c>
      <c r="C1909" s="91"/>
      <c r="D1909" s="91">
        <v>1</v>
      </c>
      <c r="E1909" s="91">
        <v>20</v>
      </c>
      <c r="F1909" s="146" t="s">
        <v>2280</v>
      </c>
      <c r="G1909" s="99">
        <v>660</v>
      </c>
      <c r="H1909" s="91">
        <v>15</v>
      </c>
      <c r="I1909" s="91"/>
    </row>
    <row r="1910" spans="1:9">
      <c r="A1910" s="145">
        <v>1906</v>
      </c>
      <c r="B1910" s="146" t="s">
        <v>1252</v>
      </c>
      <c r="C1910" s="91" t="s">
        <v>6461</v>
      </c>
      <c r="D1910" s="91">
        <v>1</v>
      </c>
      <c r="E1910" s="91">
        <v>24</v>
      </c>
      <c r="F1910" s="146" t="s">
        <v>2281</v>
      </c>
      <c r="G1910" s="99">
        <v>660</v>
      </c>
      <c r="H1910" s="91">
        <v>34</v>
      </c>
      <c r="I1910" s="91"/>
    </row>
    <row r="1911" spans="1:9">
      <c r="A1911" s="145">
        <v>1907</v>
      </c>
      <c r="B1911" s="146" t="s">
        <v>1254</v>
      </c>
      <c r="C1911" s="91" t="s">
        <v>6461</v>
      </c>
      <c r="D1911" s="91">
        <v>1</v>
      </c>
      <c r="E1911" s="91">
        <v>25</v>
      </c>
      <c r="F1911" s="146" t="s">
        <v>2282</v>
      </c>
      <c r="G1911" s="99">
        <v>660</v>
      </c>
      <c r="H1911" s="91">
        <v>44</v>
      </c>
      <c r="I1911" s="91"/>
    </row>
    <row r="1912" spans="1:9">
      <c r="A1912" s="145">
        <v>1908</v>
      </c>
      <c r="B1912" s="146" t="s">
        <v>1256</v>
      </c>
      <c r="C1912" s="91" t="s">
        <v>6461</v>
      </c>
      <c r="D1912" s="91">
        <v>1</v>
      </c>
      <c r="E1912" s="91">
        <v>26</v>
      </c>
      <c r="F1912" s="146" t="s">
        <v>2283</v>
      </c>
      <c r="G1912" s="99">
        <v>660</v>
      </c>
      <c r="H1912" s="91">
        <v>54</v>
      </c>
      <c r="I1912" s="91"/>
    </row>
    <row r="1913" spans="1:9">
      <c r="A1913" s="145">
        <v>1909</v>
      </c>
      <c r="B1913" s="146" t="s">
        <v>1240</v>
      </c>
      <c r="C1913" s="146"/>
      <c r="D1913" s="91">
        <v>1</v>
      </c>
      <c r="E1913" s="91">
        <v>15</v>
      </c>
      <c r="F1913" s="146" t="s">
        <v>2284</v>
      </c>
      <c r="G1913" s="99">
        <v>663</v>
      </c>
      <c r="H1913" s="91">
        <v>3</v>
      </c>
      <c r="I1913" s="146"/>
    </row>
    <row r="1914" spans="1:9">
      <c r="A1914" s="145">
        <v>1910</v>
      </c>
      <c r="B1914" s="146" t="s">
        <v>1242</v>
      </c>
      <c r="C1914" s="91"/>
      <c r="D1914" s="91">
        <v>5</v>
      </c>
      <c r="E1914" s="91">
        <v>16</v>
      </c>
      <c r="F1914" s="146" t="s">
        <v>2285</v>
      </c>
      <c r="G1914" s="147">
        <v>663</v>
      </c>
      <c r="H1914" s="91" t="s">
        <v>6669</v>
      </c>
      <c r="I1914" s="91"/>
    </row>
    <row r="1915" spans="1:9">
      <c r="A1915" s="145">
        <v>1911</v>
      </c>
      <c r="B1915" s="146" t="s">
        <v>1244</v>
      </c>
      <c r="C1915" s="91"/>
      <c r="D1915" s="91">
        <v>1</v>
      </c>
      <c r="E1915" s="91">
        <v>17</v>
      </c>
      <c r="F1915" s="146" t="s">
        <v>2286</v>
      </c>
      <c r="G1915" s="99">
        <v>663</v>
      </c>
      <c r="H1915" s="91">
        <v>9</v>
      </c>
      <c r="I1915" s="91"/>
    </row>
    <row r="1916" spans="1:9">
      <c r="A1916" s="145">
        <v>1912</v>
      </c>
      <c r="B1916" s="146" t="s">
        <v>1246</v>
      </c>
      <c r="C1916" s="91"/>
      <c r="D1916" s="91">
        <v>1</v>
      </c>
      <c r="E1916" s="91">
        <v>18</v>
      </c>
      <c r="F1916" s="146" t="s">
        <v>2287</v>
      </c>
      <c r="G1916" s="99">
        <v>663</v>
      </c>
      <c r="H1916" s="91">
        <v>11</v>
      </c>
      <c r="I1916" s="91"/>
    </row>
    <row r="1917" spans="1:9">
      <c r="A1917" s="145">
        <v>1913</v>
      </c>
      <c r="B1917" s="146" t="s">
        <v>1248</v>
      </c>
      <c r="C1917" s="91"/>
      <c r="D1917" s="91">
        <v>1</v>
      </c>
      <c r="E1917" s="91">
        <v>19</v>
      </c>
      <c r="F1917" s="146" t="s">
        <v>2288</v>
      </c>
      <c r="G1917" s="99">
        <v>663</v>
      </c>
      <c r="H1917" s="91">
        <v>13</v>
      </c>
      <c r="I1917" s="91"/>
    </row>
    <row r="1918" spans="1:9">
      <c r="A1918" s="145">
        <v>1914</v>
      </c>
      <c r="B1918" s="146" t="s">
        <v>1250</v>
      </c>
      <c r="C1918" s="91"/>
      <c r="D1918" s="91">
        <v>1</v>
      </c>
      <c r="E1918" s="91">
        <v>20</v>
      </c>
      <c r="F1918" s="146" t="s">
        <v>2289</v>
      </c>
      <c r="G1918" s="99">
        <v>663</v>
      </c>
      <c r="H1918" s="91">
        <v>15</v>
      </c>
      <c r="I1918" s="91"/>
    </row>
    <row r="1919" spans="1:9">
      <c r="A1919" s="145">
        <v>1915</v>
      </c>
      <c r="B1919" s="146" t="s">
        <v>1252</v>
      </c>
      <c r="C1919" s="91" t="s">
        <v>6461</v>
      </c>
      <c r="D1919" s="91">
        <v>1</v>
      </c>
      <c r="E1919" s="91">
        <v>24</v>
      </c>
      <c r="F1919" s="146" t="s">
        <v>2290</v>
      </c>
      <c r="G1919" s="99">
        <v>663</v>
      </c>
      <c r="H1919" s="91">
        <v>34</v>
      </c>
      <c r="I1919" s="91"/>
    </row>
    <row r="1920" spans="1:9">
      <c r="A1920" s="145">
        <v>1916</v>
      </c>
      <c r="B1920" s="146" t="s">
        <v>1254</v>
      </c>
      <c r="C1920" s="91" t="s">
        <v>6461</v>
      </c>
      <c r="D1920" s="91">
        <v>1</v>
      </c>
      <c r="E1920" s="91">
        <v>25</v>
      </c>
      <c r="F1920" s="146" t="s">
        <v>2291</v>
      </c>
      <c r="G1920" s="99">
        <v>663</v>
      </c>
      <c r="H1920" s="91">
        <v>44</v>
      </c>
      <c r="I1920" s="91"/>
    </row>
    <row r="1921" spans="1:9">
      <c r="A1921" s="145">
        <v>1917</v>
      </c>
      <c r="B1921" s="146" t="s">
        <v>1256</v>
      </c>
      <c r="C1921" s="91" t="s">
        <v>6461</v>
      </c>
      <c r="D1921" s="91">
        <v>1</v>
      </c>
      <c r="E1921" s="91">
        <v>26</v>
      </c>
      <c r="F1921" s="146" t="s">
        <v>2292</v>
      </c>
      <c r="G1921" s="99">
        <v>663</v>
      </c>
      <c r="H1921" s="91">
        <v>54</v>
      </c>
      <c r="I1921" s="91"/>
    </row>
    <row r="1922" spans="1:9">
      <c r="A1922" s="145">
        <v>1918</v>
      </c>
      <c r="B1922" s="146" t="s">
        <v>1240</v>
      </c>
      <c r="C1922" s="146"/>
      <c r="D1922" s="91">
        <v>1</v>
      </c>
      <c r="E1922" s="91">
        <v>15</v>
      </c>
      <c r="F1922" s="146" t="s">
        <v>2293</v>
      </c>
      <c r="G1922" s="99">
        <v>666</v>
      </c>
      <c r="H1922" s="91">
        <v>3</v>
      </c>
      <c r="I1922" s="146"/>
    </row>
    <row r="1923" spans="1:9">
      <c r="A1923" s="145">
        <v>1919</v>
      </c>
      <c r="B1923" s="146" t="s">
        <v>1242</v>
      </c>
      <c r="C1923" s="91"/>
      <c r="D1923" s="91">
        <v>5</v>
      </c>
      <c r="E1923" s="91">
        <v>16</v>
      </c>
      <c r="F1923" s="146" t="s">
        <v>2294</v>
      </c>
      <c r="G1923" s="147">
        <v>666</v>
      </c>
      <c r="H1923" s="91" t="s">
        <v>6669</v>
      </c>
      <c r="I1923" s="91"/>
    </row>
    <row r="1924" spans="1:9">
      <c r="A1924" s="145">
        <v>1920</v>
      </c>
      <c r="B1924" s="146" t="s">
        <v>1244</v>
      </c>
      <c r="C1924" s="91"/>
      <c r="D1924" s="91">
        <v>1</v>
      </c>
      <c r="E1924" s="91">
        <v>17</v>
      </c>
      <c r="F1924" s="146" t="s">
        <v>2295</v>
      </c>
      <c r="G1924" s="99">
        <v>666</v>
      </c>
      <c r="H1924" s="91">
        <v>9</v>
      </c>
      <c r="I1924" s="91"/>
    </row>
    <row r="1925" spans="1:9">
      <c r="A1925" s="145">
        <v>1921</v>
      </c>
      <c r="B1925" s="146" t="s">
        <v>1246</v>
      </c>
      <c r="C1925" s="91"/>
      <c r="D1925" s="91">
        <v>1</v>
      </c>
      <c r="E1925" s="91">
        <v>18</v>
      </c>
      <c r="F1925" s="146" t="s">
        <v>2296</v>
      </c>
      <c r="G1925" s="99">
        <v>666</v>
      </c>
      <c r="H1925" s="91">
        <v>11</v>
      </c>
      <c r="I1925" s="91"/>
    </row>
    <row r="1926" spans="1:9">
      <c r="A1926" s="145">
        <v>1922</v>
      </c>
      <c r="B1926" s="146" t="s">
        <v>1248</v>
      </c>
      <c r="C1926" s="91"/>
      <c r="D1926" s="91">
        <v>1</v>
      </c>
      <c r="E1926" s="91">
        <v>19</v>
      </c>
      <c r="F1926" s="146" t="s">
        <v>2297</v>
      </c>
      <c r="G1926" s="99">
        <v>666</v>
      </c>
      <c r="H1926" s="91">
        <v>13</v>
      </c>
      <c r="I1926" s="91"/>
    </row>
    <row r="1927" spans="1:9">
      <c r="A1927" s="145">
        <v>1923</v>
      </c>
      <c r="B1927" s="146" t="s">
        <v>1250</v>
      </c>
      <c r="C1927" s="91"/>
      <c r="D1927" s="91">
        <v>1</v>
      </c>
      <c r="E1927" s="91">
        <v>20</v>
      </c>
      <c r="F1927" s="146" t="s">
        <v>2298</v>
      </c>
      <c r="G1927" s="99">
        <v>666</v>
      </c>
      <c r="H1927" s="91">
        <v>15</v>
      </c>
      <c r="I1927" s="91"/>
    </row>
    <row r="1928" spans="1:9">
      <c r="A1928" s="145">
        <v>1924</v>
      </c>
      <c r="B1928" s="146" t="s">
        <v>1252</v>
      </c>
      <c r="C1928" s="91" t="s">
        <v>6461</v>
      </c>
      <c r="D1928" s="91">
        <v>1</v>
      </c>
      <c r="E1928" s="91">
        <v>24</v>
      </c>
      <c r="F1928" s="146" t="s">
        <v>2299</v>
      </c>
      <c r="G1928" s="99">
        <v>666</v>
      </c>
      <c r="H1928" s="91">
        <v>34</v>
      </c>
      <c r="I1928" s="91"/>
    </row>
    <row r="1929" spans="1:9">
      <c r="A1929" s="145">
        <v>1925</v>
      </c>
      <c r="B1929" s="146" t="s">
        <v>1254</v>
      </c>
      <c r="C1929" s="91" t="s">
        <v>6461</v>
      </c>
      <c r="D1929" s="91">
        <v>1</v>
      </c>
      <c r="E1929" s="91">
        <v>25</v>
      </c>
      <c r="F1929" s="146" t="s">
        <v>2300</v>
      </c>
      <c r="G1929" s="99">
        <v>666</v>
      </c>
      <c r="H1929" s="91">
        <v>44</v>
      </c>
      <c r="I1929" s="91"/>
    </row>
    <row r="1930" spans="1:9">
      <c r="A1930" s="145">
        <v>1926</v>
      </c>
      <c r="B1930" s="146" t="s">
        <v>1256</v>
      </c>
      <c r="C1930" s="91" t="s">
        <v>6461</v>
      </c>
      <c r="D1930" s="91">
        <v>1</v>
      </c>
      <c r="E1930" s="91">
        <v>26</v>
      </c>
      <c r="F1930" s="146" t="s">
        <v>2301</v>
      </c>
      <c r="G1930" s="99">
        <v>666</v>
      </c>
      <c r="H1930" s="91">
        <v>54</v>
      </c>
      <c r="I1930" s="91"/>
    </row>
    <row r="1931" spans="1:9">
      <c r="A1931" s="145">
        <v>1927</v>
      </c>
      <c r="B1931" s="146" t="s">
        <v>1240</v>
      </c>
      <c r="C1931" s="146"/>
      <c r="D1931" s="91">
        <v>1</v>
      </c>
      <c r="E1931" s="91">
        <v>15</v>
      </c>
      <c r="F1931" s="146" t="s">
        <v>2302</v>
      </c>
      <c r="G1931" s="99">
        <v>669</v>
      </c>
      <c r="H1931" s="91">
        <v>3</v>
      </c>
      <c r="I1931" s="146"/>
    </row>
    <row r="1932" spans="1:9">
      <c r="A1932" s="145">
        <v>1928</v>
      </c>
      <c r="B1932" s="146" t="s">
        <v>1242</v>
      </c>
      <c r="C1932" s="91"/>
      <c r="D1932" s="91">
        <v>5</v>
      </c>
      <c r="E1932" s="91">
        <v>16</v>
      </c>
      <c r="F1932" s="146" t="s">
        <v>2303</v>
      </c>
      <c r="G1932" s="147">
        <v>669</v>
      </c>
      <c r="H1932" s="91" t="s">
        <v>6669</v>
      </c>
      <c r="I1932" s="91"/>
    </row>
    <row r="1933" spans="1:9">
      <c r="A1933" s="145">
        <v>1929</v>
      </c>
      <c r="B1933" s="146" t="s">
        <v>1244</v>
      </c>
      <c r="C1933" s="91"/>
      <c r="D1933" s="91">
        <v>1</v>
      </c>
      <c r="E1933" s="91">
        <v>17</v>
      </c>
      <c r="F1933" s="146" t="s">
        <v>2304</v>
      </c>
      <c r="G1933" s="99">
        <v>669</v>
      </c>
      <c r="H1933" s="91">
        <v>9</v>
      </c>
      <c r="I1933" s="91"/>
    </row>
    <row r="1934" spans="1:9">
      <c r="A1934" s="145">
        <v>1930</v>
      </c>
      <c r="B1934" s="146" t="s">
        <v>1246</v>
      </c>
      <c r="C1934" s="91"/>
      <c r="D1934" s="91">
        <v>1</v>
      </c>
      <c r="E1934" s="91">
        <v>18</v>
      </c>
      <c r="F1934" s="146" t="s">
        <v>2305</v>
      </c>
      <c r="G1934" s="99">
        <v>669</v>
      </c>
      <c r="H1934" s="91">
        <v>11</v>
      </c>
      <c r="I1934" s="91"/>
    </row>
    <row r="1935" spans="1:9">
      <c r="A1935" s="145">
        <v>1931</v>
      </c>
      <c r="B1935" s="146" t="s">
        <v>1248</v>
      </c>
      <c r="C1935" s="91"/>
      <c r="D1935" s="91">
        <v>1</v>
      </c>
      <c r="E1935" s="91">
        <v>19</v>
      </c>
      <c r="F1935" s="146" t="s">
        <v>2306</v>
      </c>
      <c r="G1935" s="99">
        <v>669</v>
      </c>
      <c r="H1935" s="91">
        <v>13</v>
      </c>
      <c r="I1935" s="91"/>
    </row>
    <row r="1936" spans="1:9">
      <c r="A1936" s="145">
        <v>1932</v>
      </c>
      <c r="B1936" s="146" t="s">
        <v>1250</v>
      </c>
      <c r="C1936" s="91"/>
      <c r="D1936" s="91">
        <v>1</v>
      </c>
      <c r="E1936" s="91">
        <v>20</v>
      </c>
      <c r="F1936" s="146" t="s">
        <v>2307</v>
      </c>
      <c r="G1936" s="99">
        <v>669</v>
      </c>
      <c r="H1936" s="91">
        <v>15</v>
      </c>
      <c r="I1936" s="91"/>
    </row>
    <row r="1937" spans="1:9">
      <c r="A1937" s="145">
        <v>1933</v>
      </c>
      <c r="B1937" s="146" t="s">
        <v>1252</v>
      </c>
      <c r="C1937" s="91" t="s">
        <v>6461</v>
      </c>
      <c r="D1937" s="91">
        <v>1</v>
      </c>
      <c r="E1937" s="91">
        <v>24</v>
      </c>
      <c r="F1937" s="146" t="s">
        <v>2308</v>
      </c>
      <c r="G1937" s="99">
        <v>669</v>
      </c>
      <c r="H1937" s="91">
        <v>34</v>
      </c>
      <c r="I1937" s="91"/>
    </row>
    <row r="1938" spans="1:9">
      <c r="A1938" s="145">
        <v>1934</v>
      </c>
      <c r="B1938" s="146" t="s">
        <v>1254</v>
      </c>
      <c r="C1938" s="91" t="s">
        <v>6461</v>
      </c>
      <c r="D1938" s="91">
        <v>1</v>
      </c>
      <c r="E1938" s="91">
        <v>25</v>
      </c>
      <c r="F1938" s="146" t="s">
        <v>2309</v>
      </c>
      <c r="G1938" s="99">
        <v>669</v>
      </c>
      <c r="H1938" s="91">
        <v>44</v>
      </c>
      <c r="I1938" s="91"/>
    </row>
    <row r="1939" spans="1:9">
      <c r="A1939" s="145">
        <v>1935</v>
      </c>
      <c r="B1939" s="146" t="s">
        <v>1256</v>
      </c>
      <c r="C1939" s="91" t="s">
        <v>6461</v>
      </c>
      <c r="D1939" s="91">
        <v>1</v>
      </c>
      <c r="E1939" s="91">
        <v>26</v>
      </c>
      <c r="F1939" s="146" t="s">
        <v>2310</v>
      </c>
      <c r="G1939" s="99">
        <v>669</v>
      </c>
      <c r="H1939" s="91">
        <v>54</v>
      </c>
      <c r="I1939" s="91"/>
    </row>
    <row r="1940" spans="1:9">
      <c r="A1940" s="145">
        <v>1936</v>
      </c>
      <c r="B1940" s="146" t="s">
        <v>1240</v>
      </c>
      <c r="C1940" s="146"/>
      <c r="D1940" s="91">
        <v>1</v>
      </c>
      <c r="E1940" s="91">
        <v>15</v>
      </c>
      <c r="F1940" s="146" t="s">
        <v>2311</v>
      </c>
      <c r="G1940" s="99">
        <v>672</v>
      </c>
      <c r="H1940" s="91">
        <v>3</v>
      </c>
      <c r="I1940" s="146"/>
    </row>
    <row r="1941" spans="1:9">
      <c r="A1941" s="145">
        <v>1937</v>
      </c>
      <c r="B1941" s="146" t="s">
        <v>1242</v>
      </c>
      <c r="C1941" s="91"/>
      <c r="D1941" s="91">
        <v>5</v>
      </c>
      <c r="E1941" s="91">
        <v>16</v>
      </c>
      <c r="F1941" s="146" t="s">
        <v>2312</v>
      </c>
      <c r="G1941" s="147">
        <v>672</v>
      </c>
      <c r="H1941" s="91" t="s">
        <v>6669</v>
      </c>
      <c r="I1941" s="91"/>
    </row>
    <row r="1942" spans="1:9">
      <c r="A1942" s="145">
        <v>1938</v>
      </c>
      <c r="B1942" s="146" t="s">
        <v>1244</v>
      </c>
      <c r="C1942" s="91"/>
      <c r="D1942" s="91">
        <v>1</v>
      </c>
      <c r="E1942" s="91">
        <v>17</v>
      </c>
      <c r="F1942" s="146" t="s">
        <v>2313</v>
      </c>
      <c r="G1942" s="99">
        <v>672</v>
      </c>
      <c r="H1942" s="91">
        <v>9</v>
      </c>
      <c r="I1942" s="91"/>
    </row>
    <row r="1943" spans="1:9">
      <c r="A1943" s="145">
        <v>1939</v>
      </c>
      <c r="B1943" s="146" t="s">
        <v>1246</v>
      </c>
      <c r="C1943" s="91"/>
      <c r="D1943" s="91">
        <v>1</v>
      </c>
      <c r="E1943" s="91">
        <v>18</v>
      </c>
      <c r="F1943" s="146" t="s">
        <v>2314</v>
      </c>
      <c r="G1943" s="99">
        <v>672</v>
      </c>
      <c r="H1943" s="91">
        <v>11</v>
      </c>
      <c r="I1943" s="91"/>
    </row>
    <row r="1944" spans="1:9">
      <c r="A1944" s="145">
        <v>1940</v>
      </c>
      <c r="B1944" s="146" t="s">
        <v>1248</v>
      </c>
      <c r="C1944" s="91"/>
      <c r="D1944" s="91">
        <v>1</v>
      </c>
      <c r="E1944" s="91">
        <v>19</v>
      </c>
      <c r="F1944" s="146" t="s">
        <v>2315</v>
      </c>
      <c r="G1944" s="99">
        <v>672</v>
      </c>
      <c r="H1944" s="91">
        <v>13</v>
      </c>
      <c r="I1944" s="91"/>
    </row>
    <row r="1945" spans="1:9">
      <c r="A1945" s="145">
        <v>1941</v>
      </c>
      <c r="B1945" s="146" t="s">
        <v>1250</v>
      </c>
      <c r="C1945" s="91"/>
      <c r="D1945" s="91">
        <v>1</v>
      </c>
      <c r="E1945" s="91">
        <v>20</v>
      </c>
      <c r="F1945" s="146" t="s">
        <v>2316</v>
      </c>
      <c r="G1945" s="99">
        <v>672</v>
      </c>
      <c r="H1945" s="91">
        <v>15</v>
      </c>
      <c r="I1945" s="91"/>
    </row>
    <row r="1946" spans="1:9">
      <c r="A1946" s="145">
        <v>1942</v>
      </c>
      <c r="B1946" s="146" t="s">
        <v>1252</v>
      </c>
      <c r="C1946" s="91" t="s">
        <v>6461</v>
      </c>
      <c r="D1946" s="91">
        <v>1</v>
      </c>
      <c r="E1946" s="91">
        <v>24</v>
      </c>
      <c r="F1946" s="146" t="s">
        <v>2317</v>
      </c>
      <c r="G1946" s="99">
        <v>672</v>
      </c>
      <c r="H1946" s="91">
        <v>34</v>
      </c>
      <c r="I1946" s="91"/>
    </row>
    <row r="1947" spans="1:9">
      <c r="A1947" s="145">
        <v>1943</v>
      </c>
      <c r="B1947" s="146" t="s">
        <v>1254</v>
      </c>
      <c r="C1947" s="91" t="s">
        <v>6461</v>
      </c>
      <c r="D1947" s="91">
        <v>1</v>
      </c>
      <c r="E1947" s="91">
        <v>25</v>
      </c>
      <c r="F1947" s="146" t="s">
        <v>2318</v>
      </c>
      <c r="G1947" s="99">
        <v>672</v>
      </c>
      <c r="H1947" s="91">
        <v>44</v>
      </c>
      <c r="I1947" s="91"/>
    </row>
    <row r="1948" spans="1:9">
      <c r="A1948" s="145">
        <v>1944</v>
      </c>
      <c r="B1948" s="146" t="s">
        <v>1256</v>
      </c>
      <c r="C1948" s="91" t="s">
        <v>6461</v>
      </c>
      <c r="D1948" s="91">
        <v>1</v>
      </c>
      <c r="E1948" s="91">
        <v>26</v>
      </c>
      <c r="F1948" s="146" t="s">
        <v>2319</v>
      </c>
      <c r="G1948" s="99">
        <v>672</v>
      </c>
      <c r="H1948" s="91">
        <v>54</v>
      </c>
      <c r="I1948" s="91"/>
    </row>
    <row r="1949" spans="1:9">
      <c r="A1949" s="145">
        <v>1945</v>
      </c>
      <c r="B1949" s="146" t="s">
        <v>1240</v>
      </c>
      <c r="C1949" s="146"/>
      <c r="D1949" s="91">
        <v>1</v>
      </c>
      <c r="E1949" s="91">
        <v>15</v>
      </c>
      <c r="F1949" s="146" t="s">
        <v>2320</v>
      </c>
      <c r="G1949" s="99">
        <v>675</v>
      </c>
      <c r="H1949" s="91">
        <v>3</v>
      </c>
      <c r="I1949" s="146"/>
    </row>
    <row r="1950" spans="1:9">
      <c r="A1950" s="145">
        <v>1946</v>
      </c>
      <c r="B1950" s="146" t="s">
        <v>1242</v>
      </c>
      <c r="C1950" s="91"/>
      <c r="D1950" s="91">
        <v>5</v>
      </c>
      <c r="E1950" s="91">
        <v>16</v>
      </c>
      <c r="F1950" s="146" t="s">
        <v>2321</v>
      </c>
      <c r="G1950" s="147">
        <v>675</v>
      </c>
      <c r="H1950" s="91" t="s">
        <v>6669</v>
      </c>
      <c r="I1950" s="91"/>
    </row>
    <row r="1951" spans="1:9">
      <c r="A1951" s="145">
        <v>1947</v>
      </c>
      <c r="B1951" s="146" t="s">
        <v>1244</v>
      </c>
      <c r="C1951" s="91"/>
      <c r="D1951" s="91">
        <v>1</v>
      </c>
      <c r="E1951" s="91">
        <v>17</v>
      </c>
      <c r="F1951" s="146" t="s">
        <v>2322</v>
      </c>
      <c r="G1951" s="99">
        <v>675</v>
      </c>
      <c r="H1951" s="91">
        <v>9</v>
      </c>
      <c r="I1951" s="91"/>
    </row>
    <row r="1952" spans="1:9">
      <c r="A1952" s="145">
        <v>1948</v>
      </c>
      <c r="B1952" s="146" t="s">
        <v>1246</v>
      </c>
      <c r="C1952" s="91"/>
      <c r="D1952" s="91">
        <v>1</v>
      </c>
      <c r="E1952" s="91">
        <v>18</v>
      </c>
      <c r="F1952" s="146" t="s">
        <v>2323</v>
      </c>
      <c r="G1952" s="99">
        <v>675</v>
      </c>
      <c r="H1952" s="91">
        <v>11</v>
      </c>
      <c r="I1952" s="91"/>
    </row>
    <row r="1953" spans="1:9">
      <c r="A1953" s="145">
        <v>1949</v>
      </c>
      <c r="B1953" s="146" t="s">
        <v>1248</v>
      </c>
      <c r="C1953" s="91"/>
      <c r="D1953" s="91">
        <v>1</v>
      </c>
      <c r="E1953" s="91">
        <v>19</v>
      </c>
      <c r="F1953" s="146" t="s">
        <v>2324</v>
      </c>
      <c r="G1953" s="99">
        <v>675</v>
      </c>
      <c r="H1953" s="91">
        <v>13</v>
      </c>
      <c r="I1953" s="91"/>
    </row>
    <row r="1954" spans="1:9">
      <c r="A1954" s="145">
        <v>1950</v>
      </c>
      <c r="B1954" s="146" t="s">
        <v>1250</v>
      </c>
      <c r="C1954" s="91"/>
      <c r="D1954" s="91">
        <v>1</v>
      </c>
      <c r="E1954" s="91">
        <v>20</v>
      </c>
      <c r="F1954" s="146" t="s">
        <v>2325</v>
      </c>
      <c r="G1954" s="99">
        <v>675</v>
      </c>
      <c r="H1954" s="91">
        <v>15</v>
      </c>
      <c r="I1954" s="91"/>
    </row>
    <row r="1955" spans="1:9">
      <c r="A1955" s="145">
        <v>1951</v>
      </c>
      <c r="B1955" s="146" t="s">
        <v>1252</v>
      </c>
      <c r="C1955" s="91" t="s">
        <v>6461</v>
      </c>
      <c r="D1955" s="91">
        <v>1</v>
      </c>
      <c r="E1955" s="91">
        <v>24</v>
      </c>
      <c r="F1955" s="146" t="s">
        <v>2326</v>
      </c>
      <c r="G1955" s="99">
        <v>675</v>
      </c>
      <c r="H1955" s="91">
        <v>34</v>
      </c>
      <c r="I1955" s="91"/>
    </row>
    <row r="1956" spans="1:9">
      <c r="A1956" s="145">
        <v>1952</v>
      </c>
      <c r="B1956" s="146" t="s">
        <v>1254</v>
      </c>
      <c r="C1956" s="91" t="s">
        <v>6461</v>
      </c>
      <c r="D1956" s="91">
        <v>1</v>
      </c>
      <c r="E1956" s="91">
        <v>25</v>
      </c>
      <c r="F1956" s="146" t="s">
        <v>2327</v>
      </c>
      <c r="G1956" s="99">
        <v>675</v>
      </c>
      <c r="H1956" s="91">
        <v>44</v>
      </c>
      <c r="I1956" s="91"/>
    </row>
    <row r="1957" spans="1:9">
      <c r="A1957" s="145">
        <v>1953</v>
      </c>
      <c r="B1957" s="146" t="s">
        <v>1256</v>
      </c>
      <c r="C1957" s="91" t="s">
        <v>6461</v>
      </c>
      <c r="D1957" s="91">
        <v>1</v>
      </c>
      <c r="E1957" s="91">
        <v>26</v>
      </c>
      <c r="F1957" s="146" t="s">
        <v>2328</v>
      </c>
      <c r="G1957" s="99">
        <v>675</v>
      </c>
      <c r="H1957" s="91">
        <v>54</v>
      </c>
      <c r="I1957" s="91"/>
    </row>
    <row r="1958" spans="1:9">
      <c r="A1958" s="145">
        <v>1954</v>
      </c>
      <c r="B1958" s="146" t="s">
        <v>1240</v>
      </c>
      <c r="C1958" s="146"/>
      <c r="D1958" s="91">
        <v>1</v>
      </c>
      <c r="E1958" s="91">
        <v>15</v>
      </c>
      <c r="F1958" s="146" t="s">
        <v>2329</v>
      </c>
      <c r="G1958" s="99">
        <v>678</v>
      </c>
      <c r="H1958" s="91">
        <v>3</v>
      </c>
      <c r="I1958" s="146"/>
    </row>
    <row r="1959" spans="1:9">
      <c r="A1959" s="145">
        <v>1955</v>
      </c>
      <c r="B1959" s="146" t="s">
        <v>1242</v>
      </c>
      <c r="C1959" s="91"/>
      <c r="D1959" s="91">
        <v>5</v>
      </c>
      <c r="E1959" s="91">
        <v>16</v>
      </c>
      <c r="F1959" s="146" t="s">
        <v>2330</v>
      </c>
      <c r="G1959" s="147">
        <v>678</v>
      </c>
      <c r="H1959" s="91" t="s">
        <v>6669</v>
      </c>
      <c r="I1959" s="91"/>
    </row>
    <row r="1960" spans="1:9">
      <c r="A1960" s="145">
        <v>1956</v>
      </c>
      <c r="B1960" s="146" t="s">
        <v>1244</v>
      </c>
      <c r="C1960" s="91"/>
      <c r="D1960" s="91">
        <v>1</v>
      </c>
      <c r="E1960" s="91">
        <v>17</v>
      </c>
      <c r="F1960" s="146" t="s">
        <v>2331</v>
      </c>
      <c r="G1960" s="99">
        <v>678</v>
      </c>
      <c r="H1960" s="91">
        <v>9</v>
      </c>
      <c r="I1960" s="91"/>
    </row>
    <row r="1961" spans="1:9">
      <c r="A1961" s="145">
        <v>1957</v>
      </c>
      <c r="B1961" s="146" t="s">
        <v>1246</v>
      </c>
      <c r="C1961" s="91"/>
      <c r="D1961" s="91">
        <v>1</v>
      </c>
      <c r="E1961" s="91">
        <v>18</v>
      </c>
      <c r="F1961" s="146" t="s">
        <v>2332</v>
      </c>
      <c r="G1961" s="99">
        <v>678</v>
      </c>
      <c r="H1961" s="91">
        <v>11</v>
      </c>
      <c r="I1961" s="91"/>
    </row>
    <row r="1962" spans="1:9">
      <c r="A1962" s="145">
        <v>1958</v>
      </c>
      <c r="B1962" s="146" t="s">
        <v>1248</v>
      </c>
      <c r="C1962" s="91"/>
      <c r="D1962" s="91">
        <v>1</v>
      </c>
      <c r="E1962" s="91">
        <v>19</v>
      </c>
      <c r="F1962" s="146" t="s">
        <v>2333</v>
      </c>
      <c r="G1962" s="99">
        <v>678</v>
      </c>
      <c r="H1962" s="91">
        <v>13</v>
      </c>
      <c r="I1962" s="91"/>
    </row>
    <row r="1963" spans="1:9">
      <c r="A1963" s="145">
        <v>1959</v>
      </c>
      <c r="B1963" s="146" t="s">
        <v>1250</v>
      </c>
      <c r="C1963" s="91"/>
      <c r="D1963" s="91">
        <v>1</v>
      </c>
      <c r="E1963" s="91">
        <v>20</v>
      </c>
      <c r="F1963" s="146" t="s">
        <v>2334</v>
      </c>
      <c r="G1963" s="99">
        <v>678</v>
      </c>
      <c r="H1963" s="91">
        <v>15</v>
      </c>
      <c r="I1963" s="91"/>
    </row>
    <row r="1964" spans="1:9">
      <c r="A1964" s="145">
        <v>1960</v>
      </c>
      <c r="B1964" s="146" t="s">
        <v>1252</v>
      </c>
      <c r="C1964" s="91" t="s">
        <v>6461</v>
      </c>
      <c r="D1964" s="91">
        <v>1</v>
      </c>
      <c r="E1964" s="91">
        <v>24</v>
      </c>
      <c r="F1964" s="146" t="s">
        <v>2335</v>
      </c>
      <c r="G1964" s="99">
        <v>678</v>
      </c>
      <c r="H1964" s="91">
        <v>34</v>
      </c>
      <c r="I1964" s="91"/>
    </row>
    <row r="1965" spans="1:9">
      <c r="A1965" s="145">
        <v>1961</v>
      </c>
      <c r="B1965" s="146" t="s">
        <v>1254</v>
      </c>
      <c r="C1965" s="91" t="s">
        <v>6461</v>
      </c>
      <c r="D1965" s="91">
        <v>1</v>
      </c>
      <c r="E1965" s="91">
        <v>25</v>
      </c>
      <c r="F1965" s="146" t="s">
        <v>2336</v>
      </c>
      <c r="G1965" s="99">
        <v>678</v>
      </c>
      <c r="H1965" s="91">
        <v>44</v>
      </c>
      <c r="I1965" s="91"/>
    </row>
    <row r="1966" spans="1:9">
      <c r="A1966" s="145">
        <v>1962</v>
      </c>
      <c r="B1966" s="146" t="s">
        <v>1256</v>
      </c>
      <c r="C1966" s="91" t="s">
        <v>6461</v>
      </c>
      <c r="D1966" s="91">
        <v>1</v>
      </c>
      <c r="E1966" s="91">
        <v>26</v>
      </c>
      <c r="F1966" s="146" t="s">
        <v>2337</v>
      </c>
      <c r="G1966" s="99">
        <v>678</v>
      </c>
      <c r="H1966" s="91">
        <v>54</v>
      </c>
      <c r="I1966" s="91"/>
    </row>
    <row r="1967" spans="1:9">
      <c r="A1967" s="145">
        <v>1963</v>
      </c>
      <c r="B1967" s="146" t="s">
        <v>1240</v>
      </c>
      <c r="C1967" s="146"/>
      <c r="D1967" s="91">
        <v>1</v>
      </c>
      <c r="E1967" s="91">
        <v>15</v>
      </c>
      <c r="F1967" s="146" t="s">
        <v>2338</v>
      </c>
      <c r="G1967" s="99">
        <v>681</v>
      </c>
      <c r="H1967" s="91">
        <v>3</v>
      </c>
      <c r="I1967" s="146"/>
    </row>
    <row r="1968" spans="1:9">
      <c r="A1968" s="145">
        <v>1964</v>
      </c>
      <c r="B1968" s="146" t="s">
        <v>1242</v>
      </c>
      <c r="C1968" s="91"/>
      <c r="D1968" s="91">
        <v>5</v>
      </c>
      <c r="E1968" s="91">
        <v>16</v>
      </c>
      <c r="F1968" s="146" t="s">
        <v>2339</v>
      </c>
      <c r="G1968" s="147">
        <v>681</v>
      </c>
      <c r="H1968" s="91" t="s">
        <v>6669</v>
      </c>
      <c r="I1968" s="91"/>
    </row>
    <row r="1969" spans="1:9">
      <c r="A1969" s="145">
        <v>1965</v>
      </c>
      <c r="B1969" s="146" t="s">
        <v>1244</v>
      </c>
      <c r="C1969" s="91"/>
      <c r="D1969" s="91">
        <v>1</v>
      </c>
      <c r="E1969" s="91">
        <v>17</v>
      </c>
      <c r="F1969" s="146" t="s">
        <v>2340</v>
      </c>
      <c r="G1969" s="99">
        <v>681</v>
      </c>
      <c r="H1969" s="91">
        <v>9</v>
      </c>
      <c r="I1969" s="91"/>
    </row>
    <row r="1970" spans="1:9">
      <c r="A1970" s="145">
        <v>1966</v>
      </c>
      <c r="B1970" s="146" t="s">
        <v>1246</v>
      </c>
      <c r="C1970" s="91"/>
      <c r="D1970" s="91">
        <v>1</v>
      </c>
      <c r="E1970" s="91">
        <v>18</v>
      </c>
      <c r="F1970" s="146" t="s">
        <v>2341</v>
      </c>
      <c r="G1970" s="99">
        <v>681</v>
      </c>
      <c r="H1970" s="91">
        <v>11</v>
      </c>
      <c r="I1970" s="91"/>
    </row>
    <row r="1971" spans="1:9">
      <c r="A1971" s="145">
        <v>1967</v>
      </c>
      <c r="B1971" s="146" t="s">
        <v>1248</v>
      </c>
      <c r="C1971" s="91"/>
      <c r="D1971" s="91">
        <v>1</v>
      </c>
      <c r="E1971" s="91">
        <v>19</v>
      </c>
      <c r="F1971" s="146" t="s">
        <v>2342</v>
      </c>
      <c r="G1971" s="99">
        <v>681</v>
      </c>
      <c r="H1971" s="91">
        <v>13</v>
      </c>
      <c r="I1971" s="91"/>
    </row>
    <row r="1972" spans="1:9">
      <c r="A1972" s="145">
        <v>1968</v>
      </c>
      <c r="B1972" s="146" t="s">
        <v>1250</v>
      </c>
      <c r="C1972" s="91"/>
      <c r="D1972" s="91">
        <v>1</v>
      </c>
      <c r="E1972" s="91">
        <v>20</v>
      </c>
      <c r="F1972" s="146" t="s">
        <v>2343</v>
      </c>
      <c r="G1972" s="99">
        <v>681</v>
      </c>
      <c r="H1972" s="91">
        <v>15</v>
      </c>
      <c r="I1972" s="91"/>
    </row>
    <row r="1973" spans="1:9">
      <c r="A1973" s="145">
        <v>1969</v>
      </c>
      <c r="B1973" s="146" t="s">
        <v>1252</v>
      </c>
      <c r="C1973" s="91" t="s">
        <v>6461</v>
      </c>
      <c r="D1973" s="91">
        <v>1</v>
      </c>
      <c r="E1973" s="91">
        <v>24</v>
      </c>
      <c r="F1973" s="146" t="s">
        <v>2344</v>
      </c>
      <c r="G1973" s="99">
        <v>681</v>
      </c>
      <c r="H1973" s="91">
        <v>34</v>
      </c>
      <c r="I1973" s="91"/>
    </row>
    <row r="1974" spans="1:9">
      <c r="A1974" s="145">
        <v>1970</v>
      </c>
      <c r="B1974" s="146" t="s">
        <v>1254</v>
      </c>
      <c r="C1974" s="91" t="s">
        <v>6461</v>
      </c>
      <c r="D1974" s="91">
        <v>1</v>
      </c>
      <c r="E1974" s="91">
        <v>25</v>
      </c>
      <c r="F1974" s="146" t="s">
        <v>2345</v>
      </c>
      <c r="G1974" s="99">
        <v>681</v>
      </c>
      <c r="H1974" s="91">
        <v>44</v>
      </c>
      <c r="I1974" s="91"/>
    </row>
    <row r="1975" spans="1:9">
      <c r="A1975" s="145">
        <v>1971</v>
      </c>
      <c r="B1975" s="146" t="s">
        <v>1256</v>
      </c>
      <c r="C1975" s="91" t="s">
        <v>6461</v>
      </c>
      <c r="D1975" s="91">
        <v>1</v>
      </c>
      <c r="E1975" s="91">
        <v>26</v>
      </c>
      <c r="F1975" s="146" t="s">
        <v>2346</v>
      </c>
      <c r="G1975" s="99">
        <v>681</v>
      </c>
      <c r="H1975" s="91">
        <v>54</v>
      </c>
      <c r="I1975" s="91"/>
    </row>
    <row r="1976" spans="1:9">
      <c r="A1976" s="145">
        <v>1972</v>
      </c>
      <c r="B1976" s="146" t="s">
        <v>1240</v>
      </c>
      <c r="C1976" s="146"/>
      <c r="D1976" s="91">
        <v>1</v>
      </c>
      <c r="E1976" s="91">
        <v>15</v>
      </c>
      <c r="F1976" s="146" t="s">
        <v>2347</v>
      </c>
      <c r="G1976" s="99">
        <v>684</v>
      </c>
      <c r="H1976" s="91">
        <v>3</v>
      </c>
      <c r="I1976" s="146"/>
    </row>
    <row r="1977" spans="1:9">
      <c r="A1977" s="145">
        <v>1973</v>
      </c>
      <c r="B1977" s="146" t="s">
        <v>1242</v>
      </c>
      <c r="C1977" s="91"/>
      <c r="D1977" s="91">
        <v>5</v>
      </c>
      <c r="E1977" s="91">
        <v>16</v>
      </c>
      <c r="F1977" s="146" t="s">
        <v>2348</v>
      </c>
      <c r="G1977" s="147">
        <v>684</v>
      </c>
      <c r="H1977" s="91" t="s">
        <v>6669</v>
      </c>
      <c r="I1977" s="91"/>
    </row>
    <row r="1978" spans="1:9">
      <c r="A1978" s="145">
        <v>1974</v>
      </c>
      <c r="B1978" s="146" t="s">
        <v>1244</v>
      </c>
      <c r="C1978" s="91"/>
      <c r="D1978" s="91">
        <v>1</v>
      </c>
      <c r="E1978" s="91">
        <v>17</v>
      </c>
      <c r="F1978" s="146" t="s">
        <v>2349</v>
      </c>
      <c r="G1978" s="99">
        <v>684</v>
      </c>
      <c r="H1978" s="91">
        <v>9</v>
      </c>
      <c r="I1978" s="91"/>
    </row>
    <row r="1979" spans="1:9">
      <c r="A1979" s="145">
        <v>1975</v>
      </c>
      <c r="B1979" s="146" t="s">
        <v>1246</v>
      </c>
      <c r="C1979" s="91"/>
      <c r="D1979" s="91">
        <v>1</v>
      </c>
      <c r="E1979" s="91">
        <v>18</v>
      </c>
      <c r="F1979" s="146" t="s">
        <v>2350</v>
      </c>
      <c r="G1979" s="99">
        <v>684</v>
      </c>
      <c r="H1979" s="91">
        <v>11</v>
      </c>
      <c r="I1979" s="91"/>
    </row>
    <row r="1980" spans="1:9">
      <c r="A1980" s="145">
        <v>1976</v>
      </c>
      <c r="B1980" s="146" t="s">
        <v>1248</v>
      </c>
      <c r="C1980" s="91"/>
      <c r="D1980" s="91">
        <v>1</v>
      </c>
      <c r="E1980" s="91">
        <v>19</v>
      </c>
      <c r="F1980" s="146" t="s">
        <v>2351</v>
      </c>
      <c r="G1980" s="99">
        <v>684</v>
      </c>
      <c r="H1980" s="91">
        <v>13</v>
      </c>
      <c r="I1980" s="91"/>
    </row>
    <row r="1981" spans="1:9">
      <c r="A1981" s="145">
        <v>1977</v>
      </c>
      <c r="B1981" s="146" t="s">
        <v>1250</v>
      </c>
      <c r="C1981" s="91"/>
      <c r="D1981" s="91">
        <v>1</v>
      </c>
      <c r="E1981" s="91">
        <v>20</v>
      </c>
      <c r="F1981" s="146" t="s">
        <v>2352</v>
      </c>
      <c r="G1981" s="99">
        <v>684</v>
      </c>
      <c r="H1981" s="91">
        <v>15</v>
      </c>
      <c r="I1981" s="91"/>
    </row>
    <row r="1982" spans="1:9">
      <c r="A1982" s="145">
        <v>1978</v>
      </c>
      <c r="B1982" s="146" t="s">
        <v>1252</v>
      </c>
      <c r="C1982" s="91" t="s">
        <v>6461</v>
      </c>
      <c r="D1982" s="91">
        <v>1</v>
      </c>
      <c r="E1982" s="91">
        <v>24</v>
      </c>
      <c r="F1982" s="146" t="s">
        <v>2353</v>
      </c>
      <c r="G1982" s="99">
        <v>684</v>
      </c>
      <c r="H1982" s="91">
        <v>34</v>
      </c>
      <c r="I1982" s="91"/>
    </row>
    <row r="1983" spans="1:9">
      <c r="A1983" s="145">
        <v>1979</v>
      </c>
      <c r="B1983" s="146" t="s">
        <v>1254</v>
      </c>
      <c r="C1983" s="91" t="s">
        <v>6461</v>
      </c>
      <c r="D1983" s="91">
        <v>1</v>
      </c>
      <c r="E1983" s="91">
        <v>25</v>
      </c>
      <c r="F1983" s="146" t="s">
        <v>2354</v>
      </c>
      <c r="G1983" s="99">
        <v>684</v>
      </c>
      <c r="H1983" s="91">
        <v>44</v>
      </c>
      <c r="I1983" s="91"/>
    </row>
    <row r="1984" spans="1:9">
      <c r="A1984" s="145">
        <v>1980</v>
      </c>
      <c r="B1984" s="146" t="s">
        <v>1256</v>
      </c>
      <c r="C1984" s="91" t="s">
        <v>6461</v>
      </c>
      <c r="D1984" s="91">
        <v>1</v>
      </c>
      <c r="E1984" s="91">
        <v>26</v>
      </c>
      <c r="F1984" s="146" t="s">
        <v>2355</v>
      </c>
      <c r="G1984" s="99">
        <v>684</v>
      </c>
      <c r="H1984" s="91">
        <v>54</v>
      </c>
      <c r="I1984" s="91"/>
    </row>
    <row r="1985" spans="1:9">
      <c r="A1985" s="145">
        <v>1981</v>
      </c>
      <c r="B1985" s="146" t="s">
        <v>1240</v>
      </c>
      <c r="C1985" s="146"/>
      <c r="D1985" s="91">
        <v>1</v>
      </c>
      <c r="E1985" s="91">
        <v>15</v>
      </c>
      <c r="F1985" s="146" t="s">
        <v>2356</v>
      </c>
      <c r="G1985" s="99">
        <v>687</v>
      </c>
      <c r="H1985" s="91">
        <v>3</v>
      </c>
      <c r="I1985" s="146"/>
    </row>
    <row r="1986" spans="1:9">
      <c r="A1986" s="145">
        <v>1982</v>
      </c>
      <c r="B1986" s="146" t="s">
        <v>1242</v>
      </c>
      <c r="C1986" s="91"/>
      <c r="D1986" s="91">
        <v>5</v>
      </c>
      <c r="E1986" s="91">
        <v>16</v>
      </c>
      <c r="F1986" s="146" t="s">
        <v>2357</v>
      </c>
      <c r="G1986" s="147">
        <v>687</v>
      </c>
      <c r="H1986" s="91" t="s">
        <v>6669</v>
      </c>
      <c r="I1986" s="91"/>
    </row>
    <row r="1987" spans="1:9">
      <c r="A1987" s="145">
        <v>1983</v>
      </c>
      <c r="B1987" s="146" t="s">
        <v>1244</v>
      </c>
      <c r="C1987" s="91"/>
      <c r="D1987" s="91">
        <v>1</v>
      </c>
      <c r="E1987" s="91">
        <v>17</v>
      </c>
      <c r="F1987" s="146" t="s">
        <v>2358</v>
      </c>
      <c r="G1987" s="99">
        <v>687</v>
      </c>
      <c r="H1987" s="91">
        <v>9</v>
      </c>
      <c r="I1987" s="91"/>
    </row>
    <row r="1988" spans="1:9">
      <c r="A1988" s="145">
        <v>1984</v>
      </c>
      <c r="B1988" s="146" t="s">
        <v>1246</v>
      </c>
      <c r="C1988" s="91"/>
      <c r="D1988" s="91">
        <v>1</v>
      </c>
      <c r="E1988" s="91">
        <v>18</v>
      </c>
      <c r="F1988" s="146" t="s">
        <v>2359</v>
      </c>
      <c r="G1988" s="99">
        <v>687</v>
      </c>
      <c r="H1988" s="91">
        <v>11</v>
      </c>
      <c r="I1988" s="91"/>
    </row>
    <row r="1989" spans="1:9">
      <c r="A1989" s="145">
        <v>1985</v>
      </c>
      <c r="B1989" s="146" t="s">
        <v>1248</v>
      </c>
      <c r="C1989" s="91"/>
      <c r="D1989" s="91">
        <v>1</v>
      </c>
      <c r="E1989" s="91">
        <v>19</v>
      </c>
      <c r="F1989" s="146" t="s">
        <v>2360</v>
      </c>
      <c r="G1989" s="99">
        <v>687</v>
      </c>
      <c r="H1989" s="91">
        <v>13</v>
      </c>
      <c r="I1989" s="91"/>
    </row>
    <row r="1990" spans="1:9">
      <c r="A1990" s="145">
        <v>1986</v>
      </c>
      <c r="B1990" s="146" t="s">
        <v>1250</v>
      </c>
      <c r="C1990" s="91"/>
      <c r="D1990" s="91">
        <v>1</v>
      </c>
      <c r="E1990" s="91">
        <v>20</v>
      </c>
      <c r="F1990" s="146" t="s">
        <v>2361</v>
      </c>
      <c r="G1990" s="99">
        <v>687</v>
      </c>
      <c r="H1990" s="91">
        <v>15</v>
      </c>
      <c r="I1990" s="91"/>
    </row>
    <row r="1991" spans="1:9">
      <c r="A1991" s="145">
        <v>1987</v>
      </c>
      <c r="B1991" s="146" t="s">
        <v>1252</v>
      </c>
      <c r="C1991" s="91" t="s">
        <v>6461</v>
      </c>
      <c r="D1991" s="91">
        <v>1</v>
      </c>
      <c r="E1991" s="91">
        <v>24</v>
      </c>
      <c r="F1991" s="146" t="s">
        <v>2362</v>
      </c>
      <c r="G1991" s="99">
        <v>687</v>
      </c>
      <c r="H1991" s="91">
        <v>34</v>
      </c>
      <c r="I1991" s="91"/>
    </row>
    <row r="1992" spans="1:9">
      <c r="A1992" s="145">
        <v>1988</v>
      </c>
      <c r="B1992" s="146" t="s">
        <v>1254</v>
      </c>
      <c r="C1992" s="91" t="s">
        <v>6461</v>
      </c>
      <c r="D1992" s="91">
        <v>1</v>
      </c>
      <c r="E1992" s="91">
        <v>25</v>
      </c>
      <c r="F1992" s="146" t="s">
        <v>2363</v>
      </c>
      <c r="G1992" s="99">
        <v>687</v>
      </c>
      <c r="H1992" s="91">
        <v>44</v>
      </c>
      <c r="I1992" s="91"/>
    </row>
    <row r="1993" spans="1:9">
      <c r="A1993" s="145">
        <v>1989</v>
      </c>
      <c r="B1993" s="146" t="s">
        <v>1256</v>
      </c>
      <c r="C1993" s="91" t="s">
        <v>6461</v>
      </c>
      <c r="D1993" s="91">
        <v>1</v>
      </c>
      <c r="E1993" s="91">
        <v>26</v>
      </c>
      <c r="F1993" s="146" t="s">
        <v>2364</v>
      </c>
      <c r="G1993" s="99">
        <v>687</v>
      </c>
      <c r="H1993" s="91">
        <v>54</v>
      </c>
      <c r="I1993" s="91"/>
    </row>
    <row r="1994" spans="1:9">
      <c r="A1994" s="145">
        <v>1990</v>
      </c>
      <c r="B1994" s="146" t="s">
        <v>1240</v>
      </c>
      <c r="C1994" s="146"/>
      <c r="D1994" s="91">
        <v>1</v>
      </c>
      <c r="E1994" s="91">
        <v>15</v>
      </c>
      <c r="F1994" s="146" t="s">
        <v>2365</v>
      </c>
      <c r="G1994" s="99">
        <v>690</v>
      </c>
      <c r="H1994" s="91">
        <v>3</v>
      </c>
      <c r="I1994" s="146"/>
    </row>
    <row r="1995" spans="1:9">
      <c r="A1995" s="145">
        <v>1991</v>
      </c>
      <c r="B1995" s="146" t="s">
        <v>1242</v>
      </c>
      <c r="C1995" s="91"/>
      <c r="D1995" s="91">
        <v>5</v>
      </c>
      <c r="E1995" s="91">
        <v>16</v>
      </c>
      <c r="F1995" s="146" t="s">
        <v>2366</v>
      </c>
      <c r="G1995" s="147">
        <v>690</v>
      </c>
      <c r="H1995" s="91" t="s">
        <v>6669</v>
      </c>
      <c r="I1995" s="91"/>
    </row>
    <row r="1996" spans="1:9">
      <c r="A1996" s="145">
        <v>1992</v>
      </c>
      <c r="B1996" s="146" t="s">
        <v>1244</v>
      </c>
      <c r="C1996" s="91"/>
      <c r="D1996" s="91">
        <v>1</v>
      </c>
      <c r="E1996" s="91">
        <v>17</v>
      </c>
      <c r="F1996" s="146" t="s">
        <v>2367</v>
      </c>
      <c r="G1996" s="99">
        <v>690</v>
      </c>
      <c r="H1996" s="91">
        <v>9</v>
      </c>
      <c r="I1996" s="91"/>
    </row>
    <row r="1997" spans="1:9">
      <c r="A1997" s="145">
        <v>1993</v>
      </c>
      <c r="B1997" s="146" t="s">
        <v>1246</v>
      </c>
      <c r="C1997" s="91"/>
      <c r="D1997" s="91">
        <v>1</v>
      </c>
      <c r="E1997" s="91">
        <v>18</v>
      </c>
      <c r="F1997" s="146" t="s">
        <v>2368</v>
      </c>
      <c r="G1997" s="99">
        <v>690</v>
      </c>
      <c r="H1997" s="91">
        <v>11</v>
      </c>
      <c r="I1997" s="91"/>
    </row>
    <row r="1998" spans="1:9">
      <c r="A1998" s="145">
        <v>1994</v>
      </c>
      <c r="B1998" s="146" t="s">
        <v>1248</v>
      </c>
      <c r="C1998" s="91"/>
      <c r="D1998" s="91">
        <v>1</v>
      </c>
      <c r="E1998" s="91">
        <v>19</v>
      </c>
      <c r="F1998" s="146" t="s">
        <v>2369</v>
      </c>
      <c r="G1998" s="99">
        <v>690</v>
      </c>
      <c r="H1998" s="91">
        <v>13</v>
      </c>
      <c r="I1998" s="91"/>
    </row>
    <row r="1999" spans="1:9">
      <c r="A1999" s="145">
        <v>1995</v>
      </c>
      <c r="B1999" s="146" t="s">
        <v>1250</v>
      </c>
      <c r="C1999" s="91"/>
      <c r="D1999" s="91">
        <v>1</v>
      </c>
      <c r="E1999" s="91">
        <v>20</v>
      </c>
      <c r="F1999" s="146" t="s">
        <v>2370</v>
      </c>
      <c r="G1999" s="99">
        <v>690</v>
      </c>
      <c r="H1999" s="91">
        <v>15</v>
      </c>
      <c r="I1999" s="91"/>
    </row>
    <row r="2000" spans="1:9">
      <c r="A2000" s="145">
        <v>1996</v>
      </c>
      <c r="B2000" s="146" t="s">
        <v>1252</v>
      </c>
      <c r="C2000" s="91" t="s">
        <v>6461</v>
      </c>
      <c r="D2000" s="91">
        <v>1</v>
      </c>
      <c r="E2000" s="91">
        <v>24</v>
      </c>
      <c r="F2000" s="146" t="s">
        <v>2371</v>
      </c>
      <c r="G2000" s="99">
        <v>690</v>
      </c>
      <c r="H2000" s="91">
        <v>34</v>
      </c>
      <c r="I2000" s="91"/>
    </row>
    <row r="2001" spans="1:9">
      <c r="A2001" s="145">
        <v>1997</v>
      </c>
      <c r="B2001" s="146" t="s">
        <v>1254</v>
      </c>
      <c r="C2001" s="91" t="s">
        <v>6461</v>
      </c>
      <c r="D2001" s="91">
        <v>1</v>
      </c>
      <c r="E2001" s="91">
        <v>25</v>
      </c>
      <c r="F2001" s="146" t="s">
        <v>2372</v>
      </c>
      <c r="G2001" s="99">
        <v>690</v>
      </c>
      <c r="H2001" s="91">
        <v>44</v>
      </c>
      <c r="I2001" s="91"/>
    </row>
    <row r="2002" spans="1:9">
      <c r="A2002" s="145">
        <v>1998</v>
      </c>
      <c r="B2002" s="146" t="s">
        <v>1256</v>
      </c>
      <c r="C2002" s="91" t="s">
        <v>6461</v>
      </c>
      <c r="D2002" s="91">
        <v>1</v>
      </c>
      <c r="E2002" s="91">
        <v>26</v>
      </c>
      <c r="F2002" s="146" t="s">
        <v>2373</v>
      </c>
      <c r="G2002" s="99">
        <v>690</v>
      </c>
      <c r="H2002" s="91">
        <v>54</v>
      </c>
      <c r="I2002" s="91"/>
    </row>
    <row r="2003" spans="1:9">
      <c r="A2003" s="145">
        <v>1999</v>
      </c>
      <c r="B2003" s="146" t="s">
        <v>1240</v>
      </c>
      <c r="C2003" s="146"/>
      <c r="D2003" s="91">
        <v>1</v>
      </c>
      <c r="E2003" s="91">
        <v>15</v>
      </c>
      <c r="F2003" s="146" t="s">
        <v>2374</v>
      </c>
      <c r="G2003" s="99">
        <v>695</v>
      </c>
      <c r="H2003" s="91">
        <v>3</v>
      </c>
      <c r="I2003" s="146"/>
    </row>
    <row r="2004" spans="1:9">
      <c r="A2004" s="145">
        <v>2000</v>
      </c>
      <c r="B2004" s="146" t="s">
        <v>1242</v>
      </c>
      <c r="C2004" s="91"/>
      <c r="D2004" s="91">
        <v>5</v>
      </c>
      <c r="E2004" s="91">
        <v>16</v>
      </c>
      <c r="F2004" s="146" t="s">
        <v>2375</v>
      </c>
      <c r="G2004" s="147">
        <v>695</v>
      </c>
      <c r="H2004" s="91" t="s">
        <v>6669</v>
      </c>
      <c r="I2004" s="91"/>
    </row>
    <row r="2005" spans="1:9">
      <c r="A2005" s="145">
        <v>2001</v>
      </c>
      <c r="B2005" s="146" t="s">
        <v>1244</v>
      </c>
      <c r="C2005" s="91"/>
      <c r="D2005" s="91">
        <v>1</v>
      </c>
      <c r="E2005" s="91">
        <v>17</v>
      </c>
      <c r="F2005" s="146" t="s">
        <v>2376</v>
      </c>
      <c r="G2005" s="99">
        <v>695</v>
      </c>
      <c r="H2005" s="91">
        <v>9</v>
      </c>
      <c r="I2005" s="91"/>
    </row>
    <row r="2006" spans="1:9">
      <c r="A2006" s="145">
        <v>2002</v>
      </c>
      <c r="B2006" s="146" t="s">
        <v>1246</v>
      </c>
      <c r="C2006" s="91"/>
      <c r="D2006" s="91">
        <v>1</v>
      </c>
      <c r="E2006" s="91">
        <v>18</v>
      </c>
      <c r="F2006" s="146" t="s">
        <v>2377</v>
      </c>
      <c r="G2006" s="99">
        <v>695</v>
      </c>
      <c r="H2006" s="91">
        <v>11</v>
      </c>
      <c r="I2006" s="91"/>
    </row>
    <row r="2007" spans="1:9">
      <c r="A2007" s="145">
        <v>2003</v>
      </c>
      <c r="B2007" s="146" t="s">
        <v>1248</v>
      </c>
      <c r="C2007" s="91"/>
      <c r="D2007" s="91">
        <v>1</v>
      </c>
      <c r="E2007" s="91">
        <v>19</v>
      </c>
      <c r="F2007" s="146" t="s">
        <v>2378</v>
      </c>
      <c r="G2007" s="99">
        <v>695</v>
      </c>
      <c r="H2007" s="91">
        <v>13</v>
      </c>
      <c r="I2007" s="91"/>
    </row>
    <row r="2008" spans="1:9">
      <c r="A2008" s="145">
        <v>2004</v>
      </c>
      <c r="B2008" s="146" t="s">
        <v>1250</v>
      </c>
      <c r="C2008" s="91"/>
      <c r="D2008" s="91">
        <v>1</v>
      </c>
      <c r="E2008" s="91">
        <v>20</v>
      </c>
      <c r="F2008" s="146" t="s">
        <v>2379</v>
      </c>
      <c r="G2008" s="99">
        <v>695</v>
      </c>
      <c r="H2008" s="91">
        <v>15</v>
      </c>
      <c r="I2008" s="91"/>
    </row>
    <row r="2009" spans="1:9">
      <c r="A2009" s="145">
        <v>2005</v>
      </c>
      <c r="B2009" s="146" t="s">
        <v>1252</v>
      </c>
      <c r="C2009" s="91" t="s">
        <v>6461</v>
      </c>
      <c r="D2009" s="91">
        <v>1</v>
      </c>
      <c r="E2009" s="91">
        <v>24</v>
      </c>
      <c r="F2009" s="146" t="s">
        <v>2380</v>
      </c>
      <c r="G2009" s="99">
        <v>695</v>
      </c>
      <c r="H2009" s="91">
        <v>34</v>
      </c>
      <c r="I2009" s="91"/>
    </row>
    <row r="2010" spans="1:9">
      <c r="A2010" s="145">
        <v>2006</v>
      </c>
      <c r="B2010" s="146" t="s">
        <v>1254</v>
      </c>
      <c r="C2010" s="91" t="s">
        <v>6461</v>
      </c>
      <c r="D2010" s="91">
        <v>1</v>
      </c>
      <c r="E2010" s="91">
        <v>25</v>
      </c>
      <c r="F2010" s="146" t="s">
        <v>2381</v>
      </c>
      <c r="G2010" s="99">
        <v>695</v>
      </c>
      <c r="H2010" s="91">
        <v>44</v>
      </c>
      <c r="I2010" s="91"/>
    </row>
    <row r="2011" spans="1:9">
      <c r="A2011" s="145">
        <v>2007</v>
      </c>
      <c r="B2011" s="146" t="s">
        <v>1256</v>
      </c>
      <c r="C2011" s="91" t="s">
        <v>6461</v>
      </c>
      <c r="D2011" s="91">
        <v>1</v>
      </c>
      <c r="E2011" s="91">
        <v>26</v>
      </c>
      <c r="F2011" s="146" t="s">
        <v>2382</v>
      </c>
      <c r="G2011" s="99">
        <v>695</v>
      </c>
      <c r="H2011" s="91">
        <v>54</v>
      </c>
      <c r="I2011" s="91"/>
    </row>
    <row r="2012" spans="1:9">
      <c r="A2012" s="145">
        <v>2008</v>
      </c>
      <c r="B2012" s="146" t="s">
        <v>1240</v>
      </c>
      <c r="C2012" s="146"/>
      <c r="D2012" s="91">
        <v>1</v>
      </c>
      <c r="E2012" s="91">
        <v>15</v>
      </c>
      <c r="F2012" s="146" t="s">
        <v>2383</v>
      </c>
      <c r="G2012" s="99">
        <v>698</v>
      </c>
      <c r="H2012" s="91">
        <v>3</v>
      </c>
      <c r="I2012" s="146"/>
    </row>
    <row r="2013" spans="1:9">
      <c r="A2013" s="145">
        <v>2009</v>
      </c>
      <c r="B2013" s="146" t="s">
        <v>1242</v>
      </c>
      <c r="C2013" s="91"/>
      <c r="D2013" s="91">
        <v>5</v>
      </c>
      <c r="E2013" s="91">
        <v>16</v>
      </c>
      <c r="F2013" s="146" t="s">
        <v>2384</v>
      </c>
      <c r="G2013" s="147">
        <v>698</v>
      </c>
      <c r="H2013" s="91" t="s">
        <v>6669</v>
      </c>
      <c r="I2013" s="91"/>
    </row>
    <row r="2014" spans="1:9">
      <c r="A2014" s="145">
        <v>2010</v>
      </c>
      <c r="B2014" s="146" t="s">
        <v>1244</v>
      </c>
      <c r="C2014" s="91"/>
      <c r="D2014" s="91">
        <v>1</v>
      </c>
      <c r="E2014" s="91">
        <v>17</v>
      </c>
      <c r="F2014" s="146" t="s">
        <v>2385</v>
      </c>
      <c r="G2014" s="99">
        <v>698</v>
      </c>
      <c r="H2014" s="91">
        <v>9</v>
      </c>
      <c r="I2014" s="91"/>
    </row>
    <row r="2015" spans="1:9">
      <c r="A2015" s="145">
        <v>2011</v>
      </c>
      <c r="B2015" s="146" t="s">
        <v>1246</v>
      </c>
      <c r="C2015" s="91"/>
      <c r="D2015" s="91">
        <v>1</v>
      </c>
      <c r="E2015" s="91">
        <v>18</v>
      </c>
      <c r="F2015" s="146" t="s">
        <v>2386</v>
      </c>
      <c r="G2015" s="99">
        <v>698</v>
      </c>
      <c r="H2015" s="91">
        <v>11</v>
      </c>
      <c r="I2015" s="91"/>
    </row>
    <row r="2016" spans="1:9">
      <c r="A2016" s="145">
        <v>2012</v>
      </c>
      <c r="B2016" s="146" t="s">
        <v>1248</v>
      </c>
      <c r="C2016" s="91"/>
      <c r="D2016" s="91">
        <v>1</v>
      </c>
      <c r="E2016" s="91">
        <v>19</v>
      </c>
      <c r="F2016" s="146" t="s">
        <v>2387</v>
      </c>
      <c r="G2016" s="99">
        <v>698</v>
      </c>
      <c r="H2016" s="91">
        <v>13</v>
      </c>
      <c r="I2016" s="91"/>
    </row>
    <row r="2017" spans="1:9">
      <c r="A2017" s="145">
        <v>2013</v>
      </c>
      <c r="B2017" s="146" t="s">
        <v>1250</v>
      </c>
      <c r="C2017" s="91"/>
      <c r="D2017" s="91">
        <v>1</v>
      </c>
      <c r="E2017" s="91">
        <v>20</v>
      </c>
      <c r="F2017" s="146" t="s">
        <v>2388</v>
      </c>
      <c r="G2017" s="99">
        <v>698</v>
      </c>
      <c r="H2017" s="91">
        <v>15</v>
      </c>
      <c r="I2017" s="91"/>
    </row>
    <row r="2018" spans="1:9">
      <c r="A2018" s="145">
        <v>2014</v>
      </c>
      <c r="B2018" s="146" t="s">
        <v>1252</v>
      </c>
      <c r="C2018" s="91" t="s">
        <v>6461</v>
      </c>
      <c r="D2018" s="91">
        <v>1</v>
      </c>
      <c r="E2018" s="91">
        <v>24</v>
      </c>
      <c r="F2018" s="146" t="s">
        <v>2389</v>
      </c>
      <c r="G2018" s="99">
        <v>698</v>
      </c>
      <c r="H2018" s="91">
        <v>34</v>
      </c>
      <c r="I2018" s="91"/>
    </row>
    <row r="2019" spans="1:9">
      <c r="A2019" s="145">
        <v>2015</v>
      </c>
      <c r="B2019" s="146" t="s">
        <v>1254</v>
      </c>
      <c r="C2019" s="91" t="s">
        <v>6461</v>
      </c>
      <c r="D2019" s="91">
        <v>1</v>
      </c>
      <c r="E2019" s="91">
        <v>25</v>
      </c>
      <c r="F2019" s="146" t="s">
        <v>2390</v>
      </c>
      <c r="G2019" s="99">
        <v>698</v>
      </c>
      <c r="H2019" s="91">
        <v>44</v>
      </c>
      <c r="I2019" s="91"/>
    </row>
    <row r="2020" spans="1:9">
      <c r="A2020" s="145">
        <v>2016</v>
      </c>
      <c r="B2020" s="146" t="s">
        <v>1256</v>
      </c>
      <c r="C2020" s="91" t="s">
        <v>6461</v>
      </c>
      <c r="D2020" s="91">
        <v>1</v>
      </c>
      <c r="E2020" s="91">
        <v>26</v>
      </c>
      <c r="F2020" s="146" t="s">
        <v>2391</v>
      </c>
      <c r="G2020" s="99">
        <v>698</v>
      </c>
      <c r="H2020" s="91">
        <v>54</v>
      </c>
      <c r="I2020" s="91"/>
    </row>
    <row r="2021" spans="1:9">
      <c r="A2021" s="145">
        <v>2017</v>
      </c>
      <c r="B2021" s="146" t="s">
        <v>1240</v>
      </c>
      <c r="C2021" s="146"/>
      <c r="D2021" s="91">
        <v>1</v>
      </c>
      <c r="E2021" s="91">
        <v>15</v>
      </c>
      <c r="F2021" s="146" t="s">
        <v>2392</v>
      </c>
      <c r="G2021" s="99">
        <v>701</v>
      </c>
      <c r="H2021" s="91">
        <v>3</v>
      </c>
      <c r="I2021" s="146"/>
    </row>
    <row r="2022" spans="1:9">
      <c r="A2022" s="145">
        <v>2018</v>
      </c>
      <c r="B2022" s="146" t="s">
        <v>1242</v>
      </c>
      <c r="C2022" s="91"/>
      <c r="D2022" s="91">
        <v>5</v>
      </c>
      <c r="E2022" s="91">
        <v>16</v>
      </c>
      <c r="F2022" s="146" t="s">
        <v>2393</v>
      </c>
      <c r="G2022" s="147">
        <v>701</v>
      </c>
      <c r="H2022" s="91" t="s">
        <v>6669</v>
      </c>
      <c r="I2022" s="91"/>
    </row>
    <row r="2023" spans="1:9">
      <c r="A2023" s="145">
        <v>2019</v>
      </c>
      <c r="B2023" s="146" t="s">
        <v>1244</v>
      </c>
      <c r="C2023" s="91"/>
      <c r="D2023" s="91">
        <v>1</v>
      </c>
      <c r="E2023" s="91">
        <v>17</v>
      </c>
      <c r="F2023" s="146" t="s">
        <v>2394</v>
      </c>
      <c r="G2023" s="99">
        <v>701</v>
      </c>
      <c r="H2023" s="91">
        <v>9</v>
      </c>
      <c r="I2023" s="91"/>
    </row>
    <row r="2024" spans="1:9">
      <c r="A2024" s="145">
        <v>2020</v>
      </c>
      <c r="B2024" s="146" t="s">
        <v>1246</v>
      </c>
      <c r="C2024" s="91"/>
      <c r="D2024" s="91">
        <v>1</v>
      </c>
      <c r="E2024" s="91">
        <v>18</v>
      </c>
      <c r="F2024" s="146" t="s">
        <v>2395</v>
      </c>
      <c r="G2024" s="99">
        <v>701</v>
      </c>
      <c r="H2024" s="91">
        <v>11</v>
      </c>
      <c r="I2024" s="91"/>
    </row>
    <row r="2025" spans="1:9">
      <c r="A2025" s="145">
        <v>2021</v>
      </c>
      <c r="B2025" s="146" t="s">
        <v>1248</v>
      </c>
      <c r="C2025" s="91"/>
      <c r="D2025" s="91">
        <v>1</v>
      </c>
      <c r="E2025" s="91">
        <v>19</v>
      </c>
      <c r="F2025" s="146" t="s">
        <v>2396</v>
      </c>
      <c r="G2025" s="99">
        <v>701</v>
      </c>
      <c r="H2025" s="91">
        <v>13</v>
      </c>
      <c r="I2025" s="91"/>
    </row>
    <row r="2026" spans="1:9">
      <c r="A2026" s="145">
        <v>2022</v>
      </c>
      <c r="B2026" s="146" t="s">
        <v>1250</v>
      </c>
      <c r="C2026" s="91"/>
      <c r="D2026" s="91">
        <v>1</v>
      </c>
      <c r="E2026" s="91">
        <v>20</v>
      </c>
      <c r="F2026" s="146" t="s">
        <v>2397</v>
      </c>
      <c r="G2026" s="99">
        <v>701</v>
      </c>
      <c r="H2026" s="91">
        <v>15</v>
      </c>
      <c r="I2026" s="91"/>
    </row>
    <row r="2027" spans="1:9">
      <c r="A2027" s="145">
        <v>2023</v>
      </c>
      <c r="B2027" s="146" t="s">
        <v>1252</v>
      </c>
      <c r="C2027" s="91" t="s">
        <v>6461</v>
      </c>
      <c r="D2027" s="91">
        <v>1</v>
      </c>
      <c r="E2027" s="91">
        <v>24</v>
      </c>
      <c r="F2027" s="146" t="s">
        <v>2398</v>
      </c>
      <c r="G2027" s="99">
        <v>701</v>
      </c>
      <c r="H2027" s="91">
        <v>34</v>
      </c>
      <c r="I2027" s="91"/>
    </row>
    <row r="2028" spans="1:9">
      <c r="A2028" s="145">
        <v>2024</v>
      </c>
      <c r="B2028" s="146" t="s">
        <v>1254</v>
      </c>
      <c r="C2028" s="91" t="s">
        <v>6461</v>
      </c>
      <c r="D2028" s="91">
        <v>1</v>
      </c>
      <c r="E2028" s="91">
        <v>25</v>
      </c>
      <c r="F2028" s="146" t="s">
        <v>2399</v>
      </c>
      <c r="G2028" s="99">
        <v>701</v>
      </c>
      <c r="H2028" s="91">
        <v>44</v>
      </c>
      <c r="I2028" s="91"/>
    </row>
    <row r="2029" spans="1:9">
      <c r="A2029" s="145">
        <v>2025</v>
      </c>
      <c r="B2029" s="146" t="s">
        <v>1256</v>
      </c>
      <c r="C2029" s="91" t="s">
        <v>6461</v>
      </c>
      <c r="D2029" s="91">
        <v>1</v>
      </c>
      <c r="E2029" s="91">
        <v>26</v>
      </c>
      <c r="F2029" s="146" t="s">
        <v>2400</v>
      </c>
      <c r="G2029" s="99">
        <v>701</v>
      </c>
      <c r="H2029" s="91">
        <v>54</v>
      </c>
      <c r="I2029" s="91"/>
    </row>
    <row r="2030" spans="1:9">
      <c r="A2030" s="145">
        <v>2026</v>
      </c>
      <c r="B2030" s="146" t="s">
        <v>1240</v>
      </c>
      <c r="C2030" s="146"/>
      <c r="D2030" s="91">
        <v>1</v>
      </c>
      <c r="E2030" s="91">
        <v>15</v>
      </c>
      <c r="F2030" s="146" t="s">
        <v>2401</v>
      </c>
      <c r="G2030" s="99">
        <v>704</v>
      </c>
      <c r="H2030" s="91">
        <v>3</v>
      </c>
      <c r="I2030" s="146"/>
    </row>
    <row r="2031" spans="1:9">
      <c r="A2031" s="145">
        <v>2027</v>
      </c>
      <c r="B2031" s="146" t="s">
        <v>1242</v>
      </c>
      <c r="C2031" s="91"/>
      <c r="D2031" s="91">
        <v>5</v>
      </c>
      <c r="E2031" s="91">
        <v>16</v>
      </c>
      <c r="F2031" s="146" t="s">
        <v>2402</v>
      </c>
      <c r="G2031" s="147">
        <v>704</v>
      </c>
      <c r="H2031" s="91" t="s">
        <v>6669</v>
      </c>
      <c r="I2031" s="91"/>
    </row>
    <row r="2032" spans="1:9">
      <c r="A2032" s="145">
        <v>2028</v>
      </c>
      <c r="B2032" s="146" t="s">
        <v>1244</v>
      </c>
      <c r="C2032" s="91"/>
      <c r="D2032" s="91">
        <v>1</v>
      </c>
      <c r="E2032" s="91">
        <v>17</v>
      </c>
      <c r="F2032" s="146" t="s">
        <v>2403</v>
      </c>
      <c r="G2032" s="99">
        <v>704</v>
      </c>
      <c r="H2032" s="91">
        <v>9</v>
      </c>
      <c r="I2032" s="91"/>
    </row>
    <row r="2033" spans="1:9">
      <c r="A2033" s="145">
        <v>2029</v>
      </c>
      <c r="B2033" s="146" t="s">
        <v>1246</v>
      </c>
      <c r="C2033" s="91"/>
      <c r="D2033" s="91">
        <v>1</v>
      </c>
      <c r="E2033" s="91">
        <v>18</v>
      </c>
      <c r="F2033" s="146" t="s">
        <v>2404</v>
      </c>
      <c r="G2033" s="99">
        <v>704</v>
      </c>
      <c r="H2033" s="91">
        <v>11</v>
      </c>
      <c r="I2033" s="91"/>
    </row>
    <row r="2034" spans="1:9">
      <c r="A2034" s="145">
        <v>2030</v>
      </c>
      <c r="B2034" s="146" t="s">
        <v>1248</v>
      </c>
      <c r="C2034" s="91"/>
      <c r="D2034" s="91">
        <v>1</v>
      </c>
      <c r="E2034" s="91">
        <v>19</v>
      </c>
      <c r="F2034" s="146" t="s">
        <v>2405</v>
      </c>
      <c r="G2034" s="99">
        <v>704</v>
      </c>
      <c r="H2034" s="91">
        <v>13</v>
      </c>
      <c r="I2034" s="91"/>
    </row>
    <row r="2035" spans="1:9">
      <c r="A2035" s="145">
        <v>2031</v>
      </c>
      <c r="B2035" s="146" t="s">
        <v>1250</v>
      </c>
      <c r="C2035" s="91"/>
      <c r="D2035" s="91">
        <v>1</v>
      </c>
      <c r="E2035" s="91">
        <v>20</v>
      </c>
      <c r="F2035" s="146" t="s">
        <v>2406</v>
      </c>
      <c r="G2035" s="99">
        <v>704</v>
      </c>
      <c r="H2035" s="91">
        <v>15</v>
      </c>
      <c r="I2035" s="91"/>
    </row>
    <row r="2036" spans="1:9">
      <c r="A2036" s="145">
        <v>2032</v>
      </c>
      <c r="B2036" s="146" t="s">
        <v>1252</v>
      </c>
      <c r="C2036" s="91" t="s">
        <v>6461</v>
      </c>
      <c r="D2036" s="91">
        <v>1</v>
      </c>
      <c r="E2036" s="91">
        <v>24</v>
      </c>
      <c r="F2036" s="146" t="s">
        <v>2407</v>
      </c>
      <c r="G2036" s="99">
        <v>704</v>
      </c>
      <c r="H2036" s="91">
        <v>34</v>
      </c>
      <c r="I2036" s="91"/>
    </row>
    <row r="2037" spans="1:9">
      <c r="A2037" s="145">
        <v>2033</v>
      </c>
      <c r="B2037" s="146" t="s">
        <v>1254</v>
      </c>
      <c r="C2037" s="91" t="s">
        <v>6461</v>
      </c>
      <c r="D2037" s="91">
        <v>1</v>
      </c>
      <c r="E2037" s="91">
        <v>25</v>
      </c>
      <c r="F2037" s="146" t="s">
        <v>2408</v>
      </c>
      <c r="G2037" s="99">
        <v>704</v>
      </c>
      <c r="H2037" s="91">
        <v>44</v>
      </c>
      <c r="I2037" s="91"/>
    </row>
    <row r="2038" spans="1:9">
      <c r="A2038" s="145">
        <v>2034</v>
      </c>
      <c r="B2038" s="146" t="s">
        <v>1256</v>
      </c>
      <c r="C2038" s="91" t="s">
        <v>6461</v>
      </c>
      <c r="D2038" s="91">
        <v>1</v>
      </c>
      <c r="E2038" s="91">
        <v>26</v>
      </c>
      <c r="F2038" s="146" t="s">
        <v>2409</v>
      </c>
      <c r="G2038" s="99">
        <v>704</v>
      </c>
      <c r="H2038" s="91">
        <v>54</v>
      </c>
      <c r="I2038" s="91"/>
    </row>
    <row r="2039" spans="1:9">
      <c r="A2039" s="145">
        <v>2035</v>
      </c>
      <c r="B2039" s="146" t="s">
        <v>1240</v>
      </c>
      <c r="C2039" s="146"/>
      <c r="D2039" s="91">
        <v>1</v>
      </c>
      <c r="E2039" s="91">
        <v>15</v>
      </c>
      <c r="F2039" s="146" t="s">
        <v>2410</v>
      </c>
      <c r="G2039" s="99">
        <v>707</v>
      </c>
      <c r="H2039" s="91">
        <v>3</v>
      </c>
      <c r="I2039" s="146"/>
    </row>
    <row r="2040" spans="1:9">
      <c r="A2040" s="145">
        <v>2036</v>
      </c>
      <c r="B2040" s="146" t="s">
        <v>1242</v>
      </c>
      <c r="C2040" s="91"/>
      <c r="D2040" s="91">
        <v>5</v>
      </c>
      <c r="E2040" s="91">
        <v>16</v>
      </c>
      <c r="F2040" s="146" t="s">
        <v>2411</v>
      </c>
      <c r="G2040" s="147">
        <v>707</v>
      </c>
      <c r="H2040" s="91" t="s">
        <v>6669</v>
      </c>
      <c r="I2040" s="91"/>
    </row>
    <row r="2041" spans="1:9">
      <c r="A2041" s="145">
        <v>2037</v>
      </c>
      <c r="B2041" s="146" t="s">
        <v>1244</v>
      </c>
      <c r="C2041" s="91"/>
      <c r="D2041" s="91">
        <v>1</v>
      </c>
      <c r="E2041" s="91">
        <v>17</v>
      </c>
      <c r="F2041" s="146" t="s">
        <v>2412</v>
      </c>
      <c r="G2041" s="99">
        <v>707</v>
      </c>
      <c r="H2041" s="91">
        <v>9</v>
      </c>
      <c r="I2041" s="91"/>
    </row>
    <row r="2042" spans="1:9">
      <c r="A2042" s="145">
        <v>2038</v>
      </c>
      <c r="B2042" s="146" t="s">
        <v>1246</v>
      </c>
      <c r="C2042" s="91"/>
      <c r="D2042" s="91">
        <v>1</v>
      </c>
      <c r="E2042" s="91">
        <v>18</v>
      </c>
      <c r="F2042" s="146" t="s">
        <v>2413</v>
      </c>
      <c r="G2042" s="99">
        <v>707</v>
      </c>
      <c r="H2042" s="91">
        <v>11</v>
      </c>
      <c r="I2042" s="91"/>
    </row>
    <row r="2043" spans="1:9">
      <c r="A2043" s="145">
        <v>2039</v>
      </c>
      <c r="B2043" s="146" t="s">
        <v>1248</v>
      </c>
      <c r="C2043" s="91"/>
      <c r="D2043" s="91">
        <v>1</v>
      </c>
      <c r="E2043" s="91">
        <v>19</v>
      </c>
      <c r="F2043" s="146" t="s">
        <v>2414</v>
      </c>
      <c r="G2043" s="99">
        <v>707</v>
      </c>
      <c r="H2043" s="91">
        <v>13</v>
      </c>
      <c r="I2043" s="91"/>
    </row>
    <row r="2044" spans="1:9">
      <c r="A2044" s="145">
        <v>2040</v>
      </c>
      <c r="B2044" s="146" t="s">
        <v>1250</v>
      </c>
      <c r="C2044" s="91"/>
      <c r="D2044" s="91">
        <v>1</v>
      </c>
      <c r="E2044" s="91">
        <v>20</v>
      </c>
      <c r="F2044" s="146" t="s">
        <v>2415</v>
      </c>
      <c r="G2044" s="99">
        <v>707</v>
      </c>
      <c r="H2044" s="91">
        <v>15</v>
      </c>
      <c r="I2044" s="91"/>
    </row>
    <row r="2045" spans="1:9">
      <c r="A2045" s="145">
        <v>2041</v>
      </c>
      <c r="B2045" s="146" t="s">
        <v>1252</v>
      </c>
      <c r="C2045" s="91" t="s">
        <v>6461</v>
      </c>
      <c r="D2045" s="91">
        <v>1</v>
      </c>
      <c r="E2045" s="91">
        <v>24</v>
      </c>
      <c r="F2045" s="146" t="s">
        <v>2416</v>
      </c>
      <c r="G2045" s="99">
        <v>707</v>
      </c>
      <c r="H2045" s="91">
        <v>34</v>
      </c>
      <c r="I2045" s="91"/>
    </row>
    <row r="2046" spans="1:9">
      <c r="A2046" s="145">
        <v>2042</v>
      </c>
      <c r="B2046" s="146" t="s">
        <v>1254</v>
      </c>
      <c r="C2046" s="91" t="s">
        <v>6461</v>
      </c>
      <c r="D2046" s="91">
        <v>1</v>
      </c>
      <c r="E2046" s="91">
        <v>25</v>
      </c>
      <c r="F2046" s="146" t="s">
        <v>2417</v>
      </c>
      <c r="G2046" s="99">
        <v>707</v>
      </c>
      <c r="H2046" s="91">
        <v>44</v>
      </c>
      <c r="I2046" s="91"/>
    </row>
    <row r="2047" spans="1:9">
      <c r="A2047" s="145">
        <v>2043</v>
      </c>
      <c r="B2047" s="146" t="s">
        <v>1256</v>
      </c>
      <c r="C2047" s="91" t="s">
        <v>6461</v>
      </c>
      <c r="D2047" s="91">
        <v>1</v>
      </c>
      <c r="E2047" s="91">
        <v>26</v>
      </c>
      <c r="F2047" s="146" t="s">
        <v>2418</v>
      </c>
      <c r="G2047" s="99">
        <v>707</v>
      </c>
      <c r="H2047" s="91">
        <v>54</v>
      </c>
      <c r="I2047" s="91"/>
    </row>
    <row r="2048" spans="1:9">
      <c r="A2048" s="145">
        <v>2044</v>
      </c>
      <c r="B2048" s="146" t="s">
        <v>1240</v>
      </c>
      <c r="C2048" s="146"/>
      <c r="D2048" s="91">
        <v>1</v>
      </c>
      <c r="E2048" s="91">
        <v>15</v>
      </c>
      <c r="F2048" s="146" t="s">
        <v>2419</v>
      </c>
      <c r="G2048" s="99">
        <v>710</v>
      </c>
      <c r="H2048" s="91">
        <v>3</v>
      </c>
      <c r="I2048" s="146"/>
    </row>
    <row r="2049" spans="1:9">
      <c r="A2049" s="145">
        <v>2045</v>
      </c>
      <c r="B2049" s="146" t="s">
        <v>1242</v>
      </c>
      <c r="C2049" s="91"/>
      <c r="D2049" s="91">
        <v>5</v>
      </c>
      <c r="E2049" s="91">
        <v>16</v>
      </c>
      <c r="F2049" s="146" t="s">
        <v>2420</v>
      </c>
      <c r="G2049" s="147">
        <v>710</v>
      </c>
      <c r="H2049" s="91" t="s">
        <v>6669</v>
      </c>
      <c r="I2049" s="91"/>
    </row>
    <row r="2050" spans="1:9">
      <c r="A2050" s="145">
        <v>2046</v>
      </c>
      <c r="B2050" s="146" t="s">
        <v>1244</v>
      </c>
      <c r="C2050" s="91"/>
      <c r="D2050" s="91">
        <v>1</v>
      </c>
      <c r="E2050" s="91">
        <v>17</v>
      </c>
      <c r="F2050" s="146" t="s">
        <v>2421</v>
      </c>
      <c r="G2050" s="99">
        <v>710</v>
      </c>
      <c r="H2050" s="91">
        <v>9</v>
      </c>
      <c r="I2050" s="91"/>
    </row>
    <row r="2051" spans="1:9">
      <c r="A2051" s="145">
        <v>2047</v>
      </c>
      <c r="B2051" s="146" t="s">
        <v>1246</v>
      </c>
      <c r="C2051" s="91"/>
      <c r="D2051" s="91">
        <v>1</v>
      </c>
      <c r="E2051" s="91">
        <v>18</v>
      </c>
      <c r="F2051" s="146" t="s">
        <v>2422</v>
      </c>
      <c r="G2051" s="99">
        <v>710</v>
      </c>
      <c r="H2051" s="91">
        <v>11</v>
      </c>
      <c r="I2051" s="91"/>
    </row>
    <row r="2052" spans="1:9">
      <c r="A2052" s="145">
        <v>2048</v>
      </c>
      <c r="B2052" s="146" t="s">
        <v>1248</v>
      </c>
      <c r="C2052" s="91"/>
      <c r="D2052" s="91">
        <v>1</v>
      </c>
      <c r="E2052" s="91">
        <v>19</v>
      </c>
      <c r="F2052" s="146" t="s">
        <v>2423</v>
      </c>
      <c r="G2052" s="99">
        <v>710</v>
      </c>
      <c r="H2052" s="91">
        <v>13</v>
      </c>
      <c r="I2052" s="91"/>
    </row>
    <row r="2053" spans="1:9">
      <c r="A2053" s="145">
        <v>2049</v>
      </c>
      <c r="B2053" s="146" t="s">
        <v>1250</v>
      </c>
      <c r="C2053" s="91"/>
      <c r="D2053" s="91">
        <v>1</v>
      </c>
      <c r="E2053" s="91">
        <v>20</v>
      </c>
      <c r="F2053" s="146" t="s">
        <v>2424</v>
      </c>
      <c r="G2053" s="99">
        <v>710</v>
      </c>
      <c r="H2053" s="91">
        <v>15</v>
      </c>
      <c r="I2053" s="91"/>
    </row>
    <row r="2054" spans="1:9">
      <c r="A2054" s="145">
        <v>2050</v>
      </c>
      <c r="B2054" s="146" t="s">
        <v>1252</v>
      </c>
      <c r="C2054" s="91" t="s">
        <v>6461</v>
      </c>
      <c r="D2054" s="91">
        <v>1</v>
      </c>
      <c r="E2054" s="91">
        <v>24</v>
      </c>
      <c r="F2054" s="146" t="s">
        <v>2425</v>
      </c>
      <c r="G2054" s="99">
        <v>710</v>
      </c>
      <c r="H2054" s="91">
        <v>34</v>
      </c>
      <c r="I2054" s="91"/>
    </row>
    <row r="2055" spans="1:9">
      <c r="A2055" s="145">
        <v>2051</v>
      </c>
      <c r="B2055" s="146" t="s">
        <v>1254</v>
      </c>
      <c r="C2055" s="91" t="s">
        <v>6461</v>
      </c>
      <c r="D2055" s="91">
        <v>1</v>
      </c>
      <c r="E2055" s="91">
        <v>25</v>
      </c>
      <c r="F2055" s="146" t="s">
        <v>2426</v>
      </c>
      <c r="G2055" s="99">
        <v>710</v>
      </c>
      <c r="H2055" s="91">
        <v>44</v>
      </c>
      <c r="I2055" s="91"/>
    </row>
    <row r="2056" spans="1:9">
      <c r="A2056" s="145">
        <v>2052</v>
      </c>
      <c r="B2056" s="146" t="s">
        <v>1256</v>
      </c>
      <c r="C2056" s="91" t="s">
        <v>6461</v>
      </c>
      <c r="D2056" s="91">
        <v>1</v>
      </c>
      <c r="E2056" s="91">
        <v>26</v>
      </c>
      <c r="F2056" s="146" t="s">
        <v>2427</v>
      </c>
      <c r="G2056" s="99">
        <v>710</v>
      </c>
      <c r="H2056" s="91">
        <v>54</v>
      </c>
      <c r="I2056" s="91"/>
    </row>
    <row r="2057" spans="1:9">
      <c r="A2057" s="145">
        <v>2053</v>
      </c>
      <c r="B2057" s="146" t="s">
        <v>1240</v>
      </c>
      <c r="C2057" s="146"/>
      <c r="D2057" s="91">
        <v>1</v>
      </c>
      <c r="E2057" s="91">
        <v>15</v>
      </c>
      <c r="F2057" s="146" t="s">
        <v>2428</v>
      </c>
      <c r="G2057" s="99">
        <v>713</v>
      </c>
      <c r="H2057" s="91">
        <v>3</v>
      </c>
      <c r="I2057" s="146"/>
    </row>
    <row r="2058" spans="1:9">
      <c r="A2058" s="145">
        <v>2054</v>
      </c>
      <c r="B2058" s="146" t="s">
        <v>1242</v>
      </c>
      <c r="C2058" s="91"/>
      <c r="D2058" s="91">
        <v>5</v>
      </c>
      <c r="E2058" s="91">
        <v>16</v>
      </c>
      <c r="F2058" s="146" t="s">
        <v>2429</v>
      </c>
      <c r="G2058" s="147">
        <v>713</v>
      </c>
      <c r="H2058" s="91" t="s">
        <v>6669</v>
      </c>
      <c r="I2058" s="91"/>
    </row>
    <row r="2059" spans="1:9">
      <c r="A2059" s="145">
        <v>2055</v>
      </c>
      <c r="B2059" s="146" t="s">
        <v>1244</v>
      </c>
      <c r="C2059" s="91"/>
      <c r="D2059" s="91">
        <v>1</v>
      </c>
      <c r="E2059" s="91">
        <v>17</v>
      </c>
      <c r="F2059" s="146" t="s">
        <v>2430</v>
      </c>
      <c r="G2059" s="99">
        <v>713</v>
      </c>
      <c r="H2059" s="91">
        <v>9</v>
      </c>
      <c r="I2059" s="91"/>
    </row>
    <row r="2060" spans="1:9">
      <c r="A2060" s="145">
        <v>2056</v>
      </c>
      <c r="B2060" s="146" t="s">
        <v>1246</v>
      </c>
      <c r="C2060" s="91"/>
      <c r="D2060" s="91">
        <v>1</v>
      </c>
      <c r="E2060" s="91">
        <v>18</v>
      </c>
      <c r="F2060" s="146" t="s">
        <v>2431</v>
      </c>
      <c r="G2060" s="99">
        <v>713</v>
      </c>
      <c r="H2060" s="91">
        <v>11</v>
      </c>
      <c r="I2060" s="91"/>
    </row>
    <row r="2061" spans="1:9">
      <c r="A2061" s="145">
        <v>2057</v>
      </c>
      <c r="B2061" s="146" t="s">
        <v>1248</v>
      </c>
      <c r="C2061" s="91"/>
      <c r="D2061" s="91">
        <v>1</v>
      </c>
      <c r="E2061" s="91">
        <v>19</v>
      </c>
      <c r="F2061" s="146" t="s">
        <v>2432</v>
      </c>
      <c r="G2061" s="99">
        <v>713</v>
      </c>
      <c r="H2061" s="91">
        <v>13</v>
      </c>
      <c r="I2061" s="91"/>
    </row>
    <row r="2062" spans="1:9">
      <c r="A2062" s="145">
        <v>2058</v>
      </c>
      <c r="B2062" s="146" t="s">
        <v>1250</v>
      </c>
      <c r="C2062" s="91"/>
      <c r="D2062" s="91">
        <v>1</v>
      </c>
      <c r="E2062" s="91">
        <v>20</v>
      </c>
      <c r="F2062" s="146" t="s">
        <v>2433</v>
      </c>
      <c r="G2062" s="99">
        <v>713</v>
      </c>
      <c r="H2062" s="91">
        <v>15</v>
      </c>
      <c r="I2062" s="91"/>
    </row>
    <row r="2063" spans="1:9">
      <c r="A2063" s="145">
        <v>2059</v>
      </c>
      <c r="B2063" s="146" t="s">
        <v>1252</v>
      </c>
      <c r="C2063" s="91" t="s">
        <v>6461</v>
      </c>
      <c r="D2063" s="91">
        <v>1</v>
      </c>
      <c r="E2063" s="91">
        <v>24</v>
      </c>
      <c r="F2063" s="146" t="s">
        <v>2434</v>
      </c>
      <c r="G2063" s="99">
        <v>713</v>
      </c>
      <c r="H2063" s="91">
        <v>34</v>
      </c>
      <c r="I2063" s="91"/>
    </row>
    <row r="2064" spans="1:9">
      <c r="A2064" s="145">
        <v>2060</v>
      </c>
      <c r="B2064" s="146" t="s">
        <v>1254</v>
      </c>
      <c r="C2064" s="91" t="s">
        <v>6461</v>
      </c>
      <c r="D2064" s="91">
        <v>1</v>
      </c>
      <c r="E2064" s="91">
        <v>25</v>
      </c>
      <c r="F2064" s="146" t="s">
        <v>2435</v>
      </c>
      <c r="G2064" s="99">
        <v>713</v>
      </c>
      <c r="H2064" s="91">
        <v>44</v>
      </c>
      <c r="I2064" s="91"/>
    </row>
    <row r="2065" spans="1:9">
      <c r="A2065" s="145">
        <v>2061</v>
      </c>
      <c r="B2065" s="146" t="s">
        <v>1256</v>
      </c>
      <c r="C2065" s="91" t="s">
        <v>6461</v>
      </c>
      <c r="D2065" s="91">
        <v>1</v>
      </c>
      <c r="E2065" s="91">
        <v>26</v>
      </c>
      <c r="F2065" s="146" t="s">
        <v>2436</v>
      </c>
      <c r="G2065" s="99">
        <v>713</v>
      </c>
      <c r="H2065" s="91">
        <v>54</v>
      </c>
      <c r="I2065" s="91"/>
    </row>
    <row r="2066" spans="1:9">
      <c r="A2066" s="145">
        <v>2062</v>
      </c>
      <c r="B2066" s="146" t="s">
        <v>1240</v>
      </c>
      <c r="C2066" s="146"/>
      <c r="D2066" s="91">
        <v>1</v>
      </c>
      <c r="E2066" s="91">
        <v>15</v>
      </c>
      <c r="F2066" s="146" t="s">
        <v>2437</v>
      </c>
      <c r="G2066" s="99">
        <v>716</v>
      </c>
      <c r="H2066" s="91">
        <v>3</v>
      </c>
      <c r="I2066" s="146"/>
    </row>
    <row r="2067" spans="1:9">
      <c r="A2067" s="145">
        <v>2063</v>
      </c>
      <c r="B2067" s="146" t="s">
        <v>1242</v>
      </c>
      <c r="C2067" s="91"/>
      <c r="D2067" s="91">
        <v>5</v>
      </c>
      <c r="E2067" s="91">
        <v>16</v>
      </c>
      <c r="F2067" s="146" t="s">
        <v>2438</v>
      </c>
      <c r="G2067" s="147">
        <v>716</v>
      </c>
      <c r="H2067" s="91" t="s">
        <v>6669</v>
      </c>
      <c r="I2067" s="91"/>
    </row>
    <row r="2068" spans="1:9">
      <c r="A2068" s="145">
        <v>2064</v>
      </c>
      <c r="B2068" s="146" t="s">
        <v>1244</v>
      </c>
      <c r="C2068" s="91"/>
      <c r="D2068" s="91">
        <v>1</v>
      </c>
      <c r="E2068" s="91">
        <v>17</v>
      </c>
      <c r="F2068" s="146" t="s">
        <v>2439</v>
      </c>
      <c r="G2068" s="99">
        <v>716</v>
      </c>
      <c r="H2068" s="91">
        <v>9</v>
      </c>
      <c r="I2068" s="91"/>
    </row>
    <row r="2069" spans="1:9">
      <c r="A2069" s="145">
        <v>2065</v>
      </c>
      <c r="B2069" s="146" t="s">
        <v>1246</v>
      </c>
      <c r="C2069" s="91"/>
      <c r="D2069" s="91">
        <v>1</v>
      </c>
      <c r="E2069" s="91">
        <v>18</v>
      </c>
      <c r="F2069" s="146" t="s">
        <v>2440</v>
      </c>
      <c r="G2069" s="99">
        <v>716</v>
      </c>
      <c r="H2069" s="91">
        <v>11</v>
      </c>
      <c r="I2069" s="91"/>
    </row>
    <row r="2070" spans="1:9">
      <c r="A2070" s="145">
        <v>2066</v>
      </c>
      <c r="B2070" s="146" t="s">
        <v>1248</v>
      </c>
      <c r="C2070" s="91"/>
      <c r="D2070" s="91">
        <v>1</v>
      </c>
      <c r="E2070" s="91">
        <v>19</v>
      </c>
      <c r="F2070" s="146" t="s">
        <v>2441</v>
      </c>
      <c r="G2070" s="99">
        <v>716</v>
      </c>
      <c r="H2070" s="91">
        <v>13</v>
      </c>
      <c r="I2070" s="91"/>
    </row>
    <row r="2071" spans="1:9">
      <c r="A2071" s="145">
        <v>2067</v>
      </c>
      <c r="B2071" s="146" t="s">
        <v>1250</v>
      </c>
      <c r="C2071" s="91"/>
      <c r="D2071" s="91">
        <v>1</v>
      </c>
      <c r="E2071" s="91">
        <v>20</v>
      </c>
      <c r="F2071" s="146" t="s">
        <v>2442</v>
      </c>
      <c r="G2071" s="99">
        <v>716</v>
      </c>
      <c r="H2071" s="91">
        <v>15</v>
      </c>
      <c r="I2071" s="91"/>
    </row>
    <row r="2072" spans="1:9">
      <c r="A2072" s="145">
        <v>2068</v>
      </c>
      <c r="B2072" s="146" t="s">
        <v>1252</v>
      </c>
      <c r="C2072" s="91" t="s">
        <v>6461</v>
      </c>
      <c r="D2072" s="91">
        <v>1</v>
      </c>
      <c r="E2072" s="91">
        <v>24</v>
      </c>
      <c r="F2072" s="146" t="s">
        <v>2443</v>
      </c>
      <c r="G2072" s="99">
        <v>716</v>
      </c>
      <c r="H2072" s="91">
        <v>34</v>
      </c>
      <c r="I2072" s="91"/>
    </row>
    <row r="2073" spans="1:9">
      <c r="A2073" s="145">
        <v>2069</v>
      </c>
      <c r="B2073" s="146" t="s">
        <v>1254</v>
      </c>
      <c r="C2073" s="91" t="s">
        <v>6461</v>
      </c>
      <c r="D2073" s="91">
        <v>1</v>
      </c>
      <c r="E2073" s="91">
        <v>25</v>
      </c>
      <c r="F2073" s="146" t="s">
        <v>2444</v>
      </c>
      <c r="G2073" s="99">
        <v>716</v>
      </c>
      <c r="H2073" s="91">
        <v>44</v>
      </c>
      <c r="I2073" s="91"/>
    </row>
    <row r="2074" spans="1:9">
      <c r="A2074" s="145">
        <v>2070</v>
      </c>
      <c r="B2074" s="146" t="s">
        <v>1256</v>
      </c>
      <c r="C2074" s="91" t="s">
        <v>6461</v>
      </c>
      <c r="D2074" s="91">
        <v>1</v>
      </c>
      <c r="E2074" s="91">
        <v>26</v>
      </c>
      <c r="F2074" s="146" t="s">
        <v>2445</v>
      </c>
      <c r="G2074" s="99">
        <v>716</v>
      </c>
      <c r="H2074" s="91">
        <v>54</v>
      </c>
      <c r="I2074" s="91"/>
    </row>
    <row r="2075" spans="1:9">
      <c r="A2075" s="145">
        <v>2071</v>
      </c>
      <c r="B2075" s="146" t="s">
        <v>1240</v>
      </c>
      <c r="C2075" s="146"/>
      <c r="D2075" s="91">
        <v>1</v>
      </c>
      <c r="E2075" s="91">
        <v>15</v>
      </c>
      <c r="F2075" s="146" t="s">
        <v>2446</v>
      </c>
      <c r="G2075" s="99">
        <v>719</v>
      </c>
      <c r="H2075" s="91">
        <v>3</v>
      </c>
      <c r="I2075" s="146"/>
    </row>
    <row r="2076" spans="1:9">
      <c r="A2076" s="145">
        <v>2072</v>
      </c>
      <c r="B2076" s="146" t="s">
        <v>1242</v>
      </c>
      <c r="C2076" s="91"/>
      <c r="D2076" s="91">
        <v>5</v>
      </c>
      <c r="E2076" s="91">
        <v>16</v>
      </c>
      <c r="F2076" s="146" t="s">
        <v>2447</v>
      </c>
      <c r="G2076" s="147">
        <v>719</v>
      </c>
      <c r="H2076" s="91" t="s">
        <v>6669</v>
      </c>
      <c r="I2076" s="91"/>
    </row>
    <row r="2077" spans="1:9">
      <c r="A2077" s="145">
        <v>2073</v>
      </c>
      <c r="B2077" s="146" t="s">
        <v>1244</v>
      </c>
      <c r="C2077" s="91"/>
      <c r="D2077" s="91">
        <v>1</v>
      </c>
      <c r="E2077" s="91">
        <v>17</v>
      </c>
      <c r="F2077" s="146" t="s">
        <v>2448</v>
      </c>
      <c r="G2077" s="99">
        <v>719</v>
      </c>
      <c r="H2077" s="91">
        <v>9</v>
      </c>
      <c r="I2077" s="91"/>
    </row>
    <row r="2078" spans="1:9">
      <c r="A2078" s="145">
        <v>2074</v>
      </c>
      <c r="B2078" s="146" t="s">
        <v>1246</v>
      </c>
      <c r="C2078" s="91"/>
      <c r="D2078" s="91">
        <v>1</v>
      </c>
      <c r="E2078" s="91">
        <v>18</v>
      </c>
      <c r="F2078" s="146" t="s">
        <v>2449</v>
      </c>
      <c r="G2078" s="99">
        <v>719</v>
      </c>
      <c r="H2078" s="91">
        <v>11</v>
      </c>
      <c r="I2078" s="91"/>
    </row>
    <row r="2079" spans="1:9">
      <c r="A2079" s="145">
        <v>2075</v>
      </c>
      <c r="B2079" s="146" t="s">
        <v>1248</v>
      </c>
      <c r="C2079" s="91"/>
      <c r="D2079" s="91">
        <v>1</v>
      </c>
      <c r="E2079" s="91">
        <v>19</v>
      </c>
      <c r="F2079" s="146" t="s">
        <v>2450</v>
      </c>
      <c r="G2079" s="99">
        <v>719</v>
      </c>
      <c r="H2079" s="91">
        <v>13</v>
      </c>
      <c r="I2079" s="91"/>
    </row>
    <row r="2080" spans="1:9">
      <c r="A2080" s="145">
        <v>2076</v>
      </c>
      <c r="B2080" s="146" t="s">
        <v>1250</v>
      </c>
      <c r="C2080" s="91"/>
      <c r="D2080" s="91">
        <v>1</v>
      </c>
      <c r="E2080" s="91">
        <v>20</v>
      </c>
      <c r="F2080" s="146" t="s">
        <v>2451</v>
      </c>
      <c r="G2080" s="99">
        <v>719</v>
      </c>
      <c r="H2080" s="91">
        <v>15</v>
      </c>
      <c r="I2080" s="91"/>
    </row>
    <row r="2081" spans="1:9">
      <c r="A2081" s="145">
        <v>2077</v>
      </c>
      <c r="B2081" s="146" t="s">
        <v>1252</v>
      </c>
      <c r="C2081" s="91" t="s">
        <v>6461</v>
      </c>
      <c r="D2081" s="91">
        <v>1</v>
      </c>
      <c r="E2081" s="91">
        <v>24</v>
      </c>
      <c r="F2081" s="146" t="s">
        <v>2452</v>
      </c>
      <c r="G2081" s="99">
        <v>719</v>
      </c>
      <c r="H2081" s="91">
        <v>34</v>
      </c>
      <c r="I2081" s="91"/>
    </row>
    <row r="2082" spans="1:9">
      <c r="A2082" s="145">
        <v>2078</v>
      </c>
      <c r="B2082" s="146" t="s">
        <v>1254</v>
      </c>
      <c r="C2082" s="91" t="s">
        <v>6461</v>
      </c>
      <c r="D2082" s="91">
        <v>1</v>
      </c>
      <c r="E2082" s="91">
        <v>25</v>
      </c>
      <c r="F2082" s="146" t="s">
        <v>2453</v>
      </c>
      <c r="G2082" s="99">
        <v>719</v>
      </c>
      <c r="H2082" s="91">
        <v>44</v>
      </c>
      <c r="I2082" s="91"/>
    </row>
    <row r="2083" spans="1:9">
      <c r="A2083" s="145">
        <v>2079</v>
      </c>
      <c r="B2083" s="146" t="s">
        <v>1256</v>
      </c>
      <c r="C2083" s="91" t="s">
        <v>6461</v>
      </c>
      <c r="D2083" s="91">
        <v>1</v>
      </c>
      <c r="E2083" s="91">
        <v>26</v>
      </c>
      <c r="F2083" s="146" t="s">
        <v>2454</v>
      </c>
      <c r="G2083" s="99">
        <v>719</v>
      </c>
      <c r="H2083" s="91">
        <v>54</v>
      </c>
      <c r="I2083" s="91"/>
    </row>
    <row r="2084" spans="1:9">
      <c r="A2084" s="145">
        <v>2080</v>
      </c>
      <c r="B2084" s="146" t="s">
        <v>1240</v>
      </c>
      <c r="C2084" s="146"/>
      <c r="D2084" s="91">
        <v>1</v>
      </c>
      <c r="E2084" s="91">
        <v>15</v>
      </c>
      <c r="F2084" s="146" t="s">
        <v>2455</v>
      </c>
      <c r="G2084" s="99">
        <v>722</v>
      </c>
      <c r="H2084" s="91">
        <v>3</v>
      </c>
      <c r="I2084" s="146"/>
    </row>
    <row r="2085" spans="1:9">
      <c r="A2085" s="145">
        <v>2081</v>
      </c>
      <c r="B2085" s="146" t="s">
        <v>1242</v>
      </c>
      <c r="C2085" s="91"/>
      <c r="D2085" s="91">
        <v>5</v>
      </c>
      <c r="E2085" s="91">
        <v>16</v>
      </c>
      <c r="F2085" s="146" t="s">
        <v>2456</v>
      </c>
      <c r="G2085" s="147">
        <v>722</v>
      </c>
      <c r="H2085" s="91" t="s">
        <v>6669</v>
      </c>
      <c r="I2085" s="91"/>
    </row>
    <row r="2086" spans="1:9">
      <c r="A2086" s="145">
        <v>2082</v>
      </c>
      <c r="B2086" s="146" t="s">
        <v>1244</v>
      </c>
      <c r="C2086" s="91"/>
      <c r="D2086" s="91">
        <v>1</v>
      </c>
      <c r="E2086" s="91">
        <v>17</v>
      </c>
      <c r="F2086" s="146" t="s">
        <v>2457</v>
      </c>
      <c r="G2086" s="99">
        <v>722</v>
      </c>
      <c r="H2086" s="91">
        <v>9</v>
      </c>
      <c r="I2086" s="91"/>
    </row>
    <row r="2087" spans="1:9">
      <c r="A2087" s="145">
        <v>2083</v>
      </c>
      <c r="B2087" s="146" t="s">
        <v>1246</v>
      </c>
      <c r="C2087" s="91"/>
      <c r="D2087" s="91">
        <v>1</v>
      </c>
      <c r="E2087" s="91">
        <v>18</v>
      </c>
      <c r="F2087" s="146" t="s">
        <v>2458</v>
      </c>
      <c r="G2087" s="99">
        <v>722</v>
      </c>
      <c r="H2087" s="91">
        <v>11</v>
      </c>
      <c r="I2087" s="91"/>
    </row>
    <row r="2088" spans="1:9">
      <c r="A2088" s="145">
        <v>2084</v>
      </c>
      <c r="B2088" s="146" t="s">
        <v>1248</v>
      </c>
      <c r="C2088" s="91"/>
      <c r="D2088" s="91">
        <v>1</v>
      </c>
      <c r="E2088" s="91">
        <v>19</v>
      </c>
      <c r="F2088" s="146" t="s">
        <v>2459</v>
      </c>
      <c r="G2088" s="99">
        <v>722</v>
      </c>
      <c r="H2088" s="91">
        <v>13</v>
      </c>
      <c r="I2088" s="91"/>
    </row>
    <row r="2089" spans="1:9">
      <c r="A2089" s="145">
        <v>2085</v>
      </c>
      <c r="B2089" s="146" t="s">
        <v>1250</v>
      </c>
      <c r="C2089" s="91"/>
      <c r="D2089" s="91">
        <v>1</v>
      </c>
      <c r="E2089" s="91">
        <v>20</v>
      </c>
      <c r="F2089" s="146" t="s">
        <v>2460</v>
      </c>
      <c r="G2089" s="99">
        <v>722</v>
      </c>
      <c r="H2089" s="91">
        <v>15</v>
      </c>
      <c r="I2089" s="91"/>
    </row>
    <row r="2090" spans="1:9">
      <c r="A2090" s="145">
        <v>2086</v>
      </c>
      <c r="B2090" s="146" t="s">
        <v>1252</v>
      </c>
      <c r="C2090" s="91" t="s">
        <v>6461</v>
      </c>
      <c r="D2090" s="91">
        <v>1</v>
      </c>
      <c r="E2090" s="91">
        <v>24</v>
      </c>
      <c r="F2090" s="146" t="s">
        <v>2461</v>
      </c>
      <c r="G2090" s="99">
        <v>722</v>
      </c>
      <c r="H2090" s="91">
        <v>34</v>
      </c>
      <c r="I2090" s="91"/>
    </row>
    <row r="2091" spans="1:9">
      <c r="A2091" s="145">
        <v>2087</v>
      </c>
      <c r="B2091" s="146" t="s">
        <v>1254</v>
      </c>
      <c r="C2091" s="91" t="s">
        <v>6461</v>
      </c>
      <c r="D2091" s="91">
        <v>1</v>
      </c>
      <c r="E2091" s="91">
        <v>25</v>
      </c>
      <c r="F2091" s="146" t="s">
        <v>2462</v>
      </c>
      <c r="G2091" s="99">
        <v>722</v>
      </c>
      <c r="H2091" s="91">
        <v>44</v>
      </c>
      <c r="I2091" s="91"/>
    </row>
    <row r="2092" spans="1:9">
      <c r="A2092" s="145">
        <v>2088</v>
      </c>
      <c r="B2092" s="146" t="s">
        <v>1256</v>
      </c>
      <c r="C2092" s="91" t="s">
        <v>6461</v>
      </c>
      <c r="D2092" s="91">
        <v>1</v>
      </c>
      <c r="E2092" s="91">
        <v>26</v>
      </c>
      <c r="F2092" s="146" t="s">
        <v>2463</v>
      </c>
      <c r="G2092" s="99">
        <v>722</v>
      </c>
      <c r="H2092" s="91">
        <v>54</v>
      </c>
      <c r="I2092" s="91"/>
    </row>
    <row r="2093" spans="1:9">
      <c r="A2093" s="145">
        <v>2089</v>
      </c>
      <c r="B2093" s="146" t="s">
        <v>1240</v>
      </c>
      <c r="C2093" s="146"/>
      <c r="D2093" s="91">
        <v>1</v>
      </c>
      <c r="E2093" s="91">
        <v>15</v>
      </c>
      <c r="F2093" s="146" t="s">
        <v>2464</v>
      </c>
      <c r="G2093" s="99">
        <v>725</v>
      </c>
      <c r="H2093" s="91">
        <v>3</v>
      </c>
      <c r="I2093" s="146"/>
    </row>
    <row r="2094" spans="1:9">
      <c r="A2094" s="145">
        <v>2090</v>
      </c>
      <c r="B2094" s="146" t="s">
        <v>1242</v>
      </c>
      <c r="C2094" s="91"/>
      <c r="D2094" s="91">
        <v>5</v>
      </c>
      <c r="E2094" s="91">
        <v>16</v>
      </c>
      <c r="F2094" s="146" t="s">
        <v>2465</v>
      </c>
      <c r="G2094" s="147">
        <v>725</v>
      </c>
      <c r="H2094" s="91" t="s">
        <v>6669</v>
      </c>
      <c r="I2094" s="91"/>
    </row>
    <row r="2095" spans="1:9">
      <c r="A2095" s="145">
        <v>2091</v>
      </c>
      <c r="B2095" s="146" t="s">
        <v>1244</v>
      </c>
      <c r="C2095" s="91"/>
      <c r="D2095" s="91">
        <v>1</v>
      </c>
      <c r="E2095" s="91">
        <v>17</v>
      </c>
      <c r="F2095" s="146" t="s">
        <v>2466</v>
      </c>
      <c r="G2095" s="99">
        <v>725</v>
      </c>
      <c r="H2095" s="91">
        <v>9</v>
      </c>
      <c r="I2095" s="91"/>
    </row>
    <row r="2096" spans="1:9">
      <c r="A2096" s="145">
        <v>2092</v>
      </c>
      <c r="B2096" s="146" t="s">
        <v>1246</v>
      </c>
      <c r="C2096" s="91"/>
      <c r="D2096" s="91">
        <v>1</v>
      </c>
      <c r="E2096" s="91">
        <v>18</v>
      </c>
      <c r="F2096" s="146" t="s">
        <v>2467</v>
      </c>
      <c r="G2096" s="99">
        <v>725</v>
      </c>
      <c r="H2096" s="91">
        <v>11</v>
      </c>
      <c r="I2096" s="91"/>
    </row>
    <row r="2097" spans="1:9">
      <c r="A2097" s="145">
        <v>2093</v>
      </c>
      <c r="B2097" s="146" t="s">
        <v>1248</v>
      </c>
      <c r="C2097" s="91"/>
      <c r="D2097" s="91">
        <v>1</v>
      </c>
      <c r="E2097" s="91">
        <v>19</v>
      </c>
      <c r="F2097" s="146" t="s">
        <v>2468</v>
      </c>
      <c r="G2097" s="99">
        <v>725</v>
      </c>
      <c r="H2097" s="91">
        <v>13</v>
      </c>
      <c r="I2097" s="91"/>
    </row>
    <row r="2098" spans="1:9">
      <c r="A2098" s="145">
        <v>2094</v>
      </c>
      <c r="B2098" s="146" t="s">
        <v>1250</v>
      </c>
      <c r="C2098" s="91"/>
      <c r="D2098" s="91">
        <v>1</v>
      </c>
      <c r="E2098" s="91">
        <v>20</v>
      </c>
      <c r="F2098" s="146" t="s">
        <v>2469</v>
      </c>
      <c r="G2098" s="99">
        <v>725</v>
      </c>
      <c r="H2098" s="91">
        <v>15</v>
      </c>
      <c r="I2098" s="91"/>
    </row>
    <row r="2099" spans="1:9">
      <c r="A2099" s="145">
        <v>2095</v>
      </c>
      <c r="B2099" s="146" t="s">
        <v>1252</v>
      </c>
      <c r="C2099" s="91" t="s">
        <v>6461</v>
      </c>
      <c r="D2099" s="91">
        <v>1</v>
      </c>
      <c r="E2099" s="91">
        <v>24</v>
      </c>
      <c r="F2099" s="146" t="s">
        <v>2470</v>
      </c>
      <c r="G2099" s="99">
        <v>725</v>
      </c>
      <c r="H2099" s="91">
        <v>34</v>
      </c>
      <c r="I2099" s="91"/>
    </row>
    <row r="2100" spans="1:9">
      <c r="A2100" s="145">
        <v>2096</v>
      </c>
      <c r="B2100" s="146" t="s">
        <v>1254</v>
      </c>
      <c r="C2100" s="91" t="s">
        <v>6461</v>
      </c>
      <c r="D2100" s="91">
        <v>1</v>
      </c>
      <c r="E2100" s="91">
        <v>25</v>
      </c>
      <c r="F2100" s="146" t="s">
        <v>2471</v>
      </c>
      <c r="G2100" s="99">
        <v>725</v>
      </c>
      <c r="H2100" s="91">
        <v>44</v>
      </c>
      <c r="I2100" s="91"/>
    </row>
    <row r="2101" spans="1:9">
      <c r="A2101" s="145">
        <v>2097</v>
      </c>
      <c r="B2101" s="146" t="s">
        <v>1256</v>
      </c>
      <c r="C2101" s="91" t="s">
        <v>6461</v>
      </c>
      <c r="D2101" s="91">
        <v>1</v>
      </c>
      <c r="E2101" s="91">
        <v>26</v>
      </c>
      <c r="F2101" s="146" t="s">
        <v>2472</v>
      </c>
      <c r="G2101" s="99">
        <v>725</v>
      </c>
      <c r="H2101" s="91">
        <v>54</v>
      </c>
      <c r="I2101" s="91"/>
    </row>
    <row r="2102" spans="1:9">
      <c r="A2102" s="145">
        <v>2098</v>
      </c>
      <c r="B2102" s="146" t="s">
        <v>1240</v>
      </c>
      <c r="C2102" s="146"/>
      <c r="D2102" s="91">
        <v>1</v>
      </c>
      <c r="E2102" s="91">
        <v>15</v>
      </c>
      <c r="F2102" s="146" t="s">
        <v>2473</v>
      </c>
      <c r="G2102" s="99">
        <v>728</v>
      </c>
      <c r="H2102" s="91">
        <v>3</v>
      </c>
      <c r="I2102" s="146"/>
    </row>
    <row r="2103" spans="1:9">
      <c r="A2103" s="145">
        <v>2099</v>
      </c>
      <c r="B2103" s="146" t="s">
        <v>1242</v>
      </c>
      <c r="C2103" s="91"/>
      <c r="D2103" s="91">
        <v>5</v>
      </c>
      <c r="E2103" s="91">
        <v>16</v>
      </c>
      <c r="F2103" s="146" t="s">
        <v>2474</v>
      </c>
      <c r="G2103" s="147">
        <v>728</v>
      </c>
      <c r="H2103" s="91" t="s">
        <v>6669</v>
      </c>
      <c r="I2103" s="91"/>
    </row>
    <row r="2104" spans="1:9">
      <c r="A2104" s="145">
        <v>2100</v>
      </c>
      <c r="B2104" s="146" t="s">
        <v>1244</v>
      </c>
      <c r="C2104" s="91"/>
      <c r="D2104" s="91">
        <v>1</v>
      </c>
      <c r="E2104" s="91">
        <v>17</v>
      </c>
      <c r="F2104" s="146" t="s">
        <v>2475</v>
      </c>
      <c r="G2104" s="99">
        <v>728</v>
      </c>
      <c r="H2104" s="91">
        <v>9</v>
      </c>
      <c r="I2104" s="91"/>
    </row>
    <row r="2105" spans="1:9">
      <c r="A2105" s="145">
        <v>2101</v>
      </c>
      <c r="B2105" s="146" t="s">
        <v>1246</v>
      </c>
      <c r="C2105" s="91"/>
      <c r="D2105" s="91">
        <v>1</v>
      </c>
      <c r="E2105" s="91">
        <v>18</v>
      </c>
      <c r="F2105" s="146" t="s">
        <v>2476</v>
      </c>
      <c r="G2105" s="99">
        <v>728</v>
      </c>
      <c r="H2105" s="91">
        <v>11</v>
      </c>
      <c r="I2105" s="91"/>
    </row>
    <row r="2106" spans="1:9">
      <c r="A2106" s="145">
        <v>2102</v>
      </c>
      <c r="B2106" s="146" t="s">
        <v>1248</v>
      </c>
      <c r="C2106" s="91"/>
      <c r="D2106" s="91">
        <v>1</v>
      </c>
      <c r="E2106" s="91">
        <v>19</v>
      </c>
      <c r="F2106" s="146" t="s">
        <v>2477</v>
      </c>
      <c r="G2106" s="99">
        <v>728</v>
      </c>
      <c r="H2106" s="91">
        <v>13</v>
      </c>
      <c r="I2106" s="91"/>
    </row>
    <row r="2107" spans="1:9">
      <c r="A2107" s="145">
        <v>2103</v>
      </c>
      <c r="B2107" s="146" t="s">
        <v>1250</v>
      </c>
      <c r="C2107" s="91"/>
      <c r="D2107" s="91">
        <v>1</v>
      </c>
      <c r="E2107" s="91">
        <v>20</v>
      </c>
      <c r="F2107" s="146" t="s">
        <v>2478</v>
      </c>
      <c r="G2107" s="99">
        <v>728</v>
      </c>
      <c r="H2107" s="91">
        <v>15</v>
      </c>
      <c r="I2107" s="91"/>
    </row>
    <row r="2108" spans="1:9">
      <c r="A2108" s="145">
        <v>2104</v>
      </c>
      <c r="B2108" s="146" t="s">
        <v>1252</v>
      </c>
      <c r="C2108" s="91" t="s">
        <v>6461</v>
      </c>
      <c r="D2108" s="91">
        <v>1</v>
      </c>
      <c r="E2108" s="91">
        <v>24</v>
      </c>
      <c r="F2108" s="146" t="s">
        <v>2479</v>
      </c>
      <c r="G2108" s="99">
        <v>728</v>
      </c>
      <c r="H2108" s="91">
        <v>34</v>
      </c>
      <c r="I2108" s="91"/>
    </row>
    <row r="2109" spans="1:9">
      <c r="A2109" s="145">
        <v>2105</v>
      </c>
      <c r="B2109" s="146" t="s">
        <v>1254</v>
      </c>
      <c r="C2109" s="91" t="s">
        <v>6461</v>
      </c>
      <c r="D2109" s="91">
        <v>1</v>
      </c>
      <c r="E2109" s="91">
        <v>25</v>
      </c>
      <c r="F2109" s="146" t="s">
        <v>2480</v>
      </c>
      <c r="G2109" s="99">
        <v>728</v>
      </c>
      <c r="H2109" s="91">
        <v>44</v>
      </c>
      <c r="I2109" s="91"/>
    </row>
    <row r="2110" spans="1:9">
      <c r="A2110" s="145">
        <v>2106</v>
      </c>
      <c r="B2110" s="146" t="s">
        <v>1256</v>
      </c>
      <c r="C2110" s="91" t="s">
        <v>6461</v>
      </c>
      <c r="D2110" s="91">
        <v>1</v>
      </c>
      <c r="E2110" s="91">
        <v>26</v>
      </c>
      <c r="F2110" s="146" t="s">
        <v>2481</v>
      </c>
      <c r="G2110" s="99">
        <v>728</v>
      </c>
      <c r="H2110" s="91">
        <v>54</v>
      </c>
      <c r="I2110" s="91"/>
    </row>
    <row r="2111" spans="1:9">
      <c r="A2111" s="145">
        <v>2107</v>
      </c>
      <c r="B2111" s="146" t="s">
        <v>1240</v>
      </c>
      <c r="C2111" s="146"/>
      <c r="D2111" s="91">
        <v>1</v>
      </c>
      <c r="E2111" s="91">
        <v>15</v>
      </c>
      <c r="F2111" s="146" t="s">
        <v>2482</v>
      </c>
      <c r="G2111" s="99">
        <v>731</v>
      </c>
      <c r="H2111" s="91">
        <v>3</v>
      </c>
      <c r="I2111" s="146"/>
    </row>
    <row r="2112" spans="1:9">
      <c r="A2112" s="145">
        <v>2108</v>
      </c>
      <c r="B2112" s="146" t="s">
        <v>1242</v>
      </c>
      <c r="C2112" s="91"/>
      <c r="D2112" s="91">
        <v>5</v>
      </c>
      <c r="E2112" s="91">
        <v>16</v>
      </c>
      <c r="F2112" s="146" t="s">
        <v>2483</v>
      </c>
      <c r="G2112" s="147">
        <v>731</v>
      </c>
      <c r="H2112" s="91" t="s">
        <v>6669</v>
      </c>
      <c r="I2112" s="91"/>
    </row>
    <row r="2113" spans="1:9">
      <c r="A2113" s="145">
        <v>2109</v>
      </c>
      <c r="B2113" s="146" t="s">
        <v>1244</v>
      </c>
      <c r="C2113" s="91"/>
      <c r="D2113" s="91">
        <v>1</v>
      </c>
      <c r="E2113" s="91">
        <v>17</v>
      </c>
      <c r="F2113" s="146" t="s">
        <v>2484</v>
      </c>
      <c r="G2113" s="99">
        <v>731</v>
      </c>
      <c r="H2113" s="91">
        <v>9</v>
      </c>
      <c r="I2113" s="91"/>
    </row>
    <row r="2114" spans="1:9">
      <c r="A2114" s="145">
        <v>2110</v>
      </c>
      <c r="B2114" s="146" t="s">
        <v>1246</v>
      </c>
      <c r="C2114" s="91"/>
      <c r="D2114" s="91">
        <v>1</v>
      </c>
      <c r="E2114" s="91">
        <v>18</v>
      </c>
      <c r="F2114" s="146" t="s">
        <v>2485</v>
      </c>
      <c r="G2114" s="99">
        <v>731</v>
      </c>
      <c r="H2114" s="91">
        <v>11</v>
      </c>
      <c r="I2114" s="91"/>
    </row>
    <row r="2115" spans="1:9">
      <c r="A2115" s="145">
        <v>2111</v>
      </c>
      <c r="B2115" s="146" t="s">
        <v>1248</v>
      </c>
      <c r="C2115" s="91"/>
      <c r="D2115" s="91">
        <v>1</v>
      </c>
      <c r="E2115" s="91">
        <v>19</v>
      </c>
      <c r="F2115" s="146" t="s">
        <v>2486</v>
      </c>
      <c r="G2115" s="99">
        <v>731</v>
      </c>
      <c r="H2115" s="91">
        <v>13</v>
      </c>
      <c r="I2115" s="91"/>
    </row>
    <row r="2116" spans="1:9">
      <c r="A2116" s="145">
        <v>2112</v>
      </c>
      <c r="B2116" s="146" t="s">
        <v>1250</v>
      </c>
      <c r="C2116" s="91"/>
      <c r="D2116" s="91">
        <v>1</v>
      </c>
      <c r="E2116" s="91">
        <v>20</v>
      </c>
      <c r="F2116" s="146" t="s">
        <v>2487</v>
      </c>
      <c r="G2116" s="99">
        <v>731</v>
      </c>
      <c r="H2116" s="91">
        <v>15</v>
      </c>
      <c r="I2116" s="91"/>
    </row>
    <row r="2117" spans="1:9">
      <c r="A2117" s="145">
        <v>2113</v>
      </c>
      <c r="B2117" s="146" t="s">
        <v>1252</v>
      </c>
      <c r="C2117" s="91" t="s">
        <v>6461</v>
      </c>
      <c r="D2117" s="91">
        <v>1</v>
      </c>
      <c r="E2117" s="91">
        <v>24</v>
      </c>
      <c r="F2117" s="146" t="s">
        <v>2488</v>
      </c>
      <c r="G2117" s="99">
        <v>731</v>
      </c>
      <c r="H2117" s="91">
        <v>34</v>
      </c>
      <c r="I2117" s="91"/>
    </row>
    <row r="2118" spans="1:9">
      <c r="A2118" s="145">
        <v>2114</v>
      </c>
      <c r="B2118" s="146" t="s">
        <v>1254</v>
      </c>
      <c r="C2118" s="91" t="s">
        <v>6461</v>
      </c>
      <c r="D2118" s="91">
        <v>1</v>
      </c>
      <c r="E2118" s="91">
        <v>25</v>
      </c>
      <c r="F2118" s="146" t="s">
        <v>2489</v>
      </c>
      <c r="G2118" s="99">
        <v>731</v>
      </c>
      <c r="H2118" s="91">
        <v>44</v>
      </c>
      <c r="I2118" s="91"/>
    </row>
    <row r="2119" spans="1:9">
      <c r="A2119" s="145">
        <v>2115</v>
      </c>
      <c r="B2119" s="146" t="s">
        <v>1256</v>
      </c>
      <c r="C2119" s="91" t="s">
        <v>6461</v>
      </c>
      <c r="D2119" s="91">
        <v>1</v>
      </c>
      <c r="E2119" s="91">
        <v>26</v>
      </c>
      <c r="F2119" s="146" t="s">
        <v>2490</v>
      </c>
      <c r="G2119" s="99">
        <v>731</v>
      </c>
      <c r="H2119" s="91">
        <v>54</v>
      </c>
      <c r="I2119" s="91"/>
    </row>
    <row r="2120" spans="1:9">
      <c r="A2120" s="145">
        <v>2116</v>
      </c>
      <c r="B2120" s="146" t="s">
        <v>1240</v>
      </c>
      <c r="C2120" s="146"/>
      <c r="D2120" s="91">
        <v>1</v>
      </c>
      <c r="E2120" s="91">
        <v>15</v>
      </c>
      <c r="F2120" s="146" t="s">
        <v>2491</v>
      </c>
      <c r="G2120" s="99">
        <v>734</v>
      </c>
      <c r="H2120" s="91">
        <v>3</v>
      </c>
      <c r="I2120" s="146"/>
    </row>
    <row r="2121" spans="1:9">
      <c r="A2121" s="145">
        <v>2117</v>
      </c>
      <c r="B2121" s="146" t="s">
        <v>1242</v>
      </c>
      <c r="C2121" s="91"/>
      <c r="D2121" s="91">
        <v>5</v>
      </c>
      <c r="E2121" s="91">
        <v>16</v>
      </c>
      <c r="F2121" s="146" t="s">
        <v>2492</v>
      </c>
      <c r="G2121" s="147">
        <v>734</v>
      </c>
      <c r="H2121" s="91" t="s">
        <v>6669</v>
      </c>
      <c r="I2121" s="91"/>
    </row>
    <row r="2122" spans="1:9">
      <c r="A2122" s="145">
        <v>2118</v>
      </c>
      <c r="B2122" s="146" t="s">
        <v>1244</v>
      </c>
      <c r="C2122" s="91"/>
      <c r="D2122" s="91">
        <v>1</v>
      </c>
      <c r="E2122" s="91">
        <v>17</v>
      </c>
      <c r="F2122" s="146" t="s">
        <v>2493</v>
      </c>
      <c r="G2122" s="99">
        <v>734</v>
      </c>
      <c r="H2122" s="91">
        <v>9</v>
      </c>
      <c r="I2122" s="91"/>
    </row>
    <row r="2123" spans="1:9">
      <c r="A2123" s="145">
        <v>2119</v>
      </c>
      <c r="B2123" s="146" t="s">
        <v>1246</v>
      </c>
      <c r="C2123" s="91"/>
      <c r="D2123" s="91">
        <v>1</v>
      </c>
      <c r="E2123" s="91">
        <v>18</v>
      </c>
      <c r="F2123" s="146" t="s">
        <v>2494</v>
      </c>
      <c r="G2123" s="99">
        <v>734</v>
      </c>
      <c r="H2123" s="91">
        <v>11</v>
      </c>
      <c r="I2123" s="91"/>
    </row>
    <row r="2124" spans="1:9">
      <c r="A2124" s="145">
        <v>2120</v>
      </c>
      <c r="B2124" s="146" t="s">
        <v>1248</v>
      </c>
      <c r="C2124" s="91"/>
      <c r="D2124" s="91">
        <v>1</v>
      </c>
      <c r="E2124" s="91">
        <v>19</v>
      </c>
      <c r="F2124" s="146" t="s">
        <v>2495</v>
      </c>
      <c r="G2124" s="99">
        <v>734</v>
      </c>
      <c r="H2124" s="91">
        <v>13</v>
      </c>
      <c r="I2124" s="91"/>
    </row>
    <row r="2125" spans="1:9">
      <c r="A2125" s="145">
        <v>2121</v>
      </c>
      <c r="B2125" s="146" t="s">
        <v>1250</v>
      </c>
      <c r="C2125" s="91"/>
      <c r="D2125" s="91">
        <v>1</v>
      </c>
      <c r="E2125" s="91">
        <v>20</v>
      </c>
      <c r="F2125" s="146" t="s">
        <v>2496</v>
      </c>
      <c r="G2125" s="99">
        <v>734</v>
      </c>
      <c r="H2125" s="91">
        <v>15</v>
      </c>
      <c r="I2125" s="91"/>
    </row>
    <row r="2126" spans="1:9">
      <c r="A2126" s="145">
        <v>2122</v>
      </c>
      <c r="B2126" s="146" t="s">
        <v>1252</v>
      </c>
      <c r="C2126" s="91" t="s">
        <v>6461</v>
      </c>
      <c r="D2126" s="91">
        <v>1</v>
      </c>
      <c r="E2126" s="91">
        <v>24</v>
      </c>
      <c r="F2126" s="146" t="s">
        <v>2497</v>
      </c>
      <c r="G2126" s="99">
        <v>734</v>
      </c>
      <c r="H2126" s="91">
        <v>34</v>
      </c>
      <c r="I2126" s="91"/>
    </row>
    <row r="2127" spans="1:9">
      <c r="A2127" s="145">
        <v>2123</v>
      </c>
      <c r="B2127" s="146" t="s">
        <v>1254</v>
      </c>
      <c r="C2127" s="91" t="s">
        <v>6461</v>
      </c>
      <c r="D2127" s="91">
        <v>1</v>
      </c>
      <c r="E2127" s="91">
        <v>25</v>
      </c>
      <c r="F2127" s="146" t="s">
        <v>2498</v>
      </c>
      <c r="G2127" s="99">
        <v>734</v>
      </c>
      <c r="H2127" s="91">
        <v>44</v>
      </c>
      <c r="I2127" s="91"/>
    </row>
    <row r="2128" spans="1:9">
      <c r="A2128" s="145">
        <v>2124</v>
      </c>
      <c r="B2128" s="146" t="s">
        <v>1256</v>
      </c>
      <c r="C2128" s="91" t="s">
        <v>6461</v>
      </c>
      <c r="D2128" s="91">
        <v>1</v>
      </c>
      <c r="E2128" s="91">
        <v>26</v>
      </c>
      <c r="F2128" s="146" t="s">
        <v>2499</v>
      </c>
      <c r="G2128" s="99">
        <v>734</v>
      </c>
      <c r="H2128" s="91">
        <v>54</v>
      </c>
      <c r="I2128" s="91"/>
    </row>
    <row r="2129" spans="1:9">
      <c r="A2129" s="145">
        <v>2125</v>
      </c>
      <c r="B2129" s="146" t="s">
        <v>1240</v>
      </c>
      <c r="C2129" s="146"/>
      <c r="D2129" s="91">
        <v>1</v>
      </c>
      <c r="E2129" s="91">
        <v>15</v>
      </c>
      <c r="F2129" s="146" t="s">
        <v>2500</v>
      </c>
      <c r="G2129" s="99">
        <v>737</v>
      </c>
      <c r="H2129" s="91">
        <v>3</v>
      </c>
      <c r="I2129" s="146"/>
    </row>
    <row r="2130" spans="1:9">
      <c r="A2130" s="145">
        <v>2126</v>
      </c>
      <c r="B2130" s="146" t="s">
        <v>1242</v>
      </c>
      <c r="C2130" s="91"/>
      <c r="D2130" s="91">
        <v>5</v>
      </c>
      <c r="E2130" s="91">
        <v>16</v>
      </c>
      <c r="F2130" s="146" t="s">
        <v>2501</v>
      </c>
      <c r="G2130" s="147">
        <v>737</v>
      </c>
      <c r="H2130" s="91" t="s">
        <v>6669</v>
      </c>
      <c r="I2130" s="91"/>
    </row>
    <row r="2131" spans="1:9">
      <c r="A2131" s="145">
        <v>2127</v>
      </c>
      <c r="B2131" s="146" t="s">
        <v>1244</v>
      </c>
      <c r="C2131" s="91"/>
      <c r="D2131" s="91">
        <v>1</v>
      </c>
      <c r="E2131" s="91">
        <v>17</v>
      </c>
      <c r="F2131" s="146" t="s">
        <v>2502</v>
      </c>
      <c r="G2131" s="99">
        <v>737</v>
      </c>
      <c r="H2131" s="91">
        <v>9</v>
      </c>
      <c r="I2131" s="91"/>
    </row>
    <row r="2132" spans="1:9">
      <c r="A2132" s="145">
        <v>2128</v>
      </c>
      <c r="B2132" s="146" t="s">
        <v>1246</v>
      </c>
      <c r="C2132" s="91"/>
      <c r="D2132" s="91">
        <v>1</v>
      </c>
      <c r="E2132" s="91">
        <v>18</v>
      </c>
      <c r="F2132" s="146" t="s">
        <v>2503</v>
      </c>
      <c r="G2132" s="99">
        <v>737</v>
      </c>
      <c r="H2132" s="91">
        <v>11</v>
      </c>
      <c r="I2132" s="91"/>
    </row>
    <row r="2133" spans="1:9">
      <c r="A2133" s="145">
        <v>2129</v>
      </c>
      <c r="B2133" s="146" t="s">
        <v>1248</v>
      </c>
      <c r="C2133" s="91"/>
      <c r="D2133" s="91">
        <v>1</v>
      </c>
      <c r="E2133" s="91">
        <v>19</v>
      </c>
      <c r="F2133" s="146" t="s">
        <v>2504</v>
      </c>
      <c r="G2133" s="99">
        <v>737</v>
      </c>
      <c r="H2133" s="91">
        <v>13</v>
      </c>
      <c r="I2133" s="91"/>
    </row>
    <row r="2134" spans="1:9">
      <c r="A2134" s="145">
        <v>2130</v>
      </c>
      <c r="B2134" s="146" t="s">
        <v>1250</v>
      </c>
      <c r="C2134" s="91"/>
      <c r="D2134" s="91">
        <v>1</v>
      </c>
      <c r="E2134" s="91">
        <v>20</v>
      </c>
      <c r="F2134" s="146" t="s">
        <v>2505</v>
      </c>
      <c r="G2134" s="99">
        <v>737</v>
      </c>
      <c r="H2134" s="91">
        <v>15</v>
      </c>
      <c r="I2134" s="91"/>
    </row>
    <row r="2135" spans="1:9">
      <c r="A2135" s="145">
        <v>2131</v>
      </c>
      <c r="B2135" s="146" t="s">
        <v>1252</v>
      </c>
      <c r="C2135" s="91" t="s">
        <v>6461</v>
      </c>
      <c r="D2135" s="91">
        <v>1</v>
      </c>
      <c r="E2135" s="91">
        <v>24</v>
      </c>
      <c r="F2135" s="146" t="s">
        <v>2506</v>
      </c>
      <c r="G2135" s="99">
        <v>737</v>
      </c>
      <c r="H2135" s="91">
        <v>34</v>
      </c>
      <c r="I2135" s="91"/>
    </row>
    <row r="2136" spans="1:9">
      <c r="A2136" s="145">
        <v>2132</v>
      </c>
      <c r="B2136" s="146" t="s">
        <v>1254</v>
      </c>
      <c r="C2136" s="91" t="s">
        <v>6461</v>
      </c>
      <c r="D2136" s="91">
        <v>1</v>
      </c>
      <c r="E2136" s="91">
        <v>25</v>
      </c>
      <c r="F2136" s="146" t="s">
        <v>2507</v>
      </c>
      <c r="G2136" s="99">
        <v>737</v>
      </c>
      <c r="H2136" s="91">
        <v>44</v>
      </c>
      <c r="I2136" s="91"/>
    </row>
    <row r="2137" spans="1:9">
      <c r="A2137" s="145">
        <v>2133</v>
      </c>
      <c r="B2137" s="146" t="s">
        <v>1256</v>
      </c>
      <c r="C2137" s="91" t="s">
        <v>6461</v>
      </c>
      <c r="D2137" s="91">
        <v>1</v>
      </c>
      <c r="E2137" s="91">
        <v>26</v>
      </c>
      <c r="F2137" s="146" t="s">
        <v>2508</v>
      </c>
      <c r="G2137" s="99">
        <v>737</v>
      </c>
      <c r="H2137" s="91">
        <v>54</v>
      </c>
      <c r="I2137" s="91"/>
    </row>
    <row r="2138" spans="1:9">
      <c r="A2138" s="145">
        <v>2134</v>
      </c>
      <c r="B2138" s="146" t="s">
        <v>1240</v>
      </c>
      <c r="C2138" s="146"/>
      <c r="D2138" s="91">
        <v>1</v>
      </c>
      <c r="E2138" s="91">
        <v>15</v>
      </c>
      <c r="F2138" s="146" t="s">
        <v>2509</v>
      </c>
      <c r="G2138" s="99">
        <v>740</v>
      </c>
      <c r="H2138" s="91">
        <v>3</v>
      </c>
      <c r="I2138" s="146"/>
    </row>
    <row r="2139" spans="1:9">
      <c r="A2139" s="145">
        <v>2135</v>
      </c>
      <c r="B2139" s="146" t="s">
        <v>1242</v>
      </c>
      <c r="C2139" s="91"/>
      <c r="D2139" s="91">
        <v>5</v>
      </c>
      <c r="E2139" s="91">
        <v>16</v>
      </c>
      <c r="F2139" s="146" t="s">
        <v>2510</v>
      </c>
      <c r="G2139" s="147">
        <v>740</v>
      </c>
      <c r="H2139" s="91" t="s">
        <v>6669</v>
      </c>
      <c r="I2139" s="91"/>
    </row>
    <row r="2140" spans="1:9">
      <c r="A2140" s="145">
        <v>2136</v>
      </c>
      <c r="B2140" s="146" t="s">
        <v>1244</v>
      </c>
      <c r="C2140" s="91"/>
      <c r="D2140" s="91">
        <v>1</v>
      </c>
      <c r="E2140" s="91">
        <v>17</v>
      </c>
      <c r="F2140" s="146" t="s">
        <v>2511</v>
      </c>
      <c r="G2140" s="99">
        <v>740</v>
      </c>
      <c r="H2140" s="91">
        <v>9</v>
      </c>
      <c r="I2140" s="91"/>
    </row>
    <row r="2141" spans="1:9">
      <c r="A2141" s="145">
        <v>2137</v>
      </c>
      <c r="B2141" s="146" t="s">
        <v>1246</v>
      </c>
      <c r="C2141" s="91"/>
      <c r="D2141" s="91">
        <v>1</v>
      </c>
      <c r="E2141" s="91">
        <v>18</v>
      </c>
      <c r="F2141" s="146" t="s">
        <v>2512</v>
      </c>
      <c r="G2141" s="99">
        <v>740</v>
      </c>
      <c r="H2141" s="91">
        <v>11</v>
      </c>
      <c r="I2141" s="91"/>
    </row>
    <row r="2142" spans="1:9">
      <c r="A2142" s="145">
        <v>2138</v>
      </c>
      <c r="B2142" s="146" t="s">
        <v>1248</v>
      </c>
      <c r="C2142" s="91"/>
      <c r="D2142" s="91">
        <v>1</v>
      </c>
      <c r="E2142" s="91">
        <v>19</v>
      </c>
      <c r="F2142" s="146" t="s">
        <v>2513</v>
      </c>
      <c r="G2142" s="99">
        <v>740</v>
      </c>
      <c r="H2142" s="91">
        <v>13</v>
      </c>
      <c r="I2142" s="91"/>
    </row>
    <row r="2143" spans="1:9">
      <c r="A2143" s="145">
        <v>2139</v>
      </c>
      <c r="B2143" s="146" t="s">
        <v>1250</v>
      </c>
      <c r="C2143" s="91"/>
      <c r="D2143" s="91">
        <v>1</v>
      </c>
      <c r="E2143" s="91">
        <v>20</v>
      </c>
      <c r="F2143" s="146" t="s">
        <v>2514</v>
      </c>
      <c r="G2143" s="99">
        <v>740</v>
      </c>
      <c r="H2143" s="91">
        <v>15</v>
      </c>
      <c r="I2143" s="91"/>
    </row>
    <row r="2144" spans="1:9">
      <c r="A2144" s="145">
        <v>2140</v>
      </c>
      <c r="B2144" s="146" t="s">
        <v>1252</v>
      </c>
      <c r="C2144" s="91" t="s">
        <v>6461</v>
      </c>
      <c r="D2144" s="91">
        <v>1</v>
      </c>
      <c r="E2144" s="91">
        <v>24</v>
      </c>
      <c r="F2144" s="146" t="s">
        <v>2515</v>
      </c>
      <c r="G2144" s="99">
        <v>740</v>
      </c>
      <c r="H2144" s="91">
        <v>34</v>
      </c>
      <c r="I2144" s="91"/>
    </row>
    <row r="2145" spans="1:9">
      <c r="A2145" s="145">
        <v>2141</v>
      </c>
      <c r="B2145" s="146" t="s">
        <v>1254</v>
      </c>
      <c r="C2145" s="91" t="s">
        <v>6461</v>
      </c>
      <c r="D2145" s="91">
        <v>1</v>
      </c>
      <c r="E2145" s="91">
        <v>25</v>
      </c>
      <c r="F2145" s="146" t="s">
        <v>2516</v>
      </c>
      <c r="G2145" s="99">
        <v>740</v>
      </c>
      <c r="H2145" s="91">
        <v>44</v>
      </c>
      <c r="I2145" s="91"/>
    </row>
    <row r="2146" spans="1:9">
      <c r="A2146" s="145">
        <v>2142</v>
      </c>
      <c r="B2146" s="146" t="s">
        <v>1256</v>
      </c>
      <c r="C2146" s="91" t="s">
        <v>6461</v>
      </c>
      <c r="D2146" s="91">
        <v>1</v>
      </c>
      <c r="E2146" s="91">
        <v>26</v>
      </c>
      <c r="F2146" s="146" t="s">
        <v>2517</v>
      </c>
      <c r="G2146" s="99">
        <v>740</v>
      </c>
      <c r="H2146" s="91">
        <v>54</v>
      </c>
      <c r="I2146" s="91"/>
    </row>
    <row r="2147" spans="1:9">
      <c r="A2147" s="145">
        <v>2143</v>
      </c>
      <c r="B2147" s="146" t="s">
        <v>1240</v>
      </c>
      <c r="C2147" s="146"/>
      <c r="D2147" s="91">
        <v>1</v>
      </c>
      <c r="E2147" s="91">
        <v>15</v>
      </c>
      <c r="F2147" s="146" t="s">
        <v>2518</v>
      </c>
      <c r="G2147" s="99">
        <v>743</v>
      </c>
      <c r="H2147" s="91">
        <v>3</v>
      </c>
      <c r="I2147" s="146"/>
    </row>
    <row r="2148" spans="1:9">
      <c r="A2148" s="145">
        <v>2144</v>
      </c>
      <c r="B2148" s="146" t="s">
        <v>1242</v>
      </c>
      <c r="C2148" s="91"/>
      <c r="D2148" s="91">
        <v>5</v>
      </c>
      <c r="E2148" s="91">
        <v>16</v>
      </c>
      <c r="F2148" s="146" t="s">
        <v>2519</v>
      </c>
      <c r="G2148" s="147">
        <v>743</v>
      </c>
      <c r="H2148" s="91" t="s">
        <v>6669</v>
      </c>
      <c r="I2148" s="91"/>
    </row>
    <row r="2149" spans="1:9">
      <c r="A2149" s="145">
        <v>2145</v>
      </c>
      <c r="B2149" s="146" t="s">
        <v>1244</v>
      </c>
      <c r="C2149" s="91"/>
      <c r="D2149" s="91">
        <v>1</v>
      </c>
      <c r="E2149" s="91">
        <v>17</v>
      </c>
      <c r="F2149" s="146" t="s">
        <v>2520</v>
      </c>
      <c r="G2149" s="99">
        <v>743</v>
      </c>
      <c r="H2149" s="91">
        <v>9</v>
      </c>
      <c r="I2149" s="91"/>
    </row>
    <row r="2150" spans="1:9">
      <c r="A2150" s="145">
        <v>2146</v>
      </c>
      <c r="B2150" s="146" t="s">
        <v>1246</v>
      </c>
      <c r="C2150" s="91"/>
      <c r="D2150" s="91">
        <v>1</v>
      </c>
      <c r="E2150" s="91">
        <v>18</v>
      </c>
      <c r="F2150" s="146" t="s">
        <v>2521</v>
      </c>
      <c r="G2150" s="99">
        <v>743</v>
      </c>
      <c r="H2150" s="91">
        <v>11</v>
      </c>
      <c r="I2150" s="91"/>
    </row>
    <row r="2151" spans="1:9">
      <c r="A2151" s="145">
        <v>2147</v>
      </c>
      <c r="B2151" s="146" t="s">
        <v>1248</v>
      </c>
      <c r="C2151" s="91"/>
      <c r="D2151" s="91">
        <v>1</v>
      </c>
      <c r="E2151" s="91">
        <v>19</v>
      </c>
      <c r="F2151" s="146" t="s">
        <v>2522</v>
      </c>
      <c r="G2151" s="99">
        <v>743</v>
      </c>
      <c r="H2151" s="91">
        <v>13</v>
      </c>
      <c r="I2151" s="91"/>
    </row>
    <row r="2152" spans="1:9">
      <c r="A2152" s="145">
        <v>2148</v>
      </c>
      <c r="B2152" s="146" t="s">
        <v>1250</v>
      </c>
      <c r="C2152" s="91"/>
      <c r="D2152" s="91">
        <v>1</v>
      </c>
      <c r="E2152" s="91">
        <v>20</v>
      </c>
      <c r="F2152" s="146" t="s">
        <v>2523</v>
      </c>
      <c r="G2152" s="99">
        <v>743</v>
      </c>
      <c r="H2152" s="91">
        <v>15</v>
      </c>
      <c r="I2152" s="91"/>
    </row>
    <row r="2153" spans="1:9">
      <c r="A2153" s="145">
        <v>2149</v>
      </c>
      <c r="B2153" s="146" t="s">
        <v>1252</v>
      </c>
      <c r="C2153" s="91" t="s">
        <v>6461</v>
      </c>
      <c r="D2153" s="91">
        <v>1</v>
      </c>
      <c r="E2153" s="91">
        <v>24</v>
      </c>
      <c r="F2153" s="146" t="s">
        <v>2524</v>
      </c>
      <c r="G2153" s="99">
        <v>743</v>
      </c>
      <c r="H2153" s="91">
        <v>34</v>
      </c>
      <c r="I2153" s="91"/>
    </row>
    <row r="2154" spans="1:9">
      <c r="A2154" s="145">
        <v>2150</v>
      </c>
      <c r="B2154" s="146" t="s">
        <v>1254</v>
      </c>
      <c r="C2154" s="91" t="s">
        <v>6461</v>
      </c>
      <c r="D2154" s="91">
        <v>1</v>
      </c>
      <c r="E2154" s="91">
        <v>25</v>
      </c>
      <c r="F2154" s="146" t="s">
        <v>2525</v>
      </c>
      <c r="G2154" s="99">
        <v>743</v>
      </c>
      <c r="H2154" s="91">
        <v>44</v>
      </c>
      <c r="I2154" s="91"/>
    </row>
    <row r="2155" spans="1:9">
      <c r="A2155" s="145">
        <v>2151</v>
      </c>
      <c r="B2155" s="146" t="s">
        <v>1256</v>
      </c>
      <c r="C2155" s="91" t="s">
        <v>6461</v>
      </c>
      <c r="D2155" s="91">
        <v>1</v>
      </c>
      <c r="E2155" s="91">
        <v>26</v>
      </c>
      <c r="F2155" s="146" t="s">
        <v>2526</v>
      </c>
      <c r="G2155" s="99">
        <v>743</v>
      </c>
      <c r="H2155" s="91">
        <v>54</v>
      </c>
      <c r="I2155" s="91"/>
    </row>
    <row r="2156" spans="1:9">
      <c r="A2156" s="145">
        <v>2152</v>
      </c>
      <c r="B2156" s="146" t="s">
        <v>1240</v>
      </c>
      <c r="C2156" s="146"/>
      <c r="D2156" s="91">
        <v>1</v>
      </c>
      <c r="E2156" s="91">
        <v>15</v>
      </c>
      <c r="F2156" s="146" t="s">
        <v>2527</v>
      </c>
      <c r="G2156" s="99">
        <v>746</v>
      </c>
      <c r="H2156" s="91">
        <v>3</v>
      </c>
      <c r="I2156" s="146"/>
    </row>
    <row r="2157" spans="1:9">
      <c r="A2157" s="145">
        <v>2153</v>
      </c>
      <c r="B2157" s="146" t="s">
        <v>1242</v>
      </c>
      <c r="C2157" s="91"/>
      <c r="D2157" s="91">
        <v>5</v>
      </c>
      <c r="E2157" s="91">
        <v>16</v>
      </c>
      <c r="F2157" s="146" t="s">
        <v>2528</v>
      </c>
      <c r="G2157" s="147">
        <v>746</v>
      </c>
      <c r="H2157" s="91" t="s">
        <v>6669</v>
      </c>
      <c r="I2157" s="91"/>
    </row>
    <row r="2158" spans="1:9">
      <c r="A2158" s="145">
        <v>2154</v>
      </c>
      <c r="B2158" s="146" t="s">
        <v>1244</v>
      </c>
      <c r="C2158" s="91"/>
      <c r="D2158" s="91">
        <v>1</v>
      </c>
      <c r="E2158" s="91">
        <v>17</v>
      </c>
      <c r="F2158" s="146" t="s">
        <v>2529</v>
      </c>
      <c r="G2158" s="99">
        <v>746</v>
      </c>
      <c r="H2158" s="91">
        <v>9</v>
      </c>
      <c r="I2158" s="91"/>
    </row>
    <row r="2159" spans="1:9">
      <c r="A2159" s="145">
        <v>2155</v>
      </c>
      <c r="B2159" s="146" t="s">
        <v>1246</v>
      </c>
      <c r="C2159" s="91"/>
      <c r="D2159" s="91">
        <v>1</v>
      </c>
      <c r="E2159" s="91">
        <v>18</v>
      </c>
      <c r="F2159" s="146" t="s">
        <v>2530</v>
      </c>
      <c r="G2159" s="99">
        <v>746</v>
      </c>
      <c r="H2159" s="91">
        <v>11</v>
      </c>
      <c r="I2159" s="91"/>
    </row>
    <row r="2160" spans="1:9">
      <c r="A2160" s="145">
        <v>2156</v>
      </c>
      <c r="B2160" s="146" t="s">
        <v>1248</v>
      </c>
      <c r="C2160" s="91"/>
      <c r="D2160" s="91">
        <v>1</v>
      </c>
      <c r="E2160" s="91">
        <v>19</v>
      </c>
      <c r="F2160" s="146" t="s">
        <v>2531</v>
      </c>
      <c r="G2160" s="99">
        <v>746</v>
      </c>
      <c r="H2160" s="91">
        <v>13</v>
      </c>
      <c r="I2160" s="91"/>
    </row>
    <row r="2161" spans="1:9">
      <c r="A2161" s="145">
        <v>2157</v>
      </c>
      <c r="B2161" s="146" t="s">
        <v>1250</v>
      </c>
      <c r="C2161" s="91"/>
      <c r="D2161" s="91">
        <v>1</v>
      </c>
      <c r="E2161" s="91">
        <v>20</v>
      </c>
      <c r="F2161" s="146" t="s">
        <v>2532</v>
      </c>
      <c r="G2161" s="99">
        <v>746</v>
      </c>
      <c r="H2161" s="91">
        <v>15</v>
      </c>
      <c r="I2161" s="91"/>
    </row>
    <row r="2162" spans="1:9">
      <c r="A2162" s="145">
        <v>2158</v>
      </c>
      <c r="B2162" s="146" t="s">
        <v>1252</v>
      </c>
      <c r="C2162" s="91" t="s">
        <v>6461</v>
      </c>
      <c r="D2162" s="91">
        <v>1</v>
      </c>
      <c r="E2162" s="91">
        <v>24</v>
      </c>
      <c r="F2162" s="146" t="s">
        <v>2533</v>
      </c>
      <c r="G2162" s="99">
        <v>746</v>
      </c>
      <c r="H2162" s="91">
        <v>34</v>
      </c>
      <c r="I2162" s="91"/>
    </row>
    <row r="2163" spans="1:9">
      <c r="A2163" s="145">
        <v>2159</v>
      </c>
      <c r="B2163" s="146" t="s">
        <v>1254</v>
      </c>
      <c r="C2163" s="91" t="s">
        <v>6461</v>
      </c>
      <c r="D2163" s="91">
        <v>1</v>
      </c>
      <c r="E2163" s="91">
        <v>25</v>
      </c>
      <c r="F2163" s="146" t="s">
        <v>2534</v>
      </c>
      <c r="G2163" s="99">
        <v>746</v>
      </c>
      <c r="H2163" s="91">
        <v>44</v>
      </c>
      <c r="I2163" s="91"/>
    </row>
    <row r="2164" spans="1:9">
      <c r="A2164" s="145">
        <v>2160</v>
      </c>
      <c r="B2164" s="146" t="s">
        <v>1256</v>
      </c>
      <c r="C2164" s="91" t="s">
        <v>6461</v>
      </c>
      <c r="D2164" s="91">
        <v>1</v>
      </c>
      <c r="E2164" s="91">
        <v>26</v>
      </c>
      <c r="F2164" s="146" t="s">
        <v>2535</v>
      </c>
      <c r="G2164" s="99">
        <v>746</v>
      </c>
      <c r="H2164" s="91">
        <v>54</v>
      </c>
      <c r="I2164" s="91"/>
    </row>
    <row r="2165" spans="1:9">
      <c r="A2165" s="145">
        <v>2161</v>
      </c>
      <c r="B2165" s="146" t="s">
        <v>1240</v>
      </c>
      <c r="C2165" s="146"/>
      <c r="D2165" s="91">
        <v>1</v>
      </c>
      <c r="E2165" s="91">
        <v>15</v>
      </c>
      <c r="F2165" s="146" t="s">
        <v>2536</v>
      </c>
      <c r="G2165" s="99">
        <v>749</v>
      </c>
      <c r="H2165" s="91">
        <v>3</v>
      </c>
      <c r="I2165" s="146"/>
    </row>
    <row r="2166" spans="1:9">
      <c r="A2166" s="145">
        <v>2162</v>
      </c>
      <c r="B2166" s="146" t="s">
        <v>1242</v>
      </c>
      <c r="C2166" s="91"/>
      <c r="D2166" s="91">
        <v>5</v>
      </c>
      <c r="E2166" s="91">
        <v>16</v>
      </c>
      <c r="F2166" s="146" t="s">
        <v>2537</v>
      </c>
      <c r="G2166" s="147">
        <v>749</v>
      </c>
      <c r="H2166" s="91" t="s">
        <v>6669</v>
      </c>
      <c r="I2166" s="91"/>
    </row>
    <row r="2167" spans="1:9">
      <c r="A2167" s="145">
        <v>2163</v>
      </c>
      <c r="B2167" s="146" t="s">
        <v>1244</v>
      </c>
      <c r="C2167" s="91"/>
      <c r="D2167" s="91">
        <v>1</v>
      </c>
      <c r="E2167" s="91">
        <v>17</v>
      </c>
      <c r="F2167" s="146" t="s">
        <v>2538</v>
      </c>
      <c r="G2167" s="99">
        <v>749</v>
      </c>
      <c r="H2167" s="91">
        <v>9</v>
      </c>
      <c r="I2167" s="91"/>
    </row>
    <row r="2168" spans="1:9">
      <c r="A2168" s="145">
        <v>2164</v>
      </c>
      <c r="B2168" s="146" t="s">
        <v>1246</v>
      </c>
      <c r="C2168" s="91"/>
      <c r="D2168" s="91">
        <v>1</v>
      </c>
      <c r="E2168" s="91">
        <v>18</v>
      </c>
      <c r="F2168" s="146" t="s">
        <v>2539</v>
      </c>
      <c r="G2168" s="99">
        <v>749</v>
      </c>
      <c r="H2168" s="91">
        <v>11</v>
      </c>
      <c r="I2168" s="91"/>
    </row>
    <row r="2169" spans="1:9">
      <c r="A2169" s="145">
        <v>2165</v>
      </c>
      <c r="B2169" s="146" t="s">
        <v>1248</v>
      </c>
      <c r="C2169" s="91"/>
      <c r="D2169" s="91">
        <v>1</v>
      </c>
      <c r="E2169" s="91">
        <v>19</v>
      </c>
      <c r="F2169" s="146" t="s">
        <v>2540</v>
      </c>
      <c r="G2169" s="99">
        <v>749</v>
      </c>
      <c r="H2169" s="91">
        <v>13</v>
      </c>
      <c r="I2169" s="91"/>
    </row>
    <row r="2170" spans="1:9">
      <c r="A2170" s="145">
        <v>2166</v>
      </c>
      <c r="B2170" s="146" t="s">
        <v>1250</v>
      </c>
      <c r="C2170" s="91"/>
      <c r="D2170" s="91">
        <v>1</v>
      </c>
      <c r="E2170" s="91">
        <v>20</v>
      </c>
      <c r="F2170" s="146" t="s">
        <v>2541</v>
      </c>
      <c r="G2170" s="99">
        <v>749</v>
      </c>
      <c r="H2170" s="91">
        <v>15</v>
      </c>
      <c r="I2170" s="91"/>
    </row>
    <row r="2171" spans="1:9">
      <c r="A2171" s="145">
        <v>2167</v>
      </c>
      <c r="B2171" s="146" t="s">
        <v>1252</v>
      </c>
      <c r="C2171" s="91" t="s">
        <v>6461</v>
      </c>
      <c r="D2171" s="91">
        <v>1</v>
      </c>
      <c r="E2171" s="91">
        <v>24</v>
      </c>
      <c r="F2171" s="146" t="s">
        <v>2542</v>
      </c>
      <c r="G2171" s="99">
        <v>749</v>
      </c>
      <c r="H2171" s="91">
        <v>34</v>
      </c>
      <c r="I2171" s="91"/>
    </row>
    <row r="2172" spans="1:9">
      <c r="A2172" s="145">
        <v>2168</v>
      </c>
      <c r="B2172" s="146" t="s">
        <v>1254</v>
      </c>
      <c r="C2172" s="91" t="s">
        <v>6461</v>
      </c>
      <c r="D2172" s="91">
        <v>1</v>
      </c>
      <c r="E2172" s="91">
        <v>25</v>
      </c>
      <c r="F2172" s="146" t="s">
        <v>2543</v>
      </c>
      <c r="G2172" s="99">
        <v>749</v>
      </c>
      <c r="H2172" s="91">
        <v>44</v>
      </c>
      <c r="I2172" s="91"/>
    </row>
    <row r="2173" spans="1:9">
      <c r="A2173" s="145">
        <v>2169</v>
      </c>
      <c r="B2173" s="146" t="s">
        <v>1256</v>
      </c>
      <c r="C2173" s="91" t="s">
        <v>6461</v>
      </c>
      <c r="D2173" s="91">
        <v>1</v>
      </c>
      <c r="E2173" s="91">
        <v>26</v>
      </c>
      <c r="F2173" s="146" t="s">
        <v>2544</v>
      </c>
      <c r="G2173" s="99">
        <v>749</v>
      </c>
      <c r="H2173" s="91">
        <v>54</v>
      </c>
      <c r="I2173" s="91"/>
    </row>
    <row r="2174" spans="1:9">
      <c r="A2174" s="145">
        <v>2170</v>
      </c>
      <c r="B2174" s="146" t="s">
        <v>1240</v>
      </c>
      <c r="C2174" s="146"/>
      <c r="D2174" s="91">
        <v>1</v>
      </c>
      <c r="E2174" s="91">
        <v>15</v>
      </c>
      <c r="F2174" s="146" t="s">
        <v>2545</v>
      </c>
      <c r="G2174" s="99">
        <v>752</v>
      </c>
      <c r="H2174" s="91">
        <v>3</v>
      </c>
      <c r="I2174" s="146"/>
    </row>
    <row r="2175" spans="1:9">
      <c r="A2175" s="145">
        <v>2171</v>
      </c>
      <c r="B2175" s="146" t="s">
        <v>1242</v>
      </c>
      <c r="C2175" s="91"/>
      <c r="D2175" s="91">
        <v>5</v>
      </c>
      <c r="E2175" s="91">
        <v>16</v>
      </c>
      <c r="F2175" s="146" t="s">
        <v>2546</v>
      </c>
      <c r="G2175" s="147">
        <v>752</v>
      </c>
      <c r="H2175" s="91" t="s">
        <v>6669</v>
      </c>
      <c r="I2175" s="91"/>
    </row>
    <row r="2176" spans="1:9">
      <c r="A2176" s="145">
        <v>2172</v>
      </c>
      <c r="B2176" s="146" t="s">
        <v>1244</v>
      </c>
      <c r="C2176" s="91"/>
      <c r="D2176" s="91">
        <v>1</v>
      </c>
      <c r="E2176" s="91">
        <v>17</v>
      </c>
      <c r="F2176" s="146" t="s">
        <v>2547</v>
      </c>
      <c r="G2176" s="99">
        <v>752</v>
      </c>
      <c r="H2176" s="91">
        <v>9</v>
      </c>
      <c r="I2176" s="91"/>
    </row>
    <row r="2177" spans="1:9">
      <c r="A2177" s="145">
        <v>2173</v>
      </c>
      <c r="B2177" s="146" t="s">
        <v>1246</v>
      </c>
      <c r="C2177" s="91"/>
      <c r="D2177" s="91">
        <v>1</v>
      </c>
      <c r="E2177" s="91">
        <v>18</v>
      </c>
      <c r="F2177" s="146" t="s">
        <v>2548</v>
      </c>
      <c r="G2177" s="99">
        <v>752</v>
      </c>
      <c r="H2177" s="91">
        <v>11</v>
      </c>
      <c r="I2177" s="91"/>
    </row>
    <row r="2178" spans="1:9">
      <c r="A2178" s="145">
        <v>2174</v>
      </c>
      <c r="B2178" s="146" t="s">
        <v>1248</v>
      </c>
      <c r="C2178" s="91"/>
      <c r="D2178" s="91">
        <v>1</v>
      </c>
      <c r="E2178" s="91">
        <v>19</v>
      </c>
      <c r="F2178" s="146" t="s">
        <v>2549</v>
      </c>
      <c r="G2178" s="99">
        <v>752</v>
      </c>
      <c r="H2178" s="91">
        <v>13</v>
      </c>
      <c r="I2178" s="91"/>
    </row>
    <row r="2179" spans="1:9">
      <c r="A2179" s="145">
        <v>2175</v>
      </c>
      <c r="B2179" s="146" t="s">
        <v>1250</v>
      </c>
      <c r="C2179" s="91"/>
      <c r="D2179" s="91">
        <v>1</v>
      </c>
      <c r="E2179" s="91">
        <v>20</v>
      </c>
      <c r="F2179" s="146" t="s">
        <v>2550</v>
      </c>
      <c r="G2179" s="99">
        <v>752</v>
      </c>
      <c r="H2179" s="91">
        <v>15</v>
      </c>
      <c r="I2179" s="91"/>
    </row>
    <row r="2180" spans="1:9">
      <c r="A2180" s="145">
        <v>2176</v>
      </c>
      <c r="B2180" s="146" t="s">
        <v>1252</v>
      </c>
      <c r="C2180" s="91" t="s">
        <v>6461</v>
      </c>
      <c r="D2180" s="91">
        <v>1</v>
      </c>
      <c r="E2180" s="91">
        <v>24</v>
      </c>
      <c r="F2180" s="146" t="s">
        <v>2551</v>
      </c>
      <c r="G2180" s="99">
        <v>752</v>
      </c>
      <c r="H2180" s="91">
        <v>34</v>
      </c>
      <c r="I2180" s="91"/>
    </row>
    <row r="2181" spans="1:9">
      <c r="A2181" s="145">
        <v>2177</v>
      </c>
      <c r="B2181" s="146" t="s">
        <v>1254</v>
      </c>
      <c r="C2181" s="91" t="s">
        <v>6461</v>
      </c>
      <c r="D2181" s="91">
        <v>1</v>
      </c>
      <c r="E2181" s="91">
        <v>25</v>
      </c>
      <c r="F2181" s="146" t="s">
        <v>2552</v>
      </c>
      <c r="G2181" s="99">
        <v>752</v>
      </c>
      <c r="H2181" s="91">
        <v>44</v>
      </c>
      <c r="I2181" s="91"/>
    </row>
    <row r="2182" spans="1:9">
      <c r="A2182" s="145">
        <v>2178</v>
      </c>
      <c r="B2182" s="146" t="s">
        <v>1256</v>
      </c>
      <c r="C2182" s="91" t="s">
        <v>6461</v>
      </c>
      <c r="D2182" s="91">
        <v>1</v>
      </c>
      <c r="E2182" s="91">
        <v>26</v>
      </c>
      <c r="F2182" s="146" t="s">
        <v>2553</v>
      </c>
      <c r="G2182" s="99">
        <v>752</v>
      </c>
      <c r="H2182" s="91">
        <v>54</v>
      </c>
      <c r="I2182" s="91"/>
    </row>
    <row r="2183" spans="1:9">
      <c r="A2183" s="145">
        <v>2179</v>
      </c>
      <c r="B2183" s="146" t="s">
        <v>1240</v>
      </c>
      <c r="C2183" s="146"/>
      <c r="D2183" s="91">
        <v>1</v>
      </c>
      <c r="E2183" s="91">
        <v>15</v>
      </c>
      <c r="F2183" s="146" t="s">
        <v>2554</v>
      </c>
      <c r="G2183" s="99">
        <v>755</v>
      </c>
      <c r="H2183" s="91">
        <v>3</v>
      </c>
      <c r="I2183" s="146"/>
    </row>
    <row r="2184" spans="1:9">
      <c r="A2184" s="145">
        <v>2180</v>
      </c>
      <c r="B2184" s="146" t="s">
        <v>1242</v>
      </c>
      <c r="C2184" s="91"/>
      <c r="D2184" s="91">
        <v>5</v>
      </c>
      <c r="E2184" s="91">
        <v>16</v>
      </c>
      <c r="F2184" s="146" t="s">
        <v>2555</v>
      </c>
      <c r="G2184" s="147">
        <v>755</v>
      </c>
      <c r="H2184" s="91" t="s">
        <v>6669</v>
      </c>
      <c r="I2184" s="91"/>
    </row>
    <row r="2185" spans="1:9">
      <c r="A2185" s="145">
        <v>2181</v>
      </c>
      <c r="B2185" s="146" t="s">
        <v>1244</v>
      </c>
      <c r="C2185" s="91"/>
      <c r="D2185" s="91">
        <v>1</v>
      </c>
      <c r="E2185" s="91">
        <v>17</v>
      </c>
      <c r="F2185" s="146" t="s">
        <v>2556</v>
      </c>
      <c r="G2185" s="99">
        <v>755</v>
      </c>
      <c r="H2185" s="91">
        <v>9</v>
      </c>
      <c r="I2185" s="91"/>
    </row>
    <row r="2186" spans="1:9">
      <c r="A2186" s="145">
        <v>2182</v>
      </c>
      <c r="B2186" s="146" t="s">
        <v>1246</v>
      </c>
      <c r="C2186" s="91"/>
      <c r="D2186" s="91">
        <v>1</v>
      </c>
      <c r="E2186" s="91">
        <v>18</v>
      </c>
      <c r="F2186" s="146" t="s">
        <v>2557</v>
      </c>
      <c r="G2186" s="99">
        <v>755</v>
      </c>
      <c r="H2186" s="91">
        <v>11</v>
      </c>
      <c r="I2186" s="91"/>
    </row>
    <row r="2187" spans="1:9">
      <c r="A2187" s="145">
        <v>2183</v>
      </c>
      <c r="B2187" s="146" t="s">
        <v>1248</v>
      </c>
      <c r="C2187" s="91"/>
      <c r="D2187" s="91">
        <v>1</v>
      </c>
      <c r="E2187" s="91">
        <v>19</v>
      </c>
      <c r="F2187" s="146" t="s">
        <v>2558</v>
      </c>
      <c r="G2187" s="99">
        <v>755</v>
      </c>
      <c r="H2187" s="91">
        <v>13</v>
      </c>
      <c r="I2187" s="91"/>
    </row>
    <row r="2188" spans="1:9">
      <c r="A2188" s="145">
        <v>2184</v>
      </c>
      <c r="B2188" s="146" t="s">
        <v>1250</v>
      </c>
      <c r="C2188" s="91"/>
      <c r="D2188" s="91">
        <v>1</v>
      </c>
      <c r="E2188" s="91">
        <v>20</v>
      </c>
      <c r="F2188" s="146" t="s">
        <v>2559</v>
      </c>
      <c r="G2188" s="99">
        <v>755</v>
      </c>
      <c r="H2188" s="91">
        <v>15</v>
      </c>
      <c r="I2188" s="91"/>
    </row>
    <row r="2189" spans="1:9">
      <c r="A2189" s="145">
        <v>2185</v>
      </c>
      <c r="B2189" s="146" t="s">
        <v>1252</v>
      </c>
      <c r="C2189" s="91" t="s">
        <v>6461</v>
      </c>
      <c r="D2189" s="91">
        <v>1</v>
      </c>
      <c r="E2189" s="91">
        <v>24</v>
      </c>
      <c r="F2189" s="146" t="s">
        <v>2560</v>
      </c>
      <c r="G2189" s="99">
        <v>755</v>
      </c>
      <c r="H2189" s="91">
        <v>34</v>
      </c>
      <c r="I2189" s="91"/>
    </row>
    <row r="2190" spans="1:9">
      <c r="A2190" s="145">
        <v>2186</v>
      </c>
      <c r="B2190" s="146" t="s">
        <v>1254</v>
      </c>
      <c r="C2190" s="91" t="s">
        <v>6461</v>
      </c>
      <c r="D2190" s="91">
        <v>1</v>
      </c>
      <c r="E2190" s="91">
        <v>25</v>
      </c>
      <c r="F2190" s="146" t="s">
        <v>2561</v>
      </c>
      <c r="G2190" s="99">
        <v>755</v>
      </c>
      <c r="H2190" s="91">
        <v>44</v>
      </c>
      <c r="I2190" s="91"/>
    </row>
    <row r="2191" spans="1:9">
      <c r="A2191" s="145">
        <v>2187</v>
      </c>
      <c r="B2191" s="146" t="s">
        <v>1256</v>
      </c>
      <c r="C2191" s="91" t="s">
        <v>6461</v>
      </c>
      <c r="D2191" s="91">
        <v>1</v>
      </c>
      <c r="E2191" s="91">
        <v>26</v>
      </c>
      <c r="F2191" s="146" t="s">
        <v>2562</v>
      </c>
      <c r="G2191" s="99">
        <v>755</v>
      </c>
      <c r="H2191" s="91">
        <v>54</v>
      </c>
      <c r="I2191" s="91"/>
    </row>
    <row r="2192" spans="1:9">
      <c r="A2192" s="145">
        <v>2188</v>
      </c>
      <c r="B2192" s="146" t="s">
        <v>1240</v>
      </c>
      <c r="C2192" s="146"/>
      <c r="D2192" s="91">
        <v>1</v>
      </c>
      <c r="E2192" s="91">
        <v>15</v>
      </c>
      <c r="F2192" s="146" t="s">
        <v>2563</v>
      </c>
      <c r="G2192" s="99">
        <v>758</v>
      </c>
      <c r="H2192" s="91">
        <v>3</v>
      </c>
      <c r="I2192" s="146"/>
    </row>
    <row r="2193" spans="1:9">
      <c r="A2193" s="145">
        <v>2189</v>
      </c>
      <c r="B2193" s="146" t="s">
        <v>1242</v>
      </c>
      <c r="C2193" s="91"/>
      <c r="D2193" s="91">
        <v>5</v>
      </c>
      <c r="E2193" s="91">
        <v>16</v>
      </c>
      <c r="F2193" s="146" t="s">
        <v>2564</v>
      </c>
      <c r="G2193" s="147">
        <v>758</v>
      </c>
      <c r="H2193" s="91" t="s">
        <v>6669</v>
      </c>
      <c r="I2193" s="91"/>
    </row>
    <row r="2194" spans="1:9">
      <c r="A2194" s="145">
        <v>2190</v>
      </c>
      <c r="B2194" s="146" t="s">
        <v>1244</v>
      </c>
      <c r="C2194" s="91"/>
      <c r="D2194" s="91">
        <v>1</v>
      </c>
      <c r="E2194" s="91">
        <v>17</v>
      </c>
      <c r="F2194" s="146" t="s">
        <v>2565</v>
      </c>
      <c r="G2194" s="99">
        <v>758</v>
      </c>
      <c r="H2194" s="91">
        <v>9</v>
      </c>
      <c r="I2194" s="91"/>
    </row>
    <row r="2195" spans="1:9">
      <c r="A2195" s="145">
        <v>2191</v>
      </c>
      <c r="B2195" s="146" t="s">
        <v>1246</v>
      </c>
      <c r="C2195" s="91"/>
      <c r="D2195" s="91">
        <v>1</v>
      </c>
      <c r="E2195" s="91">
        <v>18</v>
      </c>
      <c r="F2195" s="146" t="s">
        <v>2566</v>
      </c>
      <c r="G2195" s="99">
        <v>758</v>
      </c>
      <c r="H2195" s="91">
        <v>11</v>
      </c>
      <c r="I2195" s="91"/>
    </row>
    <row r="2196" spans="1:9">
      <c r="A2196" s="145">
        <v>2192</v>
      </c>
      <c r="B2196" s="146" t="s">
        <v>1248</v>
      </c>
      <c r="C2196" s="91"/>
      <c r="D2196" s="91">
        <v>1</v>
      </c>
      <c r="E2196" s="91">
        <v>19</v>
      </c>
      <c r="F2196" s="146" t="s">
        <v>2567</v>
      </c>
      <c r="G2196" s="99">
        <v>758</v>
      </c>
      <c r="H2196" s="91">
        <v>13</v>
      </c>
      <c r="I2196" s="91"/>
    </row>
    <row r="2197" spans="1:9">
      <c r="A2197" s="145">
        <v>2193</v>
      </c>
      <c r="B2197" s="146" t="s">
        <v>1250</v>
      </c>
      <c r="C2197" s="91"/>
      <c r="D2197" s="91">
        <v>1</v>
      </c>
      <c r="E2197" s="91">
        <v>20</v>
      </c>
      <c r="F2197" s="146" t="s">
        <v>2568</v>
      </c>
      <c r="G2197" s="99">
        <v>758</v>
      </c>
      <c r="H2197" s="91">
        <v>15</v>
      </c>
      <c r="I2197" s="91"/>
    </row>
    <row r="2198" spans="1:9">
      <c r="A2198" s="145">
        <v>2194</v>
      </c>
      <c r="B2198" s="146" t="s">
        <v>1252</v>
      </c>
      <c r="C2198" s="91" t="s">
        <v>6461</v>
      </c>
      <c r="D2198" s="91">
        <v>1</v>
      </c>
      <c r="E2198" s="91">
        <v>24</v>
      </c>
      <c r="F2198" s="146" t="s">
        <v>2569</v>
      </c>
      <c r="G2198" s="99">
        <v>758</v>
      </c>
      <c r="H2198" s="91">
        <v>34</v>
      </c>
      <c r="I2198" s="91"/>
    </row>
    <row r="2199" spans="1:9">
      <c r="A2199" s="145">
        <v>2195</v>
      </c>
      <c r="B2199" s="146" t="s">
        <v>1254</v>
      </c>
      <c r="C2199" s="91" t="s">
        <v>6461</v>
      </c>
      <c r="D2199" s="91">
        <v>1</v>
      </c>
      <c r="E2199" s="91">
        <v>25</v>
      </c>
      <c r="F2199" s="146" t="s">
        <v>2570</v>
      </c>
      <c r="G2199" s="99">
        <v>758</v>
      </c>
      <c r="H2199" s="91">
        <v>44</v>
      </c>
      <c r="I2199" s="91"/>
    </row>
    <row r="2200" spans="1:9">
      <c r="A2200" s="145">
        <v>2196</v>
      </c>
      <c r="B2200" s="146" t="s">
        <v>1256</v>
      </c>
      <c r="C2200" s="91" t="s">
        <v>6461</v>
      </c>
      <c r="D2200" s="91">
        <v>1</v>
      </c>
      <c r="E2200" s="91">
        <v>26</v>
      </c>
      <c r="F2200" s="146" t="s">
        <v>2571</v>
      </c>
      <c r="G2200" s="99">
        <v>758</v>
      </c>
      <c r="H2200" s="91">
        <v>54</v>
      </c>
      <c r="I2200" s="91"/>
    </row>
    <row r="2201" spans="1:9">
      <c r="A2201" s="145">
        <v>2197</v>
      </c>
      <c r="B2201" s="146" t="s">
        <v>1240</v>
      </c>
      <c r="C2201" s="146"/>
      <c r="D2201" s="91">
        <v>1</v>
      </c>
      <c r="E2201" s="91">
        <v>15</v>
      </c>
      <c r="F2201" s="146" t="s">
        <v>2572</v>
      </c>
      <c r="G2201" s="99">
        <v>761</v>
      </c>
      <c r="H2201" s="91">
        <v>3</v>
      </c>
      <c r="I2201" s="146"/>
    </row>
    <row r="2202" spans="1:9">
      <c r="A2202" s="145">
        <v>2198</v>
      </c>
      <c r="B2202" s="146" t="s">
        <v>1242</v>
      </c>
      <c r="C2202" s="91"/>
      <c r="D2202" s="91">
        <v>5</v>
      </c>
      <c r="E2202" s="91">
        <v>16</v>
      </c>
      <c r="F2202" s="146" t="s">
        <v>2573</v>
      </c>
      <c r="G2202" s="147">
        <v>761</v>
      </c>
      <c r="H2202" s="91" t="s">
        <v>6669</v>
      </c>
      <c r="I2202" s="91"/>
    </row>
    <row r="2203" spans="1:9">
      <c r="A2203" s="145">
        <v>2199</v>
      </c>
      <c r="B2203" s="146" t="s">
        <v>1244</v>
      </c>
      <c r="C2203" s="91"/>
      <c r="D2203" s="91">
        <v>1</v>
      </c>
      <c r="E2203" s="91">
        <v>17</v>
      </c>
      <c r="F2203" s="146" t="s">
        <v>2574</v>
      </c>
      <c r="G2203" s="99">
        <v>761</v>
      </c>
      <c r="H2203" s="91">
        <v>9</v>
      </c>
      <c r="I2203" s="91"/>
    </row>
    <row r="2204" spans="1:9">
      <c r="A2204" s="145">
        <v>2200</v>
      </c>
      <c r="B2204" s="146" t="s">
        <v>1246</v>
      </c>
      <c r="C2204" s="91"/>
      <c r="D2204" s="91">
        <v>1</v>
      </c>
      <c r="E2204" s="91">
        <v>18</v>
      </c>
      <c r="F2204" s="146" t="s">
        <v>2575</v>
      </c>
      <c r="G2204" s="99">
        <v>761</v>
      </c>
      <c r="H2204" s="91">
        <v>11</v>
      </c>
      <c r="I2204" s="91"/>
    </row>
    <row r="2205" spans="1:9">
      <c r="A2205" s="145">
        <v>2201</v>
      </c>
      <c r="B2205" s="146" t="s">
        <v>1248</v>
      </c>
      <c r="C2205" s="91"/>
      <c r="D2205" s="91">
        <v>1</v>
      </c>
      <c r="E2205" s="91">
        <v>19</v>
      </c>
      <c r="F2205" s="146" t="s">
        <v>2576</v>
      </c>
      <c r="G2205" s="99">
        <v>761</v>
      </c>
      <c r="H2205" s="91">
        <v>13</v>
      </c>
      <c r="I2205" s="91"/>
    </row>
    <row r="2206" spans="1:9">
      <c r="A2206" s="145">
        <v>2202</v>
      </c>
      <c r="B2206" s="146" t="s">
        <v>1250</v>
      </c>
      <c r="C2206" s="91"/>
      <c r="D2206" s="91">
        <v>1</v>
      </c>
      <c r="E2206" s="91">
        <v>20</v>
      </c>
      <c r="F2206" s="146" t="s">
        <v>2577</v>
      </c>
      <c r="G2206" s="99">
        <v>761</v>
      </c>
      <c r="H2206" s="91">
        <v>15</v>
      </c>
      <c r="I2206" s="91"/>
    </row>
    <row r="2207" spans="1:9">
      <c r="A2207" s="145">
        <v>2203</v>
      </c>
      <c r="B2207" s="146" t="s">
        <v>1252</v>
      </c>
      <c r="C2207" s="91" t="s">
        <v>6461</v>
      </c>
      <c r="D2207" s="91">
        <v>1</v>
      </c>
      <c r="E2207" s="91">
        <v>24</v>
      </c>
      <c r="F2207" s="146" t="s">
        <v>2578</v>
      </c>
      <c r="G2207" s="99">
        <v>761</v>
      </c>
      <c r="H2207" s="91">
        <v>34</v>
      </c>
      <c r="I2207" s="91"/>
    </row>
    <row r="2208" spans="1:9">
      <c r="A2208" s="145">
        <v>2204</v>
      </c>
      <c r="B2208" s="146" t="s">
        <v>1254</v>
      </c>
      <c r="C2208" s="91" t="s">
        <v>6461</v>
      </c>
      <c r="D2208" s="91">
        <v>1</v>
      </c>
      <c r="E2208" s="91">
        <v>25</v>
      </c>
      <c r="F2208" s="146" t="s">
        <v>2579</v>
      </c>
      <c r="G2208" s="99">
        <v>761</v>
      </c>
      <c r="H2208" s="91">
        <v>44</v>
      </c>
      <c r="I2208" s="91"/>
    </row>
    <row r="2209" spans="1:9">
      <c r="A2209" s="145">
        <v>2205</v>
      </c>
      <c r="B2209" s="146" t="s">
        <v>1256</v>
      </c>
      <c r="C2209" s="91" t="s">
        <v>6461</v>
      </c>
      <c r="D2209" s="91">
        <v>1</v>
      </c>
      <c r="E2209" s="91">
        <v>26</v>
      </c>
      <c r="F2209" s="146" t="s">
        <v>2580</v>
      </c>
      <c r="G2209" s="99">
        <v>761</v>
      </c>
      <c r="H2209" s="91">
        <v>54</v>
      </c>
      <c r="I2209" s="91"/>
    </row>
    <row r="2210" spans="1:9">
      <c r="A2210" s="145">
        <v>2206</v>
      </c>
      <c r="B2210" s="146" t="s">
        <v>1240</v>
      </c>
      <c r="C2210" s="146"/>
      <c r="D2210" s="91">
        <v>1</v>
      </c>
      <c r="E2210" s="91">
        <v>15</v>
      </c>
      <c r="F2210" s="146" t="s">
        <v>2581</v>
      </c>
      <c r="G2210" s="99">
        <v>764</v>
      </c>
      <c r="H2210" s="91">
        <v>3</v>
      </c>
      <c r="I2210" s="146"/>
    </row>
    <row r="2211" spans="1:9">
      <c r="A2211" s="145">
        <v>2207</v>
      </c>
      <c r="B2211" s="146" t="s">
        <v>1242</v>
      </c>
      <c r="C2211" s="91"/>
      <c r="D2211" s="91">
        <v>5</v>
      </c>
      <c r="E2211" s="91">
        <v>16</v>
      </c>
      <c r="F2211" s="146" t="s">
        <v>2582</v>
      </c>
      <c r="G2211" s="147">
        <v>764</v>
      </c>
      <c r="H2211" s="91" t="s">
        <v>6669</v>
      </c>
      <c r="I2211" s="91"/>
    </row>
    <row r="2212" spans="1:9">
      <c r="A2212" s="145">
        <v>2208</v>
      </c>
      <c r="B2212" s="146" t="s">
        <v>1244</v>
      </c>
      <c r="C2212" s="91"/>
      <c r="D2212" s="91">
        <v>1</v>
      </c>
      <c r="E2212" s="91">
        <v>17</v>
      </c>
      <c r="F2212" s="146" t="s">
        <v>2583</v>
      </c>
      <c r="G2212" s="99">
        <v>764</v>
      </c>
      <c r="H2212" s="91">
        <v>9</v>
      </c>
      <c r="I2212" s="91"/>
    </row>
    <row r="2213" spans="1:9">
      <c r="A2213" s="145">
        <v>2209</v>
      </c>
      <c r="B2213" s="146" t="s">
        <v>1246</v>
      </c>
      <c r="C2213" s="91"/>
      <c r="D2213" s="91">
        <v>1</v>
      </c>
      <c r="E2213" s="91">
        <v>18</v>
      </c>
      <c r="F2213" s="146" t="s">
        <v>2584</v>
      </c>
      <c r="G2213" s="99">
        <v>764</v>
      </c>
      <c r="H2213" s="91">
        <v>11</v>
      </c>
      <c r="I2213" s="91"/>
    </row>
    <row r="2214" spans="1:9">
      <c r="A2214" s="145">
        <v>2210</v>
      </c>
      <c r="B2214" s="146" t="s">
        <v>1248</v>
      </c>
      <c r="C2214" s="91"/>
      <c r="D2214" s="91">
        <v>1</v>
      </c>
      <c r="E2214" s="91">
        <v>19</v>
      </c>
      <c r="F2214" s="146" t="s">
        <v>2585</v>
      </c>
      <c r="G2214" s="99">
        <v>764</v>
      </c>
      <c r="H2214" s="91">
        <v>13</v>
      </c>
      <c r="I2214" s="91"/>
    </row>
    <row r="2215" spans="1:9">
      <c r="A2215" s="145">
        <v>2211</v>
      </c>
      <c r="B2215" s="146" t="s">
        <v>1250</v>
      </c>
      <c r="C2215" s="91"/>
      <c r="D2215" s="91">
        <v>1</v>
      </c>
      <c r="E2215" s="91">
        <v>20</v>
      </c>
      <c r="F2215" s="146" t="s">
        <v>2586</v>
      </c>
      <c r="G2215" s="99">
        <v>764</v>
      </c>
      <c r="H2215" s="91">
        <v>15</v>
      </c>
      <c r="I2215" s="91"/>
    </row>
    <row r="2216" spans="1:9">
      <c r="A2216" s="145">
        <v>2212</v>
      </c>
      <c r="B2216" s="146" t="s">
        <v>1252</v>
      </c>
      <c r="C2216" s="91" t="s">
        <v>6461</v>
      </c>
      <c r="D2216" s="91">
        <v>1</v>
      </c>
      <c r="E2216" s="91">
        <v>24</v>
      </c>
      <c r="F2216" s="146" t="s">
        <v>2587</v>
      </c>
      <c r="G2216" s="99">
        <v>764</v>
      </c>
      <c r="H2216" s="91">
        <v>34</v>
      </c>
      <c r="I2216" s="91"/>
    </row>
    <row r="2217" spans="1:9">
      <c r="A2217" s="145">
        <v>2213</v>
      </c>
      <c r="B2217" s="146" t="s">
        <v>1254</v>
      </c>
      <c r="C2217" s="91" t="s">
        <v>6461</v>
      </c>
      <c r="D2217" s="91">
        <v>1</v>
      </c>
      <c r="E2217" s="91">
        <v>25</v>
      </c>
      <c r="F2217" s="146" t="s">
        <v>2588</v>
      </c>
      <c r="G2217" s="99">
        <v>764</v>
      </c>
      <c r="H2217" s="91">
        <v>44</v>
      </c>
      <c r="I2217" s="91"/>
    </row>
    <row r="2218" spans="1:9">
      <c r="A2218" s="145">
        <v>2214</v>
      </c>
      <c r="B2218" s="146" t="s">
        <v>1256</v>
      </c>
      <c r="C2218" s="91" t="s">
        <v>6461</v>
      </c>
      <c r="D2218" s="91">
        <v>1</v>
      </c>
      <c r="E2218" s="91">
        <v>26</v>
      </c>
      <c r="F2218" s="146" t="s">
        <v>2589</v>
      </c>
      <c r="G2218" s="99">
        <v>764</v>
      </c>
      <c r="H2218" s="91">
        <v>54</v>
      </c>
      <c r="I2218" s="91"/>
    </row>
    <row r="2219" spans="1:9">
      <c r="A2219" s="145">
        <v>2215</v>
      </c>
      <c r="B2219" s="146" t="s">
        <v>1240</v>
      </c>
      <c r="C2219" s="146"/>
      <c r="D2219" s="91">
        <v>1</v>
      </c>
      <c r="E2219" s="91">
        <v>15</v>
      </c>
      <c r="F2219" s="146" t="s">
        <v>2590</v>
      </c>
      <c r="G2219" s="99">
        <v>767</v>
      </c>
      <c r="H2219" s="91">
        <v>3</v>
      </c>
      <c r="I2219" s="146"/>
    </row>
    <row r="2220" spans="1:9">
      <c r="A2220" s="145">
        <v>2216</v>
      </c>
      <c r="B2220" s="146" t="s">
        <v>1242</v>
      </c>
      <c r="C2220" s="91"/>
      <c r="D2220" s="91">
        <v>5</v>
      </c>
      <c r="E2220" s="91">
        <v>16</v>
      </c>
      <c r="F2220" s="146" t="s">
        <v>2591</v>
      </c>
      <c r="G2220" s="147">
        <v>767</v>
      </c>
      <c r="H2220" s="91" t="s">
        <v>6669</v>
      </c>
      <c r="I2220" s="91"/>
    </row>
    <row r="2221" spans="1:9">
      <c r="A2221" s="145">
        <v>2217</v>
      </c>
      <c r="B2221" s="146" t="s">
        <v>1244</v>
      </c>
      <c r="C2221" s="91"/>
      <c r="D2221" s="91">
        <v>1</v>
      </c>
      <c r="E2221" s="91">
        <v>17</v>
      </c>
      <c r="F2221" s="146" t="s">
        <v>2592</v>
      </c>
      <c r="G2221" s="99">
        <v>767</v>
      </c>
      <c r="H2221" s="91">
        <v>9</v>
      </c>
      <c r="I2221" s="91"/>
    </row>
    <row r="2222" spans="1:9">
      <c r="A2222" s="145">
        <v>2218</v>
      </c>
      <c r="B2222" s="146" t="s">
        <v>1246</v>
      </c>
      <c r="C2222" s="91"/>
      <c r="D2222" s="91">
        <v>1</v>
      </c>
      <c r="E2222" s="91">
        <v>18</v>
      </c>
      <c r="F2222" s="146" t="s">
        <v>2593</v>
      </c>
      <c r="G2222" s="99">
        <v>767</v>
      </c>
      <c r="H2222" s="91">
        <v>11</v>
      </c>
      <c r="I2222" s="91"/>
    </row>
    <row r="2223" spans="1:9">
      <c r="A2223" s="145">
        <v>2219</v>
      </c>
      <c r="B2223" s="146" t="s">
        <v>1248</v>
      </c>
      <c r="C2223" s="91"/>
      <c r="D2223" s="91">
        <v>1</v>
      </c>
      <c r="E2223" s="91">
        <v>19</v>
      </c>
      <c r="F2223" s="146" t="s">
        <v>2594</v>
      </c>
      <c r="G2223" s="99">
        <v>767</v>
      </c>
      <c r="H2223" s="91">
        <v>13</v>
      </c>
      <c r="I2223" s="91"/>
    </row>
    <row r="2224" spans="1:9">
      <c r="A2224" s="145">
        <v>2220</v>
      </c>
      <c r="B2224" s="146" t="s">
        <v>1250</v>
      </c>
      <c r="C2224" s="91"/>
      <c r="D2224" s="91">
        <v>1</v>
      </c>
      <c r="E2224" s="91">
        <v>20</v>
      </c>
      <c r="F2224" s="146" t="s">
        <v>2595</v>
      </c>
      <c r="G2224" s="99">
        <v>767</v>
      </c>
      <c r="H2224" s="91">
        <v>15</v>
      </c>
      <c r="I2224" s="91"/>
    </row>
    <row r="2225" spans="1:9">
      <c r="A2225" s="145">
        <v>2221</v>
      </c>
      <c r="B2225" s="146" t="s">
        <v>1252</v>
      </c>
      <c r="C2225" s="91" t="s">
        <v>6461</v>
      </c>
      <c r="D2225" s="91">
        <v>1</v>
      </c>
      <c r="E2225" s="91">
        <v>24</v>
      </c>
      <c r="F2225" s="146" t="s">
        <v>2596</v>
      </c>
      <c r="G2225" s="99">
        <v>767</v>
      </c>
      <c r="H2225" s="91">
        <v>34</v>
      </c>
      <c r="I2225" s="91"/>
    </row>
    <row r="2226" spans="1:9">
      <c r="A2226" s="145">
        <v>2222</v>
      </c>
      <c r="B2226" s="146" t="s">
        <v>1254</v>
      </c>
      <c r="C2226" s="91" t="s">
        <v>6461</v>
      </c>
      <c r="D2226" s="91">
        <v>1</v>
      </c>
      <c r="E2226" s="91">
        <v>25</v>
      </c>
      <c r="F2226" s="146" t="s">
        <v>2597</v>
      </c>
      <c r="G2226" s="99">
        <v>767</v>
      </c>
      <c r="H2226" s="91">
        <v>44</v>
      </c>
      <c r="I2226" s="91"/>
    </row>
    <row r="2227" spans="1:9">
      <c r="A2227" s="145">
        <v>2223</v>
      </c>
      <c r="B2227" s="146" t="s">
        <v>1256</v>
      </c>
      <c r="C2227" s="91" t="s">
        <v>6461</v>
      </c>
      <c r="D2227" s="91">
        <v>1</v>
      </c>
      <c r="E2227" s="91">
        <v>26</v>
      </c>
      <c r="F2227" s="146" t="s">
        <v>2598</v>
      </c>
      <c r="G2227" s="99">
        <v>767</v>
      </c>
      <c r="H2227" s="91">
        <v>54</v>
      </c>
      <c r="I2227" s="91"/>
    </row>
  </sheetData>
  <mergeCells count="2">
    <mergeCell ref="C3:E3"/>
    <mergeCell ref="F3:I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はじめに</vt:lpstr>
      <vt:lpstr>2B病棟票H29</vt:lpstr>
      <vt:lpstr>2B手術個別票H29</vt:lpstr>
      <vt:lpstr>2B全身麻酔手術個別票H29</vt:lpstr>
      <vt:lpstr>K</vt:lpstr>
      <vt:lpstr>テキスト手動保存用病棟票1</vt:lpstr>
      <vt:lpstr>テキスト手動保存用病棟票2</vt:lpstr>
      <vt:lpstr>テキスト手動保存用病棟票3</vt:lpstr>
      <vt:lpstr>テキスト手動保存用病棟票4</vt:lpstr>
      <vt:lpstr>テキスト手動保存用手術個別票</vt:lpstr>
      <vt:lpstr>テキスト手動保存用全身麻酔手術個別票</vt:lpstr>
      <vt:lpstr>2B病棟票Layout1</vt:lpstr>
      <vt:lpstr>2B病棟票Layout2</vt:lpstr>
      <vt:lpstr>2B病棟票Layout3</vt:lpstr>
      <vt:lpstr>2B病棟票Layout4</vt:lpstr>
      <vt:lpstr>2B手術個別票Layout</vt:lpstr>
      <vt:lpstr>2B全身麻酔手術個別票Layout</vt:lpstr>
      <vt:lpstr>'2B手術個別票H29'!Print_Area</vt:lpstr>
      <vt:lpstr>'2B全身麻酔手術個別票H29'!Print_Area</vt:lpstr>
      <vt:lpstr>'2B病棟票H29'!Print_Area</vt:lpstr>
      <vt:lpstr>はじめに!Print_Area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2016-09-06T12:23:28Z</cp:lastPrinted>
  <dcterms:created xsi:type="dcterms:W3CDTF">2014-07-25T06:35:24Z</dcterms:created>
  <dcterms:modified xsi:type="dcterms:W3CDTF">2017-09-19T02:17:26Z</dcterms:modified>
</cp:coreProperties>
</file>